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filterPrivacy="1" codeName="ThisWorkbook" defaultThemeVersion="124226"/>
  <xr:revisionPtr revIDLastSave="17564" documentId="8_{2BDC69D6-D1F6-4A5A-B20D-B9FA9DC3FEA0}" xr6:coauthVersionLast="47" xr6:coauthVersionMax="47" xr10:uidLastSave="{F01C96B5-67C6-4497-9332-4A00DABEB655}"/>
  <bookViews>
    <workbookView xWindow="-120" yWindow="-120" windowWidth="29040" windowHeight="15720" tabRatio="964" firstSheet="55" activeTab="72" xr2:uid="{00000000-000D-0000-FFFF-FFFF00000000}"/>
  </bookViews>
  <sheets>
    <sheet name="COVER" sheetId="119" r:id="rId1"/>
    <sheet name="CONTACT INFORMATION" sheetId="15" r:id="rId2"/>
    <sheet name="CONTENTS" sheetId="198" r:id="rId3"/>
    <sheet name="ATTESTATION" sheetId="236" r:id="rId4"/>
    <sheet name="CC1" sheetId="145" r:id="rId5"/>
    <sheet name="CC2" sheetId="154" r:id="rId6"/>
    <sheet name="A01" sheetId="168" r:id="rId7"/>
    <sheet name="OV1" sheetId="9" r:id="rId8"/>
    <sheet name="KM1" sheetId="10" r:id="rId9"/>
    <sheet name="INS1" sheetId="210" r:id="rId10"/>
    <sheet name="INS2" sheetId="211" r:id="rId11"/>
    <sheet name="A02" sheetId="169" r:id="rId12"/>
    <sheet name="A03 " sheetId="247" r:id="rId13"/>
    <sheet name="LI1" sheetId="212" r:id="rId14"/>
    <sheet name="LI2" sheetId="213" r:id="rId15"/>
    <sheet name="LI3" sheetId="214" r:id="rId16"/>
    <sheet name="PV1" sheetId="215" r:id="rId17"/>
    <sheet name="CQ1" sheetId="157" r:id="rId18"/>
    <sheet name="CQ3" sheetId="216" r:id="rId19"/>
    <sheet name="CQ4" sheetId="163" r:id="rId20"/>
    <sheet name="CQ5" sheetId="164" r:id="rId21"/>
    <sheet name="CQ7" sheetId="161" r:id="rId22"/>
    <sheet name="CR1" sheetId="159" r:id="rId23"/>
    <sheet name="CR1-A" sheetId="93" r:id="rId24"/>
    <sheet name="CR3" sheetId="110" r:id="rId25"/>
    <sheet name="CR4" sheetId="33" r:id="rId26"/>
    <sheet name="CR5" sheetId="34" r:id="rId27"/>
    <sheet name="CR6" sheetId="35" r:id="rId28"/>
    <sheet name="CR6-A" sheetId="222" r:id="rId29"/>
    <sheet name="CR7-A" sheetId="178" r:id="rId30"/>
    <sheet name="CR8" sheetId="13" r:id="rId31"/>
    <sheet name="CR9" sheetId="217" r:id="rId32"/>
    <sheet name="CR10" sheetId="209" r:id="rId33"/>
    <sheet name="CCR1" sheetId="37" r:id="rId34"/>
    <sheet name="CCR2" sheetId="38" r:id="rId35"/>
    <sheet name="CCR3" sheetId="40" r:id="rId36"/>
    <sheet name="CCR4" sheetId="41" r:id="rId37"/>
    <sheet name="CCR5" sheetId="183" r:id="rId38"/>
    <sheet name="CCR7" sheetId="185" r:id="rId39"/>
    <sheet name="CCR8" sheetId="39" r:id="rId40"/>
    <sheet name="MR1" sheetId="107" r:id="rId41"/>
    <sheet name="CCyB1 " sheetId="205" r:id="rId42"/>
    <sheet name="CCyB2" sheetId="204" r:id="rId43"/>
    <sheet name="LR1" sheetId="203" r:id="rId44"/>
    <sheet name="LR2" sheetId="202" r:id="rId45"/>
    <sheet name="LR3" sheetId="155" r:id="rId46"/>
    <sheet name="LIQ1" sheetId="201" r:id="rId47"/>
    <sheet name="LIQ2" sheetId="207" r:id="rId48"/>
    <sheet name="KM2" sheetId="148" r:id="rId49"/>
    <sheet name="TLAC1" sheetId="149" r:id="rId50"/>
    <sheet name="TLAC3b" sheetId="206" r:id="rId51"/>
    <sheet name="AE1" sheetId="218" r:id="rId52"/>
    <sheet name="AE2" sheetId="220" r:id="rId53"/>
    <sheet name="AE3" sheetId="219" r:id="rId54"/>
    <sheet name="OR1" sheetId="221" r:id="rId55"/>
    <sheet name="REMA" sheetId="232" r:id="rId56"/>
    <sheet name="REM1" sheetId="226" r:id="rId57"/>
    <sheet name="REM2" sheetId="228" r:id="rId58"/>
    <sheet name="REM3" sheetId="227" r:id="rId59"/>
    <sheet name="REM4" sheetId="230" r:id="rId60"/>
    <sheet name="REM5" sheetId="231" r:id="rId61"/>
    <sheet name="ESG1" sheetId="237" r:id="rId62"/>
    <sheet name="ESG2" sheetId="238" r:id="rId63"/>
    <sheet name="ESG3" sheetId="239" r:id="rId64"/>
    <sheet name="ESG4" sheetId="240" r:id="rId65"/>
    <sheet name="ESG5" sheetId="241" r:id="rId66"/>
    <sheet name="ESG6" sheetId="242" r:id="rId67"/>
    <sheet name="ESG7" sheetId="243" r:id="rId68"/>
    <sheet name="ESG8" sheetId="244" r:id="rId69"/>
    <sheet name="ESG9" sheetId="245" r:id="rId70"/>
    <sheet name="ESG10" sheetId="246" r:id="rId71"/>
    <sheet name="IRRBB1" sheetId="200" r:id="rId72"/>
    <sheet name="CCA" sheetId="234" r:id="rId73"/>
    <sheet name="CCA Footnotes" sheetId="235" r:id="rId74"/>
    <sheet name="Boligkreditt Key metrics " sheetId="223" r:id="rId75"/>
    <sheet name="Boligkreditt Credit Risk" sheetId="224" r:id="rId76"/>
    <sheet name="BACK" sheetId="17" r:id="rId77"/>
  </sheets>
  <definedNames>
    <definedName name="\a" localSheetId="51">#REF!</definedName>
    <definedName name="\a" localSheetId="52">#REF!</definedName>
    <definedName name="\a" localSheetId="53">#REF!</definedName>
    <definedName name="\a" localSheetId="75">#REF!</definedName>
    <definedName name="\a" localSheetId="18">#REF!</definedName>
    <definedName name="\a" localSheetId="31">#REF!</definedName>
    <definedName name="\a" localSheetId="9">#REF!</definedName>
    <definedName name="\a" localSheetId="10">#REF!</definedName>
    <definedName name="\a" localSheetId="13">#REF!</definedName>
    <definedName name="\a" localSheetId="14">#REF!</definedName>
    <definedName name="\a" localSheetId="15">#REF!</definedName>
    <definedName name="\a" localSheetId="54">#REF!</definedName>
    <definedName name="\a" localSheetId="16">#REF!</definedName>
    <definedName name="\a" localSheetId="56">#REF!</definedName>
    <definedName name="\a" localSheetId="57">#REF!</definedName>
    <definedName name="\a" localSheetId="58">#REF!</definedName>
    <definedName name="\a" localSheetId="50">#REF!</definedName>
    <definedName name="\a">#REF!</definedName>
    <definedName name="\b" localSheetId="51">#REF!</definedName>
    <definedName name="\b" localSheetId="52">#REF!</definedName>
    <definedName name="\b" localSheetId="53">#REF!</definedName>
    <definedName name="\b" localSheetId="75">#REF!</definedName>
    <definedName name="\b" localSheetId="18">#REF!</definedName>
    <definedName name="\b" localSheetId="31">#REF!</definedName>
    <definedName name="\b" localSheetId="9">#REF!</definedName>
    <definedName name="\b" localSheetId="10">#REF!</definedName>
    <definedName name="\b" localSheetId="13">#REF!</definedName>
    <definedName name="\b" localSheetId="14">#REF!</definedName>
    <definedName name="\b" localSheetId="15">#REF!</definedName>
    <definedName name="\b" localSheetId="54">#REF!</definedName>
    <definedName name="\b" localSheetId="16">#REF!</definedName>
    <definedName name="\b" localSheetId="56">#REF!</definedName>
    <definedName name="\b" localSheetId="57">#REF!</definedName>
    <definedName name="\b" localSheetId="58">#REF!</definedName>
    <definedName name="\b" localSheetId="50">#REF!</definedName>
    <definedName name="\b">#REF!</definedName>
    <definedName name="\c" localSheetId="51">#REF!</definedName>
    <definedName name="\c" localSheetId="52">#REF!</definedName>
    <definedName name="\c" localSheetId="53">#REF!</definedName>
    <definedName name="\c" localSheetId="75">#REF!</definedName>
    <definedName name="\c" localSheetId="18">#REF!</definedName>
    <definedName name="\c" localSheetId="31">#REF!</definedName>
    <definedName name="\c" localSheetId="9">#REF!</definedName>
    <definedName name="\c" localSheetId="10">#REF!</definedName>
    <definedName name="\c" localSheetId="13">#REF!</definedName>
    <definedName name="\c" localSheetId="14">#REF!</definedName>
    <definedName name="\c" localSheetId="15">#REF!</definedName>
    <definedName name="\c" localSheetId="54">#REF!</definedName>
    <definedName name="\c" localSheetId="16">#REF!</definedName>
    <definedName name="\c" localSheetId="56">#REF!</definedName>
    <definedName name="\c" localSheetId="57">#REF!</definedName>
    <definedName name="\c" localSheetId="58">#REF!</definedName>
    <definedName name="\c" localSheetId="50">#REF!</definedName>
    <definedName name="\c">#REF!</definedName>
    <definedName name="\d">#REF!</definedName>
    <definedName name="\e">#REF!</definedName>
    <definedName name="_xlnm._FilterDatabase" localSheetId="16" hidden="1">'PV1'!$B$13:$H$23</definedName>
    <definedName name="_ftnref1_50">#REF!</definedName>
    <definedName name="_ftnref1_50_10">#REF!</definedName>
    <definedName name="_ftnref1_50_15">#REF!</definedName>
    <definedName name="_ftnref1_50_18">#REF!</definedName>
    <definedName name="_ftnref1_50_19">#REF!</definedName>
    <definedName name="_ftnref1_50_20">#REF!</definedName>
    <definedName name="_ftnref1_50_21">#REF!</definedName>
    <definedName name="_ftnref1_50_23">#REF!</definedName>
    <definedName name="_ftnref1_50_24">#REF!</definedName>
    <definedName name="_ftnref1_50_4">#REF!</definedName>
    <definedName name="_ftnref1_50_5">#REF!</definedName>
    <definedName name="_ftnref1_51">#REF!</definedName>
    <definedName name="_ftnref1_51_10">#REF!</definedName>
    <definedName name="_ftnref1_51_15">#REF!</definedName>
    <definedName name="_ftnref1_51_18">#REF!</definedName>
    <definedName name="_ftnref1_51_19">#REF!</definedName>
    <definedName name="_ftnref1_51_20">#REF!</definedName>
    <definedName name="_ftnref1_51_21">#REF!</definedName>
    <definedName name="_ftnref1_51_23">#REF!</definedName>
    <definedName name="_ftnref1_51_24">#REF!</definedName>
    <definedName name="_ftnref1_51_4">#REF!</definedName>
    <definedName name="_ftnref1_51_5">#REF!</definedName>
    <definedName name="_h">#REF!</definedName>
    <definedName name="a" localSheetId="56">#REF!</definedName>
    <definedName name="a" localSheetId="57">#REF!</definedName>
    <definedName name="a" localSheetId="58">#REF!</definedName>
    <definedName name="a">#REF!</definedName>
    <definedName name="Accounting">#REF!</definedName>
    <definedName name="AP">#REF!</definedName>
    <definedName name="App">#REF!</definedName>
    <definedName name="AT">#REF!</definedName>
    <definedName name="BankType">#REF!</definedName>
    <definedName name="BAS">#REF!</definedName>
    <definedName name="Basel">#REF!</definedName>
    <definedName name="Basel12" localSheetId="56">#REF!</definedName>
    <definedName name="Basel12" localSheetId="57">#REF!</definedName>
    <definedName name="Basel12" localSheetId="58">#REF!</definedName>
    <definedName name="Basel12">#REF!</definedName>
    <definedName name="BEHOV" localSheetId="56">#REF!</definedName>
    <definedName name="BEHOV" localSheetId="57">#REF!</definedName>
    <definedName name="BEHOV" localSheetId="58">#REF!</definedName>
    <definedName name="BEHOV">#REF!</definedName>
    <definedName name="BT">#REF!</definedName>
    <definedName name="Carlos" localSheetId="56">#REF!</definedName>
    <definedName name="Carlos" localSheetId="57">#REF!</definedName>
    <definedName name="Carlos" localSheetId="58">#REF!</definedName>
    <definedName name="Carlos">#REF!</definedName>
    <definedName name="CCROTC" localSheetId="56">#REF!</definedName>
    <definedName name="CCROTC" localSheetId="57">#REF!</definedName>
    <definedName name="CCROTC" localSheetId="58">#REF!</definedName>
    <definedName name="CCROTC">#REF!</definedName>
    <definedName name="CCRSFT" localSheetId="56">#REF!</definedName>
    <definedName name="CCRSFT" localSheetId="57">#REF!</definedName>
    <definedName name="CCRSFT" localSheetId="58">#REF!</definedName>
    <definedName name="CCRSFT">#REF!</definedName>
    <definedName name="CHF" localSheetId="56">#REF!</definedName>
    <definedName name="CHF" localSheetId="57">#REF!</definedName>
    <definedName name="CHF" localSheetId="58">#REF!</definedName>
    <definedName name="CHF">#REF!</definedName>
    <definedName name="COF">#REF!</definedName>
    <definedName name="COI">#REF!</definedName>
    <definedName name="Control_Globals">#REF!</definedName>
    <definedName name="CP">#REF!</definedName>
    <definedName name="CQS">#REF!</definedName>
    <definedName name="CT">#REF!</definedName>
    <definedName name="dfd">#REF!</definedName>
    <definedName name="DimensionsNames">#REF!</definedName>
    <definedName name="dsa" localSheetId="56">#REF!</definedName>
    <definedName name="dsa" localSheetId="57">#REF!</definedName>
    <definedName name="dsa" localSheetId="58">#REF!</definedName>
    <definedName name="dsa">#REF!</definedName>
    <definedName name="ECU" localSheetId="56">#REF!</definedName>
    <definedName name="ECU" localSheetId="57">#REF!</definedName>
    <definedName name="ECU" localSheetId="58">#REF!</definedName>
    <definedName name="ECU">#REF!</definedName>
    <definedName name="edc">#REF!</definedName>
    <definedName name="ER">#REF!</definedName>
    <definedName name="fdsg" localSheetId="56">#REF!</definedName>
    <definedName name="fdsg" localSheetId="57">#REF!</definedName>
    <definedName name="fdsg" localSheetId="58">#REF!</definedName>
    <definedName name="fdsg">#REF!</definedName>
    <definedName name="Frequency">#REF!</definedName>
    <definedName name="GA">#REF!</definedName>
    <definedName name="gg">#N/A</definedName>
    <definedName name="Group">#REF!</definedName>
    <definedName name="Group2">#REF!</definedName>
    <definedName name="hjå">#N/A</definedName>
    <definedName name="ho" localSheetId="56">#REF!</definedName>
    <definedName name="ho" localSheetId="57">#REF!</definedName>
    <definedName name="ho" localSheetId="58">#REF!</definedName>
    <definedName name="ho">#REF!</definedName>
    <definedName name="IM">#REF!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edenRadekPodSestavou" localSheetId="56">#REF!</definedName>
    <definedName name="JedenRadekPodSestavou" localSheetId="57">#REF!</definedName>
    <definedName name="JedenRadekPodSestavou" localSheetId="58">#REF!</definedName>
    <definedName name="JedenRadekPodSestavou">#REF!</definedName>
    <definedName name="JedenRadekPodSestavou_11">#REF!</definedName>
    <definedName name="JedenRadekPodSestavou_2">#REF!</definedName>
    <definedName name="JedenRadekPodSestavou_28">#REF!</definedName>
    <definedName name="JedenRadekVedleSestavy">#REF!</definedName>
    <definedName name="JedenRadekVedleSestavy_11">#REF!</definedName>
    <definedName name="JedenRadekVedleSestavy_2">#REF!</definedName>
    <definedName name="JedenRadekVedleSestavy_28">#REF!</definedName>
    <definedName name="JPY">#REF!</definedName>
    <definedName name="kk">#REF!</definedName>
    <definedName name="ll">#REF!</definedName>
    <definedName name="LUF" localSheetId="56">#REF!</definedName>
    <definedName name="LUF" localSheetId="57">#REF!</definedName>
    <definedName name="LUF" localSheetId="58">#REF!</definedName>
    <definedName name="LUF">#REF!</definedName>
    <definedName name="MaxOblastTabulky" localSheetId="56">#REF!</definedName>
    <definedName name="MaxOblastTabulky" localSheetId="57">#REF!</definedName>
    <definedName name="MaxOblastTabulky" localSheetId="58">#REF!</definedName>
    <definedName name="MaxOblastTabulky">#REF!</definedName>
    <definedName name="MaxOblastTabulky_11" localSheetId="56">#REF!</definedName>
    <definedName name="MaxOblastTabulky_11" localSheetId="57">#REF!</definedName>
    <definedName name="MaxOblastTabulky_11" localSheetId="58">#REF!</definedName>
    <definedName name="MaxOblastTabulky_11">#REF!</definedName>
    <definedName name="MaxOblastTabulky_2">#REF!</definedName>
    <definedName name="MaxOblastTabulky_28">#REF!</definedName>
    <definedName name="MC">#REF!</definedName>
    <definedName name="Members">#REF!</definedName>
    <definedName name="MemberStatereporting">#REF!</definedName>
    <definedName name="OblastDat2" localSheetId="56">#REF!</definedName>
    <definedName name="OblastDat2" localSheetId="57">#REF!</definedName>
    <definedName name="OblastDat2" localSheetId="58">#REF!</definedName>
    <definedName name="OblastDat2">#REF!</definedName>
    <definedName name="OblastDat2_11" localSheetId="56">#REF!</definedName>
    <definedName name="OblastDat2_11" localSheetId="57">#REF!</definedName>
    <definedName name="OblastDat2_11" localSheetId="58">#REF!</definedName>
    <definedName name="OblastDat2_11">#REF!</definedName>
    <definedName name="OblastDat2_2" localSheetId="56">#REF!</definedName>
    <definedName name="OblastDat2_2" localSheetId="57">#REF!</definedName>
    <definedName name="OblastDat2_2" localSheetId="58">#REF!</definedName>
    <definedName name="OblastDat2_2">#REF!</definedName>
    <definedName name="OblastDat2_28">#REF!</definedName>
    <definedName name="OblastNadpisuRadku">#REF!</definedName>
    <definedName name="OblastNadpisuRadku_11">#REF!</definedName>
    <definedName name="OblastNadpisuRadku_2">#REF!</definedName>
    <definedName name="OblastNadpisuRadku_28">#REF!</definedName>
    <definedName name="OblastNadpisuSloupcu">#REF!</definedName>
    <definedName name="OblastNadpisuSloupcu_11">#REF!</definedName>
    <definedName name="OblastNadpisuSloupcu_2">#REF!</definedName>
    <definedName name="OblastNadpisuSloupcu_28">#REF!</definedName>
    <definedName name="OpRisk">#REF!</definedName>
    <definedName name="PCT">#REF!</definedName>
    <definedName name="PI">#REF!</definedName>
    <definedName name="PL">#REF!</definedName>
    <definedName name="PR">#REF!</definedName>
    <definedName name="Print_Area_MI" localSheetId="51">#REF!</definedName>
    <definedName name="Print_Area_MI" localSheetId="52">#REF!</definedName>
    <definedName name="Print_Area_MI" localSheetId="53">#REF!</definedName>
    <definedName name="Print_Area_MI" localSheetId="75">#REF!</definedName>
    <definedName name="Print_Area_MI" localSheetId="18">#REF!</definedName>
    <definedName name="Print_Area_MI" localSheetId="31">#REF!</definedName>
    <definedName name="Print_Area_MI" localSheetId="9">#REF!</definedName>
    <definedName name="Print_Area_MI" localSheetId="10">#REF!</definedName>
    <definedName name="Print_Area_MI" localSheetId="13">#REF!</definedName>
    <definedName name="Print_Area_MI" localSheetId="14">#REF!</definedName>
    <definedName name="Print_Area_MI" localSheetId="15">#REF!</definedName>
    <definedName name="Print_Area_MI" localSheetId="54">#REF!</definedName>
    <definedName name="Print_Area_MI" localSheetId="16">#REF!</definedName>
    <definedName name="Print_Area_MI" localSheetId="56">#REF!</definedName>
    <definedName name="Print_Area_MI" localSheetId="57">#REF!</definedName>
    <definedName name="Print_Area_MI" localSheetId="58">#REF!</definedName>
    <definedName name="Print_Area_MI" localSheetId="50">#REF!</definedName>
    <definedName name="Print_Area_MI">#REF!</definedName>
    <definedName name="Print_Area_MI_11" localSheetId="51">#REF!</definedName>
    <definedName name="Print_Area_MI_11" localSheetId="52">#REF!</definedName>
    <definedName name="Print_Area_MI_11" localSheetId="53">#REF!</definedName>
    <definedName name="Print_Area_MI_11" localSheetId="75">#REF!</definedName>
    <definedName name="Print_Area_MI_11" localSheetId="18">#REF!</definedName>
    <definedName name="Print_Area_MI_11" localSheetId="31">#REF!</definedName>
    <definedName name="Print_Area_MI_11" localSheetId="9">#REF!</definedName>
    <definedName name="Print_Area_MI_11" localSheetId="10">#REF!</definedName>
    <definedName name="Print_Area_MI_11" localSheetId="13">#REF!</definedName>
    <definedName name="Print_Area_MI_11" localSheetId="14">#REF!</definedName>
    <definedName name="Print_Area_MI_11" localSheetId="15">#REF!</definedName>
    <definedName name="Print_Area_MI_11" localSheetId="54">#REF!</definedName>
    <definedName name="Print_Area_MI_11" localSheetId="16">#REF!</definedName>
    <definedName name="Print_Area_MI_11" localSheetId="56">#REF!</definedName>
    <definedName name="Print_Area_MI_11" localSheetId="57">#REF!</definedName>
    <definedName name="Print_Area_MI_11" localSheetId="58">#REF!</definedName>
    <definedName name="Print_Area_MI_11" localSheetId="50">#REF!</definedName>
    <definedName name="Print_Area_MI_11">#REF!</definedName>
    <definedName name="Print_Area_MI_2" localSheetId="51">#REF!</definedName>
    <definedName name="Print_Area_MI_2" localSheetId="52">#REF!</definedName>
    <definedName name="Print_Area_MI_2" localSheetId="53">#REF!</definedName>
    <definedName name="Print_Area_MI_2" localSheetId="75">#REF!</definedName>
    <definedName name="Print_Area_MI_2" localSheetId="18">#REF!</definedName>
    <definedName name="Print_Area_MI_2" localSheetId="31">#REF!</definedName>
    <definedName name="Print_Area_MI_2" localSheetId="9">#REF!</definedName>
    <definedName name="Print_Area_MI_2" localSheetId="10">#REF!</definedName>
    <definedName name="Print_Area_MI_2" localSheetId="13">#REF!</definedName>
    <definedName name="Print_Area_MI_2" localSheetId="14">#REF!</definedName>
    <definedName name="Print_Area_MI_2" localSheetId="15">#REF!</definedName>
    <definedName name="Print_Area_MI_2" localSheetId="54">#REF!</definedName>
    <definedName name="Print_Area_MI_2" localSheetId="16">#REF!</definedName>
    <definedName name="Print_Area_MI_2" localSheetId="56">#REF!</definedName>
    <definedName name="Print_Area_MI_2" localSheetId="57">#REF!</definedName>
    <definedName name="Print_Area_MI_2" localSheetId="58">#REF!</definedName>
    <definedName name="Print_Area_MI_2">#REF!</definedName>
    <definedName name="Print_Area_MI_28">#REF!</definedName>
    <definedName name="Print_Titles_MI">#REF!</definedName>
    <definedName name="Print_Titles_MI_11">#REF!</definedName>
    <definedName name="Print_Titles_MI_2">#REF!</definedName>
    <definedName name="Print_Titles_MI_28">#REF!</definedName>
    <definedName name="rfgf" localSheetId="51">#REF!</definedName>
    <definedName name="rfgf" localSheetId="52">#REF!</definedName>
    <definedName name="rfgf" localSheetId="53">#REF!</definedName>
    <definedName name="rfgf" localSheetId="75">#REF!</definedName>
    <definedName name="rfgf" localSheetId="18">#REF!</definedName>
    <definedName name="rfgf" localSheetId="31">#REF!</definedName>
    <definedName name="rfgf" localSheetId="9">#REF!</definedName>
    <definedName name="rfgf" localSheetId="10">#REF!</definedName>
    <definedName name="rfgf" localSheetId="13">#REF!</definedName>
    <definedName name="rfgf" localSheetId="14">#REF!</definedName>
    <definedName name="rfgf" localSheetId="15">#REF!</definedName>
    <definedName name="rfgf" localSheetId="54">#REF!</definedName>
    <definedName name="rfgf" localSheetId="16">#REF!</definedName>
    <definedName name="rfgf" localSheetId="56">#REF!</definedName>
    <definedName name="rfgf" localSheetId="57">#REF!</definedName>
    <definedName name="rfgf" localSheetId="58">#REF!</definedName>
    <definedName name="rfgf" localSheetId="50">#REF!</definedName>
    <definedName name="rfgf">#REF!</definedName>
    <definedName name="RP">#REF!</definedName>
    <definedName name="rrr">#REF!</definedName>
    <definedName name="RSP">#REF!</definedName>
    <definedName name="RT">#REF!</definedName>
    <definedName name="RTT">#REF!</definedName>
    <definedName name="ST">#REF!</definedName>
    <definedName name="TA">#REF!</definedName>
    <definedName name="TD">#REF!</definedName>
    <definedName name="TI">#REF!</definedName>
    <definedName name="UES">#REF!</definedName>
    <definedName name="USD" localSheetId="56">#REF!</definedName>
    <definedName name="USD" localSheetId="57">#REF!</definedName>
    <definedName name="USD" localSheetId="58">#REF!</definedName>
    <definedName name="USD">#REF!</definedName>
    <definedName name="_xlnm.Print_Area" localSheetId="6">'A01'!$A$5:$I$52</definedName>
    <definedName name="_xlnm.Print_Area" localSheetId="11">'A02'!$A$5:$H$94</definedName>
    <definedName name="_xlnm.Print_Area" localSheetId="12">'A03 '!$A$5:$Q$59</definedName>
    <definedName name="_xlnm.Print_Area" localSheetId="51">'AE1'!$A$4:$O$26</definedName>
    <definedName name="_xlnm.Print_Area" localSheetId="52">'AE2'!$A$4:$O$29</definedName>
    <definedName name="_xlnm.Print_Area" localSheetId="53">'AE3'!$A$4:$O$16</definedName>
    <definedName name="_xlnm.Print_Area" localSheetId="3">ATTESTATION!$A$5:$H$36</definedName>
    <definedName name="_xlnm.Print_Area" localSheetId="76">BACK!$A$1:$Q$49</definedName>
    <definedName name="_xlnm.Print_Area" localSheetId="75">'Boligkreditt Credit Risk'!$A$1:$V$166</definedName>
    <definedName name="_xlnm.Print_Area" localSheetId="74">'Boligkreditt Key metrics '!$A$5:$J$211</definedName>
    <definedName name="_xlnm.Print_Area" localSheetId="4">'CC1'!$A$5:$F$117</definedName>
    <definedName name="_xlnm.Print_Area" localSheetId="5">'CC2'!$A$5:$H$54</definedName>
    <definedName name="_xlnm.Print_Area" localSheetId="72">CCA!$A$5:$BJ$55</definedName>
    <definedName name="_xlnm.Print_Area" localSheetId="73">'CCA Footnotes'!$A$1:$G$7</definedName>
    <definedName name="_xlnm.Print_Area" localSheetId="33">'CCR1'!$A$5:$K$45</definedName>
    <definedName name="_xlnm.Print_Area" localSheetId="34">'CCR2'!$A$5:$H$17</definedName>
    <definedName name="_xlnm.Print_Area" localSheetId="35">'CCR3'!$A$5:$O$40</definedName>
    <definedName name="_xlnm.Print_Area" localSheetId="36">'CCR4'!$A$5:$J$82</definedName>
    <definedName name="_xlnm.Print_Area" localSheetId="37">'CCR5'!$A$5:$N$42</definedName>
    <definedName name="_xlnm.Print_Area" localSheetId="38">'CCR7'!$A$5:$H$18</definedName>
    <definedName name="_xlnm.Print_Area" localSheetId="39">'CCR8'!$A$5:$H$31</definedName>
    <definedName name="_xlnm.Print_Area" localSheetId="41">'CCyB1 '!$A$5:$P$98</definedName>
    <definedName name="_xlnm.Print_Area" localSheetId="42">CCyB2!$A$5:$F$12</definedName>
    <definedName name="_xlnm.Print_Area" localSheetId="2">CONTENTS!$A$2:$G$117</definedName>
    <definedName name="_xlnm.Print_Area" localSheetId="0">COVER!$A$1:$F$18</definedName>
    <definedName name="_xlnm.Print_Area" localSheetId="17">'CQ1'!$A$5:$L$54</definedName>
    <definedName name="_xlnm.Print_Area" localSheetId="18">'CQ3'!$A$5:$P$70</definedName>
    <definedName name="_xlnm.Print_Area" localSheetId="19">'CQ4'!$A$5:$J$51</definedName>
    <definedName name="_xlnm.Print_Area" localSheetId="20">'CQ5'!$A$5:$I$61</definedName>
    <definedName name="_xlnm.Print_Area" localSheetId="21">'CQ7'!$A$5:$F$33</definedName>
    <definedName name="_xlnm.Print_Area" localSheetId="22">'CR1'!$A$5:$U$75</definedName>
    <definedName name="_xlnm.Print_Area" localSheetId="32">'CR10'!$A$5:$J$45</definedName>
    <definedName name="_xlnm.Print_Area" localSheetId="23">'CR1-A'!$A$5:$J$25</definedName>
    <definedName name="_xlnm.Print_Area" localSheetId="24">'CR3'!$A$5:$H$30</definedName>
    <definedName name="_xlnm.Print_Area" localSheetId="25">'CR4'!$A$5:$I$56</definedName>
    <definedName name="_xlnm.Print_Area" localSheetId="26">'CR5'!$A$5:$T$53</definedName>
    <definedName name="_xlnm.Print_Area" localSheetId="27">'CR6'!$A$5:$O$220</definedName>
    <definedName name="_xlnm.Print_Area" localSheetId="28">'CR6-A'!$A$5:$H$51</definedName>
    <definedName name="_xlnm.Print_Area" localSheetId="29">'CR7-A'!$A$5:$Q$67</definedName>
    <definedName name="_xlnm.Print_Area" localSheetId="30">'CR8'!$A$5:$H$19</definedName>
    <definedName name="_xlnm.Print_Area" localSheetId="31">'CR9'!$A$5:$I$232</definedName>
    <definedName name="_xlnm.Print_Area" localSheetId="9">'INS1'!$A$5:$E$19</definedName>
    <definedName name="_xlnm.Print_Area" localSheetId="10">'INS2'!$A$5:$E$18</definedName>
    <definedName name="_xlnm.Print_Area" localSheetId="71">IRRBB1!$A$1:$G$23</definedName>
    <definedName name="_xlnm.Print_Area" localSheetId="8">'KM1'!$A$5:$H$62</definedName>
    <definedName name="_xlnm.Print_Area" localSheetId="48">'KM2'!$A$5:$H$33</definedName>
    <definedName name="_xlnm.Print_Area" localSheetId="13">'LI1'!$A$5:$J$91</definedName>
    <definedName name="_xlnm.Print_Area" localSheetId="14">'LI2'!$B$4:$H$46</definedName>
    <definedName name="_xlnm.Print_Area" localSheetId="15">'LI3'!$A$5:$J$55</definedName>
    <definedName name="_xlnm.Print_Area" localSheetId="46">'LIQ1'!$A$5:$L$45</definedName>
    <definedName name="_xlnm.Print_Area" localSheetId="47">'LIQ2'!$A$1:$H$100</definedName>
    <definedName name="_xlnm.Print_Area" localSheetId="43">'LR1'!$A$5:$H$27</definedName>
    <definedName name="_xlnm.Print_Area" localSheetId="44">'LR2'!$A$5:$H$76</definedName>
    <definedName name="_xlnm.Print_Area" localSheetId="45">'LR3'!$A$4:$F$22</definedName>
    <definedName name="_xlnm.Print_Area" localSheetId="40">'MR1'!$A$5:$G$26</definedName>
    <definedName name="_xlnm.Print_Area" localSheetId="54">'OR1'!$A$4:$I$55</definedName>
    <definedName name="_xlnm.Print_Area" localSheetId="7">'OV1'!$A$5:$H$41</definedName>
    <definedName name="_xlnm.Print_Area" localSheetId="16">'PV1'!$A$5:$O$40</definedName>
    <definedName name="_xlnm.Print_Area" localSheetId="49">TLAC1!$A$1:$E$39</definedName>
    <definedName name="_xlnm.Print_Area" localSheetId="50">TLAC3b!$B$4:$I$37</definedName>
    <definedName name="_xlnm.Print_Area">#N/A</definedName>
    <definedName name="Valid1" localSheetId="51">#REF!</definedName>
    <definedName name="Valid1" localSheetId="52">#REF!</definedName>
    <definedName name="Valid1" localSheetId="53">#REF!</definedName>
    <definedName name="Valid1" localSheetId="75">#REF!</definedName>
    <definedName name="Valid1" localSheetId="18">#REF!</definedName>
    <definedName name="Valid1" localSheetId="31">#REF!</definedName>
    <definedName name="Valid1" localSheetId="9">#REF!</definedName>
    <definedName name="Valid1" localSheetId="10">#REF!</definedName>
    <definedName name="Valid1" localSheetId="13">#REF!</definedName>
    <definedName name="Valid1" localSheetId="14">#REF!</definedName>
    <definedName name="Valid1" localSheetId="15">#REF!</definedName>
    <definedName name="Valid1" localSheetId="54">#REF!</definedName>
    <definedName name="Valid1" localSheetId="16">#REF!</definedName>
    <definedName name="Valid1" localSheetId="56">#REF!</definedName>
    <definedName name="Valid1" localSheetId="57">#REF!</definedName>
    <definedName name="Valid1" localSheetId="58">#REF!</definedName>
    <definedName name="Valid1" localSheetId="50">#REF!</definedName>
    <definedName name="Valid1">#REF!</definedName>
    <definedName name="Valid2" localSheetId="51">#REF!</definedName>
    <definedName name="Valid2" localSheetId="52">#REF!</definedName>
    <definedName name="Valid2" localSheetId="53">#REF!</definedName>
    <definedName name="Valid2" localSheetId="75">#REF!</definedName>
    <definedName name="Valid2" localSheetId="18">#REF!</definedName>
    <definedName name="Valid2" localSheetId="31">#REF!</definedName>
    <definedName name="Valid2" localSheetId="9">#REF!</definedName>
    <definedName name="Valid2" localSheetId="10">#REF!</definedName>
    <definedName name="Valid2" localSheetId="13">#REF!</definedName>
    <definedName name="Valid2" localSheetId="14">#REF!</definedName>
    <definedName name="Valid2" localSheetId="15">#REF!</definedName>
    <definedName name="Valid2" localSheetId="54">#REF!</definedName>
    <definedName name="Valid2" localSheetId="16">#REF!</definedName>
    <definedName name="Valid2" localSheetId="56">#REF!</definedName>
    <definedName name="Valid2" localSheetId="57">#REF!</definedName>
    <definedName name="Valid2" localSheetId="58">#REF!</definedName>
    <definedName name="Valid2" localSheetId="50">#REF!</definedName>
    <definedName name="Valid2">#REF!</definedName>
    <definedName name="Valid3" localSheetId="51">#REF!</definedName>
    <definedName name="Valid3" localSheetId="52">#REF!</definedName>
    <definedName name="Valid3" localSheetId="53">#REF!</definedName>
    <definedName name="Valid3" localSheetId="75">#REF!</definedName>
    <definedName name="Valid3" localSheetId="18">#REF!</definedName>
    <definedName name="Valid3" localSheetId="31">#REF!</definedName>
    <definedName name="Valid3" localSheetId="9">#REF!</definedName>
    <definedName name="Valid3" localSheetId="10">#REF!</definedName>
    <definedName name="Valid3" localSheetId="13">#REF!</definedName>
    <definedName name="Valid3" localSheetId="14">#REF!</definedName>
    <definedName name="Valid3" localSheetId="15">#REF!</definedName>
    <definedName name="Valid3" localSheetId="54">#REF!</definedName>
    <definedName name="Valid3" localSheetId="16">#REF!</definedName>
    <definedName name="Valid3" localSheetId="56">#REF!</definedName>
    <definedName name="Valid3" localSheetId="57">#REF!</definedName>
    <definedName name="Valid3" localSheetId="58">#REF!</definedName>
    <definedName name="Valid3" localSheetId="50">#REF!</definedName>
    <definedName name="Valid3">#REF!</definedName>
    <definedName name="Valid4">#REF!</definedName>
    <definedName name="Valid5">#REF!</definedName>
    <definedName name="XBRL">#REF!</definedName>
    <definedName name="XX">#REF!</definedName>
    <definedName name="YesNo">#REF!</definedName>
    <definedName name="YesNoBasel2">#REF!</definedName>
    <definedName name="YesNoNA" localSheetId="56">#REF!</definedName>
    <definedName name="YesNoNA" localSheetId="57">#REF!</definedName>
    <definedName name="YesNoNA" localSheetId="58">#REF!</definedName>
    <definedName name="YesNoNA">#REF!</definedName>
    <definedName name="zxasdafsds" localSheetId="56">#REF!</definedName>
    <definedName name="zxasdafsds" localSheetId="57">#REF!</definedName>
    <definedName name="zxasdafsds" localSheetId="58">#REF!</definedName>
    <definedName name="zxasdafsds">#REF!</definedName>
  </definedNames>
  <calcPr calcId="191028"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80" i="223" l="1"/>
  <c r="C21" i="247"/>
  <c r="F165" i="223"/>
  <c r="F175" i="223"/>
  <c r="F178" i="223"/>
  <c r="F177" i="223"/>
  <c r="H57" i="223"/>
  <c r="F35" i="223"/>
  <c r="F41" i="9"/>
  <c r="H41" i="9"/>
  <c r="E41" i="9"/>
  <c r="F20" i="223"/>
  <c r="I31" i="247"/>
  <c r="H40" i="9"/>
  <c r="E31" i="247"/>
  <c r="D31" i="247"/>
  <c r="F209" i="223"/>
  <c r="F211" i="223"/>
  <c r="G147" i="223"/>
  <c r="G98" i="223"/>
  <c r="H147" i="223"/>
  <c r="H98" i="223"/>
  <c r="J147" i="223"/>
  <c r="J98" i="223"/>
  <c r="I98" i="223"/>
  <c r="G20" i="223"/>
  <c r="G31" i="223"/>
  <c r="G37" i="223"/>
  <c r="F18" i="13"/>
  <c r="J31" i="215"/>
  <c r="K15" i="215"/>
  <c r="K16" i="215"/>
  <c r="K17" i="215"/>
  <c r="K19" i="215"/>
  <c r="K20" i="215"/>
  <c r="K23" i="215"/>
  <c r="K21" i="215"/>
  <c r="F18" i="222"/>
  <c r="Q31" i="247"/>
  <c r="P31" i="247"/>
  <c r="H31" i="247"/>
  <c r="I30" i="247"/>
  <c r="E30" i="247"/>
  <c r="O55" i="35"/>
  <c r="O54" i="35"/>
  <c r="H134" i="223"/>
  <c r="H133" i="223"/>
  <c r="F25" i="107"/>
  <c r="N23" i="215"/>
  <c r="O23" i="215"/>
  <c r="O16" i="215"/>
  <c r="O17" i="215"/>
  <c r="O19" i="215"/>
  <c r="O20" i="215"/>
  <c r="O15" i="215"/>
  <c r="M140" i="224"/>
  <c r="P51" i="205"/>
  <c r="G51" i="205"/>
  <c r="H51" i="205"/>
  <c r="L51" i="205"/>
  <c r="O38" i="205"/>
  <c r="O51" i="205"/>
  <c r="N38" i="205"/>
  <c r="N51" i="205"/>
  <c r="M38" i="205"/>
  <c r="M51" i="205"/>
  <c r="K38" i="205"/>
  <c r="K51" i="205"/>
  <c r="J38" i="205"/>
  <c r="J51" i="205"/>
  <c r="I38" i="205"/>
  <c r="I51" i="205"/>
  <c r="E38" i="205"/>
  <c r="E51" i="205"/>
  <c r="F38" i="205"/>
  <c r="F51" i="205"/>
  <c r="D38" i="205"/>
  <c r="D51" i="205"/>
  <c r="E25" i="149"/>
  <c r="D25" i="149"/>
  <c r="D30" i="149"/>
  <c r="D28" i="149"/>
  <c r="N40" i="40"/>
  <c r="I44" i="41"/>
  <c r="F44" i="41"/>
  <c r="D44" i="41"/>
  <c r="H55" i="221"/>
  <c r="H51" i="221"/>
  <c r="G66" i="221"/>
  <c r="H66" i="221"/>
  <c r="H32" i="221"/>
  <c r="H33" i="221"/>
  <c r="H34" i="221"/>
  <c r="H35" i="221"/>
  <c r="H36" i="221"/>
  <c r="H37" i="221"/>
  <c r="H38" i="221"/>
  <c r="H31" i="221"/>
  <c r="M96" i="205"/>
  <c r="K96" i="205"/>
  <c r="F75" i="202"/>
  <c r="G75" i="202"/>
  <c r="H75" i="202"/>
  <c r="G25" i="107"/>
  <c r="I29" i="163"/>
  <c r="H14" i="163"/>
  <c r="H29" i="163"/>
  <c r="I22" i="163"/>
  <c r="F22" i="163"/>
  <c r="E22" i="163"/>
  <c r="D22" i="163"/>
  <c r="G14" i="163"/>
  <c r="G29" i="163"/>
  <c r="F14" i="163"/>
  <c r="E14" i="163"/>
  <c r="E29" i="163"/>
  <c r="D14" i="163"/>
  <c r="F29" i="163"/>
  <c r="D29" i="163"/>
  <c r="N24" i="224"/>
  <c r="M24" i="224"/>
  <c r="N22" i="224"/>
  <c r="M22" i="224"/>
  <c r="K24" i="224"/>
  <c r="K22" i="224"/>
  <c r="J24" i="224"/>
  <c r="J22" i="224"/>
  <c r="E24" i="224"/>
  <c r="E22" i="224"/>
  <c r="D24" i="224"/>
  <c r="D22" i="224"/>
  <c r="H121" i="223"/>
  <c r="H122" i="223"/>
  <c r="H123" i="223"/>
  <c r="H125" i="223"/>
  <c r="H126" i="223"/>
  <c r="H127" i="223"/>
  <c r="H128" i="223"/>
  <c r="H131" i="223"/>
  <c r="H120" i="223"/>
  <c r="G86" i="221"/>
  <c r="H86" i="221"/>
  <c r="G85" i="221"/>
  <c r="H85" i="221"/>
  <c r="G84" i="221"/>
  <c r="H84" i="221"/>
  <c r="G83" i="221"/>
  <c r="H83" i="221"/>
  <c r="G82" i="221"/>
  <c r="H82" i="221"/>
  <c r="G81" i="221"/>
  <c r="H81" i="221"/>
  <c r="G80" i="221"/>
  <c r="H80" i="221"/>
  <c r="G79" i="221"/>
  <c r="H79" i="221"/>
  <c r="G70" i="221"/>
  <c r="H70" i="221"/>
  <c r="G69" i="221"/>
  <c r="H69" i="221"/>
  <c r="G68" i="221"/>
  <c r="H68" i="221"/>
  <c r="G67" i="221"/>
  <c r="H67" i="221"/>
  <c r="G65" i="221"/>
  <c r="H65" i="221"/>
  <c r="G64" i="221"/>
  <c r="H64" i="221"/>
  <c r="G63" i="221"/>
  <c r="H63" i="221"/>
  <c r="H39" i="221"/>
  <c r="G87" i="221"/>
  <c r="H87" i="221"/>
  <c r="G71" i="221"/>
  <c r="H71" i="22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<sst xmlns="http://schemas.openxmlformats.org/spreadsheetml/2006/main" count="9259" uniqueCount="2729">
  <si>
    <t>DNB Group</t>
  </si>
  <si>
    <t>Risk and capital management</t>
  </si>
  <si>
    <t>Disclosure according to Pillar 3</t>
  </si>
  <si>
    <t>Contact information</t>
  </si>
  <si>
    <t>Group Chief Executive Officer</t>
  </si>
  <si>
    <t>Kjerstin R. Braathen</t>
  </si>
  <si>
    <t>For further information, please contact</t>
  </si>
  <si>
    <t>Sverre Krog, Group Chief Risk Officer</t>
  </si>
  <si>
    <t>sverre.krog@dnb.no</t>
  </si>
  <si>
    <t>+47 93 42 03 02</t>
  </si>
  <si>
    <t>rune.helland@dnb.no</t>
  </si>
  <si>
    <t>+47 23 26 84 00</t>
  </si>
  <si>
    <t>Mathias Bruvik, Head of Group Financial Reporting</t>
  </si>
  <si>
    <t>mathias.bruvik@dnb.no</t>
  </si>
  <si>
    <t>+47 91 75 87 74</t>
  </si>
  <si>
    <t>Address</t>
  </si>
  <si>
    <t>Visiting address: Dronning Eufemias gate 30, Oslo</t>
  </si>
  <si>
    <t>Telephone numbers</t>
  </si>
  <si>
    <t>From outside Norway: +47 91 50 48 00</t>
  </si>
  <si>
    <t>In Norway: 91 50 48 00</t>
  </si>
  <si>
    <t>Investor Relations</t>
  </si>
  <si>
    <t>E-mail: investor.relations@dnb.no</t>
  </si>
  <si>
    <t>Information on the Internet</t>
  </si>
  <si>
    <t>DNB's Investor Relations page: ir.dnb.no</t>
  </si>
  <si>
    <t>DNB Risk and capital management / Pillar 3 additional disclosures</t>
  </si>
  <si>
    <t>Appendixes</t>
  </si>
  <si>
    <t>31 December 2023</t>
  </si>
  <si>
    <t>Unless otherwise stated, figures in the templates are figures for DNB Group - regulatory consolidation</t>
  </si>
  <si>
    <t>Annex</t>
  </si>
  <si>
    <t>Article in CRR II</t>
  </si>
  <si>
    <t>Updated</t>
  </si>
  <si>
    <t>Own funds</t>
  </si>
  <si>
    <t xml:space="preserve"> </t>
  </si>
  <si>
    <t>CC1</t>
  </si>
  <si>
    <t>Composition of regulatory own funds</t>
  </si>
  <si>
    <t>Annex VII</t>
  </si>
  <si>
    <t>Points (a), (d), (e) and (f) of Article 437</t>
  </si>
  <si>
    <t>Semi-Annually</t>
  </si>
  <si>
    <t>CC2</t>
  </si>
  <si>
    <t>Reconciliation of regulatory own funds to balance sheet in the audited financial statements</t>
  </si>
  <si>
    <t>Point (a) of Article 437</t>
  </si>
  <si>
    <t>A01</t>
  </si>
  <si>
    <t>Own funds and capital ratios, DNB Bank ASA and DNB Group</t>
  </si>
  <si>
    <t>Article 437</t>
  </si>
  <si>
    <t>Quarterly</t>
  </si>
  <si>
    <t>Key metrics and overview of risk exposure amounts</t>
  </si>
  <si>
    <t>OV1</t>
  </si>
  <si>
    <t>Overview of risk exposure amounts</t>
  </si>
  <si>
    <t>Annex I</t>
  </si>
  <si>
    <t xml:space="preserve">Point (d) of Article 438 </t>
  </si>
  <si>
    <t>KM1</t>
  </si>
  <si>
    <t xml:space="preserve">Key metrics (at consolidated group level) </t>
  </si>
  <si>
    <t xml:space="preserve">Points (a) to (g) of Article 447 and point (b) of Article 438 </t>
  </si>
  <si>
    <t>INS1</t>
  </si>
  <si>
    <t>Insurance participations</t>
  </si>
  <si>
    <t>Point (f) of Article 438</t>
  </si>
  <si>
    <t>Annually</t>
  </si>
  <si>
    <t>INS2</t>
  </si>
  <si>
    <t>Financial conglomerates information on own funds and capital adequacy ratio</t>
  </si>
  <si>
    <t>Points (g) of Article 438</t>
  </si>
  <si>
    <t>A02</t>
  </si>
  <si>
    <t>Specification of risk exposure amounts and capital requirements, DNB Group and DNB Bank ASA</t>
  </si>
  <si>
    <t>Article 438</t>
  </si>
  <si>
    <t>A03</t>
  </si>
  <si>
    <t>Specification of risk exposure amounts and capital requirements, associated companies</t>
  </si>
  <si>
    <t>Scope of application</t>
  </si>
  <si>
    <t xml:space="preserve">LI1
</t>
  </si>
  <si>
    <t>Differences between accounting and regulatory scopes of consolidation and the mapping of financial 
  statement categories with regulatory risk categories</t>
  </si>
  <si>
    <t>Annex V</t>
  </si>
  <si>
    <t>Point (c) of Article 436</t>
  </si>
  <si>
    <t>LI2</t>
  </si>
  <si>
    <t>Main sources of differences between regulatory exposure amounts and carrying values in financial statements</t>
  </si>
  <si>
    <t>Point (d) of Article 436</t>
  </si>
  <si>
    <t>LI3</t>
  </si>
  <si>
    <t>Outline of the differences in the scopes of consolidation (entity by entity)</t>
  </si>
  <si>
    <t>Point (b) of Article 436</t>
  </si>
  <si>
    <t>PV1</t>
  </si>
  <si>
    <t>Prudent valuation adjustments (PVA)</t>
  </si>
  <si>
    <t>Point (e) of Article 436</t>
  </si>
  <si>
    <t>Credit risk quality</t>
  </si>
  <si>
    <t>CQ1</t>
  </si>
  <si>
    <t>Credit quality of forborne exposures</t>
  </si>
  <si>
    <t>Annex XV</t>
  </si>
  <si>
    <t xml:space="preserve">Point (c) of Article 442 </t>
  </si>
  <si>
    <t>CQ3</t>
  </si>
  <si>
    <t xml:space="preserve">Credit quality of performing and non-performing exposures by past due days </t>
  </si>
  <si>
    <t>Points (c) and (d) of Article 442</t>
  </si>
  <si>
    <t>CQ4</t>
  </si>
  <si>
    <t>Quality of non-performing exposures by geography</t>
  </si>
  <si>
    <t>Points (c) and (e) of Article 442</t>
  </si>
  <si>
    <t>CQ5</t>
  </si>
  <si>
    <t>Credit quality of loans and advances by industry</t>
  </si>
  <si>
    <t xml:space="preserve">Points (c) and (e) of Article 442 </t>
  </si>
  <si>
    <t>CQ7</t>
  </si>
  <si>
    <t>Collateral obtained by taking possession and execution processes</t>
  </si>
  <si>
    <t xml:space="preserve">CR1 </t>
  </si>
  <si>
    <t>Performing and non-performing exposures and related provisions</t>
  </si>
  <si>
    <t xml:space="preserve">Points (c) and (f) of Article 442 </t>
  </si>
  <si>
    <t>CR1-A</t>
  </si>
  <si>
    <t>Maturity of exposures</t>
  </si>
  <si>
    <t xml:space="preserve">Point (g) of Article 442 </t>
  </si>
  <si>
    <t>Credit risk mitigation techniques</t>
  </si>
  <si>
    <t>CR3</t>
  </si>
  <si>
    <t>Disclosure of the use of credit risk mitigation techniques</t>
  </si>
  <si>
    <t>Annex XVII</t>
  </si>
  <si>
    <t>Point (f) of Article 453</t>
  </si>
  <si>
    <t>Standardised approach</t>
  </si>
  <si>
    <t>CR4</t>
  </si>
  <si>
    <t>Standardised approach – Credit risk exposure and CRM effects</t>
  </si>
  <si>
    <t>Annex XIX</t>
  </si>
  <si>
    <t>Points (g), (h) and (i)  of Article 453 CRR and point (e) of Article 444</t>
  </si>
  <si>
    <t>CR5</t>
  </si>
  <si>
    <t>Point (e) of Article 444</t>
  </si>
  <si>
    <t>IRB approach to credit risk</t>
  </si>
  <si>
    <t>CR6</t>
  </si>
  <si>
    <t>IRB approach – Credit risk exposures by exposure class and PD range</t>
  </si>
  <si>
    <t>Annex XXI</t>
  </si>
  <si>
    <t>Point (g) of Article 452</t>
  </si>
  <si>
    <t>CR6-A</t>
  </si>
  <si>
    <t>Scope of the use of IRB and SA approaches</t>
  </si>
  <si>
    <t>Point (b) of Article 452</t>
  </si>
  <si>
    <t>CR7-A</t>
  </si>
  <si>
    <t>IRB approach – Disclosure of the extent of the use of CRM techniques</t>
  </si>
  <si>
    <t xml:space="preserve">Point (g) of Article 453 </t>
  </si>
  <si>
    <t>CR8</t>
  </si>
  <si>
    <t xml:space="preserve">REA flow statements of credit risk exposures under the IRB approach </t>
  </si>
  <si>
    <t>Point (h) of Article 438</t>
  </si>
  <si>
    <t>CR9</t>
  </si>
  <si>
    <t>IRB approach – Back-testing of PD per exposure class (fixed PD scale)</t>
  </si>
  <si>
    <t>Point (h) of Article 452</t>
  </si>
  <si>
    <t>Disclosure on specialised lending</t>
  </si>
  <si>
    <t>CR10</t>
  </si>
  <si>
    <t>Specialised lending and equity exposures under the simple riskweighted approach</t>
  </si>
  <si>
    <t>Annex XXIII</t>
  </si>
  <si>
    <t xml:space="preserve">Point (e) of Article 438 </t>
  </si>
  <si>
    <t>Exposures to counterparty credit risk</t>
  </si>
  <si>
    <t>CCR1</t>
  </si>
  <si>
    <t>Analysis of CCR exposure by approach</t>
  </si>
  <si>
    <t>Annex XXV</t>
  </si>
  <si>
    <t>Points (f), (g), (k) and (m) of Article 439</t>
  </si>
  <si>
    <t>CCR2</t>
  </si>
  <si>
    <t>Transactions subject to own funds requirements for CVA risk</t>
  </si>
  <si>
    <t xml:space="preserve">Point (h) of Article 439  </t>
  </si>
  <si>
    <t>CCR3</t>
  </si>
  <si>
    <t>Standardised approach – CCR exposures by regulatory exposure class and risk weights</t>
  </si>
  <si>
    <t xml:space="preserve">Point (l) of Article 439 referring to point (e) of Article 444   </t>
  </si>
  <si>
    <t>CCR4</t>
  </si>
  <si>
    <t>IRB approach – CCR exposures by exposure class and PD scale</t>
  </si>
  <si>
    <t xml:space="preserve">Point (l) of Article 439  referring to point (g) of Article 452  </t>
  </si>
  <si>
    <t>CCR5</t>
  </si>
  <si>
    <t>Composition of collateral for CCR exposures</t>
  </si>
  <si>
    <t xml:space="preserve">Point (e) of Article 439  </t>
  </si>
  <si>
    <t>CCR7</t>
  </si>
  <si>
    <t>REA flow statements of CCR exposures under the IMM</t>
  </si>
  <si>
    <t xml:space="preserve">Annex XXV </t>
  </si>
  <si>
    <t>CCR8</t>
  </si>
  <si>
    <t>Exposures to CCPs</t>
  </si>
  <si>
    <t xml:space="preserve">Point (i) of Article 439 </t>
  </si>
  <si>
    <t>Standardised approach and internal model for market risk</t>
  </si>
  <si>
    <t>MR1</t>
  </si>
  <si>
    <t>Market risk under the standardised approach</t>
  </si>
  <si>
    <t>Annex XXIX</t>
  </si>
  <si>
    <t>Article 445</t>
  </si>
  <si>
    <t xml:space="preserve">Key Metrics </t>
  </si>
  <si>
    <t>CCyB1</t>
  </si>
  <si>
    <t>Geographical distribution of credit exposures relevant for the calculation of the countercyclical buffer</t>
  </si>
  <si>
    <t>Annex IX</t>
  </si>
  <si>
    <t>Point (a) of Article 440</t>
  </si>
  <si>
    <t>CCyB2</t>
  </si>
  <si>
    <t>Amount of institution-specific countercyclical capital buffer</t>
  </si>
  <si>
    <t>Point (b) of Article 440</t>
  </si>
  <si>
    <t>Leverage ratio</t>
  </si>
  <si>
    <t>LR1</t>
  </si>
  <si>
    <t>Summary reconciliation of accounting assets and leverage ratio exposures</t>
  </si>
  <si>
    <t>Annex XI</t>
  </si>
  <si>
    <t>Point (b) of Article 451(1)</t>
  </si>
  <si>
    <t>LR2</t>
  </si>
  <si>
    <t xml:space="preserve">Leverage ratio common disclosure </t>
  </si>
  <si>
    <t>Article 451(3) - Rows 28 to 31a Points (a), (b) and (c) of Article 451(1) and Article 451(2) - Rows up to row 28. Annual (for rows 28 to 31a)</t>
  </si>
  <si>
    <t>LR3</t>
  </si>
  <si>
    <t>Split up of on balance sheet exposures (excluding deratives, SFTs and exempted exposures)</t>
  </si>
  <si>
    <t>Liquidity requirements</t>
  </si>
  <si>
    <t>LIQ1</t>
  </si>
  <si>
    <t>Quantitative information of LCR</t>
  </si>
  <si>
    <t>Annex XIII</t>
  </si>
  <si>
    <t>Article 451a(2)</t>
  </si>
  <si>
    <t>LIQ2</t>
  </si>
  <si>
    <t>Net Stable Funding Ratio</t>
  </si>
  <si>
    <t>Article 451a(3)</t>
  </si>
  <si>
    <t>MREL - minimum requirement eligible liabilities</t>
  </si>
  <si>
    <t>KM2</t>
  </si>
  <si>
    <t>Key metrics  - MREL</t>
  </si>
  <si>
    <t>Article 447 (h)</t>
  </si>
  <si>
    <t>TLAC1</t>
  </si>
  <si>
    <t xml:space="preserve">Composition - MREL </t>
  </si>
  <si>
    <t>TLAC3b</t>
  </si>
  <si>
    <t>Creditor ranking - resolution entity</t>
  </si>
  <si>
    <t>Encumbered and unencumbered assets</t>
  </si>
  <si>
    <t>AE1</t>
  </si>
  <si>
    <t>Annex XXXV</t>
  </si>
  <si>
    <t>Article 443</t>
  </si>
  <si>
    <t>AE2</t>
  </si>
  <si>
    <t>Collateral received and own debt securities issued</t>
  </si>
  <si>
    <t>AE3</t>
  </si>
  <si>
    <t>Sources of encumbrance</t>
  </si>
  <si>
    <t>Operational risk</t>
  </si>
  <si>
    <t>OR1</t>
  </si>
  <si>
    <t>Operational risk own funds requirements and risk-weighted exposure amounts</t>
  </si>
  <si>
    <t>Annex XXXI</t>
  </si>
  <si>
    <t xml:space="preserve">Articles 446 and 454 </t>
  </si>
  <si>
    <t>Remuneration policy</t>
  </si>
  <si>
    <t>REMA</t>
  </si>
  <si>
    <t>Annex XXXIII</t>
  </si>
  <si>
    <t>Point a-f, j and k of Article 450(1) , 450(2)</t>
  </si>
  <si>
    <t>REM1</t>
  </si>
  <si>
    <t xml:space="preserve">Remuneration awarded for the financial year </t>
  </si>
  <si>
    <t xml:space="preserve">Point (h)(i)-(ii) of Article 450(1)  </t>
  </si>
  <si>
    <t>REM2</t>
  </si>
  <si>
    <t>Special payments  to staff whose professional activities have a material impact on institutions’ risk profile 
  (identified staff)</t>
  </si>
  <si>
    <t xml:space="preserve">Point (h)(v) to (vii) of Article 450(1)  </t>
  </si>
  <si>
    <t>REM3</t>
  </si>
  <si>
    <t>Deferred remuneration</t>
  </si>
  <si>
    <t>Point (h)(iii) and (iv) of Article 450(1)</t>
  </si>
  <si>
    <t>REM4</t>
  </si>
  <si>
    <t>Remuneration of 1 million EUR or more per year</t>
  </si>
  <si>
    <t xml:space="preserve">Point (i) of Article 450(1) </t>
  </si>
  <si>
    <t>REM5</t>
  </si>
  <si>
    <t>Information on remuneration of staff whose professional activities have a material impact on institutions’ risk 
  profile (identified staff)</t>
  </si>
  <si>
    <t>Point (g) of Article 450(1)</t>
  </si>
  <si>
    <t>ESG risk</t>
  </si>
  <si>
    <t>ESG1</t>
  </si>
  <si>
    <t>Annex XXXIX</t>
  </si>
  <si>
    <t>Article 449a</t>
  </si>
  <si>
    <t>ESG2</t>
  </si>
  <si>
    <t>ESG4</t>
  </si>
  <si>
    <t>Banking book - Climate change transition risk: Exposures to top 20 carbon-intensive firms</t>
  </si>
  <si>
    <t>ESG5</t>
  </si>
  <si>
    <t>Banking book - Climate change physical risk: Exposures subject to physical risk</t>
  </si>
  <si>
    <t>ESG6</t>
  </si>
  <si>
    <t>Summary of GAR KPIs</t>
  </si>
  <si>
    <t>ESG7</t>
  </si>
  <si>
    <t>Mitigating actions: Assets for the calculation of GAR</t>
  </si>
  <si>
    <t>ESG8</t>
  </si>
  <si>
    <t>GAR (per cent)</t>
  </si>
  <si>
    <t>ESG10</t>
  </si>
  <si>
    <t>Other climate change mitigating actions that are not covered in the EU Taxonomy</t>
  </si>
  <si>
    <t>Interest rate risk in the banking book</t>
  </si>
  <si>
    <t>IRRBB1</t>
  </si>
  <si>
    <t>Interest rate risks of non-trading book activities</t>
  </si>
  <si>
    <t>Annex XXXVII</t>
  </si>
  <si>
    <t>Article 448 (1)</t>
  </si>
  <si>
    <t>Additional information</t>
  </si>
  <si>
    <t>CCA</t>
  </si>
  <si>
    <t>Points (b) and (c) of Article 437</t>
  </si>
  <si>
    <t>CCA footnotes</t>
  </si>
  <si>
    <t>Disclosure of main features of regulatory capital instruments  -  footnotes</t>
  </si>
  <si>
    <t xml:space="preserve">DNB Boligkreditt </t>
  </si>
  <si>
    <t>DNB Boligkreditt - Key metrics</t>
  </si>
  <si>
    <t>Article 433a (2)</t>
  </si>
  <si>
    <t>DNB Boligkreditt - Credit Risk</t>
  </si>
  <si>
    <t>Reason</t>
  </si>
  <si>
    <t xml:space="preserve">CR2 </t>
  </si>
  <si>
    <t xml:space="preserve">Changes in the stock of non-performing loans and advances </t>
  </si>
  <si>
    <t>The level of DNB's NPL-ratio is below 5%</t>
  </si>
  <si>
    <t>CR2a</t>
  </si>
  <si>
    <t>Changes in the stock of non-performing loans and advances and related net accumulated recoveries</t>
  </si>
  <si>
    <t>CR7</t>
  </si>
  <si>
    <t>IRB approach – Effect on the RWEAs of credit derivatives used as CRM techniques</t>
  </si>
  <si>
    <t>CR9.1</t>
  </si>
  <si>
    <t>IRB approach – Back-testing of PD per exposure class (only for PD estimates according to point (f) of 
  Article 180(1) CRR)</t>
  </si>
  <si>
    <t>DNB does not apply article 180(1)</t>
  </si>
  <si>
    <t>CQ2</t>
  </si>
  <si>
    <t>Quality of forbearance</t>
  </si>
  <si>
    <t>CQ6</t>
  </si>
  <si>
    <t xml:space="preserve">Collateral valuation - loans and advances </t>
  </si>
  <si>
    <t>CQ8</t>
  </si>
  <si>
    <t>Collateral obtained by taking possession and execution processes – vintage breakdown</t>
  </si>
  <si>
    <t xml:space="preserve">MR2-A </t>
  </si>
  <si>
    <t>Market risk under the internal Model Approach (IMA)</t>
  </si>
  <si>
    <t>DNB uses the standardised approach to market risk</t>
  </si>
  <si>
    <t xml:space="preserve">MR2-B </t>
  </si>
  <si>
    <t>REA flow statements of market risk exposures under the IMA</t>
  </si>
  <si>
    <t>MR3</t>
  </si>
  <si>
    <t>IMA values for trading portfolios</t>
  </si>
  <si>
    <t>MR4</t>
  </si>
  <si>
    <t>Comparison of VaR estimates with gains/losses</t>
  </si>
  <si>
    <t>CCR6</t>
  </si>
  <si>
    <t>Credit derivatives exposures</t>
  </si>
  <si>
    <t>SEC1</t>
  </si>
  <si>
    <t>Securitisation exposures in the non-trading book</t>
  </si>
  <si>
    <t>Annex XXVII</t>
  </si>
  <si>
    <t>SEC2</t>
  </si>
  <si>
    <t>Securitisation exposures in the trading book</t>
  </si>
  <si>
    <t>SEC3</t>
  </si>
  <si>
    <t>Securitisation exposures in the non-trading book and associated regulatory capital requirements</t>
  </si>
  <si>
    <t>SEC4</t>
  </si>
  <si>
    <t xml:space="preserve"> Securitisation exposures in the non-trading book and associated regulatory capital requirements </t>
  </si>
  <si>
    <t>SEC5</t>
  </si>
  <si>
    <t>Exposures securitised by the institution - Exposures in default and specific credit risk adjustments</t>
  </si>
  <si>
    <t>TLAC2</t>
  </si>
  <si>
    <t>Creditor ranking - Entity that is not a resolution entity</t>
  </si>
  <si>
    <t>ESG3</t>
  </si>
  <si>
    <t>Banking book - Climate change transition risk: Alignment metrics</t>
  </si>
  <si>
    <t>First disclosure at June 2024</t>
  </si>
  <si>
    <t>ESG9</t>
  </si>
  <si>
    <t>Mitigating actions: BTAR</t>
  </si>
  <si>
    <t>Back to contents page</t>
  </si>
  <si>
    <t>Attestation</t>
  </si>
  <si>
    <t>CC1 - Composition of regulatory own funds</t>
  </si>
  <si>
    <t>The table below shows the components of regulatory capital with reference to the balance sheet in template EU CC2 and to the articles in Regulation (EU) No 575/2013.</t>
  </si>
  <si>
    <t>Amounts in NOK million</t>
  </si>
  <si>
    <t>30 June 2023</t>
  </si>
  <si>
    <t>Ref. template CC2</t>
  </si>
  <si>
    <t xml:space="preserve">Common Equity Tier 1 (CET1) capital:  instruments and reserves                                                                                       </t>
  </si>
  <si>
    <t xml:space="preserve">Capital instruments and the related share premium accounts </t>
  </si>
  <si>
    <t>a,b</t>
  </si>
  <si>
    <t>Of which: share capital</t>
  </si>
  <si>
    <t>a</t>
  </si>
  <si>
    <t xml:space="preserve">Of which: share premium accounts </t>
  </si>
  <si>
    <t>b</t>
  </si>
  <si>
    <t xml:space="preserve">Retained earnings </t>
  </si>
  <si>
    <t>c</t>
  </si>
  <si>
    <t>Accumulated other comprehensive income (and other reserves)</t>
  </si>
  <si>
    <t>d</t>
  </si>
  <si>
    <t>3a</t>
  </si>
  <si>
    <t>Funds for general banking risk</t>
  </si>
  <si>
    <t>Amount of qualifying items referred to in Article 484 (3) CRR and the related share premium accounts subject to phase out from CET1</t>
  </si>
  <si>
    <t>Minority interests (amount allowed in consolidated CET1)</t>
  </si>
  <si>
    <t>e</t>
  </si>
  <si>
    <t>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</si>
  <si>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</si>
  <si>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</si>
  <si>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</si>
  <si>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</si>
  <si>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</si>
  <si>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f</t>
  </si>
  <si>
    <t>Deferred tax assets that rely on future profitability excluding those arising from temporary differences (net of related tax liability where the conditions in Article 38 (3) are met) (negative amount)</t>
  </si>
  <si>
    <t>g</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</si>
  <si>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</si>
  <si>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</si>
  <si>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</si>
  <si>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</si>
  <si>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h</t>
  </si>
  <si>
    <t>Defined-benefit pension fund assets (negative amount)</t>
  </si>
  <si>
    <t>Direct and indirect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</si>
  <si>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</si>
  <si>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per cent 
  threshold and net of eligible short positions) (negative amount)</t>
  </si>
  <si>
    <t>Direct, indirect and synthetic holdings by the institution of the CET1 instruments of financial sector entities where the institution has a significant investment in those entities (amount above 10 per cent threshold and net 
  of eligible short positions) (negative amount)</t>
  </si>
  <si>
    <t>i</t>
  </si>
  <si>
    <t>20a</t>
  </si>
  <si>
    <t>Exposure amount of the following items which qualify for a RW of 1250 per cent, where the institution opts for the deduction alternative</t>
  </si>
  <si>
    <t>20b</t>
  </si>
  <si>
    <t>Of which: qualifying holdings outside the financial sector (negative amount)</t>
  </si>
  <si>
    <t>20c</t>
  </si>
  <si>
    <t>Of which: securitisation positions (negative amount)</t>
  </si>
  <si>
    <t>20d</t>
  </si>
  <si>
    <t>Of which: free deliveries (negative amount)</t>
  </si>
  <si>
    <t>Deferred tax assets arising from temporary differences (amount above 10 per cent threshold, net of related tax liability where the conditions in Article 38 (3) are met) (negative amount)</t>
  </si>
  <si>
    <t>Amount exceeding the 17,65 per cent threshold (negative amount)</t>
  </si>
  <si>
    <t>Of which: direct, indirect and synthetic holdings by the institution of the CET1 instruments of financial sector entities where the institution has a significant  investment in those entities</t>
  </si>
  <si>
    <t>Of which: deferred tax assets arising from temporary differences</t>
  </si>
  <si>
    <t>25a</t>
  </si>
  <si>
    <t>Losses for the current financial year (negative amount)</t>
  </si>
  <si>
    <t>25b</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</si>
  <si>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</si>
  <si>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</si>
  <si>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27a</t>
  </si>
  <si>
    <t>Other regulatory adjustments</t>
  </si>
  <si>
    <t>Total regulatory adjustments to Common Equity Tier 1 (CET1)</t>
  </si>
  <si>
    <t xml:space="preserve">Common Equity Tier 1 (CET1) capital </t>
  </si>
  <si>
    <t>Additional Tier 1 (AT1) capital: instruments</t>
  </si>
  <si>
    <t>j</t>
  </si>
  <si>
    <t>Of which: classified as equity under applicable accounting standards</t>
  </si>
  <si>
    <t>Of which: classified as liabilities under applicable accounting standards</t>
  </si>
  <si>
    <t>Amount of qualifying items referred to in Article 484 (4) and the related share premium accounts subject to phase out from AT1 as described in Article 486 (3) of CRR</t>
  </si>
  <si>
    <t>33a</t>
  </si>
  <si>
    <t>Amount of qualifying items referred to in Article 494a(1) subject to phase out from AT1</t>
  </si>
  <si>
    <t>33b</t>
  </si>
  <si>
    <t>Amount of qualifying items referred to in Article 494b(1) subject to phase out from AT1</t>
  </si>
  <si>
    <t xml:space="preserve">Qualifying Tier 1 capital included in consolidated AT1 capital (including minority interests not included in row 5) issued by subsidiaries and held by third parties </t>
  </si>
  <si>
    <t xml:space="preserve">Of which: instruments issued by subsidiaries subject to phase out </t>
  </si>
  <si>
    <t>Additional Tier 1 (AT1) capital before regulatory adjustments</t>
  </si>
  <si>
    <t>Additional Tier 1 (AT1) capital: regulatory adjustments</t>
  </si>
  <si>
    <t>Direct and indirect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</si>
  <si>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</si>
  <si>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per cent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</si>
  <si>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</si>
  <si>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Qualifying T2 deductions that exceed the T2 items of the institution (negative amount)</t>
  </si>
  <si>
    <t>42a</t>
  </si>
  <si>
    <t>Other regulatory adjusments to AT1 capital</t>
  </si>
  <si>
    <t>Total regulatory adjustments to Additional Tier 1 (AT1) capital</t>
  </si>
  <si>
    <t xml:space="preserve">Additional Tier 1 (AT1) capital </t>
  </si>
  <si>
    <t>Tier 1 capital (T1 = CET1 + AT1)</t>
  </si>
  <si>
    <t>Tier 2 (T2) capital: instruments and provisions</t>
  </si>
  <si>
    <t>Capital instruments and the related share premium accounts</t>
  </si>
  <si>
    <t>k</t>
  </si>
  <si>
    <t>Amount of qualifying  items referred to in Article 484 (5) CRR and the related share premium accounts subject to phase out from T2 as described in Article 486 (4) CRR</t>
  </si>
  <si>
    <t>47a</t>
  </si>
  <si>
    <t>Amount of qualifying  items referred to in Article 494a (2) subject to phase out from T2</t>
  </si>
  <si>
    <t>47b</t>
  </si>
  <si>
    <t>Amount of qualifying  items referred to in Article 494b (2) subject to phase out from T2</t>
  </si>
  <si>
    <t xml:space="preserve">Qualifying own funds instruments included in consolidated T2 capital (including minority interests and AT1 instruments not included in rows 5 or 34) issued by subsidiaries and held by third parties </t>
  </si>
  <si>
    <t>Of which: instruments issued by subsidiaries subject to phase out</t>
  </si>
  <si>
    <t>Credit risk adjustments</t>
  </si>
  <si>
    <t>Tier 2 (T2) capital before regulatory adjustments</t>
  </si>
  <si>
    <t>Tier 2 (T2) capital: regulatory adjustments </t>
  </si>
  <si>
    <t>Direct and indirect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</si>
  <si>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</si>
  <si>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and indirect holdings of the T2 instruments and subordinated loans of financial sector entities where the institution does not have a significant investment in those entities (amount above 10 per cent 
  threshold and net of eligible short positions) (negative amount)  </t>
  </si>
  <si>
    <t>Direct and indirect holdings by the institution of the T2 instruments and subordinated loans of financial sector entities where the institution has a significant investment in those entities (net of eligible short positions) 
  (negative amount)</t>
  </si>
  <si>
    <t>56a</t>
  </si>
  <si>
    <t>Qualifying eligible liabilities deductions that exceed the eligible liabilities items of the institution (negative amount)</t>
  </si>
  <si>
    <t>56b</t>
  </si>
  <si>
    <t>Other regulatory adjusments to T2 capital</t>
  </si>
  <si>
    <t>Total regulatory adjustments to Tier 2 (T2) capital</t>
  </si>
  <si>
    <t xml:space="preserve">Tier 2 (T2) capital </t>
  </si>
  <si>
    <t>Total capital (TC = T1 + T2)</t>
  </si>
  <si>
    <t>Total risk exposure amount</t>
  </si>
  <si>
    <t>Capital ratios and buffers </t>
  </si>
  <si>
    <t>Common Equity Tier 1 (as a percentage of total risk exposure amount)</t>
  </si>
  <si>
    <t>Tier 1 (as a percentage of total risk exposure amount)</t>
  </si>
  <si>
    <t>Total capital (as a percentage of total risk exposure amount)</t>
  </si>
  <si>
    <t>Institution CET1 overall capital requirement (CET1 requirement in accordance with article 92 (1) of Regulation (EU) No 575/2013, plus additional CET1 requirement which the institution is required to hold in 
  accordance with Article 104 (1) (a) of Directive 2013/36/EU,  plus combined buffer requirement in accordance with Article 128 (6) of Directive 2013/36/EU) expressed as a percentage of risk exposure amount)</t>
  </si>
  <si>
    <t>Of which: capital conservation buffer requirement (per cent)</t>
  </si>
  <si>
    <t>Of which: countercyclical buffer requirement (per cent)</t>
  </si>
  <si>
    <t>Of which: systemic risk buffer requirement (per cent)</t>
  </si>
  <si>
    <t>67a</t>
  </si>
  <si>
    <t>Of which: Global Systemically Important Institution (G-SII) or Other Systemically Important Institution (O-SII) buffer (per cent)</t>
  </si>
  <si>
    <t>67b</t>
  </si>
  <si>
    <t>Of which: additional own funds requirements to address the risks other than the risk of excessive leverage</t>
  </si>
  <si>
    <t xml:space="preserve">Common Equity Tier 1 (as a percentage of risk-weighted assets) available after meeting the bank’s minimum capital requirements </t>
  </si>
  <si>
    <t>Amounts below the thresholds for deduction (before risk weighting) </t>
  </si>
  <si>
    <t xml:space="preserve">Direct and indirect holdings of own funds and eligible liabilities of financial sector entities where the institution does not have a significant investment in those entities (amount below 10 per cent and 17,65 per cent 
  thresholds and net of eligible short positions)   </t>
  </si>
  <si>
    <t xml:space="preserve">Direct and indirect holdings by the institution of the CET1 instruments of financial sector entities where the institution has a significant investment in those entities (amount below 17,65 per cent thresholds and net of 
  eligible short positions) </t>
  </si>
  <si>
    <t>Deferred tax assets arising from temporary differences (amount below 10 per cent threshold, net of related tax liability where the conditions in Article 38 (3) are met)</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</si>
  <si>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</si>
  <si>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</si>
  <si>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</si>
  <si>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</si>
  <si>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</si>
  <si>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r>
      <t>Capital instruments subject to phase-out arrangements (only applicable between 1 January 2014 and 1 January 2022)</t>
    </r>
    <r>
      <rPr>
        <b/>
        <vertAlign val="superscript"/>
        <sz val="8"/>
        <rFont val="Arial"/>
        <family val="2"/>
      </rPr>
      <t>1</t>
    </r>
  </si>
  <si>
    <t>Current cap on CET1 instruments subject to phase out arrangements</t>
  </si>
  <si>
    <t>I/A</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</si>
  <si>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</si>
  <si>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</si>
  <si>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</si>
  <si>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</si>
  <si>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</si>
  <si>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CC2 -  Reconciliation of regulatory own funds to balance sheet in the audited financial statements</t>
  </si>
  <si>
    <t>The table shows the reconciliation between balance sheet prepared for statutory and regulatory scope of consolidation. The amount shown under the regulatory scope of consolidation is based on an accounting measure and cannot be directly reconciled to other tables in this report.</t>
  </si>
  <si>
    <t>Balance sheet</t>
  </si>
  <si>
    <t>as in published</t>
  </si>
  <si>
    <t>under regulatory</t>
  </si>
  <si>
    <t>financial statements</t>
  </si>
  <si>
    <t>scope of consolidation</t>
  </si>
  <si>
    <t>Reference CC1</t>
  </si>
  <si>
    <t>Assets</t>
  </si>
  <si>
    <t>Cash and deposits with central banks</t>
  </si>
  <si>
    <t>Due from credit institutions</t>
  </si>
  <si>
    <t>Loans to customers</t>
  </si>
  <si>
    <t xml:space="preserve">Commercial paper and bonds </t>
  </si>
  <si>
    <t>Shareholdings</t>
  </si>
  <si>
    <t>Financial assets, customers bearing the risk</t>
  </si>
  <si>
    <t>Financial derivatives</t>
  </si>
  <si>
    <t>Investment properties</t>
  </si>
  <si>
    <t>Investments accounted for by the equity method</t>
  </si>
  <si>
    <t>Investments in subsidiaries</t>
  </si>
  <si>
    <t>Intangible assets</t>
  </si>
  <si>
    <t>Deferred tax assets</t>
  </si>
  <si>
    <t>Fixed assets</t>
  </si>
  <si>
    <t>Assets held for sale</t>
  </si>
  <si>
    <t>Other assets</t>
  </si>
  <si>
    <t>Total assets</t>
  </si>
  <si>
    <t>Liabilites</t>
  </si>
  <si>
    <t>Due to credit institutions</t>
  </si>
  <si>
    <t>Deposits from customers</t>
  </si>
  <si>
    <t>Debt securities issued</t>
  </si>
  <si>
    <t>Insurance liabilities, customer bearing the risk</t>
  </si>
  <si>
    <t>Liabilities to life insurance policyholders</t>
  </si>
  <si>
    <t>Payable taxes</t>
  </si>
  <si>
    <t xml:space="preserve">Deferred taxes </t>
  </si>
  <si>
    <t>Other liabilities</t>
  </si>
  <si>
    <t>Liabilities held for sale</t>
  </si>
  <si>
    <t>Other provisions</t>
  </si>
  <si>
    <t>Pension commitments</t>
  </si>
  <si>
    <t>Senior non-preferred bonds</t>
  </si>
  <si>
    <t>Subordinated loan capital</t>
  </si>
  <si>
    <t>Total liabilities</t>
  </si>
  <si>
    <t>Equity</t>
  </si>
  <si>
    <t>Additional Tier 1 capital</t>
  </si>
  <si>
    <t>Non-controlling interest</t>
  </si>
  <si>
    <t>Share capital</t>
  </si>
  <si>
    <t>Share premium</t>
  </si>
  <si>
    <t>Other equity</t>
  </si>
  <si>
    <t>c,d,h</t>
  </si>
  <si>
    <t>Total equity</t>
  </si>
  <si>
    <t>Total liabilities and equity</t>
  </si>
  <si>
    <t>A01 - Own funds and capital ratios, DNB Bank ASA and DNB Group</t>
  </si>
  <si>
    <t>The table below gives an overview of the capital situation for DNB Bank ASA and DNB Group.</t>
  </si>
  <si>
    <t xml:space="preserve">DNB Bank ASA </t>
  </si>
  <si>
    <t xml:space="preserve">DNB Group </t>
  </si>
  <si>
    <t>30 September 2023</t>
  </si>
  <si>
    <t xml:space="preserve">31 December 2022 </t>
  </si>
  <si>
    <t xml:space="preserve">Total equity </t>
  </si>
  <si>
    <t>Effect from regulatory consolidation</t>
  </si>
  <si>
    <t>Adjustment to retained earnings for foreseeable dividends</t>
  </si>
  <si>
    <t>Additional Tier 1 capital instruments included in total equity</t>
  </si>
  <si>
    <t>Net accrued interest on additional Tier 1 capital instruments</t>
  </si>
  <si>
    <t>Common equity Tier 1 capital instruments</t>
  </si>
  <si>
    <t>Regulatory adjustments</t>
  </si>
  <si>
    <t>Pension funds above pension commitments</t>
  </si>
  <si>
    <t>Goodwill</t>
  </si>
  <si>
    <t>Deferred tax assets that rely on future profitability, excluding temporary differences</t>
  </si>
  <si>
    <t xml:space="preserve">Other intangible assets </t>
  </si>
  <si>
    <t>Proposed dividends payable and group contributions</t>
  </si>
  <si>
    <t>Share buy-back program</t>
  </si>
  <si>
    <r>
      <t>Significant investments in financial sector entities</t>
    </r>
    <r>
      <rPr>
        <vertAlign val="superscript"/>
        <sz val="8"/>
        <rFont val="Arial"/>
        <family val="2"/>
      </rPr>
      <t>1</t>
    </r>
  </si>
  <si>
    <t xml:space="preserve">IRB provisions shortfall </t>
  </si>
  <si>
    <t>Additional value adjustments (AVA)</t>
  </si>
  <si>
    <t>Insufficient coverage for non-performing exposures</t>
  </si>
  <si>
    <t>(Gains) or losses on liabilities at fair value resulting from own credit risk</t>
  </si>
  <si>
    <t>(Gains) or losses on derivative liabilities resulting from own credit risk (DVA)</t>
  </si>
  <si>
    <t>Common equity Tier 1 capital</t>
  </si>
  <si>
    <t>Additional Tier 1 capital instruments</t>
  </si>
  <si>
    <r>
      <t>Deduction of holdings of Tier 1 instruments in insurance companies</t>
    </r>
    <r>
      <rPr>
        <vertAlign val="superscript"/>
        <sz val="8"/>
        <rFont val="Arial"/>
        <family val="2"/>
      </rPr>
      <t>2</t>
    </r>
  </si>
  <si>
    <r>
      <t>Non-eligible Tier 1 capital, DNB Group</t>
    </r>
    <r>
      <rPr>
        <vertAlign val="superscript"/>
        <sz val="8"/>
        <rFont val="Arial"/>
        <family val="2"/>
      </rPr>
      <t>3</t>
    </r>
  </si>
  <si>
    <t>Tier 1 capital</t>
  </si>
  <si>
    <t>Term subordinated loan capital</t>
  </si>
  <si>
    <r>
      <t>Deduction of holdings of Tier 2 instruments in insurance companies</t>
    </r>
    <r>
      <rPr>
        <vertAlign val="superscript"/>
        <sz val="8"/>
        <rFont val="Arial"/>
        <family val="2"/>
      </rPr>
      <t>2</t>
    </r>
  </si>
  <si>
    <r>
      <t>Non-eligible Tier 2 capital, DNB Group</t>
    </r>
    <r>
      <rPr>
        <vertAlign val="superscript"/>
        <sz val="8"/>
        <rFont val="Arial"/>
        <family val="2"/>
      </rPr>
      <t>3</t>
    </r>
  </si>
  <si>
    <t>Tier 2 capital</t>
  </si>
  <si>
    <t>Total risk exposure amount (REA)</t>
  </si>
  <si>
    <t>Minimum capital requirement</t>
  </si>
  <si>
    <t>Capital ratios</t>
  </si>
  <si>
    <t>Common equity Tier 1 capital ratio</t>
  </si>
  <si>
    <t>Tier 1 capital ratio</t>
  </si>
  <si>
    <t>Total capital ratio</t>
  </si>
  <si>
    <t>OV1 – Overview of risk exposure amounts</t>
  </si>
  <si>
    <t xml:space="preserve">The table shows REAs for credit, counterparty, market and operational risk at the end of the previous and current quarter. </t>
  </si>
  <si>
    <t>REA</t>
  </si>
  <si>
    <r>
      <t>Credit risk (excluding CCR)</t>
    </r>
    <r>
      <rPr>
        <b/>
        <vertAlign val="superscript"/>
        <sz val="8"/>
        <color theme="1"/>
        <rFont val="Arial"/>
        <family val="2"/>
      </rPr>
      <t xml:space="preserve"> </t>
    </r>
  </si>
  <si>
    <t>Of which the standardised approach</t>
  </si>
  <si>
    <t>Of which the foundation IRB (FIRB) approach</t>
  </si>
  <si>
    <t>Of which slotting approach</t>
  </si>
  <si>
    <t>4a</t>
  </si>
  <si>
    <t>Of which equities under the simple riskweighted approach</t>
  </si>
  <si>
    <t>Of which the advanced IRB (AIRB) approach</t>
  </si>
  <si>
    <t xml:space="preserve">Counterparty credit risk - CCR </t>
  </si>
  <si>
    <t xml:space="preserve">Of which the standardised approach </t>
  </si>
  <si>
    <t>Of which internal model method (IMM)</t>
  </si>
  <si>
    <t>8a</t>
  </si>
  <si>
    <t>Of which exposures to a CCP</t>
  </si>
  <si>
    <t>8b</t>
  </si>
  <si>
    <t>Of which credit valuation adjustment - CVA</t>
  </si>
  <si>
    <t>Of which other CCR</t>
  </si>
  <si>
    <t>Settlement risk</t>
  </si>
  <si>
    <t>Securitisation exposures in the non-trading book (after the cap)</t>
  </si>
  <si>
    <t xml:space="preserve">Of which SEC-IRBA approach </t>
  </si>
  <si>
    <t>Of which SEC-ERBA (including IAA)</t>
  </si>
  <si>
    <t xml:space="preserve">Of which SEC-SA approach </t>
  </si>
  <si>
    <t>19a</t>
  </si>
  <si>
    <t>Of which 1250 per cent</t>
  </si>
  <si>
    <t>Position, foreign exchange and commodities risks (Market risk)</t>
  </si>
  <si>
    <t>Of which IMA</t>
  </si>
  <si>
    <t>22a</t>
  </si>
  <si>
    <t>Large exposures</t>
  </si>
  <si>
    <t>23a</t>
  </si>
  <si>
    <t xml:space="preserve">Of which basic indicator approach </t>
  </si>
  <si>
    <t>23b</t>
  </si>
  <si>
    <t xml:space="preserve">Of which standardised approach </t>
  </si>
  <si>
    <t>23c</t>
  </si>
  <si>
    <t xml:space="preserve">Of which advanced measurement approach </t>
  </si>
  <si>
    <t>Amounts below the thresholds for deduction (subject to 250 per cent risk weight)</t>
  </si>
  <si>
    <t>Total</t>
  </si>
  <si>
    <t>KM1 – Key metrics (at consolidated group level)</t>
  </si>
  <si>
    <t xml:space="preserve">a </t>
  </si>
  <si>
    <t>31 March 2023</t>
  </si>
  <si>
    <t>31 December 2022</t>
  </si>
  <si>
    <t>Available own funds (amounts)</t>
  </si>
  <si>
    <t xml:space="preserve">Common Equity Tier 1 (CET1) capital </t>
  </si>
  <si>
    <t xml:space="preserve">Tier 1 capital </t>
  </si>
  <si>
    <t xml:space="preserve">Total capital </t>
  </si>
  <si>
    <t>Risk-weighted exposure amounts</t>
  </si>
  <si>
    <t>Capital ratios (as a percentage of risk-weighted exposure amount)</t>
  </si>
  <si>
    <t>Common Equity Tier 1 ratio (per cent)</t>
  </si>
  <si>
    <t>Tier 1 ratio (per cent)</t>
  </si>
  <si>
    <t>Total capital ratio (per cent)</t>
  </si>
  <si>
    <t xml:space="preserve">Additional own funds requirements based on SREP (as a percentage of risk-weighted exposure amount)				</t>
  </si>
  <si>
    <t>7a</t>
  </si>
  <si>
    <t xml:space="preserve">Additional own funds requirements to address risks other than the risk of excessive leverage (per cent) </t>
  </si>
  <si>
    <t>7b</t>
  </si>
  <si>
    <t>Of which: to be made up of CET1 capital (percentage points)</t>
  </si>
  <si>
    <t>7c</t>
  </si>
  <si>
    <t>Of which: to be made up of Tier 1 capital (percentage points)</t>
  </si>
  <si>
    <t>7d</t>
  </si>
  <si>
    <t>Total SREP own funds requirements (per cent)</t>
  </si>
  <si>
    <t xml:space="preserve">Combined buffer and overall capital requirement (as a percentage of risk-weighted exposure amount)					</t>
  </si>
  <si>
    <t>Capital conservation buffer (per cent)</t>
  </si>
  <si>
    <t>Conservation buffer due to macro-prudential or systemic risk identified at the level of a Member State (per cent)</t>
  </si>
  <si>
    <t>Institution specific countercyclical capital buffer (per cent)</t>
  </si>
  <si>
    <t>9a</t>
  </si>
  <si>
    <t>Systemic risk buffer (per cent)</t>
  </si>
  <si>
    <t>Global Systemically Important Institution buffer (per cent)</t>
  </si>
  <si>
    <t>10a</t>
  </si>
  <si>
    <t>Other Systemically Important Institution buffer (per cent)</t>
  </si>
  <si>
    <t>Combined buffer requirement (per cent)</t>
  </si>
  <si>
    <t>11a</t>
  </si>
  <si>
    <t>Overall capital requirements (per cent)</t>
  </si>
  <si>
    <t>CET1 available after meeting the total SREP own funds requirements (per cent)</t>
  </si>
  <si>
    <t>Total exposure measure</t>
  </si>
  <si>
    <t>Leverage ratio (per cent)</t>
  </si>
  <si>
    <t>Additional own funds requirements to address the risk of excessive leverage (as a percentage of total exposure measure)</t>
  </si>
  <si>
    <t>14a</t>
  </si>
  <si>
    <t xml:space="preserve">Additional own funds requirements to address the risk of excessive leverage (per cent) </t>
  </si>
  <si>
    <t>14b</t>
  </si>
  <si>
    <t>14c</t>
  </si>
  <si>
    <t>Total SREP leverage ratio requirements (per cent)</t>
  </si>
  <si>
    <t>Leverage ratio buffer and overall leverage ratio requirement (as a percentage of total exposure measure)</t>
  </si>
  <si>
    <t>14d</t>
  </si>
  <si>
    <t>Leverage ratio buffer requirement (per cent)</t>
  </si>
  <si>
    <t>14e</t>
  </si>
  <si>
    <t>Overall leverage ratio requirements (per cent)</t>
  </si>
  <si>
    <t>Liquidity Coverage Ratio</t>
  </si>
  <si>
    <t>Total high-quality liquid assets (HQLA) (Weighted value - average)</t>
  </si>
  <si>
    <t>16a</t>
  </si>
  <si>
    <t xml:space="preserve">Cash outflows - Total weighted value </t>
  </si>
  <si>
    <t>16b</t>
  </si>
  <si>
    <t xml:space="preserve">Cash inflows - Total weighted value </t>
  </si>
  <si>
    <t>Total net cash outflows (adjusted value)</t>
  </si>
  <si>
    <t>Liquidity coverage ratio (per cent)</t>
  </si>
  <si>
    <t>Total available stable funding</t>
  </si>
  <si>
    <t>Total required stable funding</t>
  </si>
  <si>
    <t>NSFR ratio (per cent)</t>
  </si>
  <si>
    <t>INS1 -  Insurance participations</t>
  </si>
  <si>
    <t>The table shows the exposure value and the risk-weighted exposure amount of own funds instruments held in the insurance undertakings DNB Livsforsikring and Fremtind that the Group do not deduct from own funds in accordance with Article 49 when calculating capital requirements.</t>
  </si>
  <si>
    <t>Risk exposure</t>
  </si>
  <si>
    <t>Exposure value</t>
  </si>
  <si>
    <t>amount</t>
  </si>
  <si>
    <t>Own fund instruments held in insurance or re-insurance undertakings or  insurance holding company not deducted from own funds</t>
  </si>
  <si>
    <t xml:space="preserve">Own fund instruments held in insurance or re-insurance undertakings or insurance holding company not deducted from own funds                      </t>
  </si>
  <si>
    <t>INS2-  Financial conglomerates information on own funds and capital adequacy ratio</t>
  </si>
  <si>
    <t xml:space="preserve">Financial groups that consist of both a credit institution and an insurance undertaking and have been defined by the authorities as a “financial conglomerate” or cross-sectoral financial group, have to report capital adequacy on a consolidated basis. The cross-sectoral calculation tests that the DNB Group complies with both sectoral requirements, the “capital adequacy requirement in accordance with "CRD” and “the Solvency II requirement”. Intra group capital is excluded from the calculation. </t>
  </si>
  <si>
    <t>Capital requirements for the CRD IV group</t>
  </si>
  <si>
    <t>Solvency capital requirements for the insurance companies</t>
  </si>
  <si>
    <t xml:space="preserve">Supplementary own fund requirements of the financial conglomerate (amount) </t>
  </si>
  <si>
    <t>Net primary capital for entities included in the CRD IV report</t>
  </si>
  <si>
    <t>Intercompany</t>
  </si>
  <si>
    <t>Net primary capital for the insurance companies</t>
  </si>
  <si>
    <t>Total net primary capital for the financial conglomerate</t>
  </si>
  <si>
    <t>Overfunding</t>
  </si>
  <si>
    <t>A02 – Specification of risk exposure amounts and capital requirements, DNB Group</t>
  </si>
  <si>
    <t>Specification of risk exposure amounts and capital requirements</t>
  </si>
  <si>
    <t xml:space="preserve">Original </t>
  </si>
  <si>
    <t xml:space="preserve">Exposure at </t>
  </si>
  <si>
    <t xml:space="preserve">Average risk </t>
  </si>
  <si>
    <t xml:space="preserve">Risk exposure </t>
  </si>
  <si>
    <t xml:space="preserve">Minimum capital </t>
  </si>
  <si>
    <t xml:space="preserve">exposure </t>
  </si>
  <si>
    <t xml:space="preserve">default EAD </t>
  </si>
  <si>
    <t xml:space="preserve">weights in per cent </t>
  </si>
  <si>
    <t xml:space="preserve">amount REA </t>
  </si>
  <si>
    <t xml:space="preserve">requirements </t>
  </si>
  <si>
    <t xml:space="preserve">31 December 2023 </t>
  </si>
  <si>
    <t>IRB approach</t>
  </si>
  <si>
    <t>Corporate exposures</t>
  </si>
  <si>
    <t>Of which specialised lending (SL)</t>
  </si>
  <si>
    <t>Of which small and medium sized enterprises (SME)</t>
  </si>
  <si>
    <t>Of which other corporates</t>
  </si>
  <si>
    <t>Retail exposures</t>
  </si>
  <si>
    <t>Of which secured by mortgages on immovable property</t>
  </si>
  <si>
    <t>Of which other retail</t>
  </si>
  <si>
    <t>Total credit risk, IRB approach</t>
  </si>
  <si>
    <t>Central governments and central banks</t>
  </si>
  <si>
    <t>Regional governments or local authorities</t>
  </si>
  <si>
    <t>Public sector entities</t>
  </si>
  <si>
    <t>Multilateral development banks</t>
  </si>
  <si>
    <t>International organisations</t>
  </si>
  <si>
    <t>Institutions</t>
  </si>
  <si>
    <t>Corporates</t>
  </si>
  <si>
    <t>Retail</t>
  </si>
  <si>
    <t>Secured by mortgages on immovable property</t>
  </si>
  <si>
    <t>Exposures in default</t>
  </si>
  <si>
    <t>Items associated with particular high risk</t>
  </si>
  <si>
    <t>Covered bonds</t>
  </si>
  <si>
    <t>Collective investment undertakings</t>
  </si>
  <si>
    <t>Equity positions</t>
  </si>
  <si>
    <t>Total credit risk, standardised approach</t>
  </si>
  <si>
    <t>Total credit risk</t>
  </si>
  <si>
    <t>Market risk</t>
  </si>
  <si>
    <t>Position and general risk, debt instruments</t>
  </si>
  <si>
    <t>Position and general risk, equity instruments</t>
  </si>
  <si>
    <t>Currency risk</t>
  </si>
  <si>
    <t>Commodity risk</t>
  </si>
  <si>
    <t>Total market risk</t>
  </si>
  <si>
    <t xml:space="preserve">   Credit value adjustment risk (CVA)</t>
  </si>
  <si>
    <t xml:space="preserve">   Operational risk</t>
  </si>
  <si>
    <t xml:space="preserve">Total risk exposure amounts and capital requirements </t>
  </si>
  <si>
    <t xml:space="preserve">A02 – Specification of risk exposure amounts and capital requirements, DNB Bank ASA </t>
  </si>
  <si>
    <t xml:space="preserve">Capital </t>
  </si>
  <si>
    <t>A03 – Specification of risk exposure amounts and capital requirements, associated companies</t>
  </si>
  <si>
    <t>Specification of risk exposure amounts and capital requirements, 31 December 2023</t>
  </si>
  <si>
    <t>DNB Poland</t>
  </si>
  <si>
    <t>DNB Luxembourg</t>
  </si>
  <si>
    <t>Luminor 19.95 per cent</t>
  </si>
  <si>
    <t>Eksportfinans 40 per cent</t>
  </si>
  <si>
    <t>Central government</t>
  </si>
  <si>
    <t>Securitisation</t>
  </si>
  <si>
    <t>Position risk, debt instruments</t>
  </si>
  <si>
    <t>Position risk, equity instruments</t>
  </si>
  <si>
    <t>LI1 – Differences between accounting and regulatory scopes of consolidation and the mapping of financial statement categories with regulatory risk categories</t>
  </si>
  <si>
    <t xml:space="preserve">Capital adequacy is calculated and reported in accordance with the EU capital requirements regulations for banks and investment firms (CRR/CRD). The regulatory consolidation deviates from consolidation in the statutory accounts and comprises the parent company, subsidiaries and associated companies within the financial sector in addition to ancillary companies. The consolidation does not include insurance companies. DNB Livsforsikring and Fremtind are thus not included in the calculations while associated companies like Luminor Group AB, VIPPS  and Eksportfinans are consolidated pro rata. Subsidiaries engaged in non-financial activities that are fully consolidated in the statutory accounts are not consolidated for regulatory purposes. These subsidiaries mainly represent repossessed assets through restructuring of financial commitments. Repurchase transactions and securities lending are reported according to the counterparty credit risk framework.                                                        </t>
  </si>
  <si>
    <t>The table below shows an outline of the difference between the balance sheet for statutory and for regulatory purposes. The amounts reported under the scope of regulatory consolidation are allocated to the different risk categories. Derivatives are subject to both counterparty credit risk and market risk.</t>
  </si>
  <si>
    <t>Carrying values of items subject to:</t>
  </si>
  <si>
    <t xml:space="preserve">Not subject to own </t>
  </si>
  <si>
    <t xml:space="preserve">Carrying values </t>
  </si>
  <si>
    <t xml:space="preserve">funds  require- </t>
  </si>
  <si>
    <t xml:space="preserve">As reported </t>
  </si>
  <si>
    <t>Under scope</t>
  </si>
  <si>
    <t xml:space="preserve">ments or subject to </t>
  </si>
  <si>
    <t xml:space="preserve">in published </t>
  </si>
  <si>
    <t>of prudential</t>
  </si>
  <si>
    <t>Securisation</t>
  </si>
  <si>
    <t xml:space="preserve">deduction from </t>
  </si>
  <si>
    <t xml:space="preserve">financial statements </t>
  </si>
  <si>
    <t>consolidation</t>
  </si>
  <si>
    <t>Credit risk framework</t>
  </si>
  <si>
    <t>CCR framework</t>
  </si>
  <si>
    <t>framework</t>
  </si>
  <si>
    <t xml:space="preserve">own funds </t>
  </si>
  <si>
    <t>Cash and balances at central banks</t>
  </si>
  <si>
    <t>Commercial paper and bonds at fair value</t>
  </si>
  <si>
    <t>Shares at fair value</t>
  </si>
  <si>
    <t>Fincial assets, customers bearing the risk</t>
  </si>
  <si>
    <t>Investment property</t>
  </si>
  <si>
    <t>Investments in associated companies</t>
  </si>
  <si>
    <t>Assets, discontinuing operations</t>
  </si>
  <si>
    <t xml:space="preserve">Liabilities </t>
  </si>
  <si>
    <t>Insurance liabilities, customers bearing the risk</t>
  </si>
  <si>
    <t>Deferred taxes</t>
  </si>
  <si>
    <t>Provisions</t>
  </si>
  <si>
    <t>LI2 – Main sources of differences between regulatory exposure amounts and carrying values in financial statements</t>
  </si>
  <si>
    <t xml:space="preserve">This table provides the main sources of differences between the financial statement amounts and the exposure amount used for regulatory purposes as shown in table LI1. Instruments reported according to the counterparty credit risk framework differ from the amounts in the statutory accounts due to different netting rules as well as different treatment of collateral. 
</t>
  </si>
  <si>
    <t>Items subject to</t>
  </si>
  <si>
    <t xml:space="preserve">Credit risk </t>
  </si>
  <si>
    <t>CCR</t>
  </si>
  <si>
    <t xml:space="preserve">Market risk </t>
  </si>
  <si>
    <r>
      <t>Total</t>
    </r>
    <r>
      <rPr>
        <vertAlign val="superscript"/>
        <sz val="8"/>
        <color theme="1"/>
        <rFont val="Arial"/>
        <family val="2"/>
      </rPr>
      <t>1</t>
    </r>
  </si>
  <si>
    <t xml:space="preserve">framework </t>
  </si>
  <si>
    <t>Asset carrying value amount under scope of regulatory consolidation (as per Template LI1)</t>
  </si>
  <si>
    <t>Liabilities carrying value amount under regulatory scope of consolidation (as per Template LI1)</t>
  </si>
  <si>
    <t>Total net amount under regulatory scope of consolidation (Row 1 – Row 2)</t>
  </si>
  <si>
    <t>Off-balance sheet amounts</t>
  </si>
  <si>
    <t xml:space="preserve">Differences in valuations </t>
  </si>
  <si>
    <t>Differences due to different netting rules, other than those already included in row 2</t>
  </si>
  <si>
    <t>Differences due to consideration of provisions</t>
  </si>
  <si>
    <t>Differences due to prudential filters</t>
  </si>
  <si>
    <t>Differences due to credit conversion factors</t>
  </si>
  <si>
    <t>Differences due to Securitisation with risk transfer</t>
  </si>
  <si>
    <t>Other differences</t>
  </si>
  <si>
    <t>Exposure amounts considered for regulatory purposes</t>
  </si>
  <si>
    <t xml:space="preserve">Differences due to the use of credit risk mitigation techniques </t>
  </si>
  <si>
    <t>LI3 – Outline of the differences in the scopes of consolidation (entity by entity)</t>
  </si>
  <si>
    <t>Method of regulatory consolidation</t>
  </si>
  <si>
    <t>Method of</t>
  </si>
  <si>
    <t>Neither</t>
  </si>
  <si>
    <t>accounting</t>
  </si>
  <si>
    <t>Full</t>
  </si>
  <si>
    <t>Proportional</t>
  </si>
  <si>
    <t>consolidated nor</t>
  </si>
  <si>
    <t>Name of the entity</t>
  </si>
  <si>
    <t>Equity method</t>
  </si>
  <si>
    <r>
      <t>deducted</t>
    </r>
    <r>
      <rPr>
        <vertAlign val="superscript"/>
        <sz val="8"/>
        <color theme="1"/>
        <rFont val="Arial"/>
        <family val="2"/>
      </rPr>
      <t>1</t>
    </r>
  </si>
  <si>
    <t>Deducted</t>
  </si>
  <si>
    <t>Description of the entity</t>
  </si>
  <si>
    <t>DNB Bank ASA</t>
  </si>
  <si>
    <t>Full consolidation</t>
  </si>
  <si>
    <t>X</t>
  </si>
  <si>
    <t>Credit institution - Parent</t>
  </si>
  <si>
    <t>DNB Asset Management Holding AS</t>
  </si>
  <si>
    <t>Asset management company</t>
  </si>
  <si>
    <t>DNB Asset Management AS</t>
  </si>
  <si>
    <t>DNB Asset Management  AB</t>
  </si>
  <si>
    <t>DNB Asset Management  S.A</t>
  </si>
  <si>
    <t>DNB Auto Finance Oy</t>
  </si>
  <si>
    <t>Financial institution</t>
  </si>
  <si>
    <t>DNB Bank Polska S.A.</t>
  </si>
  <si>
    <t>Credit institution</t>
  </si>
  <si>
    <t>DNB Boligkreditt AS</t>
  </si>
  <si>
    <t>Credit institution, SPV</t>
  </si>
  <si>
    <t xml:space="preserve">DNB Capital LLC, New York </t>
  </si>
  <si>
    <t>DNB Eiendom AS</t>
  </si>
  <si>
    <t>Real estate broking</t>
  </si>
  <si>
    <t>DNB Gjenstandsadministrasjon AS</t>
  </si>
  <si>
    <t>Financial services</t>
  </si>
  <si>
    <t>DNB Invest Denmark AS</t>
  </si>
  <si>
    <t>Investment company</t>
  </si>
  <si>
    <t>DNB Invest Holding AS</t>
  </si>
  <si>
    <t>DNB Invest Sweden AB</t>
  </si>
  <si>
    <t>DNB Livsforsikring AS</t>
  </si>
  <si>
    <r>
      <t>Life insurance company</t>
    </r>
    <r>
      <rPr>
        <vertAlign val="superscript"/>
        <sz val="8"/>
        <color theme="1"/>
        <rFont val="Arial"/>
        <family val="2"/>
      </rPr>
      <t>2</t>
    </r>
  </si>
  <si>
    <t>DNB Luxembourg S.A.</t>
  </si>
  <si>
    <t>DNB Markets Inc. / USA subsiduary</t>
  </si>
  <si>
    <t>DNB Næringsmegling</t>
  </si>
  <si>
    <t>DNB Sweden AB</t>
  </si>
  <si>
    <t>DNB UK</t>
  </si>
  <si>
    <t>DNB Ventures AS</t>
  </si>
  <si>
    <t>Investment services</t>
  </si>
  <si>
    <t>B&amp;R Holding AS (UniMicro)</t>
  </si>
  <si>
    <t>Ancillary company</t>
  </si>
  <si>
    <t>Fremtind AS</t>
  </si>
  <si>
    <r>
      <t>Insurance company</t>
    </r>
    <r>
      <rPr>
        <vertAlign val="superscript"/>
        <sz val="8"/>
        <color theme="1"/>
        <rFont val="Arial"/>
        <family val="2"/>
      </rPr>
      <t>2</t>
    </r>
  </si>
  <si>
    <t>Eksportfinans ASA</t>
  </si>
  <si>
    <t>Credit Institution, SPV</t>
  </si>
  <si>
    <t>DNB Baltic Invest AB</t>
  </si>
  <si>
    <t>Luminor Group AB</t>
  </si>
  <si>
    <t>Financial Holding Company</t>
  </si>
  <si>
    <t>Vipps Holding AS</t>
  </si>
  <si>
    <t>Visa Norge AS</t>
  </si>
  <si>
    <t>Nordic Mobility Services AS (IFRS) (TS)</t>
  </si>
  <si>
    <r>
      <t>Non-financial</t>
    </r>
    <r>
      <rPr>
        <vertAlign val="superscript"/>
        <sz val="8"/>
        <color theme="1"/>
        <rFont val="Arial"/>
        <family val="2"/>
      </rPr>
      <t>3</t>
    </r>
  </si>
  <si>
    <t>DNB Eiendomsutvikling</t>
  </si>
  <si>
    <t>Eiendomsverdi AS</t>
  </si>
  <si>
    <t>Godfjellet AS</t>
  </si>
  <si>
    <t>Godbitene AS</t>
  </si>
  <si>
    <t>iMove AS</t>
  </si>
  <si>
    <t>Mosetertoppen AS</t>
  </si>
  <si>
    <t>Norsk gjeldsinformasjon AS</t>
  </si>
  <si>
    <t>Ocean Holding AS</t>
  </si>
  <si>
    <t xml:space="preserve">Rental Group Mobility AS </t>
  </si>
  <si>
    <t>Autolease</t>
  </si>
  <si>
    <t>Skandinaviske Handelsparker AS</t>
  </si>
  <si>
    <t>Tøcksfors Handelspark AB</t>
  </si>
  <si>
    <t>PV1: Prudent valuation adjustments (PVA)</t>
  </si>
  <si>
    <t xml:space="preserve">The table below provides a granular breakdown of the Prudent Valuation Adjustment (PVA). PVA is a Common Equity Tier 1 capital deduction. CRR Articles 34 &amp; 105 define regulatory principles that are applied to all fair valued assets and liabilities in order to determine a prudent valuation. The Prudent Valuation Adjustment (PVA) is the difference between the financial statement fair valuation and the prudent valuation. </t>
  </si>
  <si>
    <t xml:space="preserve"> 31 December 2023</t>
  </si>
  <si>
    <t>e1</t>
  </si>
  <si>
    <t>e2</t>
  </si>
  <si>
    <t>f1</t>
  </si>
  <si>
    <t xml:space="preserve"> f2</t>
  </si>
  <si>
    <t>Category level AVA - Valuation uncertainty</t>
  </si>
  <si>
    <t>Core approach</t>
  </si>
  <si>
    <t>Unearned</t>
  </si>
  <si>
    <t xml:space="preserve">Investment and </t>
  </si>
  <si>
    <t xml:space="preserve">Total category </t>
  </si>
  <si>
    <t>Total category</t>
  </si>
  <si>
    <t>Of which:</t>
  </si>
  <si>
    <t>Risk category</t>
  </si>
  <si>
    <t>credit spreads</t>
  </si>
  <si>
    <t>funding costs AVA</t>
  </si>
  <si>
    <t>level pre-</t>
  </si>
  <si>
    <t>Diversification</t>
  </si>
  <si>
    <t>level post</t>
  </si>
  <si>
    <t>In the</t>
  </si>
  <si>
    <t>Category level AVA</t>
  </si>
  <si>
    <t>Interest rates</t>
  </si>
  <si>
    <t>Foreign exchange</t>
  </si>
  <si>
    <t>Credit</t>
  </si>
  <si>
    <t>Commodities</t>
  </si>
  <si>
    <t>AVA</t>
  </si>
  <si>
    <t>diversification</t>
  </si>
  <si>
    <t>effects (-)</t>
  </si>
  <si>
    <t>trading book</t>
  </si>
  <si>
    <t>banking book</t>
  </si>
  <si>
    <t>Market price uncertainty</t>
  </si>
  <si>
    <t>Close-out cost</t>
  </si>
  <si>
    <t>Concentrated positions</t>
  </si>
  <si>
    <t>Early termination</t>
  </si>
  <si>
    <t>Model risk</t>
  </si>
  <si>
    <t>Future administrative costs</t>
  </si>
  <si>
    <t>Portfolios under the fall-back</t>
  </si>
  <si>
    <t>Total Additional Valuation Adjustments (AVAs)</t>
  </si>
  <si>
    <t xml:space="preserve"> 31 December 2022</t>
  </si>
  <si>
    <t>CQ1: Credit quality of forborne exposures</t>
  </si>
  <si>
    <t>Forborne exposures are defined as credit exposures where the loan terms have been changed as a result of the customer having financial problems. If a customer gets into financial difficulties, DNB may in some cases grant voluntary concessions in the form of less stringent financial covenants or reduced/deferred interest and instalment payments. Such measures are offered in accordance with the Group’s credit guidelines, thus aiming to help customers through a tough financial period when it is expected that they will meet their obligations on a later date. This is part of DNB’s strategy to reduce losses. The gross carrying amount of exposures with forbearance measury amounted to NOK 21 723 million in the fourth quarter of 2023, down from NOK 28 578 million at end-June 2023. The decrease is due to performing and non-performing forborne loans and advances to non-financial corporations.</t>
  </si>
  <si>
    <t>Collateral received and financial guarantees</t>
  </si>
  <si>
    <t>received on forborne exposures</t>
  </si>
  <si>
    <t xml:space="preserve">Of which collateral </t>
  </si>
  <si>
    <t>Accumulated impairment, accumulated</t>
  </si>
  <si>
    <t xml:space="preserve">and financial </t>
  </si>
  <si>
    <t xml:space="preserve">negative changes in fair value due to credit </t>
  </si>
  <si>
    <t xml:space="preserve">guarantees received </t>
  </si>
  <si>
    <t>Gross carrying amount/nominal amount of exposures with forbearance measures</t>
  </si>
  <si>
    <t>risk and provisions</t>
  </si>
  <si>
    <t xml:space="preserve">on non-performing </t>
  </si>
  <si>
    <t>Non-performing forborne</t>
  </si>
  <si>
    <t>On performing</t>
  </si>
  <si>
    <t>On non-performing</t>
  </si>
  <si>
    <t xml:space="preserve">exposures with </t>
  </si>
  <si>
    <t>Of which</t>
  </si>
  <si>
    <t>forborne</t>
  </si>
  <si>
    <t xml:space="preserve">forbearance </t>
  </si>
  <si>
    <t xml:space="preserve">Performing forborne </t>
  </si>
  <si>
    <t>defaulted</t>
  </si>
  <si>
    <t>impaired</t>
  </si>
  <si>
    <t>exposures</t>
  </si>
  <si>
    <t xml:space="preserve">measures </t>
  </si>
  <si>
    <t>005</t>
  </si>
  <si>
    <t>Cash balances at central banks and 
  other demand deposits</t>
  </si>
  <si>
    <t>010</t>
  </si>
  <si>
    <t>Loans and advances</t>
  </si>
  <si>
    <t>020</t>
  </si>
  <si>
    <t>Central banks</t>
  </si>
  <si>
    <t>030</t>
  </si>
  <si>
    <t>General governments</t>
  </si>
  <si>
    <t>040</t>
  </si>
  <si>
    <t>Credit institutions</t>
  </si>
  <si>
    <t>050</t>
  </si>
  <si>
    <t>Other financial corporations</t>
  </si>
  <si>
    <t>060</t>
  </si>
  <si>
    <t>Non-financial corporations</t>
  </si>
  <si>
    <t>070</t>
  </si>
  <si>
    <t>Households</t>
  </si>
  <si>
    <t>080</t>
  </si>
  <si>
    <t>Debt Securities</t>
  </si>
  <si>
    <t>090</t>
  </si>
  <si>
    <t>Loan commitments given</t>
  </si>
  <si>
    <t xml:space="preserve">CQ3: Credit quality of performing and non-performing exposures by past due days </t>
  </si>
  <si>
    <t>The table shows performing and non-performing exposures by past due days. Past due exposures are overdue amounts on loans and overdrafts on credits, assuming a deterioration of customer solvency or unwillingness to pay. Financial assets qualify as past due when any amount of principal, interest or fee has not been paid at the date it was due. Past due exposures are reported for their entire carrying amount. Past due loans and overdrafts on creditlines/deposit accounts are monitored on an ongoing basis. Performing exposures amounted to 
NOK 3 633 965 million at end-December 2023, up from NOK 3 350 111 million at end-December 2022. The increase is due to exposures not past due or past due less than 30 days. Non-performing exposures amounted to NOK 29 982 million at end-December 2023, down from 
NOK 31 086 million at end-December 2022. The decrease is due to non-financial corporations.</t>
  </si>
  <si>
    <t>l</t>
  </si>
  <si>
    <t>Gross carrying amount/nominal amount</t>
  </si>
  <si>
    <t>Performing exposures</t>
  </si>
  <si>
    <t>Non-performing exposures</t>
  </si>
  <si>
    <t>Not past due</t>
  </si>
  <si>
    <t>Past due</t>
  </si>
  <si>
    <t>Unlikely to pay that</t>
  </si>
  <si>
    <t>or past due</t>
  </si>
  <si>
    <t>&gt; 30 days</t>
  </si>
  <si>
    <t>are not past due or</t>
  </si>
  <si>
    <t>&gt; 90 days</t>
  </si>
  <si>
    <t>&gt; 180 days</t>
  </si>
  <si>
    <t>&gt; 1 year</t>
  </si>
  <si>
    <t>&gt; 2 years</t>
  </si>
  <si>
    <t>&gt; 5 years</t>
  </si>
  <si>
    <t>≤ 30 days</t>
  </si>
  <si>
    <t>≤ 90 days</t>
  </si>
  <si>
    <t>are past due ≤ 90 days</t>
  </si>
  <si>
    <t>≤ 180 days</t>
  </si>
  <si>
    <t>≤ 1 year</t>
  </si>
  <si>
    <t>≤ 2 years</t>
  </si>
  <si>
    <t>≤ 5 years</t>
  </si>
  <si>
    <t>≤ 7 years</t>
  </si>
  <si>
    <t>&gt; 7 years</t>
  </si>
  <si>
    <t>Cash balances at central banks
   and other demand deposits</t>
  </si>
  <si>
    <t>Of which SMEs</t>
  </si>
  <si>
    <t>Debt securities</t>
  </si>
  <si>
    <t>100</t>
  </si>
  <si>
    <t>110</t>
  </si>
  <si>
    <t>120</t>
  </si>
  <si>
    <t>130</t>
  </si>
  <si>
    <t>140</t>
  </si>
  <si>
    <t>150</t>
  </si>
  <si>
    <t>Off-balance-sheet exposures</t>
  </si>
  <si>
    <t>160</t>
  </si>
  <si>
    <t>170</t>
  </si>
  <si>
    <t>180</t>
  </si>
  <si>
    <t>190</t>
  </si>
  <si>
    <t>200</t>
  </si>
  <si>
    <t>210</t>
  </si>
  <si>
    <t>CQ4: Quality of non-performing exposures by geography</t>
  </si>
  <si>
    <t xml:space="preserve">The table shows quality of non-performing exposures divided into on-balance sheet and off-balance sheet exposures. Further it shows the most significant geographical areas. The geographical breakdown is based on the residence of the counterparty. Most of the credit portfolio is linked to Norway or Norwegian customers. The gross carrying amount of non-performing exposures amounted to NOK 29 982 million at end-December 2023, up from NOK 28 533 million in the second quarter of 2023. The geographical area with the highest volume of non-performing exposures is Norway, while the areas with the highest share of non-performing exposures in relation to total exposures are Other countries (2 per cent) followed by Great Britain and Sweden (1 per cent). Other countries are exposures to geographical areas that are not deemed material. </t>
  </si>
  <si>
    <t>Gross carrying/Nominal amount</t>
  </si>
  <si>
    <t>Provisions on off-balance</t>
  </si>
  <si>
    <t>Accumulated negative changes</t>
  </si>
  <si>
    <t>Of which: Non-performing</t>
  </si>
  <si>
    <t>sheet commitments</t>
  </si>
  <si>
    <t>in fair value due to credit risk</t>
  </si>
  <si>
    <t>Of which: Defaulted</t>
  </si>
  <si>
    <t>Subject to impairment</t>
  </si>
  <si>
    <t>Accumulated impairment</t>
  </si>
  <si>
    <t>and financial guarantee given</t>
  </si>
  <si>
    <t>on non-performing exposures</t>
  </si>
  <si>
    <t>On balance sheet exposures</t>
  </si>
  <si>
    <t>Norway</t>
  </si>
  <si>
    <t>Germany</t>
  </si>
  <si>
    <t>Sweden</t>
  </si>
  <si>
    <t>Great Britain</t>
  </si>
  <si>
    <t>USA</t>
  </si>
  <si>
    <t>Other countries</t>
  </si>
  <si>
    <t>Off balance sheet exposures</t>
  </si>
  <si>
    <t>Denmark</t>
  </si>
  <si>
    <t>CQ5: Credit quality of loans and advances by industry</t>
  </si>
  <si>
    <t>The table shows credit quality of loans and advances to non-financial corporations broken down by NACE codes. The total of non-performing loans and advances to non-financial corporations amounted to NOK 20 591 million at end-December 2023, up from 
NOK 20 299 million in the second quarter of 2023.The industry with the highest share of non-performing loans and advances is Real estate activities. The industry Real estate activities amounted to NOK 4 458 million at end-December 2023, up from NOK 2 129 million 
in the second quarter of 2023. The areas with the highest share of non-performing loans and advances in relation to total loans and advances are Mining and quarrying (17 per cent) followed by Information and communication and Water supply (6 per cent).</t>
  </si>
  <si>
    <t>Gross carrying amount</t>
  </si>
  <si>
    <t xml:space="preserve">Accumulated negative changes </t>
  </si>
  <si>
    <t>of which: non-performing</t>
  </si>
  <si>
    <t xml:space="preserve">of which: loans and advances </t>
  </si>
  <si>
    <t xml:space="preserve">Accumulated </t>
  </si>
  <si>
    <t xml:space="preserve">in fair value due to credit risk </t>
  </si>
  <si>
    <t xml:space="preserve">of which: defaulted </t>
  </si>
  <si>
    <t xml:space="preserve">subject to impairment </t>
  </si>
  <si>
    <t>impairment</t>
  </si>
  <si>
    <t xml:space="preserve">on non-performing exposures </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</si>
  <si>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</si>
  <si>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</si>
  <si>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</si>
  <si>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</si>
  <si>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</si>
  <si>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</si>
  <si>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</si>
  <si>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</si>
  <si>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</si>
  <si>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</si>
  <si>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Real estate activities</t>
  </si>
  <si>
    <t>Financial and insurance actvities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</si>
  <si>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</si>
  <si>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</si>
  <si>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</si>
  <si>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</si>
  <si>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</si>
  <si>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</si>
  <si>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</si>
  <si>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CQ7: Collateral obtained by taking possession and execution processes</t>
  </si>
  <si>
    <t>The gross carrying amount of the collateral obtained by taking possession amounted to NOK 385 million at end-December 2023, up from NOK 315 million in the second quarter of 2023. The change is mainly due to increase in movable property.</t>
  </si>
  <si>
    <t xml:space="preserve">Collateral obtained by taking possession </t>
  </si>
  <si>
    <t xml:space="preserve">Value at initial recognition </t>
  </si>
  <si>
    <t>Property, plant and equipment (PP&amp;E)</t>
  </si>
  <si>
    <t>Other than PP&amp;E</t>
  </si>
  <si>
    <t>Residential immovable property</t>
  </si>
  <si>
    <t>Commercial Immovable property</t>
  </si>
  <si>
    <t>Movable property (auto, shipping, etc.)</t>
  </si>
  <si>
    <t>Equity and debt instruments</t>
  </si>
  <si>
    <t>Other</t>
  </si>
  <si>
    <t>CR1: Performing and non-performing exposures and related provisions</t>
  </si>
  <si>
    <t>The table shows gross carrying amount of performing and non-performing exposures and related provisions by stages. Further it shows collateral and financial guarantees received on performing and non-performing exposures. Gross carrying amount of performing exposures amounted to NOK 3 633 965 million at end-December 2023, down from 
NOK 3 733 542 million in the second quarter of 2023. The change is mainly due to decrease in performing exposures in stage 1. Gross carrying amount of non-performing exposures amounted to NOK 29 915 million at end-December 2023, up from NOK 28 471 million in the second quarter of 2023. Related provisions are mainly on the same level as the second quarter of 2023. The macro forecasts remained relatively stable and did not have a significant impact on the portfolio.</t>
  </si>
  <si>
    <t>m</t>
  </si>
  <si>
    <t>n</t>
  </si>
  <si>
    <t>o</t>
  </si>
  <si>
    <t>Accumulated impairment, accumulated negative changes in fair value due to credit risk and provisions</t>
  </si>
  <si>
    <t xml:space="preserve">Non-performing exposures – accumulated impairment, accumulated negative changes in fair value due to credit risk and provisions </t>
  </si>
  <si>
    <t>Performing exposures – accumulated</t>
  </si>
  <si>
    <t xml:space="preserve"> impairment, accumulated negative changes </t>
  </si>
  <si>
    <t>Collateral and financial</t>
  </si>
  <si>
    <t>impairment and provisions</t>
  </si>
  <si>
    <t xml:space="preserve">value due to credit risk and provisions </t>
  </si>
  <si>
    <t>guarantees received</t>
  </si>
  <si>
    <t xml:space="preserve">On performing </t>
  </si>
  <si>
    <t xml:space="preserve">On non-performing </t>
  </si>
  <si>
    <t xml:space="preserve">Of which stage 1 </t>
  </si>
  <si>
    <t xml:space="preserve">Of which stage 2 </t>
  </si>
  <si>
    <t xml:space="preserve">Of which stage 3 </t>
  </si>
  <si>
    <t xml:space="preserve">partial write-off </t>
  </si>
  <si>
    <t xml:space="preserve">exposures </t>
  </si>
  <si>
    <t>Cash balances at central banks</t>
  </si>
  <si>
    <t>and other demand deposits</t>
  </si>
  <si>
    <t>CR1-A – Maturity of exposures</t>
  </si>
  <si>
    <t>Table EU CR1-A shows net values (corresponding to the accounting values reported in the financial statements but according to the scope of regulatory consolidation as per Part One, Title II, Chapter 2 of the CRR). The figures are on balance sheet amounts before netting and CRM.</t>
  </si>
  <si>
    <t>Gross exposure value</t>
  </si>
  <si>
    <t>No stated</t>
  </si>
  <si>
    <t>On demand</t>
  </si>
  <si>
    <t>&lt;= 1 year</t>
  </si>
  <si>
    <t xml:space="preserve"> &lt;= 5 years</t>
  </si>
  <si>
    <t>maturity</t>
  </si>
  <si>
    <t>CR3 – Disclosure of the use of credit risk mitigation techniques</t>
  </si>
  <si>
    <t xml:space="preserve">Collateral is used to mitigate credit risk. Collateral primarily consists of physical assets such as homes, commercial properties or vessels, or in the form of guarantees, cash deposits, netting agreements or credit insurance. As a rule, physical assets must be insured. In addition, the bank uses negative pledge clauses, which prohibit customers from pledging assets to other lenders. The value of collateral assets is assessed continuously during the term of the credit and haircuts are applied to most collateral categories. </t>
  </si>
  <si>
    <t xml:space="preserve">The table below shows carrying values net of allowances/impairments for on balance sheet exposures. All Collateral and financial guarantees are included. Guarantees by ECA's are used to mitigate credit risk in the corporate exposure classes.                          
</t>
  </si>
  <si>
    <t>Of which secured</t>
  </si>
  <si>
    <t>Unsecured carrying amount</t>
  </si>
  <si>
    <t>Secured carrying amount</t>
  </si>
  <si>
    <t xml:space="preserve"> by collateral</t>
  </si>
  <si>
    <t>by financial guarantees</t>
  </si>
  <si>
    <t>by credit derivatives</t>
  </si>
  <si>
    <t xml:space="preserve">Total </t>
  </si>
  <si>
    <t>Of which non-performing exposures</t>
  </si>
  <si>
    <t>CR4 – Standardised approach – Credit risk exposure and CRM effects</t>
  </si>
  <si>
    <t xml:space="preserve">The decrease in exposure volumes from the second quarter were mainly caused by exchange rate effects and central banks deposits which decreased by approximately NOK 138 billion. </t>
  </si>
  <si>
    <t>Exposures before CCF and CRM</t>
  </si>
  <si>
    <t>Exposures post CCF and CRM</t>
  </si>
  <si>
    <t>REAs and REAs density</t>
  </si>
  <si>
    <t xml:space="preserve">On-balance- </t>
  </si>
  <si>
    <t xml:space="preserve">Off-balance- </t>
  </si>
  <si>
    <t>REA density,</t>
  </si>
  <si>
    <t xml:space="preserve">sheet amount </t>
  </si>
  <si>
    <t xml:space="preserve">REAs </t>
  </si>
  <si>
    <t>in per cent</t>
  </si>
  <si>
    <t>Exposure classes</t>
  </si>
  <si>
    <t>Central governments or central banks</t>
  </si>
  <si>
    <t>Claims on institutions and corporates with a short-term credit assessment</t>
  </si>
  <si>
    <t>Equity exposures</t>
  </si>
  <si>
    <t>Other exposures</t>
  </si>
  <si>
    <t>Total standardised approach</t>
  </si>
  <si>
    <t>CR5 – Standardised approach</t>
  </si>
  <si>
    <t>Under the standardised approach, ratings assigned by External Credit Assessment Institutions (ECAIs) may be used in the calculation of REAs. DNB use credit ratings from Moody's, Standard &amp; Poors and Fitch when assessing exposures in the exposure classes governments, institutions, covered bonds, international organisations and multilateral development banks.</t>
  </si>
  <si>
    <t xml:space="preserve">o </t>
  </si>
  <si>
    <t>p</t>
  </si>
  <si>
    <t>q</t>
  </si>
  <si>
    <t>Risk weight</t>
  </si>
  <si>
    <t>0</t>
  </si>
  <si>
    <t>2</t>
  </si>
  <si>
    <t>4</t>
  </si>
  <si>
    <t>10</t>
  </si>
  <si>
    <t>20</t>
  </si>
  <si>
    <t>35</t>
  </si>
  <si>
    <t>50</t>
  </si>
  <si>
    <t>70</t>
  </si>
  <si>
    <t>75</t>
  </si>
  <si>
    <t>250</t>
  </si>
  <si>
    <t>370</t>
  </si>
  <si>
    <t>1 250</t>
  </si>
  <si>
    <t>Others</t>
  </si>
  <si>
    <t>unrated</t>
  </si>
  <si>
    <t>Regional government or local authorities</t>
  </si>
  <si>
    <t>Corporations</t>
  </si>
  <si>
    <t>Regional governmentsor local authorities</t>
  </si>
  <si>
    <t>CR6 – IRB approach – Credit risk exposures by exposure class and PD range</t>
  </si>
  <si>
    <t>Please note: For the exposure classes under the IRB approach, the following tables show a comprehensive overview of exposures as well as statistics on the inputs used for their computation, such as EAD, average PD and average LGD. The amounts are broken down by exposure class and obligor grade. The volumes presented here do not include CCR exposures, which are found specified separately in template CCR4.</t>
  </si>
  <si>
    <t>The EAD of the IRB mortgage portfolio has an over all decrease of 0.62 per cent since the second quarter of 2023. The mortgage portfolio has strong credit quality with 99.0 per cent of the volume categorized as low or moderate risk (PD &lt; 3 per cent. Finanstilsynet does not allow agreements in the retail mortgage loans portfolio to have a PD lower than 0.2 per cent. The performing mortgage portfolio has decreased with 0.6 per cent EAD compared with the second quarter of 2023. The default mortgage portfolio has increased by 5.8 per cent compared with the second quarter of 2023, however from a very low nominal value and hence a large percantage change. The defaulted portion of the total IRB mortgage EAD portfolio is limited to 0,27 per cent. The EAD of the IRB corporate portefolio has an overall increase of 0.1 per cent since the second quarter of 2023. The corporate portfolio has a strong credit quality with 93,6 per cent of the volum categorized as low or medium risk (PD &lt; 3.0 per cent). The defaulted portion of the corporate portfolio is 2.3 per cent.</t>
  </si>
  <si>
    <t>A-IRB</t>
  </si>
  <si>
    <t>Exposure</t>
  </si>
  <si>
    <t>Risk weighted</t>
  </si>
  <si>
    <t>Density of risk</t>
  </si>
  <si>
    <t>Off-balance-</t>
  </si>
  <si>
    <t>weighted</t>
  </si>
  <si>
    <t>exposure</t>
  </si>
  <si>
    <t>On-balance</t>
  </si>
  <si>
    <t>sheet</t>
  </si>
  <si>
    <t>average</t>
  </si>
  <si>
    <t>amount after</t>
  </si>
  <si>
    <t>exposure amount</t>
  </si>
  <si>
    <t>Value adjust-</t>
  </si>
  <si>
    <t>post CCF and</t>
  </si>
  <si>
    <t>average PD</t>
  </si>
  <si>
    <t>Number of</t>
  </si>
  <si>
    <t>average LGD</t>
  </si>
  <si>
    <t xml:space="preserve">supporting </t>
  </si>
  <si>
    <t>Expected loss</t>
  </si>
  <si>
    <t>ments and</t>
  </si>
  <si>
    <t>PD range</t>
  </si>
  <si>
    <t>pre-CCF</t>
  </si>
  <si>
    <t>average CCF</t>
  </si>
  <si>
    <t>post CRM</t>
  </si>
  <si>
    <t>(per cent)</t>
  </si>
  <si>
    <t xml:space="preserve"> obligors</t>
  </si>
  <si>
    <t>(years)</t>
  </si>
  <si>
    <t>factors</t>
  </si>
  <si>
    <t>provisions</t>
  </si>
  <si>
    <t>Corporates, SME</t>
  </si>
  <si>
    <t>0,00 to &lt;0,15</t>
  </si>
  <si>
    <t xml:space="preserve">     0,00 to &lt;0,10</t>
  </si>
  <si>
    <t xml:space="preserve">     0,10  to &lt;0,15</t>
  </si>
  <si>
    <t>0,15 to &lt;0,25</t>
  </si>
  <si>
    <t>0,25 to &lt;0,50</t>
  </si>
  <si>
    <t>0,50 to &lt;0,75</t>
  </si>
  <si>
    <t>0,75 to &lt;2,50</t>
  </si>
  <si>
    <t xml:space="preserve">     0,75 to &lt;1,75</t>
  </si>
  <si>
    <t xml:space="preserve">     1,75 to &lt;2,50</t>
  </si>
  <si>
    <t>2,50 to &lt;10,00</t>
  </si>
  <si>
    <t xml:space="preserve">     2,50 to &lt;5,00</t>
  </si>
  <si>
    <t xml:space="preserve">     5,00 to &lt;10,00</t>
  </si>
  <si>
    <t>10,00 to &lt;100,00</t>
  </si>
  <si>
    <t xml:space="preserve">     10,00 to &lt;20,00</t>
  </si>
  <si>
    <t xml:space="preserve">     20,00 to &lt;30,00</t>
  </si>
  <si>
    <t xml:space="preserve">     30,00 to &lt;100,00</t>
  </si>
  <si>
    <t>100,00 (Default)</t>
  </si>
  <si>
    <t>Sub-total corporates SME</t>
  </si>
  <si>
    <t>Corporates, Other</t>
  </si>
  <si>
    <t>Sub-total corporates other</t>
  </si>
  <si>
    <t>Specialised Lending (SL)</t>
  </si>
  <si>
    <t>Sub-total specialised Lending (SL)</t>
  </si>
  <si>
    <t>Retail - mortgage loans</t>
  </si>
  <si>
    <t>Sub-total retail - mortgage loans</t>
  </si>
  <si>
    <t>Retail - other</t>
  </si>
  <si>
    <t>Sub-total retail other</t>
  </si>
  <si>
    <t>Total (all exposure classes)</t>
  </si>
  <si>
    <t>CR6-A – Scope of the use of IRB and SA approaches</t>
  </si>
  <si>
    <t>The exposure value (EAD) subject to a roll-out plan is Sbankens portfolio of lending secured by residential real estate.</t>
  </si>
  <si>
    <t xml:space="preserve">d </t>
  </si>
  <si>
    <t xml:space="preserve"> e</t>
  </si>
  <si>
    <t>Exposure value as</t>
  </si>
  <si>
    <t>Exposures subject to the</t>
  </si>
  <si>
    <t xml:space="preserve">Percentage of total exposure </t>
  </si>
  <si>
    <t>Percentage of total</t>
  </si>
  <si>
    <t>defined in Article166 CRR for</t>
  </si>
  <si>
    <t>value subject to the permanent</t>
  </si>
  <si>
    <t>exposure value subject</t>
  </si>
  <si>
    <t>exposures subject to IRB approach</t>
  </si>
  <si>
    <t>and to the IRB approach</t>
  </si>
  <si>
    <t>partial use of the SA (per cent)</t>
  </si>
  <si>
    <t>to a roll-out plan (per cent)</t>
  </si>
  <si>
    <t>to IRB Approach (per cent)</t>
  </si>
  <si>
    <t xml:space="preserve">Central governments or central banks </t>
  </si>
  <si>
    <t>1.1</t>
  </si>
  <si>
    <t xml:space="preserve">Of which Regional governments or local authorities </t>
  </si>
  <si>
    <t>1.2</t>
  </si>
  <si>
    <t xml:space="preserve">Of which Public sector entities </t>
  </si>
  <si>
    <t>3.1</t>
  </si>
  <si>
    <t>Of which Corporates - Specialised lending, excluding slotting approach</t>
  </si>
  <si>
    <t>3.2</t>
  </si>
  <si>
    <t>Of which Corporates - Specialised lending under slotting approach</t>
  </si>
  <si>
    <t>4.1</t>
  </si>
  <si>
    <t>Of which Retail – Secured by real estate SMEs</t>
  </si>
  <si>
    <t>4.2</t>
  </si>
  <si>
    <t>Of which Retail – Secured by real estate non-SMEs</t>
  </si>
  <si>
    <t>4.3</t>
  </si>
  <si>
    <t>Of which Retail – Qualifying revolving</t>
  </si>
  <si>
    <t>4.4</t>
  </si>
  <si>
    <t>Of which Retail – Other SMEs</t>
  </si>
  <si>
    <t>4.5</t>
  </si>
  <si>
    <t>Of which Retail – Other non-SMEs</t>
  </si>
  <si>
    <t>Other non-credit obligation assets</t>
  </si>
  <si>
    <t>CR7-A – IRB approach – Disclosure of the extent of the use of CRM techniques</t>
  </si>
  <si>
    <t xml:space="preserve">Retail immovable property is calculated from market value with a conversion factor, and limited to DNB's part of collateral value and other encumbrances that may occur. Due to the Norwegian Mortgage Regulation the mortgage exposure is in each individual case is kept below 85 per cent of the object value which normally gives a collateral percentage above 100 per cent. In Corporate SMEs collateral in immovable property is common, and the calculation is done by market value with a conversion factor, and limited to DNB's part of collateral value and other encumbrances that may occur. Due to the utilization of market value, it is common to have collateral in immovable property that outvalue the exposure. </t>
  </si>
  <si>
    <t>Credit risk Mitigation techniques</t>
  </si>
  <si>
    <t>Funded credit Protection (FCP)</t>
  </si>
  <si>
    <t>Part of exposures covered by other eligible collaterals (per cent)</t>
  </si>
  <si>
    <t xml:space="preserve"> Unfunded credit protection (UFCP)</t>
  </si>
  <si>
    <t>Credit risk Mitigation methods</t>
  </si>
  <si>
    <t>Part of</t>
  </si>
  <si>
    <t>(UFCP)</t>
  </si>
  <si>
    <t>in the calculation of REAs</t>
  </si>
  <si>
    <t>REA with</t>
  </si>
  <si>
    <t>covered by</t>
  </si>
  <si>
    <t>covered</t>
  </si>
  <si>
    <t>REA without</t>
  </si>
  <si>
    <t>substitution</t>
  </si>
  <si>
    <t xml:space="preserve"> covered by</t>
  </si>
  <si>
    <t>by Immovable</t>
  </si>
  <si>
    <t>by other</t>
  </si>
  <si>
    <t>Instruments</t>
  </si>
  <si>
    <t>effects (both</t>
  </si>
  <si>
    <t>financial</t>
  </si>
  <si>
    <t>other eligible</t>
  </si>
  <si>
    <t>property</t>
  </si>
  <si>
    <t>other physical</t>
  </si>
  <si>
    <t>funded credit</t>
  </si>
  <si>
    <t>cash on</t>
  </si>
  <si>
    <t>life insurance</t>
  </si>
  <si>
    <t>held by a</t>
  </si>
  <si>
    <t>by credit</t>
  </si>
  <si>
    <t>effects</t>
  </si>
  <si>
    <t>reduction and</t>
  </si>
  <si>
    <t>collaterals</t>
  </si>
  <si>
    <t>receivables</t>
  </si>
  <si>
    <t>protection</t>
  </si>
  <si>
    <t>deposit</t>
  </si>
  <si>
    <t>policies</t>
  </si>
  <si>
    <t>third party</t>
  </si>
  <si>
    <t>guarantees</t>
  </si>
  <si>
    <t>derivatives</t>
  </si>
  <si>
    <t>(reduction</t>
  </si>
  <si>
    <t>sustitution</t>
  </si>
  <si>
    <t>Amounts in  NOK million</t>
  </si>
  <si>
    <t>(per  cent)</t>
  </si>
  <si>
    <t>effects only)</t>
  </si>
  <si>
    <t>effects)</t>
  </si>
  <si>
    <t>Of which Corporates – SMEs</t>
  </si>
  <si>
    <t>Of which Corporates – Specialised lending</t>
  </si>
  <si>
    <t>3.3</t>
  </si>
  <si>
    <t>Of which Corporates – Other</t>
  </si>
  <si>
    <t>Of which Retail –  Immovable property SMEs</t>
  </si>
  <si>
    <t>Of which Retail – Immovable property non-SMEs</t>
  </si>
  <si>
    <t xml:space="preserve"> Unfunded credit protection</t>
  </si>
  <si>
    <t xml:space="preserve">CR8 – REA flow statements of credit risk exposures under the IRB approach  </t>
  </si>
  <si>
    <t>Risk exposure amount</t>
  </si>
  <si>
    <t xml:space="preserve">30 June 2023 </t>
  </si>
  <si>
    <t xml:space="preserve">31 March 2023 </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</si>
  <si>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</si>
  <si>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</si>
  <si>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</si>
  <si>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</si>
  <si>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</si>
  <si>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</si>
  <si>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</si>
  <si>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</si>
  <si>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</si>
  <si>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CR9 - IRB approach – Backtesting of PD per exposure class (fixed PD scale)</t>
  </si>
  <si>
    <t>Number of obligors at the end of the previous year</t>
  </si>
  <si>
    <t xml:space="preserve">Observed average </t>
  </si>
  <si>
    <t xml:space="preserve"> Exposure weighted</t>
  </si>
  <si>
    <t>Average historical annual</t>
  </si>
  <si>
    <t>during the year</t>
  </si>
  <si>
    <t>default rate per cent</t>
  </si>
  <si>
    <t>average PD per cent</t>
  </si>
  <si>
    <t>Average PD per cent</t>
  </si>
  <si>
    <t>Exposure class</t>
  </si>
  <si>
    <t>Corporates - SME with own estimates of LGD or conversion factors</t>
  </si>
  <si>
    <t>0,00 to &lt;0,10</t>
  </si>
  <si>
    <t>0,10  to &lt;0,15</t>
  </si>
  <si>
    <t>0,75 to &lt;2,5</t>
  </si>
  <si>
    <t>0,75 to &lt;1,75</t>
  </si>
  <si>
    <t>1,75 to &lt;2,5</t>
  </si>
  <si>
    <t>2,5 to &lt;10</t>
  </si>
  <si>
    <t>2,5 to &lt;5</t>
  </si>
  <si>
    <t>5 to &lt;10</t>
  </si>
  <si>
    <t>10 to &lt;100</t>
  </si>
  <si>
    <t>10 to &lt;20</t>
  </si>
  <si>
    <t>20 to &lt;30</t>
  </si>
  <si>
    <t>30 to &lt;100</t>
  </si>
  <si>
    <t>100 (Default)</t>
  </si>
  <si>
    <t>Corporates - Specialised Lending with own estimates of LGD or conversion factors</t>
  </si>
  <si>
    <t>Corporates - Other with own estimates of LGD or conversion factors</t>
  </si>
  <si>
    <t>Retail - Secured by immovable property non-SME - with own estimates of LGD or conversion factors</t>
  </si>
  <si>
    <t>Retail - Other non-SME - with own estimates of LGD or conversion factors</t>
  </si>
  <si>
    <t>Total with own estimates of LGD and/or conversion factors</t>
  </si>
  <si>
    <t>CR10 – Specialised lending and equity exposures under the simple riskweighted approach</t>
  </si>
  <si>
    <t>DNB calculates REA for specialised lending according to the IRB approach. The specialised lending exposures reported under the simple riskweighted approach represent exposures with unsufficient data to do the IRB calculation. There were no such exposures as at 31 December 2023.</t>
  </si>
  <si>
    <t>Regulatory</t>
  </si>
  <si>
    <t>On balance sheet</t>
  </si>
  <si>
    <t>Off balance sheet</t>
  </si>
  <si>
    <t>categories</t>
  </si>
  <si>
    <t>Remaining maturity</t>
  </si>
  <si>
    <t>value</t>
  </si>
  <si>
    <t>Less than 2,5 years</t>
  </si>
  <si>
    <t>Equal to or more than 2,5 years</t>
  </si>
  <si>
    <t>CCR1 – Analysis of CCR exposure by approach</t>
  </si>
  <si>
    <t xml:space="preserve">EAD from derivatives accounts for 72 per cent of EAD from counterparty credit risk and the remainder from securities financing transactions and repurchase agreements. DNB enters into derivative contracts on the basis of customer demand for hedging instruments and to hedge its own market positions resulting from customer activity. In addition, derivatives are used to hedge positions in the trading portfolio, for general positiontaking and to hedge foreign exchange and interest rate risks that arise in connection with funding and lending. </t>
  </si>
  <si>
    <t>Exposures calculated according to IMM consists of Interest rate and FX-derivatives. Commodities and equity derivatives are calculated and reported according to SA-CCR. Original Exposure Method and Simplified SA-CCR are used by DNB's associated companies.</t>
  </si>
  <si>
    <t>The table shows regulatory exposures, REAs and parameters used for REA calculations for all exposures subject to the CCR framework (excluding CVA charges or exposures cleared through a CCP).</t>
  </si>
  <si>
    <t>Alpha used for</t>
  </si>
  <si>
    <t>Replacement</t>
  </si>
  <si>
    <t>Potential future</t>
  </si>
  <si>
    <t>computing regulatory</t>
  </si>
  <si>
    <t>cost (RC)</t>
  </si>
  <si>
    <t>exposure (PFE)</t>
  </si>
  <si>
    <t>EEPE</t>
  </si>
  <si>
    <t>exposure value</t>
  </si>
  <si>
    <t>pre-CRM</t>
  </si>
  <si>
    <t>post-CRM</t>
  </si>
  <si>
    <t>EU-1</t>
  </si>
  <si>
    <t>EU - Original Exposure Method (for derivatives)</t>
  </si>
  <si>
    <t>EU-2</t>
  </si>
  <si>
    <t>EU - Simplified SA-CCR (for derivatives)</t>
  </si>
  <si>
    <t>SA-CCR (for derivatives)</t>
  </si>
  <si>
    <t>IMM (for derivatives and SFTs)</t>
  </si>
  <si>
    <t>2a</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</si>
  <si>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</si>
  <si>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</si>
  <si>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</si>
  <si>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</si>
  <si>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</si>
  <si>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</si>
  <si>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</si>
  <si>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</si>
  <si>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CCR2 – Transactions subject to own funds requirements for CVA risk</t>
  </si>
  <si>
    <t>Credit Value Adjustment (CVA) is an adjustment of the market value of Over-the- counter (OTC) derivatives in order to account for impaired creditworthiness of the counterparty. Provisions are calculated for CVA and recognised in the income statement. The capital requirement for CVA should cover the risk associated with the volatility of CVA provisions. DNB calculates capital adequacy requirements under Pillar 1 for CVA risk according to the standardised approach in CRR/CRD. counterparty. DNB uses the standardised approach when calculating CVA risk. This approach takes account of the external credit rating of each counterparty, EAD from the calculation of the CCR and the effective maturity.</t>
  </si>
  <si>
    <t>Total transactions subject to the Advanced method</t>
  </si>
  <si>
    <t xml:space="preserve">   (i) VaR component (including the 3× multiplier)</t>
  </si>
  <si>
    <t xml:space="preserve">   (ii) stressed VaR component (including the 3× multiplier)</t>
  </si>
  <si>
    <t>Transactions subject to the Standardised method</t>
  </si>
  <si>
    <t>EU4</t>
  </si>
  <si>
    <t>Transactions subject to the Alternative approach (Based on the Original Exposure Method)</t>
  </si>
  <si>
    <t xml:space="preserve">Total transactions subject to own funds requirements for CVA risk </t>
  </si>
  <si>
    <t>CCR3 – Standardised approach – CCR exposures by regulatory exposure class and risk weights</t>
  </si>
  <si>
    <t>This table shows exposure at default, broken down by exposure class and risk weight. This table includes exposures subject to the standardised approach only.</t>
  </si>
  <si>
    <t>Total exposure</t>
  </si>
  <si>
    <t>Institutions and corporates with a short-term credit assessment</t>
  </si>
  <si>
    <t>Other items</t>
  </si>
  <si>
    <t>Total exposure value</t>
  </si>
  <si>
    <t>CCR4 – IRB approach – CCR exposures by exposure class and PD scale</t>
  </si>
  <si>
    <t>The following tables show counterparty credit risk exposure at default post-CRM for the advanced IRB approach.</t>
  </si>
  <si>
    <t>Exposure weighted</t>
  </si>
  <si>
    <t>average maturity</t>
  </si>
  <si>
    <t>exposure amounts</t>
  </si>
  <si>
    <t>weighted exposure</t>
  </si>
  <si>
    <t>PD scale</t>
  </si>
  <si>
    <t>Number of obligors</t>
  </si>
  <si>
    <t>amounts (per cent)</t>
  </si>
  <si>
    <t>Corporates (SME)</t>
  </si>
  <si>
    <t/>
  </si>
  <si>
    <t>Sub-total corporates (SME)</t>
  </si>
  <si>
    <t>Specialised lending (SL)</t>
  </si>
  <si>
    <t>Sub-total specialised lending</t>
  </si>
  <si>
    <t>Other corporates</t>
  </si>
  <si>
    <t>Sub-total other corporates</t>
  </si>
  <si>
    <t>Total (all CCR relevant exposure classes)</t>
  </si>
  <si>
    <t>CCR5 – Composition of collateral for CCR exposures</t>
  </si>
  <si>
    <t xml:space="preserve">To minimise counterparty credit risk against individual counterparties, DNB may enter into netting agreements. These agreements make it possible to net the positive and negative market values linked to contracts with the same counterparty. For repurchase agreements and securities financing transactions, the counterparty can only borrow against part of the market value of the collateral. The loan-to-value ratio is set conservatively to ensure that the bank’s exposure is very limited. The value of the collateral exceeds the bank’s exposure. </t>
  </si>
  <si>
    <t>This table shows the impact on exposures from netting and collateral held for derivatives and SFTs.</t>
  </si>
  <si>
    <t>Collateral used in derivative transactions</t>
  </si>
  <si>
    <t>Collateral used in SFT's</t>
  </si>
  <si>
    <t>Fair value of collateral received</t>
  </si>
  <si>
    <t>Fair value of posted collateral</t>
  </si>
  <si>
    <t>Segregated</t>
  </si>
  <si>
    <t>Unsegregated</t>
  </si>
  <si>
    <t>Collateral type</t>
  </si>
  <si>
    <t>Cash – domestic currency</t>
  </si>
  <si>
    <t>Cash – other currencies</t>
  </si>
  <si>
    <t>Domestic sovereign debt</t>
  </si>
  <si>
    <t>Other sovereign debt</t>
  </si>
  <si>
    <t>Government agency debt</t>
  </si>
  <si>
    <t>Corporate bonds</t>
  </si>
  <si>
    <t>Equity securities</t>
  </si>
  <si>
    <t>Other collateral</t>
  </si>
  <si>
    <t>CCR7– REA flow statements of CCR exposures under the IMM</t>
  </si>
  <si>
    <t xml:space="preserve">                            REA</t>
  </si>
  <si>
    <t xml:space="preserve">30 september 2023 </t>
  </si>
  <si>
    <t>REA as at the end of the previous reporting period</t>
  </si>
  <si>
    <t>Asset size</t>
  </si>
  <si>
    <t>Credit quality of counterparties</t>
  </si>
  <si>
    <t>Model updates (IMM only)</t>
  </si>
  <si>
    <t>Methodology and policy (IMM only)</t>
  </si>
  <si>
    <t>Acquisitions and disposals</t>
  </si>
  <si>
    <t>Foreign exchange movements</t>
  </si>
  <si>
    <t>REA as at the end of the current reporting period</t>
  </si>
  <si>
    <t>CCR8 – Exposures to CCPs</t>
  </si>
  <si>
    <t>This table provides a breakdown of DNBs’ exposures and REAs to CCPs.</t>
  </si>
  <si>
    <t xml:space="preserve">Exposure value </t>
  </si>
  <si>
    <t xml:space="preserve">REA </t>
  </si>
  <si>
    <t>Exposures to QCCPs (total)</t>
  </si>
  <si>
    <t>Exposures for trades at QCCPs (excluding initial margin and default fund contributions); of which</t>
  </si>
  <si>
    <t>(i) OTC derivatives</t>
  </si>
  <si>
    <t>(ii) Exchange-traded derivatives</t>
  </si>
  <si>
    <t>(iii) SFTs</t>
  </si>
  <si>
    <t>(iv)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</si>
  <si>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</si>
  <si>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</si>
  <si>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</si>
  <si>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</si>
  <si>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</si>
  <si>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</si>
  <si>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MR1 – Market risk under the standardised approach</t>
  </si>
  <si>
    <t>Market risk is the risk of losses due to unhedged positions in the foreign exchange, interest rate, commodity and equity markets. The risk reflects potential fluctuations in profits due to volatility in market prices or exchange rates. Market risk occurs in several segments of DNB and includes both risk which arises through ordinary trading activities and risks that arise as parts of banking activities and other business operations.</t>
  </si>
  <si>
    <t xml:space="preserve">DNB reports market risk according to the standardised approach. According to CRR/CRD, capital requirements for interest and share price risks associated with the trading portfolio are calculated under Pillar 1. </t>
  </si>
  <si>
    <t>REAs</t>
  </si>
  <si>
    <t>Outright products</t>
  </si>
  <si>
    <t>Interest rate risk (general and specific)</t>
  </si>
  <si>
    <t>Equity risk (general and specific)</t>
  </si>
  <si>
    <t>Foreign exchange risk</t>
  </si>
  <si>
    <t>Options</t>
  </si>
  <si>
    <t>Simplified approach</t>
  </si>
  <si>
    <t>Delta-plus method</t>
  </si>
  <si>
    <t>Scenario approach</t>
  </si>
  <si>
    <t>Securitisation (specific risk)</t>
  </si>
  <si>
    <t>CCyB1 – Geographical distribution of credit exposures relevant for the calculation of the countercyclical buffer</t>
  </si>
  <si>
    <t>The counter-cyclical capital buffer requirement in Norway was increased by 0.5 per cent to 2.5 per cent with effect from 31 March 2023. Norges Bank emphasises that the Norwegian financial system is well equipped to withstand market turbulence. The requirement for DNB is the weighted average of the buffer rates for the countries where the bank has credit exposures. Several countries in which DNB has exposures have set the requirement to 0 per cent, and as a result, DNB's effective countercyclical buffer et the end of 2023 was 2.21 per cent up from 2.20 in the second quarter 2023.</t>
  </si>
  <si>
    <t xml:space="preserve">Own fund requirements			
			</t>
  </si>
  <si>
    <t>Relevant credit exposures</t>
  </si>
  <si>
    <t>Relevant credit</t>
  </si>
  <si>
    <t>General credit exposures</t>
  </si>
  <si>
    <t>- market risk</t>
  </si>
  <si>
    <t>Sum of long and</t>
  </si>
  <si>
    <t>Value of trading</t>
  </si>
  <si>
    <t>- securitisation</t>
  </si>
  <si>
    <t>Own fund</t>
  </si>
  <si>
    <t>under the</t>
  </si>
  <si>
    <t>short positions</t>
  </si>
  <si>
    <t>book exposures</t>
  </si>
  <si>
    <t>positions in the</t>
  </si>
  <si>
    <t>Risk</t>
  </si>
  <si>
    <t>requirements</t>
  </si>
  <si>
    <t>Countercyclical</t>
  </si>
  <si>
    <t>standardised</t>
  </si>
  <si>
    <t>under the IRB</t>
  </si>
  <si>
    <t>of trading book</t>
  </si>
  <si>
    <t>for internal</t>
  </si>
  <si>
    <t>for non-trading</t>
  </si>
  <si>
    <t>risk exposures</t>
  </si>
  <si>
    <t>non-trading</t>
  </si>
  <si>
    <t>weights</t>
  </si>
  <si>
    <t>buffer rate</t>
  </si>
  <si>
    <t>approach</t>
  </si>
  <si>
    <t>exposures for SA</t>
  </si>
  <si>
    <t>models</t>
  </si>
  <si>
    <t>book</t>
  </si>
  <si>
    <t>- credit risk</t>
  </si>
  <si>
    <t>amounts</t>
  </si>
  <si>
    <t>Countries with existing CCyB rate:</t>
  </si>
  <si>
    <t>Australia</t>
  </si>
  <si>
    <t xml:space="preserve">Bulgaria </t>
  </si>
  <si>
    <t>Cyprus</t>
  </si>
  <si>
    <t>Czech Republic</t>
  </si>
  <si>
    <t xml:space="preserve">Germany </t>
  </si>
  <si>
    <t>Estonia</t>
  </si>
  <si>
    <t>France</t>
  </si>
  <si>
    <t>United Kingdom</t>
  </si>
  <si>
    <t>Hong Kong</t>
  </si>
  <si>
    <t>Croatia</t>
  </si>
  <si>
    <t>Ireland</t>
  </si>
  <si>
    <t>Iceland</t>
  </si>
  <si>
    <t>Luxembourg</t>
  </si>
  <si>
    <t>Netherlands</t>
  </si>
  <si>
    <t>Slovenia</t>
  </si>
  <si>
    <t>Slovakia</t>
  </si>
  <si>
    <t>Subtotal</t>
  </si>
  <si>
    <t>Countries with 0 per cent CCyB rate:</t>
  </si>
  <si>
    <t>Finland</t>
  </si>
  <si>
    <t>Lithuania</t>
  </si>
  <si>
    <t>Poland</t>
  </si>
  <si>
    <t>Countries with own funds requirement below 0,5 per cent of the total</t>
  </si>
  <si>
    <t>Countries with no excisting CCyB rate:</t>
  </si>
  <si>
    <t>Bermuda</t>
  </si>
  <si>
    <t>Chile</t>
  </si>
  <si>
    <t>Countercyclical capital buffer is calculated only for the relevant credit exposure classes as defined in Article 140(4) of the Capital Requirement Directive. Exposure classes not included in the calculation are exposures to a) central governments or central banks; b) regional governments or local authorities;   c) public sector entities; d) multilateral development banks; e) international organisations; f) institutions.</t>
  </si>
  <si>
    <t>Romania</t>
  </si>
  <si>
    <t>Latvia</t>
  </si>
  <si>
    <t>Cook Islands</t>
  </si>
  <si>
    <t>Marshall Islands</t>
  </si>
  <si>
    <t>CCyB2 – Amount of institution-specific countercyclical capital buffer</t>
  </si>
  <si>
    <t>Institution specific countercyclical capital buffer rate, per cent</t>
  </si>
  <si>
    <t>Institution specific countercyclical capital buffer requirement</t>
  </si>
  <si>
    <t>LR1 – LRSum: Summary reconciliation of accounting assets and leverage ratio exposures</t>
  </si>
  <si>
    <t xml:space="preserve">Leverage ratio is a non-risk supplement to the risk-weighted capital adequacy regime. The basis for the calculation consists of assets and off-balance sheet items converted by means of the conversion factors used in the standardised approach for calculating ordinary capital adequacy. In addition, some special adjustments are made for derivatives and repo transactions. </t>
  </si>
  <si>
    <t xml:space="preserve">30 September 2023 </t>
  </si>
  <si>
    <t>Total consolidated assets as per published financial statements</t>
  </si>
  <si>
    <t>Adjustment for investments in banking, financial, insurance or commercial entities that are consolidated for accounting purposes but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</si>
  <si>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</si>
  <si>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</si>
  <si>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leverage ratio total exposure measure in accordance with point (i) of Article 429a(1) CRR)</t>
  </si>
  <si>
    <t>Adjustment for regular-way purchases and sales of financial assets subject to trade date accounting</t>
  </si>
  <si>
    <t>Adjustment for eligible cash pooling transactions</t>
  </si>
  <si>
    <t>Adjustments for derivative financial instruments</t>
  </si>
  <si>
    <t>Adjustment for securities financing transactions (ie repos and similar secured lending)</t>
  </si>
  <si>
    <t>Adjustment for off-balance sheet items (ie conversion to credit equivalent amounts of off-balance sheet exposures)</t>
  </si>
  <si>
    <t>(Adjustment for prudent valuation adjustments and general provisions (off-balance) which have reduced Tier 1 capital)</t>
  </si>
  <si>
    <t>(Adjustment for exposures excluded from the leverage ratio total exposure measure in accordance with point (c ) of Article 429a(1) CRR)</t>
  </si>
  <si>
    <t>11b</t>
  </si>
  <si>
    <t>(Adjustment for exposures excluded from the leverage ratio total exposure measure in accordance with point (j) of Article 429a(1) CRR)</t>
  </si>
  <si>
    <r>
      <t>Other adjustments</t>
    </r>
    <r>
      <rPr>
        <vertAlign val="superscript"/>
        <sz val="8"/>
        <color theme="1"/>
        <rFont val="Arial"/>
        <family val="2"/>
      </rPr>
      <t>1</t>
    </r>
  </si>
  <si>
    <t>LR2 – LRCom: Leverage ratio common disclosure</t>
  </si>
  <si>
    <t xml:space="preserve">The leverage ratio was 6.75 per cent at year-end 2023, up from 6.34 per cent in September.                                       </t>
  </si>
  <si>
    <t>DNB meets the minimum requirement of 3 per cent by a good margin.</t>
  </si>
  <si>
    <t>This table shows quarterly leverage ratio calculations and includes additional breakdowns for the leverage exposure measure.</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</si>
  <si>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</si>
  <si>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</si>
  <si>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</si>
  <si>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</si>
  <si>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</si>
  <si>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</si>
  <si>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Basel III Tier 1 capital)</t>
  </si>
  <si>
    <t>Total on-balance sheet exposures (excluding derivatives and SFTs) (sum of rows 1 and 2)</t>
  </si>
  <si>
    <t>Derivative exposures</t>
  </si>
  <si>
    <t>Replacement cost associated with SA-CCR derivatives transactions (ie net of eligible cash variation margin)</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</si>
  <si>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</si>
  <si>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</si>
  <si>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</si>
  <si>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9b</t>
  </si>
  <si>
    <t>Exposure determined under Original Exposure Method</t>
  </si>
  <si>
    <t>(Exempted CCP leg of client-cleared trade exposures) (SA-CCR)</t>
  </si>
  <si>
    <t>(Exempted CCP leg of client-cleared trade exposures) (simplified standardised approach)</t>
  </si>
  <si>
    <t>10b</t>
  </si>
  <si>
    <t>(Exempted CCP leg of client-cleared trade exposures) (original eExposure mMethod)</t>
  </si>
  <si>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</si>
  <si>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</si>
  <si>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</si>
  <si>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</si>
  <si>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</si>
  <si>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</si>
  <si>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</si>
  <si>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 xml:space="preserve">Derogation for SFTs: Counterparty credit risk exposure in accordance with Articles 429e(5) and 222 CRR </t>
  </si>
  <si>
    <t>Agent transaction exposures</t>
  </si>
  <si>
    <t>17a</t>
  </si>
  <si>
    <t>(Exempted CCP leg of client-cleared SFT exposure)</t>
  </si>
  <si>
    <t>Total securities financing transaction exposures</t>
  </si>
  <si>
    <t>Other off-balance sheet exposures</t>
  </si>
  <si>
    <t>Off-balance sheet exposure at gross notional amount</t>
  </si>
  <si>
    <t>(Adjustments for conversion to credit equivalent amounts)</t>
  </si>
  <si>
    <t>(General provisions deducted in determining Tier 1 capital and specific provisions associated with off-balance sheet exposures) associated with off-balance sheet 
  exposures deducted in determining Tier 1 capital)</t>
  </si>
  <si>
    <t>Off-balance sheet exposures</t>
  </si>
  <si>
    <t>Excluded exposures</t>
  </si>
  <si>
    <t>(Exposures excluded from the total exposure measure in accordance with point (c ) of Article 429a(1) CRR)</t>
  </si>
  <si>
    <t>22b</t>
  </si>
  <si>
    <t>(Exposures exempted in accordance with point (j) of Article 429a (1) CRR (on and off balance sheet))</t>
  </si>
  <si>
    <t>22c</t>
  </si>
  <si>
    <t>(Excluded exposures of public development banks (or units) - Public sector investments)</t>
  </si>
  <si>
    <t>22d</t>
  </si>
  <si>
    <t xml:space="preserve"> (Excluded exposures of public development banks (or units) - Promotional loans)</t>
  </si>
  <si>
    <t>22e</t>
  </si>
  <si>
    <t xml:space="preserve">(Excluded promotional loans exposures of public development banks (or units) </t>
  </si>
  <si>
    <t>22f</t>
  </si>
  <si>
    <t>(Excluded guaranteed parts of exposures arising from export credits )</t>
  </si>
  <si>
    <t>22g</t>
  </si>
  <si>
    <t>(Excluded excess collateral deposited at triparty agents )</t>
  </si>
  <si>
    <t>22h</t>
  </si>
  <si>
    <t>(Excluded CSD related services of CSD/institutions in accordance with point (o) of Article 429a(1) CRR)</t>
  </si>
  <si>
    <t>22i</t>
  </si>
  <si>
    <t>(Excluded CSD related services of designated institutions in accordance with point (p) of Article 429a(1) CRR)</t>
  </si>
  <si>
    <t>22j</t>
  </si>
  <si>
    <t>(Reduction of the exposure value of pre-financing or intermediate loans )</t>
  </si>
  <si>
    <t>22k</t>
  </si>
  <si>
    <t>(Total exempted exposures)</t>
  </si>
  <si>
    <t>Capital and total exposure measure</t>
  </si>
  <si>
    <t>Leverage ratio total Total exposure measure</t>
  </si>
  <si>
    <t>Regulatory minimum leverage ratio requirement (per cent)</t>
  </si>
  <si>
    <t>26a</t>
  </si>
  <si>
    <t>26b</t>
  </si>
  <si>
    <t>Required leverage buffer (per cent) Leverage ratio buffer requirement (per cent)</t>
  </si>
  <si>
    <t>Overall leverage ratio requirement (per cent)</t>
  </si>
  <si>
    <t>Disclosure of mean values</t>
  </si>
  <si>
    <t>Mean value of gross SFT assets, after adjustment for sale accounting transactions and netted of amounts of associated cash payables and cash receivables</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</si>
  <si>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</si>
  <si>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</si>
  <si>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</si>
  <si>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</si>
  <si>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</si>
  <si>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</si>
  <si>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</si>
  <si>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LR3 – LRSpl: Split-up of on balance sheet exposures (excluding derivatives, SFTs and exempted exposures)</t>
  </si>
  <si>
    <t>The table shows a breakdown of the on-balance sheet exposures excluding derivatives, SFTs and exempted exposures, by regulatory asset class.</t>
  </si>
  <si>
    <t>CRR leverage ratio exposures</t>
  </si>
  <si>
    <t>Total on-balance sheet exposures (excluding derivatives, SFTs, and exempted exposures), of which:</t>
  </si>
  <si>
    <t>Trading book exposures</t>
  </si>
  <si>
    <t>EU-3</t>
  </si>
  <si>
    <t>Banking book exposures, of which:</t>
  </si>
  <si>
    <t>EU-4</t>
  </si>
  <si>
    <t>EU-5</t>
  </si>
  <si>
    <t>Exposures treated as sovereigns</t>
  </si>
  <si>
    <t>EU-6</t>
  </si>
  <si>
    <r>
      <t xml:space="preserve">Exposures to regional governments, MDB, international organisations and PSE </t>
    </r>
    <r>
      <rPr>
        <b/>
        <i/>
        <sz val="8"/>
        <rFont val="Arial"/>
        <family val="2"/>
      </rPr>
      <t xml:space="preserve">not </t>
    </r>
    <r>
      <rPr>
        <i/>
        <sz val="8"/>
        <rFont val="Arial"/>
        <family val="2"/>
      </rPr>
      <t>treated as sovereigns</t>
    </r>
  </si>
  <si>
    <t>EU-7</t>
  </si>
  <si>
    <t>EU-8</t>
  </si>
  <si>
    <t>Secured by mortgages of immovable properties</t>
  </si>
  <si>
    <t>EU-9</t>
  </si>
  <si>
    <t>EU-10</t>
  </si>
  <si>
    <t>EU-11</t>
  </si>
  <si>
    <t>EU-12</t>
  </si>
  <si>
    <t>Other exposures (eg equity, securitisations, and other non-credit obligation assets)</t>
  </si>
  <si>
    <t>LIQ1 - Quantitative information of LCR</t>
  </si>
  <si>
    <t xml:space="preserve">b </t>
  </si>
  <si>
    <t xml:space="preserve">c </t>
  </si>
  <si>
    <t xml:space="preserve">e </t>
  </si>
  <si>
    <t xml:space="preserve">f </t>
  </si>
  <si>
    <t xml:space="preserve">g </t>
  </si>
  <si>
    <t xml:space="preserve">h </t>
  </si>
  <si>
    <t>Total unweighted value (average)</t>
  </si>
  <si>
    <t>Total weighted value (average)</t>
  </si>
  <si>
    <t>Number of data points used in the calculation of averages</t>
  </si>
  <si>
    <t>High-quality liquid assets</t>
  </si>
  <si>
    <t>Total high-quality liquid assets (HQLA), after application of haircuts in line with Article 9 of regulation (EU) 2015/61</t>
  </si>
  <si>
    <t>Cash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</si>
  <si>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</si>
  <si>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</si>
  <si>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</si>
  <si>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</si>
  <si>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</si>
  <si>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</si>
  <si>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</si>
  <si>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</si>
  <si>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</si>
  <si>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</si>
  <si>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</si>
  <si>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</si>
  <si>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</si>
  <si>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</si>
  <si>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</si>
  <si>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inflows</t>
  </si>
  <si>
    <t>Secured lending (eg reverse repos)</t>
  </si>
  <si>
    <t>Inflows from fully performing exposures</t>
  </si>
  <si>
    <t>Other cash inflows</t>
  </si>
  <si>
    <t>(Difference between total weighted inflows and total weighted outflows arising from transactions in third countries where there are 
  transfer restrictions or which are denominated in non-convertible currencies)</t>
  </si>
  <si>
    <t>19b</t>
  </si>
  <si>
    <t>(Excess inflows from a related specialised credit institution)</t>
  </si>
  <si>
    <t>Total cash inflows</t>
  </si>
  <si>
    <t>Fully exempt inflows</t>
  </si>
  <si>
    <t>Inflows subject to 90 per cent cap</t>
  </si>
  <si>
    <t>Inflows subject to 75 per cent cap</t>
  </si>
  <si>
    <t>Total adjusted value</t>
  </si>
  <si>
    <t>Liquidity buffer</t>
  </si>
  <si>
    <t>Total net cash outflows</t>
  </si>
  <si>
    <t>Liquidity Coverage Ratio (in per cent)</t>
  </si>
  <si>
    <t xml:space="preserve">LIQ2 -  Net Stable Funding Ratio </t>
  </si>
  <si>
    <t>The long-term structural liquidity risk target Net Stable Funding Ratio (NSFR) defines illiquid assets, including lending to customers, which must be funded by stable sources. Customer deposits, equity and borrowing with more than 12 months of residual maturity are considered to be stable sources of funding. NSFR is required to be at least 100 per cent at all times. NSFR for the Group was 117 per cent at end-2023, up from 115 in June 2023.</t>
  </si>
  <si>
    <t>Available stable funding (ASF) items</t>
  </si>
  <si>
    <t>Unweighted value by residual maturity</t>
  </si>
  <si>
    <t xml:space="preserve">No maturity </t>
  </si>
  <si>
    <t>&lt;6 months</t>
  </si>
  <si>
    <t>6 months to &lt;1 year</t>
  </si>
  <si>
    <t>≥ 1 year</t>
  </si>
  <si>
    <t>Weighted value</t>
  </si>
  <si>
    <t>Capital items and instruments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</si>
  <si>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</si>
  <si>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</si>
  <si>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</si>
  <si>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</si>
  <si>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</si>
  <si>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</si>
  <si>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</si>
  <si>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</si>
  <si>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</si>
  <si>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</si>
  <si>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t>
  </si>
  <si>
    <t>Total high-quality liquid assets (HQLA)</t>
  </si>
  <si>
    <t>EU-15a</t>
  </si>
  <si>
    <t>Assets encumbered for more than 12m in cover pool</t>
  </si>
  <si>
    <t>Deposits held at other financial institutions for operational purposes</t>
  </si>
  <si>
    <t>Performing loans and securities:</t>
  </si>
  <si>
    <t>Performing securities financing transactions with financial customerscollateralised by Level 1 HQLA subject to 0 per cent haircut</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</si>
  <si>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</si>
  <si>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</si>
  <si>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With a risk weight of less than or equal to 35 per cent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</si>
  <si>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</si>
  <si>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</si>
  <si>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</si>
  <si>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</si>
  <si>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</si>
  <si>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</si>
  <si>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NSFR derivative assets </t>
  </si>
  <si>
    <t xml:space="preserve">NSFR derivative liabilities before deduction of variation margin posted </t>
  </si>
  <si>
    <t>All other assets not included in the above categories</t>
  </si>
  <si>
    <t>Off-balance sheet items</t>
  </si>
  <si>
    <t>Total required stable funding (RSF)</t>
  </si>
  <si>
    <t>Net Stable Funding Ratio (per cent)</t>
  </si>
  <si>
    <t xml:space="preserve">KM2: Key metrics - MREL </t>
  </si>
  <si>
    <t xml:space="preserve">MREL is measured as a percentage of an adjusted risk exposure amount, and shall at all times be met by own funds instruments or debt instruments with lower priority than senior unsecured debt (subordination requirement) and should be issued from the Group parent to external investors.     </t>
  </si>
  <si>
    <t>A new debt class between senior debt and Tier 2 capital, consisting of SNP bonds, will be used to meet the requirement for subordination. The subordination requirement is capped to a maximum of two times the capital requirements in Pillar 1 and Pillar 2 plus the combined buffer requirements.</t>
  </si>
  <si>
    <t>The covered-bond entities are excluded from the MREL-requirement. The Group risk exposure amount, which includes the risk exposure amount in the covered bond-entity DNB Boligkreditt is therefore adjusted. Likewise, when calculating own funds to be included in the fulfillment of MREL, The Group's own funds in DNB Boligkreditt is excluded.</t>
  </si>
  <si>
    <t>Minimum requirement for own funds and eligible liabilities (MREL)</t>
  </si>
  <si>
    <t xml:space="preserve">31 September 2023 </t>
  </si>
  <si>
    <t>Own funds and eligible liabilities, ratios and components</t>
  </si>
  <si>
    <t>1</t>
  </si>
  <si>
    <t xml:space="preserve">Own funds and eligible liabilities </t>
  </si>
  <si>
    <t>EU-1a</t>
  </si>
  <si>
    <t xml:space="preserve">Of which own funds and subordinated liabilities </t>
  </si>
  <si>
    <t>Total risk exposure amount of the resolution group (TREA)</t>
  </si>
  <si>
    <t>3</t>
  </si>
  <si>
    <t>Own funds and eligible liabilities as a percentage of TREA (row1/row2)</t>
  </si>
  <si>
    <t>EU-3a</t>
  </si>
  <si>
    <t>Of which own funds and subordinated liabilities, per cent</t>
  </si>
  <si>
    <t>Total exposure measure of the resolution group</t>
  </si>
  <si>
    <t>5</t>
  </si>
  <si>
    <t>Own funds and eligible liabilities as percentage of the total exposure measure</t>
  </si>
  <si>
    <t>EU-5a</t>
  </si>
  <si>
    <t xml:space="preserve">Of which own funds or subordinated liabilities </t>
  </si>
  <si>
    <t>MREL requirement expressed as percentage of the total risk exposure amount</t>
  </si>
  <si>
    <t>Of which to be met with own funds, subordinated liabilities or other eligible liabilities</t>
  </si>
  <si>
    <t>MREL requirement expressed as percentage of the total exposure measure</t>
  </si>
  <si>
    <t>Of which to be met with own funds or subordinated liabilities</t>
  </si>
  <si>
    <t>TLAC1 - Composition - MREL</t>
  </si>
  <si>
    <t>This table shows the composition of the Group’s own funds and eligible liabilities and ratios.</t>
  </si>
  <si>
    <t>Own funds and eligible liabilities and adjustments</t>
  </si>
  <si>
    <t xml:space="preserve">Common Equity Tier 1 capital (CET1) </t>
  </si>
  <si>
    <t xml:space="preserve">Additional Tier 1 capital (AT1) </t>
  </si>
  <si>
    <t xml:space="preserve">Tier 2 capital (T2) </t>
  </si>
  <si>
    <t>Own funds for the purpose of Articles 92a CRR and 45 BRRD</t>
  </si>
  <si>
    <r>
      <t>Own funds and eligible liabilities: Non-regulatory capital elements</t>
    </r>
    <r>
      <rPr>
        <b/>
        <sz val="8"/>
        <color rgb="FF7030A0"/>
        <rFont val="Arial"/>
        <family val="2"/>
      </rPr>
      <t xml:space="preserve"> </t>
    </r>
  </si>
  <si>
    <r>
      <t>Eligible liabilities instruments</t>
    </r>
    <r>
      <rPr>
        <strike/>
        <sz val="8"/>
        <rFont val="Arial"/>
        <family val="2"/>
      </rPr>
      <t xml:space="preserve"> </t>
    </r>
    <r>
      <rPr>
        <sz val="8"/>
        <rFont val="Arial"/>
        <family val="2"/>
      </rPr>
      <t>issued directly by the resolution entity that are subordinated to excluded liabilities (not grandfathered)</t>
    </r>
  </si>
  <si>
    <t>EU-12a</t>
  </si>
  <si>
    <t>Eligible liabilities instruments issued by other entities within the resolution group that are subordinated to excluded liabilities (not grandfathered)</t>
  </si>
  <si>
    <t>EU-12b</t>
  </si>
  <si>
    <t>Eligible liabilities instruments that are subordinated to excluded liabilities, issued prior to 27 June 2019 (subordinated grandfathered)</t>
  </si>
  <si>
    <t>EU-12c</t>
  </si>
  <si>
    <t>Tier 2 instruments with a residual maturity of at least one year to the extent they do not qualify as Tier 2 items</t>
  </si>
  <si>
    <t>Eligible liabilities that are not subordinated to excluded liabilities (not grandfathered pre cap)</t>
  </si>
  <si>
    <t>EU-13a</t>
  </si>
  <si>
    <t>Eligible liabilities that are not subordinated to excluded liabilities  issued prior to 27 June 2019 (pre-cap)</t>
  </si>
  <si>
    <t xml:space="preserve">Amount of non subordinated instruments eligible, where applicable after application of Article 72b (3) CRR </t>
  </si>
  <si>
    <t>Eligible liabilities items before adjustments</t>
  </si>
  <si>
    <t>EU-17a</t>
  </si>
  <si>
    <t>Of which subordinated</t>
  </si>
  <si>
    <t xml:space="preserve">Own funds and eligible liabilities: Adjustments to non-regulatory capital elements </t>
  </si>
  <si>
    <t>Own funds and eligible liabilities items before adjustments</t>
  </si>
  <si>
    <t>Own funds and eligible liabilities after adjustments</t>
  </si>
  <si>
    <t>EU-22a</t>
  </si>
  <si>
    <t>Of which own funds and subordinated</t>
  </si>
  <si>
    <t xml:space="preserve">Risk-weighted exposure amount and leverage exposure measure of the resolution group </t>
  </si>
  <si>
    <t>Ratio of own funds and eligible liabilities</t>
  </si>
  <si>
    <t>Own funds and eligible liabilities (as a percentage of total risk exposure amount)</t>
  </si>
  <si>
    <t>EU-25a</t>
  </si>
  <si>
    <t>Of which own funds and subordinated, per cent</t>
  </si>
  <si>
    <t>Own funds and eligible liabilities (as a percentage of total exposure measure)</t>
  </si>
  <si>
    <t>EU-26a</t>
  </si>
  <si>
    <t>CET1 (as a percentage of TREA) available after meeting the resolution group’s requirements</t>
  </si>
  <si>
    <t>TLAC3b - Creditor ranking - resolution entity</t>
  </si>
  <si>
    <t>(Most senior)</t>
  </si>
  <si>
    <t>(Most junior)</t>
  </si>
  <si>
    <t>Additional Tier 1</t>
  </si>
  <si>
    <t>Non-preferred</t>
  </si>
  <si>
    <t>Unsecured and</t>
  </si>
  <si>
    <t>CET1 capital</t>
  </si>
  <si>
    <t>capital instruments</t>
  </si>
  <si>
    <t>instruments</t>
  </si>
  <si>
    <t>senior debt</t>
  </si>
  <si>
    <t>unsubordinated debt</t>
  </si>
  <si>
    <t xml:space="preserve">Description of insolvency rank </t>
  </si>
  <si>
    <t>Own funds and liabilities potentially eligible for meeting MREL</t>
  </si>
  <si>
    <t>Of which residual maturity  ≥ 1 year &lt; 2 years</t>
  </si>
  <si>
    <t>Of which residual maturity  ≥ 2 year &lt; 5 years</t>
  </si>
  <si>
    <t>Of which residual maturity ≥ 5 years &lt; 10 years</t>
  </si>
  <si>
    <t>Of which residual maturity ≥ 10 years, but excluding perpetual securities</t>
  </si>
  <si>
    <t>Of which  perpetual securities</t>
  </si>
  <si>
    <t>Not eligible due to prudential filters</t>
  </si>
  <si>
    <t>Capital in the covered bond entity DNB Boligkreditt is deducted</t>
  </si>
  <si>
    <t>Own funds and eligible liabilities reported</t>
  </si>
  <si>
    <t>Capital in Sbanken and in the covered bond entity DNB Boligkreditt is deducted</t>
  </si>
  <si>
    <t>AE1 – Encumbered and unencumbered assets</t>
  </si>
  <si>
    <t>Asset encumbrance arises from collateral pledged against secured funding and other collateralised obligations. Encumbered assets have been defined consistently with the Group’s reporting requirements under Article 100 of the CRR. Assets are considered encumbered when they have been pledged or used to secure, collateralise or credit enhance a transaction which impacts their transferability and free use. This includes external repurchase or other similar agreements with market counterparties.</t>
  </si>
  <si>
    <t>The use of covered bonds has contributed to raising awareness of asset encumbrance. The proportion of loans secured by pledged assets is high in Norway. This is because Norway does not have an effective securitisation market and almost all loans are kept on the banks’ balance sheet. In addition, there is a high rate of home ownership in Norway and this ownership is loan-financed. DNB’s current level of pledged assets is comfortable considering the Group’s diversification, capitalisation and liquidity. At the end of 2023, pledged assets amounted to NOK 409 billion, corresponding to 13 per cent of the DNB Group’s balance sheet, compared with NOK 508 billion and 17 per cent, respectively, the previous year.</t>
  </si>
  <si>
    <t>Carrying amount of encumbered assets</t>
  </si>
  <si>
    <t>Fair value of encumbered assets</t>
  </si>
  <si>
    <t>Carrying amount of unencumbered assets</t>
  </si>
  <si>
    <t>Fair value of unencumbered assets</t>
  </si>
  <si>
    <t>Of which notionally</t>
  </si>
  <si>
    <t>eligible EHQLA</t>
  </si>
  <si>
    <t xml:space="preserve">Of which </t>
  </si>
  <si>
    <t>and HQLA</t>
  </si>
  <si>
    <t xml:space="preserve"> and HQLA</t>
  </si>
  <si>
    <t>EHQLA and HQLA</t>
  </si>
  <si>
    <t>Assets of the reporting institution</t>
  </si>
  <si>
    <t>Equity instruments</t>
  </si>
  <si>
    <t>Of which: covered bonds</t>
  </si>
  <si>
    <t>Of which: securitisations</t>
  </si>
  <si>
    <t>Of which: issued by general governments</t>
  </si>
  <si>
    <t>Of which: issued by financial corporations</t>
  </si>
  <si>
    <t>Of which: issued by non-financial corporations</t>
  </si>
  <si>
    <t>AE2 - Collateral received and own debt securities issued</t>
  </si>
  <si>
    <t>Unencumbered</t>
  </si>
  <si>
    <t>Fair value of encumbered collateral</t>
  </si>
  <si>
    <t xml:space="preserve">Fair value of collateral received or own debt </t>
  </si>
  <si>
    <t>received or own debt securities issued</t>
  </si>
  <si>
    <t>securities issued available for encumbrance</t>
  </si>
  <si>
    <t>eligible EHQLA and HQLA</t>
  </si>
  <si>
    <t>Collateral received by the disclosing institution</t>
  </si>
  <si>
    <t>Loans on demand</t>
  </si>
  <si>
    <t>of which: covered bonds</t>
  </si>
  <si>
    <t>of which: securitisations</t>
  </si>
  <si>
    <t>of which: issued by general governments</t>
  </si>
  <si>
    <t>of which: issued by financial corporations</t>
  </si>
  <si>
    <t>of which: issued by non-financial corporations</t>
  </si>
  <si>
    <t>Loans and advances other than loans on demand</t>
  </si>
  <si>
    <t>Other collateral received</t>
  </si>
  <si>
    <t>Own debt securities issued other than own covered bonds or securitisations</t>
  </si>
  <si>
    <t>Own covered bonds and securitisation issued and not yet pledged</t>
  </si>
  <si>
    <t xml:space="preserve">Total assets, collateral received and own debt securities issued  </t>
  </si>
  <si>
    <t>AE3 - Sources of encumbrance</t>
  </si>
  <si>
    <t>Assets, collateral received</t>
  </si>
  <si>
    <t>and own debt securities</t>
  </si>
  <si>
    <t xml:space="preserve"> Matching liabilities, contingent</t>
  </si>
  <si>
    <t>issued other than covered bonds</t>
  </si>
  <si>
    <t>liabilities or securities lent</t>
  </si>
  <si>
    <t>and securitisations encumbered</t>
  </si>
  <si>
    <t>Carrying amount of selected financial liabilities</t>
  </si>
  <si>
    <t>OR1 – Operational risk own funds requirements and risk exposure amounts</t>
  </si>
  <si>
    <t>DNB uses the standardised approach to calculate capital requirements for operational risk. The following tables detail operational risk capital requirements for DNB Group, DNB Bank ASA and DNB Boligkreditt AS.</t>
  </si>
  <si>
    <t>Relevant indicator</t>
  </si>
  <si>
    <t>Risk weights</t>
  </si>
  <si>
    <t>Year-3</t>
  </si>
  <si>
    <t>Year-2</t>
  </si>
  <si>
    <t>Last year</t>
  </si>
  <si>
    <t>Banking activities subject to standardised approach</t>
  </si>
  <si>
    <t>Corporate finance</t>
  </si>
  <si>
    <t>Trading and sales</t>
  </si>
  <si>
    <t>Retail brokerage</t>
  </si>
  <si>
    <t>Commercial banking</t>
  </si>
  <si>
    <t>Retail banking</t>
  </si>
  <si>
    <t>Payment and settlements</t>
  </si>
  <si>
    <t>Agency services</t>
  </si>
  <si>
    <t>Asset management</t>
  </si>
  <si>
    <t>Total operational risk</t>
  </si>
  <si>
    <t>REMA - Remuneration policy</t>
  </si>
  <si>
    <t>Information on DNB’s remuneration scheme</t>
  </si>
  <si>
    <t>DNB’s governance, principles and structures for remuneration are regulated by the Board’s guidelines for the remuneration of senior executives, the Group’s global instructions for remuneration and the instructions for the identification and treatment of risk takers. DNB’s remuneration scheme is intended to promote achievement of the Group’s objectives and sustainable value creation. The remuneration is meant to support the Group’s business strategy, long-term interests and financial capacity. 
The purpose of variable remuneration associated with DNB’s financial and strategic objectives is to ensure that the remuneration scheme fosters performance that is consistent with the business strategy and risk appetite framework. 
The instructions for remuneration in the DNB Group apply to the total remuneration of all permanent employees in the DNB Group and is approved annually by the Board of Directors. The instructions comprise total remuneration (fixed salary, short and long-term incentives) and employee benefits (pension, personnel insurance and other employee benefits). Changes were made to the instructions in 2023 to implement new regulations on remuneration according to CRD V .</t>
  </si>
  <si>
    <t>Variable remuneration</t>
  </si>
  <si>
    <t xml:space="preserve">The Group instructions ensure that the use of variable remuneration complies with the regulatory provisions that apply to the Group’s various areas of operation and geographical locations. Special instructions have been adopted for the identification and treatment of risk takers. 
Variable remuneration is based on an overall performance assessment of the results achieved within defined target areas for the Group, the unit and the individual. The long-term and common interests of senior executives and shareholders are safeguarded through means that include conditional share acquisition for senior executives with a minimum holding period, and setting variable remuneration based on results and performance over a two-year period. Variable remuneration may not exceed 50 per cent of fixed salary for senior executives or 100 per cent for other risk takers. For further information, see the published Remuneration report on dnb.no.
DNB’s variable remuneration scheme applies globally, though non-Norwegian branches and subsidiaries will also be required to comply with local legislation, regulations and guidelines. </t>
  </si>
  <si>
    <t>Decision-making process</t>
  </si>
  <si>
    <t>The Board of Directors of DNB Bank ASA has established a Compensation and Organisation Committee consisting of four members: the Chair of the Board, the Vice Chair, a board member and an employee representative board member. The Committee is a sub-committee of the Board of Directors of DNB Bank ASA and serves as a joint Committee for the entire Group. The Committee is responsible for preparing guidelines, frameworks and matters concerning remuneration that require the approval of the Board, including variable remuneration for employees in all or part of the Group and other important personnel-related matters concerning senior executives. The Committee is also responsible for preparing selected matters for the Board relating to culture, management and succession planning. 
The Board’s Compensation and Organisation Committee held seven meetings in 2023.</t>
  </si>
  <si>
    <t>Remuneration structure</t>
  </si>
  <si>
    <t xml:space="preserve">Fixed salary elements should normally constitute the main part of the total remuneration and be of such a size that, in some years, a decision may be made not to pay out variable remuneration. The individual salary level is determined on the basis of the responsibilities and complexity of each position, as well as the current market level for similar positions and competence. 
To ensure the necessary flexibility and to be an attractive employer in the competition for sought-after competence, supplementary pay related to the position or market conditions may be added to the agreed fixed salary. The overall remuneration structure should be of such a nature that it does not contribute to unwanted risk-taking on the part of the individual employee. 
After a briefing by the Board’s Compensation and Organisation Committee, the CEO sets an upper total limit for variable remuneration for the Group based on the results achieved, taking into account regulatory capital in the last two years. All limits are determined on the basis of results achieved, combined with a comprehensive assessment of, inter alia, compliance with the risk appetite framework and the Group’s financial capacity. The limit will be allocated to the organisation based on the individual units’ target attainment and contributions to the Group’s performance. With respect to DNB Markets and investment managers in DNB Asset Management, separate limits will be determined for variable remuneration based on the profits achieved by the unit, as well as an overall assessment as in the rest of the Group, which is in line with market practice for these types of operations. </t>
  </si>
  <si>
    <t>Special rules for senior executives, identified risk takers and employees responsible for independent control functions</t>
  </si>
  <si>
    <t>DNB surveys the entire organisation annually to identify risk takers based on criteria resulting from the circular on remuneration issued by Finanstilsynet and commission delegated regulation (EU) No ) 2021/923 For risk takers, the following main principles apply to variable remuneration:
The remuneration is earned over a period of two years.
Employees in independent control functions will receive no variable remuneration. 
50 per cent of the earned variable remuneration after tax is deferred and conditional and paid in the form of DNB shares. The remuneration paid in the form of shares is divided into four, subject to minimum holding periods, with one-forth payable each year over a period of four years, following "ex post" assessments. For group management, 60 per cent of the earned variable remuneration after tax is deferred and conditional and paid in the form of DNB shares. The holding period for group management is also set to five years. All variable remuneration is determined "ex ante" on the basis of the best judgement of the known risk situation at the closing of the accounts, assessed on the basis of all statutory risk categories. In subsequent years, risk and compliance incidents that have been uncovered "ex post" are assessed and a determination is made as to whether these are of such a nature that previous years’ allocations should be reduced or withdrawn in their entirety.</t>
  </si>
  <si>
    <t xml:space="preserve">REM1 - Remuneration awarded for the financial year </t>
  </si>
  <si>
    <t>MB Supervisory</t>
  </si>
  <si>
    <t>MB Management</t>
  </si>
  <si>
    <t>Other senior</t>
  </si>
  <si>
    <t>Amounts i NOK 1000</t>
  </si>
  <si>
    <t>function</t>
  </si>
  <si>
    <t xml:space="preserve">function </t>
  </si>
  <si>
    <t>management</t>
  </si>
  <si>
    <t>Other identified staff</t>
  </si>
  <si>
    <t>Fixed remuneration</t>
  </si>
  <si>
    <t>Number of identified staff</t>
  </si>
  <si>
    <t>Total fixed remuneration</t>
  </si>
  <si>
    <t>Of which: cash-based</t>
  </si>
  <si>
    <t>(Not applicable in the EU)</t>
  </si>
  <si>
    <t>EU-4a</t>
  </si>
  <si>
    <t>Of which: shares or equivalent ownership interests</t>
  </si>
  <si>
    <t xml:space="preserve">Of which: share-linked instruments or equivalent non-cash instruments </t>
  </si>
  <si>
    <t>EU-5x</t>
  </si>
  <si>
    <t>Of which: other instruments</t>
  </si>
  <si>
    <t>Of which: other forms</t>
  </si>
  <si>
    <t>Total variable remuneration</t>
  </si>
  <si>
    <t>Of which: deferred</t>
  </si>
  <si>
    <t>EU-14a</t>
  </si>
  <si>
    <t>EU-13b</t>
  </si>
  <si>
    <t>EU-14b</t>
  </si>
  <si>
    <t>EU-14x</t>
  </si>
  <si>
    <t>EU-14y</t>
  </si>
  <si>
    <t>Total remuneration (2 + 10)</t>
  </si>
  <si>
    <t>REM2 - Special payments  to staff whose professional activities have a material impact on institutions’ risk profile (identified staff)</t>
  </si>
  <si>
    <t>MB Supervisory function</t>
  </si>
  <si>
    <t xml:space="preserve">MB Management function </t>
  </si>
  <si>
    <t>Other senior management</t>
  </si>
  <si>
    <t xml:space="preserve">Guaranteed variable remuneration awards </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</si>
  <si>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</si>
  <si>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</si>
  <si>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</si>
  <si>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</si>
  <si>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</si>
  <si>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</si>
  <si>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</si>
  <si>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</si>
  <si>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Severance payments awarded during the financial year - Total amount</t>
  </si>
  <si>
    <t xml:space="preserve">Of which paid during the financial year </t>
  </si>
  <si>
    <t>Of which deferred</t>
  </si>
  <si>
    <t>Of which severance payments paid during the financial year, that are not taken into account in the bonus cap</t>
  </si>
  <si>
    <t>Of which highest payment that has been awarded to a single person</t>
  </si>
  <si>
    <t xml:space="preserve">REM3 - Deferred remuneration </t>
  </si>
  <si>
    <t>EU - g</t>
  </si>
  <si>
    <t>EU - h</t>
  </si>
  <si>
    <t>Total amount of</t>
  </si>
  <si>
    <t>adjustment during the</t>
  </si>
  <si>
    <t>Amount of performance</t>
  </si>
  <si>
    <t>financial year due to ex</t>
  </si>
  <si>
    <t>Total of amount of</t>
  </si>
  <si>
    <t xml:space="preserve"> adjustment made</t>
  </si>
  <si>
    <t>post implicit adjustments</t>
  </si>
  <si>
    <t>Total amount of deferred</t>
  </si>
  <si>
    <t>deferred remuneration</t>
  </si>
  <si>
    <t>adjustment made in the</t>
  </si>
  <si>
    <t>in the financial year to</t>
  </si>
  <si>
    <t xml:space="preserve"> (i.e.changes of value</t>
  </si>
  <si>
    <t>remuneration awarded</t>
  </si>
  <si>
    <t>awarded for previous</t>
  </si>
  <si>
    <t>financial year to deferred</t>
  </si>
  <si>
    <t>of deferred remuneration</t>
  </si>
  <si>
    <t>before the financial</t>
  </si>
  <si>
    <t>performance period that</t>
  </si>
  <si>
    <t>due to be released</t>
  </si>
  <si>
    <t>released in subsequent</t>
  </si>
  <si>
    <t>remuneration that was due</t>
  </si>
  <si>
    <t>that was due to vest in</t>
  </si>
  <si>
    <t>due to the changes of</t>
  </si>
  <si>
    <t>year actually paid</t>
  </si>
  <si>
    <t>has vested but is subject</t>
  </si>
  <si>
    <t>performance periods</t>
  </si>
  <si>
    <t>in the financial year</t>
  </si>
  <si>
    <t>financial years</t>
  </si>
  <si>
    <t>to vest in the financial year</t>
  </si>
  <si>
    <t>future performance years</t>
  </si>
  <si>
    <t>prices of instruments)</t>
  </si>
  <si>
    <t>out in the financial year</t>
  </si>
  <si>
    <t>to retention periods</t>
  </si>
  <si>
    <t>Cash-based</t>
  </si>
  <si>
    <t>Shares or equivalent ownership interests</t>
  </si>
  <si>
    <t xml:space="preserve">Share-linked instruments or equivalent non-cash instruments </t>
  </si>
  <si>
    <t>Other instruments</t>
  </si>
  <si>
    <t>Other forms</t>
  </si>
  <si>
    <t>MB Management function</t>
  </si>
  <si>
    <t>Shares or equivalent ownership interests
Shares or equivalent ownership interests</t>
  </si>
  <si>
    <t>Total amount</t>
  </si>
  <si>
    <t>REM4 - Remuneration of 1 million EUR or more per year</t>
  </si>
  <si>
    <t xml:space="preserve">Identified staff that are high earners as set out </t>
  </si>
  <si>
    <t>in Article 450(i) CRR</t>
  </si>
  <si>
    <t>EUR</t>
  </si>
  <si>
    <t>1 000 000 to below 1 500 000</t>
  </si>
  <si>
    <t>1 500 000 to below 2 000 000</t>
  </si>
  <si>
    <t>2 000 000 to below 2 500 000</t>
  </si>
  <si>
    <t>2 500 000 to below 3 000 000</t>
  </si>
  <si>
    <t>3 000 000 to below 3 500 000</t>
  </si>
  <si>
    <t>3 500 000 to below 4 000 000</t>
  </si>
  <si>
    <t>4 000 000 to below 4 500 000</t>
  </si>
  <si>
    <t>4 500 000 to below 5 000 000</t>
  </si>
  <si>
    <t>5 000 000 to below 6 000 000</t>
  </si>
  <si>
    <t>6 000 000 to below 7 000 000</t>
  </si>
  <si>
    <t>7 000 000 to below 8 000 000</t>
  </si>
  <si>
    <t>REM5 -  Information on remuneration of staff whose professional activities have a material impact on institutions’ risk profile (identified staff)</t>
  </si>
  <si>
    <t>Management body remuneration</t>
  </si>
  <si>
    <t>Business areas</t>
  </si>
  <si>
    <t>Independent internal</t>
  </si>
  <si>
    <t>Total MB</t>
  </si>
  <si>
    <t>Investment banking</t>
  </si>
  <si>
    <t>Corporate functions</t>
  </si>
  <si>
    <t>control functions</t>
  </si>
  <si>
    <t>All other</t>
  </si>
  <si>
    <t>Total number of identified staff</t>
  </si>
  <si>
    <t>Of which: members of the MB</t>
  </si>
  <si>
    <t>Of which: other senior management</t>
  </si>
  <si>
    <t>Of which: other identified staff</t>
  </si>
  <si>
    <t>Total remuneration of identified staff</t>
  </si>
  <si>
    <t xml:space="preserve">Of which: variable remuneration </t>
  </si>
  <si>
    <t xml:space="preserve">Of which: fixed remuneration </t>
  </si>
  <si>
    <t>This template covers transition risk in the banking book showing information on assets that highly contribute to climate change.</t>
  </si>
  <si>
    <t>Due to lack of data, NACE codes combined with a conservative approach, has been used for the exposure presented in column b, 'Of which exposures towards companies excluded from EU Paris-aligned Benchmarks in accordance with points (d) to (g) of Article 12.1 and in accordance with Article 12.2 of Climate Benchmark Standards Regulation'. There is work ongoing to increase the data quality for the assessment of these exposures.</t>
  </si>
  <si>
    <t>For column i-k, 'GHG financed emissions (scope 1, scope 2 and scope 3 emissions of the counterparty) (in tons of CO2 equivalent)', the first disclosure will be in June 2024.</t>
  </si>
  <si>
    <t>The stage 2 ratio and non-performing ratio for the exposures towards sectors that highly contribute to climate change is 10.0 per cent and 2.6 per cent respectively at year-end 2023.</t>
  </si>
  <si>
    <t xml:space="preserve">Where exposures have no stated maturity, the amount has been disclosed in the maturity bucket '&gt; 20 years'. </t>
  </si>
  <si>
    <t>Sector/subsector</t>
  </si>
  <si>
    <t>Gross carrying amount (NOK million)</t>
  </si>
  <si>
    <t>Of which exposures towards companies</t>
  </si>
  <si>
    <t>excluded from EU Paris-aligned</t>
  </si>
  <si>
    <t>Benchmarks aligned Benchmarks in</t>
  </si>
  <si>
    <t>Accumulated impairment, accumulated negative changes in fair value due to</t>
  </si>
  <si>
    <t>GHG financed emissions (scope 1, scope 2 and scope 3</t>
  </si>
  <si>
    <t>GHG emissions (column i): gross</t>
  </si>
  <si>
    <t xml:space="preserve">accordance with points (d) to (g) of Article </t>
  </si>
  <si>
    <t>credit risk and provisions</t>
  </si>
  <si>
    <t>emissions of the counterparty) (in tons of CO2 equivalent)</t>
  </si>
  <si>
    <t>carrying amount percentage of</t>
  </si>
  <si>
    <t>12.1 and in accordance with Article 12.2</t>
  </si>
  <si>
    <t>Of which environmentally</t>
  </si>
  <si>
    <t>Of which non-performing</t>
  </si>
  <si>
    <t>Of which scope 3</t>
  </si>
  <si>
    <t>the portfolio derived from</t>
  </si>
  <si>
    <t>Average weighted</t>
  </si>
  <si>
    <t>of Climate Benchmark Standards Regulation</t>
  </si>
  <si>
    <t xml:space="preserve"> sustainable (CCM)</t>
  </si>
  <si>
    <t>Of which stage 2 exposures</t>
  </si>
  <si>
    <t>financed emissions</t>
  </si>
  <si>
    <t>company-specific reporting</t>
  </si>
  <si>
    <t>&gt; 5 year &lt;= 10 years</t>
  </si>
  <si>
    <t>&gt; 10 year &lt;= 20 years</t>
  </si>
  <si>
    <t>&gt; 20 years</t>
  </si>
  <si>
    <r>
      <t>Exposures towards sectors that highly contribute to climate change</t>
    </r>
    <r>
      <rPr>
        <b/>
        <vertAlign val="superscript"/>
        <sz val="8"/>
        <rFont val="Arial"/>
        <family val="2"/>
      </rPr>
      <t>1</t>
    </r>
  </si>
  <si>
    <t>A - Agriculture, forestry and fishing</t>
  </si>
  <si>
    <t>B - Mining and quarrying</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</si>
  <si>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</si>
  <si>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</si>
  <si>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</si>
  <si>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</si>
  <si>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</si>
  <si>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 - Manufacturing</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</si>
  <si>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</si>
  <si>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</si>
  <si>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</si>
  <si>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</si>
  <si>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</si>
  <si>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</si>
  <si>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</si>
  <si>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 xml:space="preserve">C.17 - Manufacture of pulp, paper and paperboard </t>
  </si>
  <si>
    <t>C.18 -  Printing and service activities related to printing</t>
  </si>
  <si>
    <t>C.19 -  Manufacture of coke oven products</t>
  </si>
  <si>
    <t xml:space="preserve">C.20 - Production of chemicals </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</si>
  <si>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</si>
  <si>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</si>
  <si>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</si>
  <si>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</si>
  <si>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</si>
  <si>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</si>
  <si>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</si>
  <si>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</si>
  <si>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</si>
  <si>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</si>
  <si>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</si>
  <si>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</si>
  <si>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</si>
  <si>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 - Electricity, gas, steam and air conditioning supply</t>
  </si>
  <si>
    <t>D35.1 - Electric power generation, transmission and distribution</t>
  </si>
  <si>
    <t>D35.11 - Production of electricity</t>
  </si>
  <si>
    <t>D35.2 - Manufacture of gas; distribution of gaseous fuels through mains</t>
  </si>
  <si>
    <t>D35.3 - Steam and air conditioning supply</t>
  </si>
  <si>
    <t>E - Water supply; sewerage, waste management and remediation activities</t>
  </si>
  <si>
    <t>F - Construction</t>
  </si>
  <si>
    <t>F.41 - Construction of buildings</t>
  </si>
  <si>
    <t>F.42 - Civil engineering</t>
  </si>
  <si>
    <t>F.43 - Specialised construction activities</t>
  </si>
  <si>
    <t>G - Wholesale and retail trade; repair of motor vehicles and motorcycles</t>
  </si>
  <si>
    <t>H - Transportation and storage</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</si>
  <si>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</si>
  <si>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</si>
  <si>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</si>
  <si>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</si>
  <si>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</si>
  <si>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</si>
  <si>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L - Real estate activities</t>
  </si>
  <si>
    <r>
      <t>Exposures towards sectors other than those that highly contribute to climate change</t>
    </r>
    <r>
      <rPr>
        <b/>
        <vertAlign val="superscript"/>
        <sz val="8"/>
        <color theme="1"/>
        <rFont val="Arial"/>
        <family val="2"/>
      </rPr>
      <t>1</t>
    </r>
  </si>
  <si>
    <t>K - Financial and insurance activities</t>
  </si>
  <si>
    <t>Exposures to other sectors (NACE codes J, M - U)</t>
  </si>
  <si>
    <t>TOTAL</t>
  </si>
  <si>
    <t>ESG2 - Banking book - Climate change transition risk: Loans collateralised by immovable property - Energy efficiency of the collateral</t>
  </si>
  <si>
    <t>This template covers the gross carrying amount of loans collateralised with immovable property with a breakdown by EPC label and energy efficiency.</t>
  </si>
  <si>
    <t xml:space="preserve">For Energy Performance score in kWh/m2 of collateral, the volumes have been calculated based on EPC label or estimated in absence of EPC label, based on average energy consumption from Enova. The extent to which volumes have been estimated are presented in row 5 for the EU area and row 10 for exposures in the non-EU area. </t>
  </si>
  <si>
    <t>The data coverage and quality for energy consumption and EPC labels for the portfolio of properties outside Norway is low. We will continue to improve data for our international portfolio in 2024.</t>
  </si>
  <si>
    <t>Total gross carrying amount amount (in NOK million)</t>
  </si>
  <si>
    <t>Level of energy efficiency (EP score in kWh/m² of collateral)</t>
  </si>
  <si>
    <t>Level of energy efficiency (EPC label of collateral)</t>
  </si>
  <si>
    <t>Without EPC label of collateral</t>
  </si>
  <si>
    <t>Of which level of</t>
  </si>
  <si>
    <t>energy efficiency (EP</t>
  </si>
  <si>
    <t>&gt; 100; &lt;= 200</t>
  </si>
  <si>
    <t>&gt; 200; &lt;= 300</t>
  </si>
  <si>
    <t>&gt; 300; &lt;= 400</t>
  </si>
  <si>
    <t>&gt; 400; &lt;= 500</t>
  </si>
  <si>
    <r>
      <t>score in kWh/m</t>
    </r>
    <r>
      <rPr>
        <vertAlign val="superscript"/>
        <sz val="8"/>
        <rFont val="Arial"/>
        <family val="2"/>
      </rPr>
      <t>2</t>
    </r>
    <r>
      <rPr>
        <sz val="8"/>
        <rFont val="Arial"/>
        <family val="2"/>
      </rPr>
      <t xml:space="preserve"> of</t>
    </r>
  </si>
  <si>
    <t>0; &lt;= 100</t>
  </si>
  <si>
    <t>&gt; 500</t>
  </si>
  <si>
    <t>A</t>
  </si>
  <si>
    <t>B</t>
  </si>
  <si>
    <t>C</t>
  </si>
  <si>
    <t>D</t>
  </si>
  <si>
    <t>E</t>
  </si>
  <si>
    <t>F</t>
  </si>
  <si>
    <t>G</t>
  </si>
  <si>
    <t>collateral) estimated</t>
  </si>
  <si>
    <t>Counterparty sector</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</si>
  <si>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</si>
  <si>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</si>
  <si>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</si>
  <si>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</si>
  <si>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</si>
  <si>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</si>
  <si>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ESG3 - Banking book - Climate change transition risk: Alignment metrics</t>
  </si>
  <si>
    <t>Portfolio gross carrying amount</t>
  </si>
  <si>
    <t>Sector</t>
  </si>
  <si>
    <t>NACE Sectors (a minima)</t>
  </si>
  <si>
    <t>NOK millIion</t>
  </si>
  <si>
    <r>
      <t>Alignment metric</t>
    </r>
    <r>
      <rPr>
        <vertAlign val="superscript"/>
        <sz val="8"/>
        <color theme="1"/>
        <rFont val="Arial"/>
        <family val="2"/>
      </rPr>
      <t>**</t>
    </r>
  </si>
  <si>
    <t>Year of reference</t>
  </si>
  <si>
    <r>
      <t>Distance to IEA NZE2050 in per cent</t>
    </r>
    <r>
      <rPr>
        <vertAlign val="superscript"/>
        <sz val="8"/>
        <color theme="1"/>
        <rFont val="Arial"/>
        <family val="2"/>
      </rPr>
      <t>2</t>
    </r>
  </si>
  <si>
    <t>Target (year of reference + 3 years)</t>
  </si>
  <si>
    <t>Power</t>
  </si>
  <si>
    <r>
      <t>Please refer to the list below</t>
    </r>
    <r>
      <rPr>
        <vertAlign val="superscript"/>
        <sz val="8"/>
        <color theme="1"/>
        <rFont val="Arial"/>
        <family val="2"/>
      </rPr>
      <t>1</t>
    </r>
  </si>
  <si>
    <t xml:space="preserve">Fossil fuel combustion </t>
  </si>
  <si>
    <t>Automotive</t>
  </si>
  <si>
    <t>Aviation</t>
  </si>
  <si>
    <t xml:space="preserve">Maritime transport </t>
  </si>
  <si>
    <t>Cement, clinker and lime production</t>
  </si>
  <si>
    <t xml:space="preserve">Iron and steel, coke, and metal ore production </t>
  </si>
  <si>
    <t>Chemicals</t>
  </si>
  <si>
    <t>**Examples of metrics - non-exhaustive list. Institutions shall apply metrics defined by the IEA scenario</t>
  </si>
  <si>
    <t>IEA sector</t>
  </si>
  <si>
    <t>Column b - NACE Sectors (a minima) - Sectors required</t>
  </si>
  <si>
    <t>Sector in the template</t>
  </si>
  <si>
    <t>sector</t>
  </si>
  <si>
    <t>code</t>
  </si>
  <si>
    <t>shipping</t>
  </si>
  <si>
    <t>Average tonnes of CO2 per passenger-km
Average gCO₂/MJ 
and
Average share of high carbon technologies (ICE).</t>
  </si>
  <si>
    <t>power</t>
  </si>
  <si>
    <t>Average tonnes of CO2 per MWh 
and 
Average share of high carbon technologies (oil, gas, coal).</t>
  </si>
  <si>
    <t>oil and gas</t>
  </si>
  <si>
    <t>Average tons pf CO2 per GJ.
and
Average share of high carbon technologies (ICE).</t>
  </si>
  <si>
    <t>steel</t>
  </si>
  <si>
    <t>Average tonnes of CO2 per tonne of output
and
Average share of high carbon technologies (ICE).</t>
  </si>
  <si>
    <t>coal</t>
  </si>
  <si>
    <t>Average tons pf CO2 per GJ. And Average share of high carbon technologies (ICE).</t>
  </si>
  <si>
    <t>cement</t>
  </si>
  <si>
    <t>aviation</t>
  </si>
  <si>
    <t>Average share of sustainable aviation fuels
and
Average tonnes of CO2 per passenger-km</t>
  </si>
  <si>
    <t>automotive</t>
  </si>
  <si>
    <t>Average tonnes of CO2 per passenger-km
and
Average share of high carbon technologies (ICE).</t>
  </si>
  <si>
    <t>ESG4 - Banking book - Climate change transition risk: Exposures to top 20 carbon-intensive firms</t>
  </si>
  <si>
    <t>This template covers DNB’s exposure towards the top 20 carbon-intensive firms. The weighted average maturity give insight on how these exposures may be impacted by longer-term climate change transition risk. Read more about our decarbonisation of our portfolio and sectors in our transition plan on dnb.no/sustainability-reports.</t>
  </si>
  <si>
    <t>The source for top 20 companies is based on Climate Accountability Institute 2018. All companies within the top 20 list are screened against our portfolio on a top level, including all subsidiaries.</t>
  </si>
  <si>
    <t>Gross carrying amount towards the</t>
  </si>
  <si>
    <t>Gross carrying amount (aggregate)</t>
  </si>
  <si>
    <t>counterparties compared to total gross</t>
  </si>
  <si>
    <t>in NOK million</t>
  </si>
  <si>
    <r>
      <t>carrying amount (aggregate) in per cent</t>
    </r>
    <r>
      <rPr>
        <vertAlign val="superscript"/>
        <sz val="8"/>
        <color theme="1"/>
        <rFont val="Arial"/>
        <family val="2"/>
      </rPr>
      <t>1</t>
    </r>
  </si>
  <si>
    <t>Of which environmentally sustainable (CCM)</t>
  </si>
  <si>
    <t>Weighted average maturity</t>
  </si>
  <si>
    <t>Number of top 20 polluting firms included</t>
  </si>
  <si>
    <t>ESG5 - Banking book - Climate change physical risk: Exposures subject to physical risk</t>
  </si>
  <si>
    <t>This template provides information on exposures on loans collateralised with immovable property and on repossessed real estate collateral that are exposed to chronic and acute climate-related hazards. As at 31 December 2023 DNB has no repossessed collateral in the banking book, this row is reported blank.</t>
  </si>
  <si>
    <t>In the loan portfolio, assessments of physical risk are conducted for the real estate portfolio. These assessment makes use of data from the Eiendomsverdi property database, and data related to physical climate risk events is linked to properties through the Norwegian Land Register. Physical climate risk is further defined as chronic or acute risk.</t>
  </si>
  <si>
    <t>Chronic risk is based on assessment of two risk factors of sea level rise with different time horizons. Acute risk is based on a total of seven risk factors of avalanches, flood and landslides. The collateral is considered at risk when one of the risk factors are triggered. Maturity of the collateral is used to determine the time horizon used.</t>
  </si>
  <si>
    <t xml:space="preserve">Due to lack of data, the exposure to chronic and acute climate change events is only calculated for loans collateralised by residential and commercial immovable properties. Some of the exposure is seen in the sectors presented in the table, but due to the data quality, all loans collateralised by residential and commercial immovable properties are grouped into row 10 and 11. </t>
  </si>
  <si>
    <t>The mapping of climate data and assets other than real estate is an ongoing project which is expected  to improve. We continue to work on implementing geodata for our physical assets in 2024.</t>
  </si>
  <si>
    <t>The table show the consolidated portfolio of exposure sensitive to impact from climate change physical events. Our Norwegian-related portfolio of credit exposures accounted for 65 per cent at the end of 2023. Due to lack of data on location of physical assets and risk, the data is only reported for our Norwegian-related portfolio.</t>
  </si>
  <si>
    <t>Variable: Geographical area subject to climate change physical risk - acute and chronic events</t>
  </si>
  <si>
    <t>of which exposures sensitive to impact from climate change physical events</t>
  </si>
  <si>
    <t>Of which exposures</t>
  </si>
  <si>
    <t>Breakdown by maturity bucket</t>
  </si>
  <si>
    <t>sensitive to impact</t>
  </si>
  <si>
    <t>sensitive to impact both</t>
  </si>
  <si>
    <t>from chronic climate</t>
  </si>
  <si>
    <t>from acute climate</t>
  </si>
  <si>
    <t>from chronic and acute</t>
  </si>
  <si>
    <t>Stage 2</t>
  </si>
  <si>
    <t>non-performing</t>
  </si>
  <si>
    <t>change events</t>
  </si>
  <si>
    <t>climate change events</t>
  </si>
  <si>
    <t>Loans collateralised by residential immovable property</t>
  </si>
  <si>
    <t>Loans collateralised by commercial immovable property</t>
  </si>
  <si>
    <t>Other relevant sectors (breakdown below where relevant)</t>
  </si>
  <si>
    <t>ESG6 - Summary of GAR KPIs</t>
  </si>
  <si>
    <t xml:space="preserve">Template 6-8 covers information on the Group’s taxonomy reporting. Turnover based KPI is used where available. For more information on consolidation and data limitations regarding the EU taxonomy, see the excel disclosure 'The EU taxonomy for sustainable activities 2023' published at ir.dnb.no. </t>
  </si>
  <si>
    <r>
      <t>KPI</t>
    </r>
    <r>
      <rPr>
        <vertAlign val="superscript"/>
        <sz val="8"/>
        <color theme="1"/>
        <rFont val="Arial"/>
        <family val="2"/>
      </rPr>
      <t>1</t>
    </r>
  </si>
  <si>
    <t>Per cent</t>
  </si>
  <si>
    <t>Climate change mitigation</t>
  </si>
  <si>
    <t>Climate change adaptation</t>
  </si>
  <si>
    <t>Total (Climate change mitigation + Climate change adaptation)</t>
  </si>
  <si>
    <r>
      <t>Per cent coverage (over total assets)</t>
    </r>
    <r>
      <rPr>
        <vertAlign val="superscript"/>
        <sz val="8"/>
        <color theme="1"/>
        <rFont val="Arial"/>
        <family val="2"/>
      </rPr>
      <t>2</t>
    </r>
  </si>
  <si>
    <t>GAR stock</t>
  </si>
  <si>
    <t>GAR flow</t>
  </si>
  <si>
    <t>ESG7 - Mitigating actions: Assets for the calculation of GAR</t>
  </si>
  <si>
    <t xml:space="preserve">Template 6-8 covers information on the Group’s taxonomy reporting. Turnover based KPI is used where available. For more information on consolidation and data limitations according to the EU taxonomy, see the excel disclosure 'The EU taxonomy for sustainable activities 2023' published at ir.dnb.no. </t>
  </si>
  <si>
    <t>Climate Change Mitigation (CCM)</t>
  </si>
  <si>
    <t>Climate Change Adaptation (CCA)</t>
  </si>
  <si>
    <t>TOTAL (CCM + CCA)</t>
  </si>
  <si>
    <t>Of which towards taxonomy relevant sectors (Taxonomy-eligible)</t>
  </si>
  <si>
    <t>Of which environmentally sustainable (Taxonomy-aligned)</t>
  </si>
  <si>
    <t>Total gross</t>
  </si>
  <si>
    <t xml:space="preserve">carrying amount </t>
  </si>
  <si>
    <t>specialised lending</t>
  </si>
  <si>
    <t>transitional</t>
  </si>
  <si>
    <t>enabling</t>
  </si>
  <si>
    <t>adaptation</t>
  </si>
  <si>
    <t>transitional/adaptation</t>
  </si>
  <si>
    <t>GAR - Covered assets in both numerator and denominator</t>
  </si>
  <si>
    <t>Loans and advances, debt securities and equity instruments not HfT eligible for GAR calculation</t>
  </si>
  <si>
    <t xml:space="preserve">Financial corporations </t>
  </si>
  <si>
    <t>Debt securities, including UoP</t>
  </si>
  <si>
    <t>of which investment firms</t>
  </si>
  <si>
    <t>of which  management companies</t>
  </si>
  <si>
    <t>of which insurance undertakings</t>
  </si>
  <si>
    <t>Non-financial corporations (subject to NFRD disclosure obligations)</t>
  </si>
  <si>
    <t>of which loans collateralised by residential immovable property</t>
  </si>
  <si>
    <t>of which building renovation loans</t>
  </si>
  <si>
    <t>of which motor vehicle loans</t>
  </si>
  <si>
    <t>Local governments financing</t>
  </si>
  <si>
    <t>Housing financing</t>
  </si>
  <si>
    <t>Other local governments financing</t>
  </si>
  <si>
    <t xml:space="preserve">Collateral obtained by taking possession: residential and commercial immovable properties </t>
  </si>
  <si>
    <t>TOTAL GAR ASSETS</t>
  </si>
  <si>
    <t xml:space="preserve">Assets excluded from the numerator for GAR calculation (covered in the denominator) </t>
  </si>
  <si>
    <t>EU Non-financial corporations (not subject to NFRD disclosure obligations)</t>
  </si>
  <si>
    <t>Non-EU Non-financial corporations (not subject to NFRD disclosure obligations)</t>
  </si>
  <si>
    <t>Derivatives</t>
  </si>
  <si>
    <t>On demand interbank loans</t>
  </si>
  <si>
    <t>Cash and cash-related assets</t>
  </si>
  <si>
    <t>Other assets (e.g. Goodwill, commodities etc.)</t>
  </si>
  <si>
    <t>TOTAL ASSETS IN THE DENOMINATOR (GAR)</t>
  </si>
  <si>
    <t xml:space="preserve">  </t>
  </si>
  <si>
    <r>
      <t>Other assets excluded from both the numerator and denominator for GAR</t>
    </r>
    <r>
      <rPr>
        <b/>
        <strike/>
        <sz val="8"/>
        <color rgb="FFFF0000"/>
        <rFont val="Arial"/>
        <family val="2"/>
      </rPr>
      <t xml:space="preserve"> </t>
    </r>
    <r>
      <rPr>
        <b/>
        <sz val="8"/>
        <color theme="1"/>
        <rFont val="Arial"/>
        <family val="2"/>
      </rPr>
      <t xml:space="preserve">calculation </t>
    </r>
  </si>
  <si>
    <t>Sovereigns</t>
  </si>
  <si>
    <t>Central banks exposure</t>
  </si>
  <si>
    <t>Trading book</t>
  </si>
  <si>
    <t>TOTAL ASSETS EXCLUDED FROM NUMERATOR AND DENOMINATOR</t>
  </si>
  <si>
    <t>TOTAL ASSETS</t>
  </si>
  <si>
    <t>ESG8 - GAR</t>
  </si>
  <si>
    <t>r</t>
  </si>
  <si>
    <t>s</t>
  </si>
  <si>
    <t>t</t>
  </si>
  <si>
    <t>u</t>
  </si>
  <si>
    <t>v</t>
  </si>
  <si>
    <t>w</t>
  </si>
  <si>
    <t>x</t>
  </si>
  <si>
    <t>y</t>
  </si>
  <si>
    <t>z</t>
  </si>
  <si>
    <t>aa</t>
  </si>
  <si>
    <t>ab</t>
  </si>
  <si>
    <t>ac</t>
  </si>
  <si>
    <t>ad</t>
  </si>
  <si>
    <t>ae</t>
  </si>
  <si>
    <t>af</t>
  </si>
  <si>
    <t>KPIs on stock</t>
  </si>
  <si>
    <t>KPIs on flows</t>
  </si>
  <si>
    <t>Proportion of eligible assets funding taxonomy relevant sectors</t>
  </si>
  <si>
    <t>Proportion of new eligible assets funding taxonomy relevant sectors</t>
  </si>
  <si>
    <t>Of which environmentally sustainable</t>
  </si>
  <si>
    <t>transitional/</t>
  </si>
  <si>
    <t>Proportion of total</t>
  </si>
  <si>
    <t>Per cent (compared to total covered assets in the denominator)</t>
  </si>
  <si>
    <t>assets covered</t>
  </si>
  <si>
    <t>new assets covered</t>
  </si>
  <si>
    <t>GAR</t>
  </si>
  <si>
    <t>Loans and advances, debt securities and equity instruments not HfT eligible for GAR 
calculation</t>
  </si>
  <si>
    <t>Financial corporations</t>
  </si>
  <si>
    <t>of which management companies</t>
  </si>
  <si>
    <t>Non-financial corporations subject to NFRD disclosure obligations</t>
  </si>
  <si>
    <t>Local government financing</t>
  </si>
  <si>
    <t>ESG9 - Mitigating actions: BTAR</t>
  </si>
  <si>
    <t>ESG9.1 - Mitigating actions: Assets for the calculation of BTAR</t>
  </si>
  <si>
    <t>Disclosure reference date T</t>
  </si>
  <si>
    <t>specialised</t>
  </si>
  <si>
    <t>carrying amount</t>
  </si>
  <si>
    <t>lending</t>
  </si>
  <si>
    <t>Total GAR Assets</t>
  </si>
  <si>
    <r>
      <t xml:space="preserve">Assets excluded from the numerator for GAR calculation (covered in the 
  denominator) </t>
    </r>
    <r>
      <rPr>
        <b/>
        <sz val="8"/>
        <rFont val="Arial"/>
        <family val="2"/>
      </rPr>
      <t>but included in the numerator and denominator of the BTAR</t>
    </r>
  </si>
  <si>
    <t>of which loans collateralised by commercial immovable property</t>
  </si>
  <si>
    <t>TOTAL BTAR ASSETS</t>
  </si>
  <si>
    <t>Assets excluded from the numerator of BTAR (covered in the denominator)</t>
  </si>
  <si>
    <t>TOTAL ASSETS IN THE DENOMINATOR</t>
  </si>
  <si>
    <t xml:space="preserve">Other assets excluded from both the numerator and denominator for BTAR 
  calculation </t>
  </si>
  <si>
    <t>ESG9.2 - BTAR per cent</t>
  </si>
  <si>
    <t>Disclosure reference date T: KPIs on stock</t>
  </si>
  <si>
    <t>Disclosure reference date T: KPIs on flows</t>
  </si>
  <si>
    <t>Proportion</t>
  </si>
  <si>
    <t>of total new</t>
  </si>
  <si>
    <t>assets</t>
  </si>
  <si>
    <t>Per cent  (compared to total covered assets in the denominator)</t>
  </si>
  <si>
    <t>BTAR</t>
  </si>
  <si>
    <t>EU Non-financial corporations not subject to NFRD disclosure obligations</t>
  </si>
  <si>
    <t>Non-EU country counterparties not subject to NFRD disclosure obligations</t>
  </si>
  <si>
    <t>ESG9.3 - Summary table - BTAR per cent</t>
  </si>
  <si>
    <t>KPI</t>
  </si>
  <si>
    <t>Climate change</t>
  </si>
  <si>
    <t>coverage (over</t>
  </si>
  <si>
    <t>Climate change mitigation (CCM)</t>
  </si>
  <si>
    <t>adaptation (CCA)</t>
  </si>
  <si>
    <t>(CCM + CCA)</t>
  </si>
  <si>
    <t>total assets)</t>
  </si>
  <si>
    <t>BTAR stock</t>
  </si>
  <si>
    <t>BTAR flow</t>
  </si>
  <si>
    <t>ESG10 - Other climate change mitigating actions that are not covered in the EU Taxonomy</t>
  </si>
  <si>
    <t xml:space="preserve">This template covers other climate change mitigating actions and includes exposures of the institutions that are not taxonomy-aligned as referred to in Regulation (EU) 2020/852 but that still support counterparties in the transition and adaptation process for the objectives of climate change mitigation and climate change adaptation. </t>
  </si>
  <si>
    <t>Note that there may be differences in sustainable financing volumes across the Group’s reporting. Disclosure in this template is based on on-balance sheet exposures as at 31 December 2023.</t>
  </si>
  <si>
    <t>Type of risk mitigated</t>
  </si>
  <si>
    <t>Qualitative information on the nature</t>
  </si>
  <si>
    <t>Type of financial instrument</t>
  </si>
  <si>
    <t>Type of counterparty</t>
  </si>
  <si>
    <t>(NOK million)</t>
  </si>
  <si>
    <t>(Climate change transition risk)</t>
  </si>
  <si>
    <t>(Climate change physical risk)</t>
  </si>
  <si>
    <t>of the mitigating actions</t>
  </si>
  <si>
    <t xml:space="preserve">Loans (e.g. green, sustainable, 
sustainability-linked under standards 
other than the EU standards) </t>
  </si>
  <si>
    <t>Yes</t>
  </si>
  <si>
    <t>No</t>
  </si>
  <si>
    <t>Bonds classified as green, social or sustainability-linked by Bloomberg</t>
  </si>
  <si>
    <t>Of which building renovation loans</t>
  </si>
  <si>
    <t>Other counterparties</t>
  </si>
  <si>
    <t>Green loans include the following categories:
Loans for new and existing buildings which meet the criteria for substantial contribution to climate change mitigation under the EU taxonomy.
Loans for renovation of buildings leading to minimum 30% reduction in calculated delivered energy, and green loans for energy efficiency measures for buildings which meet the criteria for substantial contribution to climate change mitigation under the EU taxonomy.
Loans for vessels and vehicles with zero direct (tailpipe) emission.
Loans to finance investments and projects across industries/sectors listed in DNBs Sustainable Product Framework, with SPO provided by Sustainalytics.
Loans to finance investments and projects that are externally verified as taxonomy-aligned.
Sustainability-linked loans include loans across all sectors and industries to improve sustainability performance along sector-specific, material KPIs. Emission reductions 
(scope 1, 2, 3, intensity and absolute) are the most common KPIs in the SLL portfolio. </t>
  </si>
  <si>
    <t>IRRBB1 - Interest rate risks of non-trading book activities</t>
  </si>
  <si>
    <t>All figures in the table are based on underlying positions and simulations at the end of the period.</t>
  </si>
  <si>
    <t>The changes of economic value of equity (dEVE) presented in the table below represent the changes in the net present value of the interest rate sensitive instruments included in the non-trading book, over their remaining life and resulting from interest rate movements, applying the standard EVE outlier tests 1 to 6 as set out in the EBA/GL/2018/02, under the assumption of a run-off balance sheet.</t>
  </si>
  <si>
    <t>The changes of the net interest income (dNII) presented in the table below represent the changes in expected future profitability within a one year time horizon resulting from interest rate movements, applying a sudden parallel +/-200 basis points shift of the yield curve, under the assumption of a constant balance sheet. The bank has set assumptions for the investment term of equity capital that are explicitly short term: the dNII figures reported also include the effects from interest rate movements related to equity capital in addition to the other IRRBB risk factors.</t>
  </si>
  <si>
    <t xml:space="preserve">
Changes of the economic value of equity</t>
  </si>
  <si>
    <t xml:space="preserve">Changes of the net interest income	</t>
  </si>
  <si>
    <t>Supervisory shock scenarios</t>
  </si>
  <si>
    <t>Parallel up</t>
  </si>
  <si>
    <t xml:space="preserve">Parallel down </t>
  </si>
  <si>
    <t xml:space="preserve">Steepener </t>
  </si>
  <si>
    <t>Flattener</t>
  </si>
  <si>
    <t>Short rates up</t>
  </si>
  <si>
    <t>Short rates down</t>
  </si>
  <si>
    <t>Ordinary shares</t>
  </si>
  <si>
    <t>Senior non preferred loans</t>
  </si>
  <si>
    <t>NOK Notes</t>
  </si>
  <si>
    <t>SEK Notes</t>
  </si>
  <si>
    <t>USD Notes</t>
  </si>
  <si>
    <t>NOK loan</t>
  </si>
  <si>
    <t>SEK loan</t>
  </si>
  <si>
    <t>EUR loan</t>
  </si>
  <si>
    <t>JPY Loan</t>
  </si>
  <si>
    <t>JPN loan</t>
  </si>
  <si>
    <t>1. Issuer</t>
  </si>
  <si>
    <t>2. Unique identifier (e.g. CUSIP, ISIN, or Bloomberg identifier for private placement)</t>
  </si>
  <si>
    <t>NO0010031479</t>
  </si>
  <si>
    <t>NO0013013888</t>
  </si>
  <si>
    <t>NO0013013904</t>
  </si>
  <si>
    <t>NO0013013870</t>
  </si>
  <si>
    <t>NO0013013896</t>
  </si>
  <si>
    <t>NO0010858749</t>
  </si>
  <si>
    <t>NO0012618984</t>
  </si>
  <si>
    <t>NO0012618992</t>
  </si>
  <si>
    <t>NO0012740119</t>
  </si>
  <si>
    <t>NO0012740101</t>
  </si>
  <si>
    <t>XS2075280995</t>
  </si>
  <si>
    <t>NO0012811829</t>
  </si>
  <si>
    <t>NO0010847213</t>
  </si>
  <si>
    <t>NO0010871494</t>
  </si>
  <si>
    <t>NO0010885205</t>
  </si>
  <si>
    <t>NO0010891914</t>
  </si>
  <si>
    <t>NO0011204125</t>
  </si>
  <si>
    <t>NO0010883341</t>
  </si>
  <si>
    <t>NO0011151672</t>
  </si>
  <si>
    <t>NO0011151680</t>
  </si>
  <si>
    <t>NO0011203374</t>
  </si>
  <si>
    <t>NO0012850603</t>
  </si>
  <si>
    <t>NO0012850611</t>
  </si>
  <si>
    <t>XS2180002409</t>
  </si>
  <si>
    <t>XS2408970759</t>
  </si>
  <si>
    <t>XS2408967375</t>
  </si>
  <si>
    <t>NO0012850629</t>
  </si>
  <si>
    <t>NO0012850637</t>
  </si>
  <si>
    <t>XS2560328648</t>
  </si>
  <si>
    <t>XS2521023965</t>
  </si>
  <si>
    <t>XS2589799407</t>
  </si>
  <si>
    <t>NO0010871502</t>
  </si>
  <si>
    <t>NO010885197</t>
  </si>
  <si>
    <t>NO0010891922</t>
  </si>
  <si>
    <t>NO0011203598</t>
  </si>
  <si>
    <t>XS2618844455</t>
  </si>
  <si>
    <t>XS2635428274</t>
  </si>
  <si>
    <t>US23329RAE62 / 23329PAF7</t>
  </si>
  <si>
    <t xml:space="preserve">US23329RAG11 / US23329PAG54 </t>
  </si>
  <si>
    <t>US25601C2B81 / US25601B2B00</t>
  </si>
  <si>
    <t>XS2306517876</t>
  </si>
  <si>
    <t>XS2352398171</t>
  </si>
  <si>
    <t>NO0011038317</t>
  </si>
  <si>
    <t>NO0011038309</t>
  </si>
  <si>
    <t>XS2432176100</t>
  </si>
  <si>
    <t>XS2528576569</t>
  </si>
  <si>
    <t>XS2528576213</t>
  </si>
  <si>
    <t>XS2521025408</t>
  </si>
  <si>
    <t>USR1655VAC20 / US23341CAC73</t>
  </si>
  <si>
    <t>XS2579898870</t>
  </si>
  <si>
    <t>XS2588099478</t>
  </si>
  <si>
    <t>XS2629017778</t>
  </si>
  <si>
    <t>CH1273429691</t>
  </si>
  <si>
    <t>XS2652069480</t>
  </si>
  <si>
    <t>XS2674637603</t>
  </si>
  <si>
    <t>XS2698148702</t>
  </si>
  <si>
    <t>NO0011087587</t>
  </si>
  <si>
    <t>NO0011087595</t>
  </si>
  <si>
    <t>3. Governing law for the instrument</t>
  </si>
  <si>
    <r>
      <t>English</t>
    </r>
    <r>
      <rPr>
        <vertAlign val="superscript"/>
        <sz val="8"/>
        <rFont val="Arial"/>
        <family val="2"/>
      </rPr>
      <t>1</t>
    </r>
  </si>
  <si>
    <t>Norwegian</t>
  </si>
  <si>
    <r>
      <t>English</t>
    </r>
    <r>
      <rPr>
        <vertAlign val="superscript"/>
        <sz val="8"/>
        <color theme="1"/>
        <rFont val="Arial"/>
        <family val="2"/>
      </rPr>
      <t>2</t>
    </r>
  </si>
  <si>
    <t>Regulatory treatment:</t>
  </si>
  <si>
    <t>4. Transitional rules</t>
  </si>
  <si>
    <t>Common Equity Tier 1</t>
  </si>
  <si>
    <t>Tier 2</t>
  </si>
  <si>
    <t>SNP</t>
  </si>
  <si>
    <t>5. Post-transitional rules</t>
  </si>
  <si>
    <t xml:space="preserve">6. Eligible at ind. company/group/group &amp; ind. company level </t>
  </si>
  <si>
    <t>Ind. company and group</t>
  </si>
  <si>
    <t>7. Instrument type</t>
  </si>
  <si>
    <t>Common shares</t>
  </si>
  <si>
    <t>Other additional Tier 1</t>
  </si>
  <si>
    <t>Tier 2 subordinated debt</t>
  </si>
  <si>
    <t>Non preferred senior debt</t>
  </si>
  <si>
    <t xml:space="preserve">9. Par value of instrument (amounts in million in the relevant currency and in NOK million) </t>
  </si>
  <si>
    <t>N/A</t>
  </si>
  <si>
    <t xml:space="preserve">NOK 650 </t>
  </si>
  <si>
    <t>SEK 850, NOK 817</t>
  </si>
  <si>
    <t>NOK 1100</t>
  </si>
  <si>
    <t>SEK 1000, NOK 961</t>
  </si>
  <si>
    <t>NOK 2 700</t>
  </si>
  <si>
    <t>NOK 2 750</t>
  </si>
  <si>
    <t>NOK 500</t>
  </si>
  <si>
    <t>NOK 950</t>
  </si>
  <si>
    <t>NOK 600</t>
  </si>
  <si>
    <t>USD 850, NOK 7 774</t>
  </si>
  <si>
    <t>NOK 2 300</t>
  </si>
  <si>
    <t>NOK 100</t>
  </si>
  <si>
    <t>NOK 300</t>
  </si>
  <si>
    <t>NOK 2 500</t>
  </si>
  <si>
    <t>NOK 2 350</t>
  </si>
  <si>
    <t>NOK 450</t>
  </si>
  <si>
    <t>NOK 1 100</t>
  </si>
  <si>
    <t>NOK 650</t>
  </si>
  <si>
    <t>SEK 1 500, NOK 1 544</t>
  </si>
  <si>
    <t>SEK 1 600, NOK 1 579</t>
  </si>
  <si>
    <t>SEK 500, NOK 494</t>
  </si>
  <si>
    <t>SEK 700, NOK 691</t>
  </si>
  <si>
    <t>EUR 750, NOK 7 772</t>
  </si>
  <si>
    <t>JPY 9 000, NOK 638</t>
  </si>
  <si>
    <t>JPY 12 500, NOK 953</t>
  </si>
  <si>
    <t>NOK 125</t>
  </si>
  <si>
    <t>NOK 350</t>
  </si>
  <si>
    <t>NOK 150</t>
  </si>
  <si>
    <t>JPY 27 000, NOK 2 136</t>
  </si>
  <si>
    <t>EUR 500, NOK 5 812</t>
  </si>
  <si>
    <t>USD 1 000</t>
  </si>
  <si>
    <t>USD 750</t>
  </si>
  <si>
    <t>EUR 1 000</t>
  </si>
  <si>
    <t>JPY 28 000</t>
  </si>
  <si>
    <t>NOK 1 000</t>
  </si>
  <si>
    <t>EUR 75</t>
  </si>
  <si>
    <t>SEK 1 000</t>
  </si>
  <si>
    <t>SEK 2 000</t>
  </si>
  <si>
    <t>GBP 750</t>
  </si>
  <si>
    <t>USD 900</t>
  </si>
  <si>
    <t>JPY 10 000</t>
  </si>
  <si>
    <t>JPY 6 000</t>
  </si>
  <si>
    <t>CHF 140</t>
  </si>
  <si>
    <t>JPY 9 700</t>
  </si>
  <si>
    <t>EUR 750</t>
  </si>
  <si>
    <t>NOK 3 500</t>
  </si>
  <si>
    <t>NOK 800</t>
  </si>
  <si>
    <t>9a. Issue price</t>
  </si>
  <si>
    <t>Various</t>
  </si>
  <si>
    <t>9b. Redemption price</t>
  </si>
  <si>
    <t>10. Accounting classification</t>
  </si>
  <si>
    <t>Shareholder's equity</t>
  </si>
  <si>
    <t>Subordinated loan capital - amortised cost</t>
  </si>
  <si>
    <t xml:space="preserve">Non-preferred senior debt, hedged </t>
  </si>
  <si>
    <t>Non-preferred senior debt at amortised cost</t>
  </si>
  <si>
    <t>Non-preferred senior debt issued, FVO</t>
  </si>
  <si>
    <t>11. Original date of issuance</t>
  </si>
  <si>
    <t>27 June 2019</t>
  </si>
  <si>
    <t>15 March 2019</t>
  </si>
  <si>
    <t>19 December 2019</t>
  </si>
  <si>
    <t>17 June 2020</t>
  </si>
  <si>
    <t>28 August 2020</t>
  </si>
  <si>
    <t>11 January 2022</t>
  </si>
  <si>
    <t>28 May 2020</t>
  </si>
  <si>
    <t>19 January 2022</t>
  </si>
  <si>
    <t>12 May 2023</t>
  </si>
  <si>
    <t>13 June 2023</t>
  </si>
  <si>
    <t>12. Perpetual or dated</t>
  </si>
  <si>
    <t>Perpetual</t>
  </si>
  <si>
    <t>Dated</t>
  </si>
  <si>
    <t>13. Original maturity date</t>
  </si>
  <si>
    <t>28 May 2030</t>
  </si>
  <si>
    <t>Interest Payment Date falling in or nearest to May 2033</t>
  </si>
  <si>
    <t>25 February 2033</t>
  </si>
  <si>
    <t>24 May 2033</t>
  </si>
  <si>
    <t>19 December 2029</t>
  </si>
  <si>
    <t>17 June 2030</t>
  </si>
  <si>
    <t>28 August 2030</t>
  </si>
  <si>
    <t>14 January 2032</t>
  </si>
  <si>
    <t>Interest Payment Date falling in or nearest to February 2029</t>
  </si>
  <si>
    <t>Interest Payment Date falling in or nearest to June  2029</t>
  </si>
  <si>
    <t>Interest Payment Date falling in or nearest to September
2026</t>
  </si>
  <si>
    <t>Interest Payment Date falling on or nearest to 9 October 2026</t>
  </si>
  <si>
    <t>14. Issuer call subject to prior supervisory approval</t>
  </si>
  <si>
    <t>15. Optional call date, contingent call dates and redemption amount</t>
  </si>
  <si>
    <t>On any date from and including 14 September 2028 and ending on (and including) 14 March 2029, at par</t>
  </si>
  <si>
    <t>27 June 2024 at par</t>
  </si>
  <si>
    <t>On any date from and including 18 August 2027 and ending on (and including) 18 February 2028, at par</t>
  </si>
  <si>
    <t>On any date from and including 4 November 2027 and ending on (and including) 4 May 2028, at par</t>
  </si>
  <si>
    <t>12 November 2024 at par</t>
  </si>
  <si>
    <t>On any date from and including 20 January 2028 and ending on (and including) 20 July 2028, at par</t>
  </si>
  <si>
    <t>21 March 2024 at par</t>
  </si>
  <si>
    <t>19 December 2024 at par</t>
  </si>
  <si>
    <t xml:space="preserve">17 June 2025 at par </t>
  </si>
  <si>
    <t>28 August 2025 at par</t>
  </si>
  <si>
    <t xml:space="preserve">14 January 2027 at par </t>
  </si>
  <si>
    <t>The interest payment date falling in (or nearest to) May 2025, at par</t>
  </si>
  <si>
    <t>On any date from and including 17 November 2026 and ending on (and including) 17 February 2027, at par</t>
  </si>
  <si>
    <t>On any date from and including 19 January 2027 and ending on (and including) 19 April 2027, at par</t>
  </si>
  <si>
    <t>On any date from and including 23 February 2028 and ending on (and including) 23 May 2028</t>
  </si>
  <si>
    <t>On any date from and including 28 November 2027  and ending on (and including) 28 Februar 2028</t>
  </si>
  <si>
    <t>On any date from and including 25 November 2027 and ending on (and including) 25 February 2028</t>
  </si>
  <si>
    <t>On any date from and including 24 February 2028 and ending on (and including) 24 May 2028</t>
  </si>
  <si>
    <t xml:space="preserve">19 December 2024 </t>
  </si>
  <si>
    <t>17 June 2025</t>
  </si>
  <si>
    <t>On any date from and including 12 May 2028 and ending on (and including) 12 August 2028</t>
  </si>
  <si>
    <t>On any date from and including 13 June 2028 and ending on (and including) 13 September 2028</t>
  </si>
  <si>
    <t>16. Subsequent call dates, if applicable</t>
  </si>
  <si>
    <t>Any interest payment date after 14 March 2029</t>
  </si>
  <si>
    <t>Any interest payment date after 27 June 2024</t>
  </si>
  <si>
    <t>Any interest payment date after 18 February 2028</t>
  </si>
  <si>
    <t>Any interest payment date after 4 May 2028</t>
  </si>
  <si>
    <t>Any interest payment date after 12 November 2024</t>
  </si>
  <si>
    <t>Any interest payment date after 20 July 2028</t>
  </si>
  <si>
    <t>Any interest payment date after 21 March 2024</t>
  </si>
  <si>
    <t>Any interest payment date after 19 December 2024</t>
  </si>
  <si>
    <t>Any interest payment date after 17 June 2025</t>
  </si>
  <si>
    <t>Any interest payment date after 28 August 2025</t>
  </si>
  <si>
    <t>Any interest payment date after 14 January 2027</t>
  </si>
  <si>
    <t>Any interest payment date after the interest payment date in May 2025</t>
  </si>
  <si>
    <t>Any interest payment date after 17 February 2027</t>
  </si>
  <si>
    <t>Any interest payment date after 19 April 2027</t>
  </si>
  <si>
    <t>None</t>
  </si>
  <si>
    <t xml:space="preserve">Any interest payment date after the interest date at (or nearest to) May 2025
</t>
  </si>
  <si>
    <t>Every interest payment date thereafter</t>
  </si>
  <si>
    <t>Coupons/dividends:</t>
  </si>
  <si>
    <t>17. Fixed or floating dividend/coupon</t>
  </si>
  <si>
    <t>Floating</t>
  </si>
  <si>
    <t>Fixed to floating</t>
  </si>
  <si>
    <t>Fixed</t>
  </si>
  <si>
    <t>18. Coupon rate and any related index</t>
  </si>
  <si>
    <t>7.686% until 14 March 2029. Thereafter 3-month NIBOR + 350 bps</t>
  </si>
  <si>
    <t>6.888% until 14 March 2029. Thereafter 3-month STIBOR + 350 bps</t>
  </si>
  <si>
    <t>3-month NIBOR + 350 bps</t>
  </si>
  <si>
    <t>3-month STIBOR + 350</t>
  </si>
  <si>
    <t>3-month NIBOR + 375 bps</t>
  </si>
  <si>
    <t>6.72% until 18 Februray 2028. Thereafter 3-month NIBOR + 375 bps</t>
  </si>
  <si>
    <t>7.75% until 4 May 2028. Thereafter 3-month NIBOR + 400 bps</t>
  </si>
  <si>
    <t>3-month NIBOR + 400 bps</t>
  </si>
  <si>
    <t>4.875%. Fixed interest reset every 5 years at 5y USD T + 314 bps</t>
  </si>
  <si>
    <t>3-month NIBOR + 360 bps</t>
  </si>
  <si>
    <t>3-month NIBOR + 315 bps</t>
  </si>
  <si>
    <t>3-month NIBOR + 310 bps</t>
  </si>
  <si>
    <t>3-month NIBOR + 300 bps</t>
  </si>
  <si>
    <t>3-month NIBOR + 260 bps</t>
  </si>
  <si>
    <t>3-month NIBOR + 230 bps</t>
  </si>
  <si>
    <t>3-month NIBOR + 100 bps</t>
  </si>
  <si>
    <t>Fixed 2.72%. Reset after 17 February 2027: 3-month NIBOR + 100 bps</t>
  </si>
  <si>
    <t>3-month NIBOR + 105 bps</t>
  </si>
  <si>
    <t>3-month NIBOR + 175 bps</t>
  </si>
  <si>
    <t>Fixed 5.01%. 
Reset after 23 May 2028: 3-month NIBOR + 175 bps</t>
  </si>
  <si>
    <t>3-month STIBOR + 235 bps</t>
  </si>
  <si>
    <t>3-month STIBOR + 95 bps</t>
  </si>
  <si>
    <t>Fixed 1.598%. 
Reset after 17 February 2027: 3-month STIBOR + 95 bps</t>
  </si>
  <si>
    <t>3-month STIBOR + 180 bps</t>
  </si>
  <si>
    <t>Fixed 4.905%. 
Reset after 23 May 2028: 3-month STIBOR + 180 bps</t>
  </si>
  <si>
    <t>Fixed 4.625%
Reset after call date: 5-year EUR Mid-swap + 200 bps</t>
  </si>
  <si>
    <t>Fixed 1.350%. Reset after first call date: JGB 0.2 06/20/32 (JB367) + 135.4 bps</t>
  </si>
  <si>
    <t>Fixed 1.650%. Reset after first call date: JGB 0.5 12/20/32 (JB369) + 146.1 bps</t>
  </si>
  <si>
    <t>3-month NIBOR + 160 bps</t>
  </si>
  <si>
    <t>3-month NIBOR + 130 bps</t>
  </si>
  <si>
    <t>3-month NIBOR + 125 bps</t>
  </si>
  <si>
    <t>3-month NIBOR + 108 bps</t>
  </si>
  <si>
    <t>Fixed 1.5%. Reset after first call date: JGB 0.5 03/20/33 (JB370) + 136 bps</t>
  </si>
  <si>
    <t>Fixed 5%
Reset after call date: 5-year EUR Mid-swap + 200 bps</t>
  </si>
  <si>
    <t>1.127%. Reset after call date: CMT Rate + 85bps.</t>
  </si>
  <si>
    <t>1.535%. Reset after call date: CMT Rate + 72 bps.</t>
  </si>
  <si>
    <t>1.605%. Reset after call date: CMT Rate + 68 bps.</t>
  </si>
  <si>
    <t>0.250%. Reset after call date: 3-month EURIBOR + 53 bps</t>
  </si>
  <si>
    <t>0.300%. Reset after call date: JGB 0.1 03/20/27 (JB346) + 39.5 bps</t>
  </si>
  <si>
    <t>3-month NIBOR + 72 bps</t>
  </si>
  <si>
    <t>2.25%. Reset after call date: 3-month NIBOR + 72 bps</t>
  </si>
  <si>
    <t>3-month STIBOR + 113 bps</t>
  </si>
  <si>
    <t>4.12%. Reset after call date: 3-month STIBOR + 113 bps</t>
  </si>
  <si>
    <t>4%. Reset after call date: UKT 1.500% due July 2026 + 215 bps</t>
  </si>
  <si>
    <t>5.896%. Reset after call date: SOFR +195 bps</t>
  </si>
  <si>
    <t>3.625%. Reset after call date: 3-month EURIBOR + 63 bps</t>
  </si>
  <si>
    <t>0.70%. Reset after call date: JGB 0.1 06/20/28 (JGB351) + 68.5 bps</t>
  </si>
  <si>
    <t>4.5%. Reset after call date: 3-month EURIBOR + 100 bps</t>
  </si>
  <si>
    <t>1.1%. Reset after call date: JGB 0.1 09/20/29 (JGB356) + 78.2 bps</t>
  </si>
  <si>
    <t>4.625%. Reset after call date: 3-month EURIBOR + 130 bps</t>
  </si>
  <si>
    <t>3-month NIBOR + 49 bps</t>
  </si>
  <si>
    <t>2%. Reset after call date: 3-month NIBOR + 63 bps</t>
  </si>
  <si>
    <t>19. Existence of a dividend stopper</t>
  </si>
  <si>
    <t>20a. Fully discretionary, partially discretionary or mandatory (in terms of timing)</t>
  </si>
  <si>
    <t xml:space="preserve">Fully discretionary </t>
  </si>
  <si>
    <t>Fully discretionary</t>
  </si>
  <si>
    <t>Mandatory</t>
  </si>
  <si>
    <t>20b. Fully discretionary, partially discretionary or mandatory (in terms of amount)</t>
  </si>
  <si>
    <t>21. Existence of a step-up or other incentive to redeem</t>
  </si>
  <si>
    <t>22. Non-cumulative or cumulative</t>
  </si>
  <si>
    <t>Non-cumulative</t>
  </si>
  <si>
    <t>Cumulative</t>
  </si>
  <si>
    <t>Convertible or non-convertible:</t>
  </si>
  <si>
    <r>
      <t>23. Convertible or non-convertible</t>
    </r>
    <r>
      <rPr>
        <vertAlign val="superscript"/>
        <sz val="8"/>
        <color theme="1"/>
        <rFont val="Arial"/>
        <family val="2"/>
      </rPr>
      <t>3</t>
    </r>
  </si>
  <si>
    <t>Convertible3</t>
  </si>
  <si>
    <r>
      <t>Convertible</t>
    </r>
    <r>
      <rPr>
        <vertAlign val="superscript"/>
        <sz val="8"/>
        <color theme="1"/>
        <rFont val="Arial"/>
        <family val="2"/>
      </rPr>
      <t>3</t>
    </r>
  </si>
  <si>
    <t>24. If convertible, conversion trigger(s)</t>
  </si>
  <si>
    <t>See footnote 3</t>
  </si>
  <si>
    <t>25. If convertible, fully or partially</t>
  </si>
  <si>
    <t>26. If convertible, conversion rate</t>
  </si>
  <si>
    <t>27. If convertible, mandatory or optional conversion</t>
  </si>
  <si>
    <t>28. If convertible, specify instrument type convertible into</t>
  </si>
  <si>
    <t>29. If convertible, specify issuer of instrument it converts into</t>
  </si>
  <si>
    <t>30. Write-down features</t>
  </si>
  <si>
    <t xml:space="preserve">31. If write-down, write-down trigger (s) </t>
  </si>
  <si>
    <t>CET1 below 5.125%</t>
  </si>
  <si>
    <t>32. If write-down, full or partial</t>
  </si>
  <si>
    <t>Either full or partial</t>
  </si>
  <si>
    <t>33. If write-down, permanent or temporary</t>
  </si>
  <si>
    <t>NA</t>
  </si>
  <si>
    <t>Temporary</t>
  </si>
  <si>
    <r>
      <t>34. If temporary write-down, description of revaluation mechanism</t>
    </r>
    <r>
      <rPr>
        <vertAlign val="superscript"/>
        <sz val="8"/>
        <color theme="1"/>
        <rFont val="Arial"/>
        <family val="2"/>
      </rPr>
      <t>4</t>
    </r>
  </si>
  <si>
    <t>See footnote 4</t>
  </si>
  <si>
    <t>35. Position in subordination hierarchy in liquidation (specify
        instrument type immediately senior to instrument)</t>
  </si>
  <si>
    <t>Subordinated loans</t>
  </si>
  <si>
    <t>Senior preferred bonds</t>
  </si>
  <si>
    <t>36. Non-compliant transitioned features</t>
  </si>
  <si>
    <t>37. If yes, specify non-compliant features</t>
  </si>
  <si>
    <t>See footnotes on separate page.</t>
  </si>
  <si>
    <t>DNB Boligkreditt</t>
  </si>
  <si>
    <t>DNB Boligkreditt is the DNB Group’s vehicle for the issue of covered bonds based on residential mortgages. The primary objectives of the company’s capital management policy are to ensure that the company complies with externally imposed capital ratios and that the company maintains strong credit ratings and healthy capital ratios in order to support its business.</t>
  </si>
  <si>
    <t>The Pillar 3 disclosures for Boligkreditt have been prepared in accordance with the Capital Requirements Regulation and Capital Requirements Directive CRR and CRD and the European Banking Authority (EBA) “Guidelines on materiality, proprietary and confidentiality under article 432(1) and 432(2)</t>
  </si>
  <si>
    <t xml:space="preserve">Other equity </t>
  </si>
  <si>
    <t>Intangible assets including goodwill</t>
  </si>
  <si>
    <t xml:space="preserve">   Additional value adjustments (AVA)</t>
  </si>
  <si>
    <t>Group contributions</t>
  </si>
  <si>
    <t xml:space="preserve">Common equity Tier 1 capital </t>
  </si>
  <si>
    <t>Common equity Tier 1 capital ratio, (in per cent)</t>
  </si>
  <si>
    <t>Tier 1 capital ratio (in per cent)</t>
  </si>
  <si>
    <t>Capital ratio (in per cent)</t>
  </si>
  <si>
    <t>Exposure at</t>
  </si>
  <si>
    <t xml:space="preserve">Average </t>
  </si>
  <si>
    <t>default EAD</t>
  </si>
  <si>
    <t>Corporate</t>
  </si>
  <si>
    <t>Retail - secured by immovable property</t>
  </si>
  <si>
    <t xml:space="preserve">   Central and regional government</t>
  </si>
  <si>
    <t xml:space="preserve">Retail </t>
  </si>
  <si>
    <t xml:space="preserve">   Exposures in default</t>
  </si>
  <si>
    <t>KM1 – Key metrics Boligkreditt</t>
  </si>
  <si>
    <t xml:space="preserve">Additional own funds requirements to address risks other than the risk of excessive leverage (%) </t>
  </si>
  <si>
    <t>OV1 – Overview of risk exposure amounts, Boligkreditt</t>
  </si>
  <si>
    <t xml:space="preserve">Credit risk (excluding CCR) </t>
  </si>
  <si>
    <t>Other adjustments</t>
  </si>
  <si>
    <t>(General provisions deducted in determining Tier 1 capital and specific provisions associated with off-balance sheet exposures)   
  associated with off-balance sheet exposures deducted in determining Tier 1 capital)</t>
  </si>
  <si>
    <t xml:space="preserve">Forborne exposures are defined as credit exposures where the loan terms have been changed as a result of the customer having financial problems. If a customer gets into financial difficulties, DNB may in some cases grant voluntary concessions in the form of less stringent financial covenants or reduced/deferred interest and instalment payments. Such measures are offered in accordance with the Group’s credit guidelines, thus aiming to help customers through a tough financial period when it is expected that they will meet their obligations on a later date. This is part of DNB’s strategy to reduce losses. The gross carrying amount of exposures with forbearance measury amounted to NOK 2 747 million in the fourth quarter of 2023, up from NOK 1 984 million at end-June 2023. The increase is due to performing and non-performing forborne loans and advances to households. </t>
  </si>
  <si>
    <t xml:space="preserve">The table shows performing and non-performing exposures by past due days. Past due exposures are overdue amounts on loans and overdrafts on credits, assuming a deterioration of customer solvency or unwillingness to pay. Financial assets qualify as past due when any amount of principal, interest or fee has not been paid at the date it was due. Past due exposures are reported for their entire carrying amount. Past due loans and overdrafts on creditlines/deposit accounts are monitored on an ongoing basis. Performing exposures amounted to NOK 772 624 million at end-December 2023 down from 785 813 million at end-December 2022. Non-performing exposures amounted to NOK 2 090 million at end-December 2023, up from NOK 1 734 million at end-December 2022. </t>
  </si>
  <si>
    <t xml:space="preserve">The table shows gross carrying amount of performing and non-performing exposures and related provisions by stages. Further it shows collateral and financial guarantees received on performing and non-performing exposures. Gross carrying amount of performing exposures amounted to 
NOK 772 624 million at end-December 2023, down from NOK 783 437 million in the second quarter of 2023. Gross carrying amount of non-performing exposures amounted to NOK 2 090 million at end-December 2023, up from NOK 1 958 million in the second quarter of 2023. </t>
  </si>
  <si>
    <t xml:space="preserve">Accumulated impairment, accumulated negative changes in fair value </t>
  </si>
  <si>
    <t xml:space="preserve"> due to credit risk and provisions</t>
  </si>
  <si>
    <t xml:space="preserve">Non-performing exposures – accumulated impairment, </t>
  </si>
  <si>
    <t xml:space="preserve">accumulated negative changes </t>
  </si>
  <si>
    <t xml:space="preserve">stage 1 </t>
  </si>
  <si>
    <t xml:space="preserve">stage 2 </t>
  </si>
  <si>
    <t xml:space="preserve">stage 3 </t>
  </si>
  <si>
    <t>Table EUCR1-A shows net values (corresponding to the accounting values reported in the financial statements but according to the scope of regulatory consolidation as per Part One, Title II, Chapter 2 of the CRR). The figures are on balance sheet amounts before netting and CRM.</t>
  </si>
  <si>
    <t>secured by</t>
  </si>
  <si>
    <t>Unsecured</t>
  </si>
  <si>
    <t>Secured</t>
  </si>
  <si>
    <t xml:space="preserve">financial </t>
  </si>
  <si>
    <t>credit</t>
  </si>
  <si>
    <t>collateral</t>
  </si>
  <si>
    <t>DNB</t>
  </si>
  <si>
    <t>Mailing address:</t>
  </si>
  <si>
    <t>N-0021 Oslo</t>
  </si>
  <si>
    <t>Visiting address:</t>
  </si>
  <si>
    <t>Dronning Eufemias gate 30</t>
  </si>
  <si>
    <t>Bjørvika, Oslo</t>
  </si>
  <si>
    <t>dnb.no</t>
  </si>
  <si>
    <t>Potential additions relavant to the business model of the institution</t>
  </si>
  <si>
    <t>Banking book - Climate Change transition Risk: Credit Quality of exposures by sector, emissions 
  and residual maturity</t>
  </si>
  <si>
    <t>Banking book - Climate change transition risk: Loans collateralised by immovable property - Energy 
  efficiency of the collateral</t>
  </si>
  <si>
    <t>2024 Q1</t>
  </si>
  <si>
    <t>The Chief Risk Officer hereby attests the Pillar 3 disclosures. The disclosures have been prepared in accordance with the Capital Requirements Regulation and Directive (CRR and CRD). The Pillar 3 disclosures provide the basis for the risk and capital management statement as at 31 March 2024, for the DNB Group, and for DNB Boligkreditt AS where applicable, as required in this legislation and the European Banking Authority (EBA) 'Guidelines on disclosure requirements under Part Eight of Regulation (EU) No 575/2013'.</t>
  </si>
  <si>
    <t>Not applicable as at 31 March 2024</t>
  </si>
  <si>
    <t>The following EU templates are not applicable for DNB as at 31 March 2024</t>
  </si>
  <si>
    <t>DNB has no credit derivatives as at 31 March 2024</t>
  </si>
  <si>
    <t>DNB has no securitisation portfolios as at 31 March 2024</t>
  </si>
  <si>
    <t>31 March 2024</t>
  </si>
  <si>
    <t>Disclosure of main features of regulatory capital instruments as at 31 March 2024</t>
  </si>
  <si>
    <t>CCA – Disclosure of main features of regulatory capital instruments as at 31 March 2024</t>
  </si>
  <si>
    <t>1 DNB has no capital instruments subject to phase-out arrangements.</t>
  </si>
  <si>
    <t xml:space="preserve">2 Investments in Tier 1 and Tier 2 instruments issued by the Group’s insurance companies are deducted from the Group’s Tier 1 and Tier 2 capital. </t>
  </si>
  <si>
    <t>3 Tier 1 and Tier 2 capital in subsidiaries not included in consolidated own funds in accordance with Articles 85-88 of the CRR.</t>
  </si>
  <si>
    <t xml:space="preserve">1 Deductions are made for significant investments in financial sector entities when the total value of the investments exceeds 10 per cent of common equity Tier 1 capital. The amounts that are not deducted are given a 
   risk weight of 250 per cent. </t>
  </si>
  <si>
    <t>1 Column (a) does not equal the sum of columns (b)-(e) due to assets being risk-weighted more than once (see Template LI1).</t>
  </si>
  <si>
    <t>1 The non-financial companies that are neither consolidated nor deducted mainly represent repossessed assets through restructuring of financial commitments.</t>
  </si>
  <si>
    <t>2 Method according to articles 36 and 48 of the CRR. Significant investments in financial sector entities above the threshold of 10 per cent of own Common (CET1), are deducted from capital and the amount 
   below the threshold is risk weighted 250 per cent Equity Tier 1.</t>
  </si>
  <si>
    <t>3 The derogation referred to in Article 7 is applied to these entities</t>
  </si>
  <si>
    <t>1  Other adjustments include asset amounts deducted in capital and cash variation margin.</t>
  </si>
  <si>
    <t>1 In accordance with the Commission delegated regulation EU) 2020/1818 supplementing regulation (EU) 2016/1011 as regards minimum standards for EU Climate Transition Benchmarks and EU Paris-aligned Benchmarks -Climate Benchmark Standards Regulation - Recital 6: Sectors listed in Sections A to H and Section L of Annex I to Regulation (EC) No 1893/2006</t>
  </si>
  <si>
    <t>1 List of NACE sectors to be considered</t>
  </si>
  <si>
    <t>2 PiT distance to 2030 NZE2050 scenario in per cent  (for each metric)</t>
  </si>
  <si>
    <t>1 For counterparties among the top 20 carbon emitting companies in the world.</t>
  </si>
  <si>
    <t>1 Due to lack of data, turnover or capex from the counterparty is not included in the KPIs.</t>
  </si>
  <si>
    <t>2 Per cent of assets covered by the KPI over banks´ total assets.</t>
  </si>
  <si>
    <t xml:space="preserve">1 Except for (i) the status and ranking/subordination clause, (ii) the loss absortion following trigger event clause, (iii) the discretionary reinstatement of the notes clause, (iv) any other write-down or conversion of the notes and (v) the meetings of holders clause, which are governed by the laws of Norway.
2 Except for (i) the status and ranking/subordination clause, (ii) the no right of set-off clause, (iii) the contractual recognition of Norwegian loss absorption powers clause and (iv) any other write-down or conversion of the notes, which are governed by the laws of Norway.
3 Additional Tier 1 Capital and subordinated loans may be written down or converted in accordance with the Financial Institutions Act and the Financial Institutions Regulation, subject to a decision by the Financial Supervisory Authority of Norway or another competent public agency.
4 Fully discretionary reinstatement pro rata with any written-down AT1 instruments that are to be reinstated out of the same profits. Subject to the maximum write-up amount and to the maximum distributable amount. </t>
  </si>
  <si>
    <t>ESG1 - Banking book - Climate change transition risk: Credit quality of exposures by sector, emissions and residual maturity</t>
  </si>
  <si>
    <t>Specification of risk exposure amounts and capital requirements, 31 March 2024</t>
  </si>
  <si>
    <t>Specification of risk exposure amounts and capital requirements as at 31 March 2024</t>
  </si>
  <si>
    <t>Repossessed collaterals</t>
  </si>
  <si>
    <t>This table presents the breakdown of DNBs cash outflows and cash inflows, as well as its available high-quality liquid assets (HQLA). The average Liquidity Coverage Ratio (LCR) in the first quarter 2024 is 133 per cent which is calculated based on monthly observations over the past twelve months.</t>
  </si>
  <si>
    <t>It is a regulatory requirement that European banks must have a minimum amount of own funds and eligible liabilities (MREL) that can be written down or converted into equity (bail-in) when a bank is potentially facing a situation close to liquidation. Part of the MREL requirement must be met with senior non-preferred (SNP) bonds. Senior debt that had a minimum of one year left until maturity was considered qualifying debt until the end of 2023. From 1 January 2024, after a phase-in period of three years, the eligible liabilities to meet the subordination requirement must be subordinated to senior preferred debt.</t>
  </si>
  <si>
    <t>The institution-specific countercyclical buffer requirement amounted to 2.21 per cent in the first quarter of 2024. This requirement is set as a weighted average of the prevailing countercyclical buffer requirements in the countries in which the bank operates. The overall capital requirement was 19.94 per cent at end-March 2024.</t>
  </si>
  <si>
    <t xml:space="preserve">The quarterly capital figures, up until the second quarter of 2023, are excluding interim profits. From 30 September 2023, the highest of the dividend payout ratio of the preceding year and average of the dividend pay-out ratio for the past three years has been deducted from interim profit, in accordance with CRR. The Group’s dividend policy has not been changed. </t>
  </si>
  <si>
    <t>NO0013167122</t>
  </si>
  <si>
    <t>NO0013167114</t>
  </si>
  <si>
    <t>8. Amount recognised in regulatory capital (in NOK million as at 31 March 2024)</t>
  </si>
  <si>
    <t xml:space="preserve">Subordinated loans </t>
  </si>
  <si>
    <t xml:space="preserve">Additional Tier 1 capital </t>
  </si>
  <si>
    <t>Rune Helland, Head of Investor Relations</t>
  </si>
  <si>
    <t>P.O. Box 1600 Sentrum, N-0021 Oslo</t>
  </si>
  <si>
    <t>The risk exposure amount decreased by NOK 11 billion from end-December, to NOK 1 089 billion at end-March.</t>
  </si>
  <si>
    <t xml:space="preserve">DNB Boligkreditt is DNB Group's only significant subsidiariy as at 31 March 2024. Large subsidiaries of EU (EEC) parent institutions shall disclose information specified in Articles 437, 438, 440, 442, 450, 451, 451a and 453 on an individual basis. </t>
  </si>
  <si>
    <t xml:space="preserve">31 March 2024 </t>
  </si>
  <si>
    <t xml:space="preserve">31 March  2024 </t>
  </si>
  <si>
    <t>Sverre Krog</t>
  </si>
  <si>
    <t>Chief Risk Officer</t>
  </si>
  <si>
    <t>Oslo, 22 April 2024</t>
  </si>
  <si>
    <t>The combined buffer requirement is the sum of the capital conservation buffer, the systemic risk buffer, the buffer for systemically important institutions (Other Systemically Important Institutions, O-SII) and the countercyclical buffer. These buffer requirements must all be met by CET1 capital.</t>
  </si>
  <si>
    <t>P.O. Box 1600 Sentrum</t>
  </si>
  <si>
    <t>The quarterly figures for the first and second quarter of 2023 are excluding interim profits.</t>
  </si>
  <si>
    <t>English1</t>
  </si>
  <si>
    <t>SEK 2 000, NOK 2 031</t>
  </si>
  <si>
    <t>SEK 1 100, NOK 1 117</t>
  </si>
  <si>
    <t>On any date from and including 27 February 2029 and ending on (and including) 27 August 2029, at par</t>
  </si>
  <si>
    <t>Any interest payment date after 27 August 2029</t>
  </si>
  <si>
    <t>5.888% until 27 August 2029. Thereafter 3-month STIBOR + 310 bps</t>
  </si>
  <si>
    <t>3-month STIBOR + 310 bps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</si>
</sst>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0">
    <numFmt numFmtId="42" formatCode="_-&quot;kr&quot;\ * #,##0_-;\-&quot;kr&quot;\ * #,##0_-;_-&quot;kr&quot;\ * &quot;-&quot;_-;_-@_-"/>
    <numFmt numFmtId="41" formatCode="_-* #,##0_-;\-* #,##0_-;_-* &quot;-&quot;_-;_-@_-"/>
    <numFmt numFmtId="44" formatCode="_-&quot;kr&quot;\ * #,##0.00_-;\-&quot;kr&quot;\ * #,##0.00_-;_-&quot;kr&quot;\ * &quot;-&quot;??_-;_-@_-"/>
    <numFmt numFmtId="43" formatCode="_-* #,##0.00_-;\-* #,##0.00_-;_-* &quot;-&quot;??_-;_-@_-"/>
    <numFmt numFmtId="164" formatCode="&quot;kr&quot;\ #,##0.00;[Red]&quot;kr&quot;\ \-#,##0.00"/>
    <numFmt numFmtId="165" formatCode="_ * #,##0.00_ ;_ * \-#,##0.00_ ;_ * &quot;-&quot;??_ ;_ @_ "/>
    <numFmt numFmtId="166" formatCode="_(* #,##0_);_(* \(#,##0\);_(* &quot;-&quot;_);_(@_)"/>
    <numFmt numFmtId="167" formatCode="_(* #,##0.00_);_(* \(#,##0.00\);_(* &quot;-&quot;??_);_(@_)"/>
    <numFmt numFmtId="168" formatCode="_-&quot;£&quot;* #,##0.00_-;\-&quot;£&quot;* #,##0.00_-;_-&quot;£&quot;* &quot;-&quot;??_-;_-@_-"/>
    <numFmt numFmtId="169" formatCode="#,##0_);\(#,##0\);&quot;&quot;\ "/>
    <numFmt numFmtId="170" formatCode="#,##0_);\(#,##0\);&quot;&quot;"/>
    <numFmt numFmtId="171" formatCode="_(* #,##0_);_(* \(#,##0\);_(* &quot;0&quot;_);_(@_)"/>
    <numFmt numFmtId="172" formatCode="_(* #,##0_);_(* \(#,##0\);_(* &quot;-&quot;??_);_(@_)"/>
    <numFmt numFmtId="173" formatCode="_(* #,##0.0_);_(* \(#,##0.0\);_(* &quot;0&quot;_);_(@_)"/>
    <numFmt numFmtId="174" formatCode="_ * #,##0_ ;_ * \-#,##0_ ;_ * &quot;-&quot;??_ ;_ @_ "/>
    <numFmt numFmtId="175" formatCode="_ * #,##0.0_ ;_ * \-#,##0.0_ ;_ * &quot;-&quot;??_ ;_ @_ "/>
    <numFmt numFmtId="176" formatCode="###0;###0"/>
    <numFmt numFmtId="177" formatCode="0.0"/>
    <numFmt numFmtId="178" formatCode="#,##0.0_);\(#,##0.0\)"/>
    <numFmt numFmtId="179" formatCode="&quot;£&quot;_(#,##0.00_);&quot;£&quot;\(#,##0.00\)"/>
    <numFmt numFmtId="180" formatCode="#,##0.0_)\x;\(#,##0.0\)\x"/>
    <numFmt numFmtId="181" formatCode="#,##0.0_)_x;\(#,##0.0\)_x"/>
    <numFmt numFmtId="182" formatCode="0.0_)\%;\(0.0\)\%"/>
    <numFmt numFmtId="183" formatCode="#,##0.0_)_%;\(#,##0.0\)_%"/>
    <numFmt numFmtId="184" formatCode="#,##0;\(#,##0\)"/>
    <numFmt numFmtId="185" formatCode="0\A"/>
    <numFmt numFmtId="186" formatCode="_(* #,##0.0_);_(* \(#,##0.0\);_(* &quot;-&quot;?_);@_)"/>
    <numFmt numFmtId="187" formatCode="0.0%"/>
    <numFmt numFmtId="188" formatCode="_(* #,##0.0_);_(* \(#,##0.00\);_(* &quot;-&quot;??_);_(@_)"/>
    <numFmt numFmtId="189" formatCode="General_)"/>
    <numFmt numFmtId="190" formatCode="0.000"/>
    <numFmt numFmtId="191" formatCode="&quot;fl&quot;#,##0_);\(&quot;fl&quot;#,##0\)"/>
    <numFmt numFmtId="192" formatCode="&quot;fl&quot;#,##0_);[Red]\(&quot;fl&quot;#,##0\)"/>
    <numFmt numFmtId="193" formatCode="&quot;fl&quot;#,##0.00_);\(&quot;fl&quot;#,##0.00\)"/>
    <numFmt numFmtId="194" formatCode="###0.0;\(###0.0\)"/>
    <numFmt numFmtId="195" formatCode="_-* #,##0.00\ _L_t_-;\-* #,##0.00\ _L_t_-;_-* &quot;-&quot;??\ _L_t_-;_-@_-"/>
    <numFmt numFmtId="196" formatCode="_(&quot;kr&quot;* #,##0.00_);_(&quot;kr&quot;* \(#,##0.00\);_(&quot;kr&quot;* &quot;-&quot;??_);_(@_)"/>
    <numFmt numFmtId="197" formatCode="_(&quot;kr&quot;* #,##0_);_(&quot;kr&quot;* \(#,##0\);_(&quot;kr&quot;* &quot;-&quot;_);_(@_)"/>
    <numFmt numFmtId="198" formatCode="m/d/yy\ h:mm"/>
    <numFmt numFmtId="199" formatCode="dd/mm/yyyy;@"/>
    <numFmt numFmtId="200" formatCode="###0;\(###0\)"/>
    <numFmt numFmtId="201" formatCode="_-* #,##0\ _€_-;\-* #,##0\ _€_-;_-* &quot;-&quot;\ _€_-;_-@_-"/>
    <numFmt numFmtId="202" formatCode="_-* #,##0.00\ _€_-;\-* #,##0.00\ _€_-;_-* &quot;-&quot;??\ _€_-;_-@_-"/>
    <numFmt numFmtId="203" formatCode="\$0.00;\(\$0.00\)"/>
    <numFmt numFmtId="204" formatCode="_-* #,##0.00\ [$€-1]_-;\-* #,##0.00\ [$€-1]_-;_-* &quot;-&quot;??\ [$€-1]_-"/>
    <numFmt numFmtId="205" formatCode="0.0&quot;  &quot;"/>
    <numFmt numFmtId="206" formatCode="_-* #,##0_-;\(#,##0\);_-* &quot;–&quot;_-;_-@_-"/>
    <numFmt numFmtId="207" formatCode="_-&quot;$&quot;* #,##0.00_-;\-&quot;$&quot;* #,##0.00_-;_-&quot;$&quot;* &quot;-&quot;??_-;_-@_-"/>
    <numFmt numFmtId="208" formatCode="_-&quot;$&quot;* #,##0_-;\-&quot;$&quot;* #,##0_-;_-&quot;$&quot;* &quot;-&quot;_-;_-@_-"/>
    <numFmt numFmtId="209" formatCode="yyyy\-mm\-dd;@"/>
    <numFmt numFmtId="210" formatCode="0.0000"/>
    <numFmt numFmtId="211" formatCode="0.0000%"/>
    <numFmt numFmtId="212" formatCode="_-* #,##0.00_-;\-* #,##0.00_-;_-* \-??_-;_-@_-"/>
    <numFmt numFmtId="213" formatCode="_-* #,##0\ &quot;€&quot;_-;\-* #,##0\ &quot;€&quot;_-;_-* &quot;-&quot;\ &quot;€&quot;_-;_-@_-"/>
    <numFmt numFmtId="214" formatCode="_-* #,##0.00\ &quot;€&quot;_-;\-* #,##0.00\ &quot;€&quot;_-;_-* &quot;-&quot;??\ &quot;€&quot;_-;_-@_-"/>
    <numFmt numFmtId="215" formatCode="###0.0&quot;x&quot;;\(###0.0\)&quot;x&quot;"/>
    <numFmt numFmtId="216" formatCode="###0.0_x;\(###0.0\)_x"/>
    <numFmt numFmtId="217" formatCode="0.00%;\(0.00\)%"/>
    <numFmt numFmtId="218" formatCode="&quot;Yes&quot;;[Red]&quot;No&quot;"/>
    <numFmt numFmtId="219" formatCode="0.00000"/>
    <numFmt numFmtId="220" formatCode="[&gt;0]General"/>
    <numFmt numFmtId="221" formatCode="\_x0000_\_x0000__ * #,##0.00_ ;_ * \-#,##0.00_ ;_ * &quot;-&quot;??_ ;_ @"/>
    <numFmt numFmtId="222" formatCode="\_x0000_\_x0000__ &quot;kr&quot;\ * #,##0_ ;_ &quot;kr&quot;\ * \-#,##0_ ;_ &quot;kr&quot;\ * &quot;-&quot;_ ;_ @"/>
    <numFmt numFmtId="223" formatCode="\_x0000_\_x0000__ &quot;kr&quot;\ * #,##0.00_ ;_ &quot;kr&quot;\ * \-#,##0.00_ ;_ &quot;kr&quot;\ * &quot;-&quot;??_ ;_ @"/>
    <numFmt numFmtId="224" formatCode="\_x0000_\_x0000__(* #,##0.00_);_(* \(#,##0.00\);_(* &quot;-&quot;??_);_(@"/>
    <numFmt numFmtId="225" formatCode="mmm\ dd\,\ yyyy"/>
    <numFmt numFmtId="226" formatCode="mmm\-yyyy"/>
    <numFmt numFmtId="227" formatCode="yyyy"/>
    <numFmt numFmtId="228" formatCode="&quot;£&quot;\ #,##0.00_);[Red]\(&quot;£&quot;\ #,##0.00\)"/>
    <numFmt numFmtId="229" formatCode="#,##0;\(#,##0\);\–;@"/>
    <numFmt numFmtId="230" formatCode="0.0_)\%;\(0.0\)\%;0.0_)\%;@_)_%"/>
    <numFmt numFmtId="231" formatCode="#,##0.0_)_%;\(#,##0.0\)_%;0.0_)_%;@_)_%"/>
    <numFmt numFmtId="232" formatCode="#,##0.0_);\(#,##0.0\);#,##0.0_);@_)"/>
    <numFmt numFmtId="233" formatCode="&quot;£&quot;_(#,##0.00_);&quot;£&quot;\(#,##0.00\);&quot;£&quot;_(0.00_);@_)"/>
    <numFmt numFmtId="234" formatCode="#,##0.00_);\(#,##0.00\);0.00_);@_)"/>
    <numFmt numFmtId="235" formatCode="\€_(#,##0.00_);\€\(#,##0.00\);\€_(0.00_);@_)"/>
    <numFmt numFmtId="236" formatCode="#,##0_)\x;\(#,##0\)\x;0_)\x;@_)_x"/>
    <numFmt numFmtId="237" formatCode="#,##0_)_x;\(#,##0\)_x;0_)_x;@_)_x"/>
    <numFmt numFmtId="238" formatCode="_([$€-2]* #,##0.00_);_([$€-2]* \(#,##0.00\);_([$€-2]* &quot;-&quot;??_)"/>
    <numFmt numFmtId="239" formatCode="[$-809]d\ mmmm\ yyyy;@"/>
    <numFmt numFmtId="240" formatCode="@&quot;%&quot;"/>
    <numFmt numFmtId="241" formatCode="_-* #,##0_-;\-* #,##0_-;_-* &quot;-&quot;??_-;_-@_-"/>
    <numFmt numFmtId="242" formatCode="yyyy\-mm\-dd\ h:mm:ss"/>
    <numFmt numFmtId="243" formatCode="0000"/>
    <numFmt numFmtId="244" formatCode="_-* #,##0.00_р_._-;\-* #,##0.00_р_._-;_-* &quot;-&quot;??_р_._-;_-@_-"/>
    <numFmt numFmtId="245" formatCode="###0_);\(###0\);&quot;&quot;\ "/>
    <numFmt numFmtId="246" formatCode="#,##0.00_%_);\(#,##0.00\)_%;#,##0.00_%_);@_%_)"/>
    <numFmt numFmtId="247" formatCode="_-[$€-2]* #,##0.00_-;\-[$€-2]* #,##0.00_-;_-[$€-2]* &quot;-&quot;??_-"/>
    <numFmt numFmtId="248" formatCode="_([$€]* #,##0.00_);_([$€]* \(#,##0.00\);_([$€]* &quot;-&quot;??_);_(@_)"/>
    <numFmt numFmtId="249" formatCode="_([$€-2]\ * #.##0.00_);_([$€-2]\ * \(#.##0.00\);_([$€-2]\ * &quot;-&quot;??_)"/>
    <numFmt numFmtId="250" formatCode="#,##0;\-#,##0;&quot;&quot;"/>
    <numFmt numFmtId="251" formatCode="#,##0\x_);\(#,##0\x\)"/>
    <numFmt numFmtId="252" formatCode="#,##0.0\%_);\(#,##0.0\%\);#,##0.0\%_);@_)"/>
    <numFmt numFmtId="253" formatCode="_-* #,##0.00\ _k_r_-;\-* #,##0.00\ _k_r_-;_-* &quot;-&quot;??\ _k_r_-;_-@_-"/>
    <numFmt numFmtId="254" formatCode="#,##0.000_);\(#,##0.000\);&quot;&quot;\ "/>
    <numFmt numFmtId="255" formatCode="0\.00_);\(0\.00\);&quot; &quot;"/>
    <numFmt numFmtId="256" formatCode="0\.0_);\(0\.0\);&quot; &quot;"/>
    <numFmt numFmtId="257" formatCode="#,##0;\(#,##0\);&quot;&quot;\ "/>
    <numFmt numFmtId="258" formatCode="#,##0.00_);\(#,##0.00\);&quot;&quot;\ "/>
    <numFmt numFmtId="259" formatCode="#,##0.00;\(#,##0.00\);&quot;&quot;\ "/>
    <numFmt numFmtId="260" formatCode="#,##0.0000;\(#,##0.0000\);&quot;&quot;\ "/>
    <numFmt numFmtId="261" formatCode="_(* #,##0_);_(* \(#,##0\);_(* &quot;-&quot;_);@_)"/>
    <numFmt numFmtId="262" formatCode="_ * #,##0.00000000_ ;_ * \-#,##0.00000000_ ;_ * &quot;-&quot;??_ ;_ @_ "/>
    <numFmt numFmtId="263" formatCode="_ * ###0_ ;_ * \-###0_ ;_ * &quot;-&quot;??_ ;_ @_ "/>
    <numFmt numFmtId="264" formatCode="_-* #,##0_-;\-* #,##0_-;_-* &quot;-&quot;????_-;_-@_-"/>
    <numFmt numFmtId="265" formatCode="_(* #,##0.00_);_(* \(#,##0.00\);_(* &quot;-&quot;_);_(@_)"/>
    <numFmt numFmtId="266" formatCode="_-* #,##0.0_-;\-* #,##0.0_-;_-* &quot;-&quot;??_-;_-@_-"/>
    <numFmt numFmtId="267" formatCode="_ * #,##0_ ;_ * \(#,##0\)_ ;_ * &quot;-&quot;??_ ;_ @_ "/>
    <numFmt numFmtId="268" formatCode="_(* #,##0.0000_);_(* \(#,##0.0000\);_(* &quot;-&quot;??_);_(@_)"/>
    <numFmt numFmtId="269" formatCode="_-* #,##0.0000_-;\-* #,##0.0000_-;_-* &quot;-&quot;??_-;_-@_-"/>
    <numFmt numFmtId="270" formatCode="_-* #,##0.00000_-;\-* #,##0.00000_-;_-* &quot;-&quot;??_-;_-@_-"/>
    <numFmt numFmtId="271" formatCode="_-* #,##0.000_-;\-* #,##0.000_-;_-* &quot;-&quot;??_-;_-@_-"/>
    <numFmt numFmtId="272" formatCode="_-* #,##0.000_-;\-* #,##0.000_-;_-* &quot;-&quot;???_-;_-@_-"/>
    <numFmt numFmtId="273" formatCode="#,##0.00_);\(#,##0.00\);&quot;&quot;"/>
    <numFmt numFmtId="274" formatCode="#,##0.0000"/>
    <numFmt numFmtId="275" formatCode="0.0\ %"/>
    <numFmt numFmtId="276" formatCode="_ * #,##0.0000_ ;_ * \-#,##0.0000_ ;_ * &quot;-&quot;??_ ;_ @_ "/>
    <numFmt numFmtId="277" formatCode="#,##0.0"/>
    <numFmt numFmtId="278" formatCode="#,##0.000000"/>
    <numFmt numFmtId="279" formatCode="_(* #,##0.00_);_(* \(#,##0.00\);_(* &quot;0&quot;_);_(@_)"/>
  </numFmts>
  <fonts count="352">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u/>
      <sz val="8"/>
      <name val="Arial"/>
      <family val="2"/>
    </font>
    <font>
      <u/>
      <sz val="10"/>
      <name val="Arial"/>
      <family val="2"/>
    </font>
    <font>
      <sz val="8"/>
      <name val="Arial"/>
      <family val="2"/>
    </font>
    <font>
      <b/>
      <sz val="8"/>
      <name val="Arial"/>
      <family val="2"/>
    </font>
    <font>
      <b/>
      <u/>
      <sz val="12"/>
      <color indexed="21"/>
      <name val="Arial"/>
      <family val="2"/>
    </font>
    <font>
      <sz val="8"/>
      <color theme="1"/>
      <name val="Arial"/>
      <family val="2"/>
    </font>
    <font>
      <b/>
      <u/>
      <sz val="8"/>
      <name val="Arial"/>
      <family val="2"/>
    </font>
    <font>
      <b/>
      <sz val="8"/>
      <color theme="1"/>
      <name val="Arial"/>
      <family val="2"/>
    </font>
    <font>
      <vertAlign val="superscript"/>
      <sz val="8"/>
      <name val="Arial"/>
      <family val="2"/>
    </font>
    <font>
      <sz val="10"/>
      <name val="Arial"/>
      <family val="2"/>
    </font>
    <font>
      <b/>
      <sz val="8"/>
      <color rgb="FFFF0000"/>
      <name val="Arial"/>
      <family val="2"/>
    </font>
    <font>
      <sz val="9"/>
      <name val="Arial"/>
      <family val="2"/>
    </font>
    <font>
      <sz val="10"/>
      <name val="Courier"/>
      <family val="3"/>
    </font>
    <font>
      <b/>
      <sz val="15"/>
      <color indexed="62"/>
      <name val="Calibri"/>
      <family val="2"/>
      <charset val="186"/>
    </font>
    <font>
      <b/>
      <sz val="13"/>
      <color indexed="62"/>
      <name val="Calibri"/>
      <family val="2"/>
      <charset val="186"/>
    </font>
    <font>
      <sz val="11"/>
      <color indexed="8"/>
      <name val="Calibri"/>
      <family val="2"/>
    </font>
    <font>
      <sz val="9"/>
      <color theme="1"/>
      <name val="Arial"/>
      <family val="2"/>
    </font>
    <font>
      <sz val="10"/>
      <color indexed="8"/>
      <name val="Arial"/>
      <family val="2"/>
    </font>
    <font>
      <sz val="9"/>
      <color indexed="8"/>
      <name val="Arial"/>
      <family val="2"/>
    </font>
    <font>
      <sz val="11"/>
      <color indexed="8"/>
      <name val="Calibri"/>
      <family val="2"/>
      <charset val="186"/>
    </font>
    <font>
      <b/>
      <sz val="11"/>
      <color indexed="62"/>
      <name val="Calibri"/>
      <family val="2"/>
      <charset val="186"/>
    </font>
    <font>
      <sz val="11"/>
      <color indexed="9"/>
      <name val="Calibri"/>
      <family val="2"/>
    </font>
    <font>
      <sz val="9"/>
      <color theme="0"/>
      <name val="Arial"/>
      <family val="2"/>
    </font>
    <font>
      <sz val="11"/>
      <color indexed="9"/>
      <name val="Calibri"/>
      <family val="2"/>
      <charset val="186"/>
    </font>
    <font>
      <sz val="9"/>
      <color indexed="8"/>
      <name val="Times New Roman"/>
      <family val="1"/>
    </font>
    <font>
      <b/>
      <sz val="10"/>
      <color indexed="8"/>
      <name val="Times New Roman"/>
      <family val="1"/>
    </font>
    <font>
      <sz val="8"/>
      <name val="Times"/>
    </font>
    <font>
      <i/>
      <sz val="11"/>
      <color indexed="23"/>
      <name val="Calibri"/>
      <family val="2"/>
      <charset val="186"/>
    </font>
    <font>
      <sz val="9"/>
      <color rgb="FF9C0006"/>
      <name val="Arial"/>
      <family val="2"/>
    </font>
    <font>
      <sz val="11"/>
      <color indexed="36"/>
      <name val="Calibri"/>
      <family val="2"/>
    </font>
    <font>
      <b/>
      <sz val="11"/>
      <color indexed="52"/>
      <name val="Calibri"/>
      <family val="2"/>
    </font>
    <font>
      <b/>
      <sz val="11"/>
      <color indexed="33"/>
      <name val="Calibri"/>
      <family val="2"/>
    </font>
    <font>
      <sz val="11"/>
      <color indexed="62"/>
      <name val="Calibri"/>
      <family val="2"/>
    </font>
    <font>
      <sz val="9"/>
      <color indexed="9"/>
      <name val="Times New Roman"/>
      <family val="1"/>
    </font>
    <font>
      <b/>
      <sz val="12"/>
      <name val="Helv"/>
    </font>
    <font>
      <sz val="11"/>
      <color indexed="20"/>
      <name val="Calibri"/>
      <family val="2"/>
      <charset val="186"/>
    </font>
    <font>
      <b/>
      <sz val="8"/>
      <color indexed="24"/>
      <name val="Arial"/>
      <family val="2"/>
    </font>
    <font>
      <b/>
      <sz val="9"/>
      <color indexed="24"/>
      <name val="Arial"/>
      <family val="2"/>
    </font>
    <font>
      <b/>
      <sz val="11"/>
      <color indexed="24"/>
      <name val="Arial"/>
      <family val="2"/>
    </font>
    <font>
      <sz val="11"/>
      <color indexed="17"/>
      <name val="Calibri"/>
      <family val="2"/>
    </font>
    <font>
      <sz val="9"/>
      <name val="Times New Roman"/>
      <family val="1"/>
    </font>
    <font>
      <b/>
      <sz val="9"/>
      <color rgb="FFFA7D00"/>
      <name val="Arial"/>
      <family val="2"/>
    </font>
    <font>
      <b/>
      <sz val="11"/>
      <color indexed="9"/>
      <name val="Calibri"/>
      <family val="2"/>
    </font>
    <font>
      <sz val="11"/>
      <color indexed="52"/>
      <name val="Calibri"/>
      <family val="2"/>
    </font>
    <font>
      <sz val="11"/>
      <color theme="9" tint="-0.24924466689046906"/>
      <name val="Calibri"/>
      <family val="2"/>
      <scheme val="minor"/>
    </font>
    <font>
      <b/>
      <sz val="9"/>
      <color theme="0"/>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theme="1"/>
      <name val="Calibri"/>
      <family val="2"/>
      <charset val="186"/>
      <scheme val="minor"/>
    </font>
    <font>
      <sz val="10"/>
      <name val="Verdana"/>
      <family val="2"/>
    </font>
    <font>
      <sz val="9"/>
      <name val="Verdana"/>
      <family val="2"/>
    </font>
    <font>
      <sz val="11"/>
      <color indexed="63"/>
      <name val="Arial"/>
      <family val="2"/>
    </font>
    <font>
      <sz val="11"/>
      <color theme="1"/>
      <name val="Arial"/>
      <family val="2"/>
    </font>
    <font>
      <sz val="9"/>
      <color indexed="63"/>
      <name val="Arial"/>
      <family val="2"/>
    </font>
    <font>
      <sz val="9"/>
      <color theme="1"/>
      <name val="Calibri"/>
      <family val="2"/>
      <scheme val="minor"/>
    </font>
    <font>
      <sz val="10"/>
      <color indexed="22"/>
      <name val="Arial"/>
      <family val="2"/>
    </font>
    <font>
      <sz val="10"/>
      <name val="BERNHARD"/>
    </font>
    <font>
      <sz val="10"/>
      <name val="Helv"/>
    </font>
    <font>
      <b/>
      <sz val="24"/>
      <name val="Times New Roman"/>
      <family val="1"/>
    </font>
    <font>
      <sz val="10"/>
      <name val="MS Sans Serif"/>
      <family val="2"/>
    </font>
    <font>
      <sz val="1"/>
      <color indexed="8"/>
      <name val="Courier"/>
      <family val="3"/>
    </font>
    <font>
      <sz val="11"/>
      <color indexed="20"/>
      <name val="Calibri"/>
      <family val="2"/>
    </font>
    <font>
      <b/>
      <sz val="1"/>
      <color indexed="8"/>
      <name val="Courier"/>
      <family val="3"/>
    </font>
    <font>
      <sz val="10"/>
      <name val="Times New Roman Baltic"/>
      <charset val="186"/>
    </font>
    <font>
      <i/>
      <sz val="9"/>
      <color rgb="FF7F7F7F"/>
      <name val="Arial"/>
      <family val="2"/>
    </font>
    <font>
      <i/>
      <sz val="11"/>
      <color indexed="23"/>
      <name val="Calibri"/>
      <family val="2"/>
    </font>
    <font>
      <sz val="8"/>
      <color indexed="8"/>
      <name val="Arial"/>
      <family val="2"/>
    </font>
    <font>
      <sz val="11"/>
      <color indexed="10"/>
      <name val="Calibri"/>
      <family val="2"/>
    </font>
    <font>
      <u/>
      <sz val="10.1"/>
      <color indexed="36"/>
      <name val="Arial"/>
      <family val="2"/>
    </font>
    <font>
      <b/>
      <sz val="20"/>
      <color indexed="57"/>
      <name val="Times New Roman"/>
      <family val="1"/>
    </font>
    <font>
      <b/>
      <sz val="12"/>
      <color indexed="8"/>
      <name val="Arial"/>
      <family val="2"/>
    </font>
    <font>
      <sz val="8"/>
      <color indexed="9"/>
      <name val="Arial"/>
      <family val="2"/>
    </font>
    <font>
      <sz val="8"/>
      <color indexed="22"/>
      <name val="Arial"/>
      <family val="2"/>
    </font>
    <font>
      <b/>
      <sz val="10"/>
      <name val="Arial"/>
      <family val="2"/>
    </font>
    <font>
      <b/>
      <sz val="8.5"/>
      <color indexed="17"/>
      <name val="Arial"/>
      <family val="2"/>
    </font>
    <font>
      <sz val="11"/>
      <color indexed="17"/>
      <name val="Calibri"/>
      <family val="2"/>
      <charset val="186"/>
    </font>
    <font>
      <sz val="11"/>
      <color indexed="58"/>
      <name val="Calibri"/>
      <family val="2"/>
    </font>
    <font>
      <sz val="9"/>
      <color rgb="FF006100"/>
      <name val="Arial"/>
      <family val="2"/>
    </font>
    <font>
      <sz val="10"/>
      <name val="Times New Roman"/>
      <family val="1"/>
    </font>
    <font>
      <sz val="7"/>
      <name val="Arial"/>
      <family val="2"/>
    </font>
    <font>
      <b/>
      <sz val="7"/>
      <color indexed="17"/>
      <name val="Arial"/>
      <family val="2"/>
    </font>
    <font>
      <sz val="8.5"/>
      <color indexed="8"/>
      <name val="Arial"/>
      <family val="2"/>
    </font>
    <font>
      <sz val="11"/>
      <name val="Times New Roman"/>
      <family val="1"/>
    </font>
    <font>
      <b/>
      <sz val="12"/>
      <name val="Arial"/>
      <family val="2"/>
    </font>
    <font>
      <b/>
      <sz val="15"/>
      <color theme="3"/>
      <name val="Arial"/>
      <family val="2"/>
    </font>
    <font>
      <b/>
      <sz val="15"/>
      <color indexed="62"/>
      <name val="Calibri"/>
      <family val="2"/>
    </font>
    <font>
      <b/>
      <sz val="13"/>
      <color theme="3"/>
      <name val="Arial"/>
      <family val="2"/>
    </font>
    <font>
      <b/>
      <sz val="13"/>
      <color indexed="62"/>
      <name val="Calibri"/>
      <family val="2"/>
    </font>
    <font>
      <b/>
      <sz val="11"/>
      <color theme="3"/>
      <name val="Arial"/>
      <family val="2"/>
    </font>
    <font>
      <b/>
      <sz val="11"/>
      <color indexed="62"/>
      <name val="Calibri"/>
      <family val="2"/>
    </font>
    <font>
      <u/>
      <sz val="10"/>
      <color indexed="12"/>
      <name val="Arial"/>
      <family val="2"/>
    </font>
    <font>
      <u/>
      <sz val="8"/>
      <color indexed="12"/>
      <name val="Arial"/>
      <family val="2"/>
    </font>
    <font>
      <u/>
      <sz val="11"/>
      <color theme="10"/>
      <name val="Calibri"/>
      <family val="2"/>
      <scheme val="minor"/>
    </font>
    <font>
      <u/>
      <sz val="10.1"/>
      <color indexed="12"/>
      <name val="Arial"/>
      <family val="2"/>
    </font>
    <font>
      <u/>
      <sz val="9"/>
      <color theme="10"/>
      <name val="Arial"/>
      <family val="2"/>
    </font>
    <font>
      <sz val="9"/>
      <color rgb="FF3F3F76"/>
      <name val="Arial"/>
      <family val="2"/>
    </font>
    <font>
      <sz val="11"/>
      <color indexed="10"/>
      <name val="Calibri"/>
      <family val="2"/>
      <charset val="186"/>
    </font>
    <font>
      <b/>
      <sz val="11"/>
      <color indexed="63"/>
      <name val="Calibri"/>
      <family val="2"/>
      <charset val="186"/>
    </font>
    <font>
      <sz val="11"/>
      <color indexed="62"/>
      <name val="Calibri"/>
      <family val="2"/>
      <charset val="186"/>
    </font>
    <font>
      <b/>
      <sz val="11"/>
      <color indexed="63"/>
      <name val="Calibri"/>
      <family val="2"/>
    </font>
    <font>
      <sz val="11"/>
      <color indexed="33"/>
      <name val="Calibri"/>
      <family val="2"/>
    </font>
    <font>
      <b/>
      <sz val="10"/>
      <color indexed="8"/>
      <name val="Arial"/>
      <family val="2"/>
    </font>
    <font>
      <b/>
      <sz val="9"/>
      <name val="Helv"/>
    </font>
    <font>
      <sz val="9"/>
      <name val="Helv"/>
    </font>
    <font>
      <u/>
      <sz val="6.5"/>
      <color indexed="12"/>
      <name val="Arial"/>
      <family val="2"/>
    </font>
    <font>
      <sz val="9"/>
      <color rgb="FFFA7D00"/>
      <name val="Arial"/>
      <family val="2"/>
    </font>
    <font>
      <b/>
      <sz val="14"/>
      <name val="Arial"/>
      <family val="2"/>
    </font>
    <font>
      <sz val="9"/>
      <color rgb="FF9C6500"/>
      <name val="Arial"/>
      <family val="2"/>
    </font>
    <font>
      <sz val="11"/>
      <color indexed="60"/>
      <name val="Calibri"/>
      <family val="2"/>
    </font>
    <font>
      <sz val="11"/>
      <color indexed="19"/>
      <name val="Calibri"/>
      <family val="2"/>
      <charset val="186"/>
    </font>
    <font>
      <b/>
      <sz val="11"/>
      <color rgb="FF00B050"/>
      <name val="Calibri"/>
      <family val="2"/>
      <scheme val="minor"/>
    </font>
    <font>
      <b/>
      <sz val="11"/>
      <color indexed="17"/>
      <name val="Calibri"/>
      <family val="2"/>
    </font>
    <font>
      <sz val="10"/>
      <color rgb="FF000000"/>
      <name val="Times New Roman"/>
      <family val="1"/>
    </font>
    <font>
      <i/>
      <sz val="10"/>
      <name val="Helv"/>
    </font>
    <font>
      <b/>
      <sz val="9"/>
      <color rgb="FF3F3F3F"/>
      <name val="Arial"/>
      <family val="2"/>
    </font>
    <font>
      <b/>
      <sz val="14"/>
      <name val="Times New Roman"/>
      <family val="1"/>
    </font>
    <font>
      <b/>
      <sz val="18"/>
      <color indexed="62"/>
      <name val="Cambria"/>
      <family val="2"/>
      <charset val="186"/>
    </font>
    <font>
      <sz val="12"/>
      <name val="Helvetica"/>
    </font>
    <font>
      <sz val="9"/>
      <color indexed="8"/>
      <name val="Verdana"/>
      <family val="2"/>
    </font>
    <font>
      <b/>
      <sz val="11"/>
      <color indexed="10"/>
      <name val="Calibri"/>
      <family val="2"/>
      <charset val="186"/>
    </font>
    <font>
      <sz val="11"/>
      <name val="Arial"/>
      <family val="2"/>
    </font>
    <font>
      <sz val="10"/>
      <name val="Arial"/>
      <family val="1"/>
    </font>
    <font>
      <sz val="10"/>
      <color indexed="64"/>
      <name val="Arial"/>
      <family val="2"/>
    </font>
    <font>
      <sz val="8"/>
      <color indexed="64"/>
      <name val="Arial"/>
      <family val="2"/>
    </font>
    <font>
      <b/>
      <sz val="8"/>
      <name val="HelveticaNeue Condensed"/>
    </font>
    <font>
      <sz val="8"/>
      <name val="HelveticaNeue LightCond"/>
      <family val="2"/>
    </font>
    <font>
      <b/>
      <sz val="7"/>
      <name val="HelveticaNeue Condensed"/>
      <family val="2"/>
    </font>
    <font>
      <b/>
      <sz val="9"/>
      <name val="Times New Roman"/>
      <family val="1"/>
    </font>
    <font>
      <b/>
      <sz val="11"/>
      <color indexed="8"/>
      <name val="Calibri"/>
      <family val="2"/>
      <charset val="186"/>
    </font>
    <font>
      <b/>
      <sz val="10"/>
      <name val="Helv"/>
    </font>
    <font>
      <b/>
      <sz val="11"/>
      <name val="Times New Roman"/>
      <family val="1"/>
    </font>
    <font>
      <b/>
      <sz val="8.5"/>
      <color indexed="8"/>
      <name val="Arial"/>
      <family val="2"/>
    </font>
    <font>
      <sz val="11"/>
      <name val="Helv"/>
    </font>
    <font>
      <b/>
      <sz val="11"/>
      <color indexed="9"/>
      <name val="Calibri"/>
      <family val="2"/>
      <charset val="186"/>
    </font>
    <font>
      <b/>
      <sz val="18"/>
      <color indexed="62"/>
      <name val="Cambria"/>
      <family val="2"/>
    </font>
    <font>
      <b/>
      <sz val="18"/>
      <color theme="3"/>
      <name val="Arial"/>
      <family val="2"/>
    </font>
    <font>
      <b/>
      <sz val="9"/>
      <color theme="1"/>
      <name val="Arial"/>
      <family val="2"/>
    </font>
    <font>
      <b/>
      <sz val="11"/>
      <color indexed="8"/>
      <name val="Calibri"/>
      <family val="2"/>
    </font>
    <font>
      <sz val="9"/>
      <color rgb="FFFF0000"/>
      <name val="Arial"/>
      <family val="2"/>
    </font>
    <font>
      <b/>
      <sz val="10"/>
      <name val="Times New Roman"/>
      <family val="1"/>
    </font>
    <font>
      <sz val="8"/>
      <color indexed="12"/>
      <name val="Arial"/>
      <family val="2"/>
    </font>
    <font>
      <b/>
      <sz val="11"/>
      <name val="Times CE"/>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1"/>
      <color indexed="8"/>
      <name val="Arial"/>
      <family val="2"/>
    </font>
    <font>
      <sz val="8"/>
      <color rgb="FF000000"/>
      <name val="Arial"/>
      <family val="2"/>
    </font>
    <font>
      <sz val="8"/>
      <color indexed="63"/>
      <name val="Arial"/>
      <family val="2"/>
    </font>
    <font>
      <b/>
      <u/>
      <sz val="8"/>
      <color indexed="59"/>
      <name val="Arial"/>
      <family val="2"/>
    </font>
    <font>
      <b/>
      <sz val="8"/>
      <color indexed="21"/>
      <name val="Arial"/>
      <family val="2"/>
    </font>
    <font>
      <sz val="8"/>
      <color rgb="FFFF0000"/>
      <name val="Arial"/>
      <family val="2"/>
    </font>
    <font>
      <b/>
      <sz val="8"/>
      <color rgb="FF000000"/>
      <name val="Arial"/>
      <family val="2"/>
    </font>
    <font>
      <sz val="10"/>
      <color rgb="FF000000"/>
      <name val="Arial"/>
      <family val="2"/>
    </font>
    <font>
      <i/>
      <sz val="8"/>
      <name val="Arial"/>
      <family val="2"/>
    </font>
    <font>
      <b/>
      <sz val="20"/>
      <name val="Arial"/>
      <family val="2"/>
    </font>
    <font>
      <sz val="9"/>
      <color indexed="9"/>
      <name val="Arial"/>
      <family val="2"/>
    </font>
    <font>
      <sz val="8"/>
      <name val="Times"/>
      <family val="2"/>
    </font>
    <font>
      <sz val="11"/>
      <color indexed="55"/>
      <name val="Calibri"/>
      <family val="2"/>
    </font>
    <font>
      <sz val="9"/>
      <color indexed="55"/>
      <name val="Arial"/>
      <family val="2"/>
    </font>
    <font>
      <b/>
      <sz val="12"/>
      <name val="Helv"/>
      <family val="2"/>
    </font>
    <font>
      <b/>
      <sz val="9"/>
      <color indexed="33"/>
      <name val="Arial"/>
      <family val="2"/>
    </font>
    <font>
      <sz val="11"/>
      <color indexed="32"/>
      <name val="Calibri"/>
      <family val="2"/>
    </font>
    <font>
      <b/>
      <sz val="9"/>
      <color indexed="9"/>
      <name val="Arial"/>
      <family val="2"/>
    </font>
    <font>
      <i/>
      <sz val="11"/>
      <color indexed="63"/>
      <name val="Calibri"/>
      <family val="2"/>
    </font>
    <font>
      <i/>
      <sz val="9"/>
      <color indexed="63"/>
      <name val="Arial"/>
      <family val="2"/>
    </font>
    <font>
      <sz val="9"/>
      <color indexed="58"/>
      <name val="Arial"/>
      <family val="2"/>
    </font>
    <font>
      <b/>
      <sz val="15"/>
      <color indexed="62"/>
      <name val="Arial"/>
      <family val="2"/>
    </font>
    <font>
      <b/>
      <sz val="13"/>
      <color indexed="62"/>
      <name val="Arial"/>
      <family val="2"/>
    </font>
    <font>
      <b/>
      <sz val="11"/>
      <color indexed="62"/>
      <name val="Arial"/>
      <family val="2"/>
    </font>
    <font>
      <u/>
      <sz val="11"/>
      <color indexed="34"/>
      <name val="Calibri"/>
      <family val="2"/>
    </font>
    <font>
      <sz val="9"/>
      <color indexed="62"/>
      <name val="Arial"/>
      <family val="2"/>
    </font>
    <font>
      <b/>
      <sz val="9"/>
      <name val="Helv"/>
      <family val="2"/>
    </font>
    <font>
      <sz val="9"/>
      <color indexed="8"/>
      <name val="Calibri"/>
      <family val="2"/>
    </font>
    <font>
      <sz val="9"/>
      <name val="Helv"/>
      <family val="2"/>
    </font>
    <font>
      <sz val="9"/>
      <color indexed="33"/>
      <name val="Arial"/>
      <family val="2"/>
    </font>
    <font>
      <sz val="9"/>
      <color indexed="11"/>
      <name val="Arial"/>
      <family val="2"/>
    </font>
    <font>
      <sz val="11"/>
      <color indexed="19"/>
      <name val="Calibri"/>
      <family val="2"/>
    </font>
    <font>
      <b/>
      <sz val="11"/>
      <color theme="1"/>
      <name val="Arial"/>
      <family val="2"/>
    </font>
    <font>
      <strike/>
      <sz val="8"/>
      <name val="Arial"/>
      <family val="2"/>
    </font>
    <font>
      <sz val="8"/>
      <color theme="1"/>
      <name val="Calibri"/>
      <family val="2"/>
      <scheme val="minor"/>
    </font>
    <font>
      <sz val="11"/>
      <color rgb="FF000000"/>
      <name val="Calibri"/>
      <family val="2"/>
    </font>
    <font>
      <u/>
      <sz val="9"/>
      <color theme="10"/>
      <name val="Calibri"/>
      <family val="2"/>
      <scheme val="minor"/>
    </font>
    <font>
      <sz val="12"/>
      <name val="Arial"/>
      <family val="2"/>
    </font>
    <font>
      <sz val="10"/>
      <name val="Arial"/>
      <family val="2"/>
    </font>
    <font>
      <b/>
      <sz val="16"/>
      <color indexed="21"/>
      <name val="Arial"/>
      <family val="2"/>
    </font>
    <font>
      <sz val="7"/>
      <color theme="1"/>
      <name val="Arial"/>
      <family val="2"/>
    </font>
    <font>
      <b/>
      <sz val="10"/>
      <color theme="1"/>
      <name val="Arial"/>
      <family val="2"/>
    </font>
    <font>
      <sz val="7"/>
      <color theme="1"/>
      <name val="Calibri"/>
      <family val="2"/>
      <scheme val="minor"/>
    </font>
    <font>
      <i/>
      <sz val="8"/>
      <color theme="1"/>
      <name val="Arial"/>
      <family val="2"/>
    </font>
    <font>
      <i/>
      <sz val="8"/>
      <color rgb="FF000000"/>
      <name val="Arial"/>
      <family val="2"/>
    </font>
    <font>
      <i/>
      <sz val="11"/>
      <color theme="1"/>
      <name val="Calibri"/>
      <family val="2"/>
      <scheme val="minor"/>
    </font>
    <font>
      <sz val="8"/>
      <color indexed="21"/>
      <name val="Arial"/>
      <family val="2"/>
    </font>
    <font>
      <sz val="9"/>
      <color rgb="FF333333"/>
      <name val="Arial"/>
      <family val="2"/>
    </font>
    <font>
      <sz val="11"/>
      <color indexed="8"/>
      <name val="Czcionka tekstu podstawowego"/>
      <family val="2"/>
    </font>
    <font>
      <sz val="8"/>
      <name val="Times"/>
      <family val="1"/>
    </font>
    <font>
      <u/>
      <sz val="10"/>
      <color indexed="36"/>
      <name val="Arial"/>
      <family val="2"/>
    </font>
    <font>
      <b/>
      <sz val="9"/>
      <color indexed="52"/>
      <name val="Arial"/>
      <family val="2"/>
    </font>
    <font>
      <sz val="9"/>
      <color indexed="20"/>
      <name val="Arial"/>
      <family val="2"/>
    </font>
    <font>
      <sz val="9"/>
      <color indexed="20"/>
      <name val="Verdana"/>
      <family val="2"/>
    </font>
    <font>
      <i/>
      <sz val="9"/>
      <color indexed="23"/>
      <name val="Arial"/>
      <family val="2"/>
    </font>
    <font>
      <sz val="9"/>
      <color indexed="17"/>
      <name val="Arial"/>
      <family val="2"/>
    </font>
    <font>
      <sz val="9"/>
      <color indexed="17"/>
      <name val="Verdana"/>
      <family val="2"/>
    </font>
    <font>
      <sz val="9"/>
      <color indexed="52"/>
      <name val="Arial"/>
      <family val="2"/>
    </font>
    <font>
      <sz val="9"/>
      <color indexed="60"/>
      <name val="Arial"/>
      <family val="2"/>
    </font>
    <font>
      <b/>
      <sz val="15"/>
      <color indexed="56"/>
      <name val="Arial"/>
      <family val="2"/>
    </font>
    <font>
      <b/>
      <sz val="13"/>
      <color indexed="56"/>
      <name val="Arial"/>
      <family val="2"/>
    </font>
    <font>
      <b/>
      <sz val="11"/>
      <color indexed="56"/>
      <name val="Arial"/>
      <family val="2"/>
    </font>
    <font>
      <b/>
      <sz val="9"/>
      <color indexed="8"/>
      <name val="Arial"/>
      <family val="2"/>
    </font>
    <font>
      <b/>
      <sz val="9"/>
      <color indexed="63"/>
      <name val="Arial"/>
      <family val="2"/>
    </font>
    <font>
      <sz val="9"/>
      <color indexed="10"/>
      <name val="Arial"/>
      <family val="2"/>
    </font>
    <font>
      <sz val="11"/>
      <color indexed="62"/>
      <name val="Calibri"/>
      <family val="2"/>
      <charset val="204"/>
    </font>
    <font>
      <sz val="10"/>
      <color indexed="63"/>
      <name val="Verdana"/>
      <family val="2"/>
    </font>
    <font>
      <sz val="9"/>
      <color indexed="63"/>
      <name val="Verdana"/>
      <family val="2"/>
    </font>
    <font>
      <sz val="10"/>
      <color indexed="9"/>
      <name val="Verdana"/>
      <family val="2"/>
    </font>
    <font>
      <sz val="10"/>
      <color indexed="9"/>
      <name val="Arial"/>
      <family val="2"/>
    </font>
    <font>
      <b/>
      <sz val="10"/>
      <color indexed="52"/>
      <name val="Arial"/>
      <family val="2"/>
    </font>
    <font>
      <sz val="8"/>
      <name val="Palatino"/>
      <family val="1"/>
    </font>
    <font>
      <sz val="12"/>
      <name val="Tms Rmn"/>
    </font>
    <font>
      <sz val="10"/>
      <color indexed="20"/>
      <name val="Arial"/>
      <family val="2"/>
    </font>
    <font>
      <sz val="11"/>
      <color indexed="20"/>
      <name val="Arial"/>
      <family val="2"/>
    </font>
    <font>
      <sz val="9"/>
      <name val="Tms Rmn"/>
    </font>
    <font>
      <i/>
      <sz val="9"/>
      <name val="Helv"/>
    </font>
    <font>
      <i/>
      <sz val="10"/>
      <color indexed="23"/>
      <name val="Arial"/>
      <family val="2"/>
    </font>
    <font>
      <i/>
      <sz val="11"/>
      <color indexed="23"/>
      <name val="Arial"/>
      <family val="2"/>
    </font>
    <font>
      <b/>
      <sz val="15"/>
      <color indexed="56"/>
      <name val="Calibri"/>
      <family val="2"/>
      <charset val="186"/>
    </font>
    <font>
      <b/>
      <sz val="13"/>
      <color indexed="56"/>
      <name val="Calibri"/>
      <family val="2"/>
      <charset val="186"/>
    </font>
    <font>
      <b/>
      <sz val="11"/>
      <color indexed="56"/>
      <name val="Calibri"/>
      <family val="2"/>
      <charset val="186"/>
    </font>
    <font>
      <sz val="14"/>
      <name val="Tms Rmn"/>
    </font>
    <font>
      <u/>
      <sz val="11"/>
      <color indexed="12"/>
      <name val="Times New Roman"/>
      <family val="1"/>
    </font>
    <font>
      <sz val="8"/>
      <color indexed="12"/>
      <name val="Palatino"/>
      <family val="1"/>
    </font>
    <font>
      <sz val="10"/>
      <color indexed="52"/>
      <name val="Arial"/>
      <family val="2"/>
    </font>
    <font>
      <sz val="9"/>
      <color theme="1"/>
      <name val="Verdana"/>
      <family val="2"/>
    </font>
    <font>
      <sz val="10"/>
      <name val="Tms Rmn"/>
    </font>
    <font>
      <b/>
      <sz val="10"/>
      <color indexed="9"/>
      <name val="Arial"/>
      <family val="2"/>
    </font>
    <font>
      <sz val="10"/>
      <color indexed="17"/>
      <name val="Arial"/>
      <family val="2"/>
    </font>
    <font>
      <sz val="11"/>
      <color indexed="60"/>
      <name val="Calibri"/>
      <family val="2"/>
      <charset val="186"/>
    </font>
    <font>
      <sz val="11"/>
      <name val="Calibri"/>
      <family val="2"/>
    </font>
    <font>
      <sz val="9"/>
      <color indexed="63"/>
      <name val="Calibri"/>
      <family val="2"/>
    </font>
    <font>
      <sz val="10"/>
      <color indexed="60"/>
      <name val="Arial"/>
      <family val="2"/>
    </font>
    <font>
      <sz val="8"/>
      <name val="Times New Roman"/>
      <family val="1"/>
    </font>
    <font>
      <i/>
      <sz val="12"/>
      <name val="Tms Rmn"/>
    </font>
    <font>
      <b/>
      <sz val="11"/>
      <name val="Helv"/>
    </font>
    <font>
      <b/>
      <sz val="18"/>
      <name val="Times New Roman"/>
      <family val="1"/>
    </font>
    <font>
      <i/>
      <sz val="8"/>
      <name val="Tms Rmn"/>
    </font>
    <font>
      <b/>
      <sz val="8"/>
      <name val="Tms Rmn"/>
    </font>
    <font>
      <sz val="11"/>
      <color indexed="8"/>
      <name val="Calibri"/>
      <family val="2"/>
      <charset val="204"/>
    </font>
    <font>
      <sz val="15"/>
      <color theme="1"/>
      <name val="Arial"/>
      <family val="2"/>
    </font>
    <font>
      <sz val="14"/>
      <color theme="1"/>
      <name val="Arial"/>
      <family val="2"/>
    </font>
    <font>
      <sz val="18"/>
      <color theme="1"/>
      <name val="Arial"/>
      <family val="2"/>
    </font>
    <font>
      <sz val="9"/>
      <color rgb="FF008080"/>
      <name val="Arial"/>
      <family val="2"/>
    </font>
    <font>
      <sz val="100"/>
      <color rgb="FF008080"/>
      <name val="Arial"/>
      <family val="2"/>
    </font>
    <font>
      <sz val="11"/>
      <color rgb="FF000000"/>
      <name val="Calibri"/>
      <family val="2"/>
      <scheme val="minor"/>
    </font>
    <font>
      <sz val="8"/>
      <name val="Calibri"/>
      <family val="2"/>
      <scheme val="minor"/>
    </font>
    <font>
      <b/>
      <sz val="9"/>
      <name val="Verdana"/>
      <family val="2"/>
    </font>
    <font>
      <b/>
      <sz val="8"/>
      <color rgb="FF7030A0"/>
      <name val="Arial"/>
      <family val="2"/>
    </font>
    <font>
      <b/>
      <i/>
      <sz val="8"/>
      <color theme="1"/>
      <name val="Arial"/>
      <family val="2"/>
    </font>
    <font>
      <sz val="12"/>
      <color theme="1"/>
      <name val="Calibri"/>
      <family val="2"/>
      <scheme val="minor"/>
    </font>
    <font>
      <sz val="10"/>
      <color theme="1"/>
      <name val="Calibri"/>
      <family val="2"/>
      <scheme val="minor"/>
    </font>
    <font>
      <sz val="7"/>
      <color theme="1"/>
      <name val="Arial"/>
      <family val="2"/>
    </font>
    <font>
      <sz val="7"/>
      <color indexed="63"/>
      <name val="Arial"/>
      <family val="2"/>
    </font>
    <font>
      <b/>
      <sz val="7"/>
      <name val="Arial"/>
      <family val="2"/>
    </font>
    <font>
      <b/>
      <sz val="7"/>
      <color theme="1"/>
      <name val="Arial"/>
      <family val="2"/>
    </font>
    <font>
      <i/>
      <sz val="7"/>
      <name val="Arial"/>
      <family val="2"/>
    </font>
    <font>
      <sz val="12"/>
      <name val="Helvetica"/>
      <family val="2"/>
    </font>
    <font>
      <b/>
      <sz val="11"/>
      <color indexed="10"/>
      <name val="Calibri"/>
      <family val="2"/>
    </font>
    <font>
      <b/>
      <sz val="8"/>
      <name val="HelveticaNeue Condensed"/>
      <family val="2"/>
    </font>
    <font>
      <sz val="7"/>
      <color rgb="FF000000"/>
      <name val="Arial"/>
      <family val="2"/>
    </font>
    <font>
      <b/>
      <sz val="8"/>
      <color theme="1"/>
      <name val="Calibri"/>
      <family val="2"/>
      <scheme val="minor"/>
    </font>
    <font>
      <sz val="12"/>
      <color theme="1"/>
      <name val="Arial"/>
      <family val="2"/>
    </font>
    <font>
      <sz val="11"/>
      <name val="Calibri"/>
      <family val="2"/>
      <scheme val="minor"/>
    </font>
    <font>
      <b/>
      <vertAlign val="superscript"/>
      <sz val="8"/>
      <color theme="1"/>
      <name val="Arial"/>
      <family val="2"/>
    </font>
    <font>
      <i/>
      <sz val="8"/>
      <color rgb="FFFF0000"/>
      <name val="Arial"/>
      <family val="2"/>
    </font>
    <font>
      <b/>
      <sz val="9"/>
      <name val="Arial"/>
      <family val="2"/>
    </font>
    <font>
      <sz val="8"/>
      <name val="Verdana"/>
      <family val="2"/>
    </font>
    <font>
      <i/>
      <sz val="9"/>
      <color theme="1"/>
      <name val="Verdana"/>
      <family val="2"/>
    </font>
    <font>
      <b/>
      <vertAlign val="superscript"/>
      <sz val="8"/>
      <name val="Arial"/>
      <family val="2"/>
    </font>
    <font>
      <b/>
      <sz val="10"/>
      <color theme="1"/>
      <name val="Arial"/>
      <family val="2"/>
    </font>
    <font>
      <sz val="8"/>
      <color theme="1"/>
      <name val="Arial"/>
      <family val="2"/>
    </font>
    <font>
      <sz val="10"/>
      <name val="Arial"/>
      <family val="2"/>
    </font>
    <font>
      <sz val="8"/>
      <name val="Arial"/>
      <family val="2"/>
    </font>
    <font>
      <vertAlign val="superscript"/>
      <sz val="8"/>
      <color theme="1"/>
      <name val="Arial"/>
      <family val="2"/>
    </font>
    <font>
      <i/>
      <strike/>
      <sz val="8"/>
      <name val="Arial"/>
      <family val="2"/>
    </font>
    <font>
      <b/>
      <i/>
      <sz val="8"/>
      <name val="Arial"/>
      <family val="2"/>
    </font>
    <font>
      <sz val="15"/>
      <color theme="1"/>
      <name val="Calibri"/>
      <family val="2"/>
      <scheme val="minor"/>
    </font>
    <font>
      <sz val="8"/>
      <color theme="1"/>
      <name val="Arial"/>
      <family val="2"/>
    </font>
    <font>
      <sz val="10"/>
      <name val="Arial"/>
      <family val="2"/>
    </font>
    <font>
      <b/>
      <sz val="16"/>
      <color rgb="FF007272"/>
      <name val="Arial"/>
      <family val="2"/>
    </font>
    <font>
      <sz val="8"/>
      <color theme="1"/>
      <name val="Arial"/>
      <family val="2"/>
    </font>
    <font>
      <b/>
      <u/>
      <sz val="8"/>
      <color indexed="21"/>
      <name val="Arial"/>
      <family val="2"/>
    </font>
    <font>
      <b/>
      <sz val="8"/>
      <color theme="0"/>
      <name val="Arial"/>
      <family val="2"/>
    </font>
    <font>
      <sz val="8"/>
      <color theme="1"/>
      <name val="Arial"/>
      <family val="2"/>
    </font>
    <font>
      <sz val="12"/>
      <color theme="1"/>
      <name val="Arial"/>
      <family val="2"/>
    </font>
    <font>
      <sz val="12"/>
      <color rgb="FF008080"/>
      <name val="Arial"/>
      <family val="2"/>
    </font>
    <font>
      <b/>
      <u/>
      <sz val="12"/>
      <color rgb="FF007272"/>
      <name val="Arial"/>
      <family val="2"/>
    </font>
    <font>
      <sz val="11"/>
      <color rgb="FF007272"/>
      <name val="Calibri"/>
      <family val="2"/>
      <scheme val="minor"/>
    </font>
    <font>
      <u/>
      <sz val="10"/>
      <color rgb="FF007272"/>
      <name val="Arial"/>
      <family val="2"/>
    </font>
    <font>
      <sz val="200"/>
      <color rgb="FF007272"/>
      <name val="Arial"/>
      <family val="2"/>
    </font>
    <font>
      <sz val="26"/>
      <color rgb="FF007272"/>
      <name val="Arial"/>
      <family val="2"/>
    </font>
    <font>
      <b/>
      <sz val="12"/>
      <color rgb="FF000000"/>
      <name val="Arial"/>
      <family val="2"/>
    </font>
    <font>
      <b/>
      <u/>
      <sz val="16"/>
      <color rgb="FF007272"/>
      <name val="Arial"/>
      <family val="2"/>
    </font>
    <font>
      <u/>
      <sz val="10"/>
      <color rgb="FF000000"/>
      <name val="Arial"/>
      <family val="2"/>
    </font>
    <font>
      <sz val="10"/>
      <name val="Calibri"/>
      <family val="2"/>
      <scheme val="minor"/>
    </font>
    <font>
      <i/>
      <sz val="10"/>
      <name val="Arial"/>
      <family val="2"/>
    </font>
    <font>
      <sz val="10"/>
      <color rgb="FFFF0000"/>
      <name val="Arial"/>
      <family val="2"/>
    </font>
    <font>
      <sz val="10"/>
      <color rgb="FFFF0000"/>
      <name val="Calibri"/>
      <family val="2"/>
      <scheme val="minor"/>
    </font>
    <font>
      <i/>
      <sz val="10"/>
      <color rgb="FFFF0000"/>
      <name val="Arial"/>
      <family val="2"/>
    </font>
    <font>
      <b/>
      <u/>
      <sz val="11"/>
      <name val="Calibri"/>
      <family val="2"/>
      <scheme val="minor"/>
    </font>
    <font>
      <sz val="10"/>
      <name val="Calibri"/>
      <family val="2"/>
    </font>
    <font>
      <b/>
      <u/>
      <sz val="8"/>
      <color rgb="FF007272"/>
      <name val="Arial"/>
      <family val="2"/>
    </font>
    <font>
      <b/>
      <strike/>
      <sz val="8"/>
      <color rgb="FFFF0000"/>
      <name val="Arial"/>
      <family val="2"/>
    </font>
    <font>
      <b/>
      <u/>
      <sz val="11"/>
      <color rgb="FF007272"/>
      <name val="Arial"/>
      <family val="2"/>
    </font>
    <font>
      <sz val="8"/>
      <color theme="1"/>
      <name val="Arial"/>
      <family val="2"/>
    </font>
    <font>
      <sz val="11"/>
      <color rgb="FFFF0000"/>
      <name val="Arial"/>
      <family val="2"/>
    </font>
    <font>
      <sz val="11"/>
      <color rgb="FF00B050"/>
      <name val="Arial"/>
      <family val="2"/>
    </font>
    <font>
      <sz val="10"/>
      <color rgb="FFFF0000"/>
      <name val="Arial"/>
      <family val="2"/>
    </font>
    <font>
      <sz val="10"/>
      <name val="Arial"/>
      <family val="2"/>
    </font>
    <font>
      <i/>
      <sz val="10"/>
      <name val="Arial"/>
      <family val="2"/>
    </font>
    <font>
      <sz val="8"/>
      <name val="Arial"/>
      <family val="2"/>
    </font>
    <font>
      <sz val="10"/>
      <name val="Calibri"/>
      <family val="2"/>
    </font>
    <font>
      <b/>
      <sz val="8"/>
      <name val="Arial"/>
      <family val="2"/>
    </font>
    <font>
      <b/>
      <u/>
      <sz val="12"/>
      <color rgb="FF007272"/>
      <name val="Arial"/>
      <family val="2"/>
    </font>
    <font>
      <sz val="8"/>
      <color theme="1"/>
      <name val="Arial"/>
      <family val="2"/>
    </font>
    <font>
      <i/>
      <sz val="10"/>
      <name val="Calibri"/>
      <family val="2"/>
      <scheme val="minor"/>
    </font>
    <font>
      <i/>
      <sz val="10"/>
      <name val="Calibri"/>
      <family val="2"/>
    </font>
    <font>
      <i/>
      <sz val="8"/>
      <color theme="1"/>
      <name val="Arial"/>
      <family val="2"/>
    </font>
    <font>
      <i/>
      <sz val="8"/>
      <name val="Arial"/>
      <family val="2"/>
    </font>
    <font>
      <b/>
      <sz val="8"/>
      <color theme="1"/>
      <name val="Arial"/>
      <family val="2"/>
    </font>
    <font>
      <sz val="7"/>
      <color theme="1"/>
      <name val="Arial"/>
      <family val="2"/>
    </font>
    <font>
      <b/>
      <u/>
      <sz val="12"/>
      <color rgb="FF007272"/>
      <name val="Arial"/>
      <family val="2"/>
    </font>
  </fonts>
  <fills count="1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15"/>
      </patternFill>
    </fill>
    <fill>
      <patternFill patternType="solid">
        <fgColor indexed="9"/>
        <bgColor indexed="64"/>
      </patternFill>
    </fill>
    <fill>
      <patternFill patternType="solid">
        <fgColor indexed="44"/>
        <bgColor indexed="64"/>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27"/>
      </patternFill>
    </fill>
    <fill>
      <patternFill patternType="solid">
        <fgColor theme="9" tint="0.79985961485641044"/>
        <bgColor indexed="64"/>
      </patternFill>
    </fill>
    <fill>
      <patternFill patternType="solid">
        <fgColor indexed="44"/>
      </patternFill>
    </fill>
    <fill>
      <patternFill patternType="solid">
        <fgColor indexed="29"/>
      </patternFill>
    </fill>
    <fill>
      <patternFill patternType="solid">
        <fgColor theme="4" tint="0.79985961485641044"/>
        <bgColor indexed="64"/>
      </patternFill>
    </fill>
    <fill>
      <patternFill patternType="solid">
        <fgColor indexed="31"/>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indexed="22"/>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49"/>
      </patternFill>
    </fill>
    <fill>
      <patternFill patternType="solid">
        <fgColor indexed="61"/>
      </patternFill>
    </fill>
    <fill>
      <patternFill patternType="solid">
        <fgColor indexed="53"/>
      </patternFill>
    </fill>
    <fill>
      <patternFill patternType="solid">
        <fgColor indexed="30"/>
      </patternFill>
    </fill>
    <fill>
      <patternFill patternType="solid">
        <fgColor indexed="36"/>
      </patternFill>
    </fill>
    <fill>
      <patternFill patternType="solid">
        <fgColor indexed="52"/>
      </patternFill>
    </fill>
    <fill>
      <patternFill patternType="solid">
        <fgColor indexed="21"/>
      </patternFill>
    </fill>
    <fill>
      <patternFill patternType="solid">
        <fgColor indexed="62"/>
        <bgColor indexed="64"/>
      </patternFill>
    </fill>
    <fill>
      <patternFill patternType="solid">
        <fgColor indexed="20"/>
      </patternFill>
    </fill>
    <fill>
      <patternFill patternType="solid">
        <fgColor indexed="10"/>
        <bgColor indexed="64"/>
      </patternFill>
    </fill>
    <fill>
      <patternFill patternType="solid">
        <fgColor indexed="57"/>
        <bgColor indexed="64"/>
      </patternFill>
    </fill>
    <fill>
      <patternFill patternType="solid">
        <fgColor indexed="23"/>
      </patternFill>
    </fill>
    <fill>
      <patternFill patternType="solid">
        <fgColor indexed="62"/>
      </patternFill>
    </fill>
    <fill>
      <patternFill patternType="solid">
        <fgColor indexed="53"/>
        <bgColor indexed="64"/>
      </patternFill>
    </fill>
    <fill>
      <patternFill patternType="gray0625">
        <fgColor indexed="10"/>
        <bgColor indexed="9"/>
      </patternFill>
    </fill>
    <fill>
      <patternFill patternType="solid">
        <fgColor indexed="55"/>
      </patternFill>
    </fill>
    <fill>
      <patternFill patternType="lightGray">
        <fgColor indexed="14"/>
        <bgColor indexed="9"/>
      </patternFill>
    </fill>
    <fill>
      <patternFill patternType="solid">
        <fgColor indexed="55"/>
        <bgColor indexed="64"/>
      </patternFill>
    </fill>
    <fill>
      <patternFill patternType="lightGray">
        <fgColor indexed="12"/>
        <bgColor indexed="9"/>
      </patternFill>
    </fill>
    <fill>
      <patternFill patternType="solid">
        <fgColor indexed="63"/>
        <bgColor indexed="64"/>
      </patternFill>
    </fill>
    <fill>
      <patternFill patternType="solid">
        <fgColor indexed="17"/>
        <bgColor indexed="64"/>
      </patternFill>
    </fill>
    <fill>
      <patternFill patternType="solid">
        <fgColor indexed="23"/>
        <bgColor indexed="64"/>
      </patternFill>
    </fill>
    <fill>
      <patternFill patternType="solid">
        <fgColor indexed="11"/>
        <bgColor indexed="9"/>
      </patternFill>
    </fill>
    <fill>
      <patternFill patternType="solid">
        <fgColor indexed="13"/>
        <bgColor indexed="64"/>
      </patternFill>
    </fill>
    <fill>
      <patternFill patternType="solid">
        <fgColor indexed="26"/>
        <bgColor indexed="64"/>
      </patternFill>
    </fill>
    <fill>
      <patternFill patternType="solid">
        <fgColor rgb="FFFFFFCC"/>
        <bgColor indexed="64"/>
      </patternFill>
    </fill>
    <fill>
      <patternFill patternType="solid">
        <fgColor indexed="43"/>
        <bgColor indexed="64"/>
      </patternFill>
    </fill>
    <fill>
      <patternFill patternType="solid">
        <fgColor indexed="56"/>
      </patternFill>
    </fill>
    <fill>
      <patternFill patternType="solid">
        <fgColor indexed="54"/>
      </patternFill>
    </fill>
    <fill>
      <patternFill patternType="solid">
        <fgColor indexed="10"/>
      </patternFill>
    </fill>
    <fill>
      <patternFill patternType="lightGray">
        <fgColor indexed="22"/>
        <bgColor indexed="9"/>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mediumGray">
        <fgColor indexed="45"/>
        <bgColor indexed="9"/>
      </patternFill>
    </fill>
    <fill>
      <patternFill patternType="lightGray">
        <fgColor indexed="45"/>
        <bgColor indexed="9"/>
      </patternFill>
    </fill>
    <fill>
      <patternFill patternType="solid">
        <fgColor indexed="57"/>
      </patternFill>
    </fill>
    <fill>
      <patternFill patternType="solid">
        <fgColor indexed="15"/>
        <bgColor indexed="64"/>
      </patternFill>
    </fill>
    <fill>
      <patternFill patternType="solid">
        <fgColor indexed="16"/>
        <bgColor indexed="64"/>
      </patternFill>
    </fill>
    <fill>
      <patternFill patternType="solid">
        <fgColor indexed="38"/>
        <bgColor indexed="64"/>
      </patternFill>
    </fill>
    <fill>
      <patternFill patternType="solid">
        <fgColor theme="0" tint="-0.14999847407452621"/>
        <bgColor indexed="64"/>
      </patternFill>
    </fill>
    <fill>
      <patternFill patternType="solid">
        <fgColor indexed="61"/>
        <bgColor indexed="64"/>
      </patternFill>
    </fill>
    <fill>
      <patternFill patternType="solid">
        <fgColor indexed="35"/>
        <bgColor indexed="64"/>
      </patternFill>
    </fill>
    <fill>
      <patternFill patternType="solid">
        <fgColor indexed="21"/>
        <bgColor indexed="64"/>
      </patternFill>
    </fill>
    <fill>
      <patternFill patternType="solid">
        <fgColor indexed="37"/>
        <bgColor indexed="64"/>
      </patternFill>
    </fill>
    <fill>
      <patternFill patternType="solid">
        <fgColor indexed="20"/>
        <bgColor indexed="64"/>
      </patternFill>
    </fill>
    <fill>
      <patternFill patternType="solid">
        <fgColor indexed="33"/>
        <bgColor indexed="64"/>
      </patternFill>
    </fill>
    <fill>
      <patternFill patternType="solid">
        <fgColor rgb="FFFFFFFF"/>
        <bgColor indexed="64"/>
      </patternFill>
    </fill>
    <fill>
      <patternFill patternType="solid">
        <fgColor indexed="59"/>
        <bgColor indexed="64"/>
      </patternFill>
    </fill>
    <fill>
      <patternFill patternType="solid">
        <fgColor indexed="25"/>
        <bgColor indexed="64"/>
      </patternFill>
    </fill>
    <fill>
      <patternFill patternType="solid">
        <fgColor rgb="FFFFFFFF"/>
        <bgColor rgb="FF000000"/>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2F2F2"/>
        <bgColor indexed="64"/>
      </patternFill>
    </fill>
    <fill>
      <patternFill patternType="solid">
        <fgColor rgb="FFC6EFCE"/>
        <bgColor indexed="64"/>
      </patternFill>
    </fill>
    <fill>
      <patternFill patternType="solid">
        <fgColor rgb="FFFFEB9C"/>
        <bgColor indexed="64"/>
      </patternFill>
    </fill>
    <fill>
      <patternFill patternType="solid">
        <fgColor indexed="56"/>
        <bgColor indexed="64"/>
      </patternFill>
    </fill>
    <fill>
      <patternFill patternType="solid">
        <fgColor indexed="54"/>
        <bgColor indexed="64"/>
      </patternFill>
    </fill>
    <fill>
      <patternFill patternType="solid">
        <fgColor rgb="FFD9D9D9"/>
        <bgColor rgb="FF000000"/>
      </patternFill>
    </fill>
    <fill>
      <patternFill patternType="solid">
        <fgColor theme="0" tint="-0.249977111117893"/>
        <bgColor indexed="64"/>
      </patternFill>
    </fill>
    <fill>
      <patternFill patternType="solid">
        <fgColor theme="0" tint="-0.14996795556505021"/>
        <bgColor indexed="64"/>
      </patternFill>
    </fill>
  </fills>
  <borders count="13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rgb="FF000000"/>
      </top>
      <bottom style="thin">
        <color rgb="FF000000"/>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medium">
        <color indexed="2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indexed="64"/>
      </top>
      <bottom style="double">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right/>
      <top/>
      <bottom style="thick">
        <color indexed="21"/>
      </bottom>
      <diagonal/>
    </border>
    <border>
      <left/>
      <right/>
      <top/>
      <bottom style="thick">
        <color indexed="15"/>
      </bottom>
      <diagonal/>
    </border>
    <border>
      <left/>
      <right/>
      <top/>
      <bottom style="medium">
        <color indexed="49"/>
      </bottom>
      <diagonal/>
    </border>
    <border>
      <left/>
      <right/>
      <top/>
      <bottom style="double">
        <color indexed="33"/>
      </bottom>
      <diagonal/>
    </border>
    <border>
      <left/>
      <right/>
      <top/>
      <bottom style="medium">
        <color indexed="8"/>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indexed="56"/>
      </top>
      <bottom style="double">
        <color indexed="56"/>
      </bottom>
      <diagonal/>
    </border>
    <border>
      <left/>
      <right/>
      <top/>
      <bottom style="double">
        <color indexed="10"/>
      </bottom>
      <diagonal/>
    </border>
    <border>
      <left/>
      <right/>
      <top style="thin">
        <color indexed="64"/>
      </top>
      <bottom style="medium">
        <color indexed="64"/>
      </bottom>
      <diagonal/>
    </border>
    <border>
      <left/>
      <right/>
      <top style="thin">
        <color indexed="21"/>
      </top>
      <bottom style="double">
        <color indexed="21"/>
      </bottom>
      <diagonal/>
    </border>
    <border>
      <left/>
      <right/>
      <top style="thin">
        <color indexed="62"/>
      </top>
      <bottom style="double">
        <color indexed="62"/>
      </bottom>
      <diagonal/>
    </border>
    <border>
      <left/>
      <right/>
      <top/>
      <bottom style="thin">
        <color rgb="FF000000"/>
      </bottom>
      <diagonal/>
    </border>
    <border>
      <left/>
      <right/>
      <top style="hair">
        <color indexed="8"/>
      </top>
      <bottom style="hair">
        <color indexed="8"/>
      </bottom>
      <diagonal/>
    </border>
    <border>
      <left/>
      <right/>
      <top/>
      <bottom style="medium">
        <color indexed="18"/>
      </bottom>
      <diagonal/>
    </border>
    <border>
      <left/>
      <right/>
      <top/>
      <bottom style="thick">
        <color indexed="35"/>
      </bottom>
      <diagonal/>
    </border>
    <border>
      <left/>
      <right/>
      <top/>
      <bottom style="thick">
        <color indexed="16"/>
      </bottom>
      <diagonal/>
    </border>
    <border>
      <left/>
      <right/>
      <top/>
      <bottom style="medium">
        <color indexed="16"/>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right/>
      <top/>
      <bottom style="thin">
        <color auto="1"/>
      </bottom>
      <diagonal/>
    </border>
    <border>
      <left/>
      <right/>
      <top style="thin">
        <color rgb="FF000000"/>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hair">
        <color auto="1"/>
      </left>
      <right style="hair">
        <color auto="1"/>
      </right>
      <top style="hair">
        <color auto="1"/>
      </top>
      <bottom/>
      <diagonal/>
    </border>
    <border>
      <left style="hair">
        <color indexed="64"/>
      </left>
      <right style="hair">
        <color indexed="64"/>
      </right>
      <top/>
      <bottom style="hair">
        <color indexed="64"/>
      </bottom>
      <diagonal/>
    </border>
    <border>
      <left/>
      <right/>
      <top style="hair">
        <color indexed="8"/>
      </top>
      <bottom style="hair">
        <color indexed="8"/>
      </bottom>
      <diagonal/>
    </border>
    <border>
      <left/>
      <right/>
      <top/>
      <bottom style="dotted">
        <color indexed="64"/>
      </bottom>
      <diagonal/>
    </border>
    <border>
      <left style="thick">
        <color indexed="9"/>
      </left>
      <right style="thick">
        <color indexed="9"/>
      </right>
      <top/>
      <bottom/>
      <diagonal/>
    </border>
    <border>
      <left style="thin">
        <color indexed="64"/>
      </left>
      <right style="thin">
        <color indexed="64"/>
      </right>
      <top style="medium">
        <color indexed="64"/>
      </top>
      <bottom style="thin">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8"/>
      </top>
      <bottom style="hair">
        <color indexed="8"/>
      </bottom>
      <diagonal/>
    </border>
    <border>
      <left/>
      <right/>
      <top/>
      <bottom style="thick">
        <color theme="4" tint="0.49967955565050204"/>
      </bottom>
      <diagonal/>
    </border>
    <border>
      <left style="hair">
        <color auto="1"/>
      </left>
      <right style="hair">
        <color auto="1"/>
      </right>
      <top style="hair">
        <color auto="1"/>
      </top>
      <bottom style="hair">
        <color auto="1"/>
      </bottom>
      <diagonal/>
    </border>
    <border>
      <left/>
      <right style="hair">
        <color auto="1"/>
      </right>
      <top style="hair">
        <color indexed="64"/>
      </top>
      <bottom style="hair">
        <color auto="1"/>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thin">
        <color indexed="64"/>
      </left>
      <right/>
      <top style="thin">
        <color auto="1"/>
      </top>
      <bottom style="thin">
        <color indexed="64"/>
      </bottom>
      <diagonal/>
    </border>
    <border>
      <left/>
      <right style="hair">
        <color indexed="64"/>
      </right>
      <top/>
      <bottom/>
      <diagonal/>
    </border>
    <border>
      <left style="hair">
        <color indexed="64"/>
      </left>
      <right/>
      <top/>
      <bottom/>
      <diagonal/>
    </border>
    <border>
      <left style="hair">
        <color indexed="64"/>
      </left>
      <right style="hair">
        <color indexed="64"/>
      </right>
      <top/>
      <bottom/>
      <diagonal/>
    </border>
    <border>
      <left/>
      <right/>
      <top/>
      <bottom style="hair">
        <color auto="1"/>
      </bottom>
      <diagonal/>
    </border>
    <border>
      <left/>
      <right/>
      <top style="hair">
        <color auto="1"/>
      </top>
      <bottom/>
      <diagonal/>
    </border>
    <border>
      <left/>
      <right/>
      <top style="thin">
        <color indexed="21"/>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21"/>
      </bottom>
      <diagonal/>
    </border>
    <border>
      <left/>
      <right/>
      <top/>
      <bottom style="thin">
        <color auto="1"/>
      </bottom>
      <diagonal/>
    </border>
    <border>
      <left/>
      <right/>
      <top style="thin">
        <color theme="0" tint="-0.14996795556505021"/>
      </top>
      <bottom style="thin">
        <color theme="0" tint="-0.14996795556505021"/>
      </bottom>
      <diagonal/>
    </border>
    <border>
      <left/>
      <right style="thin">
        <color indexed="64"/>
      </right>
      <top/>
      <bottom/>
      <diagonal/>
    </border>
    <border>
      <left/>
      <right/>
      <top style="thin">
        <color indexed="64"/>
      </top>
      <bottom style="thin">
        <color theme="0" tint="-0.14996795556505021"/>
      </bottom>
      <diagonal/>
    </border>
    <border>
      <left/>
      <right/>
      <top style="thin">
        <color theme="0" tint="-0.14996795556505021"/>
      </top>
      <bottom style="thin">
        <color indexed="64"/>
      </bottom>
      <diagonal/>
    </border>
    <border>
      <left/>
      <right/>
      <top style="thin">
        <color theme="0" tint="-0.14996795556505021"/>
      </top>
      <bottom/>
      <diagonal/>
    </border>
    <border>
      <left/>
      <right/>
      <top/>
      <bottom style="thin">
        <color theme="0" tint="-0.14996795556505021"/>
      </bottom>
      <diagonal/>
    </border>
  </borders>
  <cellStyleXfs count="55774">
    <xf numFmtId="0" fontId="0" fillId="0" borderId="0"/>
    <xf numFmtId="0" fontId="28" fillId="0" borderId="0"/>
    <xf numFmtId="0" fontId="28" fillId="0" borderId="0" applyNumberFormat="0" applyFill="0" applyBorder="0" applyAlignment="0" applyProtection="0"/>
    <xf numFmtId="0" fontId="28" fillId="0" borderId="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0" fontId="28" fillId="0" borderId="0" applyNumberForma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30" fillId="0" borderId="0" applyFill="0" applyProtection="0">
      <alignment horizontal="center"/>
    </xf>
    <xf numFmtId="183" fontId="28" fillId="0" borderId="0" applyFont="0" applyFill="0" applyBorder="0" applyAlignment="0" applyProtection="0"/>
    <xf numFmtId="183"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2" fillId="0" borderId="22" applyNumberFormat="0" applyFill="0" applyAlignment="0" applyProtection="0"/>
    <xf numFmtId="0" fontId="33" fillId="0" borderId="23" applyNumberFormat="0" applyFill="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1" fillId="10"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1"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1" fillId="14" borderId="0" applyNumberFormat="0" applyBorder="0" applyAlignment="0" applyProtection="0"/>
    <xf numFmtId="0" fontId="34" fillId="43"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1" fillId="18" borderId="0" applyNumberFormat="0" applyBorder="0" applyAlignment="0" applyProtection="0"/>
    <xf numFmtId="0" fontId="34" fillId="45"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1" fillId="22" borderId="0" applyNumberFormat="0" applyBorder="0" applyAlignment="0" applyProtection="0"/>
    <xf numFmtId="0" fontId="34" fillId="47"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1" fillId="26" borderId="0" applyNumberFormat="0" applyBorder="0" applyAlignment="0" applyProtection="0"/>
    <xf numFmtId="0" fontId="34" fillId="40"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1" fillId="30" borderId="0" applyNumberFormat="0" applyBorder="0" applyAlignment="0" applyProtection="0"/>
    <xf numFmtId="0" fontId="34" fillId="43"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5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45" borderId="0" applyNumberFormat="0" applyBorder="0" applyAlignment="0" applyProtection="0"/>
    <xf numFmtId="0" fontId="38" fillId="43" borderId="0" applyNumberFormat="0" applyBorder="0" applyAlignment="0" applyProtection="0"/>
    <xf numFmtId="0" fontId="38" fillId="49" borderId="0" applyNumberFormat="0" applyBorder="0" applyAlignment="0" applyProtection="0"/>
    <xf numFmtId="0" fontId="38" fillId="45"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4"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34" fillId="4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1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4" fillId="4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8"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4" fillId="4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2"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4" fillId="4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26"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34" fillId="43"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3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39" fillId="0" borderId="24" applyNumberFormat="0" applyFill="0" applyAlignment="0" applyProtection="0"/>
    <xf numFmtId="0" fontId="39" fillId="0" borderId="0" applyNumberFormat="0" applyFill="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1"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1" fillId="11" borderId="0" applyNumberFormat="0" applyBorder="0" applyAlignment="0" applyProtection="0"/>
    <xf numFmtId="0" fontId="34" fillId="40"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1" fillId="15" borderId="0" applyNumberFormat="0" applyBorder="0" applyAlignment="0" applyProtection="0"/>
    <xf numFmtId="0" fontId="34" fillId="52"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1" fillId="19" borderId="0" applyNumberFormat="0" applyBorder="0" applyAlignment="0" applyProtection="0"/>
    <xf numFmtId="0" fontId="34" fillId="62"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1" fillId="23" borderId="0" applyNumberFormat="0" applyBorder="0" applyAlignment="0" applyProtection="0"/>
    <xf numFmtId="0" fontId="34" fillId="64"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1" fillId="27" borderId="0" applyNumberFormat="0" applyBorder="0" applyAlignment="0" applyProtection="0"/>
    <xf numFmtId="0" fontId="34" fillId="40"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1" fillId="31" borderId="0" applyNumberFormat="0" applyBorder="0" applyAlignment="0" applyProtection="0"/>
    <xf numFmtId="0" fontId="34" fillId="43"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31"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8" fillId="49" borderId="0" applyNumberFormat="0" applyBorder="0" applyAlignment="0" applyProtection="0"/>
    <xf numFmtId="0" fontId="38" fillId="52" borderId="0" applyNumberFormat="0" applyBorder="0" applyAlignment="0" applyProtection="0"/>
    <xf numFmtId="0" fontId="38" fillId="62" borderId="0" applyNumberFormat="0" applyBorder="0" applyAlignment="0" applyProtection="0"/>
    <xf numFmtId="0" fontId="38" fillId="44" borderId="0" applyNumberFormat="0" applyBorder="0" applyAlignment="0" applyProtection="0"/>
    <xf numFmtId="0" fontId="38" fillId="49" borderId="0" applyNumberFormat="0" applyBorder="0" applyAlignment="0" applyProtection="0"/>
    <xf numFmtId="0" fontId="38" fillId="45"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34" fillId="5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1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34" fillId="52"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34" fillId="63"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1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34" fillId="48"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23"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34" fillId="5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27"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34" fillId="65"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1"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49" fontId="28" fillId="0" borderId="0" applyFont="0" applyFill="0" applyBorder="0" applyAlignment="0" applyProtection="0"/>
    <xf numFmtId="0" fontId="40" fillId="73"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6" borderId="0" applyNumberFormat="0" applyBorder="0" applyAlignment="0" applyProtection="0"/>
    <xf numFmtId="0" fontId="17" fillId="12" borderId="0" applyNumberFormat="0" applyBorder="0" applyAlignment="0" applyProtection="0"/>
    <xf numFmtId="0" fontId="41" fillId="12" borderId="0" applyNumberFormat="0" applyBorder="0" applyAlignment="0" applyProtection="0"/>
    <xf numFmtId="0" fontId="17" fillId="12" borderId="0" applyNumberFormat="0" applyBorder="0" applyAlignment="0" applyProtection="0"/>
    <xf numFmtId="0" fontId="40" fillId="77" borderId="0" applyNumberFormat="0" applyBorder="0" applyAlignment="0" applyProtection="0"/>
    <xf numFmtId="0" fontId="41" fillId="12"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17" fillId="16" borderId="0" applyNumberFormat="0" applyBorder="0" applyAlignment="0" applyProtection="0"/>
    <xf numFmtId="0" fontId="41" fillId="16" borderId="0" applyNumberFormat="0" applyBorder="0" applyAlignment="0" applyProtection="0"/>
    <xf numFmtId="0" fontId="17" fillId="16" borderId="0" applyNumberFormat="0" applyBorder="0" applyAlignment="0" applyProtection="0"/>
    <xf numFmtId="0" fontId="40" fillId="52" borderId="0" applyNumberFormat="0" applyBorder="0" applyAlignment="0" applyProtection="0"/>
    <xf numFmtId="0" fontId="41" fillId="16"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17" fillId="20" borderId="0" applyNumberFormat="0" applyBorder="0" applyAlignment="0" applyProtection="0"/>
    <xf numFmtId="0" fontId="41" fillId="20" borderId="0" applyNumberFormat="0" applyBorder="0" applyAlignment="0" applyProtection="0"/>
    <xf numFmtId="0" fontId="17" fillId="20" borderId="0" applyNumberFormat="0" applyBorder="0" applyAlignment="0" applyProtection="0"/>
    <xf numFmtId="0" fontId="40" fillId="78" borderId="0" applyNumberFormat="0" applyBorder="0" applyAlignment="0" applyProtection="0"/>
    <xf numFmtId="0" fontId="41" fillId="2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17" fillId="24" borderId="0" applyNumberFormat="0" applyBorder="0" applyAlignment="0" applyProtection="0"/>
    <xf numFmtId="0" fontId="41" fillId="24" borderId="0" applyNumberFormat="0" applyBorder="0" applyAlignment="0" applyProtection="0"/>
    <xf numFmtId="0" fontId="17" fillId="24" borderId="0" applyNumberFormat="0" applyBorder="0" applyAlignment="0" applyProtection="0"/>
    <xf numFmtId="0" fontId="40" fillId="64" borderId="0" applyNumberFormat="0" applyBorder="0" applyAlignment="0" applyProtection="0"/>
    <xf numFmtId="0" fontId="41" fillId="2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17" fillId="28" borderId="0" applyNumberFormat="0" applyBorder="0" applyAlignment="0" applyProtection="0"/>
    <xf numFmtId="0" fontId="41" fillId="28" borderId="0" applyNumberFormat="0" applyBorder="0" applyAlignment="0" applyProtection="0"/>
    <xf numFmtId="0" fontId="17" fillId="28" borderId="0" applyNumberFormat="0" applyBorder="0" applyAlignment="0" applyProtection="0"/>
    <xf numFmtId="0" fontId="40" fillId="77" borderId="0" applyNumberFormat="0" applyBorder="0" applyAlignment="0" applyProtection="0"/>
    <xf numFmtId="0" fontId="41" fillId="28"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17" fillId="32" borderId="0" applyNumberFormat="0" applyBorder="0" applyAlignment="0" applyProtection="0"/>
    <xf numFmtId="0" fontId="41" fillId="32" borderId="0" applyNumberFormat="0" applyBorder="0" applyAlignment="0" applyProtection="0"/>
    <xf numFmtId="0" fontId="17" fillId="32" borderId="0" applyNumberFormat="0" applyBorder="0" applyAlignment="0" applyProtection="0"/>
    <xf numFmtId="0" fontId="40" fillId="43" borderId="0" applyNumberFormat="0" applyBorder="0" applyAlignment="0" applyProtection="0"/>
    <xf numFmtId="0" fontId="41" fillId="32"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73"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6" borderId="0" applyNumberFormat="0" applyBorder="0" applyAlignment="0" applyProtection="0"/>
    <xf numFmtId="0" fontId="42" fillId="49" borderId="0" applyNumberFormat="0" applyBorder="0" applyAlignment="0" applyProtection="0"/>
    <xf numFmtId="0" fontId="42" fillId="79" borderId="0" applyNumberFormat="0" applyBorder="0" applyAlignment="0" applyProtection="0"/>
    <xf numFmtId="0" fontId="42" fillId="65" borderId="0" applyNumberFormat="0" applyBorder="0" applyAlignment="0" applyProtection="0"/>
    <xf numFmtId="0" fontId="42" fillId="44" borderId="0" applyNumberFormat="0" applyBorder="0" applyAlignment="0" applyProtection="0"/>
    <xf numFmtId="0" fontId="42" fillId="49" borderId="0" applyNumberFormat="0" applyBorder="0" applyAlignment="0" applyProtection="0"/>
    <xf numFmtId="0" fontId="42" fillId="52" borderId="0" applyNumberFormat="0" applyBorder="0" applyAlignment="0" applyProtection="0"/>
    <xf numFmtId="0" fontId="40" fillId="80" borderId="0" applyNumberFormat="0" applyBorder="0" applyAlignment="0" applyProtection="0"/>
    <xf numFmtId="0" fontId="40" fillId="52" borderId="0" applyNumberFormat="0" applyBorder="0" applyAlignment="0" applyProtection="0"/>
    <xf numFmtId="0" fontId="40" fillId="63" borderId="0" applyNumberFormat="0" applyBorder="0" applyAlignment="0" applyProtection="0"/>
    <xf numFmtId="0" fontId="40" fillId="81" borderId="0" applyNumberFormat="0" applyBorder="0" applyAlignment="0" applyProtection="0"/>
    <xf numFmtId="0" fontId="40" fillId="77" borderId="0" applyNumberFormat="0" applyBorder="0" applyAlignment="0" applyProtection="0"/>
    <xf numFmtId="0" fontId="40" fillId="82" borderId="0" applyNumberFormat="0" applyBorder="0" applyAlignment="0" applyProtection="0"/>
    <xf numFmtId="0" fontId="17" fillId="9" borderId="0" applyNumberFormat="0" applyBorder="0" applyAlignment="0" applyProtection="0"/>
    <xf numFmtId="0" fontId="41" fillId="9" borderId="0" applyNumberFormat="0" applyBorder="0" applyAlignment="0" applyProtection="0"/>
    <xf numFmtId="0" fontId="17" fillId="9" borderId="0" applyNumberFormat="0" applyBorder="0" applyAlignment="0" applyProtection="0"/>
    <xf numFmtId="0" fontId="40" fillId="83" borderId="0" applyNumberFormat="0" applyBorder="0" applyAlignment="0" applyProtection="0"/>
    <xf numFmtId="0" fontId="41" fillId="9"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17" fillId="13" borderId="0" applyNumberFormat="0" applyBorder="0" applyAlignment="0" applyProtection="0"/>
    <xf numFmtId="0" fontId="41" fillId="13" borderId="0" applyNumberFormat="0" applyBorder="0" applyAlignment="0" applyProtection="0"/>
    <xf numFmtId="0" fontId="17" fillId="13" borderId="0" applyNumberFormat="0" applyBorder="0" applyAlignment="0" applyProtection="0"/>
    <xf numFmtId="0" fontId="40" fillId="85" borderId="0" applyNumberFormat="0" applyBorder="0" applyAlignment="0" applyProtection="0"/>
    <xf numFmtId="0" fontId="41" fillId="13"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17" fillId="17" borderId="0" applyNumberFormat="0" applyBorder="0" applyAlignment="0" applyProtection="0"/>
    <xf numFmtId="0" fontId="41" fillId="17" borderId="0" applyNumberFormat="0" applyBorder="0" applyAlignment="0" applyProtection="0"/>
    <xf numFmtId="0" fontId="17" fillId="17" borderId="0" applyNumberFormat="0" applyBorder="0" applyAlignment="0" applyProtection="0"/>
    <xf numFmtId="0" fontId="40" fillId="78" borderId="0" applyNumberFormat="0" applyBorder="0" applyAlignment="0" applyProtection="0"/>
    <xf numFmtId="0" fontId="41" fillId="17"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17" fillId="21" borderId="0" applyNumberFormat="0" applyBorder="0" applyAlignment="0" applyProtection="0"/>
    <xf numFmtId="0" fontId="41" fillId="21" borderId="0" applyNumberFormat="0" applyBorder="0" applyAlignment="0" applyProtection="0"/>
    <xf numFmtId="0" fontId="17" fillId="21" borderId="0" applyNumberFormat="0" applyBorder="0" applyAlignment="0" applyProtection="0"/>
    <xf numFmtId="0" fontId="40" fillId="88" borderId="0" applyNumberFormat="0" applyBorder="0" applyAlignment="0" applyProtection="0"/>
    <xf numFmtId="0" fontId="41" fillId="21"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17" fillId="25" borderId="0" applyNumberFormat="0" applyBorder="0" applyAlignment="0" applyProtection="0"/>
    <xf numFmtId="0" fontId="41" fillId="25" borderId="0" applyNumberFormat="0" applyBorder="0" applyAlignment="0" applyProtection="0"/>
    <xf numFmtId="0" fontId="17" fillId="25" borderId="0" applyNumberFormat="0" applyBorder="0" applyAlignment="0" applyProtection="0"/>
    <xf numFmtId="0" fontId="40" fillId="83" borderId="0" applyNumberFormat="0" applyBorder="0" applyAlignment="0" applyProtection="0"/>
    <xf numFmtId="0" fontId="41" fillId="25"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17" fillId="29" borderId="0" applyNumberFormat="0" applyBorder="0" applyAlignment="0" applyProtection="0"/>
    <xf numFmtId="0" fontId="41" fillId="29" borderId="0" applyNumberFormat="0" applyBorder="0" applyAlignment="0" applyProtection="0"/>
    <xf numFmtId="0" fontId="17" fillId="29" borderId="0" applyNumberFormat="0" applyBorder="0" applyAlignment="0" applyProtection="0"/>
    <xf numFmtId="0" fontId="40" fillId="85" borderId="0" applyNumberFormat="0" applyBorder="0" applyAlignment="0" applyProtection="0"/>
    <xf numFmtId="0" fontId="41" fillId="29"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184" fontId="43" fillId="91" borderId="0" applyNumberFormat="0" applyFont="0" applyBorder="0" applyAlignment="0">
      <alignment horizontal="right"/>
    </xf>
    <xf numFmtId="184" fontId="43" fillId="91" borderId="0" applyNumberFormat="0" applyFont="0" applyBorder="0" applyAlignme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0" fontId="21" fillId="0" borderId="0" applyNumberFormat="0" applyFill="0" applyBorder="0" applyAlignment="0" applyProtection="0"/>
    <xf numFmtId="0" fontId="21" fillId="0" borderId="0" applyNumberFormat="0" applyFill="0" applyBorder="0" applyAlignment="0" applyProtection="0"/>
    <xf numFmtId="0" fontId="45" fillId="0" borderId="0"/>
    <xf numFmtId="0" fontId="46" fillId="0" borderId="0" applyNumberFormat="0" applyFill="0" applyBorder="0" applyAlignment="0" applyProtection="0"/>
    <xf numFmtId="0" fontId="7" fillId="3" borderId="0" applyNumberFormat="0" applyBorder="0" applyAlignment="0" applyProtection="0"/>
    <xf numFmtId="0" fontId="47" fillId="3" borderId="0" applyNumberFormat="0" applyBorder="0" applyAlignment="0" applyProtection="0"/>
    <xf numFmtId="0" fontId="7" fillId="3" borderId="0" applyNumberFormat="0" applyBorder="0" applyAlignment="0" applyProtection="0"/>
    <xf numFmtId="0" fontId="48" fillId="44" borderId="0" applyNumberFormat="0" applyBorder="0" applyAlignment="0" applyProtection="0"/>
    <xf numFmtId="0" fontId="47" fillId="3"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2" fillId="0" borderId="0" applyNumberFormat="0" applyFill="0" applyBorder="0" applyAlignment="0"/>
    <xf numFmtId="0" fontId="52" fillId="0" borderId="0" applyNumberFormat="0" applyFill="0" applyBorder="0" applyAlignment="0"/>
    <xf numFmtId="0" fontId="53" fillId="0" borderId="0" applyNumberFormat="0" applyFill="0" applyBorder="0">
      <alignment horizontal="left"/>
    </xf>
    <xf numFmtId="0" fontId="54" fillId="48" borderId="0" applyNumberFormat="0" applyBorder="0" applyAlignment="0" applyProtection="0"/>
    <xf numFmtId="49" fontId="55" fillId="0" borderId="0" applyFont="0" applyFill="0" applyBorder="0" applyAlignment="0" applyProtection="0">
      <alignment horizontal="left"/>
    </xf>
    <xf numFmtId="186" fontId="30" fillId="0" borderId="0" applyAlignment="0" applyProtection="0"/>
    <xf numFmtId="187" fontId="21" fillId="0" borderId="0" applyFill="0" applyBorder="0" applyAlignment="0" applyProtection="0"/>
    <xf numFmtId="49" fontId="21" fillId="0" borderId="0" applyNumberFormat="0" applyAlignment="0" applyProtection="0">
      <alignment horizontal="left"/>
    </xf>
    <xf numFmtId="49" fontId="56" fillId="0" borderId="27" applyNumberFormat="0" applyAlignment="0" applyProtection="0">
      <alignment horizontal="left" wrapText="1"/>
    </xf>
    <xf numFmtId="49" fontId="56" fillId="0" borderId="0" applyNumberFormat="0" applyAlignment="0" applyProtection="0">
      <alignment horizontal="left" wrapText="1"/>
    </xf>
    <xf numFmtId="49" fontId="57" fillId="0" borderId="0" applyAlignment="0" applyProtection="0">
      <alignment horizontal="left"/>
    </xf>
    <xf numFmtId="0" fontId="58" fillId="36" borderId="0" applyNumberFormat="0" applyBorder="0" applyAlignment="0" applyProtection="0"/>
    <xf numFmtId="2" fontId="21" fillId="93" borderId="0" applyNumberFormat="0" applyFont="0" applyBorder="0" applyAlignment="0" applyProtection="0"/>
    <xf numFmtId="2" fontId="21" fillId="93" borderId="0" applyNumberFormat="0" applyFont="0" applyBorder="0" applyAlignment="0" applyProtection="0"/>
    <xf numFmtId="188" fontId="59" fillId="0" borderId="0" applyFill="0" applyBorder="0" applyAlignment="0"/>
    <xf numFmtId="189" fontId="59" fillId="0" borderId="0" applyFill="0" applyBorder="0" applyAlignment="0"/>
    <xf numFmtId="190" fontId="59" fillId="0" borderId="0" applyFill="0" applyBorder="0" applyAlignment="0"/>
    <xf numFmtId="191" fontId="59" fillId="0" borderId="0" applyFill="0" applyBorder="0" applyAlignment="0"/>
    <xf numFmtId="192" fontId="59" fillId="0" borderId="0" applyFill="0" applyBorder="0" applyAlignment="0"/>
    <xf numFmtId="188" fontId="59" fillId="0" borderId="0" applyFill="0" applyBorder="0" applyAlignment="0"/>
    <xf numFmtId="193" fontId="59" fillId="0" borderId="0" applyFill="0" applyBorder="0" applyAlignment="0"/>
    <xf numFmtId="189" fontId="59" fillId="0" borderId="0" applyFill="0" applyBorder="0" applyAlignment="0"/>
    <xf numFmtId="0" fontId="11" fillId="6" borderId="4" applyNumberFormat="0" applyAlignment="0" applyProtection="0"/>
    <xf numFmtId="0" fontId="11" fillId="6" borderId="4" applyNumberFormat="0" applyAlignment="0" applyProtection="0"/>
    <xf numFmtId="0" fontId="49" fillId="47" borderId="25" applyNumberFormat="0" applyAlignment="0" applyProtection="0"/>
    <xf numFmtId="0" fontId="60" fillId="6" borderId="4"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60"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61" fillId="94" borderId="28" applyNumberFormat="0" applyAlignment="0" applyProtection="0"/>
    <xf numFmtId="0" fontId="62" fillId="0" borderId="29" applyNumberFormat="0" applyFill="0" applyAlignment="0" applyProtection="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13" fillId="7" borderId="7" applyNumberFormat="0" applyAlignment="0" applyProtection="0"/>
    <xf numFmtId="0" fontId="64" fillId="7" borderId="7" applyNumberFormat="0" applyAlignment="0" applyProtection="0"/>
    <xf numFmtId="0" fontId="13" fillId="7" borderId="7" applyNumberFormat="0" applyAlignment="0" applyProtection="0"/>
    <xf numFmtId="0" fontId="61" fillId="92" borderId="28" applyNumberFormat="0" applyAlignment="0" applyProtection="0"/>
    <xf numFmtId="0" fontId="64" fillId="7" borderId="7"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3" fontId="65" fillId="41" borderId="17" applyFont="0" applyFill="0" applyProtection="0">
      <alignment horizontal="right" vertical="center"/>
    </xf>
    <xf numFmtId="0" fontId="66" fillId="0" borderId="0" applyNumberFormat="0" applyFill="0" applyBorder="0" applyAlignment="0" applyProtection="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9" fillId="0" borderId="0" applyNumberFormat="0" applyFill="0" applyBorder="0" applyAlignment="0" applyProtection="0"/>
    <xf numFmtId="194" fontId="28" fillId="0" borderId="0"/>
    <xf numFmtId="194" fontId="28" fillId="0" borderId="0"/>
    <xf numFmtId="166" fontId="28" fillId="0" borderId="0" applyFont="0" applyFill="0" applyBorder="0" applyAlignment="0" applyProtection="0"/>
    <xf numFmtId="166" fontId="28" fillId="0" borderId="0" applyFont="0" applyFill="0" applyBorder="0" applyAlignment="0" applyProtection="0"/>
    <xf numFmtId="188" fontId="59"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195" fontId="7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167" fontId="7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167" fontId="7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7" fontId="21" fillId="0" borderId="0" applyFont="0" applyFill="0" applyBorder="0" applyAlignment="0" applyProtection="0"/>
    <xf numFmtId="165" fontId="73"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28"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7"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4"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43" fontId="36"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5" fontId="76" fillId="0" borderId="0" applyFont="0" applyFill="0" applyBorder="0" applyAlignment="0" applyProtection="0"/>
    <xf numFmtId="165" fontId="75" fillId="0" borderId="0" applyFont="0" applyFill="0" applyBorder="0" applyAlignment="0" applyProtection="0"/>
    <xf numFmtId="167" fontId="2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3" fontId="77" fillId="0" borderId="0" applyFont="0" applyFill="0" applyBorder="0" applyAlignment="0" applyProtection="0"/>
    <xf numFmtId="0" fontId="78" fillId="0" borderId="0"/>
    <xf numFmtId="0" fontId="79" fillId="0" borderId="0"/>
    <xf numFmtId="3" fontId="77" fillId="0" borderId="0" applyFont="0" applyFill="0" applyBorder="0" applyAlignment="0" applyProtection="0"/>
    <xf numFmtId="0" fontId="78" fillId="0" borderId="0"/>
    <xf numFmtId="0" fontId="79" fillId="0" borderId="0"/>
    <xf numFmtId="0" fontId="80" fillId="0" borderId="0" applyNumberFormat="0" applyFill="0" applyBorder="0">
      <alignment horizontal="right"/>
    </xf>
    <xf numFmtId="196"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89" fontId="59"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4" fontId="36" fillId="0" borderId="0" applyFill="0" applyBorder="0" applyAlignment="0"/>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9" fontId="37" fillId="0" borderId="0"/>
    <xf numFmtId="199" fontId="37" fillId="0" borderId="0"/>
    <xf numFmtId="200" fontId="28" fillId="0" borderId="0"/>
    <xf numFmtId="200" fontId="28" fillId="0" borderId="0"/>
    <xf numFmtId="0" fontId="14" fillId="55" borderId="0">
      <alignment vertical="center"/>
    </xf>
    <xf numFmtId="38" fontId="81" fillId="0" borderId="33">
      <alignment vertical="center"/>
    </xf>
    <xf numFmtId="201" fontId="28" fillId="0" borderId="0" applyFont="0" applyFill="0" applyBorder="0" applyAlignment="0" applyProtection="0"/>
    <xf numFmtId="202" fontId="28" fillId="0" borderId="0" applyFont="0" applyFill="0" applyBorder="0" applyAlignment="0" applyProtection="0"/>
    <xf numFmtId="0" fontId="82" fillId="0" borderId="0">
      <protection locked="0"/>
    </xf>
    <xf numFmtId="203" fontId="59" fillId="0" borderId="0" applyFont="0" applyFill="0" applyBorder="0" applyAlignment="0" applyProtection="0">
      <alignment horizontal="right"/>
    </xf>
    <xf numFmtId="203" fontId="59" fillId="0" borderId="0" applyFont="0" applyFill="0" applyBorder="0" applyAlignment="0" applyProtection="0">
      <alignment horizontal="right"/>
    </xf>
    <xf numFmtId="167" fontId="28" fillId="0" borderId="0" applyFont="0" applyFill="0" applyBorder="0" applyAlignment="0" applyProtection="0"/>
    <xf numFmtId="0" fontId="83" fillId="44" borderId="0" applyNumberFormat="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61" fillId="94" borderId="28" applyNumberFormat="0" applyAlignment="0" applyProtection="0"/>
    <xf numFmtId="0" fontId="84" fillId="0" borderId="0">
      <protection locked="0"/>
    </xf>
    <xf numFmtId="0" fontId="84" fillId="0" borderId="0">
      <protection locked="0"/>
    </xf>
    <xf numFmtId="0" fontId="69" fillId="0" borderId="0" applyNumberFormat="0" applyFill="0" applyBorder="0" applyAlignment="0" applyProtection="0"/>
    <xf numFmtId="0" fontId="40" fillId="84" borderId="0" applyNumberFormat="0" applyBorder="0" applyAlignment="0" applyProtection="0"/>
    <xf numFmtId="0" fontId="40" fillId="86" borderId="0" applyNumberFormat="0" applyBorder="0" applyAlignment="0" applyProtection="0"/>
    <xf numFmtId="0" fontId="40" fillId="87"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90" borderId="0" applyNumberFormat="0" applyBorder="0" applyAlignment="0" applyProtection="0"/>
    <xf numFmtId="188" fontId="59" fillId="0" borderId="0" applyFill="0" applyBorder="0" applyAlignment="0"/>
    <xf numFmtId="189" fontId="59" fillId="0" borderId="0" applyFill="0" applyBorder="0" applyAlignment="0"/>
    <xf numFmtId="188" fontId="59" fillId="0" borderId="0" applyFill="0" applyBorder="0" applyAlignment="0"/>
    <xf numFmtId="193" fontId="59" fillId="0" borderId="0" applyFill="0" applyBorder="0" applyAlignment="0"/>
    <xf numFmtId="189" fontId="59" fillId="0" borderId="0" applyFill="0" applyBorder="0" applyAlignment="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204" fontId="85" fillId="0" borderId="0" applyFont="0" applyFill="0" applyBorder="0" applyAlignment="0" applyProtection="0"/>
    <xf numFmtId="0" fontId="15" fillId="0" borderId="0" applyNumberFormat="0" applyFill="0" applyBorder="0" applyAlignment="0" applyProtection="0"/>
    <xf numFmtId="0" fontId="86" fillId="0" borderId="0" applyNumberFormat="0" applyFill="0" applyBorder="0" applyAlignment="0" applyProtection="0"/>
    <xf numFmtId="0" fontId="15" fillId="0" borderId="0" applyNumberFormat="0" applyFill="0" applyBorder="0" applyAlignment="0" applyProtection="0"/>
    <xf numFmtId="0" fontId="87" fillId="0" borderId="0" applyNumberForma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0" fontId="82" fillId="0" borderId="0">
      <protection locked="0"/>
    </xf>
    <xf numFmtId="0" fontId="82" fillId="0" borderId="0">
      <protection locked="0"/>
    </xf>
    <xf numFmtId="0" fontId="82" fillId="0" borderId="0">
      <protection locked="0"/>
    </xf>
    <xf numFmtId="0" fontId="82" fillId="0" borderId="0">
      <protection locked="0"/>
    </xf>
    <xf numFmtId="0" fontId="82" fillId="0" borderId="0">
      <protection locked="0"/>
    </xf>
    <xf numFmtId="0" fontId="82" fillId="0" borderId="0">
      <protection locked="0"/>
    </xf>
    <xf numFmtId="0" fontId="82" fillId="0" borderId="0">
      <protection locked="0"/>
    </xf>
    <xf numFmtId="190" fontId="36" fillId="70" borderId="34">
      <protection locked="0"/>
    </xf>
    <xf numFmtId="3" fontId="36" fillId="70" borderId="34">
      <alignment wrapText="1"/>
      <protection locked="0"/>
    </xf>
    <xf numFmtId="0" fontId="88" fillId="96" borderId="35">
      <alignment horizontal="center" vertical="center"/>
    </xf>
    <xf numFmtId="0" fontId="89" fillId="0" borderId="0" applyNumberFormat="0" applyFill="0" applyBorder="0" applyAlignment="0" applyProtection="0"/>
    <xf numFmtId="0" fontId="82" fillId="0" borderId="0">
      <protection locked="0"/>
    </xf>
    <xf numFmtId="0" fontId="82" fillId="0" borderId="0">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1" fontId="21" fillId="0" borderId="0" applyNumberFormat="0" applyBorder="0" applyAlignment="0" applyProtection="0"/>
    <xf numFmtId="1" fontId="21" fillId="0" borderId="0" applyNumberFormat="0" applyBorder="0" applyAlignment="0" applyProtection="0"/>
    <xf numFmtId="0" fontId="87" fillId="0" borderId="0" applyNumberFormat="0" applyFill="0" applyBorder="0" applyAlignment="0" applyProtection="0"/>
    <xf numFmtId="0" fontId="91" fillId="0" borderId="0"/>
    <xf numFmtId="0" fontId="92" fillId="0" borderId="0"/>
    <xf numFmtId="3" fontId="21" fillId="36" borderId="17">
      <alignment horizontal="right" vertical="center" indent="1"/>
    </xf>
    <xf numFmtId="0" fontId="93" fillId="87" borderId="17">
      <alignment horizontal="center" vertical="center" wrapText="1"/>
    </xf>
    <xf numFmtId="0" fontId="93" fillId="97" borderId="17">
      <alignment horizontal="center" vertical="center" wrapText="1"/>
    </xf>
    <xf numFmtId="0" fontId="21" fillId="0" borderId="0">
      <alignment vertical="center"/>
    </xf>
    <xf numFmtId="0" fontId="94" fillId="70" borderId="17">
      <alignment vertical="center"/>
    </xf>
    <xf numFmtId="3" fontId="21" fillId="0" borderId="17" applyBorder="0">
      <alignment horizontal="right" vertical="center" indent="1"/>
      <protection locked="0"/>
    </xf>
    <xf numFmtId="49" fontId="21" fillId="35" borderId="0">
      <alignment horizontal="center" vertical="center"/>
    </xf>
    <xf numFmtId="0" fontId="95" fillId="0" borderId="0">
      <alignment horizontal="left" vertical="center"/>
    </xf>
    <xf numFmtId="0" fontId="21" fillId="0" borderId="0">
      <alignment horizontal="left" vertical="center" wrapText="1"/>
    </xf>
    <xf numFmtId="0" fontId="93" fillId="94" borderId="0">
      <alignment horizontal="left" vertical="center" wrapText="1"/>
    </xf>
    <xf numFmtId="206" fontId="96" fillId="0" borderId="0">
      <alignment vertical="center"/>
    </xf>
    <xf numFmtId="0" fontId="97" fillId="49" borderId="0" applyNumberFormat="0" applyBorder="0" applyAlignment="0" applyProtection="0"/>
    <xf numFmtId="0" fontId="58" fillId="46"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8" fillId="46" borderId="0" applyNumberFormat="0" applyBorder="0" applyAlignment="0" applyProtection="0"/>
    <xf numFmtId="0" fontId="99" fillId="2" borderId="0" applyNumberFormat="0" applyBorder="0" applyAlignment="0" applyProtection="0"/>
    <xf numFmtId="0" fontId="99"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28" fillId="70" borderId="17" applyNumberFormat="0" applyFont="0" applyBorder="0" applyProtection="0">
      <alignment horizontal="center" vertical="center"/>
    </xf>
    <xf numFmtId="0" fontId="28" fillId="70" borderId="17" applyNumberFormat="0" applyFont="0" applyBorder="0">
      <alignment horizontal="center" vertical="center"/>
    </xf>
    <xf numFmtId="0" fontId="36" fillId="98" borderId="0" applyNumberFormat="0" applyBorder="0">
      <alignment vertical="top"/>
    </xf>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49" fontId="101" fillId="0" borderId="0">
      <alignment horizontal="right"/>
    </xf>
    <xf numFmtId="49" fontId="101" fillId="0" borderId="0">
      <alignment horizontal="right"/>
    </xf>
    <xf numFmtId="0" fontId="34" fillId="0" borderId="0"/>
    <xf numFmtId="0" fontId="34" fillId="0" borderId="0"/>
    <xf numFmtId="0" fontId="34" fillId="0" borderId="0"/>
    <xf numFmtId="0" fontId="34" fillId="0" borderId="0"/>
    <xf numFmtId="49" fontId="102" fillId="0" borderId="0">
      <alignment horizontal="right"/>
    </xf>
    <xf numFmtId="0" fontId="34" fillId="0" borderId="0"/>
    <xf numFmtId="0" fontId="34" fillId="0" borderId="0"/>
    <xf numFmtId="206" fontId="103" fillId="0" borderId="0">
      <alignment vertical="center"/>
    </xf>
    <xf numFmtId="1" fontId="104" fillId="0" borderId="0"/>
    <xf numFmtId="0" fontId="105" fillId="0" borderId="37" applyNumberFormat="0" applyAlignment="0" applyProtection="0">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3" fillId="0" borderId="1" applyNumberFormat="0" applyFill="0" applyAlignment="0" applyProtection="0"/>
    <xf numFmtId="0" fontId="106" fillId="0" borderId="1" applyNumberFormat="0" applyFill="0" applyAlignment="0" applyProtection="0"/>
    <xf numFmtId="0" fontId="3" fillId="0" borderId="1" applyNumberFormat="0" applyFill="0" applyAlignment="0" applyProtection="0"/>
    <xf numFmtId="0" fontId="107" fillId="0" borderId="38" applyNumberFormat="0" applyFill="0" applyAlignment="0" applyProtection="0"/>
    <xf numFmtId="0" fontId="106" fillId="0" borderId="1"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4" fillId="0" borderId="2" applyNumberFormat="0" applyFill="0" applyAlignment="0" applyProtection="0"/>
    <xf numFmtId="0" fontId="108" fillId="0" borderId="2" applyNumberFormat="0" applyFill="0" applyAlignment="0" applyProtection="0"/>
    <xf numFmtId="0" fontId="4" fillId="0" borderId="2" applyNumberFormat="0" applyFill="0" applyAlignment="0" applyProtection="0"/>
    <xf numFmtId="0" fontId="109" fillId="0" borderId="39" applyNumberFormat="0" applyFill="0" applyAlignment="0" applyProtection="0"/>
    <xf numFmtId="0" fontId="108" fillId="0" borderId="2"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5" fillId="0" borderId="3" applyNumberFormat="0" applyFill="0" applyAlignment="0" applyProtection="0"/>
    <xf numFmtId="0" fontId="110" fillId="0" borderId="3" applyNumberFormat="0" applyFill="0" applyAlignment="0" applyProtection="0"/>
    <xf numFmtId="0" fontId="5" fillId="0" borderId="3" applyNumberFormat="0" applyFill="0" applyAlignment="0" applyProtection="0"/>
    <xf numFmtId="0" fontId="111" fillId="0" borderId="40" applyNumberFormat="0" applyFill="0" applyAlignment="0" applyProtection="0"/>
    <xf numFmtId="0" fontId="110" fillId="0" borderId="3"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5" fillId="0" borderId="0" applyNumberFormat="0" applyFill="0" applyBorder="0" applyAlignment="0" applyProtection="0"/>
    <xf numFmtId="0" fontId="110" fillId="0" borderId="0" applyNumberFormat="0" applyFill="0" applyBorder="0" applyAlignment="0" applyProtection="0"/>
    <xf numFmtId="0" fontId="5"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05" fillId="0" borderId="0"/>
    <xf numFmtId="0" fontId="95" fillId="41" borderId="16" applyFont="0" applyBorder="0">
      <alignment horizontal="center" wrapText="1"/>
    </xf>
    <xf numFmtId="3" fontId="28" fillId="39" borderId="17" applyFont="0" applyProtection="0">
      <alignment horizontal="right" vertical="center"/>
    </xf>
    <xf numFmtId="10" fontId="28" fillId="39" borderId="17" applyFont="0" applyProtection="0">
      <alignment horizontal="right" vertical="center"/>
    </xf>
    <xf numFmtId="9" fontId="28" fillId="39" borderId="17" applyFont="0" applyProtection="0">
      <alignment horizontal="right" vertical="center"/>
    </xf>
    <xf numFmtId="0" fontId="28" fillId="39" borderId="16" applyNumberFormat="0" applyFont="0" applyBorder="0" applyProtection="0">
      <alignment horizontal="left" vertical="center"/>
    </xf>
    <xf numFmtId="0" fontId="28" fillId="39" borderId="16" applyNumberFormat="0" applyFont="0" applyBorder="0" applyProtection="0">
      <alignment horizontal="left" vertical="center"/>
    </xf>
    <xf numFmtId="0" fontId="112" fillId="0" borderId="0" applyNumberFormat="0" applyFill="0" applyBorder="0">
      <protection locked="0"/>
    </xf>
    <xf numFmtId="0" fontId="112" fillId="0" borderId="0" applyNumberFormat="0" applyFill="0" applyBorder="0">
      <protection locked="0"/>
    </xf>
    <xf numFmtId="0" fontId="62" fillId="0" borderId="29" applyNumberFormat="0" applyFill="0" applyAlignment="0" applyProtection="0"/>
    <xf numFmtId="0" fontId="113" fillId="0" borderId="0" applyNumberFormat="0" applyFill="0" applyBorder="0" applyAlignment="0" applyProtection="0">
      <alignment vertical="top"/>
      <protection locked="0"/>
    </xf>
    <xf numFmtId="0" fontId="112" fillId="0" borderId="0" applyNumberFormat="0" applyFill="0" applyBorder="0">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protection locked="0"/>
    </xf>
    <xf numFmtId="0" fontId="114" fillId="0" borderId="0" applyNumberFormat="0" applyFill="0" applyBorder="0" applyAlignment="0" applyProtection="0"/>
    <xf numFmtId="0" fontId="115"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protection locked="0"/>
    </xf>
    <xf numFmtId="207" fontId="28" fillId="0" borderId="0" applyFont="0" applyFill="0" applyBorder="0" applyAlignment="0" applyProtection="0"/>
    <xf numFmtId="208" fontId="28" fillId="0" borderId="0" applyFont="0" applyFill="0" applyBorder="0" applyAlignment="0" applyProtection="0"/>
    <xf numFmtId="0" fontId="83" fillId="35" borderId="0" applyNumberFormat="0" applyBorder="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9" fillId="5" borderId="4" applyNumberFormat="0" applyAlignment="0" applyProtection="0"/>
    <xf numFmtId="0" fontId="9" fillId="5" borderId="4" applyNumberFormat="0" applyAlignment="0" applyProtection="0"/>
    <xf numFmtId="0" fontId="51" fillId="43" borderId="25" applyNumberFormat="0" applyAlignment="0" applyProtection="0"/>
    <xf numFmtId="0" fontId="117" fillId="5" borderId="4"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117"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81" fillId="99" borderId="0" applyNumberFormat="0" applyFont="0" applyBorder="0" applyAlignment="0" applyProtection="0"/>
    <xf numFmtId="0" fontId="81" fillId="99" borderId="0" applyNumberFormat="0" applyFont="0" applyBorder="0" applyAlignment="0" applyProtection="0"/>
    <xf numFmtId="209" fontId="28" fillId="100" borderId="17" applyFont="0">
      <alignment vertical="center"/>
      <protection locked="0"/>
    </xf>
    <xf numFmtId="3" fontId="28" fillId="100" borderId="17" applyFont="0">
      <alignment horizontal="right" vertical="center"/>
      <protection locked="0"/>
    </xf>
    <xf numFmtId="177" fontId="28" fillId="100" borderId="17" applyFont="0">
      <alignment horizontal="right" vertical="center"/>
      <protection locked="0"/>
    </xf>
    <xf numFmtId="210" fontId="28" fillId="100" borderId="17" applyFont="0">
      <alignment vertical="center"/>
      <protection locked="0"/>
    </xf>
    <xf numFmtId="10" fontId="28" fillId="100" borderId="17" applyFont="0">
      <alignment horizontal="right" vertical="center"/>
      <protection locked="0"/>
    </xf>
    <xf numFmtId="9" fontId="28" fillId="100" borderId="13" applyFont="0">
      <alignment horizontal="right" vertical="center"/>
      <protection locked="0"/>
    </xf>
    <xf numFmtId="211" fontId="28" fillId="100" borderId="17" applyFont="0">
      <alignment horizontal="right" vertical="center"/>
      <protection locked="0"/>
    </xf>
    <xf numFmtId="187" fontId="28" fillId="100" borderId="13" applyFont="0">
      <alignment horizontal="right" vertical="center"/>
      <protection locked="0"/>
    </xf>
    <xf numFmtId="0" fontId="28" fillId="100" borderId="17" applyFont="0">
      <alignment horizontal="center" vertical="center" wrapText="1"/>
      <protection locked="0"/>
    </xf>
    <xf numFmtId="49" fontId="28" fillId="100" borderId="17" applyFont="0">
      <alignment vertical="center"/>
      <protection locked="0"/>
    </xf>
    <xf numFmtId="0" fontId="118" fillId="0" borderId="0" applyNumberFormat="0" applyFill="0" applyBorder="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40" fillId="84" borderId="0" applyNumberFormat="0" applyBorder="0" applyAlignment="0" applyProtection="0"/>
    <xf numFmtId="0" fontId="40" fillId="86" borderId="0" applyNumberFormat="0" applyBorder="0" applyAlignment="0" applyProtection="0"/>
    <xf numFmtId="0" fontId="40" fillId="87"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90" borderId="0" applyNumberFormat="0" applyBorder="0" applyAlignment="0" applyProtection="0"/>
    <xf numFmtId="0" fontId="58" fillId="36" borderId="0" applyNumberFormat="0" applyBorder="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62" fillId="0" borderId="29" applyNumberFormat="0" applyFill="0" applyAlignment="0" applyProtection="0"/>
    <xf numFmtId="0" fontId="37" fillId="70" borderId="0">
      <alignment horizontal="right"/>
    </xf>
    <xf numFmtId="0" fontId="37" fillId="70" borderId="0">
      <alignment horizontal="right"/>
    </xf>
    <xf numFmtId="0" fontId="123" fillId="0" borderId="0" applyNumberFormat="0" applyBorder="0">
      <alignment vertical="top" wrapText="1"/>
    </xf>
    <xf numFmtId="0" fontId="124" fillId="0" borderId="17" applyNumberFormat="0" applyFill="0" applyBorder="0">
      <alignment horizontal="center"/>
    </xf>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3" fillId="0" borderId="0" applyFont="0" applyFill="0" applyBorder="0" applyAlignment="0" applyProtection="0"/>
    <xf numFmtId="167" fontId="28"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2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4"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4"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4"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4" fillId="0" borderId="0"/>
    <xf numFmtId="165" fontId="1" fillId="0" borderId="0" applyFont="0" applyFill="0" applyBorder="0" applyAlignment="0" applyProtection="0"/>
    <xf numFmtId="165" fontId="1" fillId="0" borderId="0" applyFont="0" applyFill="0" applyBorder="0" applyAlignment="0" applyProtection="0"/>
    <xf numFmtId="0" fontId="34"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7" fontId="28" fillId="0" borderId="0" applyFont="0" applyFill="0" applyBorder="0" applyAlignment="0" applyProtection="0"/>
    <xf numFmtId="167" fontId="72"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1" fillId="0" borderId="0" applyFont="0" applyFill="0" applyBorder="0" applyAlignment="0" applyProtection="0"/>
    <xf numFmtId="165" fontId="76" fillId="0" borderId="0" applyFont="0" applyFill="0" applyBorder="0" applyAlignment="0" applyProtection="0"/>
    <xf numFmtId="165" fontId="3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100"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34" fillId="0" borderId="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3" fillId="0" borderId="0" applyFont="0" applyFill="0" applyBorder="0" applyAlignment="0" applyProtection="0"/>
    <xf numFmtId="0" fontId="61" fillId="92" borderId="28" applyNumberFormat="0" applyAlignment="0" applyProtection="0"/>
    <xf numFmtId="0" fontId="125" fillId="0" borderId="17" applyNumberFormat="0" applyFill="0" applyBorder="0">
      <alignment horizontal="left"/>
    </xf>
    <xf numFmtId="0" fontId="112" fillId="0" borderId="0" applyNumberFormat="0" applyFill="0" applyBorder="0">
      <protection locked="0"/>
    </xf>
    <xf numFmtId="0" fontId="112" fillId="0" borderId="0" applyNumberFormat="0" applyFill="0" applyBorder="0">
      <protection locked="0"/>
    </xf>
    <xf numFmtId="0" fontId="126" fillId="0" borderId="0" applyNumberFormat="0" applyFill="0" applyBorder="0">
      <protection locked="0"/>
    </xf>
    <xf numFmtId="188" fontId="59" fillId="0" borderId="0" applyFill="0" applyBorder="0" applyAlignment="0"/>
    <xf numFmtId="189" fontId="59" fillId="0" borderId="0" applyFill="0" applyBorder="0" applyAlignment="0"/>
    <xf numFmtId="188" fontId="59" fillId="0" borderId="0" applyFill="0" applyBorder="0" applyAlignment="0"/>
    <xf numFmtId="193" fontId="59" fillId="0" borderId="0" applyFill="0" applyBorder="0" applyAlignment="0"/>
    <xf numFmtId="189" fontId="59" fillId="0" borderId="0" applyFill="0" applyBorder="0" applyAlignment="0"/>
    <xf numFmtId="0" fontId="12" fillId="0" borderId="6" applyNumberFormat="0" applyFill="0" applyAlignment="0" applyProtection="0"/>
    <xf numFmtId="0" fontId="12" fillId="0" borderId="6" applyNumberFormat="0" applyFill="0" applyAlignment="0" applyProtection="0"/>
    <xf numFmtId="0" fontId="62" fillId="0" borderId="29" applyNumberFormat="0" applyFill="0" applyAlignment="0" applyProtection="0"/>
    <xf numFmtId="0" fontId="127" fillId="0" borderId="6" applyNumberFormat="0" applyFill="0" applyAlignment="0" applyProtection="0"/>
    <xf numFmtId="0" fontId="127"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87" fillId="0" borderId="0" applyNumberFormat="0" applyFill="0" applyBorder="0" applyAlignment="0" applyProtection="0"/>
    <xf numFmtId="0" fontId="128" fillId="0" borderId="0"/>
    <xf numFmtId="0" fontId="28" fillId="45" borderId="36"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1" fillId="8" borderId="8" applyNumberFormat="0" applyFont="0" applyAlignment="0" applyProtection="0"/>
    <xf numFmtId="166" fontId="28" fillId="0" borderId="0" applyFont="0" applyFill="0" applyBorder="0" applyAlignment="0" applyProtection="0"/>
    <xf numFmtId="212" fontId="28" fillId="0" borderId="0" applyFill="0" applyBorder="0" applyAlignment="0" applyProtection="0"/>
    <xf numFmtId="212"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01" fontId="28" fillId="0" borderId="0" applyFont="0" applyFill="0" applyBorder="0" applyAlignment="0" applyProtection="0"/>
    <xf numFmtId="202" fontId="28" fillId="0" borderId="0" applyFont="0" applyFill="0" applyBorder="0" applyAlignment="0" applyProtection="0"/>
    <xf numFmtId="213" fontId="28" fillId="0" borderId="0" applyFont="0" applyFill="0" applyBorder="0" applyAlignment="0" applyProtection="0"/>
    <xf numFmtId="214" fontId="28" fillId="0" borderId="0" applyFont="0" applyFill="0" applyBorder="0" applyAlignment="0" applyProtection="0"/>
    <xf numFmtId="215" fontId="28" fillId="0" borderId="0"/>
    <xf numFmtId="215" fontId="28" fillId="0" borderId="0"/>
    <xf numFmtId="0" fontId="28" fillId="0" borderId="0"/>
    <xf numFmtId="0" fontId="8" fillId="4" borderId="0" applyNumberFormat="0" applyBorder="0" applyAlignment="0" applyProtection="0"/>
    <xf numFmtId="0" fontId="129" fillId="4" borderId="0" applyNumberFormat="0" applyBorder="0" applyAlignment="0" applyProtection="0"/>
    <xf numFmtId="0" fontId="8" fillId="4" borderId="0" applyNumberFormat="0" applyBorder="0" applyAlignment="0" applyProtection="0"/>
    <xf numFmtId="0" fontId="130" fillId="62" borderId="0" applyNumberFormat="0" applyBorder="0" applyAlignment="0" applyProtection="0"/>
    <xf numFmtId="0" fontId="129" fillId="4"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1" fillId="62" borderId="0" applyNumberFormat="0" applyBorder="0" applyAlignment="0" applyProtection="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3" fillId="36" borderId="11" applyFont="0" applyBorder="0"/>
    <xf numFmtId="216" fontId="28" fillId="0" borderId="0"/>
    <xf numFmtId="216" fontId="28" fillId="0" borderId="0"/>
    <xf numFmtId="0" fontId="28" fillId="0" borderId="0"/>
    <xf numFmtId="0" fontId="34" fillId="0" borderId="0"/>
    <xf numFmtId="0" fontId="95" fillId="0" borderId="0"/>
    <xf numFmtId="0" fontId="95" fillId="0" borderId="0"/>
    <xf numFmtId="0" fontId="95" fillId="0" borderId="0"/>
    <xf numFmtId="0" fontId="95"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8" fillId="0" borderId="0"/>
    <xf numFmtId="0" fontId="28" fillId="0" borderId="0"/>
    <xf numFmtId="0" fontId="28"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 fillId="0" borderId="0"/>
    <xf numFmtId="0" fontId="1" fillId="0" borderId="0"/>
    <xf numFmtId="0" fontId="1" fillId="0" borderId="0"/>
    <xf numFmtId="0" fontId="34"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95" fillId="0" borderId="0"/>
    <xf numFmtId="0" fontId="36" fillId="0" borderId="0"/>
    <xf numFmtId="0" fontId="36" fillId="0" borderId="0"/>
    <xf numFmtId="0" fontId="36" fillId="0" borderId="0"/>
    <xf numFmtId="0" fontId="36" fillId="0" borderId="0"/>
    <xf numFmtId="0" fontId="34" fillId="0" borderId="0"/>
    <xf numFmtId="0" fontId="34"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95" fillId="0" borderId="0"/>
    <xf numFmtId="0" fontId="28" fillId="0" borderId="0"/>
    <xf numFmtId="0" fontId="28" fillId="0" borderId="0"/>
    <xf numFmtId="0" fontId="28" fillId="0" borderId="0"/>
    <xf numFmtId="0" fontId="28" fillId="0" borderId="0"/>
    <xf numFmtId="0" fontId="36" fillId="0" borderId="0"/>
    <xf numFmtId="0" fontId="36" fillId="0" borderId="0"/>
    <xf numFmtId="0" fontId="36" fillId="0" borderId="0"/>
    <xf numFmtId="0" fontId="28" fillId="0" borderId="0"/>
    <xf numFmtId="0" fontId="21"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1" fillId="0" borderId="0"/>
    <xf numFmtId="0" fontId="1" fillId="0" borderId="0"/>
    <xf numFmtId="0" fontId="1" fillId="0" borderId="0"/>
    <xf numFmtId="0" fontId="34" fillId="0" borderId="0"/>
    <xf numFmtId="0" fontId="1" fillId="0" borderId="0"/>
    <xf numFmtId="0" fontId="28" fillId="0" borderId="0"/>
    <xf numFmtId="0" fontId="28" fillId="0" borderId="0"/>
    <xf numFmtId="0" fontId="28" fillId="0" borderId="0"/>
    <xf numFmtId="0" fontId="95" fillId="0" borderId="0"/>
    <xf numFmtId="0" fontId="28" fillId="0" borderId="0"/>
    <xf numFmtId="0" fontId="95"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34"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34" fillId="0" borderId="0"/>
    <xf numFmtId="0" fontId="28"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95" fillId="0" borderId="0"/>
    <xf numFmtId="0" fontId="34" fillId="0" borderId="0"/>
    <xf numFmtId="0" fontId="34" fillId="0" borderId="0"/>
    <xf numFmtId="0" fontId="34" fillId="0" borderId="0"/>
    <xf numFmtId="0" fontId="34" fillId="0" borderId="0"/>
    <xf numFmtId="0" fontId="24" fillId="0" borderId="0"/>
    <xf numFmtId="0" fontId="7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95"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35" fillId="0" borderId="0"/>
    <xf numFmtId="0" fontId="28" fillId="0" borderId="0"/>
    <xf numFmtId="0" fontId="95" fillId="0" borderId="0"/>
    <xf numFmtId="0" fontId="95" fillId="0" borderId="0"/>
    <xf numFmtId="0" fontId="95" fillId="0" borderId="0"/>
    <xf numFmtId="0" fontId="95" fillId="0" borderId="0"/>
    <xf numFmtId="0" fontId="28" fillId="0" borderId="0"/>
    <xf numFmtId="0" fontId="95" fillId="0" borderId="0"/>
    <xf numFmtId="0" fontId="95"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9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5" fillId="0" borderId="0"/>
    <xf numFmtId="0" fontId="95" fillId="0" borderId="0"/>
    <xf numFmtId="0" fontId="95" fillId="0" borderId="0"/>
    <xf numFmtId="0" fontId="34" fillId="0" borderId="0"/>
    <xf numFmtId="0" fontId="9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5" fillId="0" borderId="0"/>
    <xf numFmtId="0" fontId="95" fillId="0" borderId="0"/>
    <xf numFmtId="0" fontId="9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5" fillId="0" borderId="0"/>
    <xf numFmtId="0" fontId="95" fillId="0" borderId="0"/>
    <xf numFmtId="0" fontId="95"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1" fillId="0" borderId="0"/>
    <xf numFmtId="0" fontId="28" fillId="0" borderId="0"/>
    <xf numFmtId="0" fontId="28" fillId="0" borderId="0"/>
    <xf numFmtId="0" fontId="28" fillId="0" borderId="0"/>
    <xf numFmtId="0" fontId="28" fillId="0" borderId="0"/>
    <xf numFmtId="0" fontId="28" fillId="0" borderId="0"/>
    <xf numFmtId="0" fontId="28" fillId="0" borderId="0" applyBorder="0"/>
    <xf numFmtId="0" fontId="72" fillId="0" borderId="0"/>
    <xf numFmtId="0" fontId="35" fillId="0" borderId="0"/>
    <xf numFmtId="0" fontId="35" fillId="0" borderId="0"/>
    <xf numFmtId="0" fontId="35" fillId="0" borderId="0"/>
    <xf numFmtId="0" fontId="35" fillId="0" borderId="0"/>
    <xf numFmtId="0" fontId="35" fillId="0" borderId="0"/>
    <xf numFmtId="0" fontId="35" fillId="0" borderId="0"/>
    <xf numFmtId="0" fontId="21" fillId="0" borderId="0"/>
    <xf numFmtId="0" fontId="21" fillId="0" borderId="0"/>
    <xf numFmtId="0" fontId="7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2"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21"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95" fillId="0" borderId="0"/>
    <xf numFmtId="0" fontId="95" fillId="0" borderId="0"/>
    <xf numFmtId="0" fontId="34" fillId="0" borderId="0"/>
    <xf numFmtId="0" fontId="34" fillId="0" borderId="0"/>
    <xf numFmtId="0" fontId="28" fillId="0" borderId="0" applyBorder="0"/>
    <xf numFmtId="0" fontId="28" fillId="0" borderId="0" applyBorder="0"/>
    <xf numFmtId="0" fontId="28" fillId="0" borderId="0"/>
    <xf numFmtId="0" fontId="72" fillId="0" borderId="0"/>
    <xf numFmtId="0" fontId="72" fillId="0" borderId="0"/>
    <xf numFmtId="0" fontId="28" fillId="0" borderId="0"/>
    <xf numFmtId="0" fontId="28" fillId="0" borderId="0"/>
    <xf numFmtId="0" fontId="28" fillId="0" borderId="0" applyBorder="0"/>
    <xf numFmtId="0" fontId="28" fillId="0" borderId="0"/>
    <xf numFmtId="0" fontId="28" fillId="0" borderId="0"/>
    <xf numFmtId="0" fontId="72" fillId="0" borderId="0"/>
    <xf numFmtId="0" fontId="28" fillId="0" borderId="0"/>
    <xf numFmtId="0" fontId="28" fillId="0" borderId="0"/>
    <xf numFmtId="0" fontId="28" fillId="0" borderId="0"/>
    <xf numFmtId="0" fontId="28" fillId="0" borderId="0"/>
    <xf numFmtId="0" fontId="72" fillId="0" borderId="0"/>
    <xf numFmtId="0" fontId="28" fillId="0" borderId="0" applyProtection="0"/>
    <xf numFmtId="0" fontId="95" fillId="0" borderId="0"/>
    <xf numFmtId="0" fontId="95" fillId="0" borderId="0"/>
    <xf numFmtId="0" fontId="95" fillId="0" borderId="0"/>
    <xf numFmtId="0" fontId="74" fillId="0" borderId="0"/>
    <xf numFmtId="0" fontId="74" fillId="0" borderId="0"/>
    <xf numFmtId="0" fontId="74" fillId="0" borderId="0"/>
    <xf numFmtId="0" fontId="7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28" fillId="0" borderId="0"/>
    <xf numFmtId="0" fontId="95" fillId="0" borderId="0"/>
    <xf numFmtId="0" fontId="74" fillId="0" borderId="0"/>
    <xf numFmtId="0" fontId="74" fillId="0" borderId="0"/>
    <xf numFmtId="0" fontId="74" fillId="0" borderId="0"/>
    <xf numFmtId="0" fontId="74" fillId="0" borderId="0"/>
    <xf numFmtId="0" fontId="95" fillId="0" borderId="0"/>
    <xf numFmtId="0" fontId="74" fillId="0" borderId="0"/>
    <xf numFmtId="0" fontId="74" fillId="0" borderId="0"/>
    <xf numFmtId="0" fontId="74" fillId="0" borderId="0"/>
    <xf numFmtId="0" fontId="1" fillId="0" borderId="0"/>
    <xf numFmtId="0" fontId="1" fillId="0" borderId="0"/>
    <xf numFmtId="0" fontId="34" fillId="0" borderId="0"/>
    <xf numFmtId="0" fontId="34" fillId="0" borderId="0"/>
    <xf numFmtId="0" fontId="74" fillId="0" borderId="0"/>
    <xf numFmtId="0" fontId="1"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applyBorder="0"/>
    <xf numFmtId="0" fontId="28" fillId="0" borderId="0"/>
    <xf numFmtId="0" fontId="1" fillId="0" borderId="0"/>
    <xf numFmtId="0" fontId="1" fillId="0" borderId="0"/>
    <xf numFmtId="0" fontId="34" fillId="0" borderId="0"/>
    <xf numFmtId="0" fontId="28" fillId="0" borderId="0" applyBorder="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6" fillId="0" borderId="0"/>
    <xf numFmtId="0" fontId="36" fillId="0" borderId="0"/>
    <xf numFmtId="0" fontId="36" fillId="0" borderId="0"/>
    <xf numFmtId="0" fontId="28" fillId="0" borderId="0"/>
    <xf numFmtId="0" fontId="36" fillId="0" borderId="0"/>
    <xf numFmtId="0" fontId="36"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6" fillId="0" borderId="0"/>
    <xf numFmtId="0" fontId="36" fillId="0" borderId="0"/>
    <xf numFmtId="0" fontId="35" fillId="0" borderId="0"/>
    <xf numFmtId="0" fontId="35" fillId="0" borderId="0"/>
    <xf numFmtId="0" fontId="35" fillId="0" borderId="0"/>
    <xf numFmtId="0" fontId="35" fillId="0" borderId="0"/>
    <xf numFmtId="0" fontId="7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4" fillId="0" borderId="0"/>
    <xf numFmtId="0" fontId="34" fillId="0" borderId="0"/>
    <xf numFmtId="0" fontId="28" fillId="0" borderId="0"/>
    <xf numFmtId="0" fontId="36" fillId="0" borderId="0"/>
    <xf numFmtId="0" fontId="36" fillId="0" borderId="0"/>
    <xf numFmtId="0" fontId="36" fillId="0" borderId="0"/>
    <xf numFmtId="0" fontId="28" fillId="0" borderId="0"/>
    <xf numFmtId="0" fontId="36" fillId="0" borderId="0"/>
    <xf numFmtId="0" fontId="28" fillId="0" borderId="0"/>
    <xf numFmtId="0" fontId="28" fillId="0" borderId="0"/>
    <xf numFmtId="0" fontId="28"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6" fillId="0" borderId="0"/>
    <xf numFmtId="0" fontId="24"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34"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0" fillId="0" borderId="0"/>
    <xf numFmtId="0" fontId="28" fillId="0" borderId="0"/>
    <xf numFmtId="0" fontId="28" fillId="0" borderId="0"/>
    <xf numFmtId="0" fontId="7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4" fillId="0" borderId="0"/>
    <xf numFmtId="0" fontId="74" fillId="0" borderId="0"/>
    <xf numFmtId="0" fontId="1" fillId="0" borderId="0"/>
    <xf numFmtId="0" fontId="1" fillId="0" borderId="0"/>
    <xf numFmtId="0" fontId="34" fillId="0" borderId="0"/>
    <xf numFmtId="0" fontId="74" fillId="0" borderId="0"/>
    <xf numFmtId="0" fontId="74" fillId="0" borderId="0"/>
    <xf numFmtId="0" fontId="74" fillId="0" borderId="0"/>
    <xf numFmtId="0" fontId="7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00" fillId="0" borderId="0"/>
    <xf numFmtId="0" fontId="74" fillId="0" borderId="0"/>
    <xf numFmtId="0" fontId="74" fillId="0" borderId="0"/>
    <xf numFmtId="0" fontId="74" fillId="0" borderId="0"/>
    <xf numFmtId="0" fontId="74" fillId="0" borderId="0"/>
    <xf numFmtId="0" fontId="74" fillId="0" borderId="0"/>
    <xf numFmtId="0" fontId="74" fillId="0" borderId="0"/>
    <xf numFmtId="0" fontId="28" fillId="0" borderId="0"/>
    <xf numFmtId="0" fontId="74" fillId="0" borderId="0"/>
    <xf numFmtId="0" fontId="74"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28" fillId="0" borderId="0"/>
    <xf numFmtId="0" fontId="28"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1" fillId="0" borderId="0"/>
    <xf numFmtId="0" fontId="21" fillId="0" borderId="0"/>
    <xf numFmtId="0" fontId="1" fillId="0" borderId="0"/>
    <xf numFmtId="0" fontId="1" fillId="0" borderId="0"/>
    <xf numFmtId="0" fontId="21" fillId="0" borderId="0"/>
    <xf numFmtId="0" fontId="1" fillId="0" borderId="0"/>
    <xf numFmtId="0" fontId="1" fillId="0" borderId="0"/>
    <xf numFmtId="0" fontId="21"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6" fillId="0" borderId="0"/>
    <xf numFmtId="0" fontId="36" fillId="0" borderId="0"/>
    <xf numFmtId="0" fontId="7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34"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34" fillId="0" borderId="0"/>
    <xf numFmtId="0" fontId="34" fillId="0" borderId="0"/>
    <xf numFmtId="0" fontId="35" fillId="0" borderId="0"/>
    <xf numFmtId="0" fontId="35" fillId="0" borderId="0"/>
    <xf numFmtId="0" fontId="35" fillId="0" borderId="0"/>
    <xf numFmtId="0" fontId="35" fillId="0" borderId="0"/>
    <xf numFmtId="0" fontId="35" fillId="0" borderId="0"/>
    <xf numFmtId="0" fontId="35" fillId="0" borderId="0"/>
    <xf numFmtId="0" fontId="1" fillId="0" borderId="0"/>
    <xf numFmtId="0" fontId="1" fillId="0" borderId="0"/>
    <xf numFmtId="0" fontId="1" fillId="0" borderId="0"/>
    <xf numFmtId="0" fontId="28" fillId="0" borderId="0"/>
    <xf numFmtId="0" fontId="1" fillId="0" borderId="0"/>
    <xf numFmtId="0" fontId="1" fillId="0" borderId="0"/>
    <xf numFmtId="0" fontId="13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8" fillId="0" borderId="0"/>
    <xf numFmtId="0" fontId="28" fillId="0" borderId="0"/>
    <xf numFmtId="0" fontId="74" fillId="0" borderId="0"/>
    <xf numFmtId="0" fontId="74" fillId="0" borderId="0"/>
    <xf numFmtId="0" fontId="74" fillId="0" borderId="0"/>
    <xf numFmtId="0" fontId="74" fillId="0" borderId="0"/>
    <xf numFmtId="0" fontId="28" fillId="0" borderId="0"/>
    <xf numFmtId="0" fontId="1" fillId="0" borderId="0"/>
    <xf numFmtId="0" fontId="1"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74" fillId="0" borderId="0"/>
    <xf numFmtId="0" fontId="74" fillId="0" borderId="0"/>
    <xf numFmtId="0" fontId="74" fillId="0" borderId="0"/>
    <xf numFmtId="0" fontId="76" fillId="0" borderId="0"/>
    <xf numFmtId="0" fontId="74" fillId="0" borderId="0"/>
    <xf numFmtId="0" fontId="74" fillId="0" borderId="0"/>
    <xf numFmtId="0" fontId="74" fillId="0" borderId="0"/>
    <xf numFmtId="0" fontId="74" fillId="0" borderId="0"/>
    <xf numFmtId="0" fontId="74" fillId="0" borderId="0"/>
    <xf numFmtId="0" fontId="74" fillId="0" borderId="0"/>
    <xf numFmtId="2" fontId="81" fillId="0" borderId="0" applyBorder="0" applyProtection="0"/>
    <xf numFmtId="2" fontId="81" fillId="0" borderId="0" applyBorder="0" applyProtection="0"/>
    <xf numFmtId="0" fontId="28"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1" fillId="8" borderId="8" applyNumberFormat="0" applyFont="0" applyAlignment="0" applyProtection="0"/>
    <xf numFmtId="0" fontId="1" fillId="8" borderId="8"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34" fillId="0" borderId="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34" fillId="0" borderId="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35" fillId="8" borderId="8"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5" fillId="8" borderId="8" applyNumberFormat="0" applyFont="0" applyAlignment="0" applyProtection="0"/>
    <xf numFmtId="0" fontId="7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35" fillId="0" borderId="15"/>
    <xf numFmtId="0" fontId="130" fillId="62" borderId="0" applyNumberFormat="0" applyBorder="0" applyAlignment="0" applyProtection="0"/>
    <xf numFmtId="3" fontId="28" fillId="36" borderId="17" applyFont="0">
      <alignment horizontal="right" vertical="center"/>
      <protection locked="0"/>
    </xf>
    <xf numFmtId="177" fontId="28" fillId="36" borderId="17" applyFont="0">
      <alignment horizontal="right" vertical="center"/>
      <protection locked="0"/>
    </xf>
    <xf numFmtId="10" fontId="28" fillId="36" borderId="17" applyFont="0">
      <alignment horizontal="right" vertical="center"/>
      <protection locked="0"/>
    </xf>
    <xf numFmtId="9" fontId="28" fillId="36" borderId="17" applyFont="0">
      <alignment horizontal="right" vertical="center"/>
      <protection locked="0"/>
    </xf>
    <xf numFmtId="211" fontId="28" fillId="36" borderId="17" applyFont="0">
      <alignment horizontal="right" vertical="center"/>
      <protection locked="0"/>
    </xf>
    <xf numFmtId="187" fontId="28" fillId="36" borderId="13" applyFont="0">
      <alignment horizontal="right" vertical="center"/>
      <protection locked="0"/>
    </xf>
    <xf numFmtId="0" fontId="28" fillId="36" borderId="17" applyFont="0">
      <alignment horizontal="center" vertical="center" wrapText="1"/>
      <protection locked="0"/>
    </xf>
    <xf numFmtId="0" fontId="28" fillId="36" borderId="17" applyNumberFormat="0" applyFont="0">
      <alignment horizontal="center" vertical="center" wrapText="1"/>
      <protection locked="0"/>
    </xf>
    <xf numFmtId="0" fontId="10" fillId="6" borderId="5" applyNumberFormat="0" applyAlignment="0" applyProtection="0"/>
    <xf numFmtId="0" fontId="136" fillId="6" borderId="5" applyNumberFormat="0" applyAlignment="0" applyProtection="0"/>
    <xf numFmtId="0" fontId="10" fillId="6" borderId="5" applyNumberFormat="0" applyAlignment="0" applyProtection="0"/>
    <xf numFmtId="0" fontId="121" fillId="47" borderId="26" applyNumberFormat="0" applyAlignment="0" applyProtection="0"/>
    <xf numFmtId="0" fontId="136" fillId="6" borderId="5"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9" fillId="0" borderId="0" applyNumberFormat="0" applyFill="0" applyBorder="0" applyAlignment="0" applyProtection="0"/>
    <xf numFmtId="0" fontId="137" fillId="0" borderId="0" applyNumberFormat="0" applyFill="0" applyBorder="0">
      <alignment horizontal="left"/>
    </xf>
    <xf numFmtId="0" fontId="137" fillId="0" borderId="0" applyNumberFormat="0" applyFill="0" applyBorder="0">
      <alignment horizontal="left"/>
    </xf>
    <xf numFmtId="0" fontId="42" fillId="104" borderId="0" applyNumberFormat="0" applyBorder="0" applyAlignment="0" applyProtection="0"/>
    <xf numFmtId="0" fontId="42" fillId="79" borderId="0" applyNumberFormat="0" applyBorder="0" applyAlignment="0" applyProtection="0"/>
    <xf numFmtId="0" fontId="42" fillId="65" borderId="0" applyNumberFormat="0" applyBorder="0" applyAlignment="0" applyProtection="0"/>
    <xf numFmtId="0" fontId="42" fillId="105" borderId="0" applyNumberFormat="0" applyBorder="0" applyAlignment="0" applyProtection="0"/>
    <xf numFmtId="0" fontId="42" fillId="77" borderId="0" applyNumberFormat="0" applyBorder="0" applyAlignment="0" applyProtection="0"/>
    <xf numFmtId="0" fontId="42" fillId="106" borderId="0" applyNumberFormat="0" applyBorder="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138" fillId="0" borderId="0" applyNumberForma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1" fillId="0" borderId="0" applyFont="0" applyFill="0" applyBorder="0" applyAlignment="0" applyProtection="0"/>
    <xf numFmtId="9" fontId="70"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6"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1" fillId="0" borderId="0" applyFont="0" applyFill="0" applyBorder="0" applyAlignment="0" applyProtection="0"/>
    <xf numFmtId="9" fontId="74" fillId="0" borderId="0" applyFont="0" applyFill="0" applyBorder="0" applyAlignment="0" applyProtection="0"/>
    <xf numFmtId="217" fontId="30" fillId="0" borderId="0">
      <protection locked="0"/>
    </xf>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139"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35" fillId="0" borderId="0" applyFont="0" applyFill="0" applyBorder="0" applyAlignment="0" applyProtection="0"/>
    <xf numFmtId="9" fontId="75"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4" fillId="0" borderId="0"/>
    <xf numFmtId="9" fontId="73"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40" fillId="0" borderId="0" applyFont="0" applyFill="0" applyBorder="0" applyAlignment="0" applyProtection="0"/>
    <xf numFmtId="9" fontId="72" fillId="0" borderId="0" applyFont="0" applyFill="0" applyBorder="0" applyAlignment="0" applyProtection="0"/>
    <xf numFmtId="9" fontId="21" fillId="0" borderId="0" applyFont="0" applyFill="0" applyBorder="0" applyAlignment="0" applyProtection="0"/>
    <xf numFmtId="9" fontId="28" fillId="0" borderId="0" applyFont="0" applyFill="0" applyBorder="0" applyAlignment="0" applyProtection="0"/>
    <xf numFmtId="9" fontId="75"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75"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28"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6"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28" fillId="0" borderId="0" applyNumberFormat="0" applyFont="0" applyBorder="0" applyAlignment="0"/>
    <xf numFmtId="0" fontId="37" fillId="70" borderId="0"/>
    <xf numFmtId="0" fontId="37" fillId="70" borderId="0"/>
    <xf numFmtId="0" fontId="28" fillId="94" borderId="34" applyNumberFormat="0">
      <alignment vertical="top" wrapText="1"/>
    </xf>
    <xf numFmtId="0" fontId="28" fillId="94" borderId="34" applyNumberFormat="0">
      <alignment vertical="top" wrapText="1"/>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3" fontId="28" fillId="38" borderId="17" applyFont="0">
      <alignment horizontal="right" vertical="center"/>
      <protection locked="0"/>
    </xf>
    <xf numFmtId="0" fontId="83" fillId="35" borderId="0" applyNumberFormat="0" applyBorder="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30" fillId="103" borderId="0" applyNumberFormat="0" applyBorder="0" applyAlignment="0" applyProtection="0"/>
    <xf numFmtId="1" fontId="139" fillId="107" borderId="0" applyNumberFormat="0" applyFont="0" applyBorder="0" applyAlignment="0">
      <alignment horizontal="left"/>
    </xf>
    <xf numFmtId="218" fontId="28" fillId="41" borderId="17" applyFont="0">
      <alignment horizontal="center" vertical="center"/>
    </xf>
    <xf numFmtId="3" fontId="28" fillId="41" borderId="17" applyFont="0">
      <alignment horizontal="right" vertical="center"/>
    </xf>
    <xf numFmtId="219" fontId="28" fillId="41" borderId="17" applyFont="0">
      <alignment horizontal="right" vertical="center"/>
    </xf>
    <xf numFmtId="177" fontId="28" fillId="41" borderId="17" applyFont="0">
      <alignment horizontal="right" vertical="center"/>
    </xf>
    <xf numFmtId="10" fontId="28" fillId="41" borderId="17" applyFont="0">
      <alignment horizontal="right" vertical="center"/>
    </xf>
    <xf numFmtId="9" fontId="28" fillId="41" borderId="17" applyFont="0">
      <alignment horizontal="right" vertical="center"/>
    </xf>
    <xf numFmtId="220" fontId="28" fillId="41" borderId="17" applyFont="0">
      <alignment horizontal="center" vertical="center" wrapText="1"/>
    </xf>
    <xf numFmtId="0" fontId="28" fillId="64" borderId="42" applyNumberFormat="0" applyFont="0" applyBorder="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142" fillId="0" borderId="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3" fillId="0" borderId="0" applyNumberFormat="0" applyFont="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3" fillId="0" borderId="0" applyNumberFormat="0" applyFont="0" applyBorder="0" applyAlignment="0" applyProtection="0"/>
    <xf numFmtId="0" fontId="143" fillId="0" borderId="0" applyNumberFormat="0" applyFont="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2" fontId="28" fillId="0" borderId="0" applyFont="0" applyFill="0" applyBorder="0" applyAlignment="0" applyProtection="0"/>
    <xf numFmtId="0" fontId="28" fillId="0" borderId="0" applyFont="0" applyFill="0" applyBorder="0" applyAlignment="0" applyProtection="0"/>
    <xf numFmtId="223" fontId="28" fillId="0" borderId="0" applyFont="0" applyFill="0" applyBorder="0" applyAlignment="0" applyProtection="0"/>
    <xf numFmtId="0" fontId="112" fillId="0" borderId="0" applyNumberFormat="0" applyFill="0" applyBorder="0" applyAlignment="0" applyProtection="0">
      <alignment vertical="top"/>
      <protection locked="0"/>
    </xf>
    <xf numFmtId="0" fontId="28" fillId="0" borderId="0" applyNumberFormat="0" applyFill="0" applyBorder="0" applyAlignment="0" applyProtection="0"/>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44" fillId="0" borderId="0"/>
    <xf numFmtId="0" fontId="144" fillId="0" borderId="0"/>
    <xf numFmtId="0" fontId="28" fillId="0" borderId="0"/>
    <xf numFmtId="0" fontId="28" fillId="0" borderId="0"/>
    <xf numFmtId="0" fontId="28" fillId="0" borderId="0"/>
    <xf numFmtId="0" fontId="28" fillId="0" borderId="0"/>
    <xf numFmtId="0" fontId="144" fillId="0" borderId="0"/>
    <xf numFmtId="0" fontId="28" fillId="0" borderId="0" applyNumberFormat="0" applyFill="0" applyBorder="0" applyAlignment="0" applyProtection="0"/>
    <xf numFmtId="0" fontId="144" fillId="0" borderId="0"/>
    <xf numFmtId="0" fontId="28" fillId="64" borderId="42" applyNumberFormat="0" applyFont="0" applyBorder="0" applyAlignment="0" applyProtection="0"/>
    <xf numFmtId="0" fontId="28" fillId="64" borderId="42" applyNumberFormat="0" applyFont="0" applyBorder="0" applyAlignment="0" applyProtection="0"/>
    <xf numFmtId="0" fontId="28" fillId="64" borderId="42" applyNumberFormat="0" applyFont="0" applyBorder="0" applyAlignment="0" applyProtection="0"/>
    <xf numFmtId="0" fontId="28" fillId="64" borderId="42" applyNumberFormat="0" applyFont="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224" fontId="145"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0" fontId="105" fillId="0" borderId="0" applyNumberFormat="0" applyFill="0" applyBorder="0">
      <alignment horizontal="left" wrapText="1"/>
    </xf>
    <xf numFmtId="0" fontId="105" fillId="0" borderId="0" applyNumberFormat="0" applyFill="0" applyBorder="0">
      <alignment horizontal="left" wrapText="1"/>
    </xf>
    <xf numFmtId="0" fontId="105" fillId="0" borderId="0" applyNumberFormat="0" applyFill="0" applyBorder="0">
      <alignment horizontal="left" wrapText="1"/>
    </xf>
    <xf numFmtId="0" fontId="105" fillId="0" borderId="0" applyNumberFormat="0" applyFill="0" applyBorder="0">
      <alignment horizontal="left"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229" fontId="146" fillId="0" borderId="0" applyNumberFormat="0" applyFill="0" applyBorder="0" applyAlignment="0" applyProtection="0">
      <alignment horizontal="right" vertical="center" wrapText="1"/>
    </xf>
    <xf numFmtId="0" fontId="147" fillId="0" borderId="0" applyNumberFormat="0" applyFill="0" applyBorder="0" applyAlignment="0" applyProtection="0"/>
    <xf numFmtId="0" fontId="148" fillId="0" borderId="0" applyNumberFormat="0" applyFill="0" applyBorder="0" applyAlignment="0" applyProtection="0">
      <protection locked="0"/>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209" fontId="28" fillId="111" borderId="17" applyFont="0">
      <alignment vertical="center"/>
    </xf>
    <xf numFmtId="1" fontId="28" fillId="111" borderId="17" applyFont="0">
      <alignment horizontal="right" vertical="center"/>
    </xf>
    <xf numFmtId="210" fontId="28" fillId="111" borderId="17" applyFont="0">
      <alignment vertical="center"/>
    </xf>
    <xf numFmtId="9" fontId="28" fillId="111" borderId="17" applyFont="0">
      <alignment horizontal="right" vertical="center"/>
    </xf>
    <xf numFmtId="211" fontId="28" fillId="111" borderId="17" applyFont="0">
      <alignment horizontal="right" vertical="center"/>
    </xf>
    <xf numFmtId="10" fontId="28" fillId="111" borderId="17" applyFont="0">
      <alignment horizontal="right" vertical="center"/>
    </xf>
    <xf numFmtId="0" fontId="28" fillId="111" borderId="17" applyFont="0">
      <alignment horizontal="center" vertical="center" wrapText="1"/>
    </xf>
    <xf numFmtId="49" fontId="28" fillId="111" borderId="17" applyFont="0">
      <alignment vertical="center"/>
    </xf>
    <xf numFmtId="210" fontId="28" fillId="112" borderId="17" applyFont="0">
      <alignment vertical="center"/>
    </xf>
    <xf numFmtId="9" fontId="28" fillId="112" borderId="17" applyFont="0">
      <alignment horizontal="right" vertical="center"/>
    </xf>
    <xf numFmtId="209" fontId="28" fillId="35" borderId="17">
      <alignment vertical="center"/>
    </xf>
    <xf numFmtId="210" fontId="28" fillId="35" borderId="17" applyFont="0">
      <alignment horizontal="right" vertical="center"/>
    </xf>
    <xf numFmtId="1" fontId="28" fillId="35" borderId="17" applyFont="0">
      <alignment horizontal="right" vertical="center"/>
    </xf>
    <xf numFmtId="210" fontId="28" fillId="35" borderId="17" applyFont="0">
      <alignment vertical="center"/>
    </xf>
    <xf numFmtId="177" fontId="28" fillId="35" borderId="17" applyFont="0">
      <alignment vertical="center"/>
    </xf>
    <xf numFmtId="10" fontId="28" fillId="35" borderId="17" applyFont="0">
      <alignment horizontal="right" vertical="center"/>
    </xf>
    <xf numFmtId="9" fontId="28" fillId="35" borderId="17" applyFont="0">
      <alignment horizontal="right" vertical="center"/>
    </xf>
    <xf numFmtId="211" fontId="28" fillId="35" borderId="17" applyFont="0">
      <alignment horizontal="right" vertical="center"/>
    </xf>
    <xf numFmtId="10" fontId="28" fillId="35" borderId="20" applyFont="0">
      <alignment horizontal="right" vertical="center"/>
    </xf>
    <xf numFmtId="0" fontId="28" fillId="35" borderId="17" applyFont="0">
      <alignment horizontal="center" vertical="center" wrapText="1"/>
    </xf>
    <xf numFmtId="49" fontId="28" fillId="35" borderId="17" applyFont="0">
      <alignment vertical="center"/>
    </xf>
    <xf numFmtId="0" fontId="118" fillId="0" borderId="47" applyNumberFormat="0" applyFill="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95" fillId="41" borderId="0"/>
    <xf numFmtId="0" fontId="149" fillId="0" borderId="48" applyNumberFormat="0" applyProtection="0">
      <alignment horizontal="right"/>
    </xf>
    <xf numFmtId="0" fontId="149" fillId="0" borderId="48" applyNumberFormat="0" applyProtection="0">
      <alignment horizontal="right"/>
    </xf>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3" fillId="0" borderId="0">
      <alignment vertical="center"/>
    </xf>
    <xf numFmtId="0" fontId="153" fillId="0" borderId="0">
      <alignment vertical="center"/>
    </xf>
    <xf numFmtId="0" fontId="96" fillId="0" borderId="0">
      <alignment vertical="center"/>
    </xf>
    <xf numFmtId="0" fontId="96" fillId="0" borderId="0">
      <alignment vertical="center"/>
    </xf>
    <xf numFmtId="0" fontId="103" fillId="0" borderId="0">
      <alignment vertical="center"/>
    </xf>
    <xf numFmtId="0" fontId="103" fillId="0" borderId="0">
      <alignment vertical="center"/>
    </xf>
    <xf numFmtId="0" fontId="154" fillId="0" borderId="0" applyNumberFormat="0" applyFill="0" applyBorder="0">
      <alignment horizontal="left"/>
    </xf>
    <xf numFmtId="0" fontId="89" fillId="0" borderId="0" applyNumberFormat="0" applyFill="0" applyBorder="0" applyAlignment="0" applyProtection="0"/>
    <xf numFmtId="0" fontId="87" fillId="0" borderId="0" applyNumberFormat="0" applyFill="0" applyBorder="0" applyAlignment="0" applyProtection="0"/>
    <xf numFmtId="0" fontId="155" fillId="92" borderId="28" applyNumberFormat="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6" fillId="0" borderId="0" applyNumberFormat="0" applyFill="0" applyBorder="0" applyAlignment="0" applyProtection="0"/>
    <xf numFmtId="0" fontId="16" fillId="0" borderId="9" applyNumberFormat="0" applyFill="0" applyAlignment="0" applyProtection="0"/>
    <xf numFmtId="0" fontId="158" fillId="0" borderId="9" applyNumberFormat="0" applyFill="0" applyAlignment="0" applyProtection="0"/>
    <xf numFmtId="0" fontId="16" fillId="0" borderId="9" applyNumberFormat="0" applyFill="0" applyAlignment="0" applyProtection="0"/>
    <xf numFmtId="0" fontId="159" fillId="0" borderId="49" applyNumberFormat="0" applyFill="0" applyAlignment="0" applyProtection="0"/>
    <xf numFmtId="0" fontId="158" fillId="0" borderId="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167" fontId="28" fillId="0" borderId="0" applyFont="0" applyFill="0" applyBorder="0" applyAlignment="0" applyProtection="0"/>
    <xf numFmtId="165" fontId="28" fillId="0" borderId="0" applyFont="0" applyFill="0" applyBorder="0" applyAlignment="0" applyProtection="0"/>
    <xf numFmtId="167" fontId="72" fillId="0" borderId="0" applyFont="0" applyFill="0" applyBorder="0" applyAlignment="0" applyProtection="0"/>
    <xf numFmtId="167" fontId="28" fillId="0" borderId="0" applyFont="0" applyFill="0" applyBorder="0" applyAlignment="0" applyProtection="0"/>
    <xf numFmtId="165" fontId="28" fillId="0" borderId="0" applyFont="0" applyFill="0" applyBorder="0" applyAlignment="0" applyProtection="0"/>
    <xf numFmtId="167" fontId="28"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3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40" fillId="89" borderId="0" applyNumberFormat="0" applyBorder="0" applyAlignment="0" applyProtection="0"/>
    <xf numFmtId="0" fontId="40" fillId="106" borderId="0" applyNumberFormat="0" applyBorder="0" applyAlignment="0" applyProtection="0"/>
    <xf numFmtId="0" fontId="40" fillId="113" borderId="0" applyNumberFormat="0" applyBorder="0" applyAlignment="0" applyProtection="0"/>
    <xf numFmtId="0" fontId="40" fillId="81" borderId="0" applyNumberFormat="0" applyBorder="0" applyAlignment="0" applyProtection="0"/>
    <xf numFmtId="0" fontId="40" fillId="77" borderId="0" applyNumberFormat="0" applyBorder="0" applyAlignment="0" applyProtection="0"/>
    <xf numFmtId="0" fontId="40" fillId="79" borderId="0" applyNumberFormat="0" applyBorder="0" applyAlignment="0" applyProtection="0"/>
    <xf numFmtId="168" fontId="28" fillId="0" borderId="0" applyFont="0" applyFill="0" applyBorder="0" applyAlignment="0" applyProtection="0"/>
    <xf numFmtId="168" fontId="28" fillId="0" borderId="0" applyFont="0" applyFill="0" applyBorder="0" applyAlignment="0" applyProtection="0"/>
    <xf numFmtId="0" fontId="89"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89"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13" fontId="28" fillId="0" borderId="0" applyFont="0" applyFill="0" applyBorder="0" applyAlignment="0" applyProtection="0"/>
    <xf numFmtId="214" fontId="28" fillId="0" borderId="0" applyFont="0" applyFill="0" applyBorder="0" applyAlignment="0" applyProtection="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9" fontId="162" fillId="0" borderId="0">
      <alignment horizontal="right"/>
    </xf>
    <xf numFmtId="1" fontId="163" fillId="0" borderId="0" applyFont="0" applyFill="0" applyBorder="0" applyAlignment="0">
      <protection locked="0"/>
    </xf>
    <xf numFmtId="0" fontId="28" fillId="0" borderId="0"/>
    <xf numFmtId="0" fontId="28" fillId="0" borderId="0"/>
    <xf numFmtId="0" fontId="28" fillId="0" borderId="0"/>
    <xf numFmtId="230" fontId="21" fillId="0" borderId="0" applyFont="0" applyFill="0" applyBorder="0" applyAlignment="0" applyProtection="0"/>
    <xf numFmtId="230" fontId="21"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35" fontId="21" fillId="0" borderId="0" applyFont="0" applyFill="0" applyBorder="0" applyAlignment="0" applyProtection="0"/>
    <xf numFmtId="235" fontId="21"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181" fontId="28" fillId="0" borderId="0" applyFont="0" applyFill="0" applyBorder="0" applyAlignment="0" applyProtection="0"/>
    <xf numFmtId="18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65" fillId="0" borderId="0" applyNumberFormat="0" applyFill="0" applyBorder="0" applyProtection="0">
      <alignment vertical="top"/>
    </xf>
    <xf numFmtId="0" fontId="165" fillId="0" borderId="0" applyNumberFormat="0" applyFill="0" applyBorder="0" applyProtection="0">
      <alignment vertical="top"/>
    </xf>
    <xf numFmtId="0" fontId="165" fillId="0" borderId="0" applyNumberFormat="0" applyFill="0" applyBorder="0" applyProtection="0">
      <alignment vertical="top"/>
    </xf>
    <xf numFmtId="0" fontId="165" fillId="0" borderId="0" applyNumberFormat="0" applyFill="0" applyBorder="0" applyProtection="0">
      <alignment vertical="top"/>
    </xf>
    <xf numFmtId="0" fontId="165" fillId="0" borderId="0" applyNumberFormat="0" applyFill="0" applyBorder="0" applyProtection="0">
      <alignment vertical="top"/>
    </xf>
    <xf numFmtId="0" fontId="28" fillId="0" borderId="0"/>
    <xf numFmtId="0" fontId="28" fillId="0" borderId="0"/>
    <xf numFmtId="0" fontId="28" fillId="0" borderId="0"/>
    <xf numFmtId="0" fontId="37" fillId="0" borderId="52" applyNumberFormat="0" applyFill="0" applyAlignment="0" applyProtection="0"/>
    <xf numFmtId="0" fontId="37" fillId="0" borderId="52" applyNumberFormat="0" applyFill="0" applyAlignment="0" applyProtection="0"/>
    <xf numFmtId="0" fontId="166" fillId="0" borderId="53" applyNumberFormat="0" applyFill="0" applyProtection="0">
      <alignment horizontal="center"/>
    </xf>
    <xf numFmtId="0" fontId="166" fillId="0" borderId="0" applyNumberFormat="0" applyFill="0" applyBorder="0" applyProtection="0">
      <alignment horizontal="left"/>
    </xf>
    <xf numFmtId="0" fontId="167" fillId="0" borderId="0" applyNumberFormat="0" applyFill="0" applyBorder="0" applyProtection="0">
      <alignment horizontal="centerContinuous"/>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4" borderId="0" applyNumberFormat="0" applyBorder="0" applyAlignment="0" applyProtection="0"/>
    <xf numFmtId="0" fontId="37" fillId="114" borderId="0" applyNumberFormat="0" applyBorder="0" applyAlignment="0" applyProtection="0"/>
    <xf numFmtId="0" fontId="37" fillId="115" borderId="0" applyNumberFormat="0" applyBorder="0" applyAlignment="0" applyProtection="0"/>
    <xf numFmtId="0" fontId="37" fillId="115"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34" fillId="116" borderId="0" applyNumberFormat="0" applyBorder="0" applyAlignment="0" applyProtection="0"/>
    <xf numFmtId="0" fontId="34" fillId="114"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37" fillId="115" borderId="0" applyNumberFormat="0" applyBorder="0" applyAlignment="0" applyProtection="0"/>
    <xf numFmtId="0" fontId="37" fillId="115"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115" borderId="0" applyNumberFormat="0" applyBorder="0" applyAlignment="0" applyProtection="0"/>
    <xf numFmtId="0" fontId="37" fillId="115"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34" fillId="116" borderId="0" applyNumberFormat="0" applyBorder="0" applyAlignment="0" applyProtection="0"/>
    <xf numFmtId="0" fontId="34" fillId="70"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43" fillId="91" borderId="0" applyNumberFormat="0" applyFont="0" applyBorder="0"/>
    <xf numFmtId="0" fontId="50" fillId="114" borderId="26" applyNumberFormat="0" applyAlignment="0" applyProtection="0"/>
    <xf numFmtId="0" fontId="50" fillId="114" borderId="26" applyNumberFormat="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5" fillId="0" borderId="0" applyFont="0" applyFill="0" applyBorder="0" applyAlignment="0" applyProtection="0"/>
    <xf numFmtId="167" fontId="75" fillId="0" borderId="0" applyFont="0" applyFill="0" applyBorder="0" applyAlignment="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203" fontId="59" fillId="0" borderId="0" applyFont="0" applyFill="0" applyBorder="0" applyProtection="0"/>
    <xf numFmtId="0" fontId="21" fillId="95" borderId="10" applyNumberFormat="0" applyFont="0" applyBorder="0" applyProtection="0"/>
    <xf numFmtId="0" fontId="21" fillId="95" borderId="10" applyNumberFormat="0" applyFont="0" applyBorder="0" applyProtection="0"/>
    <xf numFmtId="0" fontId="98" fillId="116" borderId="0" applyNumberFormat="0" applyBorder="0" applyAlignment="0" applyProtection="0"/>
    <xf numFmtId="0" fontId="51" fillId="116" borderId="26" applyNumberFormat="0" applyAlignment="0" applyProtection="0"/>
    <xf numFmtId="0" fontId="51" fillId="116" borderId="26" applyNumberFormat="0" applyAlignment="0" applyProtection="0"/>
    <xf numFmtId="0" fontId="121" fillId="41" borderId="26" applyNumberFormat="0" applyAlignment="0" applyProtection="0"/>
    <xf numFmtId="0" fontId="51" fillId="103" borderId="25" applyNumberFormat="0" applyAlignment="0" applyProtection="0"/>
    <xf numFmtId="0" fontId="122" fillId="0" borderId="41" applyNumberFormat="0" applyFill="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21" fillId="0" borderId="0" applyFont="0" applyFill="0" applyBorder="0" applyAlignment="0" applyProtection="0"/>
    <xf numFmtId="167" fontId="34" fillId="0" borderId="0" applyFont="0" applyFill="0" applyBorder="0" applyAlignment="0" applyProtection="0"/>
    <xf numFmtId="167" fontId="28"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75"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28"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100" fillId="0" borderId="0" applyFont="0" applyFill="0" applyBorder="0" applyAlignment="0" applyProtection="0"/>
    <xf numFmtId="167" fontId="73" fillId="0" borderId="0" applyFont="0" applyFill="0" applyBorder="0" applyAlignment="0" applyProtection="0"/>
    <xf numFmtId="0" fontId="34" fillId="116" borderId="36" applyNumberFormat="0" applyFont="0" applyAlignment="0" applyProtection="0"/>
    <xf numFmtId="0" fontId="34" fillId="116" borderId="36" applyNumberFormat="0" applyFont="0" applyAlignment="0" applyProtection="0"/>
    <xf numFmtId="0" fontId="34" fillId="116" borderId="36" applyNumberFormat="0" applyFont="0" applyAlignment="0" applyProtection="0"/>
    <xf numFmtId="0" fontId="34"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34" fillId="0" borderId="0"/>
    <xf numFmtId="0" fontId="34" fillId="0" borderId="0"/>
    <xf numFmtId="0" fontId="37" fillId="0" borderId="0"/>
    <xf numFmtId="0" fontId="37" fillId="0" borderId="0"/>
    <xf numFmtId="0" fontId="168" fillId="0" borderId="0"/>
    <xf numFmtId="0" fontId="37" fillId="0" borderId="0"/>
    <xf numFmtId="0" fontId="37" fillId="0" borderId="0"/>
    <xf numFmtId="0" fontId="37" fillId="0" borderId="0"/>
    <xf numFmtId="0" fontId="37" fillId="0" borderId="0"/>
    <xf numFmtId="0" fontId="37" fillId="0" borderId="0"/>
    <xf numFmtId="0" fontId="28" fillId="62" borderId="0" applyNumberFormat="0" applyFont="0" applyAlignment="0" applyProtection="0"/>
    <xf numFmtId="0" fontId="28" fillId="62" borderId="0" applyNumberFormat="0" applyFont="0" applyAlignment="0" applyProtection="0"/>
    <xf numFmtId="178" fontId="28" fillId="0" borderId="0"/>
    <xf numFmtId="178" fontId="28" fillId="0" borderId="0"/>
    <xf numFmtId="0" fontId="34" fillId="51" borderId="0" applyNumberFormat="0" applyBorder="0" applyAlignment="0" applyProtection="0"/>
    <xf numFmtId="0" fontId="34" fillId="52" borderId="0" applyNumberFormat="0" applyBorder="0" applyAlignment="0" applyProtection="0"/>
    <xf numFmtId="0" fontId="34" fillId="45" borderId="0" applyNumberFormat="0" applyBorder="0" applyAlignment="0" applyProtection="0"/>
    <xf numFmtId="0" fontId="34" fillId="43" borderId="0" applyNumberFormat="0" applyBorder="0" applyAlignment="0" applyProtection="0"/>
    <xf numFmtId="0" fontId="34" fillId="49" borderId="0" applyNumberFormat="0" applyBorder="0" applyAlignment="0" applyProtection="0"/>
    <xf numFmtId="0" fontId="34" fillId="45" borderId="0" applyNumberFormat="0" applyBorder="0" applyAlignment="0" applyProtection="0"/>
    <xf numFmtId="238" fontId="34" fillId="54" borderId="0" applyNumberFormat="0" applyBorder="0" applyAlignment="0" applyProtection="0"/>
    <xf numFmtId="0" fontId="37" fillId="54" borderId="0" applyNumberFormat="0" applyBorder="0" applyAlignment="0" applyProtection="0"/>
    <xf numFmtId="238" fontId="34" fillId="54" borderId="0" applyNumberFormat="0" applyBorder="0" applyAlignment="0" applyProtection="0"/>
    <xf numFmtId="0" fontId="37" fillId="54" borderId="0" applyNumberFormat="0" applyBorder="0" applyAlignment="0" applyProtection="0"/>
    <xf numFmtId="238" fontId="34" fillId="54" borderId="0" applyNumberFormat="0" applyBorder="0" applyAlignment="0" applyProtection="0"/>
    <xf numFmtId="238" fontId="34" fillId="51"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1" borderId="0" applyNumberFormat="0" applyBorder="0" applyAlignment="0" applyProtection="0"/>
    <xf numFmtId="238" fontId="34" fillId="51" borderId="0" applyNumberFormat="0" applyBorder="0" applyAlignment="0" applyProtection="0"/>
    <xf numFmtId="238" fontId="34" fillId="51" borderId="0" applyNumberFormat="0" applyBorder="0" applyAlignment="0" applyProtection="0"/>
    <xf numFmtId="238" fontId="34" fillId="51"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238"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238" fontId="36"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52"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140" fillId="52" borderId="0" applyNumberFormat="0" applyBorder="0" applyAlignment="0" applyProtection="0"/>
    <xf numFmtId="238" fontId="34" fillId="52" borderId="0" applyNumberFormat="0" applyBorder="0" applyAlignment="0" applyProtection="0"/>
    <xf numFmtId="238"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238" fontId="36"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65" fontId="1" fillId="0" borderId="0" applyFont="0" applyFill="0" applyBorder="0" applyAlignment="0" applyProtection="0"/>
    <xf numFmtId="9" fontId="1" fillId="0" borderId="0" applyFont="0" applyFill="0" applyBorder="0" applyAlignment="0" applyProtection="0"/>
    <xf numFmtId="0" fontId="177" fillId="41" borderId="14" applyNumberFormat="0" applyFill="0" applyBorder="0" applyAlignment="0" applyProtection="0">
      <alignment horizontal="left"/>
    </xf>
    <xf numFmtId="0" fontId="28" fillId="0" borderId="0">
      <alignment vertical="center"/>
    </xf>
    <xf numFmtId="0" fontId="105" fillId="0" borderId="0" applyNumberFormat="0" applyFill="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4" fillId="101" borderId="0" applyNumberFormat="0" applyBorder="0" applyAlignment="0" applyProtection="0"/>
    <xf numFmtId="0" fontId="34" fillId="39" borderId="0" applyNumberFormat="0" applyBorder="0" applyAlignment="0" applyProtection="0"/>
    <xf numFmtId="0" fontId="34" fillId="38" borderId="0" applyNumberFormat="0" applyBorder="0" applyAlignment="0" applyProtection="0"/>
    <xf numFmtId="0" fontId="34" fillId="101" borderId="0" applyNumberFormat="0" applyBorder="0" applyAlignment="0" applyProtection="0"/>
    <xf numFmtId="0" fontId="111" fillId="0" borderId="24" applyNumberFormat="0" applyFill="0" applyAlignment="0" applyProtection="0"/>
    <xf numFmtId="0" fontId="111" fillId="0" borderId="0" applyNumberFormat="0" applyFill="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8" borderId="0" applyNumberFormat="0" applyBorder="0" applyAlignment="0" applyProtection="0"/>
    <xf numFmtId="0" fontId="34" fillId="59" borderId="0" applyNumberFormat="0" applyBorder="0" applyAlignment="0" applyProtection="0"/>
    <xf numFmtId="0" fontId="34" fillId="103" borderId="0" applyNumberFormat="0" applyBorder="0" applyAlignment="0" applyProtection="0"/>
    <xf numFmtId="0" fontId="34" fillId="35" borderId="0" applyNumberFormat="0" applyBorder="0" applyAlignment="0" applyProtection="0"/>
    <xf numFmtId="0" fontId="34" fillId="38" borderId="0" applyNumberFormat="0" applyBorder="0" applyAlignment="0" applyProtection="0"/>
    <xf numFmtId="0" fontId="34" fillId="101" borderId="0" applyNumberFormat="0" applyBorder="0" applyAlignment="0" applyProtection="0"/>
    <xf numFmtId="0" fontId="178" fillId="11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178" fillId="116"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178" fillId="116"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178"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178" fillId="11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178" fillId="116"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8" borderId="0" applyNumberFormat="0" applyBorder="0" applyAlignment="0" applyProtection="0"/>
    <xf numFmtId="0" fontId="40" fillId="90" borderId="0" applyNumberFormat="0" applyBorder="0" applyAlignment="0" applyProtection="0"/>
    <xf numFmtId="0" fontId="40" fillId="61" borderId="0" applyNumberFormat="0" applyBorder="0" applyAlignment="0" applyProtection="0"/>
    <xf numFmtId="0" fontId="40" fillId="35" borderId="0" applyNumberFormat="0" applyBorder="0" applyAlignment="0" applyProtection="0"/>
    <xf numFmtId="0" fontId="40" fillId="38" borderId="0" applyNumberFormat="0" applyBorder="0" applyAlignment="0" applyProtection="0"/>
    <xf numFmtId="0" fontId="40" fillId="59" borderId="0" applyNumberFormat="0" applyBorder="0" applyAlignment="0" applyProtection="0"/>
    <xf numFmtId="0" fontId="40" fillId="115" borderId="0" applyNumberFormat="0" applyBorder="0" applyAlignment="0" applyProtection="0"/>
    <xf numFmtId="0" fontId="40" fillId="116" borderId="0" applyNumberFormat="0" applyBorder="0" applyAlignment="0" applyProtection="0"/>
    <xf numFmtId="0" fontId="40" fillId="116" borderId="0" applyNumberFormat="0" applyBorder="0" applyAlignment="0" applyProtection="0"/>
    <xf numFmtId="0" fontId="40" fillId="70" borderId="0" applyNumberFormat="0" applyBorder="0" applyAlignment="0" applyProtection="0"/>
    <xf numFmtId="0" fontId="40" fillId="115" borderId="0" applyNumberFormat="0" applyBorder="0" applyAlignment="0" applyProtection="0"/>
    <xf numFmtId="0" fontId="40" fillId="116" borderId="0" applyNumberFormat="0" applyBorder="0" applyAlignment="0" applyProtection="0"/>
    <xf numFmtId="0" fontId="178" fillId="119"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178" fillId="121"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178" fillId="100"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178" fillId="84"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178" fillId="119"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178" fillId="123"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3" fillId="91" borderId="0" applyNumberFormat="0" applyFont="0" applyBorder="0"/>
    <xf numFmtId="0" fontId="179" fillId="0" borderId="0"/>
    <xf numFmtId="0" fontId="87" fillId="0" borderId="0" applyNumberFormat="0" applyFill="0" applyBorder="0" applyAlignment="0" applyProtection="0"/>
    <xf numFmtId="0" fontId="181" fillId="94"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182" fillId="0" borderId="0" applyNumberFormat="0" applyFill="0" applyBorder="0">
      <alignment horizontal="left"/>
    </xf>
    <xf numFmtId="0" fontId="83" fillId="37" borderId="0" applyNumberFormat="0" applyBorder="0" applyAlignment="0" applyProtection="0"/>
    <xf numFmtId="0" fontId="183" fillId="114" borderId="26" applyNumberFormat="0" applyAlignment="0" applyProtection="0"/>
    <xf numFmtId="0" fontId="185" fillId="70"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167" fontId="28" fillId="0" borderId="0" applyFont="0" applyFill="0" applyBorder="0" applyAlignment="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0" fontId="184" fillId="116" borderId="0">
      <alignment vertical="center"/>
    </xf>
    <xf numFmtId="203" fontId="59" fillId="0" borderId="0" applyFont="0" applyFill="0" applyBorder="0" applyProtection="0"/>
    <xf numFmtId="0" fontId="180" fillId="94" borderId="0" applyNumberFormat="0" applyBorder="0" applyAlignment="0" applyProtection="0"/>
    <xf numFmtId="0" fontId="187" fillId="0" borderId="0" applyNumberFormat="0" applyFill="0" applyBorder="0" applyAlignment="0" applyProtection="0"/>
    <xf numFmtId="0" fontId="90" fillId="0" borderId="0" applyNumberFormat="0" applyFill="0" applyBorder="0">
      <protection locked="0"/>
    </xf>
    <xf numFmtId="0" fontId="186" fillId="0" borderId="0" applyNumberFormat="0" applyFill="0" applyBorder="0" applyAlignment="0" applyProtection="0"/>
    <xf numFmtId="0" fontId="58" fillId="38" borderId="0" applyNumberFormat="0" applyBorder="0" applyAlignment="0" applyProtection="0"/>
    <xf numFmtId="0" fontId="98" fillId="116" borderId="0" applyNumberFormat="0" applyBorder="0" applyAlignment="0" applyProtection="0"/>
    <xf numFmtId="0" fontId="188" fillId="116" borderId="0" applyNumberFormat="0" applyBorder="0" applyAlignment="0" applyProtection="0"/>
    <xf numFmtId="0" fontId="189" fillId="0" borderId="54" applyNumberFormat="0" applyFill="0" applyAlignment="0" applyProtection="0"/>
    <xf numFmtId="0" fontId="190" fillId="0" borderId="55" applyNumberFormat="0" applyFill="0" applyAlignment="0" applyProtection="0"/>
    <xf numFmtId="0" fontId="191" fillId="0" borderId="56" applyNumberFormat="0" applyFill="0" applyAlignment="0" applyProtection="0"/>
    <xf numFmtId="0" fontId="191" fillId="0" borderId="0" applyNumberFormat="0" applyFill="0" applyBorder="0" applyAlignment="0" applyProtection="0"/>
    <xf numFmtId="0" fontId="192" fillId="0" borderId="0" applyNumberFormat="0" applyFill="0" applyBorder="0" applyAlignment="0" applyProtection="0"/>
    <xf numFmtId="0" fontId="112" fillId="0" borderId="0" applyNumberFormat="0" applyFill="0" applyBorder="0">
      <protection locked="0"/>
    </xf>
    <xf numFmtId="0" fontId="193" fillId="116" borderId="26" applyNumberFormat="0" applyAlignment="0" applyProtection="0"/>
    <xf numFmtId="0" fontId="89" fillId="0" borderId="0" applyNumberFormat="0" applyFill="0" applyBorder="0" applyAlignment="0" applyProtection="0"/>
    <xf numFmtId="0" fontId="122" fillId="0" borderId="41" applyNumberFormat="0" applyFill="0" applyAlignment="0" applyProtection="0"/>
    <xf numFmtId="0" fontId="194" fillId="0" borderId="17" applyNumberFormat="0" applyFill="0" applyBorder="0">
      <alignment horizontal="center"/>
    </xf>
    <xf numFmtId="167" fontId="73" fillId="0" borderId="0" applyFont="0" applyFill="0" applyBorder="0" applyAlignment="0" applyProtection="0"/>
    <xf numFmtId="167" fontId="34" fillId="0" borderId="0" applyFont="0" applyFill="0" applyBorder="0" applyAlignment="0" applyProtection="0"/>
    <xf numFmtId="0" fontId="61" fillId="70" borderId="28" applyNumberFormat="0" applyAlignment="0" applyProtection="0"/>
    <xf numFmtId="0" fontId="196" fillId="0" borderId="17" applyNumberFormat="0" applyFill="0" applyBorder="0">
      <alignment horizontal="left"/>
    </xf>
    <xf numFmtId="0" fontId="197" fillId="0" borderId="41" applyNumberFormat="0" applyFill="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198" fillId="116"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99" fillId="103" borderId="0" applyNumberFormat="0" applyBorder="0" applyAlignment="0" applyProtection="0"/>
    <xf numFmtId="0" fontId="28" fillId="0" borderId="0"/>
    <xf numFmtId="0" fontId="168" fillId="0" borderId="0"/>
    <xf numFmtId="0" fontId="168" fillId="0" borderId="0"/>
    <xf numFmtId="0" fontId="168" fillId="0" borderId="0"/>
    <xf numFmtId="0" fontId="168" fillId="0" borderId="0"/>
    <xf numFmtId="0" fontId="168" fillId="0" borderId="0"/>
    <xf numFmtId="0" fontId="8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34" fillId="0" borderId="0"/>
    <xf numFmtId="0" fontId="34" fillId="0" borderId="0"/>
    <xf numFmtId="0" fontId="88" fillId="0" borderId="0"/>
    <xf numFmtId="0" fontId="34" fillId="0" borderId="0"/>
    <xf numFmtId="0" fontId="34" fillId="0" borderId="0"/>
    <xf numFmtId="0" fontId="34" fillId="0" borderId="0"/>
    <xf numFmtId="0" fontId="168" fillId="0" borderId="0"/>
    <xf numFmtId="0" fontId="168" fillId="0" borderId="0"/>
    <xf numFmtId="0" fontId="168" fillId="0" borderId="0"/>
    <xf numFmtId="0" fontId="168" fillId="0" borderId="0"/>
    <xf numFmtId="0" fontId="34" fillId="0" borderId="0"/>
    <xf numFmtId="0" fontId="34" fillId="0" borderId="0"/>
    <xf numFmtId="0" fontId="34" fillId="0" borderId="0"/>
    <xf numFmtId="0" fontId="34" fillId="0" borderId="0"/>
    <xf numFmtId="0" fontId="28" fillId="0" borderId="0" applyBorder="0"/>
    <xf numFmtId="0" fontId="28" fillId="0" borderId="0" applyBorder="0"/>
    <xf numFmtId="165" fontId="1" fillId="0" borderId="0" applyFont="0" applyFill="0" applyBorder="0" applyAlignment="0" applyProtection="0"/>
    <xf numFmtId="0" fontId="74" fillId="0" borderId="0"/>
    <xf numFmtId="9" fontId="1" fillId="0" borderId="0" applyFont="0" applyFill="0" applyBorder="0" applyAlignment="0" applyProtection="0"/>
    <xf numFmtId="0" fontId="35" fillId="0" borderId="0"/>
    <xf numFmtId="0" fontId="35" fillId="0" borderId="0"/>
    <xf numFmtId="0" fontId="76" fillId="0" borderId="0"/>
    <xf numFmtId="0" fontId="1" fillId="0" borderId="0"/>
    <xf numFmtId="0" fontId="1" fillId="0" borderId="0"/>
    <xf numFmtId="165" fontId="76" fillId="0" borderId="0" applyFont="0" applyFill="0" applyBorder="0" applyAlignment="0" applyProtection="0"/>
    <xf numFmtId="9" fontId="76" fillId="0" borderId="0" applyFont="0" applyFill="0" applyBorder="0" applyAlignment="0" applyProtection="0"/>
    <xf numFmtId="0" fontId="1" fillId="0" borderId="0"/>
    <xf numFmtId="0" fontId="1" fillId="0" borderId="0"/>
    <xf numFmtId="0" fontId="1" fillId="0" borderId="0"/>
    <xf numFmtId="0" fontId="35" fillId="0" borderId="0"/>
    <xf numFmtId="0" fontId="1" fillId="0" borderId="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0" fontId="35" fillId="0" borderId="0"/>
    <xf numFmtId="165" fontId="35" fillId="0" borderId="0" applyFont="0" applyFill="0" applyBorder="0" applyAlignment="0" applyProtection="0"/>
    <xf numFmtId="0" fontId="21" fillId="0" borderId="0"/>
    <xf numFmtId="0" fontId="21" fillId="0" borderId="0"/>
    <xf numFmtId="9" fontId="35" fillId="0" borderId="0" applyFont="0" applyFill="0" applyBorder="0" applyAlignment="0" applyProtection="0"/>
    <xf numFmtId="9" fontId="35" fillId="0" borderId="0" applyFont="0" applyFill="0" applyBorder="0" applyAlignment="0" applyProtection="0"/>
    <xf numFmtId="9" fontId="2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25" fillId="0" borderId="79" applyNumberFormat="0" applyFill="0" applyBorder="0">
      <alignment horizontal="left"/>
    </xf>
    <xf numFmtId="0" fontId="149" fillId="0" borderId="84" applyNumberFormat="0" applyFill="0" applyProtection="0">
      <alignment horizontal="right"/>
    </xf>
    <xf numFmtId="0" fontId="1" fillId="0" borderId="0"/>
    <xf numFmtId="167" fontId="35" fillId="0" borderId="0" applyFont="0" applyFill="0" applyBorder="0" applyAlignment="0" applyProtection="0"/>
    <xf numFmtId="0" fontId="35" fillId="0" borderId="0"/>
    <xf numFmtId="167" fontId="35" fillId="0" borderId="0" applyFont="0" applyFill="0" applyBorder="0" applyAlignment="0" applyProtection="0"/>
    <xf numFmtId="0" fontId="35" fillId="0" borderId="0"/>
    <xf numFmtId="165" fontId="35" fillId="0" borderId="0" applyFont="0" applyFill="0" applyBorder="0" applyAlignment="0" applyProtection="0"/>
    <xf numFmtId="0" fontId="76" fillId="0" borderId="0"/>
    <xf numFmtId="0" fontId="35" fillId="0" borderId="0"/>
    <xf numFmtId="0" fontId="35" fillId="0" borderId="0"/>
    <xf numFmtId="165" fontId="35" fillId="0" borderId="0" applyFont="0" applyFill="0" applyBorder="0" applyAlignment="0" applyProtection="0"/>
    <xf numFmtId="0" fontId="35" fillId="0" borderId="0"/>
    <xf numFmtId="0" fontId="35" fillId="0" borderId="0"/>
    <xf numFmtId="0" fontId="35" fillId="0" borderId="0"/>
    <xf numFmtId="165" fontId="35" fillId="0" borderId="0" applyFont="0" applyFill="0" applyBorder="0" applyAlignment="0" applyProtection="0"/>
    <xf numFmtId="0" fontId="35" fillId="0" borderId="0"/>
    <xf numFmtId="165" fontId="35" fillId="0" borderId="0" applyFont="0" applyFill="0" applyBorder="0" applyAlignment="0" applyProtection="0"/>
    <xf numFmtId="0" fontId="35" fillId="0" borderId="0"/>
    <xf numFmtId="165" fontId="35" fillId="0" borderId="0" applyFont="0" applyFill="0" applyBorder="0" applyAlignment="0" applyProtection="0"/>
    <xf numFmtId="0" fontId="35" fillId="0" borderId="0"/>
    <xf numFmtId="1" fontId="161" fillId="0" borderId="60" applyFill="0" applyProtection="0">
      <alignment horizontal="right"/>
    </xf>
    <xf numFmtId="1" fontId="161" fillId="0" borderId="60" applyFill="0" applyProtection="0">
      <alignment horizontal="right"/>
    </xf>
    <xf numFmtId="0" fontId="159" fillId="0" borderId="67"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49" fillId="0" borderId="62" applyNumberFormat="0" applyFill="0" applyProtection="0">
      <alignment horizontal="right"/>
    </xf>
    <xf numFmtId="0" fontId="141" fillId="47" borderId="61" applyNumberFormat="0" applyAlignment="0" applyProtection="0"/>
    <xf numFmtId="0" fontId="121" fillId="70" borderId="64" applyNumberFormat="0" applyAlignment="0" applyProtection="0"/>
    <xf numFmtId="0" fontId="81" fillId="45" borderId="63" applyNumberFormat="0" applyFon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28" fillId="45" borderId="63" applyNumberFormat="0" applyFont="0" applyAlignment="0" applyProtection="0"/>
    <xf numFmtId="0" fontId="28" fillId="101" borderId="63" applyNumberFormat="0" applyFont="0" applyAlignment="0" applyProtection="0"/>
    <xf numFmtId="0" fontId="95" fillId="0" borderId="0"/>
    <xf numFmtId="0" fontId="28" fillId="0" borderId="0"/>
    <xf numFmtId="0" fontId="28" fillId="0" borderId="0"/>
    <xf numFmtId="0" fontId="132" fillId="56" borderId="60" applyFont="0" applyBorder="0"/>
    <xf numFmtId="0" fontId="121" fillId="70" borderId="64" applyNumberFormat="0" applyAlignment="0" applyProtection="0"/>
    <xf numFmtId="0" fontId="28" fillId="101" borderId="63" applyNumberFormat="0" applyFont="0" applyAlignment="0" applyProtection="0"/>
    <xf numFmtId="0" fontId="28" fillId="101" borderId="63" applyNumberFormat="0" applyFont="0" applyAlignment="0" applyProtection="0"/>
    <xf numFmtId="0" fontId="51" fillId="43" borderId="61" applyNumberFormat="0" applyAlignment="0" applyProtection="0"/>
    <xf numFmtId="0" fontId="105" fillId="0" borderId="60">
      <alignment horizontal="left" vertical="center"/>
    </xf>
    <xf numFmtId="0" fontId="100" fillId="0" borderId="63" applyNumberFormat="0" applyFont="0" applyFill="0" applyAlignment="0" applyProtection="0"/>
    <xf numFmtId="205" fontId="21" fillId="95" borderId="62" applyNumberFormat="0" applyFont="0" applyBorder="0" applyAlignment="0" applyProtection="0">
      <alignment horizontal="right"/>
    </xf>
    <xf numFmtId="205" fontId="21" fillId="95" borderId="62" applyNumberFormat="0" applyFont="0" applyBorder="0" applyAlignment="0" applyProtection="0">
      <alignment horizontal="right"/>
    </xf>
    <xf numFmtId="0" fontId="51" fillId="39" borderId="61" applyNumberFormat="0" applyAlignment="0" applyProtection="0"/>
    <xf numFmtId="0" fontId="49" fillId="70" borderId="61" applyNumberFormat="0" applyAlignment="0" applyProtection="0"/>
    <xf numFmtId="0" fontId="49" fillId="47" borderId="61" applyNumberFormat="0" applyAlignment="0" applyProtection="0"/>
    <xf numFmtId="0" fontId="51" fillId="39" borderId="61" applyNumberFormat="0" applyAlignment="0" applyProtection="0"/>
    <xf numFmtId="0" fontId="49" fillId="64" borderId="61" applyNumberFormat="0" applyAlignment="0" applyProtection="0"/>
    <xf numFmtId="185" fontId="44" fillId="91" borderId="60" applyFont="0">
      <alignment horizontal="right"/>
    </xf>
    <xf numFmtId="185" fontId="44" fillId="91" borderId="60" applyFont="0">
      <alignment horizontal="right"/>
    </xf>
    <xf numFmtId="167" fontId="28" fillId="0" borderId="0" applyFont="0" applyFill="0" applyBorder="0" applyAlignment="0" applyProtection="0"/>
    <xf numFmtId="167" fontId="72" fillId="0" borderId="0" applyFont="0" applyFill="0" applyBorder="0" applyAlignment="0" applyProtection="0"/>
    <xf numFmtId="165" fontId="75" fillId="0" borderId="0" applyFont="0" applyFill="0" applyBorder="0" applyAlignment="0" applyProtection="0"/>
    <xf numFmtId="0" fontId="28" fillId="0" borderId="0"/>
    <xf numFmtId="0" fontId="28" fillId="0" borderId="0"/>
    <xf numFmtId="0" fontId="28" fillId="0" borderId="0"/>
    <xf numFmtId="0" fontId="28" fillId="0" borderId="0"/>
    <xf numFmtId="0" fontId="95" fillId="0" borderId="0"/>
    <xf numFmtId="0" fontId="28" fillId="0" borderId="0"/>
    <xf numFmtId="0" fontId="95" fillId="0" borderId="0"/>
    <xf numFmtId="0" fontId="28" fillId="0" borderId="0"/>
    <xf numFmtId="0" fontId="36" fillId="0" borderId="0"/>
    <xf numFmtId="0" fontId="28" fillId="0" borderId="0"/>
    <xf numFmtId="0" fontId="36" fillId="0" borderId="0"/>
    <xf numFmtId="9" fontId="28" fillId="0" borderId="0" applyFont="0" applyFill="0" applyBorder="0" applyAlignment="0" applyProtection="0"/>
    <xf numFmtId="9" fontId="140" fillId="0" borderId="0" applyFont="0" applyFill="0" applyBorder="0" applyAlignment="0" applyProtection="0"/>
    <xf numFmtId="9" fontId="7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9" fontId="1" fillId="0" borderId="0" applyFont="0" applyFill="0" applyBorder="0" applyAlignment="0" applyProtection="0"/>
    <xf numFmtId="0" fontId="1" fillId="0" borderId="0"/>
    <xf numFmtId="9" fontId="21" fillId="0" borderId="0" applyFont="0" applyFill="0" applyBorder="0" applyAlignment="0" applyProtection="0"/>
    <xf numFmtId="9" fontId="35" fillId="0" borderId="0" applyFont="0" applyFill="0" applyBorder="0" applyAlignment="0" applyProtection="0"/>
    <xf numFmtId="0" fontId="21" fillId="0" borderId="0"/>
    <xf numFmtId="0" fontId="35" fillId="0" borderId="0"/>
    <xf numFmtId="167" fontId="21" fillId="0" borderId="0" applyFont="0" applyFill="0" applyBorder="0" applyAlignment="0" applyProtection="0"/>
    <xf numFmtId="167"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0" fontId="1" fillId="0" borderId="0"/>
    <xf numFmtId="0" fontId="35" fillId="0" borderId="0"/>
    <xf numFmtId="0" fontId="1" fillId="0" borderId="0"/>
    <xf numFmtId="0" fontId="1" fillId="0" borderId="0"/>
    <xf numFmtId="9" fontId="76" fillId="0" borderId="0" applyFont="0" applyFill="0" applyBorder="0" applyAlignment="0" applyProtection="0"/>
    <xf numFmtId="0" fontId="1" fillId="0" borderId="0"/>
    <xf numFmtId="0" fontId="1" fillId="0" borderId="0"/>
    <xf numFmtId="0" fontId="1" fillId="0" borderId="0"/>
    <xf numFmtId="0" fontId="76" fillId="0" borderId="0"/>
    <xf numFmtId="0" fontId="35" fillId="0" borderId="0"/>
    <xf numFmtId="9" fontId="35" fillId="0" borderId="0" applyFont="0" applyFill="0" applyBorder="0" applyAlignment="0" applyProtection="0"/>
    <xf numFmtId="0" fontId="76" fillId="0" borderId="0"/>
    <xf numFmtId="165"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9" fontId="1" fillId="0" borderId="0" applyFont="0" applyFill="0" applyBorder="0" applyAlignment="0" applyProtection="0"/>
    <xf numFmtId="0" fontId="35" fillId="0" borderId="0"/>
    <xf numFmtId="0" fontId="28" fillId="0" borderId="0" applyNumberFormat="0" applyFont="0" applyFill="0" applyBorder="0" applyAlignment="0" applyProtection="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9" fontId="35" fillId="0" borderId="0" applyFont="0" applyFill="0" applyBorder="0" applyAlignment="0" applyProtection="0"/>
    <xf numFmtId="165" fontId="35" fillId="0" borderId="0" applyFont="0" applyFill="0" applyBorder="0" applyAlignment="0" applyProtection="0"/>
    <xf numFmtId="0" fontId="35" fillId="0" borderId="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0" fontId="35" fillId="0" borderId="0"/>
    <xf numFmtId="9" fontId="35" fillId="0" borderId="0" applyFont="0" applyFill="0" applyBorder="0" applyAlignment="0" applyProtection="0"/>
    <xf numFmtId="165" fontId="35" fillId="0" borderId="0" applyFont="0" applyFill="0" applyBorder="0" applyAlignment="0" applyProtection="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0" fontId="35" fillId="0" borderId="0"/>
    <xf numFmtId="9" fontId="35" fillId="0" borderId="0" applyFont="0" applyFill="0" applyBorder="0" applyAlignment="0" applyProtection="0"/>
    <xf numFmtId="165" fontId="35" fillId="0" borderId="0" applyFont="0" applyFill="0" applyBorder="0" applyAlignment="0" applyProtection="0"/>
    <xf numFmtId="0" fontId="203" fillId="0" borderId="0" applyNumberFormat="0" applyBorder="0" applyAlignment="0"/>
    <xf numFmtId="0" fontId="35" fillId="0" borderId="0"/>
    <xf numFmtId="165" fontId="35" fillId="0" borderId="0" applyFont="0" applyFill="0" applyBorder="0" applyAlignment="0" applyProtection="0"/>
    <xf numFmtId="0" fontId="76" fillId="0" borderId="0"/>
    <xf numFmtId="165" fontId="76" fillId="0" borderId="0" applyFont="0" applyFill="0" applyBorder="0" applyAlignment="0" applyProtection="0"/>
    <xf numFmtId="0" fontId="76" fillId="0" borderId="0"/>
    <xf numFmtId="0" fontId="21" fillId="0" borderId="0"/>
    <xf numFmtId="0" fontId="21" fillId="0" borderId="0"/>
    <xf numFmtId="0" fontId="21" fillId="0" borderId="0"/>
    <xf numFmtId="0" fontId="21" fillId="0" borderId="0"/>
    <xf numFmtId="165" fontId="76" fillId="0" borderId="0" applyFont="0" applyFill="0" applyBorder="0" applyAlignment="0" applyProtection="0"/>
    <xf numFmtId="0" fontId="76" fillId="0" borderId="0"/>
    <xf numFmtId="0" fontId="204" fillId="0" borderId="0" applyNumberFormat="0" applyFill="0" applyBorder="0" applyAlignment="0" applyProtection="0"/>
    <xf numFmtId="165" fontId="76" fillId="0" borderId="0" applyFont="0" applyFill="0" applyBorder="0" applyAlignment="0" applyProtection="0"/>
    <xf numFmtId="0" fontId="76" fillId="0" borderId="0"/>
    <xf numFmtId="0" fontId="204" fillId="0" borderId="0" applyNumberFormat="0" applyFill="0" applyBorder="0" applyAlignment="0" applyProtection="0"/>
    <xf numFmtId="0" fontId="21" fillId="0" borderId="0"/>
    <xf numFmtId="165" fontId="76" fillId="0" borderId="0" applyFont="0" applyFill="0" applyBorder="0" applyAlignment="0" applyProtection="0"/>
    <xf numFmtId="0" fontId="76" fillId="0" borderId="0"/>
    <xf numFmtId="0" fontId="204" fillId="0" borderId="0" applyNumberFormat="0" applyFill="0" applyBorder="0" applyAlignment="0" applyProtection="0"/>
    <xf numFmtId="0" fontId="21" fillId="0" borderId="0"/>
    <xf numFmtId="165" fontId="76" fillId="0" borderId="0" applyFont="0" applyFill="0" applyBorder="0" applyAlignment="0" applyProtection="0"/>
    <xf numFmtId="0" fontId="76" fillId="0" borderId="0"/>
    <xf numFmtId="0" fontId="204" fillId="0" borderId="0" applyNumberFormat="0" applyFill="0" applyBorder="0" applyAlignment="0" applyProtection="0"/>
    <xf numFmtId="0" fontId="21" fillId="0" borderId="0"/>
    <xf numFmtId="165" fontId="76" fillId="0" borderId="0" applyFont="0" applyFill="0" applyBorder="0" applyAlignment="0" applyProtection="0"/>
    <xf numFmtId="0" fontId="76" fillId="0" borderId="0"/>
    <xf numFmtId="0" fontId="204" fillId="0" borderId="0" applyNumberFormat="0" applyFill="0" applyBorder="0" applyAlignment="0" applyProtection="0"/>
    <xf numFmtId="0" fontId="21" fillId="0" borderId="0"/>
    <xf numFmtId="0" fontId="204" fillId="0" borderId="0" applyNumberFormat="0" applyFill="0" applyBorder="0" applyAlignment="0" applyProtection="0"/>
    <xf numFmtId="165" fontId="76" fillId="0" borderId="0" applyFont="0" applyFill="0" applyBorder="0" applyAlignment="0" applyProtection="0"/>
    <xf numFmtId="0" fontId="76" fillId="0" borderId="0"/>
    <xf numFmtId="165" fontId="76" fillId="0" borderId="0" applyFont="0" applyFill="0" applyBorder="0" applyAlignment="0" applyProtection="0"/>
    <xf numFmtId="0" fontId="21" fillId="0" borderId="0"/>
    <xf numFmtId="0" fontId="76" fillId="0" borderId="0"/>
    <xf numFmtId="165" fontId="76" fillId="0" borderId="0" applyFont="0" applyFill="0" applyBorder="0" applyAlignment="0" applyProtection="0"/>
    <xf numFmtId="0" fontId="21" fillId="0" borderId="0"/>
    <xf numFmtId="165" fontId="76" fillId="0" borderId="0" applyFont="0" applyFill="0" applyBorder="0" applyAlignment="0" applyProtection="0"/>
    <xf numFmtId="0" fontId="1" fillId="0" borderId="0"/>
    <xf numFmtId="165" fontId="1" fillId="0" borderId="0" applyFont="0" applyFill="0" applyBorder="0" applyAlignment="0" applyProtection="0"/>
    <xf numFmtId="0" fontId="76" fillId="0" borderId="0"/>
    <xf numFmtId="0" fontId="35" fillId="0" borderId="0"/>
    <xf numFmtId="0" fontId="35"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35" fillId="0" borderId="0"/>
    <xf numFmtId="0" fontId="35" fillId="0" borderId="0"/>
    <xf numFmtId="0" fontId="35" fillId="0" borderId="0"/>
    <xf numFmtId="0" fontId="35" fillId="0" borderId="0"/>
    <xf numFmtId="0" fontId="76" fillId="0" borderId="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1" fillId="6" borderId="4" applyNumberFormat="0" applyAlignment="0" applyProtection="0"/>
    <xf numFmtId="0" fontId="7" fillId="3" borderId="0" applyNumberFormat="0" applyBorder="0" applyAlignment="0" applyProtection="0"/>
    <xf numFmtId="0" fontId="15" fillId="0" borderId="0" applyNumberFormat="0" applyFill="0" applyBorder="0" applyAlignment="0" applyProtection="0"/>
    <xf numFmtId="0" fontId="6" fillId="2" borderId="0" applyNumberFormat="0" applyBorder="0" applyAlignment="0" applyProtection="0"/>
    <xf numFmtId="0" fontId="9" fillId="5" borderId="4" applyNumberFormat="0" applyAlignment="0" applyProtection="0"/>
    <xf numFmtId="0" fontId="12" fillId="0" borderId="6" applyNumberFormat="0" applyFill="0" applyAlignment="0" applyProtection="0"/>
    <xf numFmtId="0" fontId="13" fillId="7" borderId="7" applyNumberFormat="0" applyAlignment="0" applyProtection="0"/>
    <xf numFmtId="0" fontId="1" fillId="8" borderId="8" applyNumberFormat="0" applyFont="0" applyAlignment="0" applyProtection="0"/>
    <xf numFmtId="0" fontId="8" fillId="4" borderId="0" applyNumberFormat="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2" fillId="0" borderId="0" applyNumberFormat="0" applyFill="0" applyBorder="0" applyAlignment="0" applyProtection="0"/>
    <xf numFmtId="0" fontId="16" fillId="0" borderId="9" applyNumberFormat="0" applyFill="0" applyAlignment="0" applyProtection="0"/>
    <xf numFmtId="0" fontId="10" fillId="6" borderId="5" applyNumberFormat="0" applyAlignment="0" applyProtection="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4" fillId="0" borderId="0" applyNumberFormat="0" applyFill="0" applyBorder="0" applyAlignment="0" applyProtection="0"/>
    <xf numFmtId="165" fontId="35" fillId="0" borderId="0" applyFont="0" applyFill="0" applyBorder="0" applyAlignment="0" applyProtection="0"/>
    <xf numFmtId="9" fontId="35" fillId="0" borderId="0" applyFont="0" applyFill="0" applyBorder="0" applyAlignment="0" applyProtection="0"/>
    <xf numFmtId="0" fontId="76" fillId="0" borderId="0"/>
    <xf numFmtId="0" fontId="76" fillId="0" borderId="0"/>
    <xf numFmtId="0" fontId="1" fillId="19" borderId="0" applyNumberFormat="0" applyBorder="0" applyAlignment="0" applyProtection="0"/>
    <xf numFmtId="167" fontId="35" fillId="0" borderId="0" applyFont="0" applyFill="0" applyBorder="0" applyAlignment="0" applyProtection="0"/>
    <xf numFmtId="0" fontId="76" fillId="0" borderId="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0" fontId="1" fillId="0" borderId="0"/>
    <xf numFmtId="9" fontId="1" fillId="0" borderId="0" applyFont="0" applyFill="0" applyBorder="0" applyAlignment="0" applyProtection="0"/>
    <xf numFmtId="167" fontId="1" fillId="0" borderId="0" applyFont="0" applyFill="0" applyBorder="0" applyAlignment="0" applyProtection="0"/>
    <xf numFmtId="167" fontId="35" fillId="0" borderId="0" applyFont="0" applyFill="0" applyBorder="0" applyAlignment="0" applyProtection="0"/>
    <xf numFmtId="0" fontId="204" fillId="0" borderId="0" applyNumberFormat="0" applyFill="0" applyBorder="0" applyAlignment="0" applyProtection="0"/>
    <xf numFmtId="167" fontId="35" fillId="0" borderId="0" applyFont="0" applyFill="0" applyBorder="0" applyAlignment="0" applyProtection="0"/>
    <xf numFmtId="0" fontId="1" fillId="30" borderId="0" applyNumberFormat="0" applyBorder="0" applyAlignment="0" applyProtection="0"/>
    <xf numFmtId="167" fontId="35" fillId="0" borderId="0" applyFont="0" applyFill="0" applyBorder="0" applyAlignment="0" applyProtection="0"/>
    <xf numFmtId="167" fontId="35" fillId="0" borderId="0" applyFont="0" applyFill="0" applyBorder="0" applyAlignment="0" applyProtection="0"/>
    <xf numFmtId="0" fontId="35" fillId="0" borderId="0"/>
    <xf numFmtId="167" fontId="35" fillId="0" borderId="0" applyFont="0" applyFill="0" applyBorder="0" applyAlignment="0" applyProtection="0"/>
    <xf numFmtId="0" fontId="203" fillId="0" borderId="0" applyNumberFormat="0" applyBorder="0" applyAlignment="0"/>
    <xf numFmtId="9" fontId="203" fillId="0" borderId="0" applyFont="0" applyFill="0" applyBorder="0" applyAlignment="0" applyProtection="0"/>
    <xf numFmtId="0" fontId="1" fillId="0" borderId="0"/>
    <xf numFmtId="0" fontId="1" fillId="23" borderId="0" applyNumberFormat="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0" fontId="35" fillId="0" borderId="0"/>
    <xf numFmtId="167" fontId="35" fillId="0" borderId="0" applyFont="0" applyFill="0" applyBorder="0" applyAlignment="0" applyProtection="0"/>
    <xf numFmtId="0" fontId="35" fillId="0" borderId="0"/>
    <xf numFmtId="167" fontId="35" fillId="0" borderId="0" applyFont="0" applyFill="0" applyBorder="0" applyAlignment="0" applyProtection="0"/>
    <xf numFmtId="0" fontId="35" fillId="0" borderId="0"/>
    <xf numFmtId="0" fontId="1" fillId="14" borderId="0" applyNumberFormat="0" applyBorder="0" applyAlignment="0" applyProtection="0"/>
    <xf numFmtId="167" fontId="35" fillId="0" borderId="0" applyFont="0" applyFill="0" applyBorder="0" applyAlignment="0" applyProtection="0"/>
    <xf numFmtId="0" fontId="35" fillId="0" borderId="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0" fontId="35" fillId="0" borderId="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0" fontId="35" fillId="0" borderId="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0" fontId="35" fillId="0" borderId="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0" fontId="35" fillId="0" borderId="0"/>
    <xf numFmtId="0" fontId="1" fillId="26" borderId="0" applyNumberFormat="0" applyBorder="0" applyAlignment="0" applyProtection="0"/>
    <xf numFmtId="167" fontId="35" fillId="0" borderId="0" applyFont="0" applyFill="0" applyBorder="0" applyAlignment="0" applyProtection="0"/>
    <xf numFmtId="167" fontId="35" fillId="0" borderId="0" applyFont="0" applyFill="0" applyBorder="0" applyAlignment="0" applyProtection="0"/>
    <xf numFmtId="0" fontId="35" fillId="0" borderId="0"/>
    <xf numFmtId="167" fontId="35" fillId="0" borderId="0" applyFont="0" applyFill="0" applyBorder="0" applyAlignment="0" applyProtection="0"/>
    <xf numFmtId="0" fontId="204" fillId="0" borderId="0" applyNumberForma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35" fillId="0" borderId="0"/>
    <xf numFmtId="0" fontId="76" fillId="0" borderId="0"/>
    <xf numFmtId="0" fontId="1" fillId="18" borderId="0" applyNumberFormat="0" applyBorder="0" applyAlignment="0" applyProtection="0"/>
    <xf numFmtId="0" fontId="76" fillId="0" borderId="0"/>
    <xf numFmtId="0" fontId="1" fillId="31" borderId="0" applyNumberFormat="0" applyBorder="0" applyAlignment="0" applyProtection="0"/>
    <xf numFmtId="0" fontId="1" fillId="15" borderId="0" applyNumberFormat="0" applyBorder="0" applyAlignment="0" applyProtection="0"/>
    <xf numFmtId="0" fontId="35" fillId="0" borderId="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35" fillId="0" borderId="0"/>
    <xf numFmtId="0" fontId="1" fillId="10" borderId="0" applyNumberFormat="0" applyBorder="0" applyAlignment="0" applyProtection="0"/>
    <xf numFmtId="0" fontId="204" fillId="0" borderId="0" applyNumberForma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49" fillId="0" borderId="62" applyNumberFormat="0" applyFill="0" applyProtection="0">
      <alignment horizontal="right"/>
    </xf>
    <xf numFmtId="0" fontId="1" fillId="0" borderId="0"/>
    <xf numFmtId="165" fontId="1" fillId="0" borderId="0" applyFont="0" applyFill="0" applyBorder="0" applyAlignment="0" applyProtection="0"/>
    <xf numFmtId="9" fontId="1" fillId="0" borderId="0" applyFont="0" applyFill="0" applyBorder="0" applyAlignment="0" applyProtection="0"/>
    <xf numFmtId="0" fontId="124" fillId="0" borderId="79" applyNumberFormat="0" applyFill="0" applyBorder="0">
      <alignment horizontal="center"/>
    </xf>
    <xf numFmtId="0" fontId="76" fillId="0" borderId="0"/>
    <xf numFmtId="0" fontId="35" fillId="0" borderId="0"/>
    <xf numFmtId="0" fontId="35" fillId="0" borderId="0"/>
    <xf numFmtId="167"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9" fontId="35" fillId="0" borderId="0" applyFont="0" applyFill="0" applyBorder="0" applyAlignment="0" applyProtection="0"/>
    <xf numFmtId="0" fontId="35" fillId="0" borderId="0"/>
    <xf numFmtId="0" fontId="35" fillId="0" borderId="0"/>
    <xf numFmtId="0" fontId="76" fillId="0" borderId="0"/>
    <xf numFmtId="0" fontId="76" fillId="0" borderId="0"/>
    <xf numFmtId="0" fontId="35" fillId="0" borderId="0"/>
    <xf numFmtId="0" fontId="35" fillId="0" borderId="0"/>
    <xf numFmtId="0" fontId="35" fillId="0" borderId="0"/>
    <xf numFmtId="165" fontId="35" fillId="0" borderId="0" applyFont="0" applyFill="0" applyBorder="0" applyAlignment="0" applyProtection="0"/>
    <xf numFmtId="0" fontId="35" fillId="0" borderId="0"/>
    <xf numFmtId="0" fontId="35" fillId="0" borderId="0"/>
    <xf numFmtId="0" fontId="35" fillId="0" borderId="0"/>
    <xf numFmtId="0" fontId="159" fillId="0" borderId="67" applyNumberFormat="0" applyFill="0" applyAlignment="0" applyProtection="0"/>
    <xf numFmtId="0" fontId="121" fillId="64" borderId="64" applyNumberFormat="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49" fillId="70" borderId="61" applyNumberFormat="0" applyAlignment="0" applyProtection="0"/>
    <xf numFmtId="0" fontId="149" fillId="0" borderId="62" applyNumberFormat="0" applyFill="0" applyProtection="0">
      <alignment horizontal="right"/>
    </xf>
    <xf numFmtId="0" fontId="150" fillId="0" borderId="65" applyNumberFormat="0" applyFill="0" applyAlignment="0" applyProtection="0"/>
    <xf numFmtId="0" fontId="125" fillId="0" borderId="57" applyNumberFormat="0" applyFill="0" applyBorder="0">
      <alignment horizontal="left"/>
    </xf>
    <xf numFmtId="0" fontId="124" fillId="0" borderId="57" applyNumberFormat="0" applyFill="0" applyBorder="0">
      <alignment horizontal="center"/>
    </xf>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37" fillId="45" borderId="63" applyNumberFormat="0" applyFont="0" applyAlignment="0" applyProtection="0"/>
    <xf numFmtId="0" fontId="28" fillId="101" borderId="63" applyNumberFormat="0" applyFont="0" applyAlignment="0" applyProtection="0"/>
    <xf numFmtId="0" fontId="28" fillId="45" borderId="63" applyNumberFormat="0" applyFont="0" applyAlignment="0" applyProtection="0"/>
    <xf numFmtId="0" fontId="119" fillId="47" borderId="64" applyNumberFormat="0" applyAlignment="0" applyProtection="0"/>
    <xf numFmtId="0" fontId="120" fillId="62" borderId="61" applyNumberFormat="0" applyAlignment="0" applyProtection="0"/>
    <xf numFmtId="0" fontId="51" fillId="43" borderId="61" applyNumberFormat="0" applyAlignment="0" applyProtection="0"/>
    <xf numFmtId="3" fontId="28" fillId="100" borderId="57" applyFont="0">
      <alignment horizontal="right" vertical="center"/>
      <protection locked="0"/>
    </xf>
    <xf numFmtId="185" fontId="44" fillId="91" borderId="60" applyFont="0">
      <alignment horizontal="right"/>
    </xf>
    <xf numFmtId="185" fontId="44" fillId="91" borderId="60" applyFont="0">
      <alignment horizontal="right"/>
    </xf>
    <xf numFmtId="0" fontId="49" fillId="64" borderId="61" applyNumberFormat="0" applyAlignment="0" applyProtection="0"/>
    <xf numFmtId="0" fontId="51" fillId="39" borderId="61" applyNumberFormat="0" applyAlignment="0" applyProtection="0"/>
    <xf numFmtId="3" fontId="28" fillId="39" borderId="57" applyFont="0" applyProtection="0">
      <alignment horizontal="right" vertical="center"/>
    </xf>
    <xf numFmtId="0" fontId="49" fillId="47" borderId="61" applyNumberFormat="0" applyAlignment="0" applyProtection="0"/>
    <xf numFmtId="0" fontId="49" fillId="70" borderId="61" applyNumberFormat="0" applyAlignment="0" applyProtection="0"/>
    <xf numFmtId="3" fontId="21" fillId="0" borderId="57" applyBorder="0">
      <alignment horizontal="right" vertical="center" indent="1"/>
      <protection locked="0"/>
    </xf>
    <xf numFmtId="0" fontId="94" fillId="70" borderId="57">
      <alignment vertical="center"/>
    </xf>
    <xf numFmtId="0" fontId="93" fillId="97" borderId="57">
      <alignment horizontal="center" vertical="center" wrapText="1"/>
    </xf>
    <xf numFmtId="0" fontId="93" fillId="87" borderId="57">
      <alignment horizontal="center" vertical="center" wrapText="1"/>
    </xf>
    <xf numFmtId="3" fontId="21" fillId="36" borderId="57">
      <alignment horizontal="right" vertical="center" indent="1"/>
    </xf>
    <xf numFmtId="0" fontId="51" fillId="39" borderId="61" applyNumberFormat="0" applyAlignment="0" applyProtection="0"/>
    <xf numFmtId="205" fontId="21" fillId="95" borderId="62" applyNumberFormat="0" applyFont="0" applyBorder="0" applyAlignment="0" applyProtection="0">
      <alignment horizontal="right"/>
    </xf>
    <xf numFmtId="205" fontId="21" fillId="95" borderId="62" applyNumberFormat="0" applyFont="0" applyBorder="0" applyAlignment="0" applyProtection="0">
      <alignment horizontal="right"/>
    </xf>
    <xf numFmtId="0" fontId="100" fillId="0" borderId="63" applyNumberFormat="0" applyFont="0" applyFill="0" applyAlignment="0" applyProtection="0"/>
    <xf numFmtId="0" fontId="105" fillId="0" borderId="60">
      <alignment horizontal="left" vertical="center"/>
    </xf>
    <xf numFmtId="0" fontId="63" fillId="50" borderId="58" applyBorder="0"/>
    <xf numFmtId="0" fontId="28" fillId="39" borderId="59" applyNumberFormat="0" applyFont="0" applyBorder="0" applyProtection="0">
      <alignment horizontal="left" vertical="center"/>
    </xf>
    <xf numFmtId="0" fontId="51" fillId="43" borderId="61" applyNumberFormat="0" applyAlignment="0" applyProtection="0"/>
    <xf numFmtId="0" fontId="51" fillId="43" borderId="61" applyNumberFormat="0" applyAlignment="0" applyProtection="0"/>
    <xf numFmtId="0" fontId="119" fillId="47" borderId="64" applyNumberFormat="0" applyAlignment="0" applyProtection="0"/>
    <xf numFmtId="0" fontId="120" fillId="62" borderId="61" applyNumberFormat="0" applyAlignment="0" applyProtection="0"/>
    <xf numFmtId="0" fontId="28" fillId="101" borderId="63" applyNumberFormat="0" applyFont="0" applyAlignment="0" applyProtection="0"/>
    <xf numFmtId="0" fontId="121" fillId="70" borderId="64" applyNumberFormat="0" applyAlignment="0" applyProtection="0"/>
    <xf numFmtId="3" fontId="21" fillId="36" borderId="57">
      <alignment horizontal="right" vertical="center" indent="1"/>
    </xf>
    <xf numFmtId="0" fontId="93" fillId="87" borderId="57">
      <alignment horizontal="center" vertical="center" wrapText="1"/>
    </xf>
    <xf numFmtId="0" fontId="93" fillId="97" borderId="57">
      <alignment horizontal="center" vertical="center" wrapText="1"/>
    </xf>
    <xf numFmtId="0" fontId="94" fillId="70" borderId="57">
      <alignment vertical="center"/>
    </xf>
    <xf numFmtId="3" fontId="21" fillId="0" borderId="57" applyBorder="0">
      <alignment horizontal="right" vertical="center" indent="1"/>
      <protection locked="0"/>
    </xf>
    <xf numFmtId="0" fontId="28" fillId="70" borderId="57" applyNumberFormat="0" applyFont="0" applyBorder="0" applyProtection="0">
      <alignment horizontal="center" vertical="center"/>
    </xf>
    <xf numFmtId="0" fontId="28" fillId="45" borderId="63" applyNumberFormat="0" applyFont="0" applyAlignment="0" applyProtection="0"/>
    <xf numFmtId="3" fontId="28" fillId="39" borderId="57" applyFont="0" applyProtection="0">
      <alignment horizontal="right" vertical="center"/>
    </xf>
    <xf numFmtId="0" fontId="132" fillId="56" borderId="60" applyFont="0" applyBorder="0"/>
    <xf numFmtId="3" fontId="28" fillId="100" borderId="57" applyFont="0">
      <alignment horizontal="right" vertical="center"/>
      <protection locked="0"/>
    </xf>
    <xf numFmtId="0" fontId="124" fillId="0" borderId="57" applyNumberFormat="0" applyFill="0" applyBorder="0">
      <alignment horizontal="center"/>
    </xf>
    <xf numFmtId="165" fontId="1" fillId="0" borderId="0" applyFont="0" applyFill="0" applyBorder="0" applyAlignment="0" applyProtection="0"/>
    <xf numFmtId="0" fontId="125" fillId="0" borderId="57" applyNumberFormat="0" applyFill="0" applyBorder="0">
      <alignment horizontal="left"/>
    </xf>
    <xf numFmtId="0" fontId="28" fillId="101" borderId="63" applyNumberFormat="0" applyFont="0" applyAlignment="0" applyProtection="0"/>
    <xf numFmtId="0" fontId="28" fillId="101" borderId="63" applyNumberFormat="0" applyFont="0" applyAlignment="0" applyProtection="0"/>
    <xf numFmtId="0" fontId="28" fillId="45" borderId="63" applyNumberFormat="0" applyFont="0" applyAlignment="0" applyProtection="0"/>
    <xf numFmtId="0" fontId="37" fillId="45" borderId="63" applyNumberFormat="0" applyFon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81" fillId="45" borderId="63" applyNumberFormat="0" applyFont="0" applyAlignment="0" applyProtection="0"/>
    <xf numFmtId="0" fontId="121" fillId="70" borderId="64" applyNumberFormat="0" applyAlignment="0" applyProtection="0"/>
    <xf numFmtId="0" fontId="141" fillId="47" borderId="61" applyNumberFormat="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70" borderId="61" applyNumberFormat="0" applyAlignment="0" applyProtection="0"/>
    <xf numFmtId="0" fontId="149" fillId="0" borderId="62" applyNumberFormat="0" applyFill="0" applyProtection="0">
      <alignment horizontal="right"/>
    </xf>
    <xf numFmtId="0" fontId="150" fillId="0" borderId="65"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7" applyNumberFormat="0" applyFill="0" applyAlignment="0" applyProtection="0"/>
    <xf numFmtId="3" fontId="28" fillId="41" borderId="57" applyFont="0">
      <alignment horizontal="right" vertical="center"/>
    </xf>
    <xf numFmtId="0" fontId="121" fillId="64" borderId="64" applyNumberFormat="0" applyAlignment="0" applyProtection="0"/>
    <xf numFmtId="0" fontId="1" fillId="0" borderId="0"/>
    <xf numFmtId="1" fontId="161" fillId="0" borderId="60" applyFill="0" applyProtection="0">
      <alignment horizontal="right"/>
    </xf>
    <xf numFmtId="1" fontId="161" fillId="0" borderId="60" applyFill="0" applyProtection="0">
      <alignment horizontal="right"/>
    </xf>
    <xf numFmtId="0" fontId="159" fillId="0" borderId="67" applyNumberFormat="0" applyFill="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49" fillId="0" borderId="48" applyNumberFormat="0" applyProtection="0">
      <alignment horizontal="right"/>
    </xf>
    <xf numFmtId="0" fontId="149" fillId="0" borderId="48" applyNumberFormat="0" applyProtection="0">
      <alignment horizontal="right"/>
    </xf>
    <xf numFmtId="0" fontId="21" fillId="0" borderId="0"/>
    <xf numFmtId="0" fontId="1" fillId="0" borderId="0"/>
    <xf numFmtId="0" fontId="35" fillId="0" borderId="0"/>
    <xf numFmtId="0" fontId="76" fillId="0" borderId="0"/>
    <xf numFmtId="0" fontId="35" fillId="0" borderId="0"/>
    <xf numFmtId="0" fontId="1" fillId="0" borderId="0"/>
    <xf numFmtId="0" fontId="159" fillId="0" borderId="66" applyNumberFormat="0" applyFill="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28" fillId="70" borderId="57" applyNumberFormat="0" applyFont="0" applyBorder="0" applyProtection="0">
      <alignment horizontal="center" vertical="center"/>
    </xf>
    <xf numFmtId="0" fontId="28" fillId="101" borderId="6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9" borderId="0" applyNumberFormat="0" applyBorder="0" applyAlignment="0" applyProtection="0"/>
    <xf numFmtId="0" fontId="1" fillId="0" borderId="0"/>
    <xf numFmtId="9" fontId="1" fillId="0" borderId="0" applyFont="0" applyFill="0" applyBorder="0" applyAlignment="0" applyProtection="0"/>
    <xf numFmtId="167" fontId="1" fillId="0" borderId="0" applyFont="0" applyFill="0" applyBorder="0" applyAlignment="0" applyProtection="0"/>
    <xf numFmtId="0" fontId="1" fillId="30" borderId="0" applyNumberFormat="0" applyBorder="0" applyAlignment="0" applyProtection="0"/>
    <xf numFmtId="0" fontId="1" fillId="0" borderId="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3" fontId="28" fillId="41" borderId="57" applyFont="0">
      <alignment horizontal="right" vertical="center"/>
    </xf>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59" fillId="0" borderId="66" applyNumberFormat="0" applyFill="0" applyAlignment="0" applyProtection="0"/>
    <xf numFmtId="3" fontId="28" fillId="100" borderId="79" applyFont="0">
      <alignment horizontal="right" vertical="center"/>
      <protection locked="0"/>
    </xf>
    <xf numFmtId="185" fontId="44" fillId="91" borderId="82" applyFont="0">
      <alignment horizontal="right"/>
    </xf>
    <xf numFmtId="185" fontId="44" fillId="91" borderId="82" applyFont="0">
      <alignment horizontal="right"/>
    </xf>
    <xf numFmtId="0" fontId="49" fillId="64" borderId="83" applyNumberFormat="0" applyAlignment="0" applyProtection="0"/>
    <xf numFmtId="0" fontId="51" fillId="39" borderId="83" applyNumberFormat="0" applyAlignment="0" applyProtection="0"/>
    <xf numFmtId="3" fontId="28" fillId="39" borderId="79" applyFont="0" applyProtection="0">
      <alignment horizontal="right" vertical="center"/>
    </xf>
    <xf numFmtId="0" fontId="49" fillId="47" borderId="83" applyNumberFormat="0" applyAlignment="0" applyProtection="0"/>
    <xf numFmtId="0" fontId="49" fillId="70" borderId="83" applyNumberFormat="0" applyAlignment="0" applyProtection="0"/>
    <xf numFmtId="3" fontId="21" fillId="0" borderId="79" applyBorder="0">
      <alignment horizontal="right" vertical="center" indent="1"/>
      <protection locked="0"/>
    </xf>
    <xf numFmtId="0" fontId="94" fillId="70" borderId="79">
      <alignment vertical="center"/>
    </xf>
    <xf numFmtId="0" fontId="93" fillId="97" borderId="79">
      <alignment horizontal="center" vertical="center" wrapText="1"/>
    </xf>
    <xf numFmtId="0" fontId="93" fillId="87" borderId="79">
      <alignment horizontal="center" vertical="center" wrapText="1"/>
    </xf>
    <xf numFmtId="3" fontId="21" fillId="36" borderId="79">
      <alignment horizontal="right" vertical="center" indent="1"/>
    </xf>
    <xf numFmtId="185" fontId="44" fillId="91" borderId="71" applyFont="0">
      <alignment horizontal="right"/>
    </xf>
    <xf numFmtId="185" fontId="44" fillId="91" borderId="71" applyFont="0">
      <alignment horizontal="right"/>
    </xf>
    <xf numFmtId="0" fontId="49" fillId="64" borderId="72" applyNumberFormat="0" applyAlignment="0" applyProtection="0"/>
    <xf numFmtId="0" fontId="51" fillId="39" borderId="72" applyNumberFormat="0" applyAlignment="0" applyProtection="0"/>
    <xf numFmtId="0" fontId="49" fillId="47" borderId="72" applyNumberFormat="0" applyAlignment="0" applyProtection="0"/>
    <xf numFmtId="0" fontId="49" fillId="70" borderId="72" applyNumberFormat="0" applyAlignment="0" applyProtection="0"/>
    <xf numFmtId="0" fontId="63" fillId="50" borderId="69" applyBorder="0"/>
    <xf numFmtId="0" fontId="51" fillId="39" borderId="83" applyNumberFormat="0" applyAlignment="0" applyProtection="0"/>
    <xf numFmtId="205" fontId="21" fillId="95" borderId="84" applyNumberFormat="0" applyFont="0" applyBorder="0" applyAlignment="0" applyProtection="0">
      <alignment horizontal="right"/>
    </xf>
    <xf numFmtId="205" fontId="21" fillId="95" borderId="84" applyNumberFormat="0" applyFont="0" applyBorder="0" applyAlignment="0" applyProtection="0">
      <alignment horizontal="right"/>
    </xf>
    <xf numFmtId="0" fontId="100" fillId="0" borderId="85" applyNumberFormat="0" applyFont="0" applyFill="0" applyAlignment="0" applyProtection="0"/>
    <xf numFmtId="0" fontId="105" fillId="0" borderId="82">
      <alignment horizontal="left" vertical="center"/>
    </xf>
    <xf numFmtId="0" fontId="63" fillId="50" borderId="80" applyBorder="0"/>
    <xf numFmtId="0" fontId="28" fillId="39" borderId="81" applyNumberFormat="0" applyFont="0" applyBorder="0" applyProtection="0">
      <alignment horizontal="left" vertical="center"/>
    </xf>
    <xf numFmtId="0" fontId="51" fillId="43" borderId="83" applyNumberFormat="0" applyAlignment="0" applyProtection="0"/>
    <xf numFmtId="0" fontId="51" fillId="43" borderId="83" applyNumberFormat="0" applyAlignment="0" applyProtection="0"/>
    <xf numFmtId="0" fontId="119" fillId="47" borderId="86" applyNumberFormat="0" applyAlignment="0" applyProtection="0"/>
    <xf numFmtId="0" fontId="120" fillId="62" borderId="83" applyNumberFormat="0" applyAlignment="0" applyProtection="0"/>
    <xf numFmtId="0" fontId="28" fillId="101" borderId="85" applyNumberFormat="0" applyFont="0" applyAlignment="0" applyProtection="0"/>
    <xf numFmtId="0" fontId="121" fillId="70" borderId="86" applyNumberFormat="0" applyAlignment="0" applyProtection="0"/>
    <xf numFmtId="0" fontId="51" fillId="39" borderId="72" applyNumberFormat="0" applyAlignment="0" applyProtection="0"/>
    <xf numFmtId="205" fontId="21" fillId="95" borderId="73" applyNumberFormat="0" applyFont="0" applyBorder="0" applyAlignment="0" applyProtection="0">
      <alignment horizontal="right"/>
    </xf>
    <xf numFmtId="205" fontId="21" fillId="95" borderId="73" applyNumberFormat="0" applyFont="0" applyBorder="0" applyAlignment="0" applyProtection="0">
      <alignment horizontal="right"/>
    </xf>
    <xf numFmtId="3" fontId="21" fillId="36" borderId="68">
      <alignment horizontal="right" vertical="center" indent="1"/>
    </xf>
    <xf numFmtId="0" fontId="93" fillId="87" borderId="68">
      <alignment horizontal="center" vertical="center" wrapText="1"/>
    </xf>
    <xf numFmtId="0" fontId="93" fillId="97" borderId="68">
      <alignment horizontal="center" vertical="center" wrapText="1"/>
    </xf>
    <xf numFmtId="0" fontId="94" fillId="70" borderId="68">
      <alignment vertical="center"/>
    </xf>
    <xf numFmtId="3" fontId="21" fillId="0" borderId="68" applyBorder="0">
      <alignment horizontal="right" vertical="center" indent="1"/>
      <protection locked="0"/>
    </xf>
    <xf numFmtId="0" fontId="28" fillId="70" borderId="68" applyNumberFormat="0" applyFont="0" applyBorder="0" applyProtection="0">
      <alignment horizontal="center" vertical="center"/>
    </xf>
    <xf numFmtId="0" fontId="100" fillId="0" borderId="74" applyNumberFormat="0" applyFont="0" applyFill="0" applyAlignment="0" applyProtection="0"/>
    <xf numFmtId="0" fontId="105" fillId="0" borderId="71">
      <alignment horizontal="left" vertical="center"/>
    </xf>
    <xf numFmtId="0" fontId="28" fillId="45" borderId="85" applyNumberFormat="0" applyFont="0" applyAlignment="0" applyProtection="0"/>
    <xf numFmtId="3" fontId="28" fillId="39" borderId="68" applyFont="0" applyProtection="0">
      <alignment horizontal="right" vertical="center"/>
    </xf>
    <xf numFmtId="0" fontId="28" fillId="39" borderId="70" applyNumberFormat="0" applyFont="0" applyBorder="0" applyProtection="0">
      <alignment horizontal="left" vertical="center"/>
    </xf>
    <xf numFmtId="0" fontId="132" fillId="56" borderId="82" applyFont="0" applyBorder="0"/>
    <xf numFmtId="0" fontId="51" fillId="43" borderId="72" applyNumberFormat="0" applyAlignment="0" applyProtection="0"/>
    <xf numFmtId="0" fontId="51" fillId="43" borderId="72" applyNumberFormat="0" applyAlignment="0" applyProtection="0"/>
    <xf numFmtId="3" fontId="28" fillId="100" borderId="68" applyFont="0">
      <alignment horizontal="right" vertical="center"/>
      <protection locked="0"/>
    </xf>
    <xf numFmtId="0" fontId="119" fillId="47" borderId="75" applyNumberFormat="0" applyAlignment="0" applyProtection="0"/>
    <xf numFmtId="0" fontId="120" fillId="62" borderId="72" applyNumberFormat="0" applyAlignment="0" applyProtection="0"/>
    <xf numFmtId="0" fontId="28" fillId="101" borderId="74" applyNumberFormat="0" applyFont="0" applyAlignment="0" applyProtection="0"/>
    <xf numFmtId="0" fontId="28" fillId="101" borderId="74" applyNumberFormat="0" applyFont="0" applyAlignment="0" applyProtection="0"/>
    <xf numFmtId="0" fontId="121" fillId="70" borderId="75" applyNumberFormat="0" applyAlignment="0" applyProtection="0"/>
    <xf numFmtId="0" fontId="124" fillId="0" borderId="68" applyNumberFormat="0" applyFill="0" applyBorder="0">
      <alignment horizontal="center"/>
    </xf>
    <xf numFmtId="0" fontId="125" fillId="0" borderId="68" applyNumberFormat="0" applyFill="0" applyBorder="0">
      <alignment horizontal="left"/>
    </xf>
    <xf numFmtId="0" fontId="28" fillId="45" borderId="74" applyNumberFormat="0" applyFont="0" applyAlignment="0" applyProtection="0"/>
    <xf numFmtId="0" fontId="132" fillId="56" borderId="71" applyFont="0" applyBorder="0"/>
    <xf numFmtId="0" fontId="28" fillId="101" borderId="85" applyNumberFormat="0" applyFont="0" applyAlignment="0" applyProtection="0"/>
    <xf numFmtId="0" fontId="28" fillId="101" borderId="85" applyNumberFormat="0" applyFont="0" applyAlignment="0" applyProtection="0"/>
    <xf numFmtId="0" fontId="28" fillId="45" borderId="85" applyNumberFormat="0" applyFont="0" applyAlignment="0" applyProtection="0"/>
    <xf numFmtId="0" fontId="37" fillId="45" borderId="85" applyNumberFormat="0" applyFon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81" fillId="45" borderId="85" applyNumberFormat="0" applyFont="0" applyAlignment="0" applyProtection="0"/>
    <xf numFmtId="0" fontId="121" fillId="70" borderId="86" applyNumberFormat="0" applyAlignment="0" applyProtection="0"/>
    <xf numFmtId="0" fontId="141" fillId="47" borderId="83" applyNumberFormat="0" applyAlignment="0" applyProtection="0"/>
    <xf numFmtId="0" fontId="28" fillId="101" borderId="74" applyNumberFormat="0" applyFont="0" applyAlignment="0" applyProtection="0"/>
    <xf numFmtId="0" fontId="28" fillId="101" borderId="74" applyNumberFormat="0" applyFont="0" applyAlignment="0" applyProtection="0"/>
    <xf numFmtId="0" fontId="28" fillId="45" borderId="74" applyNumberFormat="0" applyFont="0" applyAlignment="0" applyProtection="0"/>
    <xf numFmtId="0" fontId="37" fillId="45" borderId="74" applyNumberFormat="0" applyFon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81" fillId="45" borderId="74" applyNumberFormat="0" applyFont="0" applyAlignment="0" applyProtection="0"/>
    <xf numFmtId="0" fontId="49" fillId="70" borderId="83" applyNumberFormat="0" applyAlignment="0" applyProtection="0"/>
    <xf numFmtId="0" fontId="149" fillId="0" borderId="84" applyNumberFormat="0" applyFill="0" applyProtection="0">
      <alignment horizontal="right"/>
    </xf>
    <xf numFmtId="0" fontId="150" fillId="0" borderId="87"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9" applyNumberFormat="0" applyFill="0" applyAlignment="0" applyProtection="0"/>
    <xf numFmtId="0" fontId="121" fillId="70" borderId="75" applyNumberFormat="0" applyAlignment="0" applyProtection="0"/>
    <xf numFmtId="3" fontId="28" fillId="41" borderId="68" applyFont="0">
      <alignment horizontal="right" vertical="center"/>
    </xf>
    <xf numFmtId="0" fontId="141" fillId="47" borderId="72" applyNumberFormat="0" applyAlignment="0" applyProtection="0"/>
    <xf numFmtId="0" fontId="121" fillId="64" borderId="86" applyNumberFormat="0" applyAlignment="0" applyProtection="0"/>
    <xf numFmtId="1" fontId="161" fillId="0" borderId="82" applyFill="0" applyProtection="0">
      <alignment horizontal="right"/>
    </xf>
    <xf numFmtId="1" fontId="161" fillId="0" borderId="82" applyFill="0" applyProtection="0">
      <alignment horizontal="right"/>
    </xf>
    <xf numFmtId="0" fontId="159" fillId="0" borderId="89" applyNumberFormat="0" applyFill="0" applyAlignment="0" applyProtection="0"/>
    <xf numFmtId="0" fontId="149" fillId="0" borderId="73" applyNumberFormat="0" applyFill="0" applyProtection="0">
      <alignment horizontal="right"/>
    </xf>
    <xf numFmtId="0" fontId="149" fillId="0" borderId="73" applyNumberFormat="0" applyFill="0" applyProtection="0">
      <alignment horizontal="right"/>
    </xf>
    <xf numFmtId="0" fontId="150" fillId="0" borderId="76" applyNumberFormat="0" applyFill="0" applyAlignment="0" applyProtection="0"/>
    <xf numFmtId="0" fontId="49" fillId="70" borderId="72" applyNumberFormat="0" applyAlignment="0" applyProtection="0"/>
    <xf numFmtId="0" fontId="149" fillId="0" borderId="48" applyNumberFormat="0" applyProtection="0">
      <alignment horizontal="right"/>
    </xf>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8" applyNumberFormat="0" applyFill="0" applyAlignment="0" applyProtection="0"/>
    <xf numFmtId="0" fontId="121" fillId="64" borderId="75" applyNumberFormat="0" applyAlignment="0" applyProtection="0"/>
    <xf numFmtId="1" fontId="161" fillId="0" borderId="71" applyFill="0" applyProtection="0">
      <alignment horizontal="right"/>
    </xf>
    <xf numFmtId="1" fontId="161" fillId="0" borderId="71" applyFill="0" applyProtection="0">
      <alignment horizontal="right"/>
    </xf>
    <xf numFmtId="0" fontId="159" fillId="0" borderId="78" applyNumberFormat="0" applyFill="0" applyAlignment="0" applyProtection="0"/>
    <xf numFmtId="0" fontId="159" fillId="0" borderId="88" applyNumberFormat="0" applyFill="0" applyAlignment="0" applyProtection="0"/>
    <xf numFmtId="0" fontId="28" fillId="70" borderId="79" applyNumberFormat="0" applyFont="0" applyBorder="0" applyProtection="0">
      <alignment horizontal="center" vertical="center"/>
    </xf>
    <xf numFmtId="0" fontId="28" fillId="101" borderId="85" applyNumberFormat="0" applyFont="0" applyAlignment="0" applyProtection="0"/>
    <xf numFmtId="3" fontId="28" fillId="41" borderId="79" applyFont="0">
      <alignment horizontal="right" vertical="center"/>
    </xf>
    <xf numFmtId="0" fontId="159" fillId="0" borderId="88" applyNumberFormat="0" applyFill="0" applyAlignment="0" applyProtection="0"/>
    <xf numFmtId="0" fontId="206" fillId="0" borderId="0"/>
    <xf numFmtId="0" fontId="76" fillId="0" borderId="0"/>
    <xf numFmtId="9" fontId="76" fillId="0" borderId="0" applyFont="0" applyFill="0" applyBorder="0" applyAlignment="0" applyProtection="0"/>
    <xf numFmtId="165" fontId="76" fillId="0" borderId="0" applyFont="0" applyFill="0" applyBorder="0" applyAlignment="0" applyProtection="0"/>
    <xf numFmtId="0" fontId="21" fillId="0" borderId="0"/>
    <xf numFmtId="0" fontId="76" fillId="0" borderId="0"/>
    <xf numFmtId="0" fontId="35" fillId="10" borderId="0" applyNumberFormat="0" applyBorder="0" applyAlignment="0" applyProtection="0"/>
    <xf numFmtId="185" fontId="44" fillId="91" borderId="60" applyFont="0">
      <alignment horizontal="right"/>
    </xf>
    <xf numFmtId="185" fontId="44" fillId="91" borderId="60" applyFont="0">
      <alignment horizontal="right"/>
    </xf>
    <xf numFmtId="0" fontId="49" fillId="64" borderId="94" applyNumberFormat="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71" fillId="0" borderId="0" applyFont="0" applyFill="0" applyBorder="0" applyAlignment="0" applyProtection="0"/>
    <xf numFmtId="43" fontId="7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165" fontId="7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0" fontId="110" fillId="0" borderId="3" applyNumberFormat="0" applyFill="0" applyAlignment="0" applyProtection="0"/>
    <xf numFmtId="0" fontId="51" fillId="43" borderId="94" applyNumberFormat="0" applyAlignment="0" applyProtection="0"/>
    <xf numFmtId="0" fontId="119" fillId="47" borderId="96" applyNumberFormat="0" applyAlignment="0" applyProtection="0"/>
    <xf numFmtId="0" fontId="120" fillId="62" borderId="94"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72" fillId="0" borderId="0" applyFont="0" applyFill="0" applyBorder="0" applyAlignment="0" applyProtection="0"/>
    <xf numFmtId="165" fontId="76" fillId="0" borderId="0" applyFont="0" applyFill="0" applyBorder="0" applyAlignment="0" applyProtection="0"/>
    <xf numFmtId="165" fontId="1" fillId="0" borderId="0" applyFont="0" applyFill="0" applyBorder="0" applyAlignment="0" applyProtection="0"/>
    <xf numFmtId="43"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8" fillId="45" borderId="93" applyNumberFormat="0" applyFont="0" applyAlignment="0" applyProtection="0"/>
    <xf numFmtId="0" fontId="28" fillId="0" borderId="0"/>
    <xf numFmtId="0" fontId="1" fillId="0" borderId="0"/>
    <xf numFmtId="0" fontId="1" fillId="0" borderId="0"/>
    <xf numFmtId="0" fontId="1" fillId="0" borderId="0"/>
    <xf numFmtId="0" fontId="1" fillId="0" borderId="0"/>
    <xf numFmtId="0" fontId="24" fillId="0" borderId="0"/>
    <xf numFmtId="0" fontId="28" fillId="0" borderId="0"/>
    <xf numFmtId="0" fontId="71" fillId="0" borderId="0"/>
    <xf numFmtId="0" fontId="72" fillId="0" borderId="0"/>
    <xf numFmtId="0" fontId="2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76" fillId="0" borderId="0"/>
    <xf numFmtId="0" fontId="35" fillId="0" borderId="0"/>
    <xf numFmtId="0" fontId="24" fillId="0" borderId="0"/>
    <xf numFmtId="0" fontId="1" fillId="0" borderId="0"/>
    <xf numFmtId="0" fontId="1" fillId="0" borderId="0"/>
    <xf numFmtId="0" fontId="1" fillId="0" borderId="0"/>
    <xf numFmtId="0" fontId="28"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76" fillId="0" borderId="0"/>
    <xf numFmtId="0" fontId="72" fillId="0" borderId="0"/>
    <xf numFmtId="0" fontId="35" fillId="0" borderId="0"/>
    <xf numFmtId="0" fontId="1" fillId="0" borderId="0"/>
    <xf numFmtId="0" fontId="1" fillId="0" borderId="0"/>
    <xf numFmtId="0" fontId="35" fillId="8" borderId="8" applyNumberFormat="0" applyFont="0" applyAlignment="0" applyProtection="0"/>
    <xf numFmtId="0" fontId="35" fillId="8" borderId="8" applyNumberFormat="0" applyFont="0" applyAlignment="0" applyProtection="0"/>
    <xf numFmtId="0" fontId="37" fillId="45" borderId="93" applyNumberFormat="0" applyFon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81" fillId="45" borderId="93" applyNumberFormat="0" applyFont="0" applyAlignment="0" applyProtection="0"/>
    <xf numFmtId="9" fontId="71" fillId="0" borderId="0" applyFont="0" applyFill="0" applyBorder="0" applyAlignment="0" applyProtection="0"/>
    <xf numFmtId="9" fontId="76" fillId="0" borderId="0" applyFont="0" applyFill="0" applyBorder="0" applyAlignment="0" applyProtection="0"/>
    <xf numFmtId="9" fontId="35"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41" fillId="47" borderId="94" applyNumberFormat="0" applyAlignment="0" applyProtection="0"/>
    <xf numFmtId="0" fontId="28" fillId="0" borderId="0"/>
    <xf numFmtId="0" fontId="149" fillId="0" borderId="95" applyNumberFormat="0" applyFill="0" applyProtection="0">
      <alignment horizontal="right"/>
    </xf>
    <xf numFmtId="0" fontId="149" fillId="0" borderId="95" applyNumberFormat="0" applyFill="0" applyProtection="0">
      <alignment horizontal="right"/>
    </xf>
    <xf numFmtId="0" fontId="150" fillId="0" borderId="97" applyNumberFormat="0" applyFill="0" applyAlignment="0" applyProtection="0"/>
    <xf numFmtId="0" fontId="151" fillId="0" borderId="90" applyNumberFormat="0" applyFill="0" applyBorder="0">
      <alignment horizontal="left"/>
    </xf>
    <xf numFmtId="0" fontId="152" fillId="0" borderId="90" applyNumberFormat="0" applyFill="0" applyProtection="0"/>
    <xf numFmtId="0" fontId="152" fillId="0" borderId="90" applyNumberFormat="0" applyFill="0" applyProtection="0"/>
    <xf numFmtId="0" fontId="2" fillId="0" borderId="0" applyNumberFormat="0" applyFill="0" applyBorder="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9" applyNumberFormat="0" applyFill="0" applyAlignment="0" applyProtection="0"/>
    <xf numFmtId="43" fontId="28" fillId="0" borderId="0" applyFont="0" applyFill="0" applyBorder="0" applyAlignment="0" applyProtection="0"/>
    <xf numFmtId="43" fontId="72" fillId="0" borderId="0" applyFont="0" applyFill="0" applyBorder="0" applyAlignment="0" applyProtection="0"/>
    <xf numFmtId="43"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8" fillId="0" borderId="0" applyFont="0" applyFill="0" applyBorder="0" applyAlignment="0" applyProtection="0"/>
    <xf numFmtId="0" fontId="121" fillId="64" borderId="96" applyNumberFormat="0" applyAlignment="0" applyProtection="0"/>
    <xf numFmtId="1" fontId="161" fillId="0" borderId="60" applyFill="0" applyProtection="0">
      <alignment horizontal="right"/>
    </xf>
    <xf numFmtId="1" fontId="161" fillId="0" borderId="60" applyFill="0" applyProtection="0">
      <alignment horizontal="right"/>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178"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39"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Protection="0">
      <alignment horizontal="right"/>
    </xf>
    <xf numFmtId="237" fontId="21" fillId="0" borderId="0" applyFont="0" applyFill="0" applyBorder="0" applyProtection="0">
      <alignment horizontal="right"/>
    </xf>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Protection="0">
      <alignment horizontal="right"/>
    </xf>
    <xf numFmtId="237" fontId="21" fillId="0" borderId="0" applyFont="0" applyFill="0" applyBorder="0" applyProtection="0">
      <alignment horizontal="right"/>
    </xf>
    <xf numFmtId="18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65" fillId="0" borderId="0" applyNumberFormat="0" applyFill="0" applyBorder="0" applyProtection="0">
      <alignment vertical="top"/>
    </xf>
    <xf numFmtId="0" fontId="165" fillId="0" borderId="0" applyNumberFormat="0" applyFill="0" applyBorder="0" applyProtection="0">
      <alignment vertical="top"/>
    </xf>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8" fontId="28" fillId="0" borderId="0"/>
    <xf numFmtId="178" fontId="28" fillId="0" borderId="0"/>
    <xf numFmtId="178" fontId="28" fillId="0" borderId="0"/>
    <xf numFmtId="0" fontId="34" fillId="42" borderId="0" applyNumberFormat="0" applyBorder="0" applyAlignment="0" applyProtection="0"/>
    <xf numFmtId="0" fontId="34" fillId="59" borderId="0" applyNumberFormat="0" applyBorder="0" applyAlignment="0" applyProtection="0"/>
    <xf numFmtId="0" fontId="34" fillId="101" borderId="0" applyNumberFormat="0" applyBorder="0" applyAlignment="0" applyProtection="0"/>
    <xf numFmtId="0" fontId="34" fillId="39" borderId="0" applyNumberFormat="0" applyBorder="0" applyAlignment="0" applyProtection="0"/>
    <xf numFmtId="0" fontId="34" fillId="38" borderId="0" applyNumberFormat="0" applyBorder="0" applyAlignment="0" applyProtection="0"/>
    <xf numFmtId="0" fontId="34" fillId="101" borderId="0" applyNumberFormat="0" applyBorder="0" applyAlignment="0" applyProtection="0"/>
    <xf numFmtId="0" fontId="34" fillId="54" borderId="0" applyNumberFormat="0" applyBorder="0" applyAlignment="0" applyProtection="0"/>
    <xf numFmtId="0" fontId="34" fillId="46"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216" fillId="34" borderId="0" applyNumberFormat="0" applyBorder="0" applyAlignment="0" applyProtection="0"/>
    <xf numFmtId="0" fontId="216" fillId="35" borderId="0" applyNumberFormat="0" applyBorder="0" applyAlignment="0" applyProtection="0"/>
    <xf numFmtId="0" fontId="216" fillId="36" borderId="0" applyNumberFormat="0" applyBorder="0" applyAlignment="0" applyProtection="0"/>
    <xf numFmtId="0" fontId="216" fillId="37" borderId="0" applyNumberFormat="0" applyBorder="0" applyAlignment="0" applyProtection="0"/>
    <xf numFmtId="0" fontId="216" fillId="38" borderId="0" applyNumberFormat="0" applyBorder="0" applyAlignment="0" applyProtection="0"/>
    <xf numFmtId="0" fontId="216"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4"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7" fillId="35"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7"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6"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7"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37"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9"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9"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9"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63"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65"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7" fillId="59" borderId="0" applyNumberFormat="0" applyBorder="0" applyAlignment="0" applyProtection="0"/>
    <xf numFmtId="0" fontId="34" fillId="59" borderId="0" applyNumberFormat="0" applyBorder="0" applyAlignment="0" applyProtection="0"/>
    <xf numFmtId="0" fontId="37"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7" fillId="60" borderId="0" applyNumberFormat="0" applyBorder="0" applyAlignment="0" applyProtection="0"/>
    <xf numFmtId="0" fontId="34" fillId="60" borderId="0" applyNumberFormat="0" applyBorder="0" applyAlignment="0" applyProtection="0"/>
    <xf numFmtId="0" fontId="37"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37" borderId="0" applyNumberFormat="0" applyBorder="0" applyAlignment="0" applyProtection="0"/>
    <xf numFmtId="0" fontId="37" fillId="37" borderId="0" applyNumberFormat="0" applyBorder="0" applyAlignment="0" applyProtection="0"/>
    <xf numFmtId="0" fontId="34" fillId="37" borderId="0" applyNumberFormat="0" applyBorder="0" applyAlignment="0" applyProtection="0"/>
    <xf numFmtId="0" fontId="37"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61" borderId="0" applyNumberFormat="0" applyBorder="0" applyAlignment="0" applyProtection="0"/>
    <xf numFmtId="0" fontId="37" fillId="61" borderId="0" applyNumberFormat="0" applyBorder="0" applyAlignment="0" applyProtection="0"/>
    <xf numFmtId="0" fontId="34" fillId="61" borderId="0" applyNumberFormat="0" applyBorder="0" applyAlignment="0" applyProtection="0"/>
    <xf numFmtId="0" fontId="37"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40" fillId="80" borderId="0" applyNumberFormat="0" applyBorder="0" applyAlignment="0" applyProtection="0"/>
    <xf numFmtId="0" fontId="40" fillId="63" borderId="0" applyNumberFormat="0" applyBorder="0" applyAlignment="0" applyProtection="0"/>
    <xf numFmtId="0" fontId="40" fillId="81" borderId="0" applyNumberFormat="0" applyBorder="0" applyAlignment="0" applyProtection="0"/>
    <xf numFmtId="0" fontId="40" fillId="82" borderId="0" applyNumberFormat="0" applyBorder="0" applyAlignment="0" applyProtection="0"/>
    <xf numFmtId="0" fontId="40" fillId="73" borderId="0" applyNumberFormat="0" applyBorder="0" applyAlignment="0" applyProtection="0"/>
    <xf numFmtId="0" fontId="178" fillId="73" borderId="0" applyNumberFormat="0" applyBorder="0" applyAlignment="0" applyProtection="0"/>
    <xf numFmtId="0" fontId="40" fillId="73" borderId="0" applyNumberFormat="0" applyBorder="0" applyAlignment="0" applyProtection="0"/>
    <xf numFmtId="0" fontId="178" fillId="73" borderId="0" applyNumberFormat="0" applyBorder="0" applyAlignment="0" applyProtection="0"/>
    <xf numFmtId="0" fontId="40" fillId="59" borderId="0" applyNumberFormat="0" applyBorder="0" applyAlignment="0" applyProtection="0"/>
    <xf numFmtId="0" fontId="178" fillId="59" borderId="0" applyNumberFormat="0" applyBorder="0" applyAlignment="0" applyProtection="0"/>
    <xf numFmtId="0" fontId="40" fillId="59" borderId="0" applyNumberFormat="0" applyBorder="0" applyAlignment="0" applyProtection="0"/>
    <xf numFmtId="0" fontId="178" fillId="59" borderId="0" applyNumberFormat="0" applyBorder="0" applyAlignment="0" applyProtection="0"/>
    <xf numFmtId="0" fontId="40" fillId="60" borderId="0" applyNumberFormat="0" applyBorder="0" applyAlignment="0" applyProtection="0"/>
    <xf numFmtId="0" fontId="178" fillId="60" borderId="0" applyNumberFormat="0" applyBorder="0" applyAlignment="0" applyProtection="0"/>
    <xf numFmtId="0" fontId="40" fillId="60" borderId="0" applyNumberFormat="0" applyBorder="0" applyAlignment="0" applyProtection="0"/>
    <xf numFmtId="0" fontId="178" fillId="60" borderId="0" applyNumberFormat="0" applyBorder="0" applyAlignment="0" applyProtection="0"/>
    <xf numFmtId="0" fontId="40" fillId="74" borderId="0" applyNumberFormat="0" applyBorder="0" applyAlignment="0" applyProtection="0"/>
    <xf numFmtId="0" fontId="178" fillId="74" borderId="0" applyNumberFormat="0" applyBorder="0" applyAlignment="0" applyProtection="0"/>
    <xf numFmtId="0" fontId="40" fillId="74" borderId="0" applyNumberFormat="0" applyBorder="0" applyAlignment="0" applyProtection="0"/>
    <xf numFmtId="0" fontId="178" fillId="74" borderId="0" applyNumberFormat="0" applyBorder="0" applyAlignment="0" applyProtection="0"/>
    <xf numFmtId="0" fontId="40" fillId="75" borderId="0" applyNumberFormat="0" applyBorder="0" applyAlignment="0" applyProtection="0"/>
    <xf numFmtId="0" fontId="178" fillId="75" borderId="0" applyNumberFormat="0" applyBorder="0" applyAlignment="0" applyProtection="0"/>
    <xf numFmtId="0" fontId="40" fillId="75" borderId="0" applyNumberFormat="0" applyBorder="0" applyAlignment="0" applyProtection="0"/>
    <xf numFmtId="0" fontId="178" fillId="75" borderId="0" applyNumberFormat="0" applyBorder="0" applyAlignment="0" applyProtection="0"/>
    <xf numFmtId="0" fontId="40" fillId="76" borderId="0" applyNumberFormat="0" applyBorder="0" applyAlignment="0" applyProtection="0"/>
    <xf numFmtId="0" fontId="178" fillId="76" borderId="0" applyNumberFormat="0" applyBorder="0" applyAlignment="0" applyProtection="0"/>
    <xf numFmtId="0" fontId="40" fillId="76" borderId="0" applyNumberFormat="0" applyBorder="0" applyAlignment="0" applyProtection="0"/>
    <xf numFmtId="0" fontId="178" fillId="76" borderId="0" applyNumberFormat="0" applyBorder="0" applyAlignment="0" applyProtection="0"/>
    <xf numFmtId="0" fontId="40" fillId="89" borderId="0" applyNumberFormat="0" applyBorder="0" applyAlignment="0" applyProtection="0"/>
    <xf numFmtId="0" fontId="40" fillId="106" borderId="0" applyNumberFormat="0" applyBorder="0" applyAlignment="0" applyProtection="0"/>
    <xf numFmtId="0" fontId="40" fillId="113" borderId="0" applyNumberFormat="0" applyBorder="0" applyAlignment="0" applyProtection="0"/>
    <xf numFmtId="0" fontId="40" fillId="81" borderId="0" applyNumberFormat="0" applyBorder="0" applyAlignment="0" applyProtection="0"/>
    <xf numFmtId="0" fontId="40" fillId="77" borderId="0" applyNumberFormat="0" applyBorder="0" applyAlignment="0" applyProtection="0"/>
    <xf numFmtId="0" fontId="40" fillId="79" borderId="0" applyNumberFormat="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applyNumberFormat="0" applyFill="0" applyBorder="0" applyAlignment="0" applyProtection="0"/>
    <xf numFmtId="0" fontId="217" fillId="0" borderId="0"/>
    <xf numFmtId="0" fontId="28" fillId="0" borderId="0"/>
    <xf numFmtId="0" fontId="218" fillId="0" borderId="0" applyNumberFormat="0" applyFill="0" applyBorder="0">
      <protection locked="0"/>
    </xf>
    <xf numFmtId="0" fontId="49" fillId="70" borderId="94" applyNumberFormat="0" applyAlignment="0" applyProtection="0"/>
    <xf numFmtId="0" fontId="219" fillId="70" borderId="94" applyNumberFormat="0" applyAlignment="0" applyProtection="0"/>
    <xf numFmtId="0" fontId="49" fillId="70" borderId="94" applyNumberFormat="0" applyAlignment="0" applyProtection="0"/>
    <xf numFmtId="0" fontId="219" fillId="70" borderId="94" applyNumberFormat="0" applyAlignment="0" applyProtection="0"/>
    <xf numFmtId="0" fontId="49" fillId="64" borderId="94" applyNumberFormat="0" applyAlignment="0" applyProtection="0"/>
    <xf numFmtId="0" fontId="61" fillId="92" borderId="28" applyNumberFormat="0" applyAlignment="0" applyProtection="0"/>
    <xf numFmtId="41" fontId="28" fillId="0" borderId="0" applyFont="0" applyFill="0" applyBorder="0" applyAlignment="0" applyProtection="0"/>
    <xf numFmtId="44" fontId="28" fillId="0" borderId="0" applyFont="0" applyFill="0" applyBorder="0" applyAlignment="0" applyProtection="0"/>
    <xf numFmtId="42" fontId="28" fillId="0" borderId="0" applyFont="0" applyFill="0" applyBorder="0" applyAlignment="0" applyProtection="0"/>
    <xf numFmtId="3" fontId="81" fillId="0" borderId="0" applyFont="0" applyFill="0" applyBorder="0" applyAlignment="0" applyProtection="0"/>
    <xf numFmtId="0" fontId="34" fillId="0" borderId="0" applyNumberFormat="0" applyFont="0" applyFill="0" applyBorder="0" applyAlignment="0" applyProtection="0"/>
    <xf numFmtId="242" fontId="34" fillId="0" borderId="0" applyFont="0" applyFill="0" applyBorder="0" applyAlignment="0" applyProtection="0"/>
    <xf numFmtId="4" fontId="81" fillId="0" borderId="0"/>
    <xf numFmtId="4" fontId="81" fillId="0" borderId="0"/>
    <xf numFmtId="0" fontId="34" fillId="0" borderId="0" applyNumberFormat="0" applyFont="0" applyFill="0" applyBorder="0" applyAlignment="0" applyProtection="0"/>
    <xf numFmtId="210" fontId="81" fillId="0" borderId="0"/>
    <xf numFmtId="210" fontId="81" fillId="0" borderId="0"/>
    <xf numFmtId="0" fontId="83" fillId="35" borderId="0" applyNumberFormat="0" applyBorder="0" applyAlignment="0" applyProtection="0"/>
    <xf numFmtId="0" fontId="220" fillId="35" borderId="0" applyNumberFormat="0" applyBorder="0" applyAlignment="0" applyProtection="0"/>
    <xf numFmtId="0" fontId="221" fillId="35" borderId="0" applyNumberFormat="0" applyBorder="0" applyAlignment="0" applyProtection="0"/>
    <xf numFmtId="0" fontId="83" fillId="35" borderId="0" applyNumberFormat="0" applyBorder="0" applyAlignment="0" applyProtection="0"/>
    <xf numFmtId="0" fontId="221" fillId="35" borderId="0" applyNumberFormat="0" applyBorder="0" applyAlignment="0" applyProtection="0"/>
    <xf numFmtId="0" fontId="220" fillId="35" borderId="0" applyNumberFormat="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22" fillId="0" borderId="0" applyNumberFormat="0" applyFill="0" applyBorder="0" applyAlignment="0" applyProtection="0"/>
    <xf numFmtId="0" fontId="87" fillId="0" borderId="0" applyNumberFormat="0" applyFill="0" applyBorder="0" applyAlignment="0" applyProtection="0"/>
    <xf numFmtId="0" fontId="222" fillId="0" borderId="0" applyNumberFormat="0" applyFill="0" applyBorder="0" applyAlignment="0" applyProtection="0"/>
    <xf numFmtId="0" fontId="58" fillId="36" borderId="0" applyNumberFormat="0" applyBorder="0" applyAlignment="0" applyProtection="0"/>
    <xf numFmtId="0" fontId="223" fillId="36" borderId="0" applyNumberFormat="0" applyBorder="0" applyAlignment="0" applyProtection="0"/>
    <xf numFmtId="0" fontId="224" fillId="36" borderId="0" applyNumberFormat="0" applyBorder="0" applyAlignment="0" applyProtection="0"/>
    <xf numFmtId="0" fontId="58" fillId="36" borderId="0" applyNumberFormat="0" applyBorder="0" applyAlignment="0" applyProtection="0"/>
    <xf numFmtId="0" fontId="224" fillId="36" borderId="0" applyNumberFormat="0" applyBorder="0" applyAlignment="0" applyProtection="0"/>
    <xf numFmtId="0" fontId="223" fillId="36" borderId="0" applyNumberFormat="0" applyBorder="0" applyAlignment="0" applyProtection="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9" fillId="0" borderId="0" applyNumberFormat="0" applyFill="0" applyBorder="0" applyAlignment="0" applyProtection="0"/>
    <xf numFmtId="0" fontId="51" fillId="39" borderId="94" applyNumberFormat="0" applyAlignment="0" applyProtection="0"/>
    <xf numFmtId="0" fontId="193" fillId="39" borderId="94" applyNumberFormat="0" applyAlignment="0" applyProtection="0"/>
    <xf numFmtId="0" fontId="51" fillId="39" borderId="94" applyNumberFormat="0" applyAlignment="0" applyProtection="0"/>
    <xf numFmtId="0" fontId="193" fillId="39" borderId="94" applyNumberFormat="0" applyAlignment="0" applyProtection="0"/>
    <xf numFmtId="0" fontId="51" fillId="43" borderId="94" applyNumberFormat="0" applyAlignment="0" applyProtection="0"/>
    <xf numFmtId="0" fontId="34" fillId="0" borderId="0" applyNumberFormat="0" applyFont="0" applyFill="0" applyBorder="0" applyAlignment="0" applyProtection="0"/>
    <xf numFmtId="0" fontId="62" fillId="0" borderId="29" applyNumberFormat="0" applyFill="0" applyAlignment="0" applyProtection="0"/>
    <xf numFmtId="0" fontId="225" fillId="0" borderId="29" applyNumberFormat="0" applyFill="0" applyAlignment="0" applyProtection="0"/>
    <xf numFmtId="0" fontId="62" fillId="0" borderId="29" applyNumberFormat="0" applyFill="0" applyAlignment="0" applyProtection="0"/>
    <xf numFmtId="0" fontId="225" fillId="0" borderId="29" applyNumberFormat="0" applyFill="0" applyAlignment="0" applyProtection="0"/>
    <xf numFmtId="43" fontId="100"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100"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10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8" fillId="0" borderId="0" applyFont="0" applyFill="0" applyBorder="0" applyAlignment="0" applyProtection="0"/>
    <xf numFmtId="0" fontId="61" fillId="94" borderId="28" applyNumberFormat="0" applyAlignment="0" applyProtection="0"/>
    <xf numFmtId="0" fontId="185" fillId="94" borderId="28" applyNumberFormat="0" applyAlignment="0" applyProtection="0"/>
    <xf numFmtId="0" fontId="61" fillId="94" borderId="28" applyNumberFormat="0" applyAlignment="0" applyProtection="0"/>
    <xf numFmtId="0" fontId="185" fillId="94" borderId="28" applyNumberFormat="0" applyAlignment="0" applyProtection="0"/>
    <xf numFmtId="0" fontId="34" fillId="101" borderId="93" applyNumberFormat="0" applyFont="0" applyAlignment="0" applyProtection="0"/>
    <xf numFmtId="0" fontId="28" fillId="101" borderId="93" applyNumberFormat="0" applyFont="0" applyAlignment="0" applyProtection="0"/>
    <xf numFmtId="0" fontId="28" fillId="101" borderId="93" applyNumberFormat="0" applyFont="0" applyAlignment="0" applyProtection="0"/>
    <xf numFmtId="0" fontId="34" fillId="101" borderId="93" applyNumberFormat="0" applyFont="0" applyAlignment="0" applyProtection="0"/>
    <xf numFmtId="0" fontId="37" fillId="101" borderId="93" applyNumberFormat="0" applyFont="0" applyAlignment="0" applyProtection="0"/>
    <xf numFmtId="0" fontId="34" fillId="101" borderId="93" applyNumberFormat="0" applyFont="0" applyAlignment="0" applyProtection="0"/>
    <xf numFmtId="0" fontId="34" fillId="101" borderId="93" applyNumberFormat="0" applyFont="0" applyAlignment="0" applyProtection="0"/>
    <xf numFmtId="0" fontId="28" fillId="0" borderId="0"/>
    <xf numFmtId="0" fontId="81"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37" fillId="0" borderId="0"/>
    <xf numFmtId="0" fontId="34" fillId="0" borderId="0"/>
    <xf numFmtId="0" fontId="28" fillId="45" borderId="93" applyNumberFormat="0" applyFont="0" applyAlignment="0" applyProtection="0"/>
    <xf numFmtId="0" fontId="130" fillId="103" borderId="0" applyNumberFormat="0" applyBorder="0" applyAlignment="0" applyProtection="0"/>
    <xf numFmtId="0" fontId="226" fillId="103" borderId="0" applyNumberFormat="0" applyBorder="0" applyAlignment="0" applyProtection="0"/>
    <xf numFmtId="0" fontId="130" fillId="103" borderId="0" applyNumberFormat="0" applyBorder="0" applyAlignment="0" applyProtection="0"/>
    <xf numFmtId="0" fontId="226" fillId="103" borderId="0" applyNumberFormat="0" applyBorder="0" applyAlignment="0" applyProtection="0"/>
    <xf numFmtId="0" fontId="121" fillId="64" borderId="96" applyNumberFormat="0" applyAlignment="0" applyProtection="0"/>
    <xf numFmtId="0" fontId="67" fillId="0" borderId="30" applyNumberFormat="0" applyFill="0" applyAlignment="0" applyProtection="0"/>
    <xf numFmtId="0" fontId="227" fillId="0" borderId="30" applyNumberFormat="0" applyFill="0" applyAlignment="0" applyProtection="0"/>
    <xf numFmtId="0" fontId="67" fillId="0" borderId="30" applyNumberFormat="0" applyFill="0" applyAlignment="0" applyProtection="0"/>
    <xf numFmtId="0" fontId="227" fillId="0" borderId="30" applyNumberFormat="0" applyFill="0" applyAlignment="0" applyProtection="0"/>
    <xf numFmtId="0" fontId="68" fillId="0" borderId="31" applyNumberFormat="0" applyFill="0" applyAlignment="0" applyProtection="0"/>
    <xf numFmtId="0" fontId="228" fillId="0" borderId="31" applyNumberFormat="0" applyFill="0" applyAlignment="0" applyProtection="0"/>
    <xf numFmtId="0" fontId="68" fillId="0" borderId="31" applyNumberFormat="0" applyFill="0" applyAlignment="0" applyProtection="0"/>
    <xf numFmtId="0" fontId="228" fillId="0" borderId="31" applyNumberFormat="0" applyFill="0" applyAlignment="0" applyProtection="0"/>
    <xf numFmtId="0" fontId="69" fillId="0" borderId="32" applyNumberFormat="0" applyFill="0" applyAlignment="0" applyProtection="0"/>
    <xf numFmtId="0" fontId="229" fillId="0" borderId="32" applyNumberFormat="0" applyFill="0" applyAlignment="0" applyProtection="0"/>
    <xf numFmtId="0" fontId="69" fillId="0" borderId="32" applyNumberFormat="0" applyFill="0" applyAlignment="0" applyProtection="0"/>
    <xf numFmtId="0" fontId="229" fillId="0" borderId="32" applyNumberFormat="0" applyFill="0" applyAlignment="0" applyProtection="0"/>
    <xf numFmtId="0" fontId="69" fillId="0" borderId="0" applyNumberFormat="0" applyFill="0" applyBorder="0" applyAlignment="0" applyProtection="0"/>
    <xf numFmtId="0" fontId="229" fillId="0" borderId="0" applyNumberFormat="0" applyFill="0" applyBorder="0" applyAlignment="0" applyProtection="0"/>
    <xf numFmtId="0" fontId="69" fillId="0" borderId="0" applyNumberFormat="0" applyFill="0" applyBorder="0" applyAlignment="0" applyProtection="0"/>
    <xf numFmtId="0" fontId="229" fillId="0" borderId="0" applyNumberForma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28" fillId="0" borderId="0"/>
    <xf numFmtId="0" fontId="28" fillId="0" borderId="0" applyNumberFormat="0" applyFill="0" applyBorder="0" applyAlignment="0" applyProtection="0"/>
    <xf numFmtId="0" fontId="28" fillId="0" borderId="0"/>
    <xf numFmtId="0" fontId="28" fillId="0" borderId="0"/>
    <xf numFmtId="0" fontId="66" fillId="0" borderId="0" applyNumberFormat="0" applyFill="0" applyBorder="0" applyAlignment="0" applyProtection="0"/>
    <xf numFmtId="0" fontId="159" fillId="0" borderId="99" applyNumberFormat="0" applyFill="0" applyAlignment="0" applyProtection="0"/>
    <xf numFmtId="0" fontId="159" fillId="0" borderId="99" applyNumberFormat="0" applyFill="0" applyAlignment="0" applyProtection="0"/>
    <xf numFmtId="0" fontId="230" fillId="0" borderId="99" applyNumberFormat="0" applyFill="0" applyAlignment="0" applyProtection="0"/>
    <xf numFmtId="0" fontId="159" fillId="0" borderId="99" applyNumberFormat="0" applyFill="0" applyAlignment="0" applyProtection="0"/>
    <xf numFmtId="0" fontId="230" fillId="0" borderId="99" applyNumberFormat="0" applyFill="0" applyAlignment="0" applyProtection="0"/>
    <xf numFmtId="43" fontId="28" fillId="0" borderId="0" applyFont="0" applyFill="0" applyBorder="0" applyAlignment="0" applyProtection="0"/>
    <xf numFmtId="43" fontId="37"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7"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6" fillId="0" borderId="0" applyFont="0" applyFill="0" applyBorder="0" applyAlignment="0" applyProtection="0"/>
    <xf numFmtId="43" fontId="19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3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21" fillId="70" borderId="96" applyNumberFormat="0" applyAlignment="0" applyProtection="0"/>
    <xf numFmtId="0" fontId="231" fillId="70" borderId="96" applyNumberFormat="0" applyAlignment="0" applyProtection="0"/>
    <xf numFmtId="0" fontId="121" fillId="70" borderId="96" applyNumberFormat="0" applyAlignment="0" applyProtection="0"/>
    <xf numFmtId="0" fontId="231" fillId="70" borderId="96" applyNumberFormat="0" applyAlignment="0" applyProtection="0"/>
    <xf numFmtId="0" fontId="40" fillId="84" borderId="0" applyNumberFormat="0" applyBorder="0" applyAlignment="0" applyProtection="0"/>
    <xf numFmtId="0" fontId="178" fillId="84" borderId="0" applyNumberFormat="0" applyBorder="0" applyAlignment="0" applyProtection="0"/>
    <xf numFmtId="0" fontId="40" fillId="84" borderId="0" applyNumberFormat="0" applyBorder="0" applyAlignment="0" applyProtection="0"/>
    <xf numFmtId="0" fontId="178" fillId="84" borderId="0" applyNumberFormat="0" applyBorder="0" applyAlignment="0" applyProtection="0"/>
    <xf numFmtId="0" fontId="40" fillId="86" borderId="0" applyNumberFormat="0" applyBorder="0" applyAlignment="0" applyProtection="0"/>
    <xf numFmtId="0" fontId="178" fillId="86" borderId="0" applyNumberFormat="0" applyBorder="0" applyAlignment="0" applyProtection="0"/>
    <xf numFmtId="0" fontId="40" fillId="86" borderId="0" applyNumberFormat="0" applyBorder="0" applyAlignment="0" applyProtection="0"/>
    <xf numFmtId="0" fontId="178" fillId="86" borderId="0" applyNumberFormat="0" applyBorder="0" applyAlignment="0" applyProtection="0"/>
    <xf numFmtId="0" fontId="40" fillId="87" borderId="0" applyNumberFormat="0" applyBorder="0" applyAlignment="0" applyProtection="0"/>
    <xf numFmtId="0" fontId="178" fillId="87" borderId="0" applyNumberFormat="0" applyBorder="0" applyAlignment="0" applyProtection="0"/>
    <xf numFmtId="0" fontId="40" fillId="87" borderId="0" applyNumberFormat="0" applyBorder="0" applyAlignment="0" applyProtection="0"/>
    <xf numFmtId="0" fontId="178" fillId="87" borderId="0" applyNumberFormat="0" applyBorder="0" applyAlignment="0" applyProtection="0"/>
    <xf numFmtId="0" fontId="40" fillId="74" borderId="0" applyNumberFormat="0" applyBorder="0" applyAlignment="0" applyProtection="0"/>
    <xf numFmtId="0" fontId="178" fillId="74" borderId="0" applyNumberFormat="0" applyBorder="0" applyAlignment="0" applyProtection="0"/>
    <xf numFmtId="0" fontId="40" fillId="74" borderId="0" applyNumberFormat="0" applyBorder="0" applyAlignment="0" applyProtection="0"/>
    <xf numFmtId="0" fontId="178" fillId="74" borderId="0" applyNumberFormat="0" applyBorder="0" applyAlignment="0" applyProtection="0"/>
    <xf numFmtId="0" fontId="40" fillId="75" borderId="0" applyNumberFormat="0" applyBorder="0" applyAlignment="0" applyProtection="0"/>
    <xf numFmtId="0" fontId="178" fillId="75" borderId="0" applyNumberFormat="0" applyBorder="0" applyAlignment="0" applyProtection="0"/>
    <xf numFmtId="0" fontId="40" fillId="75" borderId="0" applyNumberFormat="0" applyBorder="0" applyAlignment="0" applyProtection="0"/>
    <xf numFmtId="0" fontId="178" fillId="75" borderId="0" applyNumberFormat="0" applyBorder="0" applyAlignment="0" applyProtection="0"/>
    <xf numFmtId="0" fontId="40" fillId="90" borderId="0" applyNumberFormat="0" applyBorder="0" applyAlignment="0" applyProtection="0"/>
    <xf numFmtId="0" fontId="178" fillId="90" borderId="0" applyNumberFormat="0" applyBorder="0" applyAlignment="0" applyProtection="0"/>
    <xf numFmtId="0" fontId="40" fillId="90" borderId="0" applyNumberFormat="0" applyBorder="0" applyAlignment="0" applyProtection="0"/>
    <xf numFmtId="0" fontId="178" fillId="90" borderId="0" applyNumberFormat="0" applyBorder="0" applyAlignment="0" applyProtection="0"/>
    <xf numFmtId="0" fontId="89" fillId="0" borderId="0" applyNumberFormat="0" applyFill="0" applyBorder="0" applyAlignment="0" applyProtection="0"/>
    <xf numFmtId="0" fontId="232" fillId="0" borderId="0" applyNumberFormat="0" applyFill="0" applyBorder="0" applyAlignment="0" applyProtection="0"/>
    <xf numFmtId="0" fontId="89" fillId="0" borderId="0" applyNumberFormat="0" applyFill="0" applyBorder="0" applyAlignment="0" applyProtection="0"/>
    <xf numFmtId="0" fontId="232" fillId="0" borderId="0" applyNumberFormat="0" applyFill="0" applyBorder="0" applyAlignment="0" applyProtection="0"/>
    <xf numFmtId="243" fontId="34" fillId="0" borderId="0" applyFont="0" applyFill="0" applyBorder="0" applyAlignment="0" applyProtection="0"/>
    <xf numFmtId="0" fontId="233" fillId="43" borderId="94" applyNumberFormat="0" applyAlignment="0" applyProtection="0"/>
    <xf numFmtId="0" fontId="34" fillId="0" borderId="0"/>
    <xf numFmtId="244" fontId="34" fillId="0" borderId="0" applyFont="0" applyFill="0" applyBorder="0" applyAlignment="0" applyProtection="0"/>
    <xf numFmtId="43" fontId="21" fillId="0" borderId="0" applyFont="0" applyFill="0" applyBorder="0" applyAlignment="0" applyProtection="0"/>
    <xf numFmtId="165" fontId="1" fillId="0" borderId="0" applyFont="0" applyFill="0" applyBorder="0" applyAlignment="0" applyProtection="0"/>
    <xf numFmtId="43" fontId="76" fillId="0" borderId="0" applyFont="0" applyFill="0" applyBorder="0" applyAlignment="0" applyProtection="0"/>
    <xf numFmtId="9" fontId="76" fillId="0" borderId="0" applyFont="0" applyFill="0" applyBorder="0" applyAlignment="0" applyProtection="0"/>
    <xf numFmtId="0" fontId="28" fillId="0" borderId="0" applyFont="0" applyFill="0" applyBorder="0" applyAlignment="0" applyProtection="0"/>
    <xf numFmtId="0" fontId="28" fillId="0" borderId="0"/>
    <xf numFmtId="204" fontId="28" fillId="0" borderId="0"/>
    <xf numFmtId="204" fontId="28" fillId="0" borderId="0"/>
    <xf numFmtId="0" fontId="28" fillId="0" borderId="0"/>
    <xf numFmtId="0" fontId="28" fillId="0" borderId="0"/>
    <xf numFmtId="204" fontId="28" fillId="0" borderId="0"/>
    <xf numFmtId="204"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2" fontId="21"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4"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0" fontId="28" fillId="0" borderId="0"/>
    <xf numFmtId="0" fontId="28" fillId="0" borderId="0" applyNumberFormat="0" applyFill="0" applyBorder="0" applyAlignment="0" applyProtection="0"/>
    <xf numFmtId="0" fontId="28" fillId="0" borderId="0" applyFont="0" applyFill="0" applyBorder="0" applyAlignment="0" applyProtection="0"/>
    <xf numFmtId="0" fontId="28" fillId="103" borderId="0" applyNumberFormat="0" applyFon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79"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6" fontId="21"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Protection="0">
      <alignment horizontal="right"/>
    </xf>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30" fillId="0" borderId="0" applyFill="0" applyProtection="0">
      <alignment horizontal="center"/>
    </xf>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5" fillId="10"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5" fillId="10" borderId="0" applyNumberFormat="0" applyBorder="0" applyAlignment="0" applyProtection="0"/>
    <xf numFmtId="238" fontId="34" fillId="54" borderId="0" applyNumberFormat="0" applyBorder="0" applyAlignment="0" applyProtection="0"/>
    <xf numFmtId="0" fontId="34" fillId="54" borderId="0" applyNumberFormat="0" applyBorder="0" applyAlignment="0" applyProtection="0"/>
    <xf numFmtId="0" fontId="34" fillId="40" borderId="0" applyNumberFormat="0" applyBorder="0" applyAlignment="0" applyProtection="0"/>
    <xf numFmtId="0" fontId="38"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1" fillId="10"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4" fillId="44" borderId="0" applyNumberFormat="0" applyBorder="0" applyAlignment="0" applyProtection="0"/>
    <xf numFmtId="0" fontId="35" fillId="14" borderId="0" applyNumberFormat="0" applyBorder="0" applyAlignment="0" applyProtection="0"/>
    <xf numFmtId="0" fontId="34" fillId="52" borderId="0" applyNumberFormat="0" applyBorder="0" applyAlignment="0" applyProtection="0"/>
    <xf numFmtId="0" fontId="37" fillId="44" borderId="0" applyNumberFormat="0" applyBorder="0" applyAlignment="0" applyProtection="0"/>
    <xf numFmtId="0" fontId="234" fillId="39" borderId="0" applyNumberFormat="0" applyBorder="0" applyAlignment="0" applyProtection="0"/>
    <xf numFmtId="0" fontId="234" fillId="38" borderId="0" applyNumberFormat="0" applyBorder="0" applyAlignment="0" applyProtection="0"/>
    <xf numFmtId="0" fontId="35" fillId="14" borderId="0" applyNumberFormat="0" applyBorder="0" applyAlignment="0" applyProtection="0"/>
    <xf numFmtId="0" fontId="34" fillId="44" borderId="0" applyNumberFormat="0" applyBorder="0" applyAlignment="0" applyProtection="0"/>
    <xf numFmtId="0" fontId="34" fillId="52" borderId="0" applyNumberFormat="0" applyBorder="0" applyAlignment="0" applyProtection="0"/>
    <xf numFmtId="0" fontId="34" fillId="43" borderId="0" applyNumberFormat="0" applyBorder="0" applyAlignment="0" applyProtection="0"/>
    <xf numFmtId="0" fontId="1" fillId="14" borderId="0" applyNumberFormat="0" applyBorder="0" applyAlignment="0" applyProtection="0"/>
    <xf numFmtId="0" fontId="34" fillId="43" borderId="0" applyNumberFormat="0" applyBorder="0" applyAlignment="0" applyProtection="0"/>
    <xf numFmtId="0" fontId="38" fillId="46" borderId="0" applyNumberFormat="0" applyBorder="0" applyAlignment="0" applyProtection="0"/>
    <xf numFmtId="0" fontId="35" fillId="18" borderId="0" applyNumberFormat="0" applyBorder="0" applyAlignment="0" applyProtection="0"/>
    <xf numFmtId="0" fontId="34" fillId="45" borderId="0" applyNumberFormat="0" applyBorder="0" applyAlignment="0" applyProtection="0"/>
    <xf numFmtId="0" fontId="37" fillId="46" borderId="0" applyNumberFormat="0" applyBorder="0" applyAlignment="0" applyProtection="0"/>
    <xf numFmtId="0" fontId="234" fillId="101" borderId="0" applyNumberFormat="0" applyBorder="0" applyAlignment="0" applyProtection="0"/>
    <xf numFmtId="0" fontId="234" fillId="37" borderId="0" applyNumberFormat="0" applyBorder="0" applyAlignment="0" applyProtection="0"/>
    <xf numFmtId="0" fontId="35" fillId="18" borderId="0" applyNumberFormat="0" applyBorder="0" applyAlignment="0" applyProtection="0"/>
    <xf numFmtId="0" fontId="34" fillId="46"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1" fillId="18" borderId="0" applyNumberFormat="0" applyBorder="0" applyAlignment="0" applyProtection="0"/>
    <xf numFmtId="0" fontId="34" fillId="45" borderId="0" applyNumberFormat="0" applyBorder="0" applyAlignment="0" applyProtection="0"/>
    <xf numFmtId="0" fontId="38" fillId="48" borderId="0" applyNumberFormat="0" applyBorder="0" applyAlignment="0" applyProtection="0"/>
    <xf numFmtId="0" fontId="35" fillId="22" borderId="0" applyNumberFormat="0" applyBorder="0" applyAlignment="0" applyProtection="0"/>
    <xf numFmtId="0" fontId="34" fillId="43" borderId="0" applyNumberFormat="0" applyBorder="0" applyAlignment="0" applyProtection="0"/>
    <xf numFmtId="0" fontId="37" fillId="48" borderId="0" applyNumberFormat="0" applyBorder="0" applyAlignment="0" applyProtection="0"/>
    <xf numFmtId="0" fontId="234" fillId="125" borderId="0" applyNumberFormat="0" applyBorder="0" applyAlignment="0" applyProtection="0"/>
    <xf numFmtId="0" fontId="234" fillId="38" borderId="0" applyNumberFormat="0" applyBorder="0" applyAlignment="0" applyProtection="0"/>
    <xf numFmtId="0" fontId="35" fillId="22" borderId="0" applyNumberFormat="0" applyBorder="0" applyAlignment="0" applyProtection="0"/>
    <xf numFmtId="0" fontId="34" fillId="48" borderId="0" applyNumberFormat="0" applyBorder="0" applyAlignment="0" applyProtection="0"/>
    <xf numFmtId="0" fontId="34" fillId="47" borderId="0" applyNumberFormat="0" applyBorder="0" applyAlignment="0" applyProtection="0"/>
    <xf numFmtId="0" fontId="1" fillId="22" borderId="0" applyNumberFormat="0" applyBorder="0" applyAlignment="0" applyProtection="0"/>
    <xf numFmtId="0" fontId="34" fillId="47" borderId="0" applyNumberFormat="0" applyBorder="0" applyAlignment="0" applyProtection="0"/>
    <xf numFmtId="0" fontId="38" fillId="49" borderId="0" applyNumberFormat="0" applyBorder="0" applyAlignment="0" applyProtection="0"/>
    <xf numFmtId="0" fontId="28" fillId="0" borderId="0"/>
    <xf numFmtId="0" fontId="1" fillId="26" borderId="0" applyNumberFormat="0" applyBorder="0" applyAlignment="0" applyProtection="0"/>
    <xf numFmtId="0" fontId="35" fillId="26"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28" fillId="0" borderId="0"/>
    <xf numFmtId="0" fontId="1" fillId="30" borderId="0" applyNumberFormat="0" applyBorder="0" applyAlignment="0" applyProtection="0"/>
    <xf numFmtId="0" fontId="1" fillId="50" borderId="0" applyNumberFormat="0" applyBorder="0" applyAlignment="0" applyProtection="0"/>
    <xf numFmtId="0" fontId="35" fillId="30" borderId="0" applyNumberFormat="0" applyBorder="0" applyAlignment="0" applyProtection="0"/>
    <xf numFmtId="0" fontId="34" fillId="43"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28" fillId="0" borderId="0"/>
    <xf numFmtId="0" fontId="1" fillId="10" borderId="0" applyNumberFormat="0" applyBorder="0" applyAlignment="0" applyProtection="0"/>
    <xf numFmtId="0" fontId="28" fillId="0" borderId="0"/>
    <xf numFmtId="0" fontId="1" fillId="53"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35" fillId="47"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37" fillId="54"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37" fillId="54"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37" fillId="54" borderId="0" applyNumberFormat="0" applyBorder="0" applyAlignment="0" applyProtection="0"/>
    <xf numFmtId="0" fontId="73" fillId="47" borderId="0" applyNumberFormat="0" applyBorder="0" applyAlignment="0" applyProtection="0"/>
    <xf numFmtId="0" fontId="1" fillId="10" borderId="0" applyNumberFormat="0" applyBorder="0" applyAlignment="0" applyProtection="0"/>
    <xf numFmtId="0" fontId="28" fillId="0" borderId="0"/>
    <xf numFmtId="0" fontId="37" fillId="54" borderId="0" applyNumberFormat="0" applyBorder="0" applyAlignment="0" applyProtection="0"/>
    <xf numFmtId="0" fontId="73" fillId="47" borderId="0" applyNumberFormat="0" applyBorder="0" applyAlignment="0" applyProtection="0"/>
    <xf numFmtId="0" fontId="34" fillId="0" borderId="0"/>
    <xf numFmtId="0" fontId="37" fillId="54" borderId="0" applyNumberFormat="0" applyBorder="0" applyAlignment="0" applyProtection="0"/>
    <xf numFmtId="0" fontId="73" fillId="47" borderId="0" applyNumberFormat="0" applyBorder="0" applyAlignment="0" applyProtection="0"/>
    <xf numFmtId="0" fontId="28" fillId="0" borderId="0"/>
    <xf numFmtId="0" fontId="1" fillId="53" borderId="0" applyNumberFormat="0" applyBorder="0" applyAlignment="0" applyProtection="0"/>
    <xf numFmtId="0" fontId="1" fillId="53"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1" fillId="53"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1" fillId="53"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34"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1" fillId="53"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1" fillId="53"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53"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34" fillId="54" borderId="0" applyNumberFormat="0" applyBorder="0" applyAlignment="0" applyProtection="0"/>
    <xf numFmtId="0" fontId="73" fillId="47"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28" fillId="0" borderId="0"/>
    <xf numFmtId="0" fontId="1" fillId="14" borderId="0" applyNumberFormat="0" applyBorder="0" applyAlignment="0" applyProtection="0"/>
    <xf numFmtId="0" fontId="28" fillId="0" borderId="0"/>
    <xf numFmtId="0" fontId="1" fillId="55"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37" fillId="4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4" borderId="0" applyNumberFormat="0" applyBorder="0" applyAlignment="0" applyProtection="0"/>
    <xf numFmtId="0" fontId="73" fillId="49" borderId="0" applyNumberFormat="0" applyBorder="0" applyAlignment="0" applyProtection="0"/>
    <xf numFmtId="0" fontId="1" fillId="14" borderId="0" applyNumberFormat="0" applyBorder="0" applyAlignment="0" applyProtection="0"/>
    <xf numFmtId="0" fontId="28" fillId="0" borderId="0"/>
    <xf numFmtId="0" fontId="37" fillId="44" borderId="0" applyNumberFormat="0" applyBorder="0" applyAlignment="0" applyProtection="0"/>
    <xf numFmtId="0" fontId="73" fillId="49" borderId="0" applyNumberFormat="0" applyBorder="0" applyAlignment="0" applyProtection="0"/>
    <xf numFmtId="0" fontId="34" fillId="0" borderId="0"/>
    <xf numFmtId="0" fontId="37" fillId="44" borderId="0" applyNumberFormat="0" applyBorder="0" applyAlignment="0" applyProtection="0"/>
    <xf numFmtId="0" fontId="73" fillId="49" borderId="0" applyNumberFormat="0" applyBorder="0" applyAlignment="0" applyProtection="0"/>
    <xf numFmtId="0" fontId="28" fillId="0" borderId="0"/>
    <xf numFmtId="0" fontId="1" fillId="55" borderId="0" applyNumberFormat="0" applyBorder="0" applyAlignment="0" applyProtection="0"/>
    <xf numFmtId="0" fontId="1" fillId="55"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1" fillId="55"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1" fillId="55"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34"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5"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5"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55"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28" fillId="0" borderId="0"/>
    <xf numFmtId="0" fontId="34" fillId="44" borderId="0" applyNumberFormat="0" applyBorder="0" applyAlignment="0" applyProtection="0"/>
    <xf numFmtId="0" fontId="73" fillId="49"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28" fillId="0" borderId="0"/>
    <xf numFmtId="0" fontId="1" fillId="18" borderId="0" applyNumberFormat="0" applyBorder="0" applyAlignment="0" applyProtection="0"/>
    <xf numFmtId="0" fontId="28" fillId="0" borderId="0"/>
    <xf numFmtId="0" fontId="1" fillId="56"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37" fillId="46"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37" fillId="46"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37" fillId="46" borderId="0" applyNumberFormat="0" applyBorder="0" applyAlignment="0" applyProtection="0"/>
    <xf numFmtId="0" fontId="73" fillId="48" borderId="0" applyNumberFormat="0" applyBorder="0" applyAlignment="0" applyProtection="0"/>
    <xf numFmtId="0" fontId="1" fillId="18" borderId="0" applyNumberFormat="0" applyBorder="0" applyAlignment="0" applyProtection="0"/>
    <xf numFmtId="0" fontId="28" fillId="0" borderId="0"/>
    <xf numFmtId="0" fontId="37" fillId="46" borderId="0" applyNumberFormat="0" applyBorder="0" applyAlignment="0" applyProtection="0"/>
    <xf numFmtId="0" fontId="73" fillId="48" borderId="0" applyNumberFormat="0" applyBorder="0" applyAlignment="0" applyProtection="0"/>
    <xf numFmtId="0" fontId="34" fillId="0" borderId="0"/>
    <xf numFmtId="0" fontId="37" fillId="46" borderId="0" applyNumberFormat="0" applyBorder="0" applyAlignment="0" applyProtection="0"/>
    <xf numFmtId="0" fontId="73" fillId="48"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1" fillId="5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1" fillId="56"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34"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1" fillId="5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1" fillId="56"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34" fillId="46" borderId="0" applyNumberFormat="0" applyBorder="0" applyAlignment="0" applyProtection="0"/>
    <xf numFmtId="0" fontId="73"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28" fillId="0" borderId="0"/>
    <xf numFmtId="0" fontId="1" fillId="22" borderId="0" applyNumberFormat="0" applyBorder="0" applyAlignment="0" applyProtection="0"/>
    <xf numFmtId="0" fontId="28" fillId="0" borderId="0"/>
    <xf numFmtId="0" fontId="1" fillId="57"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37" fillId="48"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8"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8" borderId="0" applyNumberFormat="0" applyBorder="0" applyAlignment="0" applyProtection="0"/>
    <xf numFmtId="0" fontId="73" fillId="49" borderId="0" applyNumberFormat="0" applyBorder="0" applyAlignment="0" applyProtection="0"/>
    <xf numFmtId="0" fontId="1" fillId="22" borderId="0" applyNumberFormat="0" applyBorder="0" applyAlignment="0" applyProtection="0"/>
    <xf numFmtId="0" fontId="28" fillId="0" borderId="0"/>
    <xf numFmtId="0" fontId="37" fillId="48" borderId="0" applyNumberFormat="0" applyBorder="0" applyAlignment="0" applyProtection="0"/>
    <xf numFmtId="0" fontId="73" fillId="49" borderId="0" applyNumberFormat="0" applyBorder="0" applyAlignment="0" applyProtection="0"/>
    <xf numFmtId="0" fontId="34" fillId="0" borderId="0"/>
    <xf numFmtId="0" fontId="37" fillId="48" borderId="0" applyNumberFormat="0" applyBorder="0" applyAlignment="0" applyProtection="0"/>
    <xf numFmtId="0" fontId="73" fillId="49" borderId="0" applyNumberFormat="0" applyBorder="0" applyAlignment="0" applyProtection="0"/>
    <xf numFmtId="0" fontId="28" fillId="0" borderId="0"/>
    <xf numFmtId="0" fontId="1" fillId="57" borderId="0" applyNumberFormat="0" applyBorder="0" applyAlignment="0" applyProtection="0"/>
    <xf numFmtId="0" fontId="1" fillId="57"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1" fillId="57"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1" fillId="57"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34"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7"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7"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57"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28" fillId="0" borderId="0"/>
    <xf numFmtId="0" fontId="34" fillId="48" borderId="0" applyNumberFormat="0" applyBorder="0" applyAlignment="0" applyProtection="0"/>
    <xf numFmtId="0" fontId="73" fillId="49" borderId="0" applyNumberFormat="0" applyBorder="0" applyAlignment="0" applyProtection="0"/>
    <xf numFmtId="0" fontId="1" fillId="58"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28" fillId="0" borderId="0"/>
    <xf numFmtId="0" fontId="1" fillId="26" borderId="0" applyNumberFormat="0" applyBorder="0" applyAlignment="0" applyProtection="0"/>
    <xf numFmtId="0" fontId="28" fillId="0" borderId="0"/>
    <xf numFmtId="0" fontId="1" fillId="58"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34" fillId="49" borderId="0" applyNumberFormat="0" applyBorder="0" applyAlignment="0" applyProtection="0"/>
    <xf numFmtId="0" fontId="28" fillId="0" borderId="0"/>
    <xf numFmtId="0" fontId="37" fillId="49"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49"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49" borderId="0" applyNumberFormat="0" applyBorder="0" applyAlignment="0" applyProtection="0"/>
    <xf numFmtId="0" fontId="73" fillId="43" borderId="0" applyNumberFormat="0" applyBorder="0" applyAlignment="0" applyProtection="0"/>
    <xf numFmtId="0" fontId="1" fillId="26" borderId="0" applyNumberFormat="0" applyBorder="0" applyAlignment="0" applyProtection="0"/>
    <xf numFmtId="0" fontId="28" fillId="0" borderId="0"/>
    <xf numFmtId="0" fontId="37" fillId="49" borderId="0" applyNumberFormat="0" applyBorder="0" applyAlignment="0" applyProtection="0"/>
    <xf numFmtId="0" fontId="73" fillId="43" borderId="0" applyNumberFormat="0" applyBorder="0" applyAlignment="0" applyProtection="0"/>
    <xf numFmtId="0" fontId="34" fillId="0" borderId="0"/>
    <xf numFmtId="0" fontId="37" fillId="49" borderId="0" applyNumberFormat="0" applyBorder="0" applyAlignment="0" applyProtection="0"/>
    <xf numFmtId="0" fontId="73" fillId="43" borderId="0" applyNumberFormat="0" applyBorder="0" applyAlignment="0" applyProtection="0"/>
    <xf numFmtId="0" fontId="28" fillId="0" borderId="0"/>
    <xf numFmtId="0" fontId="1" fillId="58" borderId="0" applyNumberFormat="0" applyBorder="0" applyAlignment="0" applyProtection="0"/>
    <xf numFmtId="0" fontId="1" fillId="58"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6"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1" fillId="58"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34" fillId="49" borderId="0" applyNumberFormat="0" applyBorder="0" applyAlignment="0" applyProtection="0"/>
    <xf numFmtId="0" fontId="28" fillId="0" borderId="0"/>
    <xf numFmtId="0" fontId="28" fillId="0" borderId="0"/>
    <xf numFmtId="0" fontId="28"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6"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1" fillId="58"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58" borderId="0" applyNumberFormat="0" applyBorder="0" applyAlignment="0" applyProtection="0"/>
    <xf numFmtId="0" fontId="73" fillId="43" borderId="0" applyNumberFormat="0" applyBorder="0" applyAlignment="0" applyProtection="0"/>
    <xf numFmtId="0" fontId="34"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58" borderId="0" applyNumberFormat="0" applyBorder="0" applyAlignment="0" applyProtection="0"/>
    <xf numFmtId="0" fontId="28"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34" fillId="4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73" fillId="43" borderId="0" applyNumberFormat="0" applyBorder="0" applyAlignment="0" applyProtection="0"/>
    <xf numFmtId="0" fontId="1" fillId="58"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28" fillId="0" borderId="0"/>
    <xf numFmtId="0" fontId="1" fillId="30" borderId="0" applyNumberFormat="0" applyBorder="0" applyAlignment="0" applyProtection="0"/>
    <xf numFmtId="0" fontId="28" fillId="0" borderId="0"/>
    <xf numFmtId="0" fontId="1" fillId="50"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34" fillId="43" borderId="0" applyNumberFormat="0" applyBorder="0" applyAlignment="0" applyProtection="0"/>
    <xf numFmtId="0" fontId="28" fillId="0" borderId="0"/>
    <xf numFmtId="0" fontId="37" fillId="43"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37" fillId="43"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37" fillId="43" borderId="0" applyNumberFormat="0" applyBorder="0" applyAlignment="0" applyProtection="0"/>
    <xf numFmtId="0" fontId="73" fillId="44" borderId="0" applyNumberFormat="0" applyBorder="0" applyAlignment="0" applyProtection="0"/>
    <xf numFmtId="0" fontId="1" fillId="30" borderId="0" applyNumberFormat="0" applyBorder="0" applyAlignment="0" applyProtection="0"/>
    <xf numFmtId="0" fontId="28" fillId="0" borderId="0"/>
    <xf numFmtId="0" fontId="37" fillId="43" borderId="0" applyNumberFormat="0" applyBorder="0" applyAlignment="0" applyProtection="0"/>
    <xf numFmtId="0" fontId="73" fillId="44" borderId="0" applyNumberFormat="0" applyBorder="0" applyAlignment="0" applyProtection="0"/>
    <xf numFmtId="0" fontId="34" fillId="0" borderId="0"/>
    <xf numFmtId="0" fontId="37" fillId="43" borderId="0" applyNumberFormat="0" applyBorder="0" applyAlignment="0" applyProtection="0"/>
    <xf numFmtId="0" fontId="73" fillId="44" borderId="0" applyNumberFormat="0" applyBorder="0" applyAlignment="0" applyProtection="0"/>
    <xf numFmtId="0" fontId="28" fillId="0" borderId="0"/>
    <xf numFmtId="0" fontId="1" fillId="50" borderId="0" applyNumberFormat="0" applyBorder="0" applyAlignment="0" applyProtection="0"/>
    <xf numFmtId="0" fontId="1" fillId="50"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34" fillId="43"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34" fillId="43"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50"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4" borderId="0" applyNumberFormat="0" applyBorder="0" applyAlignment="0" applyProtection="0"/>
    <xf numFmtId="0" fontId="34" fillId="43" borderId="0" applyNumberFormat="0" applyBorder="0" applyAlignment="0" applyProtection="0"/>
    <xf numFmtId="0" fontId="34"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1" fillId="5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34" fillId="43" borderId="0" applyNumberFormat="0" applyBorder="0" applyAlignment="0" applyProtection="0"/>
    <xf numFmtId="0" fontId="28" fillId="0" borderId="0"/>
    <xf numFmtId="0" fontId="1" fillId="50" borderId="0" applyNumberFormat="0" applyBorder="0" applyAlignment="0" applyProtection="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50"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51" borderId="0" applyNumberFormat="0" applyBorder="0" applyAlignment="0" applyProtection="0"/>
    <xf numFmtId="0" fontId="1" fillId="11" borderId="0" applyNumberFormat="0" applyBorder="0" applyAlignment="0" applyProtection="0"/>
    <xf numFmtId="0" fontId="35" fillId="11" borderId="0" applyNumberFormat="0" applyBorder="0" applyAlignment="0" applyProtection="0"/>
    <xf numFmtId="0" fontId="34" fillId="49" borderId="0" applyNumberFormat="0" applyBorder="0" applyAlignment="0" applyProtection="0"/>
    <xf numFmtId="0" fontId="34" fillId="0" borderId="0"/>
    <xf numFmtId="0" fontId="234" fillId="70" borderId="0" applyNumberFormat="0" applyBorder="0" applyAlignment="0" applyProtection="0"/>
    <xf numFmtId="0" fontId="234" fillId="41" borderId="0" applyNumberFormat="0" applyBorder="0" applyAlignment="0" applyProtection="0"/>
    <xf numFmtId="0" fontId="35" fillId="11" borderId="0" applyNumberFormat="0" applyBorder="0" applyAlignment="0" applyProtection="0"/>
    <xf numFmtId="0" fontId="34" fillId="51"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8" fillId="52" borderId="0" applyNumberFormat="0" applyBorder="0" applyAlignment="0" applyProtection="0"/>
    <xf numFmtId="0" fontId="28" fillId="0" borderId="0"/>
    <xf numFmtId="0" fontId="1" fillId="15" borderId="0" applyNumberFormat="0" applyBorder="0" applyAlignment="0" applyProtection="0"/>
    <xf numFmtId="0" fontId="35" fillId="15"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8" fillId="63" borderId="0" applyNumberFormat="0" applyBorder="0" applyAlignment="0" applyProtection="0"/>
    <xf numFmtId="0" fontId="35" fillId="19" borderId="0" applyNumberFormat="0" applyBorder="0" applyAlignment="0" applyProtection="0"/>
    <xf numFmtId="0" fontId="34" fillId="62" borderId="0" applyNumberFormat="0" applyBorder="0" applyAlignment="0" applyProtection="0"/>
    <xf numFmtId="0" fontId="34" fillId="0" borderId="0"/>
    <xf numFmtId="0" fontId="234" fillId="103" borderId="0" applyNumberFormat="0" applyBorder="0" applyAlignment="0" applyProtection="0"/>
    <xf numFmtId="0" fontId="234" fillId="37" borderId="0" applyNumberFormat="0" applyBorder="0" applyAlignment="0" applyProtection="0"/>
    <xf numFmtId="0" fontId="35" fillId="19" borderId="0" applyNumberFormat="0" applyBorder="0" applyAlignment="0" applyProtection="0"/>
    <xf numFmtId="0" fontId="34" fillId="63" borderId="0" applyNumberFormat="0" applyBorder="0" applyAlignment="0" applyProtection="0"/>
    <xf numFmtId="0" fontId="34" fillId="62" borderId="0" applyNumberFormat="0" applyBorder="0" applyAlignment="0" applyProtection="0"/>
    <xf numFmtId="0" fontId="1" fillId="19" borderId="0" applyNumberFormat="0" applyBorder="0" applyAlignment="0" applyProtection="0"/>
    <xf numFmtId="0" fontId="34" fillId="62" borderId="0" applyNumberFormat="0" applyBorder="0" applyAlignment="0" applyProtection="0"/>
    <xf numFmtId="0" fontId="38" fillId="48" borderId="0" applyNumberFormat="0" applyBorder="0" applyAlignment="0" applyProtection="0"/>
    <xf numFmtId="0" fontId="35" fillId="23" borderId="0" applyNumberFormat="0" applyBorder="0" applyAlignment="0" applyProtection="0"/>
    <xf numFmtId="0" fontId="34" fillId="44" borderId="0" applyNumberFormat="0" applyBorder="0" applyAlignment="0" applyProtection="0"/>
    <xf numFmtId="0" fontId="34" fillId="0" borderId="0"/>
    <xf numFmtId="0" fontId="234" fillId="70" borderId="0" applyNumberFormat="0" applyBorder="0" applyAlignment="0" applyProtection="0"/>
    <xf numFmtId="0" fontId="234" fillId="42" borderId="0" applyNumberFormat="0" applyBorder="0" applyAlignment="0" applyProtection="0"/>
    <xf numFmtId="0" fontId="35" fillId="23" borderId="0" applyNumberFormat="0" applyBorder="0" applyAlignment="0" applyProtection="0"/>
    <xf numFmtId="0" fontId="34" fillId="48" borderId="0" applyNumberFormat="0" applyBorder="0" applyAlignment="0" applyProtection="0"/>
    <xf numFmtId="0" fontId="34" fillId="64" borderId="0" applyNumberFormat="0" applyBorder="0" applyAlignment="0" applyProtection="0"/>
    <xf numFmtId="0" fontId="1" fillId="23" borderId="0" applyNumberFormat="0" applyBorder="0" applyAlignment="0" applyProtection="0"/>
    <xf numFmtId="0" fontId="34" fillId="64" borderId="0" applyNumberFormat="0" applyBorder="0" applyAlignment="0" applyProtection="0"/>
    <xf numFmtId="0" fontId="38" fillId="51" borderId="0" applyNumberFormat="0" applyBorder="0" applyAlignment="0" applyProtection="0"/>
    <xf numFmtId="0" fontId="28" fillId="0" borderId="0"/>
    <xf numFmtId="0" fontId="1" fillId="27" borderId="0" applyNumberFormat="0" applyBorder="0" applyAlignment="0" applyProtection="0"/>
    <xf numFmtId="0" fontId="35" fillId="27"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8" fillId="65" borderId="0" applyNumberFormat="0" applyBorder="0" applyAlignment="0" applyProtection="0"/>
    <xf numFmtId="0" fontId="35" fillId="31" borderId="0" applyNumberFormat="0" applyBorder="0" applyAlignment="0" applyProtection="0"/>
    <xf numFmtId="0" fontId="34" fillId="45" borderId="0" applyNumberFormat="0" applyBorder="0" applyAlignment="0" applyProtection="0"/>
    <xf numFmtId="0" fontId="34" fillId="0" borderId="0"/>
    <xf numFmtId="0" fontId="234" fillId="39" borderId="0" applyNumberFormat="0" applyBorder="0" applyAlignment="0" applyProtection="0"/>
    <xf numFmtId="0" fontId="234" fillId="35" borderId="0" applyNumberFormat="0" applyBorder="0" applyAlignment="0" applyProtection="0"/>
    <xf numFmtId="0" fontId="35" fillId="31" borderId="0" applyNumberFormat="0" applyBorder="0" applyAlignment="0" applyProtection="0"/>
    <xf numFmtId="0" fontId="34" fillId="65" borderId="0" applyNumberFormat="0" applyBorder="0" applyAlignment="0" applyProtection="0"/>
    <xf numFmtId="0" fontId="34" fillId="43" borderId="0" applyNumberFormat="0" applyBorder="0" applyAlignment="0" applyProtection="0"/>
    <xf numFmtId="0" fontId="1" fillId="31" borderId="0" applyNumberFormat="0" applyBorder="0" applyAlignment="0" applyProtection="0"/>
    <xf numFmtId="0" fontId="34"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6"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51" borderId="0" applyNumberFormat="0" applyBorder="0" applyAlignment="0" applyProtection="0"/>
    <xf numFmtId="0" fontId="36" fillId="51" borderId="0" applyNumberFormat="0" applyBorder="0" applyAlignment="0" applyProtection="0"/>
    <xf numFmtId="0" fontId="28" fillId="0" borderId="0"/>
    <xf numFmtId="0" fontId="1" fillId="11" borderId="0" applyNumberFormat="0" applyBorder="0" applyAlignment="0" applyProtection="0"/>
    <xf numFmtId="0" fontId="28" fillId="0" borderId="0"/>
    <xf numFmtId="0" fontId="1" fillId="66"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37" fillId="51"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7" borderId="0" applyNumberFormat="0" applyBorder="0" applyAlignment="0" applyProtection="0"/>
    <xf numFmtId="0" fontId="1" fillId="11" borderId="0" applyNumberFormat="0" applyBorder="0" applyAlignment="0" applyProtection="0"/>
    <xf numFmtId="0" fontId="28" fillId="0" borderId="0"/>
    <xf numFmtId="0" fontId="37" fillId="51" borderId="0" applyNumberFormat="0" applyBorder="0" applyAlignment="0" applyProtection="0"/>
    <xf numFmtId="0" fontId="73" fillId="47" borderId="0" applyNumberFormat="0" applyBorder="0" applyAlignment="0" applyProtection="0"/>
    <xf numFmtId="0" fontId="34" fillId="0" borderId="0"/>
    <xf numFmtId="0" fontId="37" fillId="5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6" borderId="0" applyNumberFormat="0" applyBorder="0" applyAlignment="0" applyProtection="0"/>
    <xf numFmtId="0" fontId="1" fillId="66"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1"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6"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7" borderId="0" applyNumberFormat="0" applyBorder="0" applyAlignment="0" applyProtection="0"/>
    <xf numFmtId="0" fontId="34" fillId="51" borderId="0" applyNumberFormat="0" applyBorder="0" applyAlignment="0" applyProtection="0"/>
    <xf numFmtId="0" fontId="34"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1" fillId="66"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34" fillId="51" borderId="0" applyNumberFormat="0" applyBorder="0" applyAlignment="0" applyProtection="0"/>
    <xf numFmtId="0" fontId="28" fillId="0" borderId="0"/>
    <xf numFmtId="0" fontId="1" fillId="66" borderId="0" applyNumberFormat="0" applyBorder="0" applyAlignment="0" applyProtection="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66" borderId="0" applyNumberFormat="0" applyBorder="0" applyAlignment="0" applyProtection="0"/>
    <xf numFmtId="0" fontId="28" fillId="0" borderId="0"/>
    <xf numFmtId="0" fontId="28" fillId="0" borderId="0"/>
    <xf numFmtId="0" fontId="1" fillId="6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52" borderId="0" applyNumberFormat="0" applyBorder="0" applyAlignment="0" applyProtection="0"/>
    <xf numFmtId="0" fontId="36" fillId="52"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1" fillId="67"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37" fillId="52"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52"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52" borderId="0" applyNumberFormat="0" applyBorder="0" applyAlignment="0" applyProtection="0"/>
    <xf numFmtId="0" fontId="73" fillId="51" borderId="0" applyNumberFormat="0" applyBorder="0" applyAlignment="0" applyProtection="0"/>
    <xf numFmtId="0" fontId="1" fillId="15" borderId="0" applyNumberFormat="0" applyBorder="0" applyAlignment="0" applyProtection="0"/>
    <xf numFmtId="0" fontId="28" fillId="0" borderId="0"/>
    <xf numFmtId="0" fontId="37" fillId="52" borderId="0" applyNumberFormat="0" applyBorder="0" applyAlignment="0" applyProtection="0"/>
    <xf numFmtId="0" fontId="73" fillId="51" borderId="0" applyNumberFormat="0" applyBorder="0" applyAlignment="0" applyProtection="0"/>
    <xf numFmtId="0" fontId="34" fillId="0" borderId="0"/>
    <xf numFmtId="0" fontId="37" fillId="52"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7" borderId="0" applyNumberFormat="0" applyBorder="0" applyAlignment="0" applyProtection="0"/>
    <xf numFmtId="0" fontId="1" fillId="67"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7"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51" borderId="0" applyNumberFormat="0" applyBorder="0" applyAlignment="0" applyProtection="0"/>
    <xf numFmtId="0" fontId="34" fillId="52" borderId="0" applyNumberFormat="0" applyBorder="0" applyAlignment="0" applyProtection="0"/>
    <xf numFmtId="0" fontId="34"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1" fillId="67"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34" fillId="52" borderId="0" applyNumberFormat="0" applyBorder="0" applyAlignment="0" applyProtection="0"/>
    <xf numFmtId="0" fontId="28" fillId="0" borderId="0"/>
    <xf numFmtId="0" fontId="1" fillId="67" borderId="0" applyNumberFormat="0" applyBorder="0" applyAlignment="0" applyProtection="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67" borderId="0" applyNumberFormat="0" applyBorder="0" applyAlignment="0" applyProtection="0"/>
    <xf numFmtId="0" fontId="28" fillId="0" borderId="0"/>
    <xf numFmtId="0" fontId="28" fillId="0" borderId="0"/>
    <xf numFmtId="0" fontId="1" fillId="6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63" borderId="0" applyNumberFormat="0" applyBorder="0" applyAlignment="0" applyProtection="0"/>
    <xf numFmtId="0" fontId="36" fillId="63"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1" fillId="68"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37" fillId="63"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37" fillId="63"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37" fillId="63" borderId="0" applyNumberFormat="0" applyBorder="0" applyAlignment="0" applyProtection="0"/>
    <xf numFmtId="0" fontId="73" fillId="48" borderId="0" applyNumberFormat="0" applyBorder="0" applyAlignment="0" applyProtection="0"/>
    <xf numFmtId="0" fontId="1" fillId="19" borderId="0" applyNumberFormat="0" applyBorder="0" applyAlignment="0" applyProtection="0"/>
    <xf numFmtId="0" fontId="28" fillId="0" borderId="0"/>
    <xf numFmtId="0" fontId="37" fillId="63" borderId="0" applyNumberFormat="0" applyBorder="0" applyAlignment="0" applyProtection="0"/>
    <xf numFmtId="0" fontId="73" fillId="48" borderId="0" applyNumberFormat="0" applyBorder="0" applyAlignment="0" applyProtection="0"/>
    <xf numFmtId="0" fontId="34" fillId="0" borderId="0"/>
    <xf numFmtId="0" fontId="37" fillId="63"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8" borderId="0" applyNumberFormat="0" applyBorder="0" applyAlignment="0" applyProtection="0"/>
    <xf numFmtId="0" fontId="1" fillId="6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8" borderId="0" applyNumberFormat="0" applyBorder="0" applyAlignment="0" applyProtection="0"/>
    <xf numFmtId="0" fontId="34" fillId="63" borderId="0" applyNumberFormat="0" applyBorder="0" applyAlignment="0" applyProtection="0"/>
    <xf numFmtId="0" fontId="34"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1" fillId="68"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34" fillId="63" borderId="0" applyNumberFormat="0" applyBorder="0" applyAlignment="0" applyProtection="0"/>
    <xf numFmtId="0" fontId="28" fillId="0" borderId="0"/>
    <xf numFmtId="0" fontId="1" fillId="68" borderId="0" applyNumberFormat="0" applyBorder="0" applyAlignment="0" applyProtection="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68" borderId="0" applyNumberFormat="0" applyBorder="0" applyAlignment="0" applyProtection="0"/>
    <xf numFmtId="0" fontId="28" fillId="0" borderId="0"/>
    <xf numFmtId="0" fontId="28" fillId="0" borderId="0"/>
    <xf numFmtId="0" fontId="1" fillId="69"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48" borderId="0" applyNumberFormat="0" applyBorder="0" applyAlignment="0" applyProtection="0"/>
    <xf numFmtId="0" fontId="36" fillId="48"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1" fillId="69"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37" fillId="48"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48"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48" borderId="0" applyNumberFormat="0" applyBorder="0" applyAlignment="0" applyProtection="0"/>
    <xf numFmtId="0" fontId="73" fillId="51" borderId="0" applyNumberFormat="0" applyBorder="0" applyAlignment="0" applyProtection="0"/>
    <xf numFmtId="0" fontId="1" fillId="23" borderId="0" applyNumberFormat="0" applyBorder="0" applyAlignment="0" applyProtection="0"/>
    <xf numFmtId="0" fontId="28" fillId="0" borderId="0"/>
    <xf numFmtId="0" fontId="37" fillId="48" borderId="0" applyNumberFormat="0" applyBorder="0" applyAlignment="0" applyProtection="0"/>
    <xf numFmtId="0" fontId="73" fillId="51" borderId="0" applyNumberFormat="0" applyBorder="0" applyAlignment="0" applyProtection="0"/>
    <xf numFmtId="0" fontId="34" fillId="0" borderId="0"/>
    <xf numFmtId="0" fontId="37" fillId="48"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9" borderId="0" applyNumberFormat="0" applyBorder="0" applyAlignment="0" applyProtection="0"/>
    <xf numFmtId="0" fontId="1" fillId="69"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9"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51" borderId="0" applyNumberFormat="0" applyBorder="0" applyAlignment="0" applyProtection="0"/>
    <xf numFmtId="0" fontId="34" fillId="48" borderId="0" applyNumberFormat="0" applyBorder="0" applyAlignment="0" applyProtection="0"/>
    <xf numFmtId="0" fontId="34"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1" fillId="69"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34" fillId="48" borderId="0" applyNumberFormat="0" applyBorder="0" applyAlignment="0" applyProtection="0"/>
    <xf numFmtId="0" fontId="28" fillId="0" borderId="0"/>
    <xf numFmtId="0" fontId="1" fillId="69" borderId="0" applyNumberFormat="0" applyBorder="0" applyAlignment="0" applyProtection="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69" borderId="0" applyNumberFormat="0" applyBorder="0" applyAlignment="0" applyProtection="0"/>
    <xf numFmtId="0" fontId="28" fillId="0" borderId="0"/>
    <xf numFmtId="0" fontId="28" fillId="0" borderId="0"/>
    <xf numFmtId="0" fontId="1" fillId="7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51" borderId="0" applyNumberFormat="0" applyBorder="0" applyAlignment="0" applyProtection="0"/>
    <xf numFmtId="0" fontId="36" fillId="51"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1" fillId="71"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37" fillId="5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3" borderId="0" applyNumberFormat="0" applyBorder="0" applyAlignment="0" applyProtection="0"/>
    <xf numFmtId="0" fontId="1" fillId="27" borderId="0" applyNumberFormat="0" applyBorder="0" applyAlignment="0" applyProtection="0"/>
    <xf numFmtId="0" fontId="28" fillId="0" borderId="0"/>
    <xf numFmtId="0" fontId="37" fillId="51" borderId="0" applyNumberFormat="0" applyBorder="0" applyAlignment="0" applyProtection="0"/>
    <xf numFmtId="0" fontId="73" fillId="43" borderId="0" applyNumberFormat="0" applyBorder="0" applyAlignment="0" applyProtection="0"/>
    <xf numFmtId="0" fontId="34" fillId="0" borderId="0"/>
    <xf numFmtId="0" fontId="37" fillId="5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1" borderId="0" applyNumberFormat="0" applyBorder="0" applyAlignment="0" applyProtection="0"/>
    <xf numFmtId="0" fontId="1" fillId="71"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1"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3" borderId="0" applyNumberFormat="0" applyBorder="0" applyAlignment="0" applyProtection="0"/>
    <xf numFmtId="0" fontId="34" fillId="51" borderId="0" applyNumberFormat="0" applyBorder="0" applyAlignment="0" applyProtection="0"/>
    <xf numFmtId="0" fontId="34"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1" fillId="7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34" fillId="51" borderId="0" applyNumberFormat="0" applyBorder="0" applyAlignment="0" applyProtection="0"/>
    <xf numFmtId="0" fontId="28" fillId="0" borderId="0"/>
    <xf numFmtId="0" fontId="1" fillId="71" borderId="0" applyNumberFormat="0" applyBorder="0" applyAlignment="0" applyProtection="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71" borderId="0" applyNumberFormat="0" applyBorder="0" applyAlignment="0" applyProtection="0"/>
    <xf numFmtId="0" fontId="28" fillId="0" borderId="0"/>
    <xf numFmtId="0" fontId="28" fillId="0" borderId="0"/>
    <xf numFmtId="0" fontId="1" fillId="72"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65" borderId="0" applyNumberFormat="0" applyBorder="0" applyAlignment="0" applyProtection="0"/>
    <xf numFmtId="0" fontId="36" fillId="65"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1" fillId="72"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37" fillId="65"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37" fillId="65"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37" fillId="65" borderId="0" applyNumberFormat="0" applyBorder="0" applyAlignment="0" applyProtection="0"/>
    <xf numFmtId="0" fontId="73" fillId="44" borderId="0" applyNumberFormat="0" applyBorder="0" applyAlignment="0" applyProtection="0"/>
    <xf numFmtId="0" fontId="1" fillId="31" borderId="0" applyNumberFormat="0" applyBorder="0" applyAlignment="0" applyProtection="0"/>
    <xf numFmtId="0" fontId="28" fillId="0" borderId="0"/>
    <xf numFmtId="0" fontId="37" fillId="65" borderId="0" applyNumberFormat="0" applyBorder="0" applyAlignment="0" applyProtection="0"/>
    <xf numFmtId="0" fontId="73" fillId="44" borderId="0" applyNumberFormat="0" applyBorder="0" applyAlignment="0" applyProtection="0"/>
    <xf numFmtId="0" fontId="34" fillId="0" borderId="0"/>
    <xf numFmtId="0" fontId="37" fillId="65"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2" borderId="0" applyNumberFormat="0" applyBorder="0" applyAlignment="0" applyProtection="0"/>
    <xf numFmtId="0" fontId="1" fillId="72"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2"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4" borderId="0" applyNumberFormat="0" applyBorder="0" applyAlignment="0" applyProtection="0"/>
    <xf numFmtId="0" fontId="34" fillId="65" borderId="0" applyNumberFormat="0" applyBorder="0" applyAlignment="0" applyProtection="0"/>
    <xf numFmtId="0" fontId="34"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1" fillId="72"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34" fillId="65" borderId="0" applyNumberFormat="0" applyBorder="0" applyAlignment="0" applyProtection="0"/>
    <xf numFmtId="0" fontId="28" fillId="0" borderId="0"/>
    <xf numFmtId="0" fontId="1" fillId="72" borderId="0" applyNumberFormat="0" applyBorder="0" applyAlignment="0" applyProtection="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72"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42" fillId="80" borderId="0" applyNumberFormat="0" applyBorder="0" applyAlignment="0" applyProtection="0"/>
    <xf numFmtId="0" fontId="17" fillId="12" borderId="0" applyNumberFormat="0" applyBorder="0" applyAlignment="0" applyProtection="0"/>
    <xf numFmtId="0" fontId="41" fillId="12" borderId="0" applyNumberFormat="0" applyBorder="0" applyAlignment="0" applyProtection="0"/>
    <xf numFmtId="0" fontId="40" fillId="49" borderId="0" applyNumberFormat="0" applyBorder="0" applyAlignment="0" applyProtection="0"/>
    <xf numFmtId="0" fontId="34" fillId="0" borderId="0"/>
    <xf numFmtId="0" fontId="28" fillId="0" borderId="0"/>
    <xf numFmtId="0" fontId="236" fillId="70" borderId="0" applyNumberFormat="0" applyBorder="0" applyAlignment="0" applyProtection="0"/>
    <xf numFmtId="0" fontId="40" fillId="80" borderId="0" applyNumberFormat="0" applyBorder="0" applyAlignment="0" applyProtection="0"/>
    <xf numFmtId="0" fontId="40" fillId="49"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1" fillId="16"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2" fillId="63" borderId="0" applyNumberFormat="0" applyBorder="0" applyAlignment="0" applyProtection="0"/>
    <xf numFmtId="0" fontId="17" fillId="20" borderId="0" applyNumberFormat="0" applyBorder="0" applyAlignment="0" applyProtection="0"/>
    <xf numFmtId="0" fontId="41" fillId="20" borderId="0" applyNumberFormat="0" applyBorder="0" applyAlignment="0" applyProtection="0"/>
    <xf numFmtId="0" fontId="40" fillId="65" borderId="0" applyNumberFormat="0" applyBorder="0" applyAlignment="0" applyProtection="0"/>
    <xf numFmtId="0" fontId="34" fillId="0" borderId="0"/>
    <xf numFmtId="0" fontId="28" fillId="0" borderId="0"/>
    <xf numFmtId="0" fontId="236" fillId="126" borderId="0" applyNumberFormat="0" applyBorder="0" applyAlignment="0" applyProtection="0"/>
    <xf numFmtId="0" fontId="40" fillId="63" borderId="0" applyNumberFormat="0" applyBorder="0" applyAlignment="0" applyProtection="0"/>
    <xf numFmtId="0" fontId="40" fillId="65"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2" fillId="81" borderId="0" applyNumberFormat="0" applyBorder="0" applyAlignment="0" applyProtection="0"/>
    <xf numFmtId="0" fontId="17" fillId="24" borderId="0" applyNumberFormat="0" applyBorder="0" applyAlignment="0" applyProtection="0"/>
    <xf numFmtId="0" fontId="41" fillId="24" borderId="0" applyNumberFormat="0" applyBorder="0" applyAlignment="0" applyProtection="0"/>
    <xf numFmtId="0" fontId="40" fillId="44" borderId="0" applyNumberFormat="0" applyBorder="0" applyAlignment="0" applyProtection="0"/>
    <xf numFmtId="0" fontId="34" fillId="0" borderId="0"/>
    <xf numFmtId="0" fontId="28" fillId="0" borderId="0"/>
    <xf numFmtId="0" fontId="236" fillId="42" borderId="0" applyNumberFormat="0" applyBorder="0" applyAlignment="0" applyProtection="0"/>
    <xf numFmtId="0" fontId="40" fillId="81" borderId="0" applyNumberFormat="0" applyBorder="0" applyAlignment="0" applyProtection="0"/>
    <xf numFmtId="0" fontId="40" fillId="4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1" fillId="28"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2" fillId="82" borderId="0" applyNumberFormat="0" applyBorder="0" applyAlignment="0" applyProtection="0"/>
    <xf numFmtId="0" fontId="17" fillId="32" borderId="0" applyNumberFormat="0" applyBorder="0" applyAlignment="0" applyProtection="0"/>
    <xf numFmtId="0" fontId="41" fillId="32" borderId="0" applyNumberFormat="0" applyBorder="0" applyAlignment="0" applyProtection="0"/>
    <xf numFmtId="0" fontId="28" fillId="0" borderId="0" applyNumberFormat="0" applyFont="0" applyFill="0" applyBorder="0" applyAlignment="0" applyProtection="0"/>
    <xf numFmtId="0" fontId="34" fillId="0" borderId="0"/>
    <xf numFmtId="0" fontId="28" fillId="0" borderId="0"/>
    <xf numFmtId="0" fontId="236" fillId="35" borderId="0" applyNumberFormat="0" applyBorder="0" applyAlignment="0" applyProtection="0"/>
    <xf numFmtId="0" fontId="40" fillId="82" borderId="0" applyNumberFormat="0" applyBorder="0" applyAlignment="0" applyProtection="0"/>
    <xf numFmtId="0" fontId="28" fillId="0" borderId="0" applyNumberFormat="0" applyFont="0" applyFill="0" applyBorder="0" applyAlignment="0" applyProtection="0"/>
    <xf numFmtId="0" fontId="40" fillId="43" borderId="0" applyNumberFormat="0" applyBorder="0" applyAlignment="0" applyProtection="0"/>
    <xf numFmtId="0" fontId="40"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37" fillId="80" borderId="0" applyNumberFormat="0" applyBorder="0" applyAlignment="0" applyProtection="0"/>
    <xf numFmtId="0" fontId="237" fillId="80" borderId="0" applyNumberFormat="0" applyBorder="0" applyAlignment="0" applyProtection="0"/>
    <xf numFmtId="0" fontId="17" fillId="12" borderId="0" applyNumberFormat="0" applyBorder="0" applyAlignment="0" applyProtection="0"/>
    <xf numFmtId="0" fontId="40" fillId="80" borderId="0" applyNumberFormat="0" applyBorder="0" applyAlignment="0" applyProtection="0"/>
    <xf numFmtId="0" fontId="237" fillId="52" borderId="0" applyNumberFormat="0" applyBorder="0" applyAlignment="0" applyProtection="0"/>
    <xf numFmtId="0" fontId="237" fillId="52" borderId="0" applyNumberFormat="0" applyBorder="0" applyAlignment="0" applyProtection="0"/>
    <xf numFmtId="0" fontId="17" fillId="16" borderId="0" applyNumberFormat="0" applyBorder="0" applyAlignment="0" applyProtection="0"/>
    <xf numFmtId="0" fontId="40" fillId="52" borderId="0" applyNumberFormat="0" applyBorder="0" applyAlignment="0" applyProtection="0"/>
    <xf numFmtId="0" fontId="237" fillId="63" borderId="0" applyNumberFormat="0" applyBorder="0" applyAlignment="0" applyProtection="0"/>
    <xf numFmtId="0" fontId="237" fillId="63" borderId="0" applyNumberFormat="0" applyBorder="0" applyAlignment="0" applyProtection="0"/>
    <xf numFmtId="0" fontId="17" fillId="20" borderId="0" applyNumberFormat="0" applyBorder="0" applyAlignment="0" applyProtection="0"/>
    <xf numFmtId="0" fontId="40" fillId="63" borderId="0" applyNumberFormat="0" applyBorder="0" applyAlignment="0" applyProtection="0"/>
    <xf numFmtId="0" fontId="237" fillId="81" borderId="0" applyNumberFormat="0" applyBorder="0" applyAlignment="0" applyProtection="0"/>
    <xf numFmtId="0" fontId="237" fillId="81" borderId="0" applyNumberFormat="0" applyBorder="0" applyAlignment="0" applyProtection="0"/>
    <xf numFmtId="0" fontId="17" fillId="24" borderId="0" applyNumberFormat="0" applyBorder="0" applyAlignment="0" applyProtection="0"/>
    <xf numFmtId="0" fontId="40" fillId="81" borderId="0" applyNumberFormat="0" applyBorder="0" applyAlignment="0" applyProtection="0"/>
    <xf numFmtId="0" fontId="237" fillId="77" borderId="0" applyNumberFormat="0" applyBorder="0" applyAlignment="0" applyProtection="0"/>
    <xf numFmtId="0" fontId="237" fillId="77" borderId="0" applyNumberFormat="0" applyBorder="0" applyAlignment="0" applyProtection="0"/>
    <xf numFmtId="0" fontId="17" fillId="28" borderId="0" applyNumberFormat="0" applyBorder="0" applyAlignment="0" applyProtection="0"/>
    <xf numFmtId="0" fontId="40" fillId="77" borderId="0" applyNumberFormat="0" applyBorder="0" applyAlignment="0" applyProtection="0"/>
    <xf numFmtId="0" fontId="237" fillId="82" borderId="0" applyNumberFormat="0" applyBorder="0" applyAlignment="0" applyProtection="0"/>
    <xf numFmtId="0" fontId="237" fillId="82" borderId="0" applyNumberFormat="0" applyBorder="0" applyAlignment="0" applyProtection="0"/>
    <xf numFmtId="0" fontId="17" fillId="32" borderId="0" applyNumberFormat="0" applyBorder="0" applyAlignment="0" applyProtection="0"/>
    <xf numFmtId="0" fontId="40" fillId="82" borderId="0" applyNumberFormat="0" applyBorder="0" applyAlignment="0" applyProtection="0"/>
    <xf numFmtId="0" fontId="42" fillId="89" borderId="0" applyNumberFormat="0" applyBorder="0" applyAlignment="0" applyProtection="0"/>
    <xf numFmtId="0" fontId="17" fillId="9" borderId="0" applyNumberFormat="0" applyBorder="0" applyAlignment="0" applyProtection="0"/>
    <xf numFmtId="0" fontId="41" fillId="9" borderId="0" applyNumberFormat="0" applyBorder="0" applyAlignment="0" applyProtection="0"/>
    <xf numFmtId="0" fontId="28" fillId="0" borderId="0" applyNumberFormat="0" applyFont="0" applyFill="0" applyBorder="0" applyAlignment="0" applyProtection="0"/>
    <xf numFmtId="0" fontId="34" fillId="0" borderId="0"/>
    <xf numFmtId="0" fontId="28" fillId="0" borderId="0"/>
    <xf numFmtId="0" fontId="236" fillId="70" borderId="0" applyNumberFormat="0" applyBorder="0" applyAlignment="0" applyProtection="0"/>
    <xf numFmtId="0" fontId="40" fillId="89" borderId="0" applyNumberFormat="0" applyBorder="0" applyAlignment="0" applyProtection="0"/>
    <xf numFmtId="0" fontId="28" fillId="0" borderId="0" applyNumberFormat="0" applyFont="0" applyFill="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2" fillId="106" borderId="0" applyNumberFormat="0" applyBorder="0" applyAlignment="0" applyProtection="0"/>
    <xf numFmtId="0" fontId="17" fillId="13" borderId="0" applyNumberFormat="0" applyBorder="0" applyAlignment="0" applyProtection="0"/>
    <xf numFmtId="0" fontId="41" fillId="13"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2" fillId="113" borderId="0" applyNumberFormat="0" applyBorder="0" applyAlignment="0" applyProtection="0"/>
    <xf numFmtId="0" fontId="17" fillId="17" borderId="0" applyNumberFormat="0" applyBorder="0" applyAlignment="0" applyProtection="0"/>
    <xf numFmtId="0" fontId="41" fillId="17"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2" fillId="81" borderId="0" applyNumberFormat="0" applyBorder="0" applyAlignment="0" applyProtection="0"/>
    <xf numFmtId="0" fontId="17" fillId="21" borderId="0" applyNumberFormat="0" applyBorder="0" applyAlignment="0" applyProtection="0"/>
    <xf numFmtId="0" fontId="41" fillId="21" borderId="0" applyNumberFormat="0" applyBorder="0" applyAlignment="0" applyProtection="0"/>
    <xf numFmtId="0" fontId="28" fillId="0" borderId="0" applyNumberFormat="0" applyFont="0" applyFill="0" applyBorder="0" applyAlignment="0" applyProtection="0"/>
    <xf numFmtId="0" fontId="34" fillId="0" borderId="0"/>
    <xf numFmtId="0" fontId="28" fillId="0" borderId="0"/>
    <xf numFmtId="0" fontId="236" fillId="75" borderId="0" applyNumberFormat="0" applyBorder="0" applyAlignment="0" applyProtection="0"/>
    <xf numFmtId="0" fontId="40" fillId="81" borderId="0" applyNumberFormat="0" applyBorder="0" applyAlignment="0" applyProtection="0"/>
    <xf numFmtId="0" fontId="28" fillId="0" borderId="0" applyNumberFormat="0" applyFont="0" applyFill="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2" fillId="77" borderId="0" applyNumberFormat="0" applyBorder="0" applyAlignment="0" applyProtection="0"/>
    <xf numFmtId="0" fontId="17" fillId="25" borderId="0" applyNumberFormat="0" applyBorder="0" applyAlignment="0" applyProtection="0"/>
    <xf numFmtId="0" fontId="41" fillId="25"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2" fillId="79" borderId="0" applyNumberFormat="0" applyBorder="0" applyAlignment="0" applyProtection="0"/>
    <xf numFmtId="0" fontId="17" fillId="29" borderId="0" applyNumberFormat="0" applyBorder="0" applyAlignment="0" applyProtection="0"/>
    <xf numFmtId="0" fontId="41" fillId="29"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34" fillId="0" borderId="0"/>
    <xf numFmtId="185" fontId="44" fillId="91" borderId="92" applyFont="0">
      <alignment horizontal="right"/>
    </xf>
    <xf numFmtId="185" fontId="44" fillId="91" borderId="92" applyFont="0">
      <alignment horizontal="right"/>
    </xf>
    <xf numFmtId="0" fontId="34" fillId="0" borderId="0"/>
    <xf numFmtId="185" fontId="44" fillId="91" borderId="92" applyFont="0">
      <alignment horizontal="right"/>
    </xf>
    <xf numFmtId="0" fontId="34" fillId="0" borderId="0"/>
    <xf numFmtId="185" fontId="44" fillId="91" borderId="92" applyFont="0">
      <alignment horizontal="right"/>
    </xf>
    <xf numFmtId="185" fontId="44" fillId="91" borderId="92" applyFont="0">
      <alignment horizontal="right"/>
    </xf>
    <xf numFmtId="185" fontId="44" fillId="91" borderId="92" applyFont="0">
      <alignment horizontal="right"/>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4"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4" fillId="0" borderId="0"/>
    <xf numFmtId="0" fontId="28" fillId="0" borderId="0"/>
    <xf numFmtId="0" fontId="34"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0" fillId="0" borderId="92">
      <alignment horizontal="center" vertical="center"/>
    </xf>
    <xf numFmtId="0" fontId="34" fillId="0" borderId="0"/>
    <xf numFmtId="0" fontId="28" fillId="0" borderId="0"/>
    <xf numFmtId="0" fontId="54" fillId="44" borderId="0" applyNumberFormat="0" applyBorder="0" applyAlignment="0" applyProtection="0"/>
    <xf numFmtId="0" fontId="54" fillId="44" borderId="0" applyNumberFormat="0" applyBorder="0" applyAlignment="0" applyProtection="0"/>
    <xf numFmtId="0" fontId="7" fillId="3" borderId="0" applyNumberFormat="0" applyBorder="0" applyAlignment="0" applyProtection="0"/>
    <xf numFmtId="0" fontId="47" fillId="3"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28" fillId="0" borderId="0"/>
    <xf numFmtId="0" fontId="11" fillId="6" borderId="4" applyNumberFormat="0" applyAlignment="0" applyProtection="0"/>
    <xf numFmtId="0" fontId="52" fillId="0" borderId="0" applyNumberFormat="0" applyFill="0" applyBorder="0" applyAlignment="0"/>
    <xf numFmtId="0" fontId="28" fillId="0" borderId="0"/>
    <xf numFmtId="0" fontId="34" fillId="0" borderId="0"/>
    <xf numFmtId="238" fontId="238" fillId="64" borderId="94" applyNumberFormat="0" applyAlignment="0" applyProtection="0"/>
    <xf numFmtId="0" fontId="34" fillId="0" borderId="0"/>
    <xf numFmtId="0" fontId="28" fillId="0" borderId="0"/>
    <xf numFmtId="0" fontId="155" fillId="92" borderId="28" applyNumberFormat="0" applyAlignment="0" applyProtection="0"/>
    <xf numFmtId="0" fontId="13" fillId="7" borderId="7" applyNumberFormat="0" applyAlignment="0" applyProtection="0"/>
    <xf numFmtId="0" fontId="61" fillId="92" borderId="28" applyNumberFormat="0" applyAlignment="0" applyProtection="0"/>
    <xf numFmtId="194" fontId="28" fillId="0" borderId="0"/>
    <xf numFmtId="194" fontId="28" fillId="0" borderId="0"/>
    <xf numFmtId="194" fontId="28" fillId="0" borderId="0"/>
    <xf numFmtId="194" fontId="28" fillId="0" borderId="0"/>
    <xf numFmtId="194" fontId="28" fillId="0" borderId="0"/>
    <xf numFmtId="0" fontId="34" fillId="0" borderId="0"/>
    <xf numFmtId="0" fontId="28" fillId="0" borderId="0"/>
    <xf numFmtId="194" fontId="28" fillId="0" borderId="0"/>
    <xf numFmtId="0" fontId="34" fillId="0" borderId="0"/>
    <xf numFmtId="0" fontId="28" fillId="0" borderId="0"/>
    <xf numFmtId="194" fontId="28" fillId="0" borderId="0"/>
    <xf numFmtId="194" fontId="28" fillId="0" borderId="0"/>
    <xf numFmtId="194" fontId="28" fillId="0" borderId="0"/>
    <xf numFmtId="0" fontId="34" fillId="0" borderId="0"/>
    <xf numFmtId="0" fontId="28" fillId="0" borderId="0"/>
    <xf numFmtId="0" fontId="28" fillId="0" borderId="0"/>
    <xf numFmtId="194" fontId="28" fillId="0" borderId="0"/>
    <xf numFmtId="0" fontId="34" fillId="0" borderId="0"/>
    <xf numFmtId="0" fontId="28" fillId="0" borderId="0"/>
    <xf numFmtId="0" fontId="28" fillId="0" borderId="0"/>
    <xf numFmtId="194" fontId="28" fillId="0" borderId="0"/>
    <xf numFmtId="194" fontId="28" fillId="0" borderId="0"/>
    <xf numFmtId="194" fontId="28" fillId="0" borderId="0"/>
    <xf numFmtId="194" fontId="28" fillId="0" borderId="0"/>
    <xf numFmtId="194" fontId="28" fillId="0" borderId="0"/>
    <xf numFmtId="0" fontId="34" fillId="0" borderId="0"/>
    <xf numFmtId="0" fontId="28" fillId="0" borderId="0"/>
    <xf numFmtId="194" fontId="28" fillId="0" borderId="0"/>
    <xf numFmtId="194" fontId="28" fillId="0" borderId="0"/>
    <xf numFmtId="194" fontId="28" fillId="0" borderId="0"/>
    <xf numFmtId="194" fontId="28" fillId="0" borderId="0"/>
    <xf numFmtId="194" fontId="28" fillId="0" borderId="0"/>
    <xf numFmtId="194" fontId="28" fillId="0" borderId="0"/>
    <xf numFmtId="194" fontId="28" fillId="0" borderId="0"/>
    <xf numFmtId="194" fontId="28" fillId="0" borderId="0"/>
    <xf numFmtId="194" fontId="28" fillId="0" borderId="0"/>
    <xf numFmtId="194" fontId="28" fillId="0" borderId="0"/>
    <xf numFmtId="0" fontId="28" fillId="0" borderId="0"/>
    <xf numFmtId="165" fontId="28"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28"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0" fontId="34" fillId="0" borderId="0"/>
    <xf numFmtId="0" fontId="34" fillId="0" borderId="0"/>
    <xf numFmtId="165" fontId="74" fillId="0" borderId="0" applyFont="0" applyFill="0" applyBorder="0" applyAlignment="0" applyProtection="0"/>
    <xf numFmtId="0" fontId="34" fillId="0" borderId="0"/>
    <xf numFmtId="165" fontId="74"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46" fontId="239" fillId="0" borderId="0" applyFont="0" applyFill="0" applyBorder="0" applyAlignment="0" applyProtection="0">
      <alignment horizontal="right"/>
    </xf>
    <xf numFmtId="246" fontId="239" fillId="0" borderId="0" applyFont="0" applyFill="0" applyBorder="0" applyAlignment="0" applyProtection="0">
      <alignment horizontal="right"/>
    </xf>
    <xf numFmtId="0" fontId="28" fillId="0" borderId="0"/>
    <xf numFmtId="167"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165" fontId="75" fillId="0" borderId="0" applyFont="0" applyFill="0" applyBorder="0" applyAlignment="0" applyProtection="0"/>
    <xf numFmtId="167" fontId="21"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0" fontId="34" fillId="0" borderId="0"/>
    <xf numFmtId="0" fontId="28" fillId="0" borderId="0"/>
    <xf numFmtId="0" fontId="28" fillId="0" borderId="0"/>
    <xf numFmtId="0" fontId="28" fillId="0" borderId="0"/>
    <xf numFmtId="14" fontId="240" fillId="0" borderId="0">
      <alignment horizontal="left"/>
    </xf>
    <xf numFmtId="200" fontId="28" fillId="0" borderId="0"/>
    <xf numFmtId="200" fontId="28" fillId="0" borderId="0"/>
    <xf numFmtId="200" fontId="28" fillId="0" borderId="0"/>
    <xf numFmtId="200" fontId="28" fillId="0" borderId="0"/>
    <xf numFmtId="200" fontId="28" fillId="0" borderId="0"/>
    <xf numFmtId="0" fontId="34" fillId="0" borderId="0"/>
    <xf numFmtId="0" fontId="28" fillId="0" borderId="0"/>
    <xf numFmtId="200" fontId="28" fillId="0" borderId="0"/>
    <xf numFmtId="0" fontId="34" fillId="0" borderId="0"/>
    <xf numFmtId="0" fontId="28" fillId="0" borderId="0"/>
    <xf numFmtId="200" fontId="28" fillId="0" borderId="0"/>
    <xf numFmtId="200" fontId="28" fillId="0" borderId="0"/>
    <xf numFmtId="200" fontId="28" fillId="0" borderId="0"/>
    <xf numFmtId="0" fontId="34" fillId="0" borderId="0"/>
    <xf numFmtId="0" fontId="28" fillId="0" borderId="0"/>
    <xf numFmtId="0" fontId="28" fillId="0" borderId="0"/>
    <xf numFmtId="200" fontId="28" fillId="0" borderId="0"/>
    <xf numFmtId="0" fontId="34" fillId="0" borderId="0"/>
    <xf numFmtId="0" fontId="28" fillId="0" borderId="0"/>
    <xf numFmtId="0" fontId="28" fillId="0" borderId="0"/>
    <xf numFmtId="200" fontId="28" fillId="0" borderId="0"/>
    <xf numFmtId="200" fontId="28" fillId="0" borderId="0"/>
    <xf numFmtId="200" fontId="28" fillId="0" borderId="0"/>
    <xf numFmtId="200" fontId="28" fillId="0" borderId="0"/>
    <xf numFmtId="200" fontId="28" fillId="0" borderId="0"/>
    <xf numFmtId="0" fontId="34" fillId="0" borderId="0"/>
    <xf numFmtId="0" fontId="28" fillId="0" borderId="0"/>
    <xf numFmtId="200" fontId="28" fillId="0" borderId="0"/>
    <xf numFmtId="200" fontId="28" fillId="0" borderId="0"/>
    <xf numFmtId="200" fontId="28" fillId="0" borderId="0"/>
    <xf numFmtId="200" fontId="28" fillId="0" borderId="0"/>
    <xf numFmtId="200" fontId="28" fillId="0" borderId="0"/>
    <xf numFmtId="200" fontId="28" fillId="0" borderId="0"/>
    <xf numFmtId="200" fontId="28" fillId="0" borderId="0"/>
    <xf numFmtId="200" fontId="28" fillId="0" borderId="0"/>
    <xf numFmtId="200" fontId="28" fillId="0" borderId="0"/>
    <xf numFmtId="200" fontId="28" fillId="0" borderId="0"/>
    <xf numFmtId="0" fontId="28" fillId="0" borderId="0"/>
    <xf numFmtId="0" fontId="34" fillId="0" borderId="0"/>
    <xf numFmtId="177" fontId="100" fillId="0" borderId="0" applyBorder="0"/>
    <xf numFmtId="177" fontId="100" fillId="0" borderId="14"/>
    <xf numFmtId="0" fontId="241" fillId="44" borderId="0" applyNumberFormat="0" applyBorder="0" applyAlignment="0" applyProtection="0"/>
    <xf numFmtId="0" fontId="7" fillId="3" borderId="0" applyNumberFormat="0" applyBorder="0" applyAlignment="0" applyProtection="0"/>
    <xf numFmtId="0" fontId="83" fillId="44" borderId="0" applyNumberFormat="0" applyBorder="0" applyAlignment="0" applyProtection="0"/>
    <xf numFmtId="0" fontId="242"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applyNumberFormat="0" applyFont="0" applyFill="0" applyBorder="0" applyAlignment="0" applyProtection="0"/>
    <xf numFmtId="0" fontId="34" fillId="0" borderId="0"/>
    <xf numFmtId="247" fontId="28" fillId="0" borderId="0" applyFont="0" applyFill="0" applyBorder="0" applyAlignment="0" applyProtection="0"/>
    <xf numFmtId="0" fontId="34" fillId="0" borderId="0"/>
    <xf numFmtId="248" fontId="28" fillId="0" borderId="0" applyFont="0" applyFill="0" applyBorder="0" applyAlignment="0" applyProtection="0"/>
    <xf numFmtId="249" fontId="28" fillId="0" borderId="0" applyNumberFormat="0" applyFont="0" applyFill="0" applyBorder="0" applyAlignment="0" applyProtection="0"/>
    <xf numFmtId="0" fontId="34" fillId="0" borderId="0"/>
    <xf numFmtId="0" fontId="28" fillId="0" borderId="0"/>
    <xf numFmtId="0" fontId="28" fillId="0" borderId="0"/>
    <xf numFmtId="238" fontId="28" fillId="0" borderId="0" applyFont="0" applyFill="0" applyBorder="0" applyAlignment="0" applyProtection="0"/>
    <xf numFmtId="249" fontId="28" fillId="0" borderId="0" applyNumberFormat="0" applyFont="0" applyFill="0" applyBorder="0" applyAlignment="0" applyProtection="0"/>
    <xf numFmtId="249" fontId="28" fillId="0" borderId="0" applyNumberFormat="0" applyFont="0" applyFill="0" applyBorder="0" applyAlignment="0" applyProtection="0"/>
    <xf numFmtId="249" fontId="28" fillId="0" borderId="0" applyNumberFormat="0" applyFont="0" applyFill="0" applyBorder="0" applyAlignment="0" applyProtection="0"/>
    <xf numFmtId="0" fontId="34" fillId="0" borderId="0"/>
    <xf numFmtId="0" fontId="28" fillId="0" borderId="0"/>
    <xf numFmtId="249" fontId="28" fillId="0" borderId="0" applyNumberFormat="0" applyFont="0" applyFill="0" applyBorder="0" applyAlignment="0" applyProtection="0"/>
    <xf numFmtId="249" fontId="28" fillId="0" borderId="0" applyNumberFormat="0" applyFont="0" applyFill="0" applyBorder="0" applyAlignment="0" applyProtection="0"/>
    <xf numFmtId="249" fontId="28" fillId="0" borderId="0" applyNumberFormat="0" applyFont="0" applyFill="0" applyBorder="0" applyAlignment="0" applyProtection="0"/>
    <xf numFmtId="249" fontId="28" fillId="0" borderId="0" applyNumberFormat="0" applyFont="0" applyFill="0" applyBorder="0" applyAlignment="0" applyProtection="0"/>
    <xf numFmtId="249" fontId="28" fillId="0" borderId="0" applyNumberFormat="0" applyFont="0" applyFill="0" applyBorder="0" applyAlignment="0" applyProtection="0"/>
    <xf numFmtId="249" fontId="28" fillId="0" borderId="0" applyNumberFormat="0" applyFont="0" applyFill="0" applyBorder="0" applyAlignment="0" applyProtection="0"/>
    <xf numFmtId="249" fontId="28" fillId="0" borderId="0" applyNumberFormat="0" applyFont="0" applyFill="0" applyBorder="0" applyAlignment="0" applyProtection="0"/>
    <xf numFmtId="0" fontId="46" fillId="0" borderId="0" applyNumberFormat="0" applyFill="0" applyBorder="0" applyAlignment="0" applyProtection="0"/>
    <xf numFmtId="0" fontId="15" fillId="0" borderId="0" applyNumberFormat="0" applyFill="0" applyBorder="0" applyAlignment="0" applyProtection="0"/>
    <xf numFmtId="0" fontId="87" fillId="0" borderId="0" applyNumberFormat="0" applyFill="0" applyBorder="0" applyAlignment="0" applyProtection="0"/>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0" fontId="28" fillId="0" borderId="0"/>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0" fontId="34" fillId="0" borderId="0"/>
    <xf numFmtId="0" fontId="34" fillId="0" borderId="0"/>
    <xf numFmtId="190" fontId="36" fillId="70" borderId="34">
      <protection locked="0"/>
    </xf>
    <xf numFmtId="190" fontId="36" fillId="70" borderId="34">
      <protection locked="0"/>
    </xf>
    <xf numFmtId="190" fontId="36" fillId="70" borderId="34">
      <protection locked="0"/>
    </xf>
    <xf numFmtId="190" fontId="36" fillId="70" borderId="34">
      <protection locked="0"/>
    </xf>
    <xf numFmtId="190" fontId="36" fillId="70" borderId="34">
      <protection locked="0"/>
    </xf>
    <xf numFmtId="190" fontId="36" fillId="70" borderId="34">
      <protection locked="0"/>
    </xf>
    <xf numFmtId="190" fontId="36" fillId="70" borderId="34">
      <protection locked="0"/>
    </xf>
    <xf numFmtId="0" fontId="34" fillId="0" borderId="0"/>
    <xf numFmtId="0" fontId="28" fillId="0" borderId="0"/>
    <xf numFmtId="190" fontId="36" fillId="70" borderId="34">
      <protection locked="0"/>
    </xf>
    <xf numFmtId="190" fontId="36" fillId="70" borderId="34">
      <protection locked="0"/>
    </xf>
    <xf numFmtId="190" fontId="36" fillId="70" borderId="34">
      <protection locked="0"/>
    </xf>
    <xf numFmtId="0" fontId="28" fillId="0" borderId="0"/>
    <xf numFmtId="190" fontId="36" fillId="70" borderId="34">
      <protection locked="0"/>
    </xf>
    <xf numFmtId="190" fontId="36" fillId="70" borderId="34">
      <protection locked="0"/>
    </xf>
    <xf numFmtId="190" fontId="36" fillId="70" borderId="34">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0" fontId="34" fillId="0" borderId="0"/>
    <xf numFmtId="0" fontId="28" fillId="0" borderId="0"/>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34" fillId="0" borderId="0"/>
    <xf numFmtId="0" fontId="28" fillId="0" borderId="0"/>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250" fontId="243" fillId="0" borderId="0">
      <alignment horizontal="left" vertical="top" wrapText="1"/>
    </xf>
    <xf numFmtId="250" fontId="244" fillId="0" borderId="0">
      <alignment horizontal="left"/>
    </xf>
    <xf numFmtId="0" fontId="34" fillId="0" borderId="0"/>
    <xf numFmtId="0" fontId="34" fillId="0" borderId="0"/>
    <xf numFmtId="0" fontId="90" fillId="0" borderId="0" applyNumberFormat="0" applyFill="0" applyBorder="0" applyAlignment="0" applyProtection="0">
      <alignment vertical="top"/>
      <protection locked="0"/>
    </xf>
    <xf numFmtId="0" fontId="34" fillId="0" borderId="0"/>
    <xf numFmtId="1" fontId="21" fillId="0" borderId="0" applyNumberFormat="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15" fillId="0" borderId="0" applyNumberFormat="0" applyFill="0" applyBorder="0" applyAlignment="0" applyProtection="0"/>
    <xf numFmtId="0" fontId="246" fillId="0" borderId="0" applyNumberFormat="0" applyFill="0" applyBorder="0" applyAlignment="0" applyProtection="0"/>
    <xf numFmtId="0" fontId="93" fillId="97" borderId="57">
      <alignment horizontal="center" vertical="center" wrapText="1"/>
    </xf>
    <xf numFmtId="3" fontId="21" fillId="0" borderId="57" applyBorder="0">
      <alignment horizontal="right" vertical="center" indent="1"/>
      <protection locked="0"/>
    </xf>
    <xf numFmtId="0" fontId="93" fillId="94" borderId="0">
      <alignment horizontal="left" vertical="center" wrapText="1"/>
    </xf>
    <xf numFmtId="0" fontId="6" fillId="2" borderId="0" applyNumberFormat="0" applyBorder="0" applyAlignment="0" applyProtection="0"/>
    <xf numFmtId="0" fontId="6" fillId="2" borderId="0" applyNumberFormat="0" applyBorder="0" applyAlignment="0" applyProtection="0"/>
    <xf numFmtId="0" fontId="75" fillId="0" borderId="0"/>
    <xf numFmtId="0" fontId="6" fillId="2" borderId="0" applyNumberFormat="0" applyBorder="0" applyAlignment="0" applyProtection="0"/>
    <xf numFmtId="0" fontId="58" fillId="46" borderId="0" applyNumberFormat="0" applyBorder="0" applyAlignment="0" applyProtection="0"/>
    <xf numFmtId="0" fontId="28"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34" fillId="0" borderId="0"/>
    <xf numFmtId="0" fontId="28"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34" fillId="0" borderId="0"/>
    <xf numFmtId="0" fontId="100" fillId="0" borderId="36" applyNumberFormat="0" applyFont="0" applyFill="0" applyAlignment="0" applyProtection="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28"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49" fontId="101" fillId="0" borderId="0">
      <alignment horizontal="right"/>
    </xf>
    <xf numFmtId="0" fontId="34" fillId="0" borderId="0"/>
    <xf numFmtId="0" fontId="34"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49" fontId="101" fillId="0" borderId="0">
      <alignment horizontal="right"/>
    </xf>
    <xf numFmtId="0" fontId="34" fillId="0" borderId="0"/>
    <xf numFmtId="0" fontId="34" fillId="0" borderId="0"/>
    <xf numFmtId="0" fontId="34" fillId="0" borderId="0"/>
    <xf numFmtId="0" fontId="34" fillId="0" borderId="0"/>
    <xf numFmtId="0" fontId="75" fillId="0" borderId="0"/>
    <xf numFmtId="0" fontId="75" fillId="0" borderId="0"/>
    <xf numFmtId="0" fontId="28" fillId="0" borderId="0"/>
    <xf numFmtId="0" fontId="34"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28" fillId="0" borderId="0"/>
    <xf numFmtId="0" fontId="34" fillId="0" borderId="0"/>
    <xf numFmtId="0" fontId="34" fillId="0" borderId="0"/>
    <xf numFmtId="0" fontId="28" fillId="0" borderId="0"/>
    <xf numFmtId="0" fontId="34" fillId="0" borderId="0"/>
    <xf numFmtId="0" fontId="75" fillId="0" borderId="0"/>
    <xf numFmtId="0" fontId="3" fillId="0" borderId="1" applyNumberFormat="0" applyFill="0" applyAlignment="0" applyProtection="0"/>
    <xf numFmtId="0" fontId="107" fillId="0" borderId="38" applyNumberFormat="0" applyFill="0" applyAlignment="0" applyProtection="0"/>
    <xf numFmtId="0" fontId="3" fillId="0" borderId="1" applyNumberFormat="0" applyFill="0" applyAlignment="0" applyProtection="0"/>
    <xf numFmtId="0" fontId="247" fillId="0" borderId="30" applyNumberFormat="0" applyFill="0" applyAlignment="0" applyProtection="0"/>
    <xf numFmtId="0" fontId="34" fillId="0" borderId="0"/>
    <xf numFmtId="0" fontId="75" fillId="0" borderId="0"/>
    <xf numFmtId="0" fontId="28" fillId="0" borderId="0"/>
    <xf numFmtId="0" fontId="248" fillId="0" borderId="31" applyNumberFormat="0" applyFill="0" applyAlignment="0" applyProtection="0"/>
    <xf numFmtId="0" fontId="4" fillId="0" borderId="2" applyNumberFormat="0" applyFill="0" applyAlignment="0" applyProtection="0"/>
    <xf numFmtId="0" fontId="109" fillId="0" borderId="39" applyNumberFormat="0" applyFill="0" applyAlignment="0" applyProtection="0"/>
    <xf numFmtId="0" fontId="248" fillId="0" borderId="31" applyNumberFormat="0" applyFill="0" applyAlignment="0" applyProtection="0"/>
    <xf numFmtId="0" fontId="34" fillId="0" borderId="0"/>
    <xf numFmtId="0" fontId="75" fillId="0" borderId="0"/>
    <xf numFmtId="0" fontId="249" fillId="0" borderId="32" applyNumberFormat="0" applyFill="0" applyAlignment="0" applyProtection="0"/>
    <xf numFmtId="0" fontId="5" fillId="0" borderId="3" applyNumberFormat="0" applyFill="0" applyAlignment="0" applyProtection="0"/>
    <xf numFmtId="0" fontId="249" fillId="0" borderId="0" applyNumberFormat="0" applyFill="0" applyBorder="0" applyAlignment="0" applyProtection="0"/>
    <xf numFmtId="0" fontId="5" fillId="0" borderId="0" applyNumberFormat="0" applyFill="0" applyBorder="0" applyAlignment="0" applyProtection="0"/>
    <xf numFmtId="0" fontId="111" fillId="0" borderId="0" applyNumberFormat="0" applyFill="0" applyBorder="0" applyAlignment="0" applyProtection="0"/>
    <xf numFmtId="0" fontId="28" fillId="0" borderId="0"/>
    <xf numFmtId="0" fontId="28" fillId="0" borderId="0"/>
    <xf numFmtId="0" fontId="28" fillId="0" borderId="0"/>
    <xf numFmtId="0" fontId="75" fillId="0" borderId="0"/>
    <xf numFmtId="0" fontId="28" fillId="0" borderId="0"/>
    <xf numFmtId="0" fontId="28" fillId="0" borderId="0"/>
    <xf numFmtId="0" fontId="250" fillId="0" borderId="18" applyNumberFormat="0" applyFill="0" applyBorder="0" applyAlignment="0">
      <protection locked="0"/>
    </xf>
    <xf numFmtId="0" fontId="28" fillId="0" borderId="0"/>
    <xf numFmtId="0" fontId="112" fillId="0" borderId="0" applyNumberFormat="0" applyFill="0" applyBorder="0">
      <protection locked="0"/>
    </xf>
    <xf numFmtId="0" fontId="251"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8" fillId="0" borderId="0"/>
    <xf numFmtId="0" fontId="112" fillId="0" borderId="0" applyNumberFormat="0" applyFill="0" applyBorder="0">
      <protection locked="0"/>
    </xf>
    <xf numFmtId="0" fontId="112" fillId="0" borderId="0" applyNumberFormat="0" applyFill="0" applyBorder="0" applyAlignment="0" applyProtection="0">
      <alignment vertical="top"/>
      <protection locked="0"/>
    </xf>
    <xf numFmtId="0" fontId="75" fillId="0" borderId="0"/>
    <xf numFmtId="0" fontId="114" fillId="0" borderId="0" applyNumberFormat="0" applyFill="0" applyBorder="0" applyAlignment="0" applyProtection="0"/>
    <xf numFmtId="0" fontId="112"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28" fillId="0" borderId="0"/>
    <xf numFmtId="0" fontId="112" fillId="0" borderId="0" applyNumberFormat="0" applyFill="0" applyBorder="0">
      <protection locked="0"/>
    </xf>
    <xf numFmtId="0" fontId="112" fillId="0" borderId="0" applyNumberFormat="0" applyFill="0" applyBorder="0" applyAlignment="0" applyProtection="0">
      <alignment vertical="top"/>
      <protection locked="0"/>
    </xf>
    <xf numFmtId="0" fontId="75" fillId="0" borderId="0"/>
    <xf numFmtId="0" fontId="34" fillId="0" borderId="0"/>
    <xf numFmtId="0" fontId="34" fillId="0" borderId="0"/>
    <xf numFmtId="0" fontId="75" fillId="0" borderId="0"/>
    <xf numFmtId="0" fontId="28" fillId="0" borderId="0"/>
    <xf numFmtId="250" fontId="240" fillId="0" borderId="57" applyFill="0" applyBorder="0">
      <protection locked="0"/>
    </xf>
    <xf numFmtId="0" fontId="154" fillId="0" borderId="103" applyNumberFormat="0" applyFill="0" applyBorder="0">
      <alignment horizontal="left"/>
      <protection locked="0"/>
    </xf>
    <xf numFmtId="250" fontId="240" fillId="0" borderId="0" applyProtection="0">
      <alignment horizontal="right"/>
    </xf>
    <xf numFmtId="0" fontId="28" fillId="0" borderId="0"/>
    <xf numFmtId="0" fontId="75" fillId="0" borderId="0"/>
    <xf numFmtId="0" fontId="9" fillId="5" borderId="4" applyNumberFormat="0" applyAlignment="0" applyProtection="0"/>
    <xf numFmtId="0" fontId="75"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252" fillId="0" borderId="104" applyFill="0" applyBorder="0" applyAlignment="0" applyProtection="0"/>
    <xf numFmtId="0" fontId="75" fillId="0" borderId="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3" fillId="0" borderId="29"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75" fillId="0" borderId="0"/>
    <xf numFmtId="0" fontId="37" fillId="70" borderId="0">
      <alignment horizontal="right"/>
    </xf>
    <xf numFmtId="0" fontId="244" fillId="0" borderId="0" applyBorder="0">
      <alignment horizontal="right"/>
      <protection locked="0"/>
    </xf>
    <xf numFmtId="0" fontId="244" fillId="0" borderId="0">
      <alignment horizontal="right"/>
    </xf>
    <xf numFmtId="0" fontId="75" fillId="0" borderId="0"/>
    <xf numFmtId="165" fontId="73" fillId="0" borderId="0" applyFont="0" applyFill="0" applyBorder="0" applyAlignment="0" applyProtection="0"/>
    <xf numFmtId="165" fontId="21" fillId="0" borderId="0" applyFont="0" applyFill="0" applyBorder="0" applyAlignment="0" applyProtection="0"/>
    <xf numFmtId="165" fontId="81" fillId="0" borderId="0" applyFont="0" applyFill="0" applyBorder="0" applyAlignment="0" applyProtection="0"/>
    <xf numFmtId="0" fontId="28" fillId="0" borderId="0"/>
    <xf numFmtId="165" fontId="1" fillId="0" borderId="0" applyFont="0" applyFill="0" applyBorder="0" applyAlignment="0" applyProtection="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165" fontId="28" fillId="0" borderId="0" applyFont="0" applyFill="0" applyBorder="0" applyAlignment="0" applyProtection="0"/>
    <xf numFmtId="167" fontId="28" fillId="0" borderId="0" applyFont="0" applyFill="0" applyBorder="0" applyAlignment="0" applyProtection="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xf numFmtId="0" fontId="75" fillId="0" borderId="0"/>
    <xf numFmtId="0" fontId="34"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167" fontId="28"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165" fontId="28" fillId="0" borderId="0" applyFont="0" applyFill="0" applyBorder="0" applyAlignment="0" applyProtection="0"/>
    <xf numFmtId="0" fontId="75"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165" fontId="76" fillId="0" borderId="0" applyFont="0" applyFill="0" applyBorder="0" applyAlignment="0" applyProtection="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34" fillId="0" borderId="0"/>
    <xf numFmtId="0" fontId="34" fillId="0" borderId="0"/>
    <xf numFmtId="0" fontId="34" fillId="0" borderId="0"/>
    <xf numFmtId="0" fontId="28" fillId="0" borderId="0"/>
    <xf numFmtId="165"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165" fontId="75"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5" fontId="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165" fontId="75"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5" fontId="1" fillId="0" borderId="0" applyFont="0" applyFill="0" applyBorder="0" applyAlignment="0" applyProtection="0"/>
    <xf numFmtId="0" fontId="34" fillId="0" borderId="0"/>
    <xf numFmtId="165" fontId="1" fillId="0" borderId="0" applyFont="0" applyFill="0" applyBorder="0" applyAlignment="0" applyProtection="0"/>
    <xf numFmtId="0" fontId="28" fillId="0" borderId="0"/>
    <xf numFmtId="0" fontId="75" fillId="0" borderId="0"/>
    <xf numFmtId="0" fontId="28" fillId="0" borderId="0"/>
    <xf numFmtId="0" fontId="28" fillId="0" borderId="0"/>
    <xf numFmtId="0" fontId="28" fillId="0" borderId="0"/>
    <xf numFmtId="165" fontId="1" fillId="0" borderId="0" applyFont="0" applyFill="0" applyBorder="0" applyAlignment="0" applyProtection="0"/>
    <xf numFmtId="0" fontId="75" fillId="0" borderId="0"/>
    <xf numFmtId="0" fontId="28" fillId="0" borderId="0"/>
    <xf numFmtId="0" fontId="28" fillId="0" borderId="0"/>
    <xf numFmtId="0" fontId="75" fillId="0" borderId="0"/>
    <xf numFmtId="0" fontId="34" fillId="0" borderId="0"/>
    <xf numFmtId="167" fontId="28" fillId="0" borderId="0" applyFont="0" applyFill="0" applyBorder="0" applyAlignment="0" applyProtection="0"/>
    <xf numFmtId="0" fontId="34" fillId="0" borderId="0"/>
    <xf numFmtId="167" fontId="28" fillId="0" borderId="0" applyFont="0" applyFill="0" applyBorder="0" applyAlignment="0" applyProtection="0"/>
    <xf numFmtId="0" fontId="34" fillId="0" borderId="0"/>
    <xf numFmtId="167" fontId="28" fillId="0" borderId="0" applyFont="0" applyFill="0" applyBorder="0" applyAlignment="0" applyProtection="0"/>
    <xf numFmtId="0" fontId="34" fillId="0" borderId="0"/>
    <xf numFmtId="167" fontId="28" fillId="0" borderId="0" applyFont="0" applyFill="0" applyBorder="0" applyAlignment="0" applyProtection="0"/>
    <xf numFmtId="0" fontId="34" fillId="0" borderId="0"/>
    <xf numFmtId="167" fontId="28" fillId="0" borderId="0" applyFont="0" applyFill="0" applyBorder="0" applyAlignment="0" applyProtection="0"/>
    <xf numFmtId="0" fontId="34" fillId="0" borderId="0"/>
    <xf numFmtId="167" fontId="28" fillId="0" borderId="0" applyFont="0" applyFill="0" applyBorder="0" applyAlignment="0" applyProtection="0"/>
    <xf numFmtId="0" fontId="34" fillId="0" borderId="0"/>
    <xf numFmtId="167" fontId="28" fillId="0" borderId="0" applyFont="0" applyFill="0" applyBorder="0" applyAlignment="0" applyProtection="0"/>
    <xf numFmtId="0" fontId="34" fillId="0" borderId="0"/>
    <xf numFmtId="167" fontId="28" fillId="0" borderId="0" applyFont="0" applyFill="0" applyBorder="0" applyAlignment="0" applyProtection="0"/>
    <xf numFmtId="0" fontId="34" fillId="0" borderId="0"/>
    <xf numFmtId="0" fontId="34" fillId="0" borderId="0"/>
    <xf numFmtId="0" fontId="34" fillId="0" borderId="0"/>
    <xf numFmtId="0" fontId="75" fillId="0" borderId="0"/>
    <xf numFmtId="0" fontId="28" fillId="0" borderId="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xf numFmtId="0" fontId="75" fillId="0" borderId="0"/>
    <xf numFmtId="0" fontId="34" fillId="0" borderId="0"/>
    <xf numFmtId="0" fontId="75" fillId="0" borderId="0"/>
    <xf numFmtId="165" fontId="76" fillId="0" borderId="0" applyFont="0" applyFill="0" applyBorder="0" applyAlignment="0" applyProtection="0"/>
    <xf numFmtId="167" fontId="28" fillId="0" borderId="0" applyFont="0" applyFill="0" applyBorder="0" applyAlignment="0" applyProtection="0"/>
    <xf numFmtId="0" fontId="34" fillId="0" borderId="0"/>
    <xf numFmtId="167" fontId="28" fillId="0" borderId="0" applyFont="0" applyFill="0" applyBorder="0" applyAlignment="0" applyProtection="0"/>
    <xf numFmtId="0" fontId="34" fillId="0" borderId="0"/>
    <xf numFmtId="167" fontId="28" fillId="0" borderId="0" applyFont="0" applyFill="0" applyBorder="0" applyAlignment="0" applyProtection="0"/>
    <xf numFmtId="0" fontId="34" fillId="0" borderId="0"/>
    <xf numFmtId="167" fontId="28" fillId="0" borderId="0" applyFont="0" applyFill="0" applyBorder="0" applyAlignment="0" applyProtection="0"/>
    <xf numFmtId="0" fontId="34" fillId="0" borderId="0"/>
    <xf numFmtId="167" fontId="28" fillId="0" borderId="0" applyFont="0" applyFill="0" applyBorder="0" applyAlignment="0" applyProtection="0"/>
    <xf numFmtId="0" fontId="34" fillId="0" borderId="0"/>
    <xf numFmtId="167" fontId="28" fillId="0" borderId="0" applyFont="0" applyFill="0" applyBorder="0" applyAlignment="0" applyProtection="0"/>
    <xf numFmtId="0" fontId="34" fillId="0" borderId="0"/>
    <xf numFmtId="167" fontId="28" fillId="0" borderId="0" applyFont="0" applyFill="0" applyBorder="0" applyAlignment="0" applyProtection="0"/>
    <xf numFmtId="0" fontId="34" fillId="0" borderId="0"/>
    <xf numFmtId="167" fontId="28" fillId="0" borderId="0" applyFont="0" applyFill="0" applyBorder="0" applyAlignment="0" applyProtection="0"/>
    <xf numFmtId="0" fontId="34" fillId="0" borderId="0"/>
    <xf numFmtId="167" fontId="28" fillId="0" borderId="0" applyFont="0" applyFill="0" applyBorder="0" applyAlignment="0" applyProtection="0"/>
    <xf numFmtId="0" fontId="34" fillId="0" borderId="0"/>
    <xf numFmtId="167" fontId="28" fillId="0" borderId="0" applyFont="0" applyFill="0" applyBorder="0" applyAlignment="0" applyProtection="0"/>
    <xf numFmtId="0" fontId="34" fillId="0" borderId="0"/>
    <xf numFmtId="0" fontId="28" fillId="0" borderId="0"/>
    <xf numFmtId="0" fontId="28" fillId="0" borderId="0"/>
    <xf numFmtId="165" fontId="100"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7" fontId="28" fillId="0" borderId="0" applyFont="0" applyFill="0" applyBorder="0" applyAlignment="0" applyProtection="0"/>
    <xf numFmtId="0" fontId="34" fillId="0" borderId="0"/>
    <xf numFmtId="167" fontId="28" fillId="0" borderId="0" applyFont="0" applyFill="0" applyBorder="0" applyAlignment="0" applyProtection="0"/>
    <xf numFmtId="0" fontId="34" fillId="0" borderId="0"/>
    <xf numFmtId="165" fontId="254" fillId="0" borderId="0" applyFont="0" applyFill="0" applyBorder="0" applyAlignment="0" applyProtection="0"/>
    <xf numFmtId="0" fontId="34" fillId="0" borderId="0"/>
    <xf numFmtId="165" fontId="254" fillId="0" borderId="0" applyFont="0" applyFill="0" applyBorder="0" applyAlignment="0" applyProtection="0"/>
    <xf numFmtId="0" fontId="34"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4" fillId="0" borderId="0"/>
    <xf numFmtId="0" fontId="75" fillId="0" borderId="0"/>
    <xf numFmtId="0" fontId="75" fillId="0" borderId="0"/>
    <xf numFmtId="0" fontId="34" fillId="0" borderId="0"/>
    <xf numFmtId="0" fontId="34" fillId="0" borderId="0"/>
    <xf numFmtId="0" fontId="34" fillId="0" borderId="0"/>
    <xf numFmtId="165" fontId="73" fillId="0" borderId="0" applyFont="0" applyFill="0" applyBorder="0" applyAlignment="0" applyProtection="0"/>
    <xf numFmtId="0" fontId="28" fillId="0" borderId="0"/>
    <xf numFmtId="0" fontId="75" fillId="0" borderId="0"/>
    <xf numFmtId="0" fontId="28" fillId="0" borderId="0"/>
    <xf numFmtId="165" fontId="1" fillId="0" borderId="0" applyFont="0" applyFill="0" applyBorder="0" applyAlignment="0" applyProtection="0"/>
    <xf numFmtId="165" fontId="73"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5" fontId="73" fillId="0" borderId="0" applyFont="0" applyFill="0" applyBorder="0" applyAlignment="0" applyProtection="0"/>
    <xf numFmtId="0" fontId="28" fillId="0" borderId="0"/>
    <xf numFmtId="0" fontId="28" fillId="0" borderId="0"/>
    <xf numFmtId="0" fontId="28" fillId="0" borderId="0"/>
    <xf numFmtId="0" fontId="28" fillId="0" borderId="0"/>
    <xf numFmtId="0" fontId="75" fillId="0" borderId="0"/>
    <xf numFmtId="3" fontId="255" fillId="0" borderId="14" applyFill="0" applyBorder="0" applyAlignment="0">
      <protection locked="0"/>
    </xf>
    <xf numFmtId="0" fontId="256" fillId="92" borderId="28" applyNumberFormat="0" applyAlignment="0" applyProtection="0"/>
    <xf numFmtId="0" fontId="256" fillId="92" borderId="28" applyNumberFormat="0" applyAlignment="0" applyProtection="0"/>
    <xf numFmtId="0" fontId="13" fillId="7" borderId="7" applyNumberFormat="0" applyAlignment="0" applyProtection="0"/>
    <xf numFmtId="0" fontId="61" fillId="92" borderId="28" applyNumberFormat="0" applyAlignment="0" applyProtection="0"/>
    <xf numFmtId="0" fontId="75"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12" fillId="0" borderId="6" applyNumberFormat="0" applyFill="0" applyAlignment="0" applyProtection="0"/>
    <xf numFmtId="0" fontId="62" fillId="0" borderId="29" applyNumberFormat="0" applyFill="0" applyAlignment="0" applyProtection="0"/>
    <xf numFmtId="187" fontId="257" fillId="0" borderId="0"/>
    <xf numFmtId="0" fontId="34" fillId="0" borderId="0"/>
    <xf numFmtId="0" fontId="28" fillId="0" borderId="0"/>
    <xf numFmtId="0" fontId="28" fillId="102" borderId="8" applyNumberFormat="0" applyFont="0" applyAlignment="0" applyProtection="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02" borderId="8" applyNumberFormat="0" applyFont="0" applyAlignment="0" applyProtection="0"/>
    <xf numFmtId="0" fontId="28" fillId="0" borderId="0"/>
    <xf numFmtId="0" fontId="1" fillId="8" borderId="8" applyNumberFormat="0" applyFont="0" applyAlignment="0" applyProtection="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1" fillId="8" borderId="8" applyNumberFormat="0" applyFont="0" applyAlignment="0" applyProtection="0"/>
    <xf numFmtId="0" fontId="28" fillId="0" borderId="0"/>
    <xf numFmtId="0" fontId="28" fillId="0" borderId="0"/>
    <xf numFmtId="0" fontId="75"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75" fillId="0" borderId="0"/>
    <xf numFmtId="0" fontId="1" fillId="8" borderId="8" applyNumberFormat="0" applyFont="0" applyAlignment="0" applyProtection="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75" fillId="0" borderId="0"/>
    <xf numFmtId="0" fontId="28" fillId="0" borderId="0"/>
    <xf numFmtId="0" fontId="28" fillId="0" borderId="0"/>
    <xf numFmtId="0" fontId="75" fillId="0" borderId="0"/>
    <xf numFmtId="0" fontId="34" fillId="0" borderId="0"/>
    <xf numFmtId="0" fontId="75" fillId="0" borderId="0"/>
    <xf numFmtId="0" fontId="34" fillId="0" borderId="0"/>
    <xf numFmtId="0" fontId="1" fillId="8" borderId="8" applyNumberFormat="0" applyFont="0" applyAlignment="0" applyProtection="0"/>
    <xf numFmtId="0" fontId="75"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75" fillId="0" borderId="0"/>
    <xf numFmtId="0" fontId="34" fillId="0" borderId="0"/>
    <xf numFmtId="0" fontId="28" fillId="0" borderId="0"/>
    <xf numFmtId="0" fontId="75" fillId="0" borderId="0"/>
    <xf numFmtId="0" fontId="34" fillId="0" borderId="0"/>
    <xf numFmtId="0" fontId="75" fillId="0" borderId="0"/>
    <xf numFmtId="0" fontId="28" fillId="0" borderId="0"/>
    <xf numFmtId="0" fontId="28" fillId="0" borderId="0"/>
    <xf numFmtId="0" fontId="28" fillId="102" borderId="8" applyNumberFormat="0" applyFont="0" applyAlignment="0" applyProtection="0"/>
    <xf numFmtId="0" fontId="1" fillId="8" borderId="8" applyNumberFormat="0" applyFont="0" applyAlignment="0" applyProtection="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28" fillId="0" borderId="0"/>
    <xf numFmtId="0" fontId="75" fillId="0" borderId="0"/>
    <xf numFmtId="0" fontId="34" fillId="0" borderId="0"/>
    <xf numFmtId="0" fontId="75" fillId="0" borderId="0"/>
    <xf numFmtId="0" fontId="34" fillId="0" borderId="0"/>
    <xf numFmtId="0" fontId="75" fillId="0" borderId="0"/>
    <xf numFmtId="0" fontId="34" fillId="0" borderId="0"/>
    <xf numFmtId="0" fontId="1" fillId="8" borderId="8" applyNumberFormat="0" applyFont="0" applyAlignment="0" applyProtection="0"/>
    <xf numFmtId="0" fontId="75"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1" fillId="8" borderId="8" applyNumberFormat="0" applyFont="0" applyAlignment="0" applyProtection="0"/>
    <xf numFmtId="0" fontId="28" fillId="102" borderId="8" applyNumberFormat="0" applyFont="0" applyAlignment="0" applyProtection="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1" fillId="8" borderId="8" applyNumberFormat="0" applyFont="0" applyAlignment="0" applyProtection="0"/>
    <xf numFmtId="0" fontId="28" fillId="0" borderId="0"/>
    <xf numFmtId="0" fontId="28" fillId="0" borderId="0"/>
    <xf numFmtId="0" fontId="75" fillId="0" borderId="0"/>
    <xf numFmtId="0" fontId="28" fillId="0" borderId="0"/>
    <xf numFmtId="0" fontId="75" fillId="0" borderId="0"/>
    <xf numFmtId="0" fontId="34" fillId="0" borderId="0"/>
    <xf numFmtId="0" fontId="1" fillId="8" borderId="8" applyNumberFormat="0" applyFont="0" applyAlignment="0" applyProtection="0"/>
    <xf numFmtId="0" fontId="75" fillId="0" borderId="0"/>
    <xf numFmtId="0" fontId="28" fillId="0" borderId="0"/>
    <xf numFmtId="0" fontId="75" fillId="0" borderId="0"/>
    <xf numFmtId="0" fontId="34" fillId="0" borderId="0"/>
    <xf numFmtId="0" fontId="75" fillId="0" borderId="0"/>
    <xf numFmtId="0" fontId="34" fillId="0" borderId="0"/>
    <xf numFmtId="0" fontId="75" fillId="0" borderId="0"/>
    <xf numFmtId="0" fontId="34" fillId="0" borderId="0"/>
    <xf numFmtId="0" fontId="28" fillId="0" borderId="0"/>
    <xf numFmtId="0" fontId="28" fillId="102" borderId="8" applyNumberFormat="0" applyFont="0" applyAlignment="0" applyProtection="0"/>
    <xf numFmtId="0" fontId="75" fillId="0" borderId="0"/>
    <xf numFmtId="0" fontId="1" fillId="8" borderId="8" applyNumberFormat="0" applyFont="0" applyAlignment="0" applyProtection="0"/>
    <xf numFmtId="0" fontId="28" fillId="0" borderId="0"/>
    <xf numFmtId="0" fontId="75" fillId="0" borderId="0"/>
    <xf numFmtId="0" fontId="34" fillId="0" borderId="0"/>
    <xf numFmtId="0" fontId="75" fillId="0" borderId="0"/>
    <xf numFmtId="0" fontId="34" fillId="0" borderId="0"/>
    <xf numFmtId="0" fontId="28" fillId="0" borderId="0"/>
    <xf numFmtId="0" fontId="28" fillId="0" borderId="0"/>
    <xf numFmtId="0" fontId="28" fillId="102" borderId="8" applyNumberFormat="0" applyFont="0" applyAlignment="0" applyProtection="0"/>
    <xf numFmtId="0" fontId="75" fillId="0" borderId="0"/>
    <xf numFmtId="0" fontId="28" fillId="0" borderId="0"/>
    <xf numFmtId="0" fontId="28" fillId="0" borderId="0"/>
    <xf numFmtId="0" fontId="28" fillId="0" borderId="0"/>
    <xf numFmtId="0" fontId="28" fillId="102" borderId="8" applyNumberFormat="0" applyFont="0" applyAlignment="0" applyProtection="0"/>
    <xf numFmtId="0" fontId="28" fillId="0" borderId="0"/>
    <xf numFmtId="0" fontId="28" fillId="0" borderId="0"/>
    <xf numFmtId="0" fontId="28" fillId="0" borderId="0"/>
    <xf numFmtId="0" fontId="28" fillId="102" borderId="8" applyNumberFormat="0" applyFont="0" applyAlignment="0" applyProtection="0"/>
    <xf numFmtId="0" fontId="28" fillId="0" borderId="0"/>
    <xf numFmtId="0" fontId="28" fillId="102" borderId="8" applyNumberFormat="0" applyFont="0" applyAlignment="0" applyProtection="0"/>
    <xf numFmtId="0" fontId="75" fillId="0" borderId="0"/>
    <xf numFmtId="0" fontId="75" fillId="0" borderId="0"/>
    <xf numFmtId="0" fontId="75"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34" fillId="0" borderId="0"/>
    <xf numFmtId="251" fontId="100" fillId="0" borderId="0" applyFont="0" applyFill="0" applyBorder="0" applyAlignment="0" applyProtection="0"/>
    <xf numFmtId="0" fontId="75" fillId="0" borderId="0"/>
    <xf numFmtId="0" fontId="34" fillId="0" borderId="0"/>
    <xf numFmtId="0" fontId="34" fillId="0" borderId="0"/>
    <xf numFmtId="0" fontId="75" fillId="0" borderId="0"/>
    <xf numFmtId="215" fontId="28" fillId="0" borderId="0"/>
    <xf numFmtId="0" fontId="34" fillId="0" borderId="0"/>
    <xf numFmtId="0" fontId="75" fillId="0" borderId="0"/>
    <xf numFmtId="251" fontId="100" fillId="0" borderId="0" applyFont="0" applyFill="0" applyBorder="0" applyAlignment="0" applyProtection="0"/>
    <xf numFmtId="0" fontId="28" fillId="0" borderId="0"/>
    <xf numFmtId="0" fontId="34" fillId="0" borderId="0"/>
    <xf numFmtId="0" fontId="28"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34" fillId="0" borderId="0"/>
    <xf numFmtId="0" fontId="75" fillId="0" borderId="0"/>
    <xf numFmtId="0" fontId="34"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258" fillId="62" borderId="0" applyNumberFormat="0" applyBorder="0" applyAlignment="0" applyProtection="0"/>
    <xf numFmtId="0" fontId="258" fillId="62" borderId="0" applyNumberFormat="0" applyBorder="0" applyAlignment="0" applyProtection="0"/>
    <xf numFmtId="0" fontId="8" fillId="4" borderId="0" applyNumberFormat="0" applyBorder="0" applyAlignment="0" applyProtection="0"/>
    <xf numFmtId="0" fontId="130" fillId="62" borderId="0" applyNumberFormat="0" applyBorder="0" applyAlignment="0" applyProtection="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216" fontId="28" fillId="0" borderId="0"/>
    <xf numFmtId="0" fontId="34" fillId="0" borderId="0"/>
    <xf numFmtId="0" fontId="75" fillId="0" borderId="0"/>
    <xf numFmtId="0" fontId="34" fillId="0" borderId="0"/>
    <xf numFmtId="0" fontId="28"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5" fillId="0" borderId="0"/>
    <xf numFmtId="0" fontId="34" fillId="0" borderId="0"/>
    <xf numFmtId="0" fontId="28" fillId="0" borderId="0"/>
    <xf numFmtId="0" fontId="95"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95" fillId="0" borderId="0"/>
    <xf numFmtId="0" fontId="28" fillId="0" borderId="0"/>
    <xf numFmtId="0" fontId="28"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0" fontId="28" fillId="0" borderId="0"/>
    <xf numFmtId="0" fontId="28" fillId="0" borderId="0"/>
    <xf numFmtId="0" fontId="28"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applyNumberFormat="0" applyFont="0" applyFill="0" applyBorder="0" applyAlignment="0" applyProtection="0"/>
    <xf numFmtId="0" fontId="28" fillId="0" borderId="0"/>
    <xf numFmtId="0" fontId="34" fillId="0" borderId="0"/>
    <xf numFmtId="0" fontId="75" fillId="0" borderId="0"/>
    <xf numFmtId="0" fontId="28" fillId="0" borderId="0"/>
    <xf numFmtId="0" fontId="28" fillId="0" borderId="0"/>
    <xf numFmtId="0" fontId="28" fillId="0" borderId="0"/>
    <xf numFmtId="0" fontId="28" fillId="0" borderId="0"/>
    <xf numFmtId="0" fontId="28" fillId="0" borderId="0"/>
    <xf numFmtId="0" fontId="75" fillId="0" borderId="0"/>
    <xf numFmtId="0" fontId="74" fillId="0" borderId="0"/>
    <xf numFmtId="0" fontId="95" fillId="0" borderId="0"/>
    <xf numFmtId="0" fontId="36" fillId="0" borderId="0"/>
    <xf numFmtId="0" fontId="36" fillId="0" borderId="0"/>
    <xf numFmtId="0" fontId="74" fillId="0" borderId="0"/>
    <xf numFmtId="0" fontId="75" fillId="0" borderId="0"/>
    <xf numFmtId="0" fontId="28" fillId="0" borderId="0"/>
    <xf numFmtId="0" fontId="28" fillId="0" borderId="0"/>
    <xf numFmtId="0" fontId="28" fillId="0" borderId="0"/>
    <xf numFmtId="0" fontId="28" fillId="0" borderId="0"/>
    <xf numFmtId="0" fontId="76" fillId="0" borderId="0"/>
    <xf numFmtId="0" fontId="76" fillId="0" borderId="0"/>
    <xf numFmtId="0" fontId="28" fillId="0" borderId="0"/>
    <xf numFmtId="0" fontId="38" fillId="0" borderId="0"/>
    <xf numFmtId="0" fontId="3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36" fillId="0" borderId="0"/>
    <xf numFmtId="0" fontId="28" fillId="0" borderId="0"/>
    <xf numFmtId="0" fontId="28" fillId="0" borderId="0"/>
    <xf numFmtId="0" fontId="75" fillId="0" borderId="0"/>
    <xf numFmtId="0" fontId="28" fillId="0" borderId="0"/>
    <xf numFmtId="0" fontId="28" fillId="0" borderId="0"/>
    <xf numFmtId="0" fontId="1" fillId="0" borderId="0"/>
    <xf numFmtId="0" fontId="95" fillId="0" borderId="0"/>
    <xf numFmtId="0" fontId="75" fillId="0" borderId="0"/>
    <xf numFmtId="0" fontId="34" fillId="0" borderId="0"/>
    <xf numFmtId="0" fontId="75" fillId="0" borderId="0"/>
    <xf numFmtId="238" fontId="28" fillId="0" borderId="0"/>
    <xf numFmtId="0" fontId="75" fillId="0" borderId="0"/>
    <xf numFmtId="238" fontId="28" fillId="0" borderId="0"/>
    <xf numFmtId="0" fontId="75" fillId="0" borderId="0"/>
    <xf numFmtId="0" fontId="28" fillId="0" borderId="0"/>
    <xf numFmtId="0" fontId="36" fillId="0" borderId="0"/>
    <xf numFmtId="0" fontId="36" fillId="0" borderId="0"/>
    <xf numFmtId="0" fontId="36" fillId="0" borderId="0"/>
    <xf numFmtId="0" fontId="75" fillId="0" borderId="0"/>
    <xf numFmtId="0" fontId="28" fillId="0" borderId="0"/>
    <xf numFmtId="0" fontId="28" fillId="0" borderId="0"/>
    <xf numFmtId="0" fontId="95" fillId="0" borderId="0"/>
    <xf numFmtId="0" fontId="75" fillId="0" borderId="0"/>
    <xf numFmtId="0" fontId="95" fillId="0" borderId="0"/>
    <xf numFmtId="0" fontId="95" fillId="0" borderId="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28" fillId="0" borderId="0"/>
    <xf numFmtId="0" fontId="28" fillId="0" borderId="0"/>
    <xf numFmtId="0" fontId="75" fillId="0" borderId="0"/>
    <xf numFmtId="0" fontId="28" fillId="0" borderId="0"/>
    <xf numFmtId="0" fontId="28" fillId="0" borderId="0"/>
    <xf numFmtId="0" fontId="75" fillId="0" borderId="0"/>
    <xf numFmtId="0" fontId="95" fillId="0" borderId="0"/>
    <xf numFmtId="0" fontId="95" fillId="0" borderId="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28" fillId="0" borderId="0"/>
    <xf numFmtId="0" fontId="28" fillId="0" borderId="0"/>
    <xf numFmtId="0" fontId="28" fillId="0" borderId="0"/>
    <xf numFmtId="0" fontId="34" fillId="0" borderId="0"/>
    <xf numFmtId="0" fontId="75" fillId="0" borderId="0"/>
    <xf numFmtId="0" fontId="34" fillId="0" borderId="0"/>
    <xf numFmtId="0" fontId="95" fillId="0" borderId="0"/>
    <xf numFmtId="0" fontId="75" fillId="0" borderId="0"/>
    <xf numFmtId="0" fontId="34" fillId="0" borderId="0"/>
    <xf numFmtId="0" fontId="95" fillId="0" borderId="0"/>
    <xf numFmtId="0" fontId="75" fillId="0" borderId="0"/>
    <xf numFmtId="0" fontId="34" fillId="0" borderId="0"/>
    <xf numFmtId="0" fontId="34"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28" fillId="0" borderId="0"/>
    <xf numFmtId="0" fontId="28" fillId="0" borderId="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75" fillId="0" borderId="0"/>
    <xf numFmtId="0" fontId="34" fillId="0" borderId="0"/>
    <xf numFmtId="0" fontId="34"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34" fillId="0" borderId="0"/>
    <xf numFmtId="0" fontId="28" fillId="0" borderId="0"/>
    <xf numFmtId="0" fontId="28" fillId="0" borderId="0"/>
    <xf numFmtId="0" fontId="34" fillId="0" borderId="0"/>
    <xf numFmtId="0" fontId="75" fillId="0" borderId="0"/>
    <xf numFmtId="0" fontId="34" fillId="0" borderId="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xf numFmtId="0" fontId="75" fillId="0" borderId="0"/>
    <xf numFmtId="0" fontId="34"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28"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95" fillId="0" borderId="0"/>
    <xf numFmtId="0" fontId="95" fillId="0" borderId="0"/>
    <xf numFmtId="0" fontId="75" fillId="0" borderId="0"/>
    <xf numFmtId="0" fontId="34" fillId="0" borderId="0"/>
    <xf numFmtId="0" fontId="21" fillId="0" borderId="0"/>
    <xf numFmtId="0" fontId="75" fillId="0" borderId="0"/>
    <xf numFmtId="0" fontId="34" fillId="0" borderId="0"/>
    <xf numFmtId="238" fontId="28" fillId="0" borderId="0"/>
    <xf numFmtId="0" fontId="75" fillId="0" borderId="0"/>
    <xf numFmtId="0" fontId="75" fillId="0" borderId="0"/>
    <xf numFmtId="0" fontId="34" fillId="0" borderId="0"/>
    <xf numFmtId="0" fontId="34" fillId="0" borderId="0"/>
    <xf numFmtId="0" fontId="75" fillId="0" borderId="0"/>
    <xf numFmtId="0" fontId="34" fillId="0" borderId="0"/>
    <xf numFmtId="0" fontId="31"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28" fillId="0" borderId="0">
      <alignment wrapText="1"/>
    </xf>
    <xf numFmtId="0" fontId="28" fillId="0" borderId="0"/>
    <xf numFmtId="0" fontId="28" fillId="0" borderId="0"/>
    <xf numFmtId="0" fontId="28" fillId="0" borderId="0"/>
    <xf numFmtId="0" fontId="95" fillId="0" borderId="0"/>
    <xf numFmtId="0" fontId="75" fillId="0" borderId="0"/>
    <xf numFmtId="0" fontId="28" fillId="0" borderId="0">
      <alignment wrapText="1"/>
    </xf>
    <xf numFmtId="0" fontId="28" fillId="0" borderId="0"/>
    <xf numFmtId="0" fontId="1" fillId="0" borderId="0"/>
    <xf numFmtId="0" fontId="34" fillId="0" borderId="0"/>
    <xf numFmtId="0" fontId="1" fillId="0" borderId="0"/>
    <xf numFmtId="0" fontId="34" fillId="0" borderId="0"/>
    <xf numFmtId="0" fontId="75" fillId="0" borderId="0"/>
    <xf numFmtId="0" fontId="28" fillId="0" borderId="0"/>
    <xf numFmtId="0" fontId="1" fillId="0" borderId="0"/>
    <xf numFmtId="0" fontId="1" fillId="0" borderId="0"/>
    <xf numFmtId="0" fontId="75" fillId="0" borderId="0"/>
    <xf numFmtId="0" fontId="1" fillId="0" borderId="0"/>
    <xf numFmtId="0" fontId="34" fillId="0" borderId="0"/>
    <xf numFmtId="0" fontId="1" fillId="0" borderId="0"/>
    <xf numFmtId="0" fontId="34" fillId="0" borderId="0"/>
    <xf numFmtId="0" fontId="75" fillId="0" borderId="0"/>
    <xf numFmtId="0" fontId="28" fillId="0" borderId="0"/>
    <xf numFmtId="0" fontId="1" fillId="0" borderId="0"/>
    <xf numFmtId="0" fontId="1" fillId="0" borderId="0"/>
    <xf numFmtId="0" fontId="75" fillId="0" borderId="0"/>
    <xf numFmtId="0" fontId="1" fillId="0" borderId="0"/>
    <xf numFmtId="0" fontId="34" fillId="0" borderId="0"/>
    <xf numFmtId="0" fontId="1" fillId="0" borderId="0"/>
    <xf numFmtId="0" fontId="34" fillId="0" borderId="0"/>
    <xf numFmtId="0" fontId="75" fillId="0" borderId="0"/>
    <xf numFmtId="0" fontId="1" fillId="0" borderId="0"/>
    <xf numFmtId="0" fontId="34" fillId="0" borderId="0"/>
    <xf numFmtId="0" fontId="1" fillId="0" borderId="0"/>
    <xf numFmtId="0" fontId="28" fillId="0" borderId="0"/>
    <xf numFmtId="0" fontId="75" fillId="0" borderId="0"/>
    <xf numFmtId="0" fontId="34" fillId="0" borderId="0"/>
    <xf numFmtId="0" fontId="28" fillId="0" borderId="0"/>
    <xf numFmtId="0" fontId="1" fillId="0" borderId="0"/>
    <xf numFmtId="0" fontId="75" fillId="0" borderId="0"/>
    <xf numFmtId="0" fontId="1" fillId="0" borderId="0"/>
    <xf numFmtId="0" fontId="34" fillId="0" borderId="0"/>
    <xf numFmtId="0" fontId="28" fillId="0" borderId="0"/>
    <xf numFmtId="0" fontId="75" fillId="0" borderId="0"/>
    <xf numFmtId="0" fontId="95" fillId="0" borderId="0"/>
    <xf numFmtId="0" fontId="95" fillId="0" borderId="0"/>
    <xf numFmtId="0" fontId="75" fillId="0" borderId="0"/>
    <xf numFmtId="0" fontId="76" fillId="0" borderId="0"/>
    <xf numFmtId="0" fontId="34" fillId="0" borderId="0"/>
    <xf numFmtId="0" fontId="35" fillId="0" borderId="0"/>
    <xf numFmtId="0" fontId="74" fillId="0" borderId="0"/>
    <xf numFmtId="0" fontId="74" fillId="0" borderId="0"/>
    <xf numFmtId="0" fontId="95" fillId="0" borderId="0"/>
    <xf numFmtId="0" fontId="75" fillId="0" borderId="0"/>
    <xf numFmtId="0" fontId="28" fillId="0" borderId="0">
      <alignment wrapText="1"/>
    </xf>
    <xf numFmtId="0" fontId="1" fillId="0" borderId="0"/>
    <xf numFmtId="0" fontId="34" fillId="0" borderId="0"/>
    <xf numFmtId="0" fontId="1" fillId="0" borderId="0"/>
    <xf numFmtId="0" fontId="34" fillId="0" borderId="0"/>
    <xf numFmtId="0" fontId="75" fillId="0" borderId="0"/>
    <xf numFmtId="0" fontId="28" fillId="0" borderId="0"/>
    <xf numFmtId="0" fontId="1" fillId="0" borderId="0"/>
    <xf numFmtId="0" fontId="28" fillId="0" borderId="0"/>
    <xf numFmtId="0" fontId="75" fillId="0" borderId="0"/>
    <xf numFmtId="0" fontId="76" fillId="0" borderId="0"/>
    <xf numFmtId="0" fontId="95" fillId="0" borderId="0"/>
    <xf numFmtId="0" fontId="75" fillId="0" borderId="0"/>
    <xf numFmtId="0" fontId="34" fillId="0" borderId="0"/>
    <xf numFmtId="0" fontId="28" fillId="0" borderId="0"/>
    <xf numFmtId="0" fontId="34" fillId="0" borderId="0"/>
    <xf numFmtId="0" fontId="75" fillId="0" borderId="0"/>
    <xf numFmtId="0" fontId="28" fillId="0" borderId="0" applyBorder="0"/>
    <xf numFmtId="0" fontId="104" fillId="0" borderId="0"/>
    <xf numFmtId="0" fontId="104" fillId="0" borderId="0"/>
    <xf numFmtId="0" fontId="28" fillId="0" borderId="0" applyBorder="0"/>
    <xf numFmtId="0" fontId="76" fillId="0" borderId="0"/>
    <xf numFmtId="0" fontId="72" fillId="0" borderId="0"/>
    <xf numFmtId="0" fontId="75" fillId="0" borderId="0"/>
    <xf numFmtId="0" fontId="28" fillId="0" borderId="0" applyBorder="0"/>
    <xf numFmtId="0" fontId="76" fillId="0" borderId="0"/>
    <xf numFmtId="37" fontId="28" fillId="0" borderId="0"/>
    <xf numFmtId="37" fontId="28" fillId="0" borderId="0"/>
    <xf numFmtId="0" fontId="75" fillId="0" borderId="0"/>
    <xf numFmtId="0" fontId="72" fillId="0" borderId="0"/>
    <xf numFmtId="0" fontId="75" fillId="0" borderId="0"/>
    <xf numFmtId="0" fontId="34" fillId="0" borderId="0"/>
    <xf numFmtId="0" fontId="28" fillId="0" borderId="0"/>
    <xf numFmtId="0" fontId="18" fillId="0" borderId="0"/>
    <xf numFmtId="0" fontId="1" fillId="0" borderId="0"/>
    <xf numFmtId="0" fontId="1" fillId="0" borderId="0"/>
    <xf numFmtId="0" fontId="1" fillId="0" borderId="0"/>
    <xf numFmtId="0" fontId="28" fillId="0" borderId="0"/>
    <xf numFmtId="0" fontId="28" fillId="0" borderId="0"/>
    <xf numFmtId="37" fontId="81" fillId="0" borderId="0"/>
    <xf numFmtId="37" fontId="81" fillId="0" borderId="0"/>
    <xf numFmtId="0" fontId="28" fillId="0" borderId="0"/>
    <xf numFmtId="0" fontId="74" fillId="0" borderId="0"/>
    <xf numFmtId="0" fontId="75" fillId="0" borderId="0"/>
    <xf numFmtId="0" fontId="74" fillId="0" borderId="0"/>
    <xf numFmtId="0" fontId="28" fillId="0" borderId="0" applyNumberFormat="0" applyFont="0" applyFill="0" applyBorder="0" applyAlignment="0" applyProtection="0"/>
    <xf numFmtId="0" fontId="75" fillId="0" borderId="0"/>
    <xf numFmtId="0" fontId="95" fillId="0" borderId="0"/>
    <xf numFmtId="0" fontId="95" fillId="0" borderId="0"/>
    <xf numFmtId="0" fontId="95" fillId="0" borderId="0"/>
    <xf numFmtId="0" fontId="28" fillId="0" borderId="0"/>
    <xf numFmtId="0" fontId="28" fillId="0" borderId="0"/>
    <xf numFmtId="0" fontId="34" fillId="0" borderId="0"/>
    <xf numFmtId="0" fontId="1" fillId="0" borderId="0"/>
    <xf numFmtId="0" fontId="28" fillId="0" borderId="0"/>
    <xf numFmtId="0" fontId="76" fillId="0" borderId="0"/>
    <xf numFmtId="0" fontId="34" fillId="0" borderId="0"/>
    <xf numFmtId="0" fontId="28" fillId="0" borderId="0" applyBorder="0"/>
    <xf numFmtId="0" fontId="28" fillId="0" borderId="0"/>
    <xf numFmtId="0" fontId="76" fillId="0" borderId="0"/>
    <xf numFmtId="0" fontId="28" fillId="0" borderId="0" applyBorder="0"/>
    <xf numFmtId="0" fontId="34" fillId="0" borderId="0"/>
    <xf numFmtId="0" fontId="28" fillId="0" borderId="0"/>
    <xf numFmtId="0" fontId="28" fillId="0" borderId="0"/>
    <xf numFmtId="0" fontId="34" fillId="0" borderId="0"/>
    <xf numFmtId="0" fontId="28" fillId="0" borderId="0"/>
    <xf numFmtId="0" fontId="76" fillId="0" borderId="0"/>
    <xf numFmtId="0" fontId="34" fillId="0" borderId="0"/>
    <xf numFmtId="0" fontId="28" fillId="0" borderId="0"/>
    <xf numFmtId="0" fontId="76" fillId="0" borderId="0"/>
    <xf numFmtId="0" fontId="34" fillId="0" borderId="0"/>
    <xf numFmtId="0" fontId="28" fillId="0" borderId="0"/>
    <xf numFmtId="0" fontId="34" fillId="0" borderId="0"/>
    <xf numFmtId="0" fontId="28" fillId="0" borderId="0"/>
    <xf numFmtId="0" fontId="36" fillId="0" borderId="0"/>
    <xf numFmtId="0" fontId="36" fillId="0" borderId="0"/>
    <xf numFmtId="0" fontId="36" fillId="0" borderId="0"/>
    <xf numFmtId="0" fontId="36"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4" fillId="0" borderId="0"/>
    <xf numFmtId="0" fontId="28" fillId="0" borderId="0"/>
    <xf numFmtId="0" fontId="28" fillId="0" borderId="0"/>
    <xf numFmtId="0" fontId="36" fillId="0" borderId="0"/>
    <xf numFmtId="0" fontId="28" fillId="0" borderId="0"/>
    <xf numFmtId="0" fontId="36" fillId="0" borderId="0"/>
    <xf numFmtId="0" fontId="36" fillId="0" borderId="0"/>
    <xf numFmtId="0" fontId="36" fillId="0" borderId="0"/>
    <xf numFmtId="0" fontId="36" fillId="0" borderId="0"/>
    <xf numFmtId="0" fontId="35" fillId="0" borderId="0"/>
    <xf numFmtId="0" fontId="34" fillId="0" borderId="0"/>
    <xf numFmtId="0" fontId="28" fillId="0" borderId="0"/>
    <xf numFmtId="0" fontId="28" fillId="0" borderId="0"/>
    <xf numFmtId="0" fontId="34" fillId="0" borderId="0"/>
    <xf numFmtId="0" fontId="34" fillId="0" borderId="0"/>
    <xf numFmtId="0" fontId="1" fillId="0" borderId="0"/>
    <xf numFmtId="0" fontId="28"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28" fillId="0" borderId="0"/>
    <xf numFmtId="0" fontId="28" fillId="0" borderId="0" applyNumberFormat="0" applyFont="0" applyFill="0" applyBorder="0" applyAlignment="0" applyProtection="0"/>
    <xf numFmtId="0" fontId="28" fillId="0" borderId="0"/>
    <xf numFmtId="0" fontId="28" fillId="0" borderId="0"/>
    <xf numFmtId="0" fontId="28" fillId="0" borderId="0"/>
    <xf numFmtId="0" fontId="75" fillId="0" borderId="0"/>
    <xf numFmtId="0" fontId="34" fillId="0" borderId="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75" fillId="0" borderId="0"/>
    <xf numFmtId="0" fontId="28" fillId="0" borderId="0"/>
    <xf numFmtId="0" fontId="28"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34" fillId="0" borderId="0"/>
    <xf numFmtId="0" fontId="75" fillId="0" borderId="0"/>
    <xf numFmtId="0" fontId="28" fillId="0" borderId="0"/>
    <xf numFmtId="0" fontId="28" fillId="0" borderId="0"/>
    <xf numFmtId="0" fontId="34" fillId="0" borderId="0"/>
    <xf numFmtId="0" fontId="28"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28" fillId="0" borderId="0" applyNumberFormat="0" applyFont="0" applyFill="0" applyBorder="0" applyAlignment="0" applyProtection="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28" fillId="0" borderId="0"/>
    <xf numFmtId="0" fontId="28" fillId="0" borderId="0"/>
    <xf numFmtId="0" fontId="28" fillId="0" borderId="0"/>
    <xf numFmtId="0" fontId="75" fillId="0" borderId="0"/>
    <xf numFmtId="0" fontId="28" fillId="0" borderId="0"/>
    <xf numFmtId="0" fontId="34" fillId="0" borderId="0"/>
    <xf numFmtId="0" fontId="34" fillId="0" borderId="0"/>
    <xf numFmtId="0" fontId="28" fillId="0" borderId="0"/>
    <xf numFmtId="0" fontId="1" fillId="0" borderId="0"/>
    <xf numFmtId="0" fontId="75" fillId="0" borderId="0"/>
    <xf numFmtId="0" fontId="75" fillId="0" borderId="0"/>
    <xf numFmtId="0" fontId="34" fillId="0" borderId="0"/>
    <xf numFmtId="0" fontId="28" fillId="0" borderId="0"/>
    <xf numFmtId="0" fontId="75" fillId="0" borderId="0"/>
    <xf numFmtId="0" fontId="75" fillId="0" borderId="0"/>
    <xf numFmtId="0" fontId="34"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applyNumberFormat="0" applyFont="0" applyFill="0" applyBorder="0" applyAlignment="0" applyProtection="0"/>
    <xf numFmtId="0" fontId="75" fillId="0" borderId="0"/>
    <xf numFmtId="0" fontId="28" fillId="0" borderId="0"/>
    <xf numFmtId="0" fontId="1" fillId="0" borderId="0"/>
    <xf numFmtId="0" fontId="28"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28" fillId="0" borderId="0"/>
    <xf numFmtId="0" fontId="1" fillId="0" borderId="0"/>
    <xf numFmtId="0" fontId="75" fillId="0" borderId="0"/>
    <xf numFmtId="0" fontId="28" fillId="0" borderId="0"/>
    <xf numFmtId="0" fontId="28" fillId="0" borderId="0"/>
    <xf numFmtId="0" fontId="28" fillId="0" borderId="0"/>
    <xf numFmtId="0" fontId="28"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34" fillId="0" borderId="0"/>
    <xf numFmtId="0" fontId="75" fillId="0" borderId="0"/>
    <xf numFmtId="0" fontId="75" fillId="0" borderId="0"/>
    <xf numFmtId="0" fontId="28" fillId="0" borderId="0"/>
    <xf numFmtId="0" fontId="28"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34" fillId="0" borderId="0"/>
    <xf numFmtId="0" fontId="75" fillId="0" borderId="0"/>
    <xf numFmtId="0" fontId="28" fillId="0" borderId="0"/>
    <xf numFmtId="0" fontId="28"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259" fillId="0" borderId="0"/>
    <xf numFmtId="0" fontId="75" fillId="0" borderId="0"/>
    <xf numFmtId="0" fontId="1" fillId="0" borderId="0"/>
    <xf numFmtId="0" fontId="28"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259" fillId="0" borderId="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259" fillId="0" borderId="0"/>
    <xf numFmtId="0" fontId="28" fillId="0" borderId="0"/>
    <xf numFmtId="0" fontId="34" fillId="0" borderId="0"/>
    <xf numFmtId="0" fontId="75" fillId="0" borderId="0"/>
    <xf numFmtId="0" fontId="28" fillId="0" borderId="0"/>
    <xf numFmtId="0" fontId="34" fillId="0" borderId="0"/>
    <xf numFmtId="0" fontId="75"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0" fontId="28" fillId="0" borderId="0"/>
    <xf numFmtId="0" fontId="34" fillId="0" borderId="0"/>
    <xf numFmtId="0" fontId="1" fillId="0" borderId="0"/>
    <xf numFmtId="0" fontId="1" fillId="0" borderId="0"/>
    <xf numFmtId="0" fontId="28" fillId="0" borderId="0"/>
    <xf numFmtId="238" fontId="34" fillId="0" borderId="0"/>
    <xf numFmtId="0" fontId="75" fillId="0" borderId="0"/>
    <xf numFmtId="0" fontId="28" fillId="0" borderId="0"/>
    <xf numFmtId="0" fontId="28" fillId="0" borderId="0"/>
    <xf numFmtId="0" fontId="28" fillId="0" borderId="0"/>
    <xf numFmtId="0" fontId="1" fillId="0" borderId="0"/>
    <xf numFmtId="0" fontId="75" fillId="0" borderId="0"/>
    <xf numFmtId="0" fontId="28" fillId="0" borderId="0"/>
    <xf numFmtId="0" fontId="28" fillId="0" borderId="0"/>
    <xf numFmtId="0" fontId="1" fillId="0" borderId="0"/>
    <xf numFmtId="0" fontId="28" fillId="0" borderId="0"/>
    <xf numFmtId="0" fontId="75" fillId="0" borderId="0"/>
    <xf numFmtId="0" fontId="1" fillId="0" borderId="0"/>
    <xf numFmtId="0" fontId="28" fillId="0" borderId="0"/>
    <xf numFmtId="0" fontId="28" fillId="0" borderId="0" applyNumberFormat="0" applyFont="0" applyFill="0" applyBorder="0" applyAlignment="0" applyProtection="0"/>
    <xf numFmtId="0" fontId="75" fillId="0" borderId="0"/>
    <xf numFmtId="0" fontId="1" fillId="0" borderId="0"/>
    <xf numFmtId="0" fontId="28" fillId="0" borderId="0"/>
    <xf numFmtId="0" fontId="28" fillId="0" borderId="0" applyNumberFormat="0" applyFont="0" applyFill="0" applyBorder="0" applyAlignment="0" applyProtection="0"/>
    <xf numFmtId="0" fontId="75" fillId="0" borderId="0"/>
    <xf numFmtId="0" fontId="28" fillId="0" borderId="0"/>
    <xf numFmtId="0" fontId="28" fillId="0" borderId="0"/>
    <xf numFmtId="0" fontId="75" fillId="0" borderId="0"/>
    <xf numFmtId="0" fontId="35" fillId="0" borderId="0"/>
    <xf numFmtId="0" fontId="28" fillId="0" borderId="0"/>
    <xf numFmtId="0" fontId="1" fillId="0" borderId="0"/>
    <xf numFmtId="0" fontId="75" fillId="0" borderId="0"/>
    <xf numFmtId="0" fontId="75" fillId="0" borderId="0"/>
    <xf numFmtId="0" fontId="34" fillId="0" borderId="0"/>
    <xf numFmtId="0" fontId="28" fillId="0" borderId="0"/>
    <xf numFmtId="0" fontId="75" fillId="0" borderId="0"/>
    <xf numFmtId="0" fontId="28" fillId="0" borderId="0"/>
    <xf numFmtId="0" fontId="28" fillId="0" borderId="0"/>
    <xf numFmtId="238" fontId="260" fillId="0" borderId="0"/>
    <xf numFmtId="0" fontId="75" fillId="0" borderId="0"/>
    <xf numFmtId="0" fontId="28" fillId="0" borderId="0"/>
    <xf numFmtId="0" fontId="28" fillId="0" borderId="0"/>
    <xf numFmtId="0" fontId="28" fillId="0" borderId="0"/>
    <xf numFmtId="0" fontId="1" fillId="0" borderId="0"/>
    <xf numFmtId="0" fontId="75" fillId="0" borderId="0"/>
    <xf numFmtId="0" fontId="28" fillId="0" borderId="0"/>
    <xf numFmtId="0" fontId="28" fillId="0" borderId="0"/>
    <xf numFmtId="0" fontId="28" fillId="0" borderId="0"/>
    <xf numFmtId="0" fontId="1" fillId="0" borderId="0"/>
    <xf numFmtId="0" fontId="75" fillId="0" borderId="0"/>
    <xf numFmtId="0" fontId="28" fillId="0" borderId="0"/>
    <xf numFmtId="0" fontId="1" fillId="0" borderId="0"/>
    <xf numFmtId="0" fontId="28" fillId="0" borderId="0"/>
    <xf numFmtId="0" fontId="28"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xf numFmtId="0" fontId="1" fillId="0" borderId="0"/>
    <xf numFmtId="0" fontId="75" fillId="0" borderId="0"/>
    <xf numFmtId="0" fontId="28" fillId="0" borderId="0"/>
    <xf numFmtId="0" fontId="28" fillId="0" borderId="0"/>
    <xf numFmtId="0" fontId="35" fillId="0" borderId="0"/>
    <xf numFmtId="0" fontId="75" fillId="0" borderId="0"/>
    <xf numFmtId="0" fontId="28" fillId="0" borderId="0" applyNumberFormat="0" applyFont="0" applyFill="0" applyBorder="0" applyAlignment="0" applyProtection="0"/>
    <xf numFmtId="0" fontId="28" fillId="0" borderId="0"/>
    <xf numFmtId="0" fontId="35"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75" fillId="0" borderId="0"/>
    <xf numFmtId="0" fontId="74" fillId="0" borderId="0"/>
    <xf numFmtId="0" fontId="76"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6" fillId="0" borderId="0"/>
    <xf numFmtId="0" fontId="75" fillId="0" borderId="0"/>
    <xf numFmtId="0" fontId="28"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75" fillId="0" borderId="0"/>
    <xf numFmtId="0" fontId="34" fillId="0" borderId="0"/>
    <xf numFmtId="0" fontId="75" fillId="0" borderId="0"/>
    <xf numFmtId="0" fontId="75" fillId="0" borderId="0"/>
    <xf numFmtId="0" fontId="75" fillId="0" borderId="0"/>
    <xf numFmtId="250" fontId="240" fillId="70" borderId="0">
      <protection locked="0"/>
    </xf>
    <xf numFmtId="250" fontId="240" fillId="0" borderId="0"/>
    <xf numFmtId="0" fontId="75" fillId="0" borderId="0"/>
    <xf numFmtId="0" fontId="75" fillId="0" borderId="0"/>
    <xf numFmtId="0" fontId="28" fillId="45" borderId="36" applyNumberFormat="0" applyFont="0" applyAlignment="0" applyProtection="0"/>
    <xf numFmtId="0" fontId="28" fillId="8" borderId="8" applyNumberFormat="0" applyFont="0" applyAlignment="0" applyProtection="0"/>
    <xf numFmtId="0" fontId="75" fillId="0" borderId="0"/>
    <xf numFmtId="0" fontId="34" fillId="0" borderId="0"/>
    <xf numFmtId="0" fontId="75" fillId="0" borderId="0"/>
    <xf numFmtId="0" fontId="261" fillId="62" borderId="0" applyNumberFormat="0" applyBorder="0" applyAlignment="0" applyProtection="0"/>
    <xf numFmtId="0" fontId="261" fillId="62" borderId="0" applyNumberFormat="0" applyBorder="0" applyAlignment="0" applyProtection="0"/>
    <xf numFmtId="0" fontId="8" fillId="4" borderId="0" applyNumberFormat="0" applyBorder="0" applyAlignment="0" applyProtection="0"/>
    <xf numFmtId="0" fontId="130" fillId="62" borderId="0" applyNumberFormat="0" applyBorder="0" applyAlignment="0" applyProtection="0"/>
    <xf numFmtId="0" fontId="28" fillId="0" borderId="0"/>
    <xf numFmtId="0" fontId="119" fillId="64" borderId="26" applyNumberFormat="0" applyAlignment="0" applyProtection="0"/>
    <xf numFmtId="0" fontId="10" fillId="6" borderId="5" applyNumberFormat="0" applyAlignment="0" applyProtection="0"/>
    <xf numFmtId="0" fontId="3" fillId="0" borderId="1" applyNumberFormat="0" applyFill="0" applyAlignment="0" applyProtection="0"/>
    <xf numFmtId="0" fontId="67" fillId="0" borderId="30" applyNumberFormat="0" applyFill="0" applyAlignment="0" applyProtection="0"/>
    <xf numFmtId="0" fontId="28" fillId="0" borderId="0"/>
    <xf numFmtId="0" fontId="4" fillId="0" borderId="2" applyNumberFormat="0" applyFill="0" applyAlignment="0" applyProtection="0"/>
    <xf numFmtId="0" fontId="68" fillId="0" borderId="31" applyNumberFormat="0" applyFill="0" applyAlignment="0" applyProtection="0"/>
    <xf numFmtId="0" fontId="28" fillId="0" borderId="0"/>
    <xf numFmtId="0" fontId="69" fillId="0" borderId="32" applyNumberFormat="0" applyFill="0" applyAlignment="0" applyProtection="0"/>
    <xf numFmtId="0" fontId="5" fillId="0" borderId="3" applyNumberFormat="0" applyFill="0" applyAlignment="0" applyProtection="0"/>
    <xf numFmtId="0" fontId="28" fillId="0" borderId="0"/>
    <xf numFmtId="0" fontId="5" fillId="0" borderId="0" applyNumberFormat="0" applyFill="0" applyBorder="0" applyAlignment="0" applyProtection="0"/>
    <xf numFmtId="0" fontId="69" fillId="0" borderId="0" applyNumberFormat="0" applyFill="0" applyBorder="0" applyAlignment="0" applyProtection="0"/>
    <xf numFmtId="0" fontId="28" fillId="0" borderId="0"/>
    <xf numFmtId="0" fontId="34" fillId="0" borderId="0"/>
    <xf numFmtId="0" fontId="75" fillId="0" borderId="0"/>
    <xf numFmtId="0" fontId="75" fillId="0" borderId="0"/>
    <xf numFmtId="0" fontId="75" fillId="0" borderId="0"/>
    <xf numFmtId="0" fontId="75" fillId="0" borderId="0"/>
    <xf numFmtId="0" fontId="75" fillId="0" borderId="0"/>
    <xf numFmtId="0" fontId="75" fillId="0" borderId="0"/>
    <xf numFmtId="9" fontId="76" fillId="0" borderId="0" applyFont="0" applyFill="0" applyBorder="0" applyAlignment="0" applyProtection="0"/>
    <xf numFmtId="9" fontId="76" fillId="0" borderId="0" applyFont="0" applyFill="0" applyBorder="0" applyAlignment="0" applyProtection="0"/>
    <xf numFmtId="252" fontId="262" fillId="0" borderId="0" applyFont="0" applyFill="0" applyBorder="0" applyProtection="0">
      <alignment horizontal="right"/>
    </xf>
    <xf numFmtId="0" fontId="34" fillId="0" borderId="0"/>
    <xf numFmtId="0" fontId="75" fillId="0" borderId="0"/>
    <xf numFmtId="0" fontId="75" fillId="0" borderId="0"/>
    <xf numFmtId="0" fontId="34" fillId="0" borderId="0"/>
    <xf numFmtId="9" fontId="75"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9" fontId="21"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9" fontId="28" fillId="0" borderId="0" applyFont="0" applyFill="0" applyBorder="0" applyAlignment="0" applyProtection="0"/>
    <xf numFmtId="9" fontId="28" fillId="0" borderId="0" applyFont="0" applyFill="0" applyBorder="0" applyAlignment="0" applyProtection="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9" fontId="21" fillId="0" borderId="0" applyFont="0" applyFill="0" applyBorder="0" applyAlignment="0" applyProtection="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75" fillId="0" borderId="0"/>
    <xf numFmtId="0" fontId="34" fillId="0" borderId="0"/>
    <xf numFmtId="9" fontId="72" fillId="0" borderId="0" applyFont="0" applyFill="0" applyBorder="0" applyAlignment="0" applyProtection="0"/>
    <xf numFmtId="0" fontId="75" fillId="0" borderId="0"/>
    <xf numFmtId="9" fontId="81" fillId="0" borderId="0" applyFont="0" applyFill="0" applyBorder="0" applyAlignment="0" applyProtection="0"/>
    <xf numFmtId="0" fontId="75" fillId="0" borderId="0"/>
    <xf numFmtId="0" fontId="34" fillId="0" borderId="0"/>
    <xf numFmtId="0" fontId="75" fillId="0" borderId="0"/>
    <xf numFmtId="9" fontId="75" fillId="0" borderId="0" applyFont="0" applyFill="0" applyBorder="0" applyAlignment="0" applyProtection="0"/>
    <xf numFmtId="0" fontId="75" fillId="0" borderId="0"/>
    <xf numFmtId="9" fontId="73" fillId="0" borderId="0" applyFont="0" applyFill="0" applyBorder="0" applyAlignment="0" applyProtection="0"/>
    <xf numFmtId="0" fontId="75" fillId="0" borderId="0"/>
    <xf numFmtId="9" fontId="73" fillId="0" borderId="0" applyFont="0" applyFill="0" applyBorder="0" applyAlignment="0" applyProtection="0"/>
    <xf numFmtId="9" fontId="73" fillId="0" borderId="0" applyFont="0" applyFill="0" applyBorder="0" applyAlignment="0" applyProtection="0"/>
    <xf numFmtId="0" fontId="75" fillId="0" borderId="0"/>
    <xf numFmtId="0" fontId="75" fillId="0" borderId="0"/>
    <xf numFmtId="9" fontId="73" fillId="0" borderId="0" applyFont="0" applyFill="0" applyBorder="0" applyAlignment="0" applyProtection="0"/>
    <xf numFmtId="0" fontId="75" fillId="0" borderId="0"/>
    <xf numFmtId="9" fontId="73" fillId="0" borderId="0" applyFont="0" applyFill="0" applyBorder="0" applyAlignment="0" applyProtection="0"/>
    <xf numFmtId="0" fontId="34" fillId="0" borderId="0"/>
    <xf numFmtId="0" fontId="75" fillId="0" borderId="0"/>
    <xf numFmtId="9" fontId="73" fillId="0" borderId="0" applyFont="0" applyFill="0" applyBorder="0" applyAlignment="0" applyProtection="0"/>
    <xf numFmtId="0" fontId="75" fillId="0" borderId="0"/>
    <xf numFmtId="0" fontId="75" fillId="0" borderId="0"/>
    <xf numFmtId="9" fontId="73" fillId="0" borderId="0" applyFont="0" applyFill="0" applyBorder="0" applyAlignment="0" applyProtection="0"/>
    <xf numFmtId="0" fontId="34" fillId="0" borderId="0"/>
    <xf numFmtId="0" fontId="75" fillId="0" borderId="0"/>
    <xf numFmtId="0" fontId="263" fillId="0" borderId="0" applyNumberFormat="0" applyFill="0" applyBorder="0">
      <alignment horizontal="left"/>
    </xf>
    <xf numFmtId="0" fontId="240" fillId="0" borderId="0" applyNumberFormat="0" applyFill="0" applyBorder="0">
      <alignment horizontal="left"/>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64" fillId="0" borderId="14" applyNumberFormat="0" applyFill="0" applyBorder="0">
      <alignment horizontal="left"/>
    </xf>
    <xf numFmtId="0" fontId="75" fillId="0" borderId="0"/>
    <xf numFmtId="0" fontId="75" fillId="0" borderId="0"/>
    <xf numFmtId="0" fontId="75" fillId="0" borderId="0"/>
    <xf numFmtId="0" fontId="53" fillId="0" borderId="0" applyNumberFormat="0" applyFill="0" applyBorder="0">
      <alignment horizontal="left"/>
    </xf>
    <xf numFmtId="0" fontId="100" fillId="0" borderId="90">
      <alignment horizontal="center" vertical="center"/>
    </xf>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applyFont="0" applyFill="0" applyBorder="0" applyAlignment="0" applyProtection="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applyNumberFormat="0" applyFill="0" applyBorder="0" applyAlignment="0" applyProtection="0"/>
    <xf numFmtId="0" fontId="75" fillId="0" borderId="0"/>
    <xf numFmtId="0" fontId="34" fillId="0" borderId="0"/>
    <xf numFmtId="0" fontId="28"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221" fontId="28" fillId="0" borderId="0" applyFont="0" applyFill="0" applyBorder="0" applyAlignment="0" applyProtection="0"/>
    <xf numFmtId="0" fontId="34" fillId="0" borderId="0"/>
    <xf numFmtId="221"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222" fontId="28" fillId="0" borderId="0" applyFont="0" applyFill="0" applyBorder="0" applyAlignment="0" applyProtection="0"/>
    <xf numFmtId="0" fontId="34" fillId="0" borderId="0"/>
    <xf numFmtId="222"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223" fontId="28" fillId="0" borderId="0" applyFont="0" applyFill="0" applyBorder="0" applyAlignment="0" applyProtection="0"/>
    <xf numFmtId="0" fontId="34" fillId="0" borderId="0"/>
    <xf numFmtId="223" fontId="28" fillId="0" borderId="0" applyFont="0" applyFill="0" applyBorder="0" applyAlignment="0" applyProtection="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34" fillId="0" borderId="0"/>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34" fillId="0" borderId="0"/>
    <xf numFmtId="0" fontId="75" fillId="0" borderId="0"/>
    <xf numFmtId="0" fontId="75"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34" fillId="0" borderId="0"/>
    <xf numFmtId="0" fontId="75" fillId="0" borderId="0"/>
    <xf numFmtId="0" fontId="34" fillId="0" borderId="0"/>
    <xf numFmtId="0" fontId="75" fillId="0" borderId="0"/>
    <xf numFmtId="0" fontId="34" fillId="0" borderId="0"/>
    <xf numFmtId="0" fontId="75" fillId="0" borderId="0"/>
    <xf numFmtId="0" fontId="265" fillId="0" borderId="0"/>
    <xf numFmtId="0" fontId="75" fillId="0" borderId="0"/>
    <xf numFmtId="250" fontId="240" fillId="0" borderId="105" applyFill="0" applyBorder="0"/>
    <xf numFmtId="0" fontId="75" fillId="0" borderId="0"/>
    <xf numFmtId="3" fontId="240" fillId="0" borderId="10"/>
    <xf numFmtId="0" fontId="95" fillId="41" borderId="0"/>
    <xf numFmtId="0" fontId="75" fillId="0" borderId="0"/>
    <xf numFmtId="0" fontId="75" fillId="0" borderId="0"/>
    <xf numFmtId="0" fontId="75" fillId="0" borderId="0"/>
    <xf numFmtId="0" fontId="75" fillId="0" borderId="0"/>
    <xf numFmtId="0" fontId="75" fillId="0" borderId="0"/>
    <xf numFmtId="0" fontId="34" fillId="0" borderId="0"/>
    <xf numFmtId="0" fontId="75" fillId="0" borderId="0"/>
    <xf numFmtId="0" fontId="75" fillId="0" borderId="0"/>
    <xf numFmtId="0" fontId="22" fillId="0" borderId="0" applyBorder="0" applyProtection="0">
      <alignment horizontal="left"/>
    </xf>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75" fillId="0" borderId="0"/>
    <xf numFmtId="0" fontId="21" fillId="0" borderId="14" applyFill="0" applyBorder="0" applyProtection="0">
      <alignment horizontal="left" vertical="top"/>
    </xf>
    <xf numFmtId="0" fontId="75" fillId="0" borderId="0"/>
    <xf numFmtId="0" fontId="75" fillId="0" borderId="0"/>
    <xf numFmtId="0" fontId="75" fillId="0" borderId="0"/>
    <xf numFmtId="0" fontId="75" fillId="0" borderId="0"/>
    <xf numFmtId="0" fontId="75" fillId="0" borderId="0"/>
    <xf numFmtId="0" fontId="266" fillId="0" borderId="0"/>
    <xf numFmtId="250" fontId="240" fillId="0" borderId="0">
      <alignment horizontal="right"/>
    </xf>
    <xf numFmtId="0" fontId="240" fillId="0" borderId="0" applyNumberFormat="0" applyFill="0" applyBorder="0">
      <alignment horizontal="left"/>
    </xf>
    <xf numFmtId="0" fontId="75" fillId="0" borderId="0"/>
    <xf numFmtId="0" fontId="124" fillId="0" borderId="0" applyNumberFormat="0" applyFill="0" applyBorder="0">
      <alignment horizontal="left"/>
    </xf>
    <xf numFmtId="0" fontId="267" fillId="0" borderId="0"/>
    <xf numFmtId="0" fontId="2" fillId="0" borderId="0" applyNumberFormat="0" applyFill="0" applyBorder="0" applyAlignment="0" applyProtection="0"/>
    <xf numFmtId="0" fontId="28" fillId="0" borderId="0"/>
    <xf numFmtId="0" fontId="28" fillId="0" borderId="0"/>
    <xf numFmtId="0" fontId="75" fillId="0" borderId="0"/>
    <xf numFmtId="0" fontId="150" fillId="0" borderId="50" applyNumberFormat="0" applyFill="0" applyAlignment="0" applyProtection="0"/>
    <xf numFmtId="0" fontId="16" fillId="0" borderId="9" applyNumberFormat="0" applyFill="0" applyAlignment="0" applyProtection="0"/>
    <xf numFmtId="0" fontId="150" fillId="0" borderId="50" applyNumberFormat="0" applyFill="0" applyAlignment="0" applyProtection="0"/>
    <xf numFmtId="0" fontId="34" fillId="0" borderId="0"/>
    <xf numFmtId="0" fontId="75" fillId="0" borderId="0"/>
    <xf numFmtId="0" fontId="28" fillId="0" borderId="0"/>
    <xf numFmtId="0" fontId="28"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253" fontId="28" fillId="0" borderId="0" applyFont="0" applyFill="0" applyBorder="0" applyAlignment="0" applyProtection="0"/>
    <xf numFmtId="253" fontId="28" fillId="0" borderId="0" applyFont="0" applyFill="0" applyBorder="0" applyAlignment="0" applyProtection="0"/>
    <xf numFmtId="0" fontId="75" fillId="0" borderId="0"/>
    <xf numFmtId="43" fontId="28" fillId="0" borderId="0" applyFont="0" applyFill="0" applyBorder="0" applyAlignment="0" applyProtection="0"/>
    <xf numFmtId="0" fontId="34" fillId="0" borderId="0"/>
    <xf numFmtId="43" fontId="28" fillId="0" borderId="0" applyFont="0" applyFill="0" applyBorder="0" applyAlignment="0" applyProtection="0"/>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0" fontId="34" fillId="0" borderId="0"/>
    <xf numFmtId="0" fontId="28" fillId="0" borderId="0"/>
    <xf numFmtId="253"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167" fontId="28" fillId="0" borderId="0" applyFont="0" applyFill="0" applyBorder="0" applyAlignment="0" applyProtection="0">
      <alignment wrapText="1"/>
    </xf>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253"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43"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253" fontId="28" fillId="0" borderId="0" applyFont="0" applyFill="0" applyBorder="0" applyAlignment="0" applyProtection="0"/>
    <xf numFmtId="0" fontId="75" fillId="0" borderId="0"/>
    <xf numFmtId="43" fontId="28" fillId="0" borderId="0" applyFont="0" applyFill="0" applyBorder="0" applyAlignment="0" applyProtection="0"/>
    <xf numFmtId="0" fontId="34" fillId="0" borderId="0"/>
    <xf numFmtId="0" fontId="75" fillId="0" borderId="0"/>
    <xf numFmtId="0" fontId="75" fillId="0" borderId="0"/>
    <xf numFmtId="43" fontId="28" fillId="0" borderId="0" applyFont="0" applyFill="0" applyBorder="0" applyAlignment="0" applyProtection="0"/>
    <xf numFmtId="43" fontId="28" fillId="0" borderId="0" applyFont="0" applyFill="0" applyBorder="0" applyAlignment="0" applyProtection="0"/>
    <xf numFmtId="0" fontId="34" fillId="0" borderId="0"/>
    <xf numFmtId="0" fontId="28" fillId="0" borderId="0"/>
    <xf numFmtId="43" fontId="28" fillId="0" borderId="0" applyFont="0" applyFill="0" applyBorder="0" applyAlignment="0" applyProtection="0"/>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0" fontId="34" fillId="0" borderId="0"/>
    <xf numFmtId="0" fontId="28" fillId="0" borderId="0"/>
    <xf numFmtId="167" fontId="28" fillId="0" borderId="0" applyFont="0" applyFill="0" applyBorder="0" applyAlignment="0" applyProtection="0"/>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165"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165"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165"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165"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167" fontId="28" fillId="0" borderId="0" applyFont="0" applyFill="0" applyBorder="0" applyProtection="0"/>
    <xf numFmtId="0" fontId="75" fillId="0" borderId="0"/>
    <xf numFmtId="0" fontId="34" fillId="0" borderId="0"/>
    <xf numFmtId="0" fontId="75" fillId="0" borderId="0"/>
    <xf numFmtId="0" fontId="34" fillId="0" borderId="0"/>
    <xf numFmtId="0" fontId="34" fillId="0" borderId="0"/>
    <xf numFmtId="0" fontId="75" fillId="0" borderId="0"/>
    <xf numFmtId="43" fontId="28"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43" fontId="28"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43" fontId="28"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167" fontId="28" fillId="0" borderId="0" applyFont="0" applyFill="0" applyBorder="0" applyAlignment="0" applyProtection="0"/>
    <xf numFmtId="165" fontId="73" fillId="0" borderId="0" applyFont="0" applyFill="0" applyBorder="0" applyAlignment="0" applyProtection="0"/>
    <xf numFmtId="0" fontId="75" fillId="0" borderId="0"/>
    <xf numFmtId="165" fontId="1" fillId="0" borderId="0" applyFont="0" applyFill="0" applyBorder="0" applyAlignment="0" applyProtection="0"/>
    <xf numFmtId="0" fontId="34" fillId="0" borderId="0"/>
    <xf numFmtId="165" fontId="1" fillId="0" borderId="0" applyFont="0" applyFill="0" applyBorder="0" applyAlignment="0" applyProtection="0"/>
    <xf numFmtId="0" fontId="34" fillId="0" borderId="0"/>
    <xf numFmtId="0" fontId="75" fillId="0" borderId="0"/>
    <xf numFmtId="0" fontId="34" fillId="0" borderId="0"/>
    <xf numFmtId="165" fontId="1" fillId="0" borderId="0" applyFont="0" applyFill="0" applyBorder="0" applyAlignment="0" applyProtection="0"/>
    <xf numFmtId="165" fontId="73" fillId="0" borderId="0" applyFont="0" applyFill="0" applyBorder="0" applyAlignment="0" applyProtection="0"/>
    <xf numFmtId="0" fontId="75" fillId="0" borderId="0"/>
    <xf numFmtId="167" fontId="28" fillId="0" borderId="0" applyFont="0" applyFill="0" applyBorder="0" applyAlignment="0" applyProtection="0"/>
    <xf numFmtId="40" fontId="81" fillId="0" borderId="0" applyFont="0" applyFill="0" applyBorder="0" applyAlignment="0" applyProtection="0"/>
    <xf numFmtId="165" fontId="35" fillId="0" borderId="0" applyFont="0" applyFill="0" applyBorder="0" applyAlignment="0" applyProtection="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165" fontId="28" fillId="0" borderId="0" applyFont="0" applyFill="0" applyBorder="0" applyAlignment="0" applyProtection="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253" fontId="28" fillId="0" borderId="0" applyFont="0" applyFill="0" applyBorder="0" applyAlignment="0" applyProtection="0"/>
    <xf numFmtId="165" fontId="35" fillId="0" borderId="0" applyFont="0" applyFill="0" applyBorder="0" applyAlignment="0" applyProtection="0"/>
    <xf numFmtId="0" fontId="75" fillId="0" borderId="0"/>
    <xf numFmtId="165" fontId="28" fillId="0" borderId="0" applyFont="0" applyFill="0" applyBorder="0" applyAlignment="0" applyProtection="0"/>
    <xf numFmtId="0" fontId="34" fillId="0" borderId="0"/>
    <xf numFmtId="43" fontId="28"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0" fontId="75" fillId="0" borderId="0"/>
    <xf numFmtId="0" fontId="34" fillId="0" borderId="0"/>
    <xf numFmtId="0" fontId="75" fillId="0" borderId="0"/>
    <xf numFmtId="0" fontId="28" fillId="0" borderId="0"/>
    <xf numFmtId="0" fontId="28" fillId="0" borderId="0"/>
    <xf numFmtId="0" fontId="237" fillId="89" borderId="0" applyNumberFormat="0" applyBorder="0" applyAlignment="0" applyProtection="0"/>
    <xf numFmtId="0" fontId="237" fillId="89" borderId="0" applyNumberFormat="0" applyBorder="0" applyAlignment="0" applyProtection="0"/>
    <xf numFmtId="0" fontId="17" fillId="9" borderId="0" applyNumberFormat="0" applyBorder="0" applyAlignment="0" applyProtection="0"/>
    <xf numFmtId="0" fontId="28" fillId="0" borderId="0"/>
    <xf numFmtId="0" fontId="28" fillId="0" borderId="0"/>
    <xf numFmtId="0" fontId="237" fillId="106" borderId="0" applyNumberFormat="0" applyBorder="0" applyAlignment="0" applyProtection="0"/>
    <xf numFmtId="0" fontId="237" fillId="106" borderId="0" applyNumberFormat="0" applyBorder="0" applyAlignment="0" applyProtection="0"/>
    <xf numFmtId="0" fontId="17" fillId="13" borderId="0" applyNumberFormat="0" applyBorder="0" applyAlignment="0" applyProtection="0"/>
    <xf numFmtId="0" fontId="28" fillId="0" borderId="0"/>
    <xf numFmtId="0" fontId="28" fillId="0" borderId="0"/>
    <xf numFmtId="0" fontId="237" fillId="113" borderId="0" applyNumberFormat="0" applyBorder="0" applyAlignment="0" applyProtection="0"/>
    <xf numFmtId="0" fontId="237" fillId="113" borderId="0" applyNumberFormat="0" applyBorder="0" applyAlignment="0" applyProtection="0"/>
    <xf numFmtId="0" fontId="17" fillId="17" borderId="0" applyNumberFormat="0" applyBorder="0" applyAlignment="0" applyProtection="0"/>
    <xf numFmtId="0" fontId="28" fillId="0" borderId="0"/>
    <xf numFmtId="0" fontId="28" fillId="0" borderId="0"/>
    <xf numFmtId="0" fontId="237" fillId="81" borderId="0" applyNumberFormat="0" applyBorder="0" applyAlignment="0" applyProtection="0"/>
    <xf numFmtId="0" fontId="237" fillId="81" borderId="0" applyNumberFormat="0" applyBorder="0" applyAlignment="0" applyProtection="0"/>
    <xf numFmtId="0" fontId="17" fillId="21" borderId="0" applyNumberFormat="0" applyBorder="0" applyAlignment="0" applyProtection="0"/>
    <xf numFmtId="0" fontId="28" fillId="0" borderId="0"/>
    <xf numFmtId="0" fontId="28" fillId="0" borderId="0"/>
    <xf numFmtId="0" fontId="237" fillId="77" borderId="0" applyNumberFormat="0" applyBorder="0" applyAlignment="0" applyProtection="0"/>
    <xf numFmtId="0" fontId="237" fillId="77" borderId="0" applyNumberFormat="0" applyBorder="0" applyAlignment="0" applyProtection="0"/>
    <xf numFmtId="0" fontId="17" fillId="25" borderId="0" applyNumberFormat="0" applyBorder="0" applyAlignment="0" applyProtection="0"/>
    <xf numFmtId="0" fontId="28" fillId="0" borderId="0"/>
    <xf numFmtId="0" fontId="28" fillId="0" borderId="0"/>
    <xf numFmtId="0" fontId="237" fillId="79" borderId="0" applyNumberFormat="0" applyBorder="0" applyAlignment="0" applyProtection="0"/>
    <xf numFmtId="0" fontId="237" fillId="79" borderId="0" applyNumberFormat="0" applyBorder="0" applyAlignment="0" applyProtection="0"/>
    <xf numFmtId="0" fontId="17" fillId="29" borderId="0" applyNumberFormat="0" applyBorder="0" applyAlignment="0" applyProtection="0"/>
    <xf numFmtId="0" fontId="28" fillId="0" borderId="0"/>
    <xf numFmtId="0" fontId="28" fillId="0" borderId="0"/>
    <xf numFmtId="168" fontId="28" fillId="0" borderId="0" applyFont="0" applyFill="0" applyBorder="0" applyAlignment="0" applyProtection="0"/>
    <xf numFmtId="168" fontId="28" fillId="0" borderId="0" applyFont="0" applyFill="0" applyBorder="0" applyAlignment="0" applyProtection="0"/>
    <xf numFmtId="164" fontId="81" fillId="0" borderId="0" applyFont="0" applyFill="0" applyBorder="0" applyAlignment="0" applyProtection="0"/>
    <xf numFmtId="0" fontId="6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28" fillId="0" borderId="0"/>
    <xf numFmtId="0" fontId="75"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75" fillId="0" borderId="0"/>
    <xf numFmtId="0" fontId="34" fillId="0" borderId="0"/>
    <xf numFmtId="0" fontId="34" fillId="0" borderId="0"/>
    <xf numFmtId="0" fontId="28" fillId="0" borderId="0"/>
    <xf numFmtId="0" fontId="34" fillId="0" borderId="0"/>
    <xf numFmtId="0" fontId="89" fillId="0" borderId="0" applyNumberFormat="0" applyFill="0" applyBorder="0" applyAlignment="0" applyProtection="0"/>
    <xf numFmtId="0" fontId="34" fillId="0" borderId="0"/>
    <xf numFmtId="0" fontId="75"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75" fillId="0" borderId="0"/>
    <xf numFmtId="0" fontId="268" fillId="45" borderId="36" applyNumberFormat="0" applyFont="0" applyAlignment="0" applyProtection="0"/>
    <xf numFmtId="9" fontId="28" fillId="0" borderId="0" applyFont="0" applyFill="0" applyBorder="0" applyAlignment="0" applyProtection="0"/>
    <xf numFmtId="43" fontId="1" fillId="0" borderId="0" applyFont="0" applyFill="0" applyBorder="0" applyAlignment="0" applyProtection="0"/>
    <xf numFmtId="3" fontId="28" fillId="39" borderId="68" applyFont="0" applyProtection="0">
      <alignment horizontal="right" vertical="center"/>
    </xf>
    <xf numFmtId="3" fontId="28" fillId="100" borderId="57" applyFont="0">
      <alignment horizontal="right" vertical="center"/>
      <protection locked="0"/>
    </xf>
    <xf numFmtId="0" fontId="28" fillId="62" borderId="0" applyNumberFormat="0" applyFont="0" applyAlignment="0" applyProtection="0"/>
    <xf numFmtId="0" fontId="28" fillId="62" borderId="0" applyNumberFormat="0" applyFont="0" applyAlignment="0" applyProtection="0"/>
    <xf numFmtId="0" fontId="37" fillId="0" borderId="108" applyNumberFormat="0" applyFill="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62" borderId="0" applyNumberFormat="0" applyFont="0" applyAlignment="0" applyProtection="0"/>
    <xf numFmtId="0" fontId="28" fillId="62" borderId="0" applyNumberFormat="0" applyFont="0" applyAlignment="0" applyProtection="0"/>
    <xf numFmtId="0" fontId="37" fillId="0" borderId="108" applyNumberFormat="0" applyFill="0" applyAlignment="0" applyProtection="0"/>
    <xf numFmtId="238" fontId="31" fillId="0" borderId="0">
      <alignment vertical="center"/>
    </xf>
    <xf numFmtId="238" fontId="31" fillId="0" borderId="0">
      <alignment vertical="center"/>
    </xf>
    <xf numFmtId="238" fontId="31" fillId="0" borderId="0">
      <alignment vertical="center"/>
    </xf>
    <xf numFmtId="0" fontId="34" fillId="54" borderId="0" applyNumberFormat="0" applyBorder="0" applyAlignment="0" applyProtection="0"/>
    <xf numFmtId="0" fontId="34" fillId="44" borderId="0" applyNumberFormat="0" applyBorder="0" applyAlignment="0" applyProtection="0"/>
    <xf numFmtId="0" fontId="34" fillId="46"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43"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47" borderId="0" applyNumberFormat="0" applyBorder="0" applyAlignment="0" applyProtection="0"/>
    <xf numFmtId="0" fontId="34" fillId="54" borderId="0" applyNumberFormat="0" applyBorder="0" applyAlignment="0" applyProtection="0"/>
    <xf numFmtId="0" fontId="34" fillId="47"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47"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238"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52"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134" borderId="4" applyNumberFormat="0" applyAlignment="0" applyProtection="0"/>
    <xf numFmtId="196" fontId="1" fillId="0" borderId="0" applyFont="0" applyFill="0" applyBorder="0" applyAlignment="0" applyProtection="0"/>
    <xf numFmtId="0" fontId="51" fillId="39" borderId="72" applyNumberFormat="0" applyAlignment="0" applyProtection="0"/>
    <xf numFmtId="3" fontId="36" fillId="70" borderId="106">
      <alignment wrapText="1"/>
      <protection locked="0"/>
    </xf>
    <xf numFmtId="0" fontId="88" fillId="96" borderId="107">
      <alignment horizontal="center" vertical="center"/>
    </xf>
    <xf numFmtId="0" fontId="93" fillId="87" borderId="17">
      <alignment horizontal="center" vertical="center" wrapText="1"/>
    </xf>
    <xf numFmtId="0" fontId="6" fillId="135" borderId="0" applyNumberFormat="0" applyBorder="0" applyAlignment="0" applyProtection="0"/>
    <xf numFmtId="0" fontId="28" fillId="101" borderId="74" applyNumberFormat="0" applyFont="0" applyAlignment="0" applyProtection="0"/>
    <xf numFmtId="0" fontId="121" fillId="70" borderId="64" applyNumberFormat="0" applyAlignment="0" applyProtection="0"/>
    <xf numFmtId="0" fontId="12" fillId="0" borderId="6" applyNumberFormat="0" applyFill="0" applyAlignment="0" applyProtection="0"/>
    <xf numFmtId="0" fontId="28" fillId="102"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28" fillId="101" borderId="74" applyNumberFormat="0" applyFont="0" applyAlignment="0" applyProtection="0"/>
    <xf numFmtId="0" fontId="75" fillId="102" borderId="8" applyNumberFormat="0" applyFont="0" applyAlignment="0" applyProtection="0"/>
    <xf numFmtId="0" fontId="75" fillId="102" borderId="8" applyNumberFormat="0" applyFont="0" applyAlignment="0" applyProtection="0"/>
    <xf numFmtId="0" fontId="75" fillId="102" borderId="8" applyNumberFormat="0" applyFont="0" applyAlignment="0" applyProtection="0"/>
    <xf numFmtId="0" fontId="37" fillId="101" borderId="74" applyNumberFormat="0" applyFont="0" applyAlignment="0" applyProtection="0"/>
    <xf numFmtId="0" fontId="8" fillId="136" borderId="0" applyNumberFormat="0" applyBorder="0" applyAlignment="0" applyProtection="0"/>
    <xf numFmtId="0" fontId="136" fillId="134" borderId="5"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3" fillId="0" borderId="1" applyNumberFormat="0" applyFill="0" applyAlignment="0" applyProtection="0"/>
    <xf numFmtId="0" fontId="4" fillId="0" borderId="109"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40" fillId="137" borderId="0" applyNumberFormat="0" applyBorder="0" applyAlignment="0" applyProtection="0"/>
    <xf numFmtId="0" fontId="40" fillId="90" borderId="0" applyNumberFormat="0" applyBorder="0" applyAlignment="0" applyProtection="0"/>
    <xf numFmtId="0" fontId="40" fillId="61" borderId="0" applyNumberFormat="0" applyBorder="0" applyAlignment="0" applyProtection="0"/>
    <xf numFmtId="0" fontId="40" fillId="138" borderId="0" applyNumberFormat="0" applyBorder="0" applyAlignment="0" applyProtection="0"/>
    <xf numFmtId="0" fontId="40" fillId="75" borderId="0" applyNumberFormat="0" applyBorder="0" applyAlignment="0" applyProtection="0"/>
    <xf numFmtId="0" fontId="40" fillId="86" borderId="0" applyNumberFormat="0" applyBorder="0" applyAlignment="0" applyProtection="0"/>
    <xf numFmtId="0" fontId="156" fillId="0" borderId="0" applyNumberFormat="0" applyFill="0" applyBorder="0" applyAlignment="0" applyProtection="0"/>
    <xf numFmtId="0" fontId="286" fillId="0" borderId="0"/>
    <xf numFmtId="0" fontId="121" fillId="70" borderId="64" applyNumberFormat="0" applyAlignment="0" applyProtection="0"/>
    <xf numFmtId="0" fontId="287" fillId="41" borderId="72" applyNumberFormat="0" applyAlignment="0" applyProtection="0"/>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0" fontId="288" fillId="0" borderId="0" applyNumberFormat="0" applyFill="0" applyBorder="0" applyProtection="0"/>
    <xf numFmtId="0" fontId="148" fillId="0" borderId="0" applyNumberFormat="0" applyFill="0" applyBorder="0" applyAlignment="0">
      <protection locked="0"/>
    </xf>
    <xf numFmtId="0" fontId="89" fillId="0" borderId="47" applyNumberFormat="0" applyFill="0" applyAlignment="0" applyProtection="0"/>
    <xf numFmtId="0" fontId="49" fillId="70" borderId="72" applyNumberFormat="0" applyAlignment="0" applyProtection="0"/>
    <xf numFmtId="0" fontId="61" fillId="94" borderId="28" applyNumberFormat="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6" fillId="0" borderId="9" applyNumberFormat="0" applyFill="0" applyAlignment="0" applyProtection="0"/>
    <xf numFmtId="167" fontId="73" fillId="0" borderId="0" applyFont="0" applyFill="0" applyBorder="0" applyAlignment="0" applyProtection="0"/>
    <xf numFmtId="167" fontId="73" fillId="0" borderId="0" applyFont="0" applyFill="0" applyBorder="0" applyAlignment="0" applyProtection="0"/>
    <xf numFmtId="0" fontId="10" fillId="134" borderId="5" applyNumberFormat="0" applyAlignment="0" applyProtection="0"/>
    <xf numFmtId="0" fontId="17" fillId="128" borderId="0" applyNumberFormat="0" applyBorder="0" applyAlignment="0" applyProtection="0"/>
    <xf numFmtId="0" fontId="17" fillId="129" borderId="0" applyNumberFormat="0" applyBorder="0" applyAlignment="0" applyProtection="0"/>
    <xf numFmtId="0" fontId="17" fillId="130" borderId="0" applyNumberFormat="0" applyBorder="0" applyAlignment="0" applyProtection="0"/>
    <xf numFmtId="0" fontId="17" fillId="131" borderId="0" applyNumberFormat="0" applyBorder="0" applyAlignment="0" applyProtection="0"/>
    <xf numFmtId="0" fontId="17" fillId="132" borderId="0" applyNumberFormat="0" applyBorder="0" applyAlignment="0" applyProtection="0"/>
    <xf numFmtId="0" fontId="17" fillId="133" borderId="0" applyNumberFormat="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9" fillId="0" borderId="78" applyNumberFormat="0" applyFill="0" applyAlignment="0" applyProtection="0"/>
    <xf numFmtId="0" fontId="95" fillId="41" borderId="114" applyFont="0" applyBorder="0">
      <alignment horizontal="center" wrapText="1"/>
    </xf>
    <xf numFmtId="3" fontId="28" fillId="36" borderId="115" applyFont="0">
      <alignment horizontal="right" vertical="center"/>
      <protection locked="0"/>
    </xf>
    <xf numFmtId="0" fontId="28" fillId="0" borderId="0"/>
    <xf numFmtId="0" fontId="95" fillId="41" borderId="117" applyFont="0" applyBorder="0">
      <alignment horizontal="center" wrapText="1"/>
    </xf>
    <xf numFmtId="0" fontId="95" fillId="41" borderId="125" applyFont="0" applyBorder="0">
      <alignment horizontal="center" wrapText="1"/>
    </xf>
    <xf numFmtId="3" fontId="28" fillId="36" borderId="115" applyFont="0">
      <alignment horizontal="right" vertical="center"/>
      <protection locked="0"/>
    </xf>
    <xf numFmtId="43" fontId="1" fillId="0" borderId="0" applyFont="0" applyFill="0" applyBorder="0" applyAlignment="0" applyProtection="0"/>
    <xf numFmtId="9" fontId="1" fillId="0" borderId="0" applyFont="0" applyFill="0" applyBorder="0" applyAlignment="0" applyProtection="0"/>
  </cellStyleXfs>
  <cellXfs count="2202">
    <xf numFmtId="0" fontId="0" fillId="0" borderId="0" xfId="0"/>
    <xf numFmtId="0" fontId="21" fillId="0" borderId="0" xfId="0" applyFont="1" applyAlignment="1">
      <alignment vertical="center"/>
    </xf>
    <xf numFmtId="0" fontId="21" fillId="0" borderId="0" xfId="0" applyFont="1"/>
    <xf numFmtId="0" fontId="24" fillId="0" borderId="0" xfId="0" applyFont="1"/>
    <xf numFmtId="0" fontId="170" fillId="0" borderId="0" xfId="0" applyFont="1"/>
    <xf numFmtId="0" fontId="171" fillId="0" borderId="0" xfId="0" applyFont="1"/>
    <xf numFmtId="0" fontId="0" fillId="33" borderId="0" xfId="0" applyFill="1"/>
    <xf numFmtId="0" fontId="28" fillId="33" borderId="0" xfId="0" applyFont="1" applyFill="1"/>
    <xf numFmtId="3" fontId="28" fillId="33" borderId="0" xfId="0" applyNumberFormat="1" applyFont="1" applyFill="1"/>
    <xf numFmtId="3" fontId="28" fillId="33" borderId="0" xfId="0" applyNumberFormat="1" applyFont="1" applyFill="1" applyAlignment="1">
      <alignment vertical="center"/>
    </xf>
    <xf numFmtId="0" fontId="28" fillId="33" borderId="0" xfId="0" applyFont="1" applyFill="1" applyAlignment="1">
      <alignment vertical="center"/>
    </xf>
    <xf numFmtId="0" fontId="19" fillId="33" borderId="0" xfId="0" applyFont="1" applyFill="1" applyAlignment="1">
      <alignment vertical="center"/>
    </xf>
    <xf numFmtId="0" fontId="21" fillId="33" borderId="0" xfId="0" applyFont="1" applyFill="1"/>
    <xf numFmtId="0" fontId="22" fillId="33" borderId="0" xfId="0" applyFont="1" applyFill="1" applyAlignment="1">
      <alignment horizontal="right" vertical="center"/>
    </xf>
    <xf numFmtId="0" fontId="23" fillId="33" borderId="0" xfId="0" applyFont="1" applyFill="1"/>
    <xf numFmtId="3" fontId="22" fillId="33" borderId="0" xfId="0" applyNumberFormat="1" applyFont="1" applyFill="1" applyAlignment="1">
      <alignment vertical="center"/>
    </xf>
    <xf numFmtId="0" fontId="22" fillId="33" borderId="0" xfId="0" applyFont="1" applyFill="1" applyAlignment="1">
      <alignment vertical="center"/>
    </xf>
    <xf numFmtId="3" fontId="21" fillId="33" borderId="0" xfId="0" applyNumberFormat="1" applyFont="1" applyFill="1"/>
    <xf numFmtId="169" fontId="21" fillId="33" borderId="0" xfId="0" applyNumberFormat="1" applyFont="1" applyFill="1"/>
    <xf numFmtId="0" fontId="21" fillId="33" borderId="0" xfId="0" applyFont="1" applyFill="1" applyAlignment="1">
      <alignment vertical="center"/>
    </xf>
    <xf numFmtId="3" fontId="21" fillId="33" borderId="0" xfId="0" applyNumberFormat="1" applyFont="1" applyFill="1" applyAlignment="1">
      <alignment vertical="center"/>
    </xf>
    <xf numFmtId="0" fontId="25" fillId="33" borderId="0" xfId="0" applyFont="1" applyFill="1" applyAlignment="1">
      <alignment horizontal="center" vertical="center"/>
    </xf>
    <xf numFmtId="49" fontId="22" fillId="33" borderId="0" xfId="0" applyNumberFormat="1" applyFont="1" applyFill="1" applyAlignment="1">
      <alignment horizontal="right"/>
    </xf>
    <xf numFmtId="3" fontId="21" fillId="33" borderId="0" xfId="0" applyNumberFormat="1" applyFont="1" applyFill="1" applyProtection="1">
      <protection locked="0"/>
    </xf>
    <xf numFmtId="172" fontId="21" fillId="33" borderId="0" xfId="0" applyNumberFormat="1" applyFont="1" applyFill="1"/>
    <xf numFmtId="170" fontId="21" fillId="33" borderId="0" xfId="35975" applyNumberFormat="1" applyFont="1" applyFill="1" applyBorder="1" applyAlignment="1" applyProtection="1">
      <alignment horizontal="right"/>
      <protection locked="0"/>
    </xf>
    <xf numFmtId="0" fontId="142" fillId="33" borderId="0" xfId="0" applyFont="1" applyFill="1"/>
    <xf numFmtId="0" fontId="22" fillId="33" borderId="0" xfId="0" applyFont="1" applyFill="1" applyAlignment="1">
      <alignment horizontal="center" vertical="center"/>
    </xf>
    <xf numFmtId="49" fontId="21" fillId="33" borderId="0" xfId="0" applyNumberFormat="1" applyFont="1" applyFill="1" applyAlignment="1">
      <alignment horizontal="right"/>
    </xf>
    <xf numFmtId="0" fontId="24" fillId="33" borderId="0" xfId="0" applyFont="1" applyFill="1"/>
    <xf numFmtId="174" fontId="0" fillId="33" borderId="0" xfId="0" applyNumberFormat="1" applyFill="1"/>
    <xf numFmtId="174" fontId="21" fillId="33" borderId="0" xfId="0" applyNumberFormat="1" applyFont="1" applyFill="1"/>
    <xf numFmtId="0" fontId="21" fillId="33" borderId="0" xfId="0" applyFont="1" applyFill="1" applyAlignment="1">
      <alignment horizontal="right"/>
    </xf>
    <xf numFmtId="14" fontId="21" fillId="33" borderId="0" xfId="0" quotePrefix="1" applyNumberFormat="1" applyFont="1" applyFill="1" applyAlignment="1">
      <alignment horizontal="right"/>
    </xf>
    <xf numFmtId="0" fontId="22" fillId="33" borderId="0" xfId="0" applyFont="1" applyFill="1"/>
    <xf numFmtId="0" fontId="24" fillId="33" borderId="0" xfId="0" applyFont="1" applyFill="1" applyAlignment="1">
      <alignment vertical="center"/>
    </xf>
    <xf numFmtId="0" fontId="24" fillId="33" borderId="0" xfId="0" applyFont="1" applyFill="1" applyAlignment="1">
      <alignment horizontal="center"/>
    </xf>
    <xf numFmtId="174" fontId="24" fillId="33" borderId="0" xfId="0" applyNumberFormat="1" applyFont="1" applyFill="1"/>
    <xf numFmtId="0" fontId="24" fillId="33" borderId="0" xfId="0" applyFont="1" applyFill="1" applyAlignment="1">
      <alignment wrapText="1"/>
    </xf>
    <xf numFmtId="0" fontId="26" fillId="33" borderId="0" xfId="0" applyFont="1" applyFill="1"/>
    <xf numFmtId="9" fontId="24" fillId="33" borderId="0" xfId="0" applyNumberFormat="1" applyFont="1" applyFill="1"/>
    <xf numFmtId="0" fontId="21" fillId="33" borderId="0" xfId="0" applyFont="1" applyFill="1" applyAlignment="1">
      <alignment horizontal="left"/>
    </xf>
    <xf numFmtId="0" fontId="22" fillId="33" borderId="0" xfId="0" applyFont="1" applyFill="1" applyAlignment="1">
      <alignment horizontal="left" vertical="top"/>
    </xf>
    <xf numFmtId="0" fontId="24" fillId="33" borderId="0" xfId="0" applyFont="1" applyFill="1" applyAlignment="1">
      <alignment horizontal="left" vertical="top"/>
    </xf>
    <xf numFmtId="0" fontId="175" fillId="33" borderId="0" xfId="0" applyFont="1" applyFill="1" applyAlignment="1">
      <alignment horizontal="left" vertical="top"/>
    </xf>
    <xf numFmtId="172" fontId="24" fillId="33" borderId="0" xfId="0" applyNumberFormat="1" applyFont="1" applyFill="1"/>
    <xf numFmtId="0" fontId="26" fillId="33" borderId="0" xfId="0" applyFont="1" applyFill="1" applyAlignment="1">
      <alignment horizontal="left" vertical="top"/>
    </xf>
    <xf numFmtId="0" fontId="175" fillId="33" borderId="0" xfId="0" applyFont="1" applyFill="1" applyAlignment="1">
      <alignment vertical="top"/>
    </xf>
    <xf numFmtId="14" fontId="24" fillId="33" borderId="0" xfId="0" applyNumberFormat="1" applyFont="1" applyFill="1" applyAlignment="1">
      <alignment horizontal="left"/>
    </xf>
    <xf numFmtId="0" fontId="16" fillId="33" borderId="0" xfId="0" applyFont="1" applyFill="1"/>
    <xf numFmtId="3" fontId="22" fillId="33" borderId="0" xfId="0" applyNumberFormat="1" applyFont="1" applyFill="1" applyAlignment="1" applyProtection="1">
      <alignment horizontal="right"/>
      <protection locked="0"/>
    </xf>
    <xf numFmtId="3" fontId="0" fillId="33" borderId="0" xfId="0" applyNumberFormat="1" applyFill="1"/>
    <xf numFmtId="3" fontId="21" fillId="33" borderId="0" xfId="0" applyNumberFormat="1" applyFont="1" applyFill="1" applyAlignment="1" applyProtection="1">
      <alignment horizontal="left" indent="1"/>
      <protection locked="0"/>
    </xf>
    <xf numFmtId="3" fontId="21" fillId="33" borderId="0" xfId="0" applyNumberFormat="1" applyFont="1" applyFill="1" applyAlignment="1" applyProtection="1">
      <alignment horizontal="left"/>
      <protection locked="0"/>
    </xf>
    <xf numFmtId="3" fontId="22" fillId="33" borderId="0" xfId="0" applyNumberFormat="1" applyFont="1" applyFill="1" applyProtection="1">
      <protection locked="0"/>
    </xf>
    <xf numFmtId="0" fontId="173" fillId="33" borderId="0" xfId="0" applyFont="1" applyFill="1"/>
    <xf numFmtId="0" fontId="29" fillId="0" borderId="0" xfId="0" applyFont="1"/>
    <xf numFmtId="174" fontId="0" fillId="33" borderId="0" xfId="55772" applyNumberFormat="1" applyFont="1" applyFill="1"/>
    <xf numFmtId="174" fontId="24" fillId="33" borderId="0" xfId="0" applyNumberFormat="1" applyFont="1" applyFill="1" applyAlignment="1">
      <alignment horizontal="left" vertical="top" wrapText="1"/>
    </xf>
    <xf numFmtId="174" fontId="24" fillId="33" borderId="0" xfId="0" applyNumberFormat="1" applyFont="1" applyFill="1" applyAlignment="1">
      <alignment horizontal="right" vertical="top" wrapText="1"/>
    </xf>
    <xf numFmtId="174" fontId="169" fillId="33" borderId="0" xfId="55772" applyNumberFormat="1" applyFont="1" applyFill="1" applyBorder="1" applyAlignment="1">
      <alignment horizontal="right" vertical="top" wrapText="1"/>
    </xf>
    <xf numFmtId="176" fontId="24" fillId="33" borderId="0" xfId="0" applyNumberFormat="1" applyFont="1" applyFill="1" applyAlignment="1">
      <alignment horizontal="center" vertical="center" wrapText="1"/>
    </xf>
    <xf numFmtId="9" fontId="24" fillId="33" borderId="0" xfId="55773" applyFont="1" applyFill="1" applyBorder="1" applyAlignment="1">
      <alignment horizontal="right" vertical="top" wrapText="1"/>
    </xf>
    <xf numFmtId="0" fontId="21" fillId="0" borderId="0" xfId="0" applyFont="1" applyAlignment="1">
      <alignment horizontal="center" vertical="center" wrapText="1"/>
    </xf>
    <xf numFmtId="0" fontId="21" fillId="0" borderId="0" xfId="0" applyFont="1" applyAlignment="1">
      <alignment horizontal="center" vertical="top" wrapText="1"/>
    </xf>
    <xf numFmtId="174" fontId="169" fillId="0" borderId="0" xfId="55772" applyNumberFormat="1" applyFont="1" applyFill="1" applyBorder="1" applyAlignment="1">
      <alignment horizontal="right" vertical="top" wrapText="1"/>
    </xf>
    <xf numFmtId="0" fontId="208" fillId="0" borderId="0" xfId="0" applyFont="1"/>
    <xf numFmtId="0" fontId="208" fillId="0" borderId="0" xfId="0" applyFont="1" applyAlignment="1">
      <alignment horizontal="right"/>
    </xf>
    <xf numFmtId="0" fontId="74" fillId="0" borderId="0" xfId="0" applyFont="1"/>
    <xf numFmtId="0" fontId="209" fillId="0" borderId="0" xfId="0" applyFont="1"/>
    <xf numFmtId="0" fontId="24" fillId="33" borderId="0" xfId="0" applyFont="1" applyFill="1" applyAlignment="1">
      <alignment horizontal="right"/>
    </xf>
    <xf numFmtId="176" fontId="24" fillId="0" borderId="0" xfId="0" applyNumberFormat="1" applyFont="1" applyAlignment="1">
      <alignment horizontal="center" vertical="top" wrapText="1"/>
    </xf>
    <xf numFmtId="3" fontId="24" fillId="33" borderId="0" xfId="0" applyNumberFormat="1" applyFont="1" applyFill="1"/>
    <xf numFmtId="174" fontId="21" fillId="0" borderId="0" xfId="0" applyNumberFormat="1" applyFont="1"/>
    <xf numFmtId="10" fontId="24" fillId="33" borderId="0" xfId="0" applyNumberFormat="1" applyFont="1" applyFill="1"/>
    <xf numFmtId="175" fontId="24" fillId="33" borderId="0" xfId="0" applyNumberFormat="1" applyFont="1" applyFill="1"/>
    <xf numFmtId="174" fontId="169" fillId="33" borderId="0" xfId="0" applyNumberFormat="1" applyFont="1" applyFill="1" applyAlignment="1">
      <alignment horizontal="left" vertical="top" wrapText="1"/>
    </xf>
    <xf numFmtId="0" fontId="24" fillId="0" borderId="0" xfId="0" applyFont="1" applyAlignment="1">
      <alignment horizontal="center" vertical="top" wrapText="1"/>
    </xf>
    <xf numFmtId="0" fontId="24" fillId="0" borderId="0" xfId="0" applyFont="1" applyAlignment="1">
      <alignment horizontal="right" wrapText="1"/>
    </xf>
    <xf numFmtId="174" fontId="169" fillId="0" borderId="0" xfId="0" applyNumberFormat="1" applyFont="1" applyAlignment="1">
      <alignment horizontal="left" vertical="top" wrapText="1"/>
    </xf>
    <xf numFmtId="174" fontId="21" fillId="33" borderId="0" xfId="0" applyNumberFormat="1" applyFont="1" applyFill="1" applyAlignment="1">
      <alignment horizontal="left" vertical="top"/>
    </xf>
    <xf numFmtId="0" fontId="21" fillId="124" borderId="0" xfId="0" applyFont="1" applyFill="1"/>
    <xf numFmtId="0" fontId="24" fillId="124" borderId="0" xfId="0" applyFont="1" applyFill="1"/>
    <xf numFmtId="49" fontId="21" fillId="124" borderId="0" xfId="0" quotePrefix="1" applyNumberFormat="1" applyFont="1" applyFill="1"/>
    <xf numFmtId="0" fontId="21" fillId="124" borderId="0" xfId="0" applyFont="1" applyFill="1" applyAlignment="1">
      <alignment vertical="center"/>
    </xf>
    <xf numFmtId="0" fontId="24" fillId="33" borderId="0" xfId="0" applyFont="1" applyFill="1" applyAlignment="1">
      <alignment horizontal="center" vertical="center" wrapText="1"/>
    </xf>
    <xf numFmtId="0" fontId="176" fillId="33" borderId="0" xfId="0" applyFont="1" applyFill="1"/>
    <xf numFmtId="174" fontId="169" fillId="117" borderId="0" xfId="0" applyNumberFormat="1" applyFont="1" applyFill="1" applyAlignment="1">
      <alignment horizontal="left" vertical="top" wrapText="1"/>
    </xf>
    <xf numFmtId="0" fontId="169" fillId="117" borderId="0" xfId="0" applyFont="1" applyFill="1" applyAlignment="1">
      <alignment horizontal="left" vertical="top" wrapText="1"/>
    </xf>
    <xf numFmtId="174" fontId="24" fillId="33" borderId="0" xfId="0" applyNumberFormat="1" applyFont="1" applyFill="1" applyAlignment="1">
      <alignment horizontal="left" wrapText="1"/>
    </xf>
    <xf numFmtId="174" fontId="169" fillId="33" borderId="0" xfId="0" applyNumberFormat="1" applyFont="1" applyFill="1" applyAlignment="1">
      <alignment horizontal="left" wrapText="1"/>
    </xf>
    <xf numFmtId="0" fontId="24" fillId="33" borderId="0" xfId="0" applyFont="1" applyFill="1" applyAlignment="1">
      <alignment vertical="top"/>
    </xf>
    <xf numFmtId="0" fontId="202" fillId="33" borderId="0" xfId="0" applyFont="1" applyFill="1"/>
    <xf numFmtId="0" fontId="169" fillId="0" borderId="0" xfId="0" applyFont="1"/>
    <xf numFmtId="0" fontId="19" fillId="33" borderId="0" xfId="0" applyFont="1" applyFill="1" applyAlignment="1">
      <alignment horizontal="center" vertical="center"/>
    </xf>
    <xf numFmtId="0" fontId="21" fillId="0" borderId="0" xfId="305" applyFont="1" applyAlignment="1">
      <alignment horizontal="left" wrapText="1"/>
    </xf>
    <xf numFmtId="174" fontId="169" fillId="0" borderId="0" xfId="55772" applyNumberFormat="1" applyFont="1" applyFill="1" applyBorder="1" applyAlignment="1">
      <alignment horizontal="right" vertical="center" wrapText="1"/>
    </xf>
    <xf numFmtId="174" fontId="24" fillId="33" borderId="0" xfId="0" applyNumberFormat="1" applyFont="1" applyFill="1" applyAlignment="1">
      <alignment horizontal="center" vertical="top" wrapText="1"/>
    </xf>
    <xf numFmtId="0" fontId="24" fillId="33" borderId="0" xfId="0" applyFont="1" applyFill="1" applyAlignment="1">
      <alignment horizontal="center" wrapText="1"/>
    </xf>
    <xf numFmtId="174" fontId="24" fillId="33" borderId="0" xfId="0" applyNumberFormat="1" applyFont="1" applyFill="1" applyAlignment="1">
      <alignment horizontal="center" wrapText="1"/>
    </xf>
    <xf numFmtId="0" fontId="21" fillId="33" borderId="0" xfId="0" applyFont="1" applyFill="1" applyAlignment="1">
      <alignment vertical="top"/>
    </xf>
    <xf numFmtId="169" fontId="21" fillId="0" borderId="0" xfId="35974" applyNumberFormat="1" applyFont="1" applyBorder="1" applyAlignment="1">
      <alignment horizontal="right"/>
    </xf>
    <xf numFmtId="0" fontId="24" fillId="33" borderId="0" xfId="0" applyFont="1" applyFill="1" applyAlignment="1">
      <alignment horizontal="right" vertical="top" wrapText="1"/>
    </xf>
    <xf numFmtId="174" fontId="21" fillId="117" borderId="0" xfId="0" applyNumberFormat="1" applyFont="1" applyFill="1" applyAlignment="1">
      <alignment horizontal="left" vertical="top"/>
    </xf>
    <xf numFmtId="174" fontId="21" fillId="0" borderId="0" xfId="0" applyNumberFormat="1" applyFont="1" applyAlignment="1">
      <alignment horizontal="left" vertical="top"/>
    </xf>
    <xf numFmtId="0" fontId="22" fillId="0" borderId="0" xfId="0" applyFont="1"/>
    <xf numFmtId="0" fontId="26" fillId="0" borderId="0" xfId="0" applyFont="1"/>
    <xf numFmtId="0" fontId="95" fillId="33" borderId="0" xfId="0" applyFont="1" applyFill="1"/>
    <xf numFmtId="0" fontId="95" fillId="33" borderId="0" xfId="0" applyFont="1" applyFill="1" applyAlignment="1">
      <alignment vertical="center"/>
    </xf>
    <xf numFmtId="0" fontId="273" fillId="0" borderId="0" xfId="0" applyFont="1" applyAlignment="1">
      <alignment horizontal="right"/>
    </xf>
    <xf numFmtId="14" fontId="272" fillId="0" borderId="0" xfId="0" applyNumberFormat="1" applyFont="1" applyAlignment="1">
      <alignment horizontal="left"/>
    </xf>
    <xf numFmtId="0" fontId="271" fillId="0" borderId="0" xfId="0" applyFont="1" applyAlignment="1">
      <alignment horizontal="left"/>
    </xf>
    <xf numFmtId="0" fontId="270" fillId="0" borderId="0" xfId="0" applyFont="1" applyAlignment="1">
      <alignment horizontal="left"/>
    </xf>
    <xf numFmtId="0" fontId="169" fillId="127" borderId="0" xfId="0" applyFont="1" applyFill="1" applyAlignment="1">
      <alignment horizontal="left" vertical="center" wrapText="1" indent="1"/>
    </xf>
    <xf numFmtId="245" fontId="21" fillId="0" borderId="0" xfId="35974" applyNumberFormat="1" applyFont="1" applyBorder="1" applyAlignment="1">
      <alignment horizontal="right"/>
    </xf>
    <xf numFmtId="174" fontId="21" fillId="33" borderId="0" xfId="55772" applyNumberFormat="1" applyFont="1" applyFill="1" applyBorder="1" applyAlignment="1">
      <alignment horizontal="right" vertical="top"/>
    </xf>
    <xf numFmtId="0" fontId="72" fillId="0" borderId="0" xfId="35680" applyFont="1" applyAlignment="1">
      <alignment vertical="top"/>
    </xf>
    <xf numFmtId="0" fontId="276" fillId="0" borderId="0" xfId="35681" applyFont="1" applyAlignment="1">
      <alignment vertical="top"/>
    </xf>
    <xf numFmtId="0" fontId="276" fillId="0" borderId="0" xfId="35681" applyFont="1" applyAlignment="1">
      <alignment horizontal="left" vertical="top"/>
    </xf>
    <xf numFmtId="0" fontId="72" fillId="41" borderId="0" xfId="35680" applyFont="1" applyFill="1" applyAlignment="1">
      <alignment vertical="top"/>
    </xf>
    <xf numFmtId="0" fontId="22" fillId="0" borderId="0" xfId="35681" applyFont="1" applyAlignment="1">
      <alignment vertical="top"/>
    </xf>
    <xf numFmtId="0" fontId="21" fillId="0" borderId="0" xfId="35680" applyFont="1" applyAlignment="1">
      <alignment vertical="top"/>
    </xf>
    <xf numFmtId="0" fontId="21" fillId="41" borderId="0" xfId="35680" applyFont="1" applyFill="1" applyAlignment="1">
      <alignment vertical="top"/>
    </xf>
    <xf numFmtId="0" fontId="254" fillId="0" borderId="0" xfId="0" applyFont="1"/>
    <xf numFmtId="0" fontId="254" fillId="0" borderId="0" xfId="0" quotePrefix="1" applyFont="1"/>
    <xf numFmtId="0" fontId="26" fillId="0" borderId="0" xfId="0" applyFont="1" applyAlignment="1">
      <alignment horizontal="right" vertical="top" wrapText="1"/>
    </xf>
    <xf numFmtId="0" fontId="24" fillId="0" borderId="0" xfId="0" applyFont="1" applyAlignment="1">
      <alignment horizontal="right"/>
    </xf>
    <xf numFmtId="49" fontId="22" fillId="33" borderId="0" xfId="0" applyNumberFormat="1" applyFont="1" applyFill="1" applyAlignment="1" applyProtection="1">
      <alignment vertical="center"/>
      <protection locked="0"/>
    </xf>
    <xf numFmtId="49" fontId="22" fillId="33" borderId="0" xfId="0" applyNumberFormat="1" applyFont="1" applyFill="1" applyAlignment="1" applyProtection="1">
      <alignment horizontal="right" vertical="center"/>
      <protection locked="0"/>
    </xf>
    <xf numFmtId="0" fontId="21" fillId="33" borderId="0" xfId="0" applyFont="1" applyFill="1" applyProtection="1">
      <protection locked="0"/>
    </xf>
    <xf numFmtId="49" fontId="21" fillId="33" borderId="0" xfId="0" applyNumberFormat="1" applyFont="1" applyFill="1" applyAlignment="1" applyProtection="1">
      <alignment horizontal="right"/>
      <protection locked="0"/>
    </xf>
    <xf numFmtId="0" fontId="205" fillId="33" borderId="0" xfId="0" applyFont="1" applyFill="1"/>
    <xf numFmtId="171" fontId="21" fillId="33" borderId="0" xfId="0" applyNumberFormat="1" applyFont="1" applyFill="1" applyAlignment="1">
      <alignment horizontal="right"/>
    </xf>
    <xf numFmtId="170" fontId="21" fillId="33" borderId="0" xfId="0" applyNumberFormat="1" applyFont="1" applyFill="1"/>
    <xf numFmtId="0" fontId="22" fillId="33" borderId="0" xfId="0" applyFont="1" applyFill="1" applyAlignment="1" applyProtection="1">
      <alignment horizontal="left" indent="1"/>
      <protection locked="0"/>
    </xf>
    <xf numFmtId="171" fontId="22" fillId="33" borderId="0" xfId="0" applyNumberFormat="1" applyFont="1" applyFill="1" applyAlignment="1">
      <alignment horizontal="right"/>
    </xf>
    <xf numFmtId="0" fontId="21" fillId="33" borderId="0" xfId="0" applyFont="1" applyFill="1" applyAlignment="1" applyProtection="1">
      <alignment horizontal="left" indent="1"/>
      <protection locked="0"/>
    </xf>
    <xf numFmtId="170" fontId="21" fillId="33" borderId="0" xfId="35975" applyNumberFormat="1" applyFont="1" applyFill="1" applyAlignment="1" applyProtection="1">
      <alignment horizontal="right"/>
      <protection locked="0"/>
    </xf>
    <xf numFmtId="170" fontId="22" fillId="33" borderId="0" xfId="35975" applyNumberFormat="1" applyFont="1" applyFill="1" applyAlignment="1" applyProtection="1">
      <alignment horizontal="right"/>
      <protection locked="0"/>
    </xf>
    <xf numFmtId="169" fontId="21" fillId="33" borderId="0" xfId="35974" applyNumberFormat="1" applyFont="1" applyFill="1" applyAlignment="1">
      <alignment horizontal="right"/>
    </xf>
    <xf numFmtId="0" fontId="21" fillId="33" borderId="0" xfId="0" applyFont="1" applyFill="1" applyAlignment="1">
      <alignment horizontal="left" indent="1"/>
    </xf>
    <xf numFmtId="0" fontId="21" fillId="33" borderId="0" xfId="0" applyFont="1" applyFill="1" applyAlignment="1">
      <alignment horizontal="left" vertical="center" indent="1"/>
    </xf>
    <xf numFmtId="0" fontId="25" fillId="33" borderId="0" xfId="0" applyFont="1" applyFill="1" applyAlignment="1">
      <alignment horizontal="left" wrapText="1"/>
    </xf>
    <xf numFmtId="0" fontId="21" fillId="33" borderId="0" xfId="0" applyFont="1" applyFill="1" applyAlignment="1" applyProtection="1">
      <alignment horizontal="right"/>
      <protection locked="0"/>
    </xf>
    <xf numFmtId="0" fontId="21" fillId="33" borderId="0" xfId="0" applyFont="1" applyFill="1" applyAlignment="1" applyProtection="1">
      <alignment horizontal="left"/>
      <protection locked="0"/>
    </xf>
    <xf numFmtId="241" fontId="21" fillId="33" borderId="0" xfId="47949" applyNumberFormat="1" applyFont="1" applyFill="1" applyBorder="1" applyAlignment="1">
      <alignment horizontal="right"/>
    </xf>
    <xf numFmtId="241" fontId="74" fillId="0" borderId="0" xfId="0" applyNumberFormat="1" applyFont="1"/>
    <xf numFmtId="241" fontId="24" fillId="0" borderId="0" xfId="0" applyNumberFormat="1" applyFont="1"/>
    <xf numFmtId="241" fontId="21" fillId="0" borderId="0" xfId="0" applyNumberFormat="1" applyFont="1" applyAlignment="1">
      <alignment horizontal="center" vertical="center" wrapText="1"/>
    </xf>
    <xf numFmtId="0" fontId="169" fillId="0" borderId="0" xfId="0" applyFont="1" applyAlignment="1">
      <alignment horizontal="justify" vertical="center" wrapText="1"/>
    </xf>
    <xf numFmtId="241" fontId="169" fillId="0" borderId="0" xfId="0" applyNumberFormat="1" applyFont="1" applyAlignment="1">
      <alignment horizontal="center" vertical="center" wrapText="1"/>
    </xf>
    <xf numFmtId="0" fontId="174" fillId="0" borderId="0" xfId="0" applyFont="1" applyAlignment="1">
      <alignment horizontal="justify" vertical="center" wrapText="1"/>
    </xf>
    <xf numFmtId="0" fontId="21" fillId="0" borderId="0" xfId="0" applyFont="1" applyAlignment="1">
      <alignment horizontal="justify" vertical="center" wrapText="1"/>
    </xf>
    <xf numFmtId="0" fontId="169" fillId="0" borderId="0" xfId="0" applyFont="1" applyAlignment="1">
      <alignment vertical="center" wrapText="1"/>
    </xf>
    <xf numFmtId="0" fontId="21" fillId="0" borderId="0" xfId="0" applyFont="1" applyAlignment="1">
      <alignment vertical="center" wrapText="1"/>
    </xf>
    <xf numFmtId="241" fontId="169" fillId="0" borderId="0" xfId="0" applyNumberFormat="1" applyFont="1" applyAlignment="1">
      <alignment vertical="center" wrapText="1"/>
    </xf>
    <xf numFmtId="0" fontId="24" fillId="117" borderId="0" xfId="0" applyFont="1" applyFill="1" applyAlignment="1">
      <alignment vertical="top" wrapText="1"/>
    </xf>
    <xf numFmtId="176" fontId="24" fillId="33" borderId="0" xfId="0" applyNumberFormat="1" applyFont="1" applyFill="1" applyAlignment="1">
      <alignment horizontal="right" vertical="top" wrapText="1"/>
    </xf>
    <xf numFmtId="0" fontId="24" fillId="117" borderId="0" xfId="0" applyFont="1" applyFill="1" applyAlignment="1">
      <alignment horizontal="right" vertical="top" wrapText="1"/>
    </xf>
    <xf numFmtId="174" fontId="24" fillId="0" borderId="0" xfId="0" applyNumberFormat="1" applyFont="1" applyAlignment="1">
      <alignment horizontal="right" vertical="top" wrapText="1"/>
    </xf>
    <xf numFmtId="176" fontId="21" fillId="33" borderId="0" xfId="0" applyNumberFormat="1" applyFont="1" applyFill="1" applyAlignment="1">
      <alignment horizontal="right" vertical="top" wrapText="1"/>
    </xf>
    <xf numFmtId="0" fontId="279" fillId="0" borderId="0" xfId="0" applyFont="1" applyAlignment="1">
      <alignment vertical="center"/>
    </xf>
    <xf numFmtId="0" fontId="279" fillId="0" borderId="0" xfId="0" applyFont="1"/>
    <xf numFmtId="0" fontId="24" fillId="0" borderId="0" xfId="0" applyFont="1" applyAlignment="1">
      <alignment horizontal="right" vertical="center"/>
    </xf>
    <xf numFmtId="241" fontId="169" fillId="0" borderId="0" xfId="55772" applyNumberFormat="1" applyFont="1" applyBorder="1" applyAlignment="1">
      <alignment vertical="center" wrapText="1"/>
    </xf>
    <xf numFmtId="241" fontId="169" fillId="0" borderId="0" xfId="55772" applyNumberFormat="1" applyFont="1" applyBorder="1" applyAlignment="1">
      <alignment vertical="center"/>
    </xf>
    <xf numFmtId="0" fontId="26" fillId="0" borderId="0" xfId="0" applyFont="1" applyAlignment="1">
      <alignment horizontal="center" vertical="center" wrapText="1"/>
    </xf>
    <xf numFmtId="0" fontId="174" fillId="0" borderId="0" xfId="0" applyFont="1" applyAlignment="1">
      <alignment vertical="center" wrapText="1"/>
    </xf>
    <xf numFmtId="0" fontId="174" fillId="0" borderId="0" xfId="0" applyFont="1" applyAlignment="1">
      <alignment vertical="center"/>
    </xf>
    <xf numFmtId="0" fontId="24" fillId="0" borderId="0" xfId="0" applyFont="1" applyAlignment="1">
      <alignment vertical="center"/>
    </xf>
    <xf numFmtId="0" fontId="24" fillId="0" borderId="0" xfId="0" applyFont="1" applyAlignment="1">
      <alignment horizontal="center" wrapText="1"/>
    </xf>
    <xf numFmtId="0" fontId="0" fillId="0" borderId="0" xfId="0" applyAlignment="1">
      <alignment horizontal="center" vertical="center"/>
    </xf>
    <xf numFmtId="241" fontId="24" fillId="0" borderId="0" xfId="53194" applyNumberFormat="1" applyFont="1" applyBorder="1" applyAlignment="1">
      <alignment horizontal="right" wrapText="1"/>
    </xf>
    <xf numFmtId="241" fontId="278" fillId="0" borderId="0" xfId="53194" applyNumberFormat="1" applyFont="1" applyBorder="1" applyAlignment="1">
      <alignment horizontal="right" wrapText="1"/>
    </xf>
    <xf numFmtId="0" fontId="174" fillId="0" borderId="0" xfId="0" applyFont="1" applyAlignment="1">
      <alignment horizontal="center" vertical="center" wrapText="1"/>
    </xf>
    <xf numFmtId="241" fontId="24" fillId="0" borderId="0" xfId="53194" applyNumberFormat="1" applyFont="1" applyBorder="1" applyAlignment="1">
      <alignment horizontal="right" vertical="center" wrapText="1"/>
    </xf>
    <xf numFmtId="0" fontId="211" fillId="0" borderId="0" xfId="0" applyFont="1" applyAlignment="1">
      <alignment horizontal="left" vertical="center"/>
    </xf>
    <xf numFmtId="0" fontId="210" fillId="33" borderId="0" xfId="0" applyFont="1" applyFill="1" applyAlignment="1">
      <alignment horizontal="center"/>
    </xf>
    <xf numFmtId="0" fontId="210" fillId="0" borderId="0" xfId="0" applyFont="1" applyAlignment="1">
      <alignment horizontal="center"/>
    </xf>
    <xf numFmtId="176" fontId="24" fillId="33" borderId="91" xfId="0" applyNumberFormat="1" applyFont="1" applyFill="1" applyBorder="1" applyAlignment="1">
      <alignment horizontal="right" wrapText="1"/>
    </xf>
    <xf numFmtId="0" fontId="24" fillId="33" borderId="91" xfId="0" applyFont="1" applyFill="1" applyBorder="1" applyAlignment="1">
      <alignment horizontal="left" wrapText="1"/>
    </xf>
    <xf numFmtId="0" fontId="21" fillId="0" borderId="0" xfId="0" applyFont="1" applyAlignment="1">
      <alignment horizontal="center" vertical="top"/>
    </xf>
    <xf numFmtId="0" fontId="21" fillId="0" borderId="0" xfId="0" applyFont="1" applyAlignment="1">
      <alignment horizontal="right" vertical="top"/>
    </xf>
    <xf numFmtId="0" fontId="21" fillId="0" borderId="0" xfId="0" applyFont="1" applyAlignment="1">
      <alignment horizontal="center" vertical="center"/>
    </xf>
    <xf numFmtId="174" fontId="74" fillId="0" borderId="0" xfId="0" applyNumberFormat="1" applyFont="1"/>
    <xf numFmtId="3" fontId="26" fillId="33" borderId="0" xfId="0" applyNumberFormat="1" applyFont="1" applyFill="1"/>
    <xf numFmtId="10" fontId="26" fillId="33" borderId="0" xfId="0" applyNumberFormat="1" applyFont="1" applyFill="1"/>
    <xf numFmtId="3" fontId="26" fillId="0" borderId="0" xfId="0" applyNumberFormat="1" applyFont="1"/>
    <xf numFmtId="10" fontId="26" fillId="0" borderId="0" xfId="0" applyNumberFormat="1" applyFont="1"/>
    <xf numFmtId="174" fontId="174" fillId="33" borderId="0" xfId="0" applyNumberFormat="1" applyFont="1" applyFill="1" applyAlignment="1">
      <alignment horizontal="left" wrapText="1"/>
    </xf>
    <xf numFmtId="169" fontId="176" fillId="0" borderId="0" xfId="35974" applyNumberFormat="1" applyFont="1" applyBorder="1" applyAlignment="1">
      <alignment horizontal="right"/>
    </xf>
    <xf numFmtId="0" fontId="24" fillId="0" borderId="0" xfId="0" applyFont="1" applyAlignment="1">
      <alignment horizontal="left" wrapText="1"/>
    </xf>
    <xf numFmtId="0" fontId="21" fillId="0" borderId="0" xfId="0" applyFont="1" applyAlignment="1">
      <alignment horizontal="left" wrapText="1"/>
    </xf>
    <xf numFmtId="0" fontId="169" fillId="127" borderId="0" xfId="0" applyFont="1" applyFill="1" applyAlignment="1">
      <alignment wrapText="1"/>
    </xf>
    <xf numFmtId="174" fontId="26" fillId="0" borderId="0" xfId="0" applyNumberFormat="1" applyFont="1" applyAlignment="1">
      <alignment horizontal="right" vertical="top" wrapText="1"/>
    </xf>
    <xf numFmtId="0" fontId="215" fillId="0" borderId="0" xfId="0" applyFont="1" applyAlignment="1">
      <alignment wrapText="1"/>
    </xf>
    <xf numFmtId="0" fontId="22" fillId="124" borderId="0" xfId="0" applyFont="1" applyFill="1" applyAlignment="1">
      <alignment horizontal="right" vertical="center"/>
    </xf>
    <xf numFmtId="0" fontId="23" fillId="124" borderId="0" xfId="0" applyFont="1" applyFill="1"/>
    <xf numFmtId="0" fontId="0" fillId="124" borderId="0" xfId="0" applyFill="1"/>
    <xf numFmtId="49" fontId="21" fillId="124" borderId="0" xfId="0" applyNumberFormat="1" applyFont="1" applyFill="1"/>
    <xf numFmtId="49" fontId="21" fillId="124" borderId="0" xfId="0" applyNumberFormat="1" applyFont="1" applyFill="1" applyAlignment="1">
      <alignment vertical="center" wrapText="1"/>
    </xf>
    <xf numFmtId="174" fontId="21" fillId="124" borderId="0" xfId="55772" applyNumberFormat="1" applyFont="1" applyFill="1" applyBorder="1" applyAlignment="1">
      <alignment vertical="center" wrapText="1"/>
    </xf>
    <xf numFmtId="0" fontId="24" fillId="124" borderId="0" xfId="0" applyFont="1" applyFill="1" applyAlignment="1">
      <alignment vertical="center" wrapText="1"/>
    </xf>
    <xf numFmtId="0" fontId="21" fillId="33" borderId="21" xfId="0" applyFont="1" applyFill="1" applyBorder="1"/>
    <xf numFmtId="3" fontId="169" fillId="0" borderId="0" xfId="0" applyNumberFormat="1" applyFont="1" applyAlignment="1">
      <alignment wrapText="1"/>
    </xf>
    <xf numFmtId="0" fontId="169" fillId="0" borderId="0" xfId="0" applyFont="1" applyAlignment="1">
      <alignment wrapText="1"/>
    </xf>
    <xf numFmtId="0" fontId="21" fillId="33" borderId="0" xfId="0" applyFont="1" applyFill="1" applyAlignment="1">
      <alignment horizontal="left" vertical="top" wrapText="1"/>
    </xf>
    <xf numFmtId="0" fontId="169" fillId="0" borderId="0" xfId="0" applyFont="1" applyAlignment="1">
      <alignment horizontal="right"/>
    </xf>
    <xf numFmtId="0" fontId="169" fillId="0" borderId="0" xfId="0" applyFont="1" applyAlignment="1">
      <alignment horizontal="right" vertical="center" wrapText="1"/>
    </xf>
    <xf numFmtId="0" fontId="21" fillId="0" borderId="0" xfId="0" applyFont="1" applyAlignment="1">
      <alignment horizontal="right" vertical="center" wrapText="1"/>
    </xf>
    <xf numFmtId="0" fontId="74" fillId="0" borderId="0" xfId="0" applyFont="1" applyAlignment="1">
      <alignment horizontal="right"/>
    </xf>
    <xf numFmtId="0" fontId="169" fillId="0" borderId="0" xfId="0" applyFont="1" applyAlignment="1">
      <alignment horizontal="right" vertical="top" wrapText="1"/>
    </xf>
    <xf numFmtId="0" fontId="23" fillId="33" borderId="0" xfId="0" applyFont="1" applyFill="1" applyAlignment="1">
      <alignment horizontal="left"/>
    </xf>
    <xf numFmtId="49" fontId="21" fillId="124" borderId="0" xfId="0" applyNumberFormat="1" applyFont="1" applyFill="1" applyAlignment="1">
      <alignment horizontal="right" vertical="center"/>
    </xf>
    <xf numFmtId="49" fontId="21" fillId="124" borderId="0" xfId="0" applyNumberFormat="1" applyFont="1" applyFill="1" applyAlignment="1">
      <alignment horizontal="right"/>
    </xf>
    <xf numFmtId="0" fontId="21" fillId="0" borderId="0" xfId="0" applyFont="1" applyAlignment="1">
      <alignment horizontal="left" vertical="center" wrapText="1"/>
    </xf>
    <xf numFmtId="0" fontId="21" fillId="0" borderId="0" xfId="0" applyFont="1" applyAlignment="1">
      <alignment horizontal="right" wrapText="1"/>
    </xf>
    <xf numFmtId="0" fontId="21" fillId="33" borderId="0" xfId="0" applyFont="1" applyFill="1" applyAlignment="1">
      <alignment horizontal="right" vertical="top"/>
    </xf>
    <xf numFmtId="0" fontId="169" fillId="117" borderId="0" xfId="0" applyFont="1" applyFill="1" applyAlignment="1">
      <alignment horizontal="left" wrapText="1"/>
    </xf>
    <xf numFmtId="174" fontId="169" fillId="117" borderId="0" xfId="0" applyNumberFormat="1" applyFont="1" applyFill="1" applyAlignment="1">
      <alignment horizontal="left" wrapText="1"/>
    </xf>
    <xf numFmtId="0" fontId="176" fillId="33" borderId="0" xfId="0" applyFont="1" applyFill="1" applyAlignment="1" applyProtection="1">
      <alignment horizontal="left" indent="2"/>
      <protection locked="0"/>
    </xf>
    <xf numFmtId="170" fontId="176" fillId="33" borderId="0" xfId="35975" applyNumberFormat="1" applyFont="1" applyFill="1" applyAlignment="1" applyProtection="1">
      <alignment horizontal="right"/>
      <protection locked="0"/>
    </xf>
    <xf numFmtId="165" fontId="24" fillId="0" borderId="0" xfId="0" applyNumberFormat="1" applyFont="1"/>
    <xf numFmtId="241" fontId="24" fillId="33" borderId="0" xfId="0" applyNumberFormat="1" applyFont="1" applyFill="1"/>
    <xf numFmtId="0" fontId="21" fillId="33" borderId="0" xfId="0" applyFont="1" applyFill="1" applyAlignment="1">
      <alignment horizontal="left" vertical="top"/>
    </xf>
    <xf numFmtId="174" fontId="24" fillId="33" borderId="0" xfId="0" applyNumberFormat="1" applyFont="1" applyFill="1" applyAlignment="1">
      <alignment horizontal="right" wrapText="1"/>
    </xf>
    <xf numFmtId="174" fontId="21" fillId="124" borderId="0" xfId="55772" applyNumberFormat="1" applyFont="1" applyFill="1" applyAlignment="1">
      <alignment vertical="center" wrapText="1"/>
    </xf>
    <xf numFmtId="172" fontId="24" fillId="124" borderId="0" xfId="0" applyNumberFormat="1" applyFont="1" applyFill="1"/>
    <xf numFmtId="4" fontId="215" fillId="0" borderId="0" xfId="0" applyNumberFormat="1" applyFont="1" applyAlignment="1">
      <alignment wrapText="1"/>
    </xf>
    <xf numFmtId="0" fontId="284" fillId="0" borderId="0" xfId="0" applyFont="1" applyAlignment="1">
      <alignment horizontal="left"/>
    </xf>
    <xf numFmtId="0" fontId="254" fillId="0" borderId="0" xfId="0" applyFont="1" applyAlignment="1">
      <alignment horizontal="right"/>
    </xf>
    <xf numFmtId="0" fontId="72" fillId="0" borderId="0" xfId="35680" applyFont="1" applyAlignment="1">
      <alignment horizontal="right" vertical="top"/>
    </xf>
    <xf numFmtId="0" fontId="23" fillId="33" borderId="0" xfId="0" applyFont="1" applyFill="1" applyAlignment="1">
      <alignment horizontal="right"/>
    </xf>
    <xf numFmtId="0" fontId="274" fillId="0" borderId="0" xfId="0" applyFont="1"/>
    <xf numFmtId="0" fontId="274" fillId="0" borderId="0" xfId="0" applyFont="1" applyAlignment="1">
      <alignment horizontal="left" vertical="center" wrapText="1"/>
    </xf>
    <xf numFmtId="254" fontId="21" fillId="33" borderId="0" xfId="0" applyNumberFormat="1" applyFont="1" applyFill="1"/>
    <xf numFmtId="0" fontId="101" fillId="0" borderId="0" xfId="35680" applyFont="1" applyAlignment="1">
      <alignment vertical="top"/>
    </xf>
    <xf numFmtId="10" fontId="72" fillId="0" borderId="0" xfId="35680" applyNumberFormat="1" applyFont="1" applyAlignment="1">
      <alignment vertical="top"/>
    </xf>
    <xf numFmtId="0" fontId="170" fillId="0" borderId="0" xfId="0" applyFont="1" applyAlignment="1">
      <alignment horizontal="left"/>
    </xf>
    <xf numFmtId="0" fontId="207" fillId="0" borderId="0" xfId="0" applyFont="1"/>
    <xf numFmtId="0" fontId="0" fillId="0" borderId="0" xfId="0" applyAlignment="1">
      <alignment vertical="top"/>
    </xf>
    <xf numFmtId="0" fontId="16" fillId="0" borderId="0" xfId="0" applyFont="1" applyAlignment="1">
      <alignment horizontal="center" vertical="top" wrapText="1"/>
    </xf>
    <xf numFmtId="0" fontId="24" fillId="0" borderId="0" xfId="0" applyFont="1" applyAlignment="1">
      <alignment horizontal="center" vertical="center" wrapText="1"/>
    </xf>
    <xf numFmtId="169" fontId="21" fillId="0" borderId="0" xfId="35974" applyNumberFormat="1" applyFont="1" applyAlignment="1">
      <alignment horizontal="right"/>
    </xf>
    <xf numFmtId="0" fontId="21" fillId="0" borderId="0" xfId="0" applyFont="1" applyAlignment="1">
      <alignment vertical="top"/>
    </xf>
    <xf numFmtId="3" fontId="21" fillId="0" borderId="0" xfId="0" applyNumberFormat="1" applyFont="1" applyAlignment="1">
      <alignment vertical="top"/>
    </xf>
    <xf numFmtId="166" fontId="21" fillId="0" borderId="0" xfId="0" applyNumberFormat="1" applyFont="1" applyAlignment="1">
      <alignment vertical="top"/>
    </xf>
    <xf numFmtId="0" fontId="22" fillId="0" borderId="0" xfId="0" applyFont="1" applyAlignment="1">
      <alignment vertical="top"/>
    </xf>
    <xf numFmtId="241" fontId="24" fillId="0" borderId="0" xfId="0" applyNumberFormat="1" applyFont="1" applyAlignment="1">
      <alignment horizontal="right" vertical="center" wrapText="1"/>
    </xf>
    <xf numFmtId="0" fontId="22" fillId="0" borderId="91" xfId="0" applyFont="1" applyBorder="1" applyAlignment="1">
      <alignment vertical="top"/>
    </xf>
    <xf numFmtId="3" fontId="22" fillId="0" borderId="91" xfId="0" applyNumberFormat="1" applyFont="1" applyBorder="1" applyAlignment="1">
      <alignment vertical="top"/>
    </xf>
    <xf numFmtId="166" fontId="22" fillId="0" borderId="91" xfId="0" applyNumberFormat="1" applyFont="1" applyBorder="1" applyAlignment="1">
      <alignment vertical="top"/>
    </xf>
    <xf numFmtId="255" fontId="24" fillId="117" borderId="0" xfId="0" applyNumberFormat="1" applyFont="1" applyFill="1" applyAlignment="1">
      <alignment vertical="top" wrapText="1"/>
    </xf>
    <xf numFmtId="255" fontId="24" fillId="0" borderId="0" xfId="0" applyNumberFormat="1" applyFont="1" applyAlignment="1">
      <alignment horizontal="right" vertical="top" wrapText="1"/>
    </xf>
    <xf numFmtId="0" fontId="169" fillId="0" borderId="0" xfId="0" applyFont="1" applyAlignment="1">
      <alignment horizontal="left" vertical="top" wrapText="1"/>
    </xf>
    <xf numFmtId="174" fontId="24" fillId="124" borderId="0" xfId="0" applyNumberFormat="1" applyFont="1" applyFill="1" applyAlignment="1">
      <alignment horizontal="right" vertical="top" wrapText="1"/>
    </xf>
    <xf numFmtId="0" fontId="176" fillId="33" borderId="0" xfId="0" applyFont="1" applyFill="1" applyAlignment="1">
      <alignment horizontal="left"/>
    </xf>
    <xf numFmtId="241" fontId="22" fillId="0" borderId="0" xfId="0" applyNumberFormat="1" applyFont="1" applyAlignment="1">
      <alignment horizontal="left" vertical="center"/>
    </xf>
    <xf numFmtId="49" fontId="21" fillId="0" borderId="0" xfId="305" quotePrefix="1" applyNumberFormat="1" applyFont="1" applyAlignment="1">
      <alignment horizontal="right"/>
    </xf>
    <xf numFmtId="0" fontId="24" fillId="0" borderId="0" xfId="0" applyFont="1" applyAlignment="1">
      <alignment horizontal="right" vertical="center" wrapText="1"/>
    </xf>
    <xf numFmtId="49" fontId="176" fillId="124" borderId="0" xfId="0" applyNumberFormat="1" applyFont="1" applyFill="1"/>
    <xf numFmtId="0" fontId="24" fillId="0" borderId="0" xfId="0" applyFont="1" applyAlignment="1">
      <alignment wrapText="1"/>
    </xf>
    <xf numFmtId="257" fontId="21" fillId="0" borderId="0" xfId="35974" applyNumberFormat="1" applyFont="1" applyBorder="1" applyAlignment="1">
      <alignment horizontal="right"/>
    </xf>
    <xf numFmtId="257" fontId="26" fillId="0" borderId="0" xfId="0" applyNumberFormat="1" applyFont="1" applyAlignment="1">
      <alignment horizontal="right" vertical="top" wrapText="1"/>
    </xf>
    <xf numFmtId="0" fontId="24" fillId="0" borderId="0" xfId="0" applyFont="1" applyAlignment="1">
      <alignment horizontal="left" vertical="top" wrapText="1"/>
    </xf>
    <xf numFmtId="169" fontId="22" fillId="0" borderId="0" xfId="35974" applyNumberFormat="1" applyFont="1" applyBorder="1" applyAlignment="1">
      <alignment horizontal="right"/>
    </xf>
    <xf numFmtId="245" fontId="21" fillId="0" borderId="0" xfId="35974" applyNumberFormat="1" applyFont="1" applyAlignment="1">
      <alignment horizontal="right"/>
    </xf>
    <xf numFmtId="0" fontId="26" fillId="0" borderId="0" xfId="0" applyFont="1" applyAlignment="1">
      <alignment horizontal="left" vertical="top" wrapText="1"/>
    </xf>
    <xf numFmtId="0" fontId="169" fillId="0" borderId="0" xfId="0" applyFont="1" applyAlignment="1">
      <alignment horizontal="right" wrapText="1"/>
    </xf>
    <xf numFmtId="0" fontId="20" fillId="33" borderId="0" xfId="0" applyFont="1" applyFill="1" applyAlignment="1">
      <alignment horizontal="left" vertical="center"/>
    </xf>
    <xf numFmtId="0" fontId="21" fillId="33" borderId="0" xfId="0" applyFont="1" applyFill="1" applyAlignment="1">
      <alignment horizontal="left" wrapText="1"/>
    </xf>
    <xf numFmtId="0" fontId="24" fillId="0" borderId="0" xfId="0" applyFont="1" applyAlignment="1">
      <alignment horizontal="left" vertical="center"/>
    </xf>
    <xf numFmtId="0" fontId="24" fillId="33" borderId="0" xfId="0" applyFont="1" applyFill="1" applyAlignment="1">
      <alignment horizontal="left" wrapText="1"/>
    </xf>
    <xf numFmtId="0" fontId="24" fillId="33" borderId="0" xfId="0" applyFont="1" applyFill="1" applyAlignment="1">
      <alignment horizontal="left" vertical="top" wrapText="1"/>
    </xf>
    <xf numFmtId="0" fontId="21" fillId="0" borderId="0" xfId="0" applyFont="1" applyAlignment="1">
      <alignment horizontal="left" vertical="top" wrapText="1"/>
    </xf>
    <xf numFmtId="0" fontId="24" fillId="33" borderId="0" xfId="0" applyFont="1" applyFill="1" applyAlignment="1">
      <alignment horizontal="left"/>
    </xf>
    <xf numFmtId="0" fontId="24" fillId="33" borderId="0" xfId="0" applyFont="1" applyFill="1" applyAlignment="1">
      <alignment vertical="top" wrapText="1"/>
    </xf>
    <xf numFmtId="0" fontId="211" fillId="33" borderId="0" xfId="0" applyFont="1" applyFill="1" applyAlignment="1">
      <alignment horizontal="left" wrapText="1"/>
    </xf>
    <xf numFmtId="0" fontId="24" fillId="0" borderId="0" xfId="0" applyFont="1" applyAlignment="1">
      <alignment horizontal="left" vertical="center" wrapText="1"/>
    </xf>
    <xf numFmtId="0" fontId="24" fillId="0" borderId="0" xfId="0" applyFont="1" applyAlignment="1">
      <alignment vertical="center" wrapText="1"/>
    </xf>
    <xf numFmtId="0" fontId="26" fillId="0" borderId="0" xfId="0" applyFont="1" applyAlignment="1">
      <alignment vertical="center" wrapText="1"/>
    </xf>
    <xf numFmtId="0" fontId="24" fillId="33" borderId="0" xfId="0" applyFont="1" applyFill="1" applyAlignment="1">
      <alignment horizontal="right" vertical="center" wrapText="1"/>
    </xf>
    <xf numFmtId="0" fontId="24" fillId="33" borderId="0" xfId="0" applyFont="1" applyFill="1" applyAlignment="1">
      <alignment horizontal="center" vertical="top" wrapText="1"/>
    </xf>
    <xf numFmtId="0" fontId="21" fillId="33" borderId="0" xfId="0" applyFont="1" applyFill="1" applyAlignment="1">
      <alignment horizontal="right" vertical="top" wrapText="1"/>
    </xf>
    <xf numFmtId="0" fontId="24" fillId="33" borderId="0" xfId="0" applyFont="1" applyFill="1" applyAlignment="1">
      <alignment horizontal="right" wrapText="1"/>
    </xf>
    <xf numFmtId="245" fontId="21" fillId="117" borderId="0" xfId="35974" applyNumberFormat="1" applyFont="1" applyFill="1" applyBorder="1" applyAlignment="1">
      <alignment horizontal="right"/>
    </xf>
    <xf numFmtId="0" fontId="176" fillId="33" borderId="0" xfId="0" applyFont="1" applyFill="1" applyAlignment="1">
      <alignment horizontal="left" wrapText="1"/>
    </xf>
    <xf numFmtId="0" fontId="285" fillId="0" borderId="0" xfId="0" applyFont="1" applyAlignment="1">
      <alignment horizontal="left"/>
    </xf>
    <xf numFmtId="0" fontId="30" fillId="0" borderId="0" xfId="0" applyFont="1" applyAlignment="1">
      <alignment horizontal="center"/>
    </xf>
    <xf numFmtId="0" fontId="30" fillId="0" borderId="0" xfId="0" applyFont="1"/>
    <xf numFmtId="0" fontId="101" fillId="0" borderId="0" xfId="0" applyFont="1"/>
    <xf numFmtId="0" fontId="208" fillId="0" borderId="0" xfId="0" applyFont="1" applyAlignment="1">
      <alignment horizontal="left"/>
    </xf>
    <xf numFmtId="49" fontId="22" fillId="33" borderId="0" xfId="0" applyNumberFormat="1" applyFont="1" applyFill="1" applyAlignment="1" applyProtection="1">
      <alignment horizontal="left" vertical="center"/>
      <protection locked="0"/>
    </xf>
    <xf numFmtId="0" fontId="21" fillId="0" borderId="0" xfId="0" applyFont="1" applyProtection="1">
      <protection locked="0"/>
    </xf>
    <xf numFmtId="0" fontId="21" fillId="0" borderId="0" xfId="0" applyFont="1" applyAlignment="1" applyProtection="1">
      <alignment wrapText="1"/>
      <protection locked="0"/>
    </xf>
    <xf numFmtId="169" fontId="21" fillId="0" borderId="0" xfId="35974" applyNumberFormat="1" applyFont="1" applyBorder="1" applyAlignment="1" applyProtection="1">
      <alignment horizontal="right"/>
      <protection locked="0"/>
    </xf>
    <xf numFmtId="0" fontId="21" fillId="0" borderId="0" xfId="0" applyFont="1" applyAlignment="1" applyProtection="1">
      <alignment horizontal="left" indent="1"/>
      <protection locked="0"/>
    </xf>
    <xf numFmtId="0" fontId="21" fillId="0" borderId="0" xfId="0" applyFont="1" applyAlignment="1" applyProtection="1">
      <alignment horizontal="left" wrapText="1" indent="1"/>
      <protection locked="0"/>
    </xf>
    <xf numFmtId="256" fontId="21" fillId="0" borderId="0" xfId="35974" applyNumberFormat="1" applyFont="1" applyBorder="1" applyAlignment="1">
      <alignment horizontal="right"/>
    </xf>
    <xf numFmtId="174" fontId="21" fillId="0" borderId="0" xfId="55772" applyNumberFormat="1" applyFont="1" applyFill="1" applyBorder="1" applyAlignment="1" applyProtection="1">
      <alignment horizontal="right"/>
    </xf>
    <xf numFmtId="174" fontId="21" fillId="0" borderId="0" xfId="55772" applyNumberFormat="1" applyFont="1" applyAlignment="1">
      <alignment horizontal="right"/>
    </xf>
    <xf numFmtId="3" fontId="176" fillId="33" borderId="0" xfId="0" applyNumberFormat="1" applyFont="1" applyFill="1"/>
    <xf numFmtId="171" fontId="21" fillId="33" borderId="0" xfId="0" applyNumberFormat="1" applyFont="1" applyFill="1" applyProtection="1">
      <protection locked="0"/>
    </xf>
    <xf numFmtId="171" fontId="21" fillId="33" borderId="0" xfId="0" applyNumberFormat="1" applyFont="1" applyFill="1"/>
    <xf numFmtId="0" fontId="21" fillId="33" borderId="0" xfId="0" applyFont="1" applyFill="1" applyAlignment="1" applyProtection="1">
      <alignment wrapText="1"/>
      <protection locked="0"/>
    </xf>
    <xf numFmtId="173" fontId="21" fillId="33" borderId="0" xfId="0" applyNumberFormat="1" applyFont="1" applyFill="1" applyProtection="1">
      <protection locked="0"/>
    </xf>
    <xf numFmtId="0" fontId="176" fillId="33" borderId="0" xfId="0" applyFont="1" applyFill="1" applyProtection="1">
      <protection locked="0"/>
    </xf>
    <xf numFmtId="170" fontId="21" fillId="33" borderId="0" xfId="35974" applyNumberFormat="1" applyFont="1" applyFill="1" applyBorder="1" applyAlignment="1">
      <alignment horizontal="right"/>
    </xf>
    <xf numFmtId="0" fontId="21" fillId="33" borderId="0" xfId="0" applyFont="1" applyFill="1" applyAlignment="1" applyProtection="1">
      <alignment horizontal="left" wrapText="1" indent="1"/>
      <protection locked="0"/>
    </xf>
    <xf numFmtId="256" fontId="21" fillId="33" borderId="0" xfId="35974" applyNumberFormat="1" applyFont="1" applyFill="1" applyBorder="1" applyAlignment="1">
      <alignment horizontal="right"/>
    </xf>
    <xf numFmtId="0" fontId="24" fillId="0" borderId="0" xfId="0" quotePrefix="1" applyFont="1" applyAlignment="1">
      <alignment horizontal="right" vertical="top" wrapText="1"/>
    </xf>
    <xf numFmtId="0" fontId="24" fillId="124" borderId="0" xfId="0" quotePrefix="1" applyFont="1" applyFill="1" applyAlignment="1">
      <alignment horizontal="right" vertical="top" wrapText="1"/>
    </xf>
    <xf numFmtId="0" fontId="18" fillId="0" borderId="0" xfId="0" applyFont="1"/>
    <xf numFmtId="0" fontId="291" fillId="0" borderId="0" xfId="0" applyFont="1"/>
    <xf numFmtId="0" fontId="291" fillId="33" borderId="0" xfId="0" applyFont="1" applyFill="1"/>
    <xf numFmtId="0" fontId="26" fillId="33" borderId="0" xfId="0" applyFont="1" applyFill="1" applyAlignment="1">
      <alignment horizontal="left"/>
    </xf>
    <xf numFmtId="0" fontId="21" fillId="33" borderId="0" xfId="0" applyFont="1" applyFill="1" applyAlignment="1">
      <alignment horizontal="center" vertical="center"/>
    </xf>
    <xf numFmtId="174" fontId="169" fillId="0" borderId="0" xfId="0" applyNumberFormat="1" applyFont="1" applyAlignment="1">
      <alignment horizontal="left" wrapText="1"/>
    </xf>
    <xf numFmtId="0" fontId="211" fillId="33" borderId="0" xfId="0" applyFont="1" applyFill="1" applyAlignment="1">
      <alignment wrapText="1"/>
    </xf>
    <xf numFmtId="174" fontId="22" fillId="0" borderId="0" xfId="0" applyNumberFormat="1" applyFont="1" applyAlignment="1">
      <alignment horizontal="left" vertical="top"/>
    </xf>
    <xf numFmtId="0" fontId="209" fillId="0" borderId="0" xfId="0" applyFont="1" applyAlignment="1">
      <alignment horizontal="left"/>
    </xf>
    <xf numFmtId="0" fontId="170" fillId="0" borderId="0" xfId="0" applyFont="1" applyAlignment="1">
      <alignment horizontal="center"/>
    </xf>
    <xf numFmtId="0" fontId="282" fillId="0" borderId="0" xfId="0" applyFont="1" applyAlignment="1">
      <alignment horizontal="center"/>
    </xf>
    <xf numFmtId="0" fontId="210" fillId="0" borderId="0" xfId="0" applyFont="1"/>
    <xf numFmtId="0" fontId="76" fillId="0" borderId="0" xfId="0" applyFont="1"/>
    <xf numFmtId="0" fontId="208" fillId="0" borderId="0" xfId="0" applyFont="1" applyAlignment="1">
      <alignment horizontal="center"/>
    </xf>
    <xf numFmtId="0" fontId="208" fillId="0" borderId="0" xfId="0" applyFont="1" applyAlignment="1">
      <alignment wrapText="1"/>
    </xf>
    <xf numFmtId="0" fontId="281" fillId="0" borderId="0" xfId="0" applyFont="1"/>
    <xf numFmtId="0" fontId="0" fillId="0" borderId="0" xfId="0" applyAlignment="1">
      <alignment vertical="center" wrapText="1"/>
    </xf>
    <xf numFmtId="0" fontId="24" fillId="117" borderId="0" xfId="0" applyFont="1" applyFill="1" applyAlignment="1">
      <alignment horizontal="left" vertical="top"/>
    </xf>
    <xf numFmtId="0" fontId="24" fillId="0" borderId="0" xfId="0" applyFont="1" applyAlignment="1">
      <alignment horizontal="left" vertical="top"/>
    </xf>
    <xf numFmtId="0" fontId="101" fillId="0" borderId="0" xfId="6876" applyFont="1" applyFill="1" applyAlignment="1" applyProtection="1"/>
    <xf numFmtId="0" fontId="24" fillId="124" borderId="0" xfId="0" applyFont="1" applyFill="1" applyAlignment="1">
      <alignment horizontal="left" vertical="center" wrapText="1" indent="1"/>
    </xf>
    <xf numFmtId="165" fontId="176" fillId="0" borderId="0" xfId="47949" applyNumberFormat="1" applyFont="1" applyBorder="1" applyAlignment="1">
      <alignment horizontal="right"/>
    </xf>
    <xf numFmtId="258" fontId="21" fillId="0" borderId="0" xfId="35974" applyNumberFormat="1" applyFont="1" applyBorder="1" applyAlignment="1">
      <alignment horizontal="right"/>
    </xf>
    <xf numFmtId="258" fontId="21" fillId="33" borderId="0" xfId="35974" applyNumberFormat="1" applyFont="1" applyFill="1" applyAlignment="1">
      <alignment horizontal="right"/>
    </xf>
    <xf numFmtId="258" fontId="21" fillId="33" borderId="0" xfId="35975" applyNumberFormat="1" applyFont="1" applyFill="1" applyAlignment="1" applyProtection="1">
      <alignment horizontal="right"/>
      <protection locked="0"/>
    </xf>
    <xf numFmtId="170" fontId="21" fillId="0" borderId="0" xfId="35975" applyNumberFormat="1" applyFont="1" applyAlignment="1" applyProtection="1">
      <alignment horizontal="right"/>
      <protection locked="0"/>
    </xf>
    <xf numFmtId="0" fontId="212" fillId="0" borderId="0" xfId="0" applyFont="1"/>
    <xf numFmtId="176" fontId="24" fillId="33" borderId="0" xfId="0" applyNumberFormat="1" applyFont="1" applyFill="1" applyAlignment="1">
      <alignment horizontal="right" wrapText="1"/>
    </xf>
    <xf numFmtId="0" fontId="26" fillId="33" borderId="0" xfId="0" applyFont="1" applyFill="1" applyAlignment="1">
      <alignment horizontal="left" wrapText="1"/>
    </xf>
    <xf numFmtId="174" fontId="26" fillId="33" borderId="0" xfId="0" applyNumberFormat="1" applyFont="1" applyFill="1" applyAlignment="1">
      <alignment horizontal="right" wrapText="1"/>
    </xf>
    <xf numFmtId="0" fontId="211" fillId="33" borderId="0" xfId="0" applyFont="1" applyFill="1" applyAlignment="1">
      <alignment horizontal="left" wrapText="1" indent="1"/>
    </xf>
    <xf numFmtId="174" fontId="211" fillId="33" borderId="0" xfId="0" applyNumberFormat="1" applyFont="1" applyFill="1" applyAlignment="1">
      <alignment horizontal="right" wrapText="1"/>
    </xf>
    <xf numFmtId="0" fontId="211" fillId="0" borderId="0" xfId="0" applyFont="1" applyAlignment="1">
      <alignment horizontal="left" wrapText="1" indent="1"/>
    </xf>
    <xf numFmtId="176" fontId="24" fillId="0" borderId="0" xfId="0" applyNumberFormat="1" applyFont="1" applyAlignment="1">
      <alignment horizontal="right" wrapText="1"/>
    </xf>
    <xf numFmtId="0" fontId="26" fillId="0" borderId="0" xfId="0" applyFont="1" applyAlignment="1">
      <alignment horizontal="left" wrapText="1"/>
    </xf>
    <xf numFmtId="174" fontId="294" fillId="33" borderId="0" xfId="0" applyNumberFormat="1" applyFont="1" applyFill="1" applyAlignment="1">
      <alignment horizontal="right" wrapText="1"/>
    </xf>
    <xf numFmtId="174" fontId="211" fillId="33" borderId="0" xfId="0" applyNumberFormat="1" applyFont="1" applyFill="1" applyAlignment="1">
      <alignment horizontal="center" wrapText="1"/>
    </xf>
    <xf numFmtId="0" fontId="26" fillId="33" borderId="91" xfId="0" applyFont="1" applyFill="1" applyBorder="1" applyAlignment="1">
      <alignment horizontal="left" wrapText="1"/>
    </xf>
    <xf numFmtId="3" fontId="24" fillId="117" borderId="0" xfId="0" applyNumberFormat="1" applyFont="1" applyFill="1" applyAlignment="1">
      <alignment vertical="top" wrapText="1"/>
    </xf>
    <xf numFmtId="259" fontId="24" fillId="33" borderId="0" xfId="0" applyNumberFormat="1" applyFont="1" applyFill="1" applyAlignment="1">
      <alignment horizontal="right" vertical="top" wrapText="1"/>
    </xf>
    <xf numFmtId="0" fontId="24" fillId="0" borderId="0" xfId="0" applyFont="1" applyAlignment="1">
      <alignment horizontal="right" vertical="top"/>
    </xf>
    <xf numFmtId="0" fontId="211" fillId="0" borderId="0" xfId="0" applyFont="1" applyAlignment="1">
      <alignment horizontal="right" vertical="top"/>
    </xf>
    <xf numFmtId="0" fontId="211" fillId="0" borderId="0" xfId="0" applyFont="1" applyAlignment="1">
      <alignment horizontal="left" vertical="top" wrapText="1"/>
    </xf>
    <xf numFmtId="259" fontId="211" fillId="33" borderId="0" xfId="0" applyNumberFormat="1" applyFont="1" applyFill="1" applyAlignment="1">
      <alignment horizontal="right" vertical="top" wrapText="1"/>
    </xf>
    <xf numFmtId="259" fontId="24" fillId="0" borderId="0" xfId="0" applyNumberFormat="1" applyFont="1" applyAlignment="1">
      <alignment horizontal="right" vertical="top" wrapText="1"/>
    </xf>
    <xf numFmtId="260" fontId="24" fillId="117" borderId="0" xfId="0" applyNumberFormat="1" applyFont="1" applyFill="1" applyAlignment="1">
      <alignment vertical="top" wrapText="1"/>
    </xf>
    <xf numFmtId="176" fontId="24" fillId="0" borderId="0" xfId="0" applyNumberFormat="1" applyFont="1" applyAlignment="1">
      <alignment horizontal="right" vertical="top" wrapText="1"/>
    </xf>
    <xf numFmtId="260" fontId="24" fillId="0" borderId="0" xfId="0" applyNumberFormat="1" applyFont="1" applyAlignment="1">
      <alignment horizontal="right" vertical="top" wrapText="1"/>
    </xf>
    <xf numFmtId="2" fontId="24" fillId="33" borderId="0" xfId="0" applyNumberFormat="1" applyFont="1" applyFill="1" applyAlignment="1">
      <alignment horizontal="right" vertical="top" wrapText="1"/>
    </xf>
    <xf numFmtId="0" fontId="169" fillId="0" borderId="0" xfId="0" applyFont="1" applyAlignment="1">
      <alignment horizontal="right" vertical="center"/>
    </xf>
    <xf numFmtId="166" fontId="22" fillId="0" borderId="0" xfId="0" applyNumberFormat="1" applyFont="1" applyAlignment="1">
      <alignment vertical="top"/>
    </xf>
    <xf numFmtId="3" fontId="22" fillId="0" borderId="0" xfId="0" applyNumberFormat="1" applyFont="1" applyAlignment="1">
      <alignment vertical="top"/>
    </xf>
    <xf numFmtId="3" fontId="22" fillId="0" borderId="0" xfId="0" applyNumberFormat="1" applyFont="1" applyAlignment="1">
      <alignment vertical="top" wrapText="1"/>
    </xf>
    <xf numFmtId="0" fontId="24" fillId="33" borderId="0" xfId="0" applyFont="1" applyFill="1" applyAlignment="1">
      <alignment horizontal="left" vertical="top" wrapText="1" indent="1"/>
    </xf>
    <xf numFmtId="172" fontId="26" fillId="124" borderId="0" xfId="0" applyNumberFormat="1" applyFont="1" applyFill="1"/>
    <xf numFmtId="172" fontId="26" fillId="33" borderId="0" xfId="0" applyNumberFormat="1" applyFont="1" applyFill="1"/>
    <xf numFmtId="0" fontId="211" fillId="0" borderId="0" xfId="0" applyFont="1"/>
    <xf numFmtId="0" fontId="211" fillId="124" borderId="0" xfId="0" applyFont="1" applyFill="1" applyAlignment="1">
      <alignment horizontal="left" vertical="center" wrapText="1" indent="2"/>
    </xf>
    <xf numFmtId="172" fontId="211" fillId="124" borderId="0" xfId="0" applyNumberFormat="1" applyFont="1" applyFill="1"/>
    <xf numFmtId="172" fontId="211" fillId="33" borderId="0" xfId="0" applyNumberFormat="1" applyFont="1" applyFill="1"/>
    <xf numFmtId="241" fontId="211" fillId="0" borderId="0" xfId="53194" applyNumberFormat="1" applyFont="1" applyBorder="1" applyAlignment="1">
      <alignment horizontal="right" wrapText="1"/>
    </xf>
    <xf numFmtId="241" fontId="26" fillId="0" borderId="0" xfId="53194" applyNumberFormat="1" applyFont="1" applyBorder="1" applyAlignment="1">
      <alignment horizontal="right" wrapText="1"/>
    </xf>
    <xf numFmtId="241" fontId="26" fillId="117" borderId="0" xfId="53194" applyNumberFormat="1" applyFont="1" applyFill="1" applyBorder="1" applyAlignment="1">
      <alignment horizontal="right" wrapText="1"/>
    </xf>
    <xf numFmtId="241" fontId="24" fillId="117" borderId="0" xfId="53194" applyNumberFormat="1" applyFont="1" applyFill="1" applyBorder="1" applyAlignment="1">
      <alignment horizontal="right" wrapText="1"/>
    </xf>
    <xf numFmtId="0" fontId="24" fillId="0" borderId="0" xfId="0" applyFont="1" applyAlignment="1">
      <alignment horizontal="center" vertical="center"/>
    </xf>
    <xf numFmtId="0" fontId="26" fillId="0" borderId="0" xfId="0" applyFont="1" applyAlignment="1">
      <alignment horizontal="center"/>
    </xf>
    <xf numFmtId="0" fontId="21" fillId="0" borderId="0" xfId="55768" applyFont="1" applyAlignment="1">
      <alignment horizontal="right" wrapText="1"/>
    </xf>
    <xf numFmtId="0" fontId="21" fillId="0" borderId="0" xfId="55768" applyFont="1" applyAlignment="1">
      <alignment horizontal="left" wrapText="1"/>
    </xf>
    <xf numFmtId="170" fontId="21" fillId="0" borderId="0" xfId="55772" applyNumberFormat="1" applyFont="1" applyAlignment="1">
      <alignment horizontal="right" vertical="center"/>
    </xf>
    <xf numFmtId="0" fontId="21" fillId="0" borderId="0" xfId="55768" applyFont="1" applyAlignment="1">
      <alignment wrapText="1"/>
    </xf>
    <xf numFmtId="0" fontId="211" fillId="0" borderId="0" xfId="0" applyFont="1" applyAlignment="1">
      <alignment horizontal="left" wrapText="1"/>
    </xf>
    <xf numFmtId="174" fontId="211" fillId="33" borderId="0" xfId="55772" applyNumberFormat="1" applyFont="1" applyFill="1" applyBorder="1" applyAlignment="1">
      <alignment horizontal="left" wrapText="1"/>
    </xf>
    <xf numFmtId="174" fontId="24" fillId="33" borderId="0" xfId="55772" applyNumberFormat="1" applyFont="1" applyFill="1"/>
    <xf numFmtId="0" fontId="24" fillId="0" borderId="0" xfId="0" applyFont="1" applyAlignment="1">
      <alignment vertical="top" wrapText="1"/>
    </xf>
    <xf numFmtId="245" fontId="21" fillId="117" borderId="116" xfId="35974" applyNumberFormat="1" applyFont="1" applyFill="1" applyBorder="1" applyAlignment="1">
      <alignment horizontal="right"/>
    </xf>
    <xf numFmtId="174" fontId="24" fillId="0" borderId="0" xfId="0" applyNumberFormat="1" applyFont="1" applyAlignment="1">
      <alignment horizontal="left" vertical="top" wrapText="1"/>
    </xf>
    <xf numFmtId="174" fontId="24" fillId="117" borderId="0" xfId="0" applyNumberFormat="1" applyFont="1" applyFill="1" applyAlignment="1">
      <alignment horizontal="left" vertical="top" wrapText="1"/>
    </xf>
    <xf numFmtId="241" fontId="24" fillId="0" borderId="0" xfId="53194" applyNumberFormat="1" applyFont="1"/>
    <xf numFmtId="169" fontId="21" fillId="0" borderId="116" xfId="35974" applyNumberFormat="1" applyFont="1" applyBorder="1" applyAlignment="1">
      <alignment horizontal="right"/>
    </xf>
    <xf numFmtId="0" fontId="211" fillId="33" borderId="0" xfId="0" applyFont="1" applyFill="1" applyAlignment="1">
      <alignment horizontal="left"/>
    </xf>
    <xf numFmtId="0" fontId="22" fillId="0" borderId="0" xfId="0" applyFont="1" applyAlignment="1">
      <alignment horizontal="right" vertical="center"/>
    </xf>
    <xf numFmtId="3" fontId="28" fillId="0" borderId="0" xfId="0" applyNumberFormat="1" applyFont="1"/>
    <xf numFmtId="176" fontId="21" fillId="33" borderId="0" xfId="0" applyNumberFormat="1" applyFont="1" applyFill="1" applyAlignment="1">
      <alignment horizontal="right" wrapText="1"/>
    </xf>
    <xf numFmtId="0" fontId="21" fillId="0" borderId="0" xfId="0" applyFont="1" applyAlignment="1">
      <alignment horizontal="right"/>
    </xf>
    <xf numFmtId="0" fontId="21" fillId="0" borderId="0" xfId="0" applyFont="1" applyAlignment="1">
      <alignment horizontal="left"/>
    </xf>
    <xf numFmtId="0" fontId="21" fillId="0" borderId="0" xfId="0" applyFont="1" applyAlignment="1">
      <alignment wrapText="1"/>
    </xf>
    <xf numFmtId="176" fontId="24" fillId="33" borderId="116" xfId="0" applyNumberFormat="1" applyFont="1" applyFill="1" applyBorder="1" applyAlignment="1">
      <alignment horizontal="right" wrapText="1"/>
    </xf>
    <xf numFmtId="0" fontId="24" fillId="33" borderId="116" xfId="0" applyFont="1" applyFill="1" applyBorder="1" applyAlignment="1">
      <alignment horizontal="left" wrapText="1"/>
    </xf>
    <xf numFmtId="259" fontId="21" fillId="0" borderId="0" xfId="55773" applyNumberFormat="1" applyFont="1" applyAlignment="1">
      <alignment horizontal="right" wrapText="1"/>
    </xf>
    <xf numFmtId="257" fontId="21" fillId="0" borderId="0" xfId="55772" applyNumberFormat="1" applyFont="1" applyAlignment="1">
      <alignment horizontal="right"/>
    </xf>
    <xf numFmtId="0" fontId="24" fillId="33" borderId="0" xfId="0" quotePrefix="1" applyFont="1" applyFill="1" applyAlignment="1">
      <alignment horizontal="right" wrapText="1"/>
    </xf>
    <xf numFmtId="0" fontId="21" fillId="139" borderId="116" xfId="0" applyFont="1" applyFill="1" applyBorder="1" applyAlignment="1">
      <alignment horizontal="center" vertical="center"/>
    </xf>
    <xf numFmtId="0" fontId="169" fillId="139" borderId="116" xfId="0" applyFont="1" applyFill="1" applyBorder="1"/>
    <xf numFmtId="0" fontId="21" fillId="127" borderId="0" xfId="0" applyFont="1" applyFill="1" applyAlignment="1">
      <alignment horizontal="left" vertical="center"/>
    </xf>
    <xf numFmtId="169" fontId="21" fillId="0" borderId="0" xfId="0" applyNumberFormat="1" applyFont="1" applyAlignment="1">
      <alignment horizontal="right"/>
    </xf>
    <xf numFmtId="258" fontId="21" fillId="0" borderId="0" xfId="55773" applyNumberFormat="1" applyFont="1" applyAlignment="1">
      <alignment horizontal="right" vertical="center"/>
    </xf>
    <xf numFmtId="0" fontId="21" fillId="33" borderId="0" xfId="0" applyFont="1" applyFill="1" applyAlignment="1">
      <alignment horizontal="left" wrapText="1" indent="1"/>
    </xf>
    <xf numFmtId="169" fontId="21" fillId="117" borderId="0" xfId="35974" applyNumberFormat="1" applyFont="1" applyFill="1" applyBorder="1" applyAlignment="1">
      <alignment horizontal="right"/>
    </xf>
    <xf numFmtId="0" fontId="211" fillId="124" borderId="0" xfId="0" applyFont="1" applyFill="1" applyAlignment="1">
      <alignment horizontal="left" vertical="center" wrapText="1" indent="1"/>
    </xf>
    <xf numFmtId="0" fontId="26" fillId="33" borderId="0" xfId="0" applyFont="1" applyFill="1" applyAlignment="1">
      <alignment horizontal="left" vertical="center" wrapText="1"/>
    </xf>
    <xf numFmtId="172" fontId="26" fillId="33" borderId="0" xfId="0" applyNumberFormat="1" applyFont="1" applyFill="1" applyAlignment="1">
      <alignment vertical="top"/>
    </xf>
    <xf numFmtId="0" fontId="292" fillId="33" borderId="0" xfId="0" applyFont="1" applyFill="1"/>
    <xf numFmtId="0" fontId="30" fillId="0" borderId="0" xfId="0" applyFont="1" applyAlignment="1">
      <alignment wrapText="1"/>
    </xf>
    <xf numFmtId="0" fontId="202" fillId="0" borderId="0" xfId="0" applyFont="1"/>
    <xf numFmtId="0" fontId="211" fillId="33" borderId="0" xfId="0" applyFont="1" applyFill="1" applyAlignment="1">
      <alignment horizontal="left" vertical="top" indent="1"/>
    </xf>
    <xf numFmtId="174" fontId="176" fillId="33" borderId="0" xfId="0" applyNumberFormat="1" applyFont="1" applyFill="1" applyAlignment="1">
      <alignment horizontal="left" vertical="top"/>
    </xf>
    <xf numFmtId="174" fontId="211" fillId="33" borderId="0" xfId="0" applyNumberFormat="1" applyFont="1" applyFill="1" applyAlignment="1">
      <alignment horizontal="center" vertical="top" wrapText="1"/>
    </xf>
    <xf numFmtId="0" fontId="211" fillId="33" borderId="0" xfId="0" applyFont="1" applyFill="1"/>
    <xf numFmtId="258" fontId="24" fillId="33" borderId="0" xfId="6213" applyNumberFormat="1" applyFont="1" applyFill="1"/>
    <xf numFmtId="259" fontId="24" fillId="33" borderId="0" xfId="0" applyNumberFormat="1" applyFont="1" applyFill="1"/>
    <xf numFmtId="259" fontId="24" fillId="33" borderId="0" xfId="0" applyNumberFormat="1" applyFont="1" applyFill="1" applyAlignment="1">
      <alignment horizontal="center" vertical="top" wrapText="1"/>
    </xf>
    <xf numFmtId="0" fontId="24" fillId="33" borderId="0" xfId="0" applyFont="1" applyFill="1" applyAlignment="1">
      <alignment horizontal="center" vertical="center"/>
    </xf>
    <xf numFmtId="174" fontId="169" fillId="33" borderId="0" xfId="55772" applyNumberFormat="1" applyFont="1" applyFill="1" applyBorder="1" applyAlignment="1">
      <alignment horizontal="left" vertical="top" wrapText="1"/>
    </xf>
    <xf numFmtId="174" fontId="24" fillId="33" borderId="0" xfId="55772" applyNumberFormat="1" applyFont="1" applyFill="1" applyBorder="1"/>
    <xf numFmtId="174" fontId="211" fillId="0" borderId="0" xfId="0" applyNumberFormat="1" applyFont="1" applyAlignment="1">
      <alignment horizontal="right" wrapText="1"/>
    </xf>
    <xf numFmtId="0" fontId="158" fillId="0" borderId="0" xfId="0" applyFont="1"/>
    <xf numFmtId="0" fontId="176" fillId="0" borderId="0" xfId="305" applyFont="1" applyAlignment="1"/>
    <xf numFmtId="0" fontId="21" fillId="0" borderId="0" xfId="35680" applyFont="1">
      <alignment vertical="center"/>
    </xf>
    <xf numFmtId="0" fontId="21" fillId="0" borderId="0" xfId="55769" applyFont="1" applyFill="1" applyBorder="1" applyAlignment="1">
      <alignment horizontal="center" vertical="center" wrapText="1"/>
    </xf>
    <xf numFmtId="0" fontId="21" fillId="0" borderId="0" xfId="35680" applyFont="1" applyAlignment="1"/>
    <xf numFmtId="0" fontId="21" fillId="0" borderId="0" xfId="305" applyFont="1" applyAlignment="1">
      <alignment horizontal="left" vertical="center" wrapText="1" indent="1"/>
    </xf>
    <xf numFmtId="0" fontId="176" fillId="0" borderId="0" xfId="35680" applyFont="1">
      <alignment vertical="center"/>
    </xf>
    <xf numFmtId="0" fontId="296" fillId="0" borderId="0" xfId="35680" applyFont="1">
      <alignment vertical="center"/>
    </xf>
    <xf numFmtId="0" fontId="72" fillId="0" borderId="0" xfId="35680" applyFont="1">
      <alignment vertical="center"/>
    </xf>
    <xf numFmtId="49" fontId="21" fillId="0" borderId="0" xfId="0" quotePrefix="1" applyNumberFormat="1" applyFont="1"/>
    <xf numFmtId="174" fontId="26" fillId="0" borderId="0" xfId="0" applyNumberFormat="1" applyFont="1" applyAlignment="1">
      <alignment horizontal="right" wrapText="1"/>
    </xf>
    <xf numFmtId="174" fontId="24" fillId="0" borderId="0" xfId="0" applyNumberFormat="1" applyFont="1" applyAlignment="1">
      <alignment horizontal="right" wrapText="1"/>
    </xf>
    <xf numFmtId="174" fontId="26" fillId="0" borderId="91" xfId="0" applyNumberFormat="1" applyFont="1" applyBorder="1" applyAlignment="1">
      <alignment horizontal="right" wrapText="1"/>
    </xf>
    <xf numFmtId="174" fontId="26" fillId="0" borderId="21" xfId="0" applyNumberFormat="1" applyFont="1" applyBorder="1" applyAlignment="1">
      <alignment horizontal="right" wrapText="1"/>
    </xf>
    <xf numFmtId="0" fontId="22" fillId="117" borderId="0" xfId="0" applyFont="1" applyFill="1" applyAlignment="1">
      <alignment horizontal="right" vertical="center" wrapText="1"/>
    </xf>
    <xf numFmtId="0" fontId="22" fillId="117" borderId="0" xfId="0" applyFont="1" applyFill="1" applyAlignment="1">
      <alignment vertical="center" wrapText="1"/>
    </xf>
    <xf numFmtId="241" fontId="21" fillId="117" borderId="0" xfId="0" applyNumberFormat="1" applyFont="1" applyFill="1" applyAlignment="1">
      <alignment horizontal="center" vertical="center" wrapText="1"/>
    </xf>
    <xf numFmtId="0" fontId="21" fillId="117" borderId="0" xfId="0" applyFont="1" applyFill="1" applyAlignment="1">
      <alignment horizontal="right" vertical="center" wrapText="1"/>
    </xf>
    <xf numFmtId="0" fontId="21" fillId="117" borderId="0" xfId="0" applyFont="1" applyFill="1" applyAlignment="1">
      <alignment horizontal="justify" vertical="center" wrapText="1"/>
    </xf>
    <xf numFmtId="258" fontId="21" fillId="117" borderId="0" xfId="35974" applyNumberFormat="1" applyFont="1" applyFill="1" applyAlignment="1">
      <alignment horizontal="right"/>
    </xf>
    <xf numFmtId="174" fontId="26" fillId="33" borderId="116" xfId="0" applyNumberFormat="1" applyFont="1" applyFill="1" applyBorder="1" applyAlignment="1">
      <alignment horizontal="left" vertical="top" wrapText="1"/>
    </xf>
    <xf numFmtId="174" fontId="26" fillId="0" borderId="0" xfId="0" applyNumberFormat="1" applyFont="1" applyAlignment="1">
      <alignment horizontal="left" vertical="top" wrapText="1"/>
    </xf>
    <xf numFmtId="174" fontId="26" fillId="33" borderId="0" xfId="0" applyNumberFormat="1" applyFont="1" applyFill="1" applyAlignment="1">
      <alignment horizontal="left" vertical="top" wrapText="1"/>
    </xf>
    <xf numFmtId="0" fontId="24" fillId="33" borderId="116" xfId="0" applyFont="1" applyFill="1" applyBorder="1" applyAlignment="1">
      <alignment horizontal="left" vertical="top" wrapText="1"/>
    </xf>
    <xf numFmtId="0" fontId="176" fillId="33" borderId="0" xfId="0" applyFont="1" applyFill="1" applyAlignment="1">
      <alignment horizontal="left" vertical="top" wrapText="1"/>
    </xf>
    <xf numFmtId="0" fontId="21" fillId="33" borderId="0" xfId="0" applyFont="1" applyFill="1" applyAlignment="1">
      <alignment horizontal="right" wrapText="1"/>
    </xf>
    <xf numFmtId="171" fontId="21" fillId="33" borderId="116" xfId="0" applyNumberFormat="1" applyFont="1" applyFill="1" applyBorder="1" applyAlignment="1">
      <alignment horizontal="right"/>
    </xf>
    <xf numFmtId="0" fontId="21" fillId="33" borderId="0" xfId="0" applyFont="1" applyFill="1" applyAlignment="1">
      <alignment horizontal="center" vertical="top" wrapText="1"/>
    </xf>
    <xf numFmtId="0" fontId="0" fillId="0" borderId="0" xfId="0" applyAlignment="1">
      <alignment horizontal="right"/>
    </xf>
    <xf numFmtId="0" fontId="24" fillId="0" borderId="116" xfId="0" applyFont="1" applyBorder="1" applyAlignment="1">
      <alignment horizontal="right" vertical="center" wrapText="1"/>
    </xf>
    <xf numFmtId="241" fontId="212" fillId="0" borderId="0" xfId="55772" applyNumberFormat="1" applyFont="1" applyBorder="1" applyAlignment="1">
      <alignment vertical="center" wrapText="1"/>
    </xf>
    <xf numFmtId="0" fontId="176" fillId="33" borderId="116" xfId="0" applyFont="1" applyFill="1" applyBorder="1"/>
    <xf numFmtId="0" fontId="28" fillId="33" borderId="116" xfId="0" applyFont="1" applyFill="1" applyBorder="1" applyAlignment="1">
      <alignment vertical="center"/>
    </xf>
    <xf numFmtId="169" fontId="21" fillId="0" borderId="116" xfId="35974" applyNumberFormat="1" applyFont="1" applyBorder="1" applyAlignment="1">
      <alignment horizontal="center"/>
    </xf>
    <xf numFmtId="0" fontId="0" fillId="33" borderId="0" xfId="0" applyFill="1" applyAlignment="1">
      <alignment horizontal="right"/>
    </xf>
    <xf numFmtId="0" fontId="202" fillId="33" borderId="0" xfId="0" applyFont="1" applyFill="1" applyAlignment="1">
      <alignment horizontal="right"/>
    </xf>
    <xf numFmtId="0" fontId="169" fillId="33" borderId="0" xfId="0" applyFont="1" applyFill="1" applyAlignment="1">
      <alignment horizontal="right" wrapText="1"/>
    </xf>
    <xf numFmtId="0" fontId="297" fillId="0" borderId="0" xfId="0" applyFont="1"/>
    <xf numFmtId="241" fontId="211" fillId="0" borderId="0" xfId="0" applyNumberFormat="1" applyFont="1" applyAlignment="1">
      <alignment horizontal="left" vertical="center" wrapText="1" indent="1"/>
    </xf>
    <xf numFmtId="257" fontId="176" fillId="0" borderId="0" xfId="35974" applyNumberFormat="1" applyFont="1" applyBorder="1" applyAlignment="1">
      <alignment horizontal="right"/>
    </xf>
    <xf numFmtId="0" fontId="211" fillId="0" borderId="0" xfId="0" applyFont="1" applyAlignment="1">
      <alignment horizontal="left" vertical="center" wrapText="1" indent="1"/>
    </xf>
    <xf numFmtId="0" fontId="176" fillId="0" borderId="0" xfId="305" applyFont="1" applyAlignment="1">
      <alignment horizontal="left" vertical="center" wrapText="1" indent="2"/>
    </xf>
    <xf numFmtId="0" fontId="26" fillId="33" borderId="116" xfId="0" applyFont="1" applyFill="1" applyBorder="1" applyAlignment="1">
      <alignment horizontal="left"/>
    </xf>
    <xf numFmtId="0" fontId="26" fillId="33" borderId="0" xfId="0" applyFont="1" applyFill="1" applyAlignment="1">
      <alignment horizontal="right"/>
    </xf>
    <xf numFmtId="0" fontId="176" fillId="33" borderId="0" xfId="0" applyFont="1" applyFill="1" applyAlignment="1">
      <alignment horizontal="left" vertical="top"/>
    </xf>
    <xf numFmtId="0" fontId="211" fillId="0" borderId="0" xfId="0" applyFont="1" applyAlignment="1">
      <alignment horizontal="left" indent="1"/>
    </xf>
    <xf numFmtId="0" fontId="21" fillId="33" borderId="0" xfId="0" applyFont="1" applyFill="1" applyAlignment="1">
      <alignment horizontal="left" vertical="center"/>
    </xf>
    <xf numFmtId="0" fontId="0" fillId="0" borderId="0" xfId="0" applyAlignment="1">
      <alignment wrapText="1"/>
    </xf>
    <xf numFmtId="0" fontId="212" fillId="0" borderId="0" xfId="0" applyFont="1" applyAlignment="1">
      <alignment horizontal="left" vertical="center" wrapText="1" indent="1"/>
    </xf>
    <xf numFmtId="169" fontId="176" fillId="0" borderId="0" xfId="35974" applyNumberFormat="1" applyFont="1" applyAlignment="1">
      <alignment horizontal="right"/>
    </xf>
    <xf numFmtId="241" fontId="212" fillId="0" borderId="0" xfId="0" applyNumberFormat="1" applyFont="1" applyAlignment="1">
      <alignment horizontal="center" vertical="center" wrapText="1"/>
    </xf>
    <xf numFmtId="0" fontId="176" fillId="0" borderId="0" xfId="0" applyFont="1" applyAlignment="1">
      <alignment horizontal="left" vertical="center" wrapText="1" indent="1"/>
    </xf>
    <xf numFmtId="241" fontId="176" fillId="0" borderId="0" xfId="0" applyNumberFormat="1" applyFont="1" applyAlignment="1">
      <alignment horizontal="center" vertical="center" wrapText="1"/>
    </xf>
    <xf numFmtId="0" fontId="21" fillId="0" borderId="0" xfId="0" applyFont="1" applyAlignment="1">
      <alignment horizontal="right" vertical="top" wrapText="1"/>
    </xf>
    <xf numFmtId="0" fontId="21" fillId="117" borderId="0" xfId="0" applyFont="1" applyFill="1" applyAlignment="1">
      <alignment horizontal="right" vertical="top" wrapText="1"/>
    </xf>
    <xf numFmtId="0" fontId="0" fillId="0" borderId="0" xfId="0" applyAlignment="1">
      <alignment horizontal="center" vertical="center" wrapText="1"/>
    </xf>
    <xf numFmtId="0" fontId="176" fillId="0" borderId="0" xfId="305" applyFont="1" applyAlignment="1">
      <alignment horizontal="left" wrapText="1" indent="1"/>
    </xf>
    <xf numFmtId="0" fontId="212" fillId="117" borderId="0" xfId="0" applyFont="1" applyFill="1" applyAlignment="1">
      <alignment horizontal="left" vertical="top" wrapText="1"/>
    </xf>
    <xf numFmtId="174" fontId="212" fillId="117" borderId="0" xfId="0" applyNumberFormat="1" applyFont="1" applyFill="1" applyAlignment="1">
      <alignment horizontal="left" vertical="top" wrapText="1"/>
    </xf>
    <xf numFmtId="174" fontId="212" fillId="0" borderId="0" xfId="0" applyNumberFormat="1" applyFont="1" applyAlignment="1">
      <alignment horizontal="left" vertical="top" wrapText="1"/>
    </xf>
    <xf numFmtId="174" fontId="212" fillId="33" borderId="0" xfId="0" applyNumberFormat="1" applyFont="1" applyFill="1" applyAlignment="1">
      <alignment horizontal="left" vertical="top" wrapText="1"/>
    </xf>
    <xf numFmtId="0" fontId="23" fillId="33" borderId="0" xfId="0" applyFont="1" applyFill="1" applyAlignment="1">
      <alignment vertical="center"/>
    </xf>
    <xf numFmtId="0" fontId="0" fillId="33" borderId="0" xfId="0" applyFill="1" applyAlignment="1">
      <alignment vertical="center"/>
    </xf>
    <xf numFmtId="14" fontId="22" fillId="33" borderId="0" xfId="0" quotePrefix="1" applyNumberFormat="1" applyFont="1" applyFill="1" applyAlignment="1">
      <alignment horizontal="left" vertical="center"/>
    </xf>
    <xf numFmtId="14" fontId="21" fillId="33" borderId="0" xfId="0" quotePrefix="1" applyNumberFormat="1" applyFont="1" applyFill="1" applyAlignment="1">
      <alignment horizontal="center" vertical="center"/>
    </xf>
    <xf numFmtId="0" fontId="24" fillId="33" borderId="0" xfId="0" applyFont="1" applyFill="1" applyAlignment="1">
      <alignment horizontal="right" vertical="center"/>
    </xf>
    <xf numFmtId="0" fontId="21" fillId="33" borderId="0" xfId="0" applyFont="1" applyFill="1" applyAlignment="1">
      <alignment horizontal="right" vertical="center"/>
    </xf>
    <xf numFmtId="0" fontId="169" fillId="127" borderId="0" xfId="0" applyFont="1" applyFill="1" applyAlignment="1">
      <alignment horizontal="right" vertical="top" wrapText="1"/>
    </xf>
    <xf numFmtId="0" fontId="174" fillId="0" borderId="91" xfId="0" applyFont="1" applyBorder="1" applyAlignment="1">
      <alignment horizontal="right" vertical="top" wrapText="1"/>
    </xf>
    <xf numFmtId="0" fontId="21" fillId="0" borderId="0" xfId="0" applyFont="1" applyAlignment="1">
      <alignment horizontal="left" vertical="top" indent="1"/>
    </xf>
    <xf numFmtId="16" fontId="24" fillId="0" borderId="0" xfId="0" quotePrefix="1" applyNumberFormat="1" applyFont="1" applyAlignment="1">
      <alignment horizontal="right"/>
    </xf>
    <xf numFmtId="0" fontId="24" fillId="0" borderId="0" xfId="0" quotePrefix="1" applyFont="1" applyAlignment="1">
      <alignment horizontal="right"/>
    </xf>
    <xf numFmtId="0" fontId="169" fillId="0" borderId="0" xfId="0" quotePrefix="1" applyFont="1" applyAlignment="1">
      <alignment horizontal="right" vertical="top"/>
    </xf>
    <xf numFmtId="49" fontId="24" fillId="124" borderId="0" xfId="0" applyNumberFormat="1" applyFont="1" applyFill="1" applyAlignment="1">
      <alignment horizontal="right" vertical="center" wrapText="1"/>
    </xf>
    <xf numFmtId="0" fontId="24" fillId="0" borderId="0" xfId="0" quotePrefix="1" applyFont="1" applyAlignment="1">
      <alignment horizontal="right" vertical="center" wrapText="1"/>
    </xf>
    <xf numFmtId="0" fontId="26" fillId="0" borderId="0" xfId="0" quotePrefix="1" applyFont="1" applyAlignment="1">
      <alignment horizontal="right" vertical="center" wrapText="1"/>
    </xf>
    <xf numFmtId="176" fontId="24" fillId="33" borderId="0" xfId="0" applyNumberFormat="1" applyFont="1" applyFill="1" applyAlignment="1">
      <alignment horizontal="right" vertical="center" wrapText="1"/>
    </xf>
    <xf numFmtId="0" fontId="21" fillId="0" borderId="0" xfId="305" quotePrefix="1" applyFont="1" applyAlignment="1">
      <alignment horizontal="right" vertical="center"/>
    </xf>
    <xf numFmtId="176" fontId="24" fillId="33" borderId="0" xfId="0" applyNumberFormat="1" applyFont="1" applyFill="1" applyAlignment="1">
      <alignment horizontal="right" vertical="top"/>
    </xf>
    <xf numFmtId="0" fontId="169" fillId="0" borderId="116" xfId="0" applyFont="1" applyBorder="1" applyAlignment="1">
      <alignment horizontal="right"/>
    </xf>
    <xf numFmtId="176" fontId="24" fillId="33" borderId="116" xfId="0" applyNumberFormat="1" applyFont="1" applyFill="1" applyBorder="1" applyAlignment="1">
      <alignment horizontal="right" vertical="top" wrapText="1"/>
    </xf>
    <xf numFmtId="0" fontId="21" fillId="0" borderId="0" xfId="0" applyFont="1" applyAlignment="1" applyProtection="1">
      <alignment horizontal="left" vertical="top" wrapText="1"/>
      <protection locked="0"/>
    </xf>
    <xf numFmtId="0" fontId="21" fillId="33" borderId="116" xfId="0" applyFont="1" applyFill="1" applyBorder="1" applyProtection="1">
      <protection locked="0"/>
    </xf>
    <xf numFmtId="0" fontId="176" fillId="0" borderId="0" xfId="0" applyFont="1" applyAlignment="1">
      <alignment horizontal="left" indent="1"/>
    </xf>
    <xf numFmtId="0" fontId="21" fillId="0" borderId="0" xfId="55769" applyFont="1" applyFill="1" applyBorder="1" applyAlignment="1">
      <alignment horizontal="right" wrapText="1"/>
    </xf>
    <xf numFmtId="0" fontId="21" fillId="0" borderId="0" xfId="305" quotePrefix="1" applyFont="1" applyAlignment="1">
      <alignment horizontal="right" wrapText="1"/>
    </xf>
    <xf numFmtId="0" fontId="22" fillId="0" borderId="0" xfId="55769" applyFont="1" applyFill="1" applyBorder="1" applyAlignment="1">
      <alignment horizontal="center" vertical="center" wrapText="1"/>
    </xf>
    <xf numFmtId="0" fontId="21" fillId="0" borderId="0" xfId="55769" applyFont="1" applyFill="1" applyBorder="1" applyAlignment="1">
      <alignment horizontal="right" vertical="center" wrapText="1"/>
    </xf>
    <xf numFmtId="3" fontId="21" fillId="0" borderId="0" xfId="55767" applyFont="1" applyFill="1" applyBorder="1" applyAlignment="1">
      <alignment horizontal="right"/>
      <protection locked="0"/>
    </xf>
    <xf numFmtId="0" fontId="21" fillId="0" borderId="0" xfId="55769" applyFont="1" applyFill="1" applyBorder="1" applyAlignment="1">
      <alignment horizontal="center" vertical="center"/>
    </xf>
    <xf numFmtId="0" fontId="174" fillId="127" borderId="0" xfId="0" applyFont="1" applyFill="1" applyAlignment="1">
      <alignment horizontal="right" vertical="top" wrapText="1"/>
    </xf>
    <xf numFmtId="0" fontId="0" fillId="0" borderId="116" xfId="0" applyBorder="1"/>
    <xf numFmtId="165" fontId="24" fillId="33" borderId="0" xfId="0" applyNumberFormat="1" applyFont="1" applyFill="1"/>
    <xf numFmtId="174" fontId="24" fillId="0" borderId="0" xfId="55772" applyNumberFormat="1" applyFont="1" applyFill="1" applyBorder="1" applyAlignment="1">
      <alignment horizontal="left"/>
    </xf>
    <xf numFmtId="174" fontId="169" fillId="0" borderId="0" xfId="55772" applyNumberFormat="1" applyFont="1" applyFill="1" applyBorder="1" applyAlignment="1">
      <alignment horizontal="left" vertical="top" wrapText="1"/>
    </xf>
    <xf numFmtId="174" fontId="169" fillId="33" borderId="0" xfId="0" applyNumberFormat="1" applyFont="1" applyFill="1" applyAlignment="1">
      <alignment horizontal="right" wrapText="1"/>
    </xf>
    <xf numFmtId="1" fontId="24" fillId="33" borderId="0" xfId="0" applyNumberFormat="1" applyFont="1" applyFill="1" applyAlignment="1">
      <alignment horizontal="right"/>
    </xf>
    <xf numFmtId="174" fontId="21" fillId="0" borderId="0" xfId="55772" applyNumberFormat="1" applyFont="1" applyBorder="1" applyAlignment="1">
      <alignment horizontal="right" vertical="center" wrapText="1"/>
    </xf>
    <xf numFmtId="174" fontId="21" fillId="0" borderId="0" xfId="0" applyNumberFormat="1" applyFont="1" applyAlignment="1">
      <alignment horizontal="right" vertical="top"/>
    </xf>
    <xf numFmtId="174" fontId="176" fillId="0" borderId="0" xfId="0" applyNumberFormat="1" applyFont="1" applyAlignment="1">
      <alignment horizontal="right" vertical="top"/>
    </xf>
    <xf numFmtId="174" fontId="22" fillId="0" borderId="0" xfId="0" applyNumberFormat="1" applyFont="1" applyAlignment="1">
      <alignment horizontal="right" vertical="top"/>
    </xf>
    <xf numFmtId="262" fontId="24" fillId="0" borderId="0" xfId="55772" applyNumberFormat="1" applyFont="1"/>
    <xf numFmtId="0" fontId="299" fillId="0" borderId="0" xfId="0" applyFont="1"/>
    <xf numFmtId="210" fontId="21" fillId="33" borderId="0" xfId="0" applyNumberFormat="1" applyFont="1" applyFill="1"/>
    <xf numFmtId="0" fontId="21" fillId="0" borderId="116" xfId="0" applyFont="1" applyBorder="1" applyProtection="1">
      <protection locked="0"/>
    </xf>
    <xf numFmtId="0" fontId="21" fillId="33" borderId="116" xfId="0" applyFont="1" applyFill="1" applyBorder="1"/>
    <xf numFmtId="0" fontId="24" fillId="33" borderId="116" xfId="0" applyFont="1" applyFill="1" applyBorder="1" applyAlignment="1">
      <alignment horizontal="right" wrapText="1"/>
    </xf>
    <xf numFmtId="0" fontId="21" fillId="0" borderId="116" xfId="0" applyFont="1" applyBorder="1" applyAlignment="1">
      <alignment horizontal="center" vertical="center"/>
    </xf>
    <xf numFmtId="0" fontId="21" fillId="0" borderId="116" xfId="0" applyFont="1" applyBorder="1" applyAlignment="1">
      <alignment horizontal="center" vertical="center" wrapText="1"/>
    </xf>
    <xf numFmtId="0" fontId="174" fillId="0" borderId="116" xfId="0" applyFont="1" applyBorder="1" applyAlignment="1">
      <alignment horizontal="right" vertical="top" wrapText="1"/>
    </xf>
    <xf numFmtId="0" fontId="22" fillId="0" borderId="116" xfId="0" applyFont="1" applyBorder="1" applyAlignment="1">
      <alignment vertical="top"/>
    </xf>
    <xf numFmtId="0" fontId="21" fillId="0" borderId="116" xfId="0" applyFont="1" applyBorder="1" applyAlignment="1">
      <alignment vertical="top"/>
    </xf>
    <xf numFmtId="3" fontId="22" fillId="0" borderId="116" xfId="0" applyNumberFormat="1" applyFont="1" applyBorder="1" applyAlignment="1">
      <alignment vertical="top" wrapText="1"/>
    </xf>
    <xf numFmtId="166" fontId="22" fillId="0" borderId="116" xfId="0" applyNumberFormat="1" applyFont="1" applyBorder="1" applyAlignment="1">
      <alignment vertical="top" wrapText="1"/>
    </xf>
    <xf numFmtId="49" fontId="21" fillId="124" borderId="116" xfId="0" applyNumberFormat="1" applyFont="1" applyFill="1" applyBorder="1" applyAlignment="1">
      <alignment horizontal="center" vertical="center"/>
    </xf>
    <xf numFmtId="49" fontId="24" fillId="124" borderId="116" xfId="0" applyNumberFormat="1" applyFont="1" applyFill="1" applyBorder="1" applyAlignment="1">
      <alignment horizontal="right" vertical="center" wrapText="1"/>
    </xf>
    <xf numFmtId="49" fontId="21" fillId="124" borderId="116" xfId="0" applyNumberFormat="1" applyFont="1" applyFill="1" applyBorder="1" applyAlignment="1">
      <alignment vertical="center" wrapText="1"/>
    </xf>
    <xf numFmtId="174" fontId="21" fillId="124" borderId="116" xfId="55772" applyNumberFormat="1" applyFont="1" applyFill="1" applyBorder="1" applyAlignment="1">
      <alignment vertical="center" wrapText="1"/>
    </xf>
    <xf numFmtId="172" fontId="24" fillId="33" borderId="116" xfId="0" applyNumberFormat="1" applyFont="1" applyFill="1" applyBorder="1"/>
    <xf numFmtId="0" fontId="169" fillId="0" borderId="116" xfId="0" applyFont="1" applyBorder="1" applyAlignment="1">
      <alignment horizontal="right" vertical="center" wrapText="1"/>
    </xf>
    <xf numFmtId="0" fontId="24" fillId="0" borderId="116" xfId="0" applyFont="1" applyBorder="1" applyAlignment="1">
      <alignment horizontal="center" vertical="center" wrapText="1"/>
    </xf>
    <xf numFmtId="0" fontId="21" fillId="33" borderId="116" xfId="0" applyFont="1" applyFill="1" applyBorder="1" applyAlignment="1">
      <alignment vertical="center"/>
    </xf>
    <xf numFmtId="0" fontId="169" fillId="33" borderId="116" xfId="0" applyFont="1" applyFill="1" applyBorder="1" applyAlignment="1">
      <alignment horizontal="right" wrapText="1"/>
    </xf>
    <xf numFmtId="0" fontId="21" fillId="33" borderId="116" xfId="0" applyFont="1" applyFill="1" applyBorder="1" applyAlignment="1">
      <alignment horizontal="right" vertical="top" wrapText="1"/>
    </xf>
    <xf numFmtId="0" fontId="21" fillId="33" borderId="116" xfId="0" applyFont="1" applyFill="1" applyBorder="1" applyAlignment="1">
      <alignment horizontal="left" vertical="top" wrapText="1"/>
    </xf>
    <xf numFmtId="174" fontId="169" fillId="33" borderId="116" xfId="55772" applyNumberFormat="1" applyFont="1" applyFill="1" applyBorder="1" applyAlignment="1">
      <alignment horizontal="right" vertical="top" wrapText="1"/>
    </xf>
    <xf numFmtId="0" fontId="22" fillId="33" borderId="116" xfId="0" applyFont="1" applyFill="1" applyBorder="1"/>
    <xf numFmtId="0" fontId="22" fillId="0" borderId="116" xfId="0" applyFont="1" applyBorder="1" applyAlignment="1">
      <alignment horizontal="left" vertical="center" wrapText="1"/>
    </xf>
    <xf numFmtId="0" fontId="21" fillId="33" borderId="116" xfId="0" applyFont="1" applyFill="1" applyBorder="1" applyAlignment="1">
      <alignment horizontal="left" vertical="top"/>
    </xf>
    <xf numFmtId="10" fontId="21" fillId="33" borderId="116" xfId="0" applyNumberFormat="1" applyFont="1" applyFill="1" applyBorder="1" applyAlignment="1">
      <alignment vertical="center"/>
    </xf>
    <xf numFmtId="0" fontId="21" fillId="0" borderId="116" xfId="0" applyFont="1" applyBorder="1" applyAlignment="1">
      <alignment vertical="center"/>
    </xf>
    <xf numFmtId="0" fontId="24" fillId="33" borderId="116" xfId="0" applyFont="1" applyFill="1" applyBorder="1"/>
    <xf numFmtId="174" fontId="169" fillId="0" borderId="116" xfId="55772" applyNumberFormat="1" applyFont="1" applyFill="1" applyBorder="1" applyAlignment="1">
      <alignment horizontal="left" vertical="top" wrapText="1"/>
    </xf>
    <xf numFmtId="174" fontId="169" fillId="117" borderId="116" xfId="0" applyNumberFormat="1" applyFont="1" applyFill="1" applyBorder="1" applyAlignment="1">
      <alignment horizontal="left" vertical="top" wrapText="1"/>
    </xf>
    <xf numFmtId="174" fontId="169" fillId="0" borderId="116" xfId="0" applyNumberFormat="1" applyFont="1" applyBorder="1" applyAlignment="1">
      <alignment horizontal="left" vertical="top" wrapText="1"/>
    </xf>
    <xf numFmtId="174" fontId="169" fillId="33" borderId="116" xfId="0" applyNumberFormat="1" applyFont="1" applyFill="1" applyBorder="1" applyAlignment="1">
      <alignment horizontal="left" vertical="top" wrapText="1"/>
    </xf>
    <xf numFmtId="0" fontId="169" fillId="33" borderId="116" xfId="0" applyFont="1" applyFill="1" applyBorder="1" applyAlignment="1">
      <alignment horizontal="left" vertical="top" wrapText="1"/>
    </xf>
    <xf numFmtId="0" fontId="24" fillId="33" borderId="116" xfId="0" applyFont="1" applyFill="1" applyBorder="1" applyAlignment="1">
      <alignment horizontal="right"/>
    </xf>
    <xf numFmtId="0" fontId="24" fillId="33" borderId="116" xfId="0" applyFont="1" applyFill="1" applyBorder="1" applyAlignment="1">
      <alignment vertical="top" wrapText="1"/>
    </xf>
    <xf numFmtId="0" fontId="169" fillId="0" borderId="116" xfId="0" applyFont="1" applyBorder="1" applyAlignment="1">
      <alignment horizontal="left" vertical="center" wrapText="1"/>
    </xf>
    <xf numFmtId="174" fontId="21" fillId="33" borderId="116" xfId="55772" applyNumberFormat="1" applyFont="1" applyFill="1" applyBorder="1" applyAlignment="1">
      <alignment horizontal="right" vertical="top"/>
    </xf>
    <xf numFmtId="174" fontId="169" fillId="0" borderId="0" xfId="55772" applyNumberFormat="1" applyFont="1" applyBorder="1" applyAlignment="1">
      <alignment vertical="center" wrapText="1"/>
    </xf>
    <xf numFmtId="169" fontId="24" fillId="0" borderId="0" xfId="55772" applyNumberFormat="1" applyFont="1" applyFill="1"/>
    <xf numFmtId="169" fontId="211" fillId="0" borderId="0" xfId="55772" applyNumberFormat="1" applyFont="1" applyFill="1"/>
    <xf numFmtId="258" fontId="24" fillId="0" borderId="0" xfId="55772" applyNumberFormat="1" applyFont="1" applyFill="1"/>
    <xf numFmtId="258" fontId="211" fillId="0" borderId="0" xfId="55772" applyNumberFormat="1" applyFont="1" applyFill="1"/>
    <xf numFmtId="258" fontId="176" fillId="0" borderId="0" xfId="35974" applyNumberFormat="1" applyFont="1" applyAlignment="1">
      <alignment horizontal="right"/>
    </xf>
    <xf numFmtId="165" fontId="24" fillId="33" borderId="0" xfId="55772" applyNumberFormat="1" applyFont="1" applyFill="1"/>
    <xf numFmtId="210" fontId="24" fillId="33" borderId="0" xfId="0" applyNumberFormat="1" applyFont="1" applyFill="1"/>
    <xf numFmtId="10" fontId="24" fillId="33" borderId="0" xfId="55773" applyNumberFormat="1" applyFont="1" applyFill="1"/>
    <xf numFmtId="4" fontId="24" fillId="33" borderId="0" xfId="0" applyNumberFormat="1" applyFont="1" applyFill="1"/>
    <xf numFmtId="174" fontId="211" fillId="0" borderId="0" xfId="55772" applyNumberFormat="1" applyFont="1"/>
    <xf numFmtId="174" fontId="24" fillId="0" borderId="0" xfId="55772" applyNumberFormat="1" applyFont="1"/>
    <xf numFmtId="174" fontId="211" fillId="0" borderId="0" xfId="0" applyNumberFormat="1" applyFont="1"/>
    <xf numFmtId="176" fontId="24" fillId="33" borderId="0" xfId="0" applyNumberFormat="1" applyFont="1" applyFill="1" applyAlignment="1">
      <alignment vertical="center" wrapText="1"/>
    </xf>
    <xf numFmtId="2" fontId="21" fillId="33" borderId="0" xfId="0" applyNumberFormat="1" applyFont="1" applyFill="1"/>
    <xf numFmtId="170" fontId="21" fillId="33" borderId="116" xfId="35975" applyNumberFormat="1" applyFont="1" applyFill="1" applyBorder="1" applyAlignment="1" applyProtection="1">
      <alignment horizontal="right"/>
      <protection locked="0"/>
    </xf>
    <xf numFmtId="174" fontId="24" fillId="0" borderId="0" xfId="0" applyNumberFormat="1" applyFont="1"/>
    <xf numFmtId="165" fontId="24" fillId="0" borderId="0" xfId="55772" applyNumberFormat="1" applyFont="1" applyFill="1" applyBorder="1"/>
    <xf numFmtId="2" fontId="24" fillId="33" borderId="0" xfId="0" applyNumberFormat="1" applyFont="1" applyFill="1"/>
    <xf numFmtId="43" fontId="24" fillId="33" borderId="0" xfId="0" applyNumberFormat="1" applyFont="1" applyFill="1"/>
    <xf numFmtId="2" fontId="21" fillId="0" borderId="0" xfId="0" applyNumberFormat="1" applyFont="1" applyProtection="1">
      <protection locked="0"/>
    </xf>
    <xf numFmtId="258" fontId="24" fillId="0" borderId="0" xfId="6213" applyNumberFormat="1" applyFont="1" applyFill="1" applyAlignment="1">
      <alignment horizontal="right"/>
    </xf>
    <xf numFmtId="258" fontId="24" fillId="0" borderId="0" xfId="6213" applyNumberFormat="1" applyFont="1" applyFill="1"/>
    <xf numFmtId="174" fontId="0" fillId="33" borderId="0" xfId="0" applyNumberFormat="1" applyFill="1" applyAlignment="1">
      <alignment vertical="center"/>
    </xf>
    <xf numFmtId="0" fontId="101" fillId="0" borderId="0" xfId="48778" applyFont="1" applyFill="1" applyAlignment="1" applyProtection="1"/>
    <xf numFmtId="0" fontId="300" fillId="33" borderId="0" xfId="0" applyFont="1" applyFill="1"/>
    <xf numFmtId="0" fontId="301" fillId="33" borderId="0" xfId="0" applyFont="1" applyFill="1" applyAlignment="1">
      <alignment vertical="center"/>
    </xf>
    <xf numFmtId="0" fontId="302" fillId="33" borderId="0" xfId="0" applyFont="1" applyFill="1"/>
    <xf numFmtId="0" fontId="302" fillId="33" borderId="0" xfId="0" applyFont="1" applyFill="1" applyAlignment="1">
      <alignment vertical="center"/>
    </xf>
    <xf numFmtId="169" fontId="24" fillId="33" borderId="0" xfId="0" applyNumberFormat="1" applyFont="1" applyFill="1"/>
    <xf numFmtId="0" fontId="24" fillId="0" borderId="116" xfId="0" applyFont="1" applyBorder="1" applyAlignment="1">
      <alignment horizontal="right"/>
    </xf>
    <xf numFmtId="175" fontId="169" fillId="0" borderId="116" xfId="0" applyNumberFormat="1" applyFont="1" applyBorder="1" applyAlignment="1">
      <alignment horizontal="center" vertical="center" wrapText="1"/>
    </xf>
    <xf numFmtId="175" fontId="169" fillId="0" borderId="0" xfId="0" applyNumberFormat="1" applyFont="1" applyAlignment="1">
      <alignment horizontal="center" vertical="center" wrapText="1"/>
    </xf>
    <xf numFmtId="175" fontId="169" fillId="0" borderId="0" xfId="0" applyNumberFormat="1" applyFont="1" applyAlignment="1">
      <alignment horizontal="left" vertical="top" wrapText="1"/>
    </xf>
    <xf numFmtId="258" fontId="176" fillId="0" borderId="0" xfId="35974" applyNumberFormat="1" applyFont="1" applyBorder="1" applyAlignment="1">
      <alignment horizontal="right"/>
    </xf>
    <xf numFmtId="3" fontId="21" fillId="117" borderId="0" xfId="0" applyNumberFormat="1" applyFont="1" applyFill="1" applyAlignment="1">
      <alignment vertical="top"/>
    </xf>
    <xf numFmtId="3" fontId="21" fillId="117" borderId="116" xfId="0" applyNumberFormat="1" applyFont="1" applyFill="1" applyBorder="1" applyAlignment="1">
      <alignment vertical="top" wrapText="1"/>
    </xf>
    <xf numFmtId="0" fontId="24" fillId="117" borderId="0" xfId="0" applyFont="1" applyFill="1" applyAlignment="1">
      <alignment horizontal="right" vertical="center"/>
    </xf>
    <xf numFmtId="3" fontId="22" fillId="117" borderId="0" xfId="0" applyNumberFormat="1" applyFont="1" applyFill="1" applyAlignment="1">
      <alignment vertical="top"/>
    </xf>
    <xf numFmtId="0" fontId="0" fillId="117" borderId="0" xfId="0" applyFill="1"/>
    <xf numFmtId="241" fontId="169" fillId="0" borderId="0" xfId="0" applyNumberFormat="1" applyFont="1" applyAlignment="1">
      <alignment horizontal="right" vertical="center" wrapText="1"/>
    </xf>
    <xf numFmtId="3" fontId="176" fillId="117" borderId="0" xfId="0" applyNumberFormat="1" applyFont="1" applyFill="1" applyAlignment="1">
      <alignment vertical="top"/>
    </xf>
    <xf numFmtId="0" fontId="21" fillId="0" borderId="0" xfId="0" applyFont="1" applyAlignment="1">
      <alignment horizontal="left" vertical="center" wrapText="1" indent="1"/>
    </xf>
    <xf numFmtId="0" fontId="176" fillId="0" borderId="0" xfId="0" applyFont="1" applyAlignment="1">
      <alignment horizontal="left" vertical="center" wrapText="1" indent="2"/>
    </xf>
    <xf numFmtId="0" fontId="24" fillId="33" borderId="121" xfId="0" applyFont="1" applyFill="1" applyBorder="1" applyAlignment="1">
      <alignment horizontal="left" wrapText="1"/>
    </xf>
    <xf numFmtId="0" fontId="24" fillId="33" borderId="121" xfId="0" applyFont="1" applyFill="1" applyBorder="1"/>
    <xf numFmtId="0" fontId="21" fillId="33" borderId="121" xfId="0" applyFont="1" applyFill="1" applyBorder="1" applyAlignment="1">
      <alignment horizontal="right"/>
    </xf>
    <xf numFmtId="174" fontId="169" fillId="33" borderId="121" xfId="0" applyNumberFormat="1" applyFont="1" applyFill="1" applyBorder="1" applyAlignment="1">
      <alignment horizontal="left" vertical="top" wrapText="1"/>
    </xf>
    <xf numFmtId="0" fontId="21" fillId="33" borderId="122" xfId="0" applyFont="1" applyFill="1" applyBorder="1"/>
    <xf numFmtId="0" fontId="24" fillId="33" borderId="122" xfId="0" applyFont="1" applyFill="1" applyBorder="1" applyAlignment="1">
      <alignment horizontal="left" wrapText="1"/>
    </xf>
    <xf numFmtId="174" fontId="169" fillId="0" borderId="122" xfId="0" applyNumberFormat="1" applyFont="1" applyBorder="1" applyAlignment="1">
      <alignment horizontal="left" vertical="top" wrapText="1"/>
    </xf>
    <xf numFmtId="174" fontId="169" fillId="33" borderId="122" xfId="0" applyNumberFormat="1" applyFont="1" applyFill="1" applyBorder="1" applyAlignment="1">
      <alignment horizontal="left" vertical="top" wrapText="1"/>
    </xf>
    <xf numFmtId="0" fontId="21" fillId="33" borderId="122" xfId="0" applyFont="1" applyFill="1" applyBorder="1" applyAlignment="1">
      <alignment horizontal="right"/>
    </xf>
    <xf numFmtId="264" fontId="24" fillId="33" borderId="0" xfId="0" applyNumberFormat="1" applyFont="1" applyFill="1"/>
    <xf numFmtId="9" fontId="24" fillId="33" borderId="0" xfId="55773" applyFont="1" applyFill="1" applyAlignment="1">
      <alignment horizontal="right" vertical="top" wrapText="1"/>
    </xf>
    <xf numFmtId="174" fontId="24" fillId="33" borderId="0" xfId="55773" applyNumberFormat="1" applyFont="1" applyFill="1"/>
    <xf numFmtId="9" fontId="0" fillId="33" borderId="0" xfId="55773" applyFont="1" applyFill="1"/>
    <xf numFmtId="172" fontId="0" fillId="0" borderId="0" xfId="0" applyNumberFormat="1"/>
    <xf numFmtId="265" fontId="22" fillId="0" borderId="91" xfId="0" applyNumberFormat="1" applyFont="1" applyBorder="1" applyAlignment="1">
      <alignment vertical="top"/>
    </xf>
    <xf numFmtId="166" fontId="21" fillId="0" borderId="0" xfId="0" applyNumberFormat="1" applyFont="1" applyAlignment="1">
      <alignment horizontal="right" vertical="top"/>
    </xf>
    <xf numFmtId="241" fontId="21" fillId="0" borderId="0" xfId="0" applyNumberFormat="1" applyFont="1" applyAlignment="1">
      <alignment horizontal="right" vertical="center"/>
    </xf>
    <xf numFmtId="241" fontId="21" fillId="0" borderId="0" xfId="0" applyNumberFormat="1" applyFont="1" applyAlignment="1">
      <alignment horizontal="right"/>
    </xf>
    <xf numFmtId="258" fontId="21" fillId="0" borderId="0" xfId="35974" applyNumberFormat="1" applyFont="1" applyAlignment="1">
      <alignment horizontal="right"/>
    </xf>
    <xf numFmtId="257" fontId="21" fillId="0" borderId="0" xfId="35974" applyNumberFormat="1" applyFont="1" applyAlignment="1">
      <alignment horizontal="right"/>
    </xf>
    <xf numFmtId="258" fontId="21" fillId="0" borderId="0" xfId="55773" applyNumberFormat="1" applyFont="1" applyAlignment="1" applyProtection="1">
      <alignment horizontal="right" vertical="center"/>
      <protection locked="0"/>
    </xf>
    <xf numFmtId="172" fontId="24" fillId="0" borderId="0" xfId="0" applyNumberFormat="1" applyFont="1"/>
    <xf numFmtId="172" fontId="26" fillId="0" borderId="0" xfId="0" applyNumberFormat="1" applyFont="1"/>
    <xf numFmtId="170" fontId="296" fillId="0" borderId="0" xfId="35680" applyNumberFormat="1" applyFont="1">
      <alignment vertical="center"/>
    </xf>
    <xf numFmtId="241" fontId="28" fillId="33" borderId="0" xfId="55772" applyNumberFormat="1" applyFont="1" applyFill="1" applyAlignment="1">
      <alignment vertical="center"/>
    </xf>
    <xf numFmtId="241" fontId="0" fillId="33" borderId="0" xfId="55772" applyNumberFormat="1" applyFont="1" applyFill="1"/>
    <xf numFmtId="266" fontId="24" fillId="33" borderId="0" xfId="55772" applyNumberFormat="1" applyFont="1" applyFill="1"/>
    <xf numFmtId="169" fontId="24" fillId="33" borderId="0" xfId="6213" applyNumberFormat="1" applyFont="1" applyFill="1" applyBorder="1"/>
    <xf numFmtId="245" fontId="21" fillId="0" borderId="0" xfId="35974" applyNumberFormat="1" applyFont="1" applyAlignment="1">
      <alignment horizontal="right" vertical="center"/>
    </xf>
    <xf numFmtId="0" fontId="21" fillId="0" borderId="123" xfId="0" applyFont="1" applyBorder="1"/>
    <xf numFmtId="0" fontId="24" fillId="0" borderId="0" xfId="0" applyFont="1" applyAlignment="1">
      <alignment horizontal="left"/>
    </xf>
    <xf numFmtId="0" fontId="24" fillId="0" borderId="0" xfId="0" applyFont="1" applyAlignment="1">
      <alignment horizontal="center"/>
    </xf>
    <xf numFmtId="0" fontId="0" fillId="0" borderId="0" xfId="0" applyAlignment="1">
      <alignment horizontal="center"/>
    </xf>
    <xf numFmtId="0" fontId="21" fillId="33" borderId="124" xfId="0" applyFont="1" applyFill="1" applyBorder="1" applyAlignment="1">
      <alignment horizontal="right" vertical="top" wrapText="1"/>
    </xf>
    <xf numFmtId="0" fontId="24" fillId="33" borderId="124" xfId="0" applyFont="1" applyFill="1" applyBorder="1" applyAlignment="1">
      <alignment horizontal="right" vertical="top" wrapText="1"/>
    </xf>
    <xf numFmtId="0" fontId="21" fillId="33" borderId="124" xfId="0" applyFont="1" applyFill="1" applyBorder="1" applyAlignment="1">
      <alignment horizontal="left" vertical="top" wrapText="1"/>
    </xf>
    <xf numFmtId="174" fontId="169" fillId="0" borderId="124" xfId="55772" applyNumberFormat="1" applyFont="1" applyFill="1" applyBorder="1" applyAlignment="1">
      <alignment horizontal="right" vertical="top" wrapText="1"/>
    </xf>
    <xf numFmtId="174" fontId="169" fillId="33" borderId="124" xfId="55772" applyNumberFormat="1" applyFont="1" applyFill="1" applyBorder="1" applyAlignment="1">
      <alignment horizontal="right" vertical="top" wrapText="1"/>
    </xf>
    <xf numFmtId="0" fontId="174" fillId="0" borderId="0" xfId="0" applyFont="1" applyAlignment="1">
      <alignment horizontal="left"/>
    </xf>
    <xf numFmtId="0" fontId="21" fillId="33" borderId="124" xfId="0" applyFont="1" applyFill="1" applyBorder="1" applyAlignment="1" applyProtection="1">
      <alignment horizontal="left" wrapText="1" indent="1"/>
      <protection locked="0"/>
    </xf>
    <xf numFmtId="0" fontId="24" fillId="0" borderId="124" xfId="0" applyFont="1" applyBorder="1"/>
    <xf numFmtId="169" fontId="21" fillId="0" borderId="124" xfId="35974" applyNumberFormat="1" applyFont="1" applyBorder="1" applyAlignment="1">
      <alignment horizontal="right"/>
    </xf>
    <xf numFmtId="0" fontId="74" fillId="0" borderId="124" xfId="0" applyFont="1" applyBorder="1"/>
    <xf numFmtId="10" fontId="74" fillId="0" borderId="0" xfId="0" applyNumberFormat="1" applyFont="1"/>
    <xf numFmtId="174" fontId="74" fillId="0" borderId="0" xfId="55772" applyNumberFormat="1" applyFont="1"/>
    <xf numFmtId="0" fontId="24" fillId="0" borderId="0" xfId="0" applyFont="1" applyAlignment="1">
      <alignment vertical="top"/>
    </xf>
    <xf numFmtId="0" fontId="24" fillId="33" borderId="116" xfId="0" applyFont="1" applyFill="1" applyBorder="1" applyAlignment="1">
      <alignment horizontal="right" vertical="top"/>
    </xf>
    <xf numFmtId="0" fontId="24" fillId="33" borderId="0" xfId="0" applyFont="1" applyFill="1" applyAlignment="1">
      <alignment horizontal="right" vertical="top"/>
    </xf>
    <xf numFmtId="267" fontId="24" fillId="33" borderId="0" xfId="0" applyNumberFormat="1" applyFont="1" applyFill="1" applyAlignment="1">
      <alignment horizontal="left" wrapText="1"/>
    </xf>
    <xf numFmtId="0" fontId="174" fillId="127" borderId="124" xfId="0" applyFont="1" applyFill="1" applyBorder="1" applyAlignment="1">
      <alignment wrapText="1"/>
    </xf>
    <xf numFmtId="174" fontId="26" fillId="0" borderId="124" xfId="0" applyNumberFormat="1" applyFont="1" applyBorder="1" applyAlignment="1">
      <alignment horizontal="left" vertical="top" wrapText="1"/>
    </xf>
    <xf numFmtId="174" fontId="26" fillId="0" borderId="124" xfId="0" applyNumberFormat="1" applyFont="1" applyBorder="1" applyAlignment="1">
      <alignment horizontal="right" vertical="top" wrapText="1"/>
    </xf>
    <xf numFmtId="174" fontId="26" fillId="33" borderId="124" xfId="0" applyNumberFormat="1" applyFont="1" applyFill="1" applyBorder="1"/>
    <xf numFmtId="174" fontId="26" fillId="33" borderId="124" xfId="55772" applyNumberFormat="1" applyFont="1" applyFill="1" applyBorder="1"/>
    <xf numFmtId="0" fontId="26" fillId="33" borderId="124" xfId="0" applyFont="1" applyFill="1" applyBorder="1" applyAlignment="1">
      <alignment horizontal="left" vertical="top" wrapText="1"/>
    </xf>
    <xf numFmtId="174" fontId="26" fillId="33" borderId="124" xfId="0" applyNumberFormat="1" applyFont="1" applyFill="1" applyBorder="1" applyAlignment="1">
      <alignment horizontal="left" vertical="top" wrapText="1"/>
    </xf>
    <xf numFmtId="174" fontId="24" fillId="33" borderId="124" xfId="0" applyNumberFormat="1" applyFont="1" applyFill="1" applyBorder="1" applyAlignment="1">
      <alignment horizontal="right" vertical="top" wrapText="1"/>
    </xf>
    <xf numFmtId="174" fontId="26" fillId="33" borderId="124" xfId="0" applyNumberFormat="1" applyFont="1" applyFill="1" applyBorder="1" applyAlignment="1">
      <alignment horizontal="right" vertical="top" wrapText="1"/>
    </xf>
    <xf numFmtId="241" fontId="22" fillId="0" borderId="124" xfId="0" applyNumberFormat="1" applyFont="1" applyBorder="1" applyAlignment="1">
      <alignment horizontal="left" vertical="center"/>
    </xf>
    <xf numFmtId="0" fontId="21" fillId="0" borderId="116" xfId="0" applyFont="1" applyBorder="1" applyAlignment="1">
      <alignment horizontal="left" wrapText="1"/>
    </xf>
    <xf numFmtId="3" fontId="24" fillId="0" borderId="0" xfId="0" applyNumberFormat="1" applyFont="1"/>
    <xf numFmtId="0" fontId="22" fillId="33" borderId="124" xfId="0" applyFont="1" applyFill="1" applyBorder="1" applyAlignment="1">
      <alignment horizontal="left" wrapText="1"/>
    </xf>
    <xf numFmtId="169" fontId="22" fillId="0" borderId="124" xfId="35974" applyNumberFormat="1" applyFont="1" applyBorder="1" applyAlignment="1">
      <alignment horizontal="right"/>
    </xf>
    <xf numFmtId="0" fontId="28" fillId="0" borderId="0" xfId="0" applyFont="1"/>
    <xf numFmtId="3" fontId="28" fillId="0" borderId="0" xfId="0" applyNumberFormat="1" applyFont="1" applyAlignment="1">
      <alignment horizontal="center"/>
    </xf>
    <xf numFmtId="3" fontId="28" fillId="0" borderId="0" xfId="0" applyNumberFormat="1" applyFont="1" applyAlignment="1">
      <alignment vertical="center"/>
    </xf>
    <xf numFmtId="3" fontId="28" fillId="0" borderId="0" xfId="0" applyNumberFormat="1" applyFont="1" applyAlignment="1">
      <alignment horizontal="center" vertical="center"/>
    </xf>
    <xf numFmtId="0" fontId="28" fillId="0" borderId="0" xfId="0" applyFont="1" applyAlignment="1">
      <alignment vertical="center"/>
    </xf>
    <xf numFmtId="0" fontId="23" fillId="0" borderId="0" xfId="0" applyFont="1"/>
    <xf numFmtId="0" fontId="211" fillId="0" borderId="0" xfId="0" applyFont="1" applyAlignment="1">
      <alignment horizontal="center"/>
    </xf>
    <xf numFmtId="0" fontId="30" fillId="0" borderId="0" xfId="35680" applyFont="1" applyAlignment="1">
      <alignment vertical="top"/>
    </xf>
    <xf numFmtId="0" fontId="74" fillId="33" borderId="0" xfId="0" applyFont="1" applyFill="1"/>
    <xf numFmtId="0" fontId="21" fillId="0" borderId="124" xfId="0" applyFont="1" applyBorder="1" applyAlignment="1">
      <alignment horizontal="center" vertical="center" wrapText="1"/>
    </xf>
    <xf numFmtId="0" fontId="21" fillId="0" borderId="116" xfId="0" applyFont="1" applyBorder="1" applyAlignment="1">
      <alignment horizontal="right"/>
    </xf>
    <xf numFmtId="0" fontId="21" fillId="0" borderId="116" xfId="0" applyFont="1" applyBorder="1" applyAlignment="1">
      <alignment horizontal="right" vertical="center" wrapText="1"/>
    </xf>
    <xf numFmtId="0" fontId="21" fillId="0" borderId="0" xfId="0" applyFont="1" applyAlignment="1">
      <alignment horizontal="right" vertical="center"/>
    </xf>
    <xf numFmtId="0" fontId="21" fillId="0" borderId="116" xfId="0" applyFont="1" applyBorder="1" applyAlignment="1">
      <alignment horizontal="right" vertical="center"/>
    </xf>
    <xf numFmtId="3" fontId="21" fillId="0" borderId="0" xfId="0" applyNumberFormat="1" applyFont="1" applyAlignment="1">
      <alignment horizontal="right" vertical="center" wrapText="1"/>
    </xf>
    <xf numFmtId="3" fontId="21" fillId="117" borderId="0" xfId="0" applyNumberFormat="1" applyFont="1" applyFill="1" applyAlignment="1">
      <alignment horizontal="right" vertical="center" wrapText="1"/>
    </xf>
    <xf numFmtId="0" fontId="26" fillId="0" borderId="116" xfId="0" applyFont="1" applyBorder="1" applyAlignment="1">
      <alignment horizontal="left" vertical="center" wrapText="1"/>
    </xf>
    <xf numFmtId="0" fontId="74" fillId="0" borderId="116" xfId="0" applyFont="1" applyBorder="1"/>
    <xf numFmtId="0" fontId="142" fillId="0" borderId="116" xfId="0" applyFont="1" applyBorder="1"/>
    <xf numFmtId="0" fontId="142" fillId="0" borderId="0" xfId="0" applyFont="1"/>
    <xf numFmtId="0" fontId="26" fillId="0" borderId="116" xfId="0" applyFont="1" applyBorder="1" applyAlignment="1">
      <alignment horizontal="left" vertical="center" wrapText="1" indent="1"/>
    </xf>
    <xf numFmtId="0" fontId="24" fillId="0" borderId="124" xfId="0" applyFont="1" applyBorder="1" applyAlignment="1">
      <alignment horizontal="center" vertical="center" wrapText="1"/>
    </xf>
    <xf numFmtId="0" fontId="169" fillId="0" borderId="116" xfId="0" applyFont="1" applyBorder="1" applyAlignment="1">
      <alignment horizontal="center" vertical="center"/>
    </xf>
    <xf numFmtId="0" fontId="24" fillId="0" borderId="116" xfId="0" applyFont="1" applyBorder="1" applyAlignment="1">
      <alignment horizontal="right" vertical="center"/>
    </xf>
    <xf numFmtId="241" fontId="169" fillId="33" borderId="0" xfId="53194" applyNumberFormat="1" applyFont="1" applyFill="1" applyAlignment="1">
      <alignment horizontal="right" wrapText="1"/>
    </xf>
    <xf numFmtId="0" fontId="26" fillId="33" borderId="0" xfId="0" applyFont="1" applyFill="1" applyAlignment="1">
      <alignment vertical="center" wrapText="1"/>
    </xf>
    <xf numFmtId="241" fontId="174" fillId="33" borderId="0" xfId="53194" applyNumberFormat="1" applyFont="1" applyFill="1" applyAlignment="1">
      <alignment horizontal="right" vertical="center" wrapText="1"/>
    </xf>
    <xf numFmtId="0" fontId="169" fillId="33" borderId="0" xfId="0" applyFont="1" applyFill="1" applyAlignment="1">
      <alignment vertical="center"/>
    </xf>
    <xf numFmtId="241" fontId="169" fillId="0" borderId="0" xfId="53194" applyNumberFormat="1" applyFont="1" applyAlignment="1">
      <alignment horizontal="right" vertical="center" wrapText="1"/>
    </xf>
    <xf numFmtId="0" fontId="169" fillId="0" borderId="0" xfId="0" applyFont="1" applyAlignment="1">
      <alignment vertical="center"/>
    </xf>
    <xf numFmtId="241" fontId="212" fillId="0" borderId="0" xfId="53194" applyNumberFormat="1" applyFont="1" applyAlignment="1">
      <alignment horizontal="right" vertical="center" wrapText="1"/>
    </xf>
    <xf numFmtId="241" fontId="169" fillId="0" borderId="0" xfId="53194" applyNumberFormat="1" applyFont="1" applyBorder="1" applyAlignment="1">
      <alignment horizontal="right" vertical="center" wrapText="1"/>
    </xf>
    <xf numFmtId="241" fontId="174" fillId="0" borderId="0" xfId="53194" applyNumberFormat="1" applyFont="1" applyBorder="1" applyAlignment="1">
      <alignment horizontal="right" vertical="center" wrapText="1"/>
    </xf>
    <xf numFmtId="241" fontId="174" fillId="0" borderId="0" xfId="53194" applyNumberFormat="1" applyFont="1" applyAlignment="1">
      <alignment horizontal="right" vertical="center" wrapText="1"/>
    </xf>
    <xf numFmtId="241" fontId="174" fillId="117" borderId="0" xfId="53194" applyNumberFormat="1" applyFont="1" applyFill="1" applyAlignment="1">
      <alignment horizontal="right" vertical="center" wrapText="1"/>
    </xf>
    <xf numFmtId="241" fontId="169" fillId="117" borderId="0" xfId="53194" applyNumberFormat="1" applyFont="1" applyFill="1" applyAlignment="1">
      <alignment horizontal="right" vertical="center" wrapText="1"/>
    </xf>
    <xf numFmtId="0" fontId="26" fillId="0" borderId="124" xfId="0" applyFont="1" applyBorder="1" applyAlignment="1">
      <alignment vertical="center" wrapText="1"/>
    </xf>
    <xf numFmtId="241" fontId="174" fillId="0" borderId="124" xfId="53194" applyNumberFormat="1" applyFont="1" applyBorder="1" applyAlignment="1">
      <alignment horizontal="right" vertical="center" wrapText="1"/>
    </xf>
    <xf numFmtId="0" fontId="24" fillId="33" borderId="124" xfId="0" applyFont="1" applyFill="1" applyBorder="1" applyAlignment="1">
      <alignment horizontal="center" vertical="top" wrapText="1"/>
    </xf>
    <xf numFmtId="0" fontId="22" fillId="0" borderId="0" xfId="0" applyFont="1" applyAlignment="1">
      <alignment vertical="center"/>
    </xf>
    <xf numFmtId="0" fontId="21" fillId="0" borderId="0" xfId="305" applyFont="1">
      <alignment vertical="center"/>
    </xf>
    <xf numFmtId="0" fontId="21" fillId="41" borderId="0" xfId="35680" applyFont="1" applyFill="1">
      <alignment vertical="center"/>
    </xf>
    <xf numFmtId="0" fontId="22" fillId="41" borderId="0" xfId="35681" applyFont="1" applyFill="1" applyBorder="1" applyAlignment="1">
      <alignment vertical="center"/>
    </xf>
    <xf numFmtId="0" fontId="21" fillId="0" borderId="0" xfId="305" applyFont="1" applyAlignment="1">
      <alignment horizontal="center" wrapText="1"/>
    </xf>
    <xf numFmtId="0" fontId="22" fillId="41" borderId="0" xfId="35681" applyFont="1" applyFill="1" applyBorder="1" applyAlignment="1">
      <alignment horizontal="left" vertical="center"/>
    </xf>
    <xf numFmtId="0" fontId="21" fillId="0" borderId="0" xfId="55770" applyFont="1" applyFill="1" applyBorder="1" applyAlignment="1">
      <alignment horizontal="right" vertical="center" wrapText="1"/>
    </xf>
    <xf numFmtId="0" fontId="21" fillId="0" borderId="0" xfId="305" applyFont="1" applyAlignment="1">
      <alignment horizontal="center" vertical="center" wrapText="1"/>
    </xf>
    <xf numFmtId="0" fontId="21" fillId="0" borderId="0" xfId="55770" applyFont="1" applyFill="1" applyBorder="1" applyAlignment="1">
      <alignment horizontal="center" vertical="center" wrapText="1"/>
    </xf>
    <xf numFmtId="9" fontId="21" fillId="0" borderId="0" xfId="35678" applyFont="1" applyFill="1" applyBorder="1" applyAlignment="1">
      <alignment vertical="center"/>
    </xf>
    <xf numFmtId="11" fontId="215" fillId="0" borderId="0" xfId="0" applyNumberFormat="1" applyFont="1"/>
    <xf numFmtId="0" fontId="215" fillId="0" borderId="0" xfId="0" applyFont="1"/>
    <xf numFmtId="0" fontId="21" fillId="41" borderId="0" xfId="305" quotePrefix="1" applyFont="1" applyFill="1" applyAlignment="1">
      <alignment horizontal="center" vertical="center"/>
    </xf>
    <xf numFmtId="3" fontId="21" fillId="0" borderId="0" xfId="55767" applyFont="1" applyFill="1" applyBorder="1">
      <alignment horizontal="right" vertical="center"/>
      <protection locked="0"/>
    </xf>
    <xf numFmtId="3" fontId="176" fillId="0" borderId="0" xfId="55767" applyFont="1" applyFill="1" applyBorder="1">
      <alignment horizontal="right" vertical="center"/>
      <protection locked="0"/>
    </xf>
    <xf numFmtId="3" fontId="21" fillId="0" borderId="0" xfId="55767" applyFont="1" applyFill="1" applyBorder="1" applyAlignment="1">
      <alignment horizontal="center" vertical="center"/>
      <protection locked="0"/>
    </xf>
    <xf numFmtId="3" fontId="21" fillId="33" borderId="0" xfId="55767" applyFont="1" applyFill="1" applyBorder="1" applyAlignment="1">
      <alignment horizontal="center" vertical="center"/>
      <protection locked="0"/>
    </xf>
    <xf numFmtId="0" fontId="21" fillId="0" borderId="0" xfId="55770" applyFont="1" applyFill="1" applyBorder="1" applyAlignment="1">
      <alignment horizontal="right" wrapText="1"/>
    </xf>
    <xf numFmtId="0" fontId="22" fillId="0" borderId="0" xfId="55770" applyFont="1" applyFill="1" applyBorder="1" applyAlignment="1">
      <alignment horizontal="center" vertical="center" wrapText="1"/>
    </xf>
    <xf numFmtId="0" fontId="21" fillId="0" borderId="0" xfId="305" quotePrefix="1" applyFont="1" applyAlignment="1">
      <alignment horizontal="center" vertical="center"/>
    </xf>
    <xf numFmtId="0" fontId="21" fillId="41" borderId="0" xfId="35680" applyFont="1" applyFill="1" applyAlignment="1">
      <alignment vertical="top" wrapText="1"/>
    </xf>
    <xf numFmtId="0" fontId="202" fillId="0" borderId="0" xfId="0" applyFont="1" applyAlignment="1">
      <alignment vertical="top" wrapText="1"/>
    </xf>
    <xf numFmtId="0" fontId="202" fillId="0" borderId="0" xfId="0" applyFont="1" applyAlignment="1">
      <alignment vertical="top"/>
    </xf>
    <xf numFmtId="0" fontId="22" fillId="0" borderId="0" xfId="35681" applyFont="1" applyFill="1" applyBorder="1" applyAlignment="1">
      <alignment vertical="center"/>
    </xf>
    <xf numFmtId="0" fontId="22" fillId="0" borderId="0" xfId="305" applyFont="1" applyAlignment="1">
      <alignment horizontal="center" vertical="center" wrapText="1"/>
    </xf>
    <xf numFmtId="11" fontId="21" fillId="0" borderId="0" xfId="35680" applyNumberFormat="1" applyFont="1">
      <alignment vertical="center"/>
    </xf>
    <xf numFmtId="0" fontId="21" fillId="41" borderId="0" xfId="305" applyFont="1" applyFill="1" applyAlignment="1">
      <alignment horizontal="left" wrapText="1"/>
    </xf>
    <xf numFmtId="3" fontId="176" fillId="33" borderId="0" xfId="55767" applyFont="1" applyFill="1" applyBorder="1" applyAlignment="1">
      <alignment horizontal="right"/>
      <protection locked="0"/>
    </xf>
    <xf numFmtId="3" fontId="21" fillId="33" borderId="0" xfId="55767" applyFont="1" applyFill="1" applyBorder="1">
      <alignment horizontal="right" vertical="center"/>
      <protection locked="0"/>
    </xf>
    <xf numFmtId="0" fontId="21" fillId="33" borderId="0" xfId="35680" applyFont="1" applyFill="1">
      <alignment vertical="center"/>
    </xf>
    <xf numFmtId="3" fontId="21" fillId="33" borderId="0" xfId="55767" applyFont="1" applyFill="1" applyBorder="1" applyAlignment="1">
      <alignment horizontal="right"/>
      <protection locked="0"/>
    </xf>
    <xf numFmtId="0" fontId="21" fillId="33" borderId="0" xfId="305" applyFont="1" applyFill="1" applyAlignment="1">
      <alignment horizontal="left" wrapText="1"/>
    </xf>
    <xf numFmtId="0" fontId="21" fillId="0" borderId="124" xfId="305" applyFont="1" applyBorder="1" applyAlignment="1">
      <alignment horizontal="left" wrapText="1"/>
    </xf>
    <xf numFmtId="0" fontId="21" fillId="0" borderId="116" xfId="305" quotePrefix="1" applyFont="1" applyBorder="1" applyAlignment="1">
      <alignment horizontal="right" vertical="center"/>
    </xf>
    <xf numFmtId="0" fontId="176" fillId="0" borderId="116" xfId="305" applyFont="1" applyBorder="1" applyAlignment="1">
      <alignment horizontal="left" vertical="center" wrapText="1" indent="1"/>
    </xf>
    <xf numFmtId="3" fontId="21" fillId="0" borderId="116" xfId="55767" applyFont="1" applyFill="1" applyBorder="1" applyAlignment="1">
      <alignment horizontal="center" vertical="center"/>
      <protection locked="0"/>
    </xf>
    <xf numFmtId="3" fontId="21" fillId="33" borderId="116" xfId="55767" applyFont="1" applyFill="1" applyBorder="1" applyAlignment="1">
      <alignment horizontal="center" vertical="center"/>
      <protection locked="0"/>
    </xf>
    <xf numFmtId="0" fontId="21" fillId="33" borderId="0" xfId="0" applyFont="1" applyFill="1" applyAlignment="1">
      <alignment horizontal="center"/>
    </xf>
    <xf numFmtId="0" fontId="22" fillId="33" borderId="0" xfId="0" applyFont="1" applyFill="1" applyProtection="1">
      <protection locked="0"/>
    </xf>
    <xf numFmtId="14" fontId="21" fillId="33" borderId="0" xfId="0" applyNumberFormat="1" applyFont="1" applyFill="1" applyAlignment="1">
      <alignment horizontal="right"/>
    </xf>
    <xf numFmtId="172" fontId="21" fillId="33" borderId="0" xfId="0" applyNumberFormat="1" applyFont="1" applyFill="1" applyAlignment="1">
      <alignment horizontal="right" vertical="center"/>
    </xf>
    <xf numFmtId="2" fontId="21" fillId="33" borderId="0" xfId="0" applyNumberFormat="1" applyFont="1" applyFill="1" applyAlignment="1">
      <alignment horizontal="right"/>
    </xf>
    <xf numFmtId="174" fontId="21" fillId="33" borderId="0" xfId="55772" applyNumberFormat="1" applyFont="1" applyFill="1" applyBorder="1" applyAlignment="1">
      <alignment horizontal="right"/>
    </xf>
    <xf numFmtId="2" fontId="21" fillId="0" borderId="0" xfId="0" applyNumberFormat="1" applyFont="1" applyAlignment="1">
      <alignment horizontal="right"/>
    </xf>
    <xf numFmtId="172" fontId="21" fillId="33" borderId="116" xfId="0" applyNumberFormat="1" applyFont="1" applyFill="1" applyBorder="1"/>
    <xf numFmtId="2" fontId="21" fillId="0" borderId="124" xfId="0" applyNumberFormat="1" applyFont="1" applyBorder="1" applyAlignment="1">
      <alignment horizontal="right"/>
    </xf>
    <xf numFmtId="174" fontId="21" fillId="33" borderId="124" xfId="55772" applyNumberFormat="1" applyFont="1" applyFill="1" applyBorder="1" applyAlignment="1">
      <alignment horizontal="right"/>
    </xf>
    <xf numFmtId="172" fontId="21" fillId="33" borderId="124" xfId="0" applyNumberFormat="1" applyFont="1" applyFill="1" applyBorder="1" applyAlignment="1">
      <alignment horizontal="right" vertical="center"/>
    </xf>
    <xf numFmtId="0" fontId="21" fillId="0" borderId="116" xfId="0" applyFont="1" applyBorder="1"/>
    <xf numFmtId="14" fontId="21" fillId="0" borderId="0" xfId="0" applyNumberFormat="1" applyFont="1" applyAlignment="1">
      <alignment horizontal="right"/>
    </xf>
    <xf numFmtId="0" fontId="21" fillId="33" borderId="124" xfId="0" applyFont="1" applyFill="1" applyBorder="1"/>
    <xf numFmtId="172" fontId="21" fillId="33" borderId="124" xfId="0" applyNumberFormat="1" applyFont="1" applyFill="1" applyBorder="1"/>
    <xf numFmtId="172" fontId="21" fillId="0" borderId="124" xfId="0" applyNumberFormat="1" applyFont="1" applyBorder="1"/>
    <xf numFmtId="0" fontId="26" fillId="0" borderId="0" xfId="0" applyFont="1" applyAlignment="1">
      <alignment wrapText="1"/>
    </xf>
    <xf numFmtId="241" fontId="21" fillId="33" borderId="0" xfId="55772" applyNumberFormat="1" applyFont="1" applyFill="1" applyBorder="1" applyAlignment="1">
      <alignment horizontal="center" vertical="center" wrapText="1"/>
    </xf>
    <xf numFmtId="241" fontId="176" fillId="117" borderId="0" xfId="55772" applyNumberFormat="1" applyFont="1" applyFill="1" applyBorder="1" applyAlignment="1">
      <alignment vertical="center" wrapText="1"/>
    </xf>
    <xf numFmtId="241" fontId="21" fillId="0" borderId="0" xfId="55772" applyNumberFormat="1" applyFont="1" applyBorder="1" applyAlignment="1">
      <alignment horizontal="center" vertical="center" wrapText="1"/>
    </xf>
    <xf numFmtId="241" fontId="212" fillId="117" borderId="0" xfId="55772" applyNumberFormat="1" applyFont="1" applyFill="1" applyBorder="1" applyAlignment="1">
      <alignment vertical="center" wrapText="1"/>
    </xf>
    <xf numFmtId="0" fontId="22" fillId="33" borderId="0" xfId="35681" applyFont="1" applyFill="1" applyBorder="1" applyAlignment="1">
      <alignment vertical="center"/>
    </xf>
    <xf numFmtId="0" fontId="21" fillId="33" borderId="0" xfId="55770" applyFont="1" applyFill="1" applyBorder="1" applyAlignment="1">
      <alignment horizontal="right" vertical="center" wrapText="1"/>
    </xf>
    <xf numFmtId="3" fontId="176" fillId="33" borderId="0" xfId="55767" applyFont="1" applyFill="1" applyBorder="1">
      <alignment horizontal="right" vertical="center"/>
      <protection locked="0"/>
    </xf>
    <xf numFmtId="0" fontId="21" fillId="33" borderId="0" xfId="305" quotePrefix="1" applyFont="1" applyFill="1" applyAlignment="1">
      <alignment horizontal="center" vertical="center"/>
    </xf>
    <xf numFmtId="0" fontId="176" fillId="33" borderId="0" xfId="305" quotePrefix="1" applyFont="1" applyFill="1" applyAlignment="1">
      <alignment horizontal="center" vertical="center"/>
    </xf>
    <xf numFmtId="0" fontId="176" fillId="33" borderId="0" xfId="305" applyFont="1" applyFill="1" applyAlignment="1">
      <alignment horizontal="left" vertical="center" wrapText="1" indent="1"/>
    </xf>
    <xf numFmtId="3" fontId="304" fillId="33" borderId="0" xfId="55767" applyFont="1" applyFill="1" applyBorder="1">
      <alignment horizontal="right" vertical="center"/>
      <protection locked="0"/>
    </xf>
    <xf numFmtId="0" fontId="21" fillId="33" borderId="0" xfId="305" quotePrefix="1" applyFont="1" applyFill="1" applyAlignment="1">
      <alignment horizontal="center"/>
    </xf>
    <xf numFmtId="0" fontId="21" fillId="33" borderId="0" xfId="305" quotePrefix="1" applyFont="1" applyFill="1" applyAlignment="1">
      <alignment horizontal="center" vertical="top"/>
    </xf>
    <xf numFmtId="3" fontId="21" fillId="33" borderId="0" xfId="55767" applyFont="1" applyFill="1" applyBorder="1" applyAlignment="1">
      <alignment horizontal="center"/>
      <protection locked="0"/>
    </xf>
    <xf numFmtId="0" fontId="21" fillId="33" borderId="0" xfId="35680" applyFont="1" applyFill="1" applyAlignment="1">
      <alignment horizontal="right" vertical="center" wrapText="1"/>
    </xf>
    <xf numFmtId="0" fontId="21" fillId="33" borderId="0" xfId="35680" applyFont="1" applyFill="1" applyAlignment="1">
      <alignment horizontal="left" vertical="center" wrapText="1"/>
    </xf>
    <xf numFmtId="0" fontId="21" fillId="33" borderId="0" xfId="35680" applyFont="1" applyFill="1" applyAlignment="1">
      <alignment vertical="top" wrapText="1"/>
    </xf>
    <xf numFmtId="3" fontId="21" fillId="0" borderId="124" xfId="55767" applyFont="1" applyFill="1" applyBorder="1" applyAlignment="1">
      <alignment horizontal="right"/>
      <protection locked="0"/>
    </xf>
    <xf numFmtId="0" fontId="22" fillId="0" borderId="116" xfId="305" applyFont="1" applyBorder="1" applyAlignment="1">
      <alignment horizontal="left" wrapText="1"/>
    </xf>
    <xf numFmtId="3" fontId="22" fillId="0" borderId="116" xfId="55767" applyFont="1" applyFill="1" applyBorder="1" applyAlignment="1">
      <alignment horizontal="right"/>
      <protection locked="0"/>
    </xf>
    <xf numFmtId="3" fontId="22" fillId="0" borderId="0" xfId="55767" applyFont="1" applyFill="1" applyBorder="1" applyAlignment="1">
      <alignment horizontal="right"/>
      <protection locked="0"/>
    </xf>
    <xf numFmtId="0" fontId="22" fillId="0" borderId="124" xfId="305" applyFont="1" applyBorder="1" applyAlignment="1">
      <alignment horizontal="left" wrapText="1"/>
    </xf>
    <xf numFmtId="0" fontId="22" fillId="33" borderId="0" xfId="305" applyFont="1" applyFill="1" applyAlignment="1">
      <alignment horizontal="left" wrapText="1"/>
    </xf>
    <xf numFmtId="0" fontId="21" fillId="33" borderId="0" xfId="0" applyFont="1" applyFill="1" applyAlignment="1" applyProtection="1">
      <alignment horizontal="left" wrapText="1"/>
      <protection locked="0"/>
    </xf>
    <xf numFmtId="0" fontId="200" fillId="0" borderId="124" xfId="0" applyFont="1" applyBorder="1" applyAlignment="1">
      <alignment vertical="top"/>
    </xf>
    <xf numFmtId="176" fontId="26" fillId="33" borderId="124" xfId="0" applyNumberFormat="1" applyFont="1" applyFill="1" applyBorder="1" applyAlignment="1">
      <alignment horizontal="right" wrapText="1"/>
    </xf>
    <xf numFmtId="0" fontId="26" fillId="33" borderId="124" xfId="0" applyFont="1" applyFill="1" applyBorder="1" applyAlignment="1">
      <alignment horizontal="left" wrapText="1"/>
    </xf>
    <xf numFmtId="176" fontId="26" fillId="33" borderId="0" xfId="0" applyNumberFormat="1" applyFont="1" applyFill="1" applyAlignment="1">
      <alignment horizontal="right" wrapText="1"/>
    </xf>
    <xf numFmtId="241" fontId="21" fillId="33" borderId="0" xfId="55772" applyNumberFormat="1" applyFont="1" applyFill="1"/>
    <xf numFmtId="43" fontId="21" fillId="33" borderId="0" xfId="55772" applyFont="1" applyFill="1"/>
    <xf numFmtId="0" fontId="21" fillId="33" borderId="124" xfId="0" applyFont="1" applyFill="1" applyBorder="1" applyAlignment="1" applyProtection="1">
      <alignment horizontal="left"/>
      <protection locked="0"/>
    </xf>
    <xf numFmtId="0" fontId="21" fillId="33" borderId="124" xfId="0" applyFont="1" applyFill="1" applyBorder="1" applyProtection="1">
      <protection locked="0"/>
    </xf>
    <xf numFmtId="0" fontId="24" fillId="33" borderId="124" xfId="0" applyFont="1" applyFill="1" applyBorder="1"/>
    <xf numFmtId="170" fontId="21" fillId="33" borderId="124" xfId="35974" applyNumberFormat="1" applyFont="1" applyFill="1" applyBorder="1" applyAlignment="1">
      <alignment horizontal="right"/>
    </xf>
    <xf numFmtId="169" fontId="21" fillId="0" borderId="0" xfId="35974" applyNumberFormat="1" applyFont="1" applyBorder="1" applyAlignment="1">
      <alignment horizontal="right" vertical="center"/>
    </xf>
    <xf numFmtId="0" fontId="24" fillId="0" borderId="124" xfId="0" applyFont="1" applyBorder="1" applyAlignment="1">
      <alignment horizontal="right" vertical="center" wrapText="1"/>
    </xf>
    <xf numFmtId="172" fontId="26" fillId="33" borderId="124" xfId="0" applyNumberFormat="1" applyFont="1" applyFill="1" applyBorder="1" applyAlignment="1">
      <alignment vertical="center"/>
    </xf>
    <xf numFmtId="0" fontId="26" fillId="0" borderId="124" xfId="0" applyFont="1" applyBorder="1" applyAlignment="1">
      <alignment horizontal="right" vertical="center" wrapText="1"/>
    </xf>
    <xf numFmtId="172" fontId="26" fillId="33" borderId="124" xfId="0" applyNumberFormat="1" applyFont="1" applyFill="1" applyBorder="1"/>
    <xf numFmtId="241" fontId="26" fillId="0" borderId="124" xfId="53194" applyNumberFormat="1" applyFont="1" applyBorder="1" applyAlignment="1">
      <alignment horizontal="right" wrapText="1"/>
    </xf>
    <xf numFmtId="257" fontId="24" fillId="33" borderId="0" xfId="53194" applyNumberFormat="1" applyFont="1" applyFill="1"/>
    <xf numFmtId="43" fontId="74" fillId="0" borderId="0" xfId="55772" applyFont="1"/>
    <xf numFmtId="43" fontId="74" fillId="0" borderId="0" xfId="0" applyNumberFormat="1" applyFont="1"/>
    <xf numFmtId="1" fontId="24" fillId="33" borderId="0" xfId="0" applyNumberFormat="1" applyFont="1" applyFill="1"/>
    <xf numFmtId="169" fontId="0" fillId="0" borderId="0" xfId="0" applyNumberFormat="1"/>
    <xf numFmtId="169" fontId="202" fillId="0" borderId="0" xfId="0" applyNumberFormat="1" applyFont="1"/>
    <xf numFmtId="169" fontId="24" fillId="0" borderId="0" xfId="6213" applyNumberFormat="1" applyFont="1" applyFill="1" applyBorder="1"/>
    <xf numFmtId="167" fontId="24" fillId="0" borderId="0" xfId="6213" applyFont="1" applyFill="1" applyBorder="1"/>
    <xf numFmtId="0" fontId="174" fillId="0" borderId="124" xfId="0" applyFont="1" applyBorder="1" applyAlignment="1">
      <alignment vertical="center" wrapText="1"/>
    </xf>
    <xf numFmtId="241" fontId="21" fillId="0" borderId="124" xfId="55772" applyNumberFormat="1" applyFont="1" applyBorder="1" applyAlignment="1">
      <alignment horizontal="center" vertical="center" wrapText="1"/>
    </xf>
    <xf numFmtId="169" fontId="211" fillId="0" borderId="0" xfId="0" applyNumberFormat="1" applyFont="1"/>
    <xf numFmtId="0" fontId="101" fillId="0" borderId="0" xfId="48778" applyFont="1" applyFill="1" applyAlignment="1" applyProtection="1">
      <alignment vertical="top"/>
    </xf>
    <xf numFmtId="0" fontId="208" fillId="0" borderId="0" xfId="0" applyFont="1" applyAlignment="1">
      <alignment vertical="top"/>
    </xf>
    <xf numFmtId="0" fontId="208" fillId="0" borderId="0" xfId="0" applyFont="1" applyAlignment="1">
      <alignment horizontal="right" vertical="top"/>
    </xf>
    <xf numFmtId="0" fontId="208" fillId="0" borderId="0" xfId="0" applyFont="1" applyAlignment="1">
      <alignment horizontal="left" vertical="top" wrapText="1"/>
    </xf>
    <xf numFmtId="268" fontId="21" fillId="33" borderId="0" xfId="0" applyNumberFormat="1" applyFont="1" applyFill="1"/>
    <xf numFmtId="241" fontId="24" fillId="33" borderId="0" xfId="55772" applyNumberFormat="1" applyFont="1" applyFill="1"/>
    <xf numFmtId="241" fontId="26" fillId="33" borderId="0" xfId="55772" applyNumberFormat="1" applyFont="1" applyFill="1"/>
    <xf numFmtId="241" fontId="24" fillId="33" borderId="0" xfId="55772" applyNumberFormat="1" applyFont="1" applyFill="1" applyBorder="1"/>
    <xf numFmtId="0" fontId="26" fillId="33" borderId="124" xfId="0" applyFont="1" applyFill="1" applyBorder="1" applyAlignment="1">
      <alignment vertical="top"/>
    </xf>
    <xf numFmtId="0" fontId="26" fillId="33" borderId="124" xfId="0" applyFont="1" applyFill="1" applyBorder="1" applyAlignment="1">
      <alignment horizontal="left"/>
    </xf>
    <xf numFmtId="0" fontId="95" fillId="0" borderId="124" xfId="0" applyFont="1" applyBorder="1"/>
    <xf numFmtId="0" fontId="28" fillId="0" borderId="124" xfId="0" applyFont="1" applyBorder="1"/>
    <xf numFmtId="0" fontId="283" fillId="0" borderId="124" xfId="0" applyFont="1" applyBorder="1"/>
    <xf numFmtId="0" fontId="21" fillId="0" borderId="124" xfId="0" applyFont="1" applyBorder="1" applyAlignment="1" applyProtection="1">
      <alignment wrapText="1"/>
      <protection locked="0"/>
    </xf>
    <xf numFmtId="0" fontId="21" fillId="0" borderId="124" xfId="0" applyFont="1" applyBorder="1" applyProtection="1">
      <protection locked="0"/>
    </xf>
    <xf numFmtId="170" fontId="21" fillId="33" borderId="124" xfId="35975" applyNumberFormat="1" applyFont="1" applyFill="1" applyBorder="1" applyAlignment="1" applyProtection="1">
      <alignment horizontal="right"/>
      <protection locked="0"/>
    </xf>
    <xf numFmtId="258" fontId="21" fillId="33" borderId="124" xfId="35974" applyNumberFormat="1" applyFont="1" applyFill="1" applyBorder="1" applyAlignment="1">
      <alignment horizontal="right"/>
    </xf>
    <xf numFmtId="258" fontId="21" fillId="33" borderId="124" xfId="35975" applyNumberFormat="1" applyFont="1" applyFill="1" applyBorder="1" applyAlignment="1" applyProtection="1">
      <alignment horizontal="right"/>
      <protection locked="0"/>
    </xf>
    <xf numFmtId="171" fontId="21" fillId="33" borderId="124" xfId="0" applyNumberFormat="1" applyFont="1" applyFill="1" applyBorder="1" applyAlignment="1">
      <alignment horizontal="right"/>
    </xf>
    <xf numFmtId="241" fontId="21" fillId="33" borderId="124" xfId="47949" applyNumberFormat="1" applyFont="1" applyFill="1" applyBorder="1" applyAlignment="1" applyProtection="1">
      <alignment horizontal="right"/>
      <protection locked="0"/>
    </xf>
    <xf numFmtId="241" fontId="21" fillId="33" borderId="124" xfId="47949" applyNumberFormat="1" applyFont="1" applyFill="1" applyBorder="1" applyAlignment="1">
      <alignment horizontal="right"/>
    </xf>
    <xf numFmtId="0" fontId="21" fillId="0" borderId="124" xfId="0" applyFont="1" applyBorder="1" applyAlignment="1">
      <alignment horizontal="left" vertical="center"/>
    </xf>
    <xf numFmtId="174" fontId="21" fillId="33" borderId="124" xfId="0" applyNumberFormat="1" applyFont="1" applyFill="1" applyBorder="1" applyAlignment="1" applyProtection="1">
      <alignment horizontal="right"/>
      <protection locked="0"/>
    </xf>
    <xf numFmtId="174" fontId="24" fillId="33" borderId="124" xfId="55772" applyNumberFormat="1" applyFont="1" applyFill="1" applyBorder="1"/>
    <xf numFmtId="174" fontId="24" fillId="33" borderId="124" xfId="55772" applyNumberFormat="1" applyFont="1" applyFill="1" applyBorder="1" applyAlignment="1">
      <alignment horizontal="right"/>
    </xf>
    <xf numFmtId="169" fontId="21" fillId="0" borderId="0" xfId="35974" applyNumberFormat="1" applyFont="1" applyAlignment="1">
      <alignment horizontal="right" vertical="center"/>
    </xf>
    <xf numFmtId="0" fontId="174" fillId="117" borderId="124" xfId="0" applyFont="1" applyFill="1" applyBorder="1" applyAlignment="1">
      <alignment horizontal="right" vertical="center" wrapText="1"/>
    </xf>
    <xf numFmtId="0" fontId="174" fillId="117" borderId="124" xfId="0" applyFont="1" applyFill="1" applyBorder="1" applyAlignment="1">
      <alignment horizontal="justify" vertical="center" wrapText="1"/>
    </xf>
    <xf numFmtId="169" fontId="22" fillId="117" borderId="124" xfId="35974" applyNumberFormat="1" applyFont="1" applyFill="1" applyBorder="1" applyAlignment="1">
      <alignment horizontal="right"/>
    </xf>
    <xf numFmtId="241" fontId="174" fillId="117" borderId="124" xfId="0" applyNumberFormat="1" applyFont="1" applyFill="1" applyBorder="1" applyAlignment="1">
      <alignment horizontal="center" vertical="center" wrapText="1"/>
    </xf>
    <xf numFmtId="0" fontId="21" fillId="117" borderId="124" xfId="0" applyFont="1" applyFill="1" applyBorder="1" applyAlignment="1">
      <alignment horizontal="right" vertical="center" wrapText="1"/>
    </xf>
    <xf numFmtId="0" fontId="22" fillId="117" borderId="124" xfId="0" applyFont="1" applyFill="1" applyBorder="1" applyAlignment="1">
      <alignment horizontal="justify" vertical="center" wrapText="1"/>
    </xf>
    <xf numFmtId="241" fontId="21" fillId="117" borderId="124" xfId="0" applyNumberFormat="1" applyFont="1" applyFill="1" applyBorder="1" applyAlignment="1">
      <alignment horizontal="center" vertical="center" wrapText="1"/>
    </xf>
    <xf numFmtId="0" fontId="22" fillId="117" borderId="124" xfId="0" applyFont="1" applyFill="1" applyBorder="1" applyAlignment="1">
      <alignment horizontal="right" vertical="center" wrapText="1"/>
    </xf>
    <xf numFmtId="241" fontId="22" fillId="117" borderId="124" xfId="0" applyNumberFormat="1" applyFont="1" applyFill="1" applyBorder="1" applyAlignment="1">
      <alignment horizontal="center" vertical="center" wrapText="1"/>
    </xf>
    <xf numFmtId="0" fontId="174" fillId="117" borderId="124" xfId="0" applyFont="1" applyFill="1" applyBorder="1" applyAlignment="1">
      <alignment vertical="center" wrapText="1"/>
    </xf>
    <xf numFmtId="241" fontId="169" fillId="117" borderId="124" xfId="0" applyNumberFormat="1" applyFont="1" applyFill="1" applyBorder="1" applyAlignment="1">
      <alignment horizontal="center" vertical="center" wrapText="1"/>
    </xf>
    <xf numFmtId="0" fontId="22" fillId="117" borderId="124" xfId="0" applyFont="1" applyFill="1" applyBorder="1" applyAlignment="1">
      <alignment vertical="center" wrapText="1"/>
    </xf>
    <xf numFmtId="0" fontId="24" fillId="0" borderId="124" xfId="0" applyFont="1" applyBorder="1" applyAlignment="1">
      <alignment horizontal="right"/>
    </xf>
    <xf numFmtId="0" fontId="21" fillId="0" borderId="124" xfId="0" applyFont="1" applyBorder="1" applyAlignment="1">
      <alignment horizontal="right" vertical="center" wrapText="1"/>
    </xf>
    <xf numFmtId="49" fontId="26" fillId="124" borderId="124" xfId="0" applyNumberFormat="1" applyFont="1" applyFill="1" applyBorder="1" applyAlignment="1">
      <alignment horizontal="right" vertical="center" wrapText="1"/>
    </xf>
    <xf numFmtId="49" fontId="22" fillId="124" borderId="124" xfId="0" applyNumberFormat="1" applyFont="1" applyFill="1" applyBorder="1" applyAlignment="1">
      <alignment vertical="center" wrapText="1"/>
    </xf>
    <xf numFmtId="174" fontId="21" fillId="124" borderId="124" xfId="55772" applyNumberFormat="1" applyFont="1" applyFill="1" applyBorder="1" applyAlignment="1">
      <alignment vertical="center"/>
    </xf>
    <xf numFmtId="0" fontId="24" fillId="0" borderId="124" xfId="0" applyFont="1" applyBorder="1" applyAlignment="1">
      <alignment horizontal="right" vertical="center"/>
    </xf>
    <xf numFmtId="49" fontId="21" fillId="124" borderId="124" xfId="0" applyNumberFormat="1" applyFont="1" applyFill="1" applyBorder="1" applyAlignment="1">
      <alignment horizontal="right"/>
    </xf>
    <xf numFmtId="0" fontId="174" fillId="0" borderId="124" xfId="0" applyFont="1" applyBorder="1" applyAlignment="1">
      <alignment horizontal="right" vertical="center" wrapText="1"/>
    </xf>
    <xf numFmtId="176" fontId="26" fillId="0" borderId="124" xfId="0" applyNumberFormat="1" applyFont="1" applyBorder="1" applyAlignment="1">
      <alignment horizontal="right" vertical="center" wrapText="1"/>
    </xf>
    <xf numFmtId="0" fontId="26" fillId="0" borderId="124" xfId="0" applyFont="1" applyBorder="1" applyAlignment="1">
      <alignment horizontal="left" vertical="top" wrapText="1"/>
    </xf>
    <xf numFmtId="165" fontId="26" fillId="33" borderId="124" xfId="0" applyNumberFormat="1" applyFont="1" applyFill="1" applyBorder="1"/>
    <xf numFmtId="0" fontId="24" fillId="33" borderId="124" xfId="0" applyFont="1" applyFill="1" applyBorder="1" applyAlignment="1">
      <alignment horizontal="right"/>
    </xf>
    <xf numFmtId="0" fontId="22" fillId="33" borderId="124" xfId="0" applyFont="1" applyFill="1" applyBorder="1" applyAlignment="1">
      <alignment horizontal="right"/>
    </xf>
    <xf numFmtId="0" fontId="26" fillId="33" borderId="124" xfId="0" applyFont="1" applyFill="1" applyBorder="1" applyAlignment="1">
      <alignment horizontal="left" vertical="center" wrapText="1"/>
    </xf>
    <xf numFmtId="172" fontId="26" fillId="33" borderId="124" xfId="0" applyNumberFormat="1" applyFont="1" applyFill="1" applyBorder="1" applyAlignment="1">
      <alignment vertical="top"/>
    </xf>
    <xf numFmtId="0" fontId="21" fillId="33" borderId="124" xfId="0" applyFont="1" applyFill="1" applyBorder="1" applyAlignment="1">
      <alignment horizontal="left" vertical="top"/>
    </xf>
    <xf numFmtId="258" fontId="21" fillId="0" borderId="124" xfId="35974" applyNumberFormat="1" applyFont="1" applyBorder="1" applyAlignment="1">
      <alignment horizontal="right"/>
    </xf>
    <xf numFmtId="165" fontId="24" fillId="0" borderId="124" xfId="55772" applyNumberFormat="1" applyFont="1" applyFill="1" applyBorder="1"/>
    <xf numFmtId="258" fontId="211" fillId="0" borderId="0" xfId="55772" applyNumberFormat="1" applyFont="1"/>
    <xf numFmtId="169" fontId="24" fillId="0" borderId="124" xfId="55772" applyNumberFormat="1" applyFont="1" applyFill="1" applyBorder="1"/>
    <xf numFmtId="258" fontId="24" fillId="0" borderId="124" xfId="55772" applyNumberFormat="1" applyFont="1" applyFill="1" applyBorder="1"/>
    <xf numFmtId="0" fontId="295" fillId="0" borderId="124" xfId="35681" applyFont="1" applyBorder="1" applyAlignment="1">
      <alignment horizontal="left"/>
    </xf>
    <xf numFmtId="176" fontId="24" fillId="33" borderId="124" xfId="0" applyNumberFormat="1" applyFont="1" applyFill="1" applyBorder="1" applyAlignment="1">
      <alignment horizontal="right" wrapText="1"/>
    </xf>
    <xf numFmtId="0" fontId="24" fillId="33" borderId="124" xfId="0" applyFont="1" applyFill="1" applyBorder="1" applyAlignment="1">
      <alignment horizontal="left" wrapText="1"/>
    </xf>
    <xf numFmtId="0" fontId="169" fillId="117" borderId="124" xfId="0" applyFont="1" applyFill="1" applyBorder="1" applyAlignment="1">
      <alignment horizontal="left" vertical="top" wrapText="1"/>
    </xf>
    <xf numFmtId="174" fontId="169" fillId="117" borderId="124" xfId="0" applyNumberFormat="1" applyFont="1" applyFill="1" applyBorder="1" applyAlignment="1">
      <alignment horizontal="left" vertical="top" wrapText="1"/>
    </xf>
    <xf numFmtId="174" fontId="169" fillId="0" borderId="124" xfId="0" applyNumberFormat="1" applyFont="1" applyBorder="1" applyAlignment="1">
      <alignment horizontal="left" vertical="top" wrapText="1"/>
    </xf>
    <xf numFmtId="174" fontId="169" fillId="33" borderId="124" xfId="0" applyNumberFormat="1" applyFont="1" applyFill="1" applyBorder="1" applyAlignment="1">
      <alignment horizontal="left" vertical="top" wrapText="1"/>
    </xf>
    <xf numFmtId="0" fontId="21" fillId="33" borderId="124" xfId="0" applyFont="1" applyFill="1" applyBorder="1" applyAlignment="1">
      <alignment horizontal="right" vertical="center"/>
    </xf>
    <xf numFmtId="174" fontId="174" fillId="33" borderId="124" xfId="0" applyNumberFormat="1" applyFont="1" applyFill="1" applyBorder="1" applyAlignment="1">
      <alignment horizontal="right" wrapText="1"/>
    </xf>
    <xf numFmtId="0" fontId="24" fillId="33" borderId="124" xfId="0" applyFont="1" applyFill="1" applyBorder="1" applyAlignment="1">
      <alignment horizontal="left" vertical="top" wrapText="1"/>
    </xf>
    <xf numFmtId="169" fontId="24" fillId="0" borderId="124" xfId="6213" applyNumberFormat="1" applyFont="1" applyFill="1" applyBorder="1"/>
    <xf numFmtId="169" fontId="24" fillId="33" borderId="124" xfId="6213" applyNumberFormat="1" applyFont="1" applyFill="1" applyBorder="1"/>
    <xf numFmtId="165" fontId="24" fillId="33" borderId="124" xfId="55772" applyNumberFormat="1" applyFont="1" applyFill="1" applyBorder="1"/>
    <xf numFmtId="259" fontId="24" fillId="33" borderId="124" xfId="0" applyNumberFormat="1" applyFont="1" applyFill="1" applyBorder="1"/>
    <xf numFmtId="169" fontId="26" fillId="0" borderId="124" xfId="6213" applyNumberFormat="1" applyFont="1" applyFill="1" applyBorder="1"/>
    <xf numFmtId="0" fontId="24" fillId="33" borderId="124" xfId="0" applyFont="1" applyFill="1" applyBorder="1" applyAlignment="1">
      <alignment horizontal="right" vertical="center" wrapText="1"/>
    </xf>
    <xf numFmtId="0" fontId="26" fillId="33" borderId="124" xfId="0" applyFont="1" applyFill="1" applyBorder="1"/>
    <xf numFmtId="1" fontId="26" fillId="33" borderId="124" xfId="0" applyNumberFormat="1" applyFont="1" applyFill="1" applyBorder="1"/>
    <xf numFmtId="0" fontId="22" fillId="0" borderId="124" xfId="0" applyFont="1" applyBorder="1" applyAlignment="1">
      <alignment horizontal="right" wrapText="1"/>
    </xf>
    <xf numFmtId="0" fontId="22" fillId="0" borderId="124" xfId="0" applyFont="1" applyBorder="1" applyAlignment="1">
      <alignment vertical="center" wrapText="1"/>
    </xf>
    <xf numFmtId="176" fontId="26" fillId="33" borderId="124" xfId="0" applyNumberFormat="1" applyFont="1" applyFill="1" applyBorder="1" applyAlignment="1">
      <alignment horizontal="right" vertical="top"/>
    </xf>
    <xf numFmtId="0" fontId="26" fillId="33" borderId="124" xfId="0" applyFont="1" applyFill="1" applyBorder="1" applyAlignment="1">
      <alignment horizontal="left" vertical="top"/>
    </xf>
    <xf numFmtId="174" fontId="22" fillId="0" borderId="124" xfId="0" applyNumberFormat="1" applyFont="1" applyBorder="1" applyAlignment="1">
      <alignment horizontal="right" vertical="top"/>
    </xf>
    <xf numFmtId="174" fontId="22" fillId="117" borderId="124" xfId="0" applyNumberFormat="1" applyFont="1" applyFill="1" applyBorder="1" applyAlignment="1">
      <alignment horizontal="left" vertical="top"/>
    </xf>
    <xf numFmtId="174" fontId="22" fillId="0" borderId="124" xfId="0" applyNumberFormat="1" applyFont="1" applyBorder="1" applyAlignment="1">
      <alignment horizontal="left" vertical="top"/>
    </xf>
    <xf numFmtId="0" fontId="22" fillId="0" borderId="124" xfId="0" applyFont="1" applyBorder="1" applyAlignment="1">
      <alignment horizontal="left" vertical="center" wrapText="1"/>
    </xf>
    <xf numFmtId="174" fontId="174" fillId="0" borderId="124" xfId="55772" applyNumberFormat="1" applyFont="1" applyFill="1" applyBorder="1" applyAlignment="1">
      <alignment vertical="center" wrapText="1"/>
    </xf>
    <xf numFmtId="169" fontId="21" fillId="0" borderId="124" xfId="0" applyNumberFormat="1" applyFont="1" applyBorder="1" applyAlignment="1">
      <alignment horizontal="right"/>
    </xf>
    <xf numFmtId="258" fontId="21" fillId="0" borderId="124" xfId="55773" applyNumberFormat="1" applyFont="1" applyBorder="1" applyAlignment="1">
      <alignment horizontal="right" vertical="center"/>
    </xf>
    <xf numFmtId="245" fontId="21" fillId="0" borderId="124" xfId="35974" applyNumberFormat="1" applyFont="1" applyBorder="1" applyAlignment="1">
      <alignment horizontal="right"/>
    </xf>
    <xf numFmtId="0" fontId="24" fillId="0" borderId="124" xfId="0" applyFont="1" applyBorder="1" applyAlignment="1">
      <alignment horizontal="center" vertical="top" wrapText="1"/>
    </xf>
    <xf numFmtId="176" fontId="24" fillId="33" borderId="124" xfId="0" applyNumberFormat="1" applyFont="1" applyFill="1" applyBorder="1" applyAlignment="1">
      <alignment horizontal="right" vertical="top" wrapText="1"/>
    </xf>
    <xf numFmtId="174" fontId="26" fillId="117" borderId="124" xfId="0" applyNumberFormat="1" applyFont="1" applyFill="1" applyBorder="1" applyAlignment="1">
      <alignment horizontal="left" vertical="top" wrapText="1"/>
    </xf>
    <xf numFmtId="0" fontId="22" fillId="0" borderId="124" xfId="0" applyFont="1" applyBorder="1" applyAlignment="1">
      <alignment vertical="top"/>
    </xf>
    <xf numFmtId="0" fontId="22" fillId="0" borderId="124" xfId="0" applyFont="1" applyBorder="1" applyAlignment="1">
      <alignment vertical="center"/>
    </xf>
    <xf numFmtId="0" fontId="0" fillId="117" borderId="124" xfId="0" applyFill="1" applyBorder="1"/>
    <xf numFmtId="170" fontId="21" fillId="33" borderId="124" xfId="35974" applyNumberFormat="1" applyFont="1" applyFill="1" applyBorder="1" applyAlignment="1">
      <alignment horizontal="right" vertical="center"/>
    </xf>
    <xf numFmtId="170" fontId="21" fillId="33" borderId="0" xfId="35974" applyNumberFormat="1" applyFont="1" applyFill="1" applyBorder="1" applyAlignment="1">
      <alignment horizontal="right" vertical="center"/>
    </xf>
    <xf numFmtId="258" fontId="21" fillId="0" borderId="0" xfId="35974" applyNumberFormat="1" applyFont="1" applyBorder="1" applyAlignment="1">
      <alignment horizontal="right" vertical="center"/>
    </xf>
    <xf numFmtId="258" fontId="21" fillId="0" borderId="0" xfId="35974" applyNumberFormat="1" applyFont="1" applyAlignment="1">
      <alignment horizontal="right" vertical="center"/>
    </xf>
    <xf numFmtId="0" fontId="21" fillId="0" borderId="0" xfId="0" applyFont="1" applyAlignment="1">
      <alignment horizontal="left" vertical="center"/>
    </xf>
    <xf numFmtId="258" fontId="21" fillId="0" borderId="0" xfId="55773" applyNumberFormat="1" applyFont="1" applyBorder="1" applyAlignment="1">
      <alignment horizontal="right" vertical="center"/>
    </xf>
    <xf numFmtId="258" fontId="21" fillId="0" borderId="124" xfId="0" applyNumberFormat="1" applyFont="1" applyBorder="1" applyAlignment="1">
      <alignment horizontal="right"/>
    </xf>
    <xf numFmtId="0" fontId="22" fillId="0" borderId="124" xfId="0" applyFont="1" applyBorder="1" applyAlignment="1">
      <alignment horizontal="left" vertical="center"/>
    </xf>
    <xf numFmtId="169" fontId="22" fillId="0" borderId="124" xfId="0" applyNumberFormat="1" applyFont="1" applyBorder="1" applyAlignment="1">
      <alignment horizontal="right"/>
    </xf>
    <xf numFmtId="0" fontId="24" fillId="33" borderId="0" xfId="0" applyFont="1" applyFill="1" applyAlignment="1">
      <alignment horizontal="left" vertical="center" wrapText="1"/>
    </xf>
    <xf numFmtId="0" fontId="0" fillId="0" borderId="0" xfId="0" applyAlignment="1">
      <alignment horizontal="left" vertical="top" wrapText="1"/>
    </xf>
    <xf numFmtId="0" fontId="169" fillId="0" borderId="0" xfId="0" applyFont="1" applyAlignment="1">
      <alignment horizontal="center" vertical="center" wrapText="1"/>
    </xf>
    <xf numFmtId="0" fontId="20" fillId="0" borderId="0" xfId="0" applyFont="1" applyAlignment="1">
      <alignment horizontal="left" vertical="center"/>
    </xf>
    <xf numFmtId="169" fontId="21" fillId="0" borderId="0" xfId="55772" applyNumberFormat="1" applyFont="1" applyBorder="1" applyAlignment="1">
      <alignment horizontal="right" vertical="center" wrapText="1"/>
    </xf>
    <xf numFmtId="0" fontId="24" fillId="33" borderId="116" xfId="0" applyFont="1" applyFill="1" applyBorder="1" applyAlignment="1">
      <alignment horizontal="right" vertical="center" wrapText="1"/>
    </xf>
    <xf numFmtId="174" fontId="26" fillId="33" borderId="0" xfId="0" applyNumberFormat="1" applyFont="1" applyFill="1" applyAlignment="1">
      <alignment horizontal="right" vertical="top" wrapText="1"/>
    </xf>
    <xf numFmtId="174" fontId="211" fillId="33" borderId="0" xfId="0" applyNumberFormat="1" applyFont="1" applyFill="1" applyAlignment="1">
      <alignment horizontal="right" vertical="top" wrapText="1"/>
    </xf>
    <xf numFmtId="0" fontId="212" fillId="127" borderId="0" xfId="0" applyFont="1" applyFill="1" applyAlignment="1">
      <alignment horizontal="left" vertical="center" wrapText="1" indent="2"/>
    </xf>
    <xf numFmtId="0" fontId="212" fillId="127" borderId="0" xfId="0" applyFont="1" applyFill="1" applyAlignment="1">
      <alignment horizontal="left" vertical="center" wrapText="1" indent="1"/>
    </xf>
    <xf numFmtId="0" fontId="24" fillId="0" borderId="0" xfId="0" applyFont="1" applyAlignment="1">
      <alignment horizontal="center" vertical="top"/>
    </xf>
    <xf numFmtId="0" fontId="0" fillId="0" borderId="0" xfId="0" applyAlignment="1">
      <alignment horizontal="center" wrapText="1"/>
    </xf>
    <xf numFmtId="0" fontId="26" fillId="0" borderId="0" xfId="0" applyFont="1" applyAlignment="1">
      <alignment horizontal="right" vertical="center" wrapText="1"/>
    </xf>
    <xf numFmtId="241" fontId="24" fillId="0" borderId="0" xfId="0" applyNumberFormat="1" applyFont="1" applyAlignment="1">
      <alignment horizontal="right"/>
    </xf>
    <xf numFmtId="3" fontId="22" fillId="117" borderId="124" xfId="0" applyNumberFormat="1" applyFont="1" applyFill="1" applyBorder="1" applyAlignment="1">
      <alignment horizontal="right" vertical="center" wrapText="1"/>
    </xf>
    <xf numFmtId="0" fontId="200" fillId="0" borderId="0" xfId="0" applyFont="1" applyAlignment="1">
      <alignment vertical="center"/>
    </xf>
    <xf numFmtId="3" fontId="74" fillId="0" borderId="0" xfId="0" applyNumberFormat="1" applyFont="1" applyAlignment="1">
      <alignment vertical="center"/>
    </xf>
    <xf numFmtId="3" fontId="22" fillId="117" borderId="116" xfId="0" applyNumberFormat="1" applyFont="1" applyFill="1" applyBorder="1" applyAlignment="1">
      <alignment horizontal="right" vertical="center" wrapText="1"/>
    </xf>
    <xf numFmtId="172" fontId="26" fillId="33" borderId="116" xfId="0" applyNumberFormat="1" applyFont="1" applyFill="1" applyBorder="1"/>
    <xf numFmtId="241" fontId="74" fillId="0" borderId="0" xfId="55772" applyNumberFormat="1" applyFont="1" applyFill="1"/>
    <xf numFmtId="241" fontId="74" fillId="0" borderId="0" xfId="55772" applyNumberFormat="1" applyFont="1" applyFill="1" applyAlignment="1">
      <alignment vertical="center"/>
    </xf>
    <xf numFmtId="3" fontId="22" fillId="0" borderId="124" xfId="0" applyNumberFormat="1" applyFont="1" applyBorder="1" applyAlignment="1">
      <alignment horizontal="right" vertical="center" wrapText="1"/>
    </xf>
    <xf numFmtId="0" fontId="176" fillId="33" borderId="0" xfId="0" applyFont="1" applyFill="1" applyAlignment="1">
      <alignment horizontal="left" vertical="top" wrapText="1" indent="1"/>
    </xf>
    <xf numFmtId="174" fontId="212" fillId="0" borderId="0" xfId="55772" applyNumberFormat="1" applyFont="1" applyFill="1" applyBorder="1" applyAlignment="1">
      <alignment horizontal="right" vertical="top" wrapText="1"/>
    </xf>
    <xf numFmtId="174" fontId="212" fillId="0" borderId="0" xfId="55772" applyNumberFormat="1" applyFont="1" applyFill="1" applyAlignment="1">
      <alignment horizontal="right" vertical="top" wrapText="1"/>
    </xf>
    <xf numFmtId="174" fontId="212" fillId="33" borderId="0" xfId="55772" applyNumberFormat="1" applyFont="1" applyFill="1" applyAlignment="1">
      <alignment horizontal="right" vertical="top" wrapText="1"/>
    </xf>
    <xf numFmtId="241" fontId="176" fillId="33" borderId="0" xfId="55772" applyNumberFormat="1" applyFont="1" applyFill="1" applyBorder="1" applyAlignment="1">
      <alignment horizontal="center" vertical="center" wrapText="1"/>
    </xf>
    <xf numFmtId="241" fontId="176" fillId="0" borderId="0" xfId="55772" applyNumberFormat="1" applyFont="1" applyBorder="1" applyAlignment="1">
      <alignment horizontal="center" vertical="center" wrapText="1"/>
    </xf>
    <xf numFmtId="0" fontId="26" fillId="33" borderId="0" xfId="0" applyFont="1" applyFill="1" applyAlignment="1">
      <alignment vertical="top"/>
    </xf>
    <xf numFmtId="0" fontId="200" fillId="0" borderId="0" xfId="0" applyFont="1" applyAlignment="1">
      <alignment horizontal="right"/>
    </xf>
    <xf numFmtId="2" fontId="21" fillId="33" borderId="0" xfId="0" applyNumberFormat="1" applyFont="1" applyFill="1" applyAlignment="1">
      <alignment horizontal="right" vertical="center" wrapText="1"/>
    </xf>
    <xf numFmtId="2" fontId="176" fillId="33" borderId="0" xfId="0" applyNumberFormat="1" applyFont="1" applyFill="1" applyAlignment="1">
      <alignment horizontal="right" vertical="center" wrapText="1"/>
    </xf>
    <xf numFmtId="2" fontId="21" fillId="0" borderId="0" xfId="0" applyNumberFormat="1" applyFont="1" applyAlignment="1">
      <alignment horizontal="right" vertical="center" wrapText="1"/>
    </xf>
    <xf numFmtId="2" fontId="176" fillId="0" borderId="0" xfId="0" applyNumberFormat="1" applyFont="1" applyAlignment="1">
      <alignment horizontal="right" vertical="center" wrapText="1"/>
    </xf>
    <xf numFmtId="2" fontId="21" fillId="0" borderId="124" xfId="0" applyNumberFormat="1" applyFont="1" applyBorder="1" applyAlignment="1">
      <alignment horizontal="right" vertical="center" wrapText="1"/>
    </xf>
    <xf numFmtId="16" fontId="169" fillId="0" borderId="0" xfId="0" quotePrefix="1" applyNumberFormat="1" applyFont="1" applyAlignment="1">
      <alignment horizontal="right" vertical="center" wrapText="1"/>
    </xf>
    <xf numFmtId="0" fontId="169" fillId="0" borderId="0" xfId="0" quotePrefix="1" applyFont="1" applyAlignment="1">
      <alignment horizontal="right" vertical="center" wrapText="1"/>
    </xf>
    <xf numFmtId="0" fontId="169" fillId="0" borderId="124" xfId="0" applyFont="1" applyBorder="1" applyAlignment="1">
      <alignment horizontal="right" vertical="center" wrapText="1"/>
    </xf>
    <xf numFmtId="0" fontId="26" fillId="33" borderId="116" xfId="0" applyFont="1" applyFill="1" applyBorder="1"/>
    <xf numFmtId="0" fontId="24" fillId="33" borderId="121" xfId="0" applyFont="1" applyFill="1" applyBorder="1" applyAlignment="1">
      <alignment horizontal="right"/>
    </xf>
    <xf numFmtId="174" fontId="169" fillId="33" borderId="116" xfId="0" applyNumberFormat="1" applyFont="1" applyFill="1" applyBorder="1" applyAlignment="1">
      <alignment horizontal="center" vertical="top" wrapText="1"/>
    </xf>
    <xf numFmtId="174" fontId="169" fillId="33" borderId="0" xfId="0" applyNumberFormat="1" applyFont="1" applyFill="1" applyAlignment="1">
      <alignment horizontal="center" vertical="top" wrapText="1"/>
    </xf>
    <xf numFmtId="0" fontId="24" fillId="33" borderId="116" xfId="0" applyFont="1" applyFill="1" applyBorder="1" applyAlignment="1">
      <alignment horizontal="center" vertical="center" wrapText="1"/>
    </xf>
    <xf numFmtId="263" fontId="21" fillId="33" borderId="0" xfId="0" applyNumberFormat="1" applyFont="1" applyFill="1" applyAlignment="1">
      <alignment horizontal="right"/>
    </xf>
    <xf numFmtId="0" fontId="26" fillId="33" borderId="0" xfId="0" applyFont="1" applyFill="1" applyAlignment="1">
      <alignment horizontal="right" vertical="center" wrapText="1"/>
    </xf>
    <xf numFmtId="0" fontId="24" fillId="33" borderId="0" xfId="0" quotePrefix="1" applyFont="1" applyFill="1" applyAlignment="1">
      <alignment horizontal="right" vertical="center" wrapText="1"/>
    </xf>
    <xf numFmtId="0" fontId="22" fillId="33" borderId="0" xfId="0" applyFont="1" applyFill="1" applyAlignment="1">
      <alignment horizontal="right"/>
    </xf>
    <xf numFmtId="0" fontId="26" fillId="33" borderId="0" xfId="0" applyFont="1" applyFill="1" applyAlignment="1">
      <alignment horizontal="right" wrapText="1"/>
    </xf>
    <xf numFmtId="0" fontId="22" fillId="33" borderId="0" xfId="0" applyFont="1" applyFill="1" applyAlignment="1">
      <alignment horizontal="left"/>
    </xf>
    <xf numFmtId="0" fontId="169" fillId="127" borderId="0" xfId="0" applyFont="1" applyFill="1" applyAlignment="1">
      <alignment vertical="center" wrapText="1"/>
    </xf>
    <xf numFmtId="174" fontId="24" fillId="33" borderId="116" xfId="0" applyNumberFormat="1" applyFont="1" applyFill="1" applyBorder="1" applyAlignment="1">
      <alignment horizontal="left" vertical="top" wrapText="1"/>
    </xf>
    <xf numFmtId="245" fontId="21" fillId="0" borderId="0" xfId="35974" quotePrefix="1" applyNumberFormat="1" applyFont="1" applyAlignment="1">
      <alignment horizontal="right"/>
    </xf>
    <xf numFmtId="0" fontId="254" fillId="0" borderId="0" xfId="0" applyFont="1" applyAlignment="1">
      <alignment vertical="top"/>
    </xf>
    <xf numFmtId="0" fontId="22" fillId="0" borderId="0" xfId="0" applyFont="1" applyAlignment="1">
      <alignment horizontal="left" vertical="top"/>
    </xf>
    <xf numFmtId="0" fontId="21" fillId="0" borderId="0" xfId="305" quotePrefix="1" applyFont="1" applyAlignment="1">
      <alignment horizontal="right"/>
    </xf>
    <xf numFmtId="0" fontId="22" fillId="0" borderId="116" xfId="35680" applyFont="1" applyBorder="1" applyAlignment="1"/>
    <xf numFmtId="0" fontId="22" fillId="0" borderId="116" xfId="305" applyFont="1" applyBorder="1" applyAlignment="1"/>
    <xf numFmtId="0" fontId="21" fillId="33" borderId="124" xfId="0" applyFont="1" applyFill="1" applyBorder="1" applyAlignment="1">
      <alignment horizontal="right"/>
    </xf>
    <xf numFmtId="0" fontId="21" fillId="0" borderId="124" xfId="0" applyFont="1" applyBorder="1" applyAlignment="1">
      <alignment horizontal="right"/>
    </xf>
    <xf numFmtId="0" fontId="21" fillId="0" borderId="0" xfId="55768" applyFont="1" applyAlignment="1">
      <alignment horizontal="right" vertical="center" wrapText="1"/>
    </xf>
    <xf numFmtId="255" fontId="24" fillId="0" borderId="0" xfId="0" applyNumberFormat="1" applyFont="1"/>
    <xf numFmtId="9" fontId="24" fillId="0" borderId="0" xfId="55773" applyFont="1" applyFill="1"/>
    <xf numFmtId="256" fontId="24" fillId="0" borderId="0" xfId="0" applyNumberFormat="1" applyFont="1"/>
    <xf numFmtId="175" fontId="24" fillId="0" borderId="0" xfId="55772" applyNumberFormat="1" applyFont="1" applyFill="1" applyBorder="1"/>
    <xf numFmtId="256" fontId="24" fillId="0" borderId="0" xfId="55772" applyNumberFormat="1" applyFont="1" applyFill="1" applyBorder="1"/>
    <xf numFmtId="0" fontId="269" fillId="33" borderId="0" xfId="0" applyFont="1" applyFill="1"/>
    <xf numFmtId="0" fontId="306" fillId="0" borderId="0" xfId="0" applyFont="1"/>
    <xf numFmtId="0" fontId="269" fillId="0" borderId="0" xfId="0" applyFont="1" applyAlignment="1">
      <alignment wrapText="1"/>
    </xf>
    <xf numFmtId="0" fontId="269" fillId="0" borderId="0" xfId="0" applyFont="1"/>
    <xf numFmtId="0" fontId="21" fillId="0" borderId="0" xfId="0" applyFont="1" applyAlignment="1">
      <alignment horizontal="left" indent="2"/>
    </xf>
    <xf numFmtId="0" fontId="21" fillId="0" borderId="116" xfId="0" applyFont="1" applyBorder="1" applyAlignment="1">
      <alignment horizontal="left" vertical="center" wrapText="1"/>
    </xf>
    <xf numFmtId="0" fontId="176" fillId="0" borderId="0" xfId="0" applyFont="1" applyAlignment="1">
      <alignment horizontal="left" indent="2"/>
    </xf>
    <xf numFmtId="0" fontId="176" fillId="0" borderId="0" xfId="0" applyFont="1"/>
    <xf numFmtId="0" fontId="176" fillId="0" borderId="0" xfId="0" applyFont="1" applyAlignment="1">
      <alignment horizontal="left" wrapText="1" indent="2"/>
    </xf>
    <xf numFmtId="0" fontId="176" fillId="0" borderId="0" xfId="0" applyFont="1" applyAlignment="1">
      <alignment horizontal="left" indent="4"/>
    </xf>
    <xf numFmtId="0" fontId="21" fillId="0" borderId="116" xfId="0" applyFont="1" applyBorder="1" applyAlignment="1">
      <alignment horizontal="center"/>
    </xf>
    <xf numFmtId="0" fontId="201" fillId="0" borderId="0" xfId="0" applyFont="1"/>
    <xf numFmtId="0" fontId="201" fillId="0" borderId="116" xfId="0" applyFont="1" applyBorder="1"/>
    <xf numFmtId="0" fontId="21" fillId="0" borderId="0" xfId="0" applyFont="1" applyAlignment="1">
      <alignment horizontal="left" wrapText="1" indent="1"/>
    </xf>
    <xf numFmtId="0" fontId="21" fillId="117" borderId="116" xfId="0" applyFont="1" applyFill="1" applyBorder="1" applyAlignment="1">
      <alignment horizontal="left" vertical="center" wrapText="1"/>
    </xf>
    <xf numFmtId="49" fontId="21" fillId="0" borderId="0" xfId="8468" applyNumberFormat="1" applyFont="1" applyAlignment="1">
      <alignment horizontal="right" wrapText="1"/>
    </xf>
    <xf numFmtId="0" fontId="24" fillId="124" borderId="0" xfId="0" applyFont="1" applyFill="1" applyAlignment="1">
      <alignment horizontal="right" wrapText="1"/>
    </xf>
    <xf numFmtId="0" fontId="211" fillId="124" borderId="0" xfId="0" applyFont="1" applyFill="1" applyAlignment="1">
      <alignment horizontal="right" wrapText="1"/>
    </xf>
    <xf numFmtId="0" fontId="26" fillId="0" borderId="124" xfId="0" applyFont="1" applyBorder="1" applyAlignment="1">
      <alignment horizontal="right" wrapText="1"/>
    </xf>
    <xf numFmtId="0" fontId="26" fillId="0" borderId="0" xfId="0" quotePrefix="1" applyFont="1" applyAlignment="1">
      <alignment horizontal="right" wrapText="1"/>
    </xf>
    <xf numFmtId="0" fontId="24" fillId="0" borderId="0" xfId="0" quotePrefix="1" applyFont="1" applyAlignment="1">
      <alignment horizontal="right" wrapText="1"/>
    </xf>
    <xf numFmtId="0" fontId="169" fillId="0" borderId="124" xfId="0" applyFont="1" applyBorder="1" applyAlignment="1">
      <alignment horizontal="right" vertical="top" wrapText="1"/>
    </xf>
    <xf numFmtId="0" fontId="24" fillId="124" borderId="0" xfId="0" applyFont="1" applyFill="1" applyAlignment="1">
      <alignment horizontal="right" vertical="top" wrapText="1"/>
    </xf>
    <xf numFmtId="0" fontId="24" fillId="124" borderId="0" xfId="0" applyFont="1" applyFill="1" applyAlignment="1">
      <alignment horizontal="right" vertical="center" wrapText="1"/>
    </xf>
    <xf numFmtId="0" fontId="211" fillId="124" borderId="0" xfId="0" applyFont="1" applyFill="1" applyAlignment="1">
      <alignment horizontal="right" vertical="center" wrapText="1"/>
    </xf>
    <xf numFmtId="0" fontId="22" fillId="0" borderId="116" xfId="305" quotePrefix="1" applyFont="1" applyBorder="1" applyAlignment="1">
      <alignment horizontal="right" vertical="center"/>
    </xf>
    <xf numFmtId="0" fontId="21" fillId="41" borderId="0" xfId="305" quotePrefix="1" applyFont="1" applyFill="1" applyAlignment="1">
      <alignment horizontal="right" vertical="center"/>
    </xf>
    <xf numFmtId="0" fontId="176" fillId="41" borderId="0" xfId="305" quotePrefix="1" applyFont="1" applyFill="1" applyAlignment="1">
      <alignment horizontal="right" vertical="center"/>
    </xf>
    <xf numFmtId="0" fontId="22" fillId="0" borderId="116" xfId="305" quotePrefix="1" applyFont="1" applyBorder="1" applyAlignment="1">
      <alignment horizontal="right"/>
    </xf>
    <xf numFmtId="0" fontId="21" fillId="41" borderId="0" xfId="305" quotePrefix="1" applyFont="1" applyFill="1" applyAlignment="1">
      <alignment horizontal="right"/>
    </xf>
    <xf numFmtId="0" fontId="176" fillId="41" borderId="0" xfId="305" quotePrefix="1" applyFont="1" applyFill="1" applyAlignment="1">
      <alignment horizontal="right"/>
    </xf>
    <xf numFmtId="0" fontId="22" fillId="41" borderId="0" xfId="305" quotePrefix="1" applyFont="1" applyFill="1" applyAlignment="1">
      <alignment horizontal="right"/>
    </xf>
    <xf numFmtId="0" fontId="22" fillId="0" borderId="124" xfId="305" quotePrefix="1" applyFont="1" applyBorder="1" applyAlignment="1">
      <alignment horizontal="right"/>
    </xf>
    <xf numFmtId="0" fontId="21" fillId="0" borderId="124" xfId="305" quotePrefix="1" applyFont="1" applyBorder="1" applyAlignment="1">
      <alignment horizontal="right"/>
    </xf>
    <xf numFmtId="43" fontId="0" fillId="33" borderId="0" xfId="55772" applyFont="1" applyFill="1"/>
    <xf numFmtId="257" fontId="24" fillId="0" borderId="0" xfId="53194" applyNumberFormat="1" applyFont="1" applyFill="1"/>
    <xf numFmtId="241" fontId="24" fillId="0" borderId="0" xfId="55772" applyNumberFormat="1" applyFont="1"/>
    <xf numFmtId="269" fontId="24" fillId="0" borderId="0" xfId="0" applyNumberFormat="1" applyFont="1"/>
    <xf numFmtId="241" fontId="21" fillId="0" borderId="0" xfId="0" applyNumberFormat="1" applyFont="1"/>
    <xf numFmtId="241" fontId="176" fillId="0" borderId="0" xfId="0" applyNumberFormat="1" applyFont="1"/>
    <xf numFmtId="241" fontId="21" fillId="117" borderId="0" xfId="0" applyNumberFormat="1" applyFont="1" applyFill="1"/>
    <xf numFmtId="241" fontId="21" fillId="0" borderId="116" xfId="0" applyNumberFormat="1" applyFont="1" applyBorder="1"/>
    <xf numFmtId="241" fontId="22" fillId="0" borderId="116" xfId="0" applyNumberFormat="1" applyFont="1" applyBorder="1" applyAlignment="1">
      <alignment horizontal="center" wrapText="1"/>
    </xf>
    <xf numFmtId="241" fontId="21" fillId="0" borderId="0" xfId="0" applyNumberFormat="1" applyFont="1" applyAlignment="1">
      <alignment wrapText="1"/>
    </xf>
    <xf numFmtId="49" fontId="201" fillId="0" borderId="0" xfId="8468" applyNumberFormat="1" applyFont="1" applyAlignment="1">
      <alignment horizontal="center" vertical="center" wrapText="1"/>
    </xf>
    <xf numFmtId="241" fontId="21" fillId="117" borderId="116" xfId="0" applyNumberFormat="1" applyFont="1" applyFill="1" applyBorder="1" applyAlignment="1">
      <alignment wrapText="1"/>
    </xf>
    <xf numFmtId="241" fontId="22" fillId="117" borderId="0" xfId="0" applyNumberFormat="1" applyFont="1" applyFill="1" applyAlignment="1">
      <alignment horizontal="center" wrapText="1"/>
    </xf>
    <xf numFmtId="0" fontId="173" fillId="0" borderId="0" xfId="0" applyFont="1"/>
    <xf numFmtId="169" fontId="26" fillId="117" borderId="124" xfId="35974" applyNumberFormat="1" applyFont="1" applyFill="1" applyBorder="1" applyAlignment="1">
      <alignment horizontal="right"/>
    </xf>
    <xf numFmtId="258" fontId="211" fillId="0" borderId="0" xfId="35974" applyNumberFormat="1" applyFont="1" applyAlignment="1">
      <alignment horizontal="right"/>
    </xf>
    <xf numFmtId="258" fontId="22" fillId="0" borderId="0" xfId="35974" applyNumberFormat="1" applyFont="1" applyAlignment="1">
      <alignment horizontal="right"/>
    </xf>
    <xf numFmtId="172" fontId="211" fillId="0" borderId="0" xfId="0" applyNumberFormat="1" applyFont="1"/>
    <xf numFmtId="169" fontId="24" fillId="0" borderId="0" xfId="35974" applyNumberFormat="1" applyFont="1" applyAlignment="1">
      <alignment horizontal="right"/>
    </xf>
    <xf numFmtId="270" fontId="24" fillId="0" borderId="0" xfId="0" applyNumberFormat="1" applyFont="1"/>
    <xf numFmtId="241" fontId="74" fillId="0" borderId="0" xfId="55772" applyNumberFormat="1" applyFont="1"/>
    <xf numFmtId="0" fontId="169" fillId="0" borderId="0" xfId="0" applyFont="1" applyAlignment="1">
      <alignment horizontal="left" wrapText="1"/>
    </xf>
    <xf numFmtId="0" fontId="22" fillId="33" borderId="124" xfId="0" applyFont="1" applyFill="1" applyBorder="1" applyAlignment="1">
      <alignment vertical="center"/>
    </xf>
    <xf numFmtId="3" fontId="169" fillId="0" borderId="0" xfId="0" applyNumberFormat="1" applyFont="1" applyAlignment="1">
      <alignment horizontal="right" wrapText="1"/>
    </xf>
    <xf numFmtId="0" fontId="22" fillId="33" borderId="0" xfId="0" applyFont="1" applyFill="1" applyAlignment="1">
      <alignment horizontal="left" wrapText="1"/>
    </xf>
    <xf numFmtId="0" fontId="22" fillId="33" borderId="116" xfId="0" applyFont="1" applyFill="1" applyBorder="1" applyAlignment="1">
      <alignment horizontal="left"/>
    </xf>
    <xf numFmtId="256" fontId="24" fillId="0" borderId="0" xfId="55772" applyNumberFormat="1" applyFont="1" applyFill="1" applyBorder="1" applyAlignment="1"/>
    <xf numFmtId="0" fontId="295" fillId="0" borderId="116" xfId="35681" applyFont="1" applyBorder="1" applyAlignment="1">
      <alignment horizontal="left"/>
    </xf>
    <xf numFmtId="0" fontId="26" fillId="33" borderId="116" xfId="0" applyFont="1" applyFill="1" applyBorder="1" applyAlignment="1">
      <alignment wrapText="1"/>
    </xf>
    <xf numFmtId="0" fontId="26" fillId="33" borderId="0" xfId="0" applyFont="1" applyFill="1" applyAlignment="1">
      <alignment wrapText="1"/>
    </xf>
    <xf numFmtId="0" fontId="21" fillId="0" borderId="116" xfId="8468" applyFont="1" applyBorder="1" applyAlignment="1">
      <alignment horizontal="center"/>
    </xf>
    <xf numFmtId="241" fontId="176" fillId="0" borderId="0" xfId="0" applyNumberFormat="1" applyFont="1" applyAlignment="1">
      <alignment wrapText="1"/>
    </xf>
    <xf numFmtId="241" fontId="176" fillId="117" borderId="0" xfId="0" applyNumberFormat="1" applyFont="1" applyFill="1" applyAlignment="1">
      <alignment wrapText="1"/>
    </xf>
    <xf numFmtId="241" fontId="305" fillId="117" borderId="0" xfId="0" applyNumberFormat="1" applyFont="1" applyFill="1" applyAlignment="1">
      <alignment horizontal="center" wrapText="1"/>
    </xf>
    <xf numFmtId="241" fontId="176" fillId="33" borderId="0" xfId="0" applyNumberFormat="1" applyFont="1" applyFill="1" applyAlignment="1">
      <alignment wrapText="1"/>
    </xf>
    <xf numFmtId="0" fontId="211" fillId="0" borderId="0" xfId="0" applyFont="1" applyAlignment="1">
      <alignment horizontal="left" vertical="top" wrapText="1" indent="1"/>
    </xf>
    <xf numFmtId="258" fontId="169" fillId="0" borderId="0" xfId="35974" applyNumberFormat="1" applyFont="1" applyAlignment="1">
      <alignment horizontal="right"/>
    </xf>
    <xf numFmtId="258" fontId="212" fillId="0" borderId="0" xfId="35974" applyNumberFormat="1" applyFont="1" applyAlignment="1">
      <alignment horizontal="right"/>
    </xf>
    <xf numFmtId="170" fontId="176" fillId="0" borderId="0" xfId="35680" applyNumberFormat="1" applyFont="1">
      <alignment vertical="center"/>
    </xf>
    <xf numFmtId="170" fontId="72" fillId="0" borderId="0" xfId="35680" applyNumberFormat="1" applyFont="1">
      <alignment vertical="center"/>
    </xf>
    <xf numFmtId="258" fontId="21" fillId="0" borderId="0" xfId="6213" applyNumberFormat="1" applyFont="1" applyFill="1" applyAlignment="1">
      <alignment horizontal="right"/>
    </xf>
    <xf numFmtId="169" fontId="21" fillId="33" borderId="0" xfId="6213" applyNumberFormat="1" applyFont="1" applyFill="1" applyBorder="1"/>
    <xf numFmtId="258" fontId="21" fillId="0" borderId="0" xfId="6213" applyNumberFormat="1" applyFont="1" applyFill="1"/>
    <xf numFmtId="258" fontId="21" fillId="33" borderId="0" xfId="6213" applyNumberFormat="1" applyFont="1" applyFill="1"/>
    <xf numFmtId="169" fontId="21" fillId="0" borderId="124" xfId="6213" applyNumberFormat="1" applyFont="1" applyFill="1" applyBorder="1"/>
    <xf numFmtId="0" fontId="21" fillId="0" borderId="0" xfId="0" applyFont="1" applyAlignment="1">
      <alignment vertical="top" wrapText="1"/>
    </xf>
    <xf numFmtId="169" fontId="21" fillId="0" borderId="0" xfId="6213" applyNumberFormat="1" applyFont="1" applyFill="1" applyBorder="1"/>
    <xf numFmtId="0" fontId="74" fillId="0" borderId="0" xfId="0" applyFont="1" applyAlignment="1">
      <alignment horizontal="center" vertical="center"/>
    </xf>
    <xf numFmtId="271" fontId="24" fillId="33" borderId="0" xfId="55772" applyNumberFormat="1" applyFont="1" applyFill="1"/>
    <xf numFmtId="269" fontId="24" fillId="33" borderId="0" xfId="55772" applyNumberFormat="1" applyFont="1" applyFill="1"/>
    <xf numFmtId="258" fontId="21" fillId="0" borderId="124" xfId="55773" applyNumberFormat="1" applyFont="1" applyFill="1" applyBorder="1" applyAlignment="1">
      <alignment horizontal="right" vertical="center"/>
    </xf>
    <xf numFmtId="0" fontId="22" fillId="139" borderId="116" xfId="0" applyFont="1" applyFill="1" applyBorder="1" applyAlignment="1">
      <alignment horizontal="left"/>
    </xf>
    <xf numFmtId="0" fontId="22" fillId="117" borderId="116" xfId="0" applyFont="1" applyFill="1" applyBorder="1" applyAlignment="1">
      <alignment horizontal="left"/>
    </xf>
    <xf numFmtId="0" fontId="21" fillId="117" borderId="0" xfId="35680" applyFont="1" applyFill="1" applyAlignment="1"/>
    <xf numFmtId="3" fontId="21" fillId="117" borderId="116" xfId="9168" applyFont="1" applyFill="1" applyBorder="1" applyAlignment="1">
      <alignment horizontal="center"/>
      <protection locked="0"/>
    </xf>
    <xf numFmtId="0" fontId="21" fillId="41" borderId="0" xfId="35680" applyFont="1" applyFill="1" applyAlignment="1"/>
    <xf numFmtId="0" fontId="21" fillId="0" borderId="0" xfId="35681" applyFont="1" applyFill="1" applyBorder="1" applyAlignment="1">
      <alignment horizontal="right"/>
    </xf>
    <xf numFmtId="0" fontId="22" fillId="117" borderId="0" xfId="0" applyFont="1" applyFill="1" applyAlignment="1">
      <alignment horizontal="left"/>
    </xf>
    <xf numFmtId="255" fontId="72" fillId="117" borderId="0" xfId="35680" applyNumberFormat="1" applyFont="1" applyFill="1" applyAlignment="1"/>
    <xf numFmtId="0" fontId="101" fillId="0" borderId="0" xfId="35680" applyFont="1" applyAlignment="1"/>
    <xf numFmtId="0" fontId="72" fillId="0" borderId="0" xfId="35680" applyFont="1" applyAlignment="1"/>
    <xf numFmtId="0" fontId="176" fillId="0" borderId="0" xfId="0" applyFont="1" applyAlignment="1">
      <alignment horizontal="left" wrapText="1" indent="1"/>
    </xf>
    <xf numFmtId="2" fontId="24" fillId="0" borderId="0" xfId="0" applyNumberFormat="1" applyFont="1" applyAlignment="1">
      <alignment horizontal="right" vertical="top" wrapText="1"/>
    </xf>
    <xf numFmtId="258" fontId="24" fillId="0" borderId="0" xfId="0" applyNumberFormat="1" applyFont="1"/>
    <xf numFmtId="43" fontId="24" fillId="0" borderId="0" xfId="0" applyNumberFormat="1" applyFont="1"/>
    <xf numFmtId="271" fontId="24" fillId="0" borderId="0" xfId="0" applyNumberFormat="1" applyFont="1"/>
    <xf numFmtId="272" fontId="24" fillId="0" borderId="0" xfId="0" applyNumberFormat="1" applyFont="1"/>
    <xf numFmtId="245" fontId="21" fillId="0" borderId="0" xfId="35974" quotePrefix="1" applyNumberFormat="1" applyFont="1" applyAlignment="1">
      <alignment horizontal="right" vertical="center"/>
    </xf>
    <xf numFmtId="0" fontId="307" fillId="33" borderId="0" xfId="0" applyFont="1" applyFill="1"/>
    <xf numFmtId="0" fontId="308" fillId="33" borderId="0" xfId="0" applyFont="1" applyFill="1" applyAlignment="1">
      <alignment vertical="center"/>
    </xf>
    <xf numFmtId="245" fontId="21" fillId="0" borderId="0" xfId="35974" quotePrefix="1" applyNumberFormat="1" applyFont="1" applyBorder="1" applyAlignment="1">
      <alignment horizontal="right"/>
    </xf>
    <xf numFmtId="0" fontId="169" fillId="0" borderId="124" xfId="0" applyFont="1" applyBorder="1" applyAlignment="1">
      <alignment horizontal="right" vertical="center"/>
    </xf>
    <xf numFmtId="0" fontId="174" fillId="0" borderId="124" xfId="0" applyFont="1" applyBorder="1" applyAlignment="1">
      <alignment horizontal="right" vertical="center"/>
    </xf>
    <xf numFmtId="0" fontId="0" fillId="0" borderId="0" xfId="0" applyAlignment="1">
      <alignment horizontal="left" wrapText="1"/>
    </xf>
    <xf numFmtId="0" fontId="21" fillId="33" borderId="0" xfId="0" applyFont="1" applyFill="1" applyAlignment="1">
      <alignment vertical="center" wrapText="1"/>
    </xf>
    <xf numFmtId="0" fontId="0" fillId="0" borderId="0" xfId="0" applyAlignment="1">
      <alignment vertical="top" wrapText="1"/>
    </xf>
    <xf numFmtId="0" fontId="21" fillId="33" borderId="0" xfId="0" applyFont="1" applyFill="1" applyAlignment="1">
      <alignment horizontal="left" vertical="center" wrapText="1"/>
    </xf>
    <xf numFmtId="0" fontId="169" fillId="0" borderId="0" xfId="0" applyFont="1" applyAlignment="1">
      <alignment horizontal="left" vertical="center" wrapText="1"/>
    </xf>
    <xf numFmtId="0" fontId="0" fillId="0" borderId="0" xfId="0" applyAlignment="1">
      <alignment horizontal="left" vertical="center" wrapText="1"/>
    </xf>
    <xf numFmtId="0" fontId="208" fillId="0" borderId="0" xfId="0" applyFont="1" applyAlignment="1">
      <alignment horizontal="left" vertical="top"/>
    </xf>
    <xf numFmtId="0" fontId="284" fillId="0" borderId="0" xfId="0" applyFont="1" applyAlignment="1">
      <alignment horizontal="right"/>
    </xf>
    <xf numFmtId="0" fontId="284" fillId="0" borderId="0" xfId="0" applyFont="1" applyAlignment="1">
      <alignment horizontal="right" vertical="top"/>
    </xf>
    <xf numFmtId="171" fontId="22" fillId="0" borderId="0" xfId="0" applyNumberFormat="1" applyFont="1" applyAlignment="1">
      <alignment horizontal="right"/>
    </xf>
    <xf numFmtId="170" fontId="176" fillId="0" borderId="0" xfId="35975" applyNumberFormat="1" applyFont="1" applyAlignment="1" applyProtection="1">
      <alignment horizontal="right"/>
      <protection locked="0"/>
    </xf>
    <xf numFmtId="170" fontId="22" fillId="0" borderId="0" xfId="35975" applyNumberFormat="1" applyFont="1" applyAlignment="1" applyProtection="1">
      <alignment horizontal="right"/>
      <protection locked="0"/>
    </xf>
    <xf numFmtId="170" fontId="21" fillId="0" borderId="124" xfId="35975" applyNumberFormat="1" applyFont="1" applyBorder="1" applyAlignment="1" applyProtection="1">
      <alignment horizontal="right"/>
      <protection locked="0"/>
    </xf>
    <xf numFmtId="171" fontId="21" fillId="0" borderId="0" xfId="0" applyNumberFormat="1" applyFont="1" applyAlignment="1">
      <alignment horizontal="right"/>
    </xf>
    <xf numFmtId="170" fontId="173" fillId="33" borderId="0" xfId="35975" applyNumberFormat="1" applyFont="1" applyFill="1" applyBorder="1" applyAlignment="1" applyProtection="1">
      <alignment horizontal="right"/>
      <protection locked="0"/>
    </xf>
    <xf numFmtId="257" fontId="24" fillId="0" borderId="0" xfId="53194" applyNumberFormat="1" applyFont="1" applyFill="1" applyBorder="1"/>
    <xf numFmtId="259" fontId="173" fillId="33" borderId="0" xfId="0" applyNumberFormat="1" applyFont="1" applyFill="1" applyAlignment="1">
      <alignment horizontal="left" vertical="top" wrapText="1"/>
    </xf>
    <xf numFmtId="258" fontId="22" fillId="0" borderId="124" xfId="55773" applyNumberFormat="1" applyFont="1" applyFill="1" applyBorder="1" applyAlignment="1">
      <alignment horizontal="right" vertical="center"/>
    </xf>
    <xf numFmtId="0" fontId="21" fillId="33" borderId="0" xfId="0" quotePrefix="1" applyFont="1" applyFill="1"/>
    <xf numFmtId="0" fontId="0" fillId="0" borderId="0" xfId="0" applyAlignment="1">
      <alignment vertical="center"/>
    </xf>
    <xf numFmtId="0" fontId="175" fillId="33" borderId="0" xfId="0" applyFont="1" applyFill="1" applyAlignment="1">
      <alignment horizontal="left" vertical="center" wrapText="1"/>
    </xf>
    <xf numFmtId="0" fontId="175" fillId="33" borderId="0" xfId="0" applyFont="1" applyFill="1" applyAlignment="1">
      <alignment horizontal="left" vertical="center"/>
    </xf>
    <xf numFmtId="0" fontId="24" fillId="33" borderId="116" xfId="0" applyFont="1" applyFill="1" applyBorder="1" applyAlignment="1">
      <alignment vertical="center"/>
    </xf>
    <xf numFmtId="0" fontId="175" fillId="33" borderId="0" xfId="0" applyFont="1" applyFill="1" applyAlignment="1">
      <alignment vertical="center"/>
    </xf>
    <xf numFmtId="0" fontId="210" fillId="0" borderId="0" xfId="0" applyFont="1" applyAlignment="1">
      <alignment horizontal="center" vertical="center"/>
    </xf>
    <xf numFmtId="0" fontId="208" fillId="0" borderId="0" xfId="0" applyFont="1" applyAlignment="1">
      <alignment vertical="center"/>
    </xf>
    <xf numFmtId="258" fontId="24" fillId="0" borderId="124" xfId="6213" applyNumberFormat="1" applyFont="1" applyFill="1" applyBorder="1" applyAlignment="1">
      <alignment horizontal="right"/>
    </xf>
    <xf numFmtId="258" fontId="24" fillId="0" borderId="124" xfId="6213" applyNumberFormat="1" applyFont="1" applyFill="1" applyBorder="1"/>
    <xf numFmtId="0" fontId="24" fillId="0" borderId="124" xfId="0" applyFont="1" applyBorder="1" applyAlignment="1">
      <alignment horizontal="left" vertical="top" wrapText="1"/>
    </xf>
    <xf numFmtId="259" fontId="24" fillId="0" borderId="124" xfId="0" applyNumberFormat="1" applyFont="1" applyBorder="1"/>
    <xf numFmtId="258" fontId="26" fillId="0" borderId="124" xfId="6213" applyNumberFormat="1" applyFont="1" applyFill="1" applyBorder="1"/>
    <xf numFmtId="259" fontId="26" fillId="0" borderId="124" xfId="0" applyNumberFormat="1" applyFont="1" applyBorder="1"/>
    <xf numFmtId="3" fontId="21" fillId="0" borderId="0" xfId="0" applyNumberFormat="1" applyFont="1"/>
    <xf numFmtId="165" fontId="176" fillId="0" borderId="0" xfId="47949" applyNumberFormat="1" applyFont="1" applyFill="1" applyBorder="1" applyAlignment="1">
      <alignment horizontal="right"/>
    </xf>
    <xf numFmtId="1" fontId="21" fillId="0" borderId="0" xfId="35974" applyNumberFormat="1" applyFont="1" applyAlignment="1">
      <alignment horizontal="right"/>
    </xf>
    <xf numFmtId="258" fontId="21" fillId="0" borderId="0" xfId="55773" applyNumberFormat="1" applyFont="1" applyFill="1" applyAlignment="1">
      <alignment horizontal="right" vertical="center"/>
    </xf>
    <xf numFmtId="258" fontId="21" fillId="0" borderId="0" xfId="55773" applyNumberFormat="1" applyFont="1" applyFill="1" applyBorder="1" applyAlignment="1">
      <alignment horizontal="right" vertical="center"/>
    </xf>
    <xf numFmtId="241" fontId="21" fillId="0" borderId="0" xfId="55772" applyNumberFormat="1" applyFont="1" applyFill="1" applyBorder="1" applyAlignment="1">
      <alignment horizontal="center" vertical="center"/>
    </xf>
    <xf numFmtId="241" fontId="21" fillId="0" borderId="0" xfId="55772" applyNumberFormat="1" applyFont="1" applyAlignment="1">
      <alignment horizontal="right"/>
    </xf>
    <xf numFmtId="2" fontId="169" fillId="0" borderId="0" xfId="0" applyNumberFormat="1" applyFont="1"/>
    <xf numFmtId="2" fontId="21" fillId="0" borderId="0" xfId="55773" applyNumberFormat="1" applyFont="1" applyAlignment="1">
      <alignment horizontal="right" vertical="center"/>
    </xf>
    <xf numFmtId="241" fontId="21" fillId="0" borderId="124" xfId="55772" applyNumberFormat="1" applyFont="1" applyBorder="1" applyAlignment="1">
      <alignment horizontal="right"/>
    </xf>
    <xf numFmtId="43" fontId="169" fillId="0" borderId="0" xfId="55772" applyFont="1" applyFill="1" applyBorder="1"/>
    <xf numFmtId="2" fontId="21" fillId="0" borderId="0" xfId="55773" applyNumberFormat="1" applyFont="1" applyBorder="1" applyAlignment="1">
      <alignment horizontal="right" vertical="center"/>
    </xf>
    <xf numFmtId="241" fontId="29" fillId="33" borderId="0" xfId="55772" applyNumberFormat="1" applyFont="1" applyFill="1"/>
    <xf numFmtId="3" fontId="254" fillId="0" borderId="0" xfId="0" applyNumberFormat="1" applyFont="1"/>
    <xf numFmtId="3" fontId="297" fillId="0" borderId="0" xfId="0" applyNumberFormat="1" applyFont="1"/>
    <xf numFmtId="259" fontId="211" fillId="0" borderId="0" xfId="0" applyNumberFormat="1" applyFont="1" applyAlignment="1">
      <alignment horizontal="right" vertical="top" wrapText="1"/>
    </xf>
    <xf numFmtId="259" fontId="21" fillId="0" borderId="0" xfId="0" applyNumberFormat="1" applyFont="1" applyAlignment="1">
      <alignment horizontal="right" vertical="top" wrapText="1"/>
    </xf>
    <xf numFmtId="0" fontId="14" fillId="0" borderId="0" xfId="0" applyFont="1"/>
    <xf numFmtId="169" fontId="24" fillId="0" borderId="0" xfId="0" applyNumberFormat="1" applyFont="1"/>
    <xf numFmtId="10" fontId="21" fillId="0" borderId="116" xfId="0" applyNumberFormat="1" applyFont="1" applyBorder="1" applyAlignment="1">
      <alignment vertical="center"/>
    </xf>
    <xf numFmtId="241" fontId="169" fillId="0" borderId="0" xfId="0" applyNumberFormat="1" applyFont="1" applyAlignment="1">
      <alignment horizontal="left" vertical="top" wrapText="1"/>
    </xf>
    <xf numFmtId="241" fontId="169" fillId="0" borderId="122" xfId="0" applyNumberFormat="1" applyFont="1" applyBorder="1" applyAlignment="1">
      <alignment horizontal="left" vertical="top" wrapText="1"/>
    </xf>
    <xf numFmtId="241" fontId="169" fillId="33" borderId="122" xfId="0" applyNumberFormat="1" applyFont="1" applyFill="1" applyBorder="1" applyAlignment="1">
      <alignment horizontal="left" vertical="top" wrapText="1"/>
    </xf>
    <xf numFmtId="241" fontId="169" fillId="33" borderId="0" xfId="0" applyNumberFormat="1" applyFont="1" applyFill="1" applyAlignment="1">
      <alignment horizontal="left" vertical="top" wrapText="1"/>
    </xf>
    <xf numFmtId="175" fontId="169" fillId="0" borderId="122" xfId="0" applyNumberFormat="1" applyFont="1" applyBorder="1" applyAlignment="1">
      <alignment horizontal="left" vertical="top" wrapText="1"/>
    </xf>
    <xf numFmtId="175" fontId="169" fillId="33" borderId="122" xfId="0" applyNumberFormat="1" applyFont="1" applyFill="1" applyBorder="1" applyAlignment="1">
      <alignment horizontal="left" vertical="top" wrapText="1"/>
    </xf>
    <xf numFmtId="175" fontId="169" fillId="33" borderId="0" xfId="0" applyNumberFormat="1" applyFont="1" applyFill="1" applyAlignment="1">
      <alignment horizontal="left" vertical="top" wrapText="1"/>
    </xf>
    <xf numFmtId="175" fontId="169" fillId="33" borderId="121" xfId="0" applyNumberFormat="1" applyFont="1" applyFill="1" applyBorder="1" applyAlignment="1">
      <alignment horizontal="left" vertical="top" wrapText="1"/>
    </xf>
    <xf numFmtId="0" fontId="14" fillId="33" borderId="0" xfId="0" applyFont="1" applyFill="1"/>
    <xf numFmtId="14" fontId="29" fillId="33" borderId="0" xfId="0" quotePrefix="1" applyNumberFormat="1" applyFont="1" applyFill="1" applyAlignment="1">
      <alignment horizontal="left"/>
    </xf>
    <xf numFmtId="170" fontId="21" fillId="0" borderId="0" xfId="35974" applyNumberFormat="1" applyFont="1" applyBorder="1" applyAlignment="1">
      <alignment horizontal="right"/>
    </xf>
    <xf numFmtId="0" fontId="274" fillId="0" borderId="0" xfId="0" applyFont="1" applyAlignment="1">
      <alignment horizontal="left" wrapText="1"/>
    </xf>
    <xf numFmtId="0" fontId="274" fillId="0" borderId="0" xfId="0" applyFont="1" applyAlignment="1">
      <alignment horizontal="left"/>
    </xf>
    <xf numFmtId="174" fontId="169" fillId="0" borderId="0" xfId="55772" applyNumberFormat="1" applyFont="1" applyFill="1" applyBorder="1" applyAlignment="1">
      <alignment vertical="center" wrapText="1"/>
    </xf>
    <xf numFmtId="170" fontId="21" fillId="0" borderId="124" xfId="35974" applyNumberFormat="1" applyFont="1" applyBorder="1" applyAlignment="1">
      <alignment horizontal="right" vertical="center"/>
    </xf>
    <xf numFmtId="170" fontId="21" fillId="0" borderId="0" xfId="35974" applyNumberFormat="1" applyFont="1" applyBorder="1" applyAlignment="1">
      <alignment horizontal="right" vertical="center"/>
    </xf>
    <xf numFmtId="0" fontId="310" fillId="33" borderId="0" xfId="0" applyFont="1" applyFill="1"/>
    <xf numFmtId="0" fontId="310" fillId="0" borderId="0" xfId="0" applyFont="1"/>
    <xf numFmtId="0" fontId="310" fillId="0" borderId="0" xfId="8454" applyFont="1"/>
    <xf numFmtId="0" fontId="311" fillId="33" borderId="0" xfId="0" applyFont="1" applyFill="1" applyAlignment="1">
      <alignment vertical="center"/>
    </xf>
    <xf numFmtId="0" fontId="312" fillId="0" borderId="0" xfId="8454" applyFont="1" applyProtection="1">
      <protection locked="0"/>
    </xf>
    <xf numFmtId="0" fontId="310" fillId="0" borderId="0" xfId="8454" applyFont="1" applyAlignment="1">
      <alignment vertical="center"/>
    </xf>
    <xf numFmtId="0" fontId="310" fillId="0" borderId="0" xfId="8454" applyFont="1" applyAlignment="1">
      <alignment vertical="top"/>
    </xf>
    <xf numFmtId="0" fontId="18" fillId="0" borderId="0" xfId="8454" applyFont="1"/>
    <xf numFmtId="0" fontId="20" fillId="33" borderId="0" xfId="0" applyFont="1" applyFill="1" applyAlignment="1">
      <alignment vertical="center"/>
    </xf>
    <xf numFmtId="0" fontId="22" fillId="33" borderId="124" xfId="0" applyFont="1" applyFill="1" applyBorder="1" applyAlignment="1">
      <alignment vertical="top"/>
    </xf>
    <xf numFmtId="0" fontId="24" fillId="33" borderId="116" xfId="0" applyFont="1" applyFill="1" applyBorder="1" applyAlignment="1">
      <alignment horizontal="left" vertical="center" wrapText="1"/>
    </xf>
    <xf numFmtId="0" fontId="21" fillId="33" borderId="116" xfId="0" applyFont="1" applyFill="1" applyBorder="1" applyAlignment="1">
      <alignment horizontal="right" vertical="center"/>
    </xf>
    <xf numFmtId="172" fontId="24" fillId="33" borderId="0" xfId="0" applyNumberFormat="1" applyFont="1" applyFill="1" applyAlignment="1">
      <alignment vertical="center"/>
    </xf>
    <xf numFmtId="0" fontId="176" fillId="33" borderId="0" xfId="0" applyFont="1" applyFill="1" applyAlignment="1">
      <alignment vertical="center"/>
    </xf>
    <xf numFmtId="245" fontId="21" fillId="0" borderId="0" xfId="35974" applyNumberFormat="1" applyFont="1" applyBorder="1" applyAlignment="1">
      <alignment horizontal="right" vertical="center"/>
    </xf>
    <xf numFmtId="245" fontId="21" fillId="0" borderId="0" xfId="35974" quotePrefix="1" applyNumberFormat="1" applyFont="1" applyBorder="1" applyAlignment="1">
      <alignment horizontal="right" vertical="center"/>
    </xf>
    <xf numFmtId="0" fontId="21" fillId="0" borderId="0" xfId="55769" applyFont="1" applyFill="1" applyBorder="1" applyAlignment="1">
      <alignment horizontal="center" vertical="top"/>
    </xf>
    <xf numFmtId="0" fontId="296" fillId="0" borderId="0" xfId="35680" applyFont="1" applyAlignment="1">
      <alignment vertical="top"/>
    </xf>
    <xf numFmtId="0" fontId="313" fillId="0" borderId="0" xfId="0" applyFont="1"/>
    <xf numFmtId="0" fontId="314" fillId="33" borderId="0" xfId="0" applyFont="1" applyFill="1"/>
    <xf numFmtId="0" fontId="313" fillId="0" borderId="0" xfId="0" applyFont="1" applyAlignment="1">
      <alignment horizontal="left" vertical="center"/>
    </xf>
    <xf numFmtId="0" fontId="313" fillId="0" borderId="0" xfId="0" applyFont="1" applyAlignment="1">
      <alignment horizontal="center" vertical="center"/>
    </xf>
    <xf numFmtId="0" fontId="290" fillId="0" borderId="124" xfId="0" applyFont="1" applyBorder="1" applyAlignment="1">
      <alignment vertical="top"/>
    </xf>
    <xf numFmtId="0" fontId="315" fillId="0" borderId="0" xfId="0" applyFont="1"/>
    <xf numFmtId="0" fontId="316" fillId="33" borderId="0" xfId="0" applyFont="1" applyFill="1"/>
    <xf numFmtId="0" fontId="316" fillId="33" borderId="0" xfId="0" applyFont="1" applyFill="1" applyAlignment="1">
      <alignment horizontal="left"/>
    </xf>
    <xf numFmtId="0" fontId="318" fillId="0" borderId="0" xfId="0" applyFont="1" applyAlignment="1">
      <alignment horizontal="left" vertical="top"/>
    </xf>
    <xf numFmtId="0" fontId="320" fillId="0" borderId="0" xfId="0" applyFont="1"/>
    <xf numFmtId="0" fontId="316" fillId="0" borderId="0" xfId="0" applyFont="1"/>
    <xf numFmtId="0" fontId="169" fillId="0" borderId="116" xfId="0" applyFont="1" applyBorder="1" applyAlignment="1">
      <alignment horizontal="center" vertical="top"/>
    </xf>
    <xf numFmtId="0" fontId="169" fillId="0" borderId="0" xfId="0" applyFont="1" applyAlignment="1">
      <alignment vertical="top" wrapText="1"/>
    </xf>
    <xf numFmtId="0" fontId="316" fillId="124" borderId="0" xfId="0" applyFont="1" applyFill="1"/>
    <xf numFmtId="49" fontId="21" fillId="124" borderId="0" xfId="0" applyNumberFormat="1" applyFont="1" applyFill="1" applyAlignment="1">
      <alignment vertical="top"/>
    </xf>
    <xf numFmtId="0" fontId="24" fillId="124" borderId="116" xfId="0" applyFont="1" applyFill="1" applyBorder="1" applyAlignment="1">
      <alignment vertical="top"/>
    </xf>
    <xf numFmtId="49" fontId="21" fillId="124" borderId="116" xfId="0" applyNumberFormat="1" applyFont="1" applyFill="1" applyBorder="1" applyAlignment="1">
      <alignment horizontal="right" vertical="top"/>
    </xf>
    <xf numFmtId="0" fontId="24" fillId="124" borderId="0" xfId="0" applyFont="1" applyFill="1" applyAlignment="1">
      <alignment vertical="top"/>
    </xf>
    <xf numFmtId="49" fontId="21" fillId="124" borderId="0" xfId="0" applyNumberFormat="1" applyFont="1" applyFill="1" applyAlignment="1">
      <alignment horizontal="right" vertical="top"/>
    </xf>
    <xf numFmtId="0" fontId="0" fillId="33" borderId="0" xfId="0" applyFill="1" applyAlignment="1">
      <alignment vertical="top"/>
    </xf>
    <xf numFmtId="0" fontId="22" fillId="0" borderId="112" xfId="8454" applyFont="1" applyBorder="1" applyProtection="1">
      <protection locked="0"/>
    </xf>
    <xf numFmtId="0" fontId="20" fillId="33" borderId="0" xfId="0" applyFont="1" applyFill="1"/>
    <xf numFmtId="0" fontId="24" fillId="124" borderId="0" xfId="0" applyFont="1" applyFill="1" applyAlignment="1">
      <alignment horizontal="left"/>
    </xf>
    <xf numFmtId="0" fontId="309" fillId="0" borderId="126" xfId="0" applyFont="1" applyBorder="1"/>
    <xf numFmtId="0" fontId="170" fillId="0" borderId="126" xfId="0" applyFont="1" applyBorder="1"/>
    <xf numFmtId="0" fontId="172" fillId="0" borderId="126" xfId="0" applyFont="1" applyBorder="1"/>
    <xf numFmtId="0" fontId="285" fillId="0" borderId="127" xfId="0" applyFont="1" applyBorder="1" applyAlignment="1">
      <alignment horizontal="left"/>
    </xf>
    <xf numFmtId="0" fontId="30" fillId="0" borderId="127" xfId="0" applyFont="1" applyBorder="1" applyAlignment="1">
      <alignment horizontal="center"/>
    </xf>
    <xf numFmtId="0" fontId="30" fillId="0" borderId="127" xfId="0" applyFont="1" applyBorder="1"/>
    <xf numFmtId="0" fontId="101" fillId="0" borderId="127" xfId="0" applyFont="1" applyBorder="1"/>
    <xf numFmtId="0" fontId="101" fillId="0" borderId="127" xfId="0" applyFont="1" applyBorder="1" applyAlignment="1">
      <alignment horizontal="right"/>
    </xf>
    <xf numFmtId="245" fontId="21" fillId="0" borderId="127" xfId="35974" applyNumberFormat="1" applyFont="1" applyBorder="1" applyAlignment="1">
      <alignment horizontal="right"/>
    </xf>
    <xf numFmtId="0" fontId="169" fillId="0" borderId="127" xfId="0" applyFont="1" applyBorder="1" applyAlignment="1">
      <alignment horizontal="right" vertical="center" wrapText="1"/>
    </xf>
    <xf numFmtId="0" fontId="169" fillId="0" borderId="127" xfId="0" applyFont="1" applyBorder="1" applyAlignment="1">
      <alignment horizontal="justify" vertical="center" wrapText="1"/>
    </xf>
    <xf numFmtId="241" fontId="24" fillId="0" borderId="127" xfId="0" applyNumberFormat="1" applyFont="1" applyBorder="1" applyAlignment="1">
      <alignment horizontal="right"/>
    </xf>
    <xf numFmtId="241" fontId="24" fillId="0" borderId="127" xfId="0" applyNumberFormat="1" applyFont="1" applyBorder="1"/>
    <xf numFmtId="0" fontId="211" fillId="0" borderId="127" xfId="0" applyFont="1" applyBorder="1" applyAlignment="1">
      <alignment horizontal="left" vertical="top"/>
    </xf>
    <xf numFmtId="0" fontId="24" fillId="33" borderId="127" xfId="0" applyFont="1" applyFill="1" applyBorder="1" applyAlignment="1">
      <alignment horizontal="right"/>
    </xf>
    <xf numFmtId="174" fontId="24" fillId="33" borderId="127" xfId="0" applyNumberFormat="1" applyFont="1" applyFill="1" applyBorder="1" applyAlignment="1">
      <alignment horizontal="right" vertical="top" wrapText="1"/>
    </xf>
    <xf numFmtId="0" fontId="21" fillId="33" borderId="127" xfId="0" applyFont="1" applyFill="1" applyBorder="1"/>
    <xf numFmtId="3" fontId="22" fillId="33" borderId="127" xfId="0" applyNumberFormat="1" applyFont="1" applyFill="1" applyBorder="1" applyAlignment="1">
      <alignment horizontal="right"/>
    </xf>
    <xf numFmtId="0" fontId="0" fillId="0" borderId="127" xfId="0" applyBorder="1" applyAlignment="1">
      <alignment horizontal="center" vertical="center"/>
    </xf>
    <xf numFmtId="3" fontId="22" fillId="33" borderId="127" xfId="0" applyNumberFormat="1" applyFont="1" applyFill="1" applyBorder="1" applyAlignment="1">
      <alignment horizontal="right" vertical="center"/>
    </xf>
    <xf numFmtId="0" fontId="176" fillId="33" borderId="127" xfId="0" applyFont="1" applyFill="1" applyBorder="1" applyProtection="1">
      <protection locked="0"/>
    </xf>
    <xf numFmtId="245" fontId="21" fillId="0" borderId="127" xfId="35974" quotePrefix="1" applyNumberFormat="1" applyFont="1" applyBorder="1" applyAlignment="1">
      <alignment horizontal="right"/>
    </xf>
    <xf numFmtId="0" fontId="21" fillId="0" borderId="127" xfId="0" applyFont="1" applyBorder="1" applyProtection="1">
      <protection locked="0"/>
    </xf>
    <xf numFmtId="174" fontId="21" fillId="0" borderId="127" xfId="55772" applyNumberFormat="1" applyFont="1" applyFill="1" applyBorder="1" applyAlignment="1" applyProtection="1">
      <alignment horizontal="right"/>
    </xf>
    <xf numFmtId="174" fontId="21" fillId="0" borderId="127" xfId="55772" applyNumberFormat="1" applyFont="1" applyBorder="1" applyAlignment="1">
      <alignment horizontal="right"/>
    </xf>
    <xf numFmtId="0" fontId="176" fillId="33" borderId="127" xfId="0" applyFont="1" applyFill="1" applyBorder="1"/>
    <xf numFmtId="165" fontId="176" fillId="0" borderId="127" xfId="47949" applyNumberFormat="1" applyFont="1" applyBorder="1" applyAlignment="1">
      <alignment horizontal="right"/>
    </xf>
    <xf numFmtId="165" fontId="176" fillId="0" borderId="127" xfId="47949" applyNumberFormat="1" applyFont="1" applyFill="1" applyBorder="1" applyAlignment="1">
      <alignment horizontal="right"/>
    </xf>
    <xf numFmtId="258" fontId="176" fillId="0" borderId="127" xfId="35974" applyNumberFormat="1" applyFont="1" applyBorder="1" applyAlignment="1">
      <alignment horizontal="right"/>
    </xf>
    <xf numFmtId="0" fontId="21" fillId="33" borderId="127" xfId="0" applyFont="1" applyFill="1" applyBorder="1" applyAlignment="1">
      <alignment vertical="center"/>
    </xf>
    <xf numFmtId="0" fontId="21" fillId="33" borderId="127" xfId="0" applyFont="1" applyFill="1" applyBorder="1" applyProtection="1">
      <protection locked="0"/>
    </xf>
    <xf numFmtId="256" fontId="21" fillId="33" borderId="127" xfId="35974" applyNumberFormat="1" applyFont="1" applyFill="1" applyBorder="1" applyAlignment="1">
      <alignment horizontal="right"/>
    </xf>
    <xf numFmtId="258" fontId="21" fillId="0" borderId="127" xfId="35974" applyNumberFormat="1" applyFont="1" applyBorder="1" applyAlignment="1">
      <alignment horizontal="right"/>
    </xf>
    <xf numFmtId="1" fontId="21" fillId="33" borderId="127" xfId="35947" applyNumberFormat="1" applyFont="1" applyFill="1" applyBorder="1" applyAlignment="1" applyProtection="1">
      <alignment horizontal="right" vertical="center"/>
      <protection locked="0"/>
    </xf>
    <xf numFmtId="1" fontId="21" fillId="33" borderId="127" xfId="35947" quotePrefix="1" applyNumberFormat="1" applyFont="1" applyFill="1" applyBorder="1" applyAlignment="1" applyProtection="1">
      <alignment horizontal="right" vertical="center"/>
      <protection locked="0"/>
    </xf>
    <xf numFmtId="0" fontId="211" fillId="33" borderId="127" xfId="0" applyFont="1" applyFill="1" applyBorder="1" applyAlignment="1">
      <alignment horizontal="left"/>
    </xf>
    <xf numFmtId="0" fontId="24" fillId="33" borderId="127" xfId="0" applyFont="1" applyFill="1" applyBorder="1" applyAlignment="1">
      <alignment horizontal="right" vertical="top" wrapText="1"/>
    </xf>
    <xf numFmtId="176" fontId="21" fillId="33" borderId="127" xfId="0" applyNumberFormat="1" applyFont="1" applyFill="1" applyBorder="1" applyAlignment="1">
      <alignment horizontal="right" vertical="top" wrapText="1"/>
    </xf>
    <xf numFmtId="0" fontId="21" fillId="33" borderId="127" xfId="0" applyFont="1" applyFill="1" applyBorder="1" applyAlignment="1">
      <alignment horizontal="left" vertical="top" wrapText="1"/>
    </xf>
    <xf numFmtId="2" fontId="24" fillId="0" borderId="127" xfId="0" applyNumberFormat="1" applyFont="1" applyBorder="1" applyAlignment="1">
      <alignment horizontal="right" vertical="top" wrapText="1"/>
    </xf>
    <xf numFmtId="2" fontId="24" fillId="33" borderId="127" xfId="0" applyNumberFormat="1" applyFont="1" applyFill="1" applyBorder="1" applyAlignment="1">
      <alignment horizontal="right" vertical="top" wrapText="1"/>
    </xf>
    <xf numFmtId="0" fontId="212" fillId="0" borderId="127" xfId="0" applyFont="1" applyBorder="1"/>
    <xf numFmtId="0" fontId="169" fillId="0" borderId="127" xfId="0" applyFont="1" applyBorder="1" applyAlignment="1">
      <alignment horizontal="right" wrapText="1"/>
    </xf>
    <xf numFmtId="3" fontId="169" fillId="0" borderId="127" xfId="0" applyNumberFormat="1" applyFont="1" applyBorder="1" applyAlignment="1">
      <alignment horizontal="right" wrapText="1"/>
    </xf>
    <xf numFmtId="0" fontId="24" fillId="0" borderId="127" xfId="0" applyFont="1" applyBorder="1"/>
    <xf numFmtId="171" fontId="21" fillId="33" borderId="127" xfId="0" applyNumberFormat="1" applyFont="1" applyFill="1" applyBorder="1" applyAlignment="1">
      <alignment horizontal="right"/>
    </xf>
    <xf numFmtId="170" fontId="21" fillId="33" borderId="127" xfId="35975" applyNumberFormat="1" applyFont="1" applyFill="1" applyBorder="1" applyAlignment="1" applyProtection="1">
      <alignment horizontal="right"/>
      <protection locked="0"/>
    </xf>
    <xf numFmtId="259" fontId="21" fillId="33" borderId="0" xfId="35974" applyNumberFormat="1" applyFont="1" applyFill="1" applyAlignment="1">
      <alignment horizontal="right"/>
    </xf>
    <xf numFmtId="259" fontId="21" fillId="33" borderId="124" xfId="35974" applyNumberFormat="1" applyFont="1" applyFill="1" applyBorder="1" applyAlignment="1">
      <alignment horizontal="right"/>
    </xf>
    <xf numFmtId="259" fontId="21" fillId="33" borderId="0" xfId="35975" applyNumberFormat="1" applyFont="1" applyFill="1" applyAlignment="1" applyProtection="1">
      <alignment horizontal="right"/>
      <protection locked="0"/>
    </xf>
    <xf numFmtId="259" fontId="21" fillId="33" borderId="124" xfId="35975" applyNumberFormat="1" applyFont="1" applyFill="1" applyBorder="1" applyAlignment="1" applyProtection="1">
      <alignment horizontal="right"/>
      <protection locked="0"/>
    </xf>
    <xf numFmtId="0" fontId="24" fillId="33" borderId="127" xfId="0" applyFont="1" applyFill="1" applyBorder="1" applyAlignment="1">
      <alignment horizontal="center" vertical="center" wrapText="1"/>
    </xf>
    <xf numFmtId="0" fontId="24" fillId="33" borderId="127" xfId="0" applyFont="1" applyFill="1" applyBorder="1" applyAlignment="1">
      <alignment horizontal="right" vertical="center"/>
    </xf>
    <xf numFmtId="0" fontId="24" fillId="33" borderId="127" xfId="0" applyFont="1" applyFill="1" applyBorder="1" applyAlignment="1">
      <alignment horizontal="right" vertical="top"/>
    </xf>
    <xf numFmtId="174" fontId="24" fillId="33" borderId="127" xfId="0" applyNumberFormat="1" applyFont="1" applyFill="1" applyBorder="1" applyAlignment="1">
      <alignment horizontal="left" vertical="top" wrapText="1"/>
    </xf>
    <xf numFmtId="174" fontId="24" fillId="0" borderId="127" xfId="0" applyNumberFormat="1" applyFont="1" applyBorder="1" applyAlignment="1">
      <alignment horizontal="left" vertical="top" wrapText="1"/>
    </xf>
    <xf numFmtId="0" fontId="21" fillId="0" borderId="127" xfId="0" applyFont="1" applyBorder="1" applyAlignment="1">
      <alignment horizontal="left" wrapText="1"/>
    </xf>
    <xf numFmtId="169" fontId="21" fillId="0" borderId="127" xfId="35974" applyNumberFormat="1" applyFont="1" applyBorder="1" applyAlignment="1">
      <alignment horizontal="right"/>
    </xf>
    <xf numFmtId="169" fontId="24" fillId="0" borderId="127" xfId="35974" applyNumberFormat="1" applyFont="1" applyBorder="1" applyAlignment="1">
      <alignment horizontal="right"/>
    </xf>
    <xf numFmtId="0" fontId="22" fillId="33" borderId="127" xfId="0" applyFont="1" applyFill="1" applyBorder="1"/>
    <xf numFmtId="0" fontId="211" fillId="33" borderId="127" xfId="0" applyFont="1" applyFill="1" applyBorder="1" applyAlignment="1">
      <alignment horizontal="left" wrapText="1"/>
    </xf>
    <xf numFmtId="0" fontId="24" fillId="0" borderId="127" xfId="0" applyFont="1" applyBorder="1" applyAlignment="1">
      <alignment horizontal="left" vertical="center" wrapText="1"/>
    </xf>
    <xf numFmtId="0" fontId="24" fillId="0" borderId="127" xfId="0" applyFont="1" applyBorder="1" applyAlignment="1">
      <alignment horizontal="left"/>
    </xf>
    <xf numFmtId="0" fontId="24" fillId="0" borderId="127" xfId="0" applyFont="1" applyBorder="1" applyAlignment="1">
      <alignment horizontal="right" vertical="center"/>
    </xf>
    <xf numFmtId="0" fontId="24" fillId="0" borderId="127" xfId="0" applyFont="1" applyBorder="1" applyAlignment="1">
      <alignment horizontal="right"/>
    </xf>
    <xf numFmtId="0" fontId="24" fillId="0" borderId="127" xfId="0" applyFont="1" applyBorder="1" applyAlignment="1">
      <alignment horizontal="right" vertical="top"/>
    </xf>
    <xf numFmtId="0" fontId="24" fillId="0" borderId="127" xfId="0" applyFont="1" applyBorder="1" applyAlignment="1">
      <alignment horizontal="left" vertical="center"/>
    </xf>
    <xf numFmtId="0" fontId="26" fillId="0" borderId="127" xfId="0" applyFont="1" applyBorder="1" applyAlignment="1">
      <alignment horizontal="center" vertical="center" wrapText="1"/>
    </xf>
    <xf numFmtId="0" fontId="21" fillId="0" borderId="127" xfId="0" applyFont="1" applyBorder="1" applyAlignment="1">
      <alignment horizontal="right" vertical="center" wrapText="1"/>
    </xf>
    <xf numFmtId="0" fontId="21" fillId="0" borderId="127" xfId="0" applyFont="1" applyBorder="1" applyAlignment="1">
      <alignment horizontal="right"/>
    </xf>
    <xf numFmtId="0" fontId="21" fillId="0" borderId="127" xfId="0" applyFont="1" applyBorder="1" applyAlignment="1">
      <alignment horizontal="right" vertical="center"/>
    </xf>
    <xf numFmtId="0" fontId="169" fillId="0" borderId="127" xfId="0" applyFont="1" applyBorder="1" applyAlignment="1">
      <alignment horizontal="right" vertical="center"/>
    </xf>
    <xf numFmtId="0" fontId="24" fillId="0" borderId="127" xfId="0" applyFont="1" applyBorder="1" applyAlignment="1">
      <alignment horizontal="right" vertical="center" wrapText="1"/>
    </xf>
    <xf numFmtId="0" fontId="169" fillId="0" borderId="127" xfId="0" applyFont="1" applyBorder="1" applyAlignment="1">
      <alignment horizontal="right"/>
    </xf>
    <xf numFmtId="0" fontId="24" fillId="0" borderId="127" xfId="0" quotePrefix="1" applyFont="1" applyBorder="1" applyAlignment="1">
      <alignment horizontal="right" vertical="top" wrapText="1"/>
    </xf>
    <xf numFmtId="0" fontId="24" fillId="0" borderId="127" xfId="0" applyFont="1" applyBorder="1" applyAlignment="1">
      <alignment vertical="center" wrapText="1"/>
    </xf>
    <xf numFmtId="0" fontId="26" fillId="0" borderId="127" xfId="0" applyFont="1" applyBorder="1" applyAlignment="1">
      <alignment horizontal="right" vertical="top" wrapText="1"/>
    </xf>
    <xf numFmtId="0" fontId="0" fillId="0" borderId="127" xfId="0" applyBorder="1"/>
    <xf numFmtId="0" fontId="24" fillId="33" borderId="127" xfId="0" applyFont="1" applyFill="1" applyBorder="1" applyAlignment="1">
      <alignment horizontal="right" vertical="center" wrapText="1"/>
    </xf>
    <xf numFmtId="0" fontId="21" fillId="0" borderId="127" xfId="0" applyFont="1" applyBorder="1" applyAlignment="1">
      <alignment horizontal="center" vertical="top"/>
    </xf>
    <xf numFmtId="0" fontId="211" fillId="0" borderId="127" xfId="0" applyFont="1" applyBorder="1"/>
    <xf numFmtId="0" fontId="21" fillId="0" borderId="127" xfId="0" applyFont="1" applyBorder="1" applyAlignment="1">
      <alignment horizontal="right" vertical="top"/>
    </xf>
    <xf numFmtId="49" fontId="24" fillId="124" borderId="127" xfId="0" applyNumberFormat="1" applyFont="1" applyFill="1" applyBorder="1" applyAlignment="1">
      <alignment horizontal="right" vertical="center" wrapText="1"/>
    </xf>
    <xf numFmtId="49" fontId="21" fillId="124" borderId="127" xfId="0" applyNumberFormat="1" applyFont="1" applyFill="1" applyBorder="1" applyAlignment="1">
      <alignment vertical="center" wrapText="1"/>
    </xf>
    <xf numFmtId="174" fontId="21" fillId="124" borderId="127" xfId="55772" applyNumberFormat="1" applyFont="1" applyFill="1" applyBorder="1" applyAlignment="1">
      <alignment vertical="center" wrapText="1"/>
    </xf>
    <xf numFmtId="0" fontId="28" fillId="33" borderId="127" xfId="0" applyFont="1" applyFill="1" applyBorder="1" applyAlignment="1">
      <alignment vertical="center"/>
    </xf>
    <xf numFmtId="257" fontId="24" fillId="0" borderId="127" xfId="53194" applyNumberFormat="1" applyFont="1" applyFill="1" applyBorder="1"/>
    <xf numFmtId="257" fontId="24" fillId="33" borderId="127" xfId="53194" applyNumberFormat="1" applyFont="1" applyFill="1" applyBorder="1"/>
    <xf numFmtId="0" fontId="21" fillId="33" borderId="127" xfId="0" applyFont="1" applyFill="1" applyBorder="1" applyAlignment="1">
      <alignment horizontal="right" wrapText="1"/>
    </xf>
    <xf numFmtId="0" fontId="21" fillId="33" borderId="127" xfId="0" applyFont="1" applyFill="1" applyBorder="1" applyAlignment="1">
      <alignment horizontal="right" vertical="top" wrapText="1"/>
    </xf>
    <xf numFmtId="240" fontId="24" fillId="33" borderId="127" xfId="0" applyNumberFormat="1" applyFont="1" applyFill="1" applyBorder="1" applyAlignment="1">
      <alignment horizontal="right" vertical="top" wrapText="1"/>
    </xf>
    <xf numFmtId="0" fontId="24" fillId="33" borderId="127" xfId="0" applyFont="1" applyFill="1" applyBorder="1" applyAlignment="1">
      <alignment horizontal="left" wrapText="1"/>
    </xf>
    <xf numFmtId="0" fontId="24" fillId="33" borderId="127" xfId="0" applyFont="1" applyFill="1" applyBorder="1" applyAlignment="1">
      <alignment horizontal="center"/>
    </xf>
    <xf numFmtId="0" fontId="21" fillId="33" borderId="127" xfId="0" applyFont="1" applyFill="1" applyBorder="1" applyAlignment="1">
      <alignment horizontal="right"/>
    </xf>
    <xf numFmtId="0" fontId="24" fillId="33" borderId="127" xfId="0" applyFont="1" applyFill="1" applyBorder="1"/>
    <xf numFmtId="0" fontId="24" fillId="33" borderId="127" xfId="0" applyFont="1" applyFill="1" applyBorder="1" applyAlignment="1">
      <alignment horizontal="left"/>
    </xf>
    <xf numFmtId="241" fontId="24" fillId="33" borderId="127" xfId="55772" applyNumberFormat="1" applyFont="1" applyFill="1" applyBorder="1"/>
    <xf numFmtId="2" fontId="24" fillId="33" borderId="127" xfId="0" applyNumberFormat="1" applyFont="1" applyFill="1" applyBorder="1"/>
    <xf numFmtId="174" fontId="169" fillId="33" borderId="127" xfId="0" applyNumberFormat="1" applyFont="1" applyFill="1" applyBorder="1" applyAlignment="1">
      <alignment horizontal="left" vertical="top" wrapText="1"/>
    </xf>
    <xf numFmtId="175" fontId="169" fillId="33" borderId="127" xfId="0" applyNumberFormat="1" applyFont="1" applyFill="1" applyBorder="1" applyAlignment="1">
      <alignment horizontal="left" vertical="top" wrapText="1"/>
    </xf>
    <xf numFmtId="0" fontId="24" fillId="33" borderId="127" xfId="0" applyFont="1" applyFill="1" applyBorder="1" applyAlignment="1">
      <alignment horizontal="right" wrapText="1"/>
    </xf>
    <xf numFmtId="174" fontId="26" fillId="33" borderId="127" xfId="0" applyNumberFormat="1" applyFont="1" applyFill="1" applyBorder="1" applyAlignment="1">
      <alignment horizontal="right" wrapText="1"/>
    </xf>
    <xf numFmtId="240" fontId="24" fillId="33" borderId="127" xfId="0" applyNumberFormat="1" applyFont="1" applyFill="1" applyBorder="1" applyAlignment="1">
      <alignment horizontal="right" vertical="center" wrapText="1"/>
    </xf>
    <xf numFmtId="0" fontId="21" fillId="33" borderId="127" xfId="0" applyFont="1" applyFill="1" applyBorder="1" applyAlignment="1">
      <alignment horizontal="right" vertical="center" wrapText="1"/>
    </xf>
    <xf numFmtId="169" fontId="24" fillId="33" borderId="127" xfId="6213" applyNumberFormat="1" applyFont="1" applyFill="1" applyBorder="1"/>
    <xf numFmtId="169" fontId="21" fillId="33" borderId="127" xfId="6213" applyNumberFormat="1" applyFont="1" applyFill="1" applyBorder="1"/>
    <xf numFmtId="169" fontId="24" fillId="0" borderId="127" xfId="6213" applyNumberFormat="1" applyFont="1" applyFill="1" applyBorder="1"/>
    <xf numFmtId="176" fontId="24" fillId="33" borderId="127" xfId="0" applyNumberFormat="1" applyFont="1" applyFill="1" applyBorder="1" applyAlignment="1">
      <alignment horizontal="right" vertical="top"/>
    </xf>
    <xf numFmtId="0" fontId="24" fillId="33" borderId="127" xfId="0" applyFont="1" applyFill="1" applyBorder="1" applyAlignment="1">
      <alignment horizontal="left" vertical="top"/>
    </xf>
    <xf numFmtId="174" fontId="21" fillId="0" borderId="127" xfId="0" applyNumberFormat="1" applyFont="1" applyBorder="1" applyAlignment="1">
      <alignment horizontal="right" vertical="top"/>
    </xf>
    <xf numFmtId="174" fontId="21" fillId="33" borderId="127" xfId="0" applyNumberFormat="1" applyFont="1" applyFill="1" applyBorder="1" applyAlignment="1">
      <alignment horizontal="left" vertical="top"/>
    </xf>
    <xf numFmtId="174" fontId="169" fillId="0" borderId="127" xfId="55772" applyNumberFormat="1" applyFont="1" applyFill="1" applyBorder="1" applyAlignment="1">
      <alignment vertical="center" wrapText="1"/>
    </xf>
    <xf numFmtId="174" fontId="169" fillId="0" borderId="127" xfId="55772" applyNumberFormat="1" applyFont="1" applyBorder="1" applyAlignment="1">
      <alignment vertical="center" wrapText="1"/>
    </xf>
    <xf numFmtId="241" fontId="21" fillId="0" borderId="0" xfId="55772" applyNumberFormat="1" applyFont="1" applyAlignment="1">
      <alignment horizontal="center" vertical="center"/>
    </xf>
    <xf numFmtId="258" fontId="22" fillId="0" borderId="124" xfId="0" applyNumberFormat="1" applyFont="1" applyBorder="1" applyAlignment="1">
      <alignment horizontal="right"/>
    </xf>
    <xf numFmtId="0" fontId="211" fillId="0" borderId="127" xfId="0" applyFont="1" applyBorder="1" applyAlignment="1">
      <alignment horizontal="left" wrapText="1"/>
    </xf>
    <xf numFmtId="0" fontId="169" fillId="127" borderId="127" xfId="0" applyFont="1" applyFill="1" applyBorder="1" applyAlignment="1">
      <alignment horizontal="right" vertical="center" wrapText="1"/>
    </xf>
    <xf numFmtId="257" fontId="21" fillId="0" borderId="127" xfId="55772" applyNumberFormat="1" applyFont="1" applyBorder="1" applyAlignment="1">
      <alignment horizontal="right"/>
    </xf>
    <xf numFmtId="14" fontId="21" fillId="33" borderId="127" xfId="0" applyNumberFormat="1" applyFont="1" applyFill="1" applyBorder="1" applyAlignment="1">
      <alignment horizontal="right"/>
    </xf>
    <xf numFmtId="172" fontId="21" fillId="33" borderId="127" xfId="0" applyNumberFormat="1" applyFont="1" applyFill="1" applyBorder="1" applyAlignment="1">
      <alignment horizontal="right" vertical="center"/>
    </xf>
    <xf numFmtId="2" fontId="21" fillId="0" borderId="127" xfId="0" applyNumberFormat="1" applyFont="1" applyBorder="1" applyAlignment="1">
      <alignment horizontal="right"/>
    </xf>
    <xf numFmtId="174" fontId="21" fillId="33" borderId="127" xfId="55772" applyNumberFormat="1" applyFont="1" applyFill="1" applyBorder="1" applyAlignment="1">
      <alignment horizontal="right"/>
    </xf>
    <xf numFmtId="14" fontId="21" fillId="0" borderId="127" xfId="0" applyNumberFormat="1" applyFont="1" applyBorder="1" applyAlignment="1">
      <alignment horizontal="right"/>
    </xf>
    <xf numFmtId="2" fontId="21" fillId="33" borderId="127" xfId="0" applyNumberFormat="1" applyFont="1" applyFill="1" applyBorder="1" applyAlignment="1">
      <alignment horizontal="right"/>
    </xf>
    <xf numFmtId="176" fontId="22" fillId="33" borderId="127" xfId="0" applyNumberFormat="1" applyFont="1" applyFill="1" applyBorder="1" applyAlignment="1">
      <alignment horizontal="right" wrapText="1"/>
    </xf>
    <xf numFmtId="0" fontId="22" fillId="33" borderId="127" xfId="0" applyFont="1" applyFill="1" applyBorder="1" applyAlignment="1">
      <alignment horizontal="left" wrapText="1"/>
    </xf>
    <xf numFmtId="169" fontId="22" fillId="0" borderId="127" xfId="35974" applyNumberFormat="1" applyFont="1" applyBorder="1" applyAlignment="1">
      <alignment horizontal="right"/>
    </xf>
    <xf numFmtId="176" fontId="21" fillId="33" borderId="127" xfId="0" applyNumberFormat="1" applyFont="1" applyFill="1" applyBorder="1" applyAlignment="1">
      <alignment horizontal="right" wrapText="1"/>
    </xf>
    <xf numFmtId="0" fontId="21" fillId="33" borderId="127" xfId="0" applyFont="1" applyFill="1" applyBorder="1" applyAlignment="1">
      <alignment horizontal="left" wrapText="1"/>
    </xf>
    <xf numFmtId="0" fontId="21" fillId="0" borderId="127" xfId="0" applyFont="1" applyBorder="1" applyAlignment="1">
      <alignment horizontal="left"/>
    </xf>
    <xf numFmtId="245" fontId="21" fillId="0" borderId="127" xfId="35974" applyNumberFormat="1" applyFont="1" applyBorder="1" applyAlignment="1">
      <alignment horizontal="right" vertical="center"/>
    </xf>
    <xf numFmtId="0" fontId="212" fillId="127" borderId="127" xfId="0" applyFont="1" applyFill="1" applyBorder="1" applyAlignment="1">
      <alignment horizontal="left" vertical="center" wrapText="1" indent="2"/>
    </xf>
    <xf numFmtId="169" fontId="176" fillId="0" borderId="127" xfId="35974" applyNumberFormat="1" applyFont="1" applyBorder="1" applyAlignment="1">
      <alignment horizontal="right"/>
    </xf>
    <xf numFmtId="176" fontId="24" fillId="0" borderId="127" xfId="0" applyNumberFormat="1" applyFont="1" applyBorder="1" applyAlignment="1">
      <alignment horizontal="right" vertical="top" wrapText="1"/>
    </xf>
    <xf numFmtId="0" fontId="24" fillId="117" borderId="127" xfId="0" applyFont="1" applyFill="1" applyBorder="1" applyAlignment="1">
      <alignment horizontal="left" vertical="top" wrapText="1"/>
    </xf>
    <xf numFmtId="176" fontId="24" fillId="33" borderId="127" xfId="0" applyNumberFormat="1" applyFont="1" applyFill="1" applyBorder="1" applyAlignment="1">
      <alignment horizontal="right" vertical="top" wrapText="1"/>
    </xf>
    <xf numFmtId="0" fontId="24" fillId="33" borderId="127" xfId="0" applyFont="1" applyFill="1" applyBorder="1" applyAlignment="1">
      <alignment horizontal="left" vertical="top" wrapText="1"/>
    </xf>
    <xf numFmtId="0" fontId="24" fillId="117" borderId="127" xfId="0" applyFont="1" applyFill="1" applyBorder="1" applyAlignment="1">
      <alignment vertical="top" wrapText="1"/>
    </xf>
    <xf numFmtId="0" fontId="24" fillId="0" borderId="127" xfId="0" applyFont="1" applyBorder="1" applyAlignment="1">
      <alignment vertical="top" wrapText="1"/>
    </xf>
    <xf numFmtId="165" fontId="24" fillId="33" borderId="127" xfId="0" applyNumberFormat="1" applyFont="1" applyFill="1" applyBorder="1" applyAlignment="1">
      <alignment horizontal="left" vertical="top" wrapText="1"/>
    </xf>
    <xf numFmtId="0" fontId="21" fillId="0" borderId="127" xfId="305" applyFont="1" applyBorder="1" applyAlignment="1">
      <alignment wrapText="1"/>
    </xf>
    <xf numFmtId="0" fontId="176" fillId="0" borderId="127" xfId="305" applyFont="1" applyBorder="1" applyAlignment="1">
      <alignment horizontal="left" wrapText="1" indent="1"/>
    </xf>
    <xf numFmtId="174" fontId="176" fillId="0" borderId="127" xfId="55772" applyNumberFormat="1" applyFont="1" applyFill="1" applyBorder="1" applyAlignment="1" applyProtection="1">
      <alignment horizontal="right"/>
      <protection locked="0"/>
    </xf>
    <xf numFmtId="0" fontId="24" fillId="0" borderId="127" xfId="0" applyFont="1" applyBorder="1" applyAlignment="1">
      <alignment horizontal="right" wrapText="1"/>
    </xf>
    <xf numFmtId="258" fontId="21" fillId="0" borderId="127" xfId="55773" applyNumberFormat="1" applyFont="1" applyBorder="1" applyAlignment="1" applyProtection="1">
      <alignment horizontal="right" vertical="center"/>
      <protection locked="0"/>
    </xf>
    <xf numFmtId="0" fontId="21" fillId="0" borderId="127" xfId="305" quotePrefix="1" applyFont="1" applyBorder="1" applyAlignment="1">
      <alignment horizontal="right"/>
    </xf>
    <xf numFmtId="0" fontId="21" fillId="0" borderId="127" xfId="55769" applyFont="1" applyFill="1" applyBorder="1" applyAlignment="1">
      <alignment horizontal="right" wrapText="1"/>
    </xf>
    <xf numFmtId="0" fontId="21" fillId="0" borderId="127" xfId="305" quotePrefix="1" applyFont="1" applyBorder="1" applyAlignment="1">
      <alignment horizontal="right" wrapText="1"/>
    </xf>
    <xf numFmtId="3" fontId="21" fillId="0" borderId="127" xfId="55767" applyFont="1" applyFill="1" applyBorder="1" applyAlignment="1">
      <alignment horizontal="right"/>
      <protection locked="0"/>
    </xf>
    <xf numFmtId="0" fontId="21" fillId="0" borderId="127" xfId="305" quotePrefix="1" applyFont="1" applyBorder="1" applyAlignment="1">
      <alignment horizontal="right" vertical="center"/>
    </xf>
    <xf numFmtId="0" fontId="176" fillId="0" borderId="127" xfId="305" applyFont="1" applyBorder="1" applyAlignment="1">
      <alignment horizontal="left" vertical="center" wrapText="1" indent="2"/>
    </xf>
    <xf numFmtId="0" fontId="22" fillId="0" borderId="127" xfId="305" applyFont="1" applyBorder="1" applyAlignment="1">
      <alignment horizontal="left" vertical="center" wrapText="1" indent="1"/>
    </xf>
    <xf numFmtId="0" fontId="72" fillId="0" borderId="127" xfId="35680" applyFont="1" applyBorder="1">
      <alignment vertical="center"/>
    </xf>
    <xf numFmtId="0" fontId="176" fillId="41" borderId="127" xfId="35680" applyFont="1" applyFill="1" applyBorder="1">
      <alignment vertical="center"/>
    </xf>
    <xf numFmtId="0" fontId="176" fillId="0" borderId="127" xfId="305" applyFont="1" applyBorder="1">
      <alignment vertical="center"/>
    </xf>
    <xf numFmtId="0" fontId="21" fillId="41" borderId="127" xfId="305" quotePrefix="1" applyFont="1" applyFill="1" applyBorder="1" applyAlignment="1">
      <alignment horizontal="right" vertical="center"/>
    </xf>
    <xf numFmtId="0" fontId="21" fillId="0" borderId="127" xfId="305" applyFont="1" applyBorder="1" applyAlignment="1">
      <alignment horizontal="left" vertical="center" wrapText="1" indent="1"/>
    </xf>
    <xf numFmtId="3" fontId="21" fillId="0" borderId="127" xfId="55767" applyFont="1" applyFill="1" applyBorder="1">
      <alignment horizontal="right" vertical="center"/>
      <protection locked="0"/>
    </xf>
    <xf numFmtId="3" fontId="201" fillId="117" borderId="127" xfId="55767" applyFont="1" applyFill="1" applyBorder="1">
      <alignment horizontal="right" vertical="center"/>
      <protection locked="0"/>
    </xf>
    <xf numFmtId="0" fontId="22" fillId="41" borderId="127" xfId="305" quotePrefix="1" applyFont="1" applyFill="1" applyBorder="1" applyAlignment="1">
      <alignment horizontal="right"/>
    </xf>
    <xf numFmtId="0" fontId="22" fillId="33" borderId="127" xfId="305" applyFont="1" applyFill="1" applyBorder="1" applyAlignment="1">
      <alignment horizontal="left" wrapText="1"/>
    </xf>
    <xf numFmtId="3" fontId="22" fillId="33" borderId="127" xfId="55767" applyFont="1" applyFill="1" applyBorder="1" applyAlignment="1">
      <alignment horizontal="center"/>
      <protection locked="0"/>
    </xf>
    <xf numFmtId="3" fontId="22" fillId="33" borderId="127" xfId="55767" applyFont="1" applyFill="1" applyBorder="1" applyAlignment="1">
      <alignment horizontal="right"/>
      <protection locked="0"/>
    </xf>
    <xf numFmtId="3" fontId="22" fillId="117" borderId="127" xfId="55767" applyFont="1" applyFill="1" applyBorder="1" applyAlignment="1">
      <alignment horizontal="center"/>
      <protection locked="0"/>
    </xf>
    <xf numFmtId="3" fontId="22" fillId="0" borderId="127" xfId="55767" applyFont="1" applyFill="1" applyBorder="1" applyAlignment="1">
      <alignment horizontal="center"/>
      <protection locked="0"/>
    </xf>
    <xf numFmtId="0" fontId="176" fillId="41" borderId="127" xfId="35680" applyFont="1" applyFill="1" applyBorder="1" applyAlignment="1"/>
    <xf numFmtId="0" fontId="176" fillId="0" borderId="127" xfId="0" applyFont="1" applyBorder="1" applyAlignment="1">
      <alignment horizontal="left"/>
    </xf>
    <xf numFmtId="241" fontId="21" fillId="0" borderId="124" xfId="0" applyNumberFormat="1" applyFont="1" applyBorder="1"/>
    <xf numFmtId="0" fontId="176" fillId="0" borderId="127" xfId="0" applyFont="1" applyBorder="1"/>
    <xf numFmtId="0" fontId="21" fillId="0" borderId="127" xfId="0" applyFont="1" applyBorder="1"/>
    <xf numFmtId="0" fontId="176" fillId="0" borderId="127" xfId="0" applyFont="1" applyBorder="1" applyAlignment="1">
      <alignment horizontal="left" wrapText="1" indent="1"/>
    </xf>
    <xf numFmtId="241" fontId="176" fillId="0" borderId="127" xfId="0" applyNumberFormat="1" applyFont="1" applyBorder="1" applyAlignment="1">
      <alignment wrapText="1"/>
    </xf>
    <xf numFmtId="241" fontId="305" fillId="117" borderId="127" xfId="0" applyNumberFormat="1" applyFont="1" applyFill="1" applyBorder="1" applyAlignment="1">
      <alignment horizontal="center" wrapText="1"/>
    </xf>
    <xf numFmtId="0" fontId="21" fillId="0" borderId="127" xfId="55768" applyFont="1" applyBorder="1" applyAlignment="1">
      <alignment horizontal="right" vertical="center" wrapText="1"/>
    </xf>
    <xf numFmtId="0" fontId="21" fillId="0" borderId="127" xfId="55768" quotePrefix="1" applyFont="1" applyBorder="1" applyAlignment="1">
      <alignment horizontal="right" wrapText="1"/>
    </xf>
    <xf numFmtId="0" fontId="21" fillId="0" borderId="127" xfId="55768" applyFont="1" applyBorder="1" applyAlignment="1">
      <alignment horizontal="left" wrapText="1"/>
    </xf>
    <xf numFmtId="170" fontId="21" fillId="0" borderId="127" xfId="55772" applyNumberFormat="1" applyFont="1" applyBorder="1" applyAlignment="1">
      <alignment horizontal="right" vertical="center"/>
    </xf>
    <xf numFmtId="0" fontId="26" fillId="0" borderId="0" xfId="8454" applyFont="1" applyProtection="1">
      <protection locked="0"/>
    </xf>
    <xf numFmtId="0" fontId="26" fillId="0" borderId="0" xfId="8454" applyFont="1" applyAlignment="1" applyProtection="1">
      <alignment vertical="center"/>
      <protection locked="0"/>
    </xf>
    <xf numFmtId="0" fontId="26" fillId="0" borderId="0" xfId="8454" applyFont="1" applyAlignment="1" applyProtection="1">
      <alignment horizontal="center"/>
      <protection locked="0"/>
    </xf>
    <xf numFmtId="0" fontId="26" fillId="0" borderId="110" xfId="8454" applyFont="1" applyBorder="1" applyAlignment="1" applyProtection="1">
      <alignment horizontal="center"/>
      <protection locked="0"/>
    </xf>
    <xf numFmtId="0" fontId="26" fillId="0" borderId="113" xfId="8454" applyFont="1" applyBorder="1" applyAlignment="1" applyProtection="1">
      <alignment horizontal="center"/>
      <protection locked="0"/>
    </xf>
    <xf numFmtId="0" fontId="26" fillId="0" borderId="112" xfId="8454" applyFont="1" applyBorder="1" applyAlignment="1" applyProtection="1">
      <alignment horizontal="center"/>
      <protection locked="0"/>
    </xf>
    <xf numFmtId="0" fontId="26" fillId="0" borderId="111" xfId="8454" applyFont="1" applyBorder="1" applyAlignment="1" applyProtection="1">
      <alignment horizontal="center"/>
      <protection locked="0"/>
    </xf>
    <xf numFmtId="0" fontId="26" fillId="0" borderId="101" xfId="8454" applyFont="1" applyBorder="1" applyAlignment="1" applyProtection="1">
      <alignment horizontal="center"/>
      <protection locked="0"/>
    </xf>
    <xf numFmtId="0" fontId="24" fillId="0" borderId="111" xfId="8454" applyFont="1" applyBorder="1" applyAlignment="1" applyProtection="1">
      <alignment vertical="top"/>
      <protection locked="0"/>
    </xf>
    <xf numFmtId="0" fontId="24" fillId="0" borderId="110" xfId="8454" applyFont="1" applyBorder="1" applyAlignment="1" applyProtection="1">
      <alignment vertical="top"/>
      <protection locked="0"/>
    </xf>
    <xf numFmtId="0" fontId="24" fillId="0" borderId="113" xfId="8454" applyFont="1" applyBorder="1" applyAlignment="1" applyProtection="1">
      <alignment vertical="top"/>
      <protection locked="0"/>
    </xf>
    <xf numFmtId="0" fontId="24" fillId="0" borderId="112" xfId="8454" applyFont="1" applyBorder="1" applyAlignment="1" applyProtection="1">
      <alignment vertical="top"/>
      <protection locked="0"/>
    </xf>
    <xf numFmtId="0" fontId="24" fillId="33" borderId="113" xfId="8454" applyFont="1" applyFill="1" applyBorder="1" applyAlignment="1" applyProtection="1">
      <alignment vertical="top"/>
      <protection locked="0"/>
    </xf>
    <xf numFmtId="0" fontId="24" fillId="33" borderId="110" xfId="8454" applyFont="1" applyFill="1" applyBorder="1" applyAlignment="1" applyProtection="1">
      <alignment vertical="top"/>
      <protection locked="0"/>
    </xf>
    <xf numFmtId="0" fontId="24" fillId="0" borderId="111" xfId="8454" applyFont="1" applyBorder="1" applyAlignment="1" applyProtection="1">
      <alignment vertical="top" wrapText="1"/>
      <protection locked="0"/>
    </xf>
    <xf numFmtId="0" fontId="21" fillId="0" borderId="110" xfId="8454" applyFont="1" applyBorder="1" applyAlignment="1" applyProtection="1">
      <alignment vertical="top"/>
      <protection locked="0"/>
    </xf>
    <xf numFmtId="0" fontId="21" fillId="0" borderId="112" xfId="8454" applyFont="1" applyBorder="1" applyAlignment="1" applyProtection="1">
      <alignment vertical="top"/>
      <protection locked="0"/>
    </xf>
    <xf numFmtId="0" fontId="21" fillId="0" borderId="113" xfId="8454" applyFont="1" applyBorder="1" applyAlignment="1" applyProtection="1">
      <alignment vertical="top"/>
      <protection locked="0"/>
    </xf>
    <xf numFmtId="0" fontId="21" fillId="0" borderId="118" xfId="0" applyFont="1" applyBorder="1" applyAlignment="1" applyProtection="1">
      <alignment vertical="top"/>
      <protection locked="0"/>
    </xf>
    <xf numFmtId="0" fontId="21" fillId="0" borderId="0" xfId="0" applyFont="1" applyAlignment="1" applyProtection="1">
      <alignment vertical="top"/>
      <protection locked="0"/>
    </xf>
    <xf numFmtId="0" fontId="21" fillId="0" borderId="119" xfId="0" applyFont="1" applyBorder="1" applyAlignment="1" applyProtection="1">
      <alignment vertical="top"/>
      <protection locked="0"/>
    </xf>
    <xf numFmtId="0" fontId="24" fillId="0" borderId="110" xfId="8454" applyFont="1" applyBorder="1" applyAlignment="1" applyProtection="1">
      <alignment vertical="top" wrapText="1"/>
      <protection locked="0"/>
    </xf>
    <xf numFmtId="0" fontId="21" fillId="0" borderId="111" xfId="8454" applyFont="1" applyBorder="1" applyAlignment="1" applyProtection="1">
      <alignment vertical="top"/>
      <protection locked="0"/>
    </xf>
    <xf numFmtId="0" fontId="24" fillId="0" borderId="113" xfId="8454" applyFont="1" applyBorder="1" applyAlignment="1" applyProtection="1">
      <alignment vertical="top" wrapText="1"/>
      <protection locked="0"/>
    </xf>
    <xf numFmtId="0" fontId="24" fillId="0" borderId="112" xfId="8454" applyFont="1" applyBorder="1" applyAlignment="1" applyProtection="1">
      <alignment vertical="top" wrapText="1"/>
      <protection locked="0"/>
    </xf>
    <xf numFmtId="0" fontId="24" fillId="33" borderId="110" xfId="8454" applyFont="1" applyFill="1" applyBorder="1" applyAlignment="1" applyProtection="1">
      <alignment vertical="top" wrapText="1"/>
      <protection locked="0"/>
    </xf>
    <xf numFmtId="0" fontId="24" fillId="33" borderId="113" xfId="8454" applyFont="1" applyFill="1" applyBorder="1" applyAlignment="1" applyProtection="1">
      <alignment vertical="top" wrapText="1"/>
      <protection locked="0"/>
    </xf>
    <xf numFmtId="0" fontId="24" fillId="0" borderId="100" xfId="8454" applyFont="1" applyBorder="1" applyAlignment="1" applyProtection="1">
      <alignment vertical="top" wrapText="1"/>
      <protection locked="0"/>
    </xf>
    <xf numFmtId="239" fontId="24" fillId="0" borderId="110" xfId="8454" applyNumberFormat="1" applyFont="1" applyBorder="1" applyAlignment="1" applyProtection="1">
      <alignment horizontal="left" vertical="top"/>
      <protection locked="0"/>
    </xf>
    <xf numFmtId="239" fontId="24" fillId="0" borderId="113" xfId="8454" applyNumberFormat="1" applyFont="1" applyBorder="1" applyAlignment="1" applyProtection="1">
      <alignment horizontal="left" vertical="top"/>
      <protection locked="0"/>
    </xf>
    <xf numFmtId="239" fontId="24" fillId="0" borderId="112" xfId="8454" applyNumberFormat="1" applyFont="1" applyBorder="1" applyAlignment="1" applyProtection="1">
      <alignment horizontal="left" vertical="top"/>
      <protection locked="0"/>
    </xf>
    <xf numFmtId="239" fontId="24" fillId="33" borderId="110" xfId="8454" applyNumberFormat="1" applyFont="1" applyFill="1" applyBorder="1" applyAlignment="1" applyProtection="1">
      <alignment horizontal="left" vertical="top"/>
      <protection locked="0"/>
    </xf>
    <xf numFmtId="239" fontId="24" fillId="33" borderId="113" xfId="8454" applyNumberFormat="1" applyFont="1" applyFill="1" applyBorder="1" applyAlignment="1" applyProtection="1">
      <alignment horizontal="left" vertical="top"/>
      <protection locked="0"/>
    </xf>
    <xf numFmtId="239" fontId="24" fillId="0" borderId="111" xfId="8454" applyNumberFormat="1" applyFont="1" applyBorder="1" applyAlignment="1" applyProtection="1">
      <alignment horizontal="left" vertical="top"/>
      <protection locked="0"/>
    </xf>
    <xf numFmtId="0" fontId="24" fillId="0" borderId="0" xfId="8454" applyFont="1" applyProtection="1">
      <protection locked="0"/>
    </xf>
    <xf numFmtId="0" fontId="24" fillId="0" borderId="0" xfId="8454" applyFont="1"/>
    <xf numFmtId="49" fontId="21" fillId="0" borderId="0" xfId="55768" applyNumberFormat="1" applyFont="1" applyAlignment="1">
      <alignment horizontal="right" wrapText="1"/>
    </xf>
    <xf numFmtId="170" fontId="21" fillId="0" borderId="0" xfId="55772" applyNumberFormat="1" applyFont="1" applyBorder="1" applyAlignment="1">
      <alignment horizontal="right" vertical="center"/>
    </xf>
    <xf numFmtId="258" fontId="21" fillId="0" borderId="127" xfId="35974" applyNumberFormat="1" applyFont="1" applyBorder="1" applyAlignment="1">
      <alignment horizontal="right" vertical="center"/>
    </xf>
    <xf numFmtId="0" fontId="21" fillId="33" borderId="127" xfId="0" applyFont="1" applyFill="1" applyBorder="1" applyAlignment="1" applyProtection="1">
      <alignment horizontal="right"/>
      <protection locked="0"/>
    </xf>
    <xf numFmtId="273" fontId="21" fillId="0" borderId="124" xfId="35974" applyNumberFormat="1" applyFont="1" applyBorder="1" applyAlignment="1">
      <alignment horizontal="right"/>
    </xf>
    <xf numFmtId="258" fontId="21" fillId="0" borderId="124" xfId="35974" applyNumberFormat="1" applyFont="1" applyBorder="1" applyAlignment="1">
      <alignment horizontal="right" vertical="center"/>
    </xf>
    <xf numFmtId="245" fontId="21" fillId="0" borderId="127" xfId="35974" quotePrefix="1" applyNumberFormat="1" applyFont="1" applyBorder="1" applyAlignment="1">
      <alignment horizontal="right" vertical="center"/>
    </xf>
    <xf numFmtId="0" fontId="176" fillId="33" borderId="127" xfId="0" applyFont="1" applyFill="1" applyBorder="1" applyAlignment="1">
      <alignment horizontal="left" wrapText="1"/>
    </xf>
    <xf numFmtId="3" fontId="24" fillId="33" borderId="127" xfId="0" applyNumberFormat="1" applyFont="1" applyFill="1" applyBorder="1"/>
    <xf numFmtId="241" fontId="24" fillId="0" borderId="0" xfId="53194" applyNumberFormat="1" applyFont="1" applyAlignment="1">
      <alignment horizontal="right" wrapText="1"/>
    </xf>
    <xf numFmtId="241" fontId="211" fillId="0" borderId="0" xfId="53194" applyNumberFormat="1" applyFont="1" applyAlignment="1">
      <alignment horizontal="right" wrapText="1"/>
    </xf>
    <xf numFmtId="241" fontId="26" fillId="117" borderId="0" xfId="53194" applyNumberFormat="1" applyFont="1" applyFill="1" applyAlignment="1">
      <alignment horizontal="right" wrapText="1"/>
    </xf>
    <xf numFmtId="241" fontId="24" fillId="117" borderId="0" xfId="53194" applyNumberFormat="1" applyFont="1" applyFill="1" applyAlignment="1">
      <alignment horizontal="right" wrapText="1"/>
    </xf>
    <xf numFmtId="0" fontId="21" fillId="33" borderId="124" xfId="0" applyFont="1" applyFill="1" applyBorder="1" applyAlignment="1">
      <alignment vertical="center"/>
    </xf>
    <xf numFmtId="257" fontId="24" fillId="0" borderId="124" xfId="53194" applyNumberFormat="1" applyFont="1" applyFill="1" applyBorder="1"/>
    <xf numFmtId="257" fontId="24" fillId="0" borderId="124" xfId="53194" applyNumberFormat="1" applyFont="1" applyBorder="1"/>
    <xf numFmtId="257" fontId="24" fillId="0" borderId="0" xfId="53194" applyNumberFormat="1" applyFont="1" applyBorder="1"/>
    <xf numFmtId="0" fontId="0" fillId="0" borderId="127" xfId="0" applyBorder="1" applyAlignment="1">
      <alignment horizontal="left"/>
    </xf>
    <xf numFmtId="15" fontId="169" fillId="127" borderId="127" xfId="0" applyNumberFormat="1" applyFont="1" applyFill="1" applyBorder="1" applyAlignment="1">
      <alignment horizontal="right" vertical="center" wrapText="1"/>
    </xf>
    <xf numFmtId="0" fontId="21" fillId="33" borderId="116" xfId="0" applyFont="1" applyFill="1" applyBorder="1" applyAlignment="1" applyProtection="1">
      <alignment horizontal="left"/>
      <protection locked="0"/>
    </xf>
    <xf numFmtId="170" fontId="21" fillId="33" borderId="0" xfId="35974" applyNumberFormat="1" applyFont="1" applyFill="1" applyBorder="1" applyAlignment="1">
      <alignment horizontal="left"/>
    </xf>
    <xf numFmtId="170" fontId="21" fillId="33" borderId="124" xfId="35974" applyNumberFormat="1" applyFont="1" applyFill="1" applyBorder="1" applyAlignment="1">
      <alignment horizontal="left"/>
    </xf>
    <xf numFmtId="256" fontId="21" fillId="33" borderId="0" xfId="35974" applyNumberFormat="1" applyFont="1" applyFill="1" applyBorder="1" applyAlignment="1">
      <alignment horizontal="left"/>
    </xf>
    <xf numFmtId="0" fontId="21" fillId="0" borderId="0" xfId="0" applyFont="1" applyAlignment="1" applyProtection="1">
      <alignment horizontal="left"/>
      <protection locked="0"/>
    </xf>
    <xf numFmtId="0" fontId="21" fillId="33" borderId="127" xfId="0" applyFont="1" applyFill="1" applyBorder="1" applyAlignment="1" applyProtection="1">
      <alignment horizontal="left"/>
      <protection locked="0"/>
    </xf>
    <xf numFmtId="49" fontId="24" fillId="33" borderId="127" xfId="0" quotePrefix="1" applyNumberFormat="1" applyFont="1" applyFill="1" applyBorder="1" applyAlignment="1">
      <alignment horizontal="right" vertical="top" wrapText="1"/>
    </xf>
    <xf numFmtId="266" fontId="24" fillId="0" borderId="0" xfId="55772" applyNumberFormat="1" applyFont="1" applyFill="1"/>
    <xf numFmtId="3" fontId="22" fillId="0" borderId="124" xfId="55767" applyFont="1" applyFill="1" applyBorder="1" applyAlignment="1">
      <alignment horizontal="right"/>
      <protection locked="0"/>
    </xf>
    <xf numFmtId="3" fontId="22" fillId="117" borderId="124" xfId="55767" applyFont="1" applyFill="1" applyBorder="1" applyAlignment="1">
      <alignment horizontal="center"/>
      <protection locked="0"/>
    </xf>
    <xf numFmtId="0" fontId="26" fillId="0" borderId="0" xfId="0" applyFont="1" applyAlignment="1">
      <alignment horizontal="right" wrapText="1"/>
    </xf>
    <xf numFmtId="0" fontId="21" fillId="33" borderId="0" xfId="0" applyFont="1" applyFill="1" applyAlignment="1">
      <alignment horizontal="center" wrapText="1"/>
    </xf>
    <xf numFmtId="0" fontId="24" fillId="0" borderId="116" xfId="0" applyFont="1" applyBorder="1" applyAlignment="1">
      <alignment horizontal="center"/>
    </xf>
    <xf numFmtId="0" fontId="24" fillId="0" borderId="116" xfId="0" applyFont="1" applyBorder="1" applyAlignment="1">
      <alignment vertical="center" wrapText="1"/>
    </xf>
    <xf numFmtId="0" fontId="24" fillId="33" borderId="124" xfId="0" applyFont="1" applyFill="1" applyBorder="1" applyAlignment="1">
      <alignment horizontal="center" vertical="center" wrapText="1"/>
    </xf>
    <xf numFmtId="0" fontId="21" fillId="33" borderId="124" xfId="0" applyFont="1" applyFill="1" applyBorder="1" applyAlignment="1">
      <alignment horizontal="center"/>
    </xf>
    <xf numFmtId="0" fontId="0" fillId="0" borderId="116" xfId="0" applyBorder="1" applyAlignment="1">
      <alignment horizontal="center" vertical="top"/>
    </xf>
    <xf numFmtId="0" fontId="324" fillId="33" borderId="0" xfId="0" applyFont="1" applyFill="1"/>
    <xf numFmtId="0" fontId="176" fillId="33" borderId="0" xfId="0" applyFont="1" applyFill="1" applyAlignment="1">
      <alignment horizontal="left" vertical="center" wrapText="1" indent="3"/>
    </xf>
    <xf numFmtId="0" fontId="21" fillId="33" borderId="116" xfId="0" applyFont="1" applyFill="1" applyBorder="1" applyAlignment="1">
      <alignment vertical="center" wrapText="1"/>
    </xf>
    <xf numFmtId="0" fontId="21" fillId="33" borderId="127" xfId="0" applyFont="1" applyFill="1" applyBorder="1" applyAlignment="1">
      <alignment horizontal="center" vertical="center" wrapText="1"/>
    </xf>
    <xf numFmtId="0" fontId="275" fillId="33" borderId="0" xfId="0" applyFont="1" applyFill="1"/>
    <xf numFmtId="0" fontId="22" fillId="33" borderId="0" xfId="0" applyFont="1" applyFill="1" applyAlignment="1">
      <alignment vertical="center" wrapText="1"/>
    </xf>
    <xf numFmtId="0" fontId="201" fillId="33" borderId="0" xfId="0" applyFont="1" applyFill="1" applyAlignment="1">
      <alignment vertical="center" wrapText="1"/>
    </xf>
    <xf numFmtId="0" fontId="28" fillId="33" borderId="0" xfId="0" applyFont="1" applyFill="1" applyAlignment="1">
      <alignment horizontal="center" vertical="center" wrapText="1"/>
    </xf>
    <xf numFmtId="0" fontId="21" fillId="33" borderId="0" xfId="0" applyFont="1" applyFill="1" applyAlignment="1">
      <alignment horizontal="center" vertical="center" wrapText="1"/>
    </xf>
    <xf numFmtId="0" fontId="22" fillId="33" borderId="116" xfId="0" applyFont="1" applyFill="1" applyBorder="1" applyAlignment="1">
      <alignment horizontal="left" vertical="center" wrapText="1"/>
    </xf>
    <xf numFmtId="241" fontId="21" fillId="33" borderId="116" xfId="53194" applyNumberFormat="1" applyFont="1" applyFill="1" applyBorder="1" applyAlignment="1">
      <alignment horizontal="left" vertical="center" wrapText="1"/>
    </xf>
    <xf numFmtId="0" fontId="28" fillId="33" borderId="116" xfId="0" applyFont="1" applyFill="1" applyBorder="1" applyAlignment="1">
      <alignment horizontal="left" vertical="center" wrapText="1"/>
    </xf>
    <xf numFmtId="0" fontId="327" fillId="33" borderId="0" xfId="0" applyFont="1" applyFill="1"/>
    <xf numFmtId="241" fontId="21" fillId="33" borderId="127" xfId="53194" applyNumberFormat="1" applyFont="1" applyFill="1" applyBorder="1" applyAlignment="1">
      <alignment vertical="center"/>
    </xf>
    <xf numFmtId="241" fontId="21" fillId="33" borderId="0" xfId="53194" applyNumberFormat="1" applyFont="1" applyFill="1" applyAlignment="1">
      <alignment vertical="center"/>
    </xf>
    <xf numFmtId="0" fontId="326" fillId="33" borderId="0" xfId="0" applyFont="1" applyFill="1" applyAlignment="1">
      <alignment vertical="center"/>
    </xf>
    <xf numFmtId="0" fontId="326" fillId="140" borderId="0" xfId="0" applyFont="1" applyFill="1"/>
    <xf numFmtId="0" fontId="26" fillId="33" borderId="124" xfId="0" applyFont="1" applyFill="1" applyBorder="1" applyAlignment="1">
      <alignment horizontal="left" vertical="center"/>
    </xf>
    <xf numFmtId="241" fontId="21" fillId="33" borderId="124" xfId="53194" applyNumberFormat="1" applyFont="1" applyFill="1" applyBorder="1" applyAlignment="1">
      <alignment vertical="center"/>
    </xf>
    <xf numFmtId="241" fontId="21" fillId="33" borderId="124" xfId="53194" applyNumberFormat="1" applyFont="1" applyFill="1" applyBorder="1" applyAlignment="1">
      <alignment horizontal="center" vertical="center"/>
    </xf>
    <xf numFmtId="0" fontId="28" fillId="33" borderId="124" xfId="0" applyFont="1" applyFill="1" applyBorder="1" applyAlignment="1">
      <alignment horizontal="center" vertical="center"/>
    </xf>
    <xf numFmtId="0" fontId="28" fillId="33" borderId="124" xfId="0" applyFont="1" applyFill="1" applyBorder="1"/>
    <xf numFmtId="0" fontId="324" fillId="33" borderId="0" xfId="0" applyFont="1" applyFill="1" applyAlignment="1">
      <alignment horizontal="center" vertical="center"/>
    </xf>
    <xf numFmtId="0" fontId="324" fillId="33" borderId="0" xfId="0" applyFont="1" applyFill="1" applyAlignment="1">
      <alignment vertical="center" wrapText="1"/>
    </xf>
    <xf numFmtId="0" fontId="324" fillId="33" borderId="0" xfId="0" applyFont="1" applyFill="1" applyAlignment="1">
      <alignment vertical="center"/>
    </xf>
    <xf numFmtId="0" fontId="329" fillId="33" borderId="0" xfId="0" applyFont="1" applyFill="1" applyAlignment="1">
      <alignment horizontal="left"/>
    </xf>
    <xf numFmtId="0" fontId="324" fillId="33" borderId="124" xfId="0" applyFont="1" applyFill="1" applyBorder="1"/>
    <xf numFmtId="0" fontId="330" fillId="33" borderId="0" xfId="0" applyFont="1" applyFill="1" applyAlignment="1">
      <alignment horizontal="center" vertical="center" wrapText="1"/>
    </xf>
    <xf numFmtId="0" fontId="21" fillId="33" borderId="116" xfId="0" applyFont="1" applyFill="1" applyBorder="1" applyAlignment="1">
      <alignment horizontal="center" wrapText="1"/>
    </xf>
    <xf numFmtId="0" fontId="21" fillId="33" borderId="127" xfId="0" applyFont="1" applyFill="1" applyBorder="1" applyAlignment="1">
      <alignment vertical="center" wrapText="1"/>
    </xf>
    <xf numFmtId="0" fontId="21" fillId="33" borderId="0" xfId="0" applyFont="1" applyFill="1" applyAlignment="1">
      <alignment horizontal="right" vertical="center" wrapText="1"/>
    </xf>
    <xf numFmtId="0" fontId="21" fillId="33" borderId="116" xfId="0" applyFont="1" applyFill="1" applyBorder="1" applyAlignment="1">
      <alignment horizontal="center" vertical="center" wrapText="1"/>
    </xf>
    <xf numFmtId="0" fontId="21" fillId="33" borderId="127" xfId="0" applyFont="1" applyFill="1" applyBorder="1" applyAlignment="1">
      <alignment horizontal="right" vertical="center"/>
    </xf>
    <xf numFmtId="0" fontId="211" fillId="33" borderId="127" xfId="0" applyFont="1" applyFill="1" applyBorder="1" applyAlignment="1">
      <alignment horizontal="left" indent="1"/>
    </xf>
    <xf numFmtId="0" fontId="0" fillId="33" borderId="0" xfId="0" applyFill="1" applyAlignment="1">
      <alignment wrapText="1"/>
    </xf>
    <xf numFmtId="0" fontId="331" fillId="33" borderId="0" xfId="0" applyFont="1" applyFill="1"/>
    <xf numFmtId="0" fontId="24" fillId="33" borderId="124" xfId="0" applyFont="1" applyFill="1" applyBorder="1" applyAlignment="1">
      <alignment horizontal="center"/>
    </xf>
    <xf numFmtId="0" fontId="24" fillId="33" borderId="124" xfId="0" applyFont="1" applyFill="1" applyBorder="1" applyAlignment="1">
      <alignment horizontal="left" vertical="center" wrapText="1"/>
    </xf>
    <xf numFmtId="0" fontId="211" fillId="33" borderId="0" xfId="0" applyFont="1" applyFill="1" applyAlignment="1">
      <alignment horizontal="center" vertical="center" wrapText="1"/>
    </xf>
    <xf numFmtId="0" fontId="202" fillId="33" borderId="116" xfId="0" applyFont="1" applyFill="1" applyBorder="1"/>
    <xf numFmtId="0" fontId="211" fillId="33" borderId="127" xfId="0" applyFont="1" applyFill="1" applyBorder="1"/>
    <xf numFmtId="0" fontId="211" fillId="33" borderId="127" xfId="0" applyFont="1" applyFill="1" applyBorder="1" applyAlignment="1">
      <alignment horizontal="right"/>
    </xf>
    <xf numFmtId="0" fontId="211" fillId="33" borderId="0" xfId="0" applyFont="1" applyFill="1" applyAlignment="1">
      <alignment horizontal="center" vertical="center"/>
    </xf>
    <xf numFmtId="0" fontId="24" fillId="33" borderId="124" xfId="0" applyFont="1" applyFill="1" applyBorder="1" applyAlignment="1">
      <alignment horizontal="center" vertical="center"/>
    </xf>
    <xf numFmtId="0" fontId="24" fillId="0" borderId="124" xfId="0" applyFont="1" applyBorder="1" applyAlignment="1">
      <alignment horizontal="center" vertical="center"/>
    </xf>
    <xf numFmtId="0" fontId="24" fillId="33" borderId="116" xfId="0" applyFont="1" applyFill="1" applyBorder="1" applyAlignment="1">
      <alignment horizontal="center"/>
    </xf>
    <xf numFmtId="241" fontId="24" fillId="33" borderId="124" xfId="53194" applyNumberFormat="1" applyFont="1" applyFill="1" applyBorder="1" applyAlignment="1">
      <alignment horizontal="right"/>
    </xf>
    <xf numFmtId="0" fontId="18" fillId="33" borderId="0" xfId="0" applyFont="1" applyFill="1"/>
    <xf numFmtId="0" fontId="280" fillId="33" borderId="0" xfId="0" applyFont="1" applyFill="1"/>
    <xf numFmtId="0" fontId="24" fillId="33" borderId="116" xfId="0" applyFont="1" applyFill="1" applyBorder="1" applyAlignment="1">
      <alignment horizontal="center" vertical="center"/>
    </xf>
    <xf numFmtId="0" fontId="24" fillId="0" borderId="116" xfId="0" applyFont="1" applyBorder="1" applyAlignment="1">
      <alignment horizontal="center" vertical="center"/>
    </xf>
    <xf numFmtId="0" fontId="24" fillId="33" borderId="0" xfId="0" applyFont="1" applyFill="1" applyAlignment="1">
      <alignment vertical="center" wrapText="1"/>
    </xf>
    <xf numFmtId="0" fontId="173" fillId="33" borderId="127" xfId="0" applyFont="1" applyFill="1" applyBorder="1"/>
    <xf numFmtId="0" fontId="24" fillId="33" borderId="127" xfId="0" applyFont="1" applyFill="1" applyBorder="1" applyAlignment="1">
      <alignment horizontal="center" vertical="center"/>
    </xf>
    <xf numFmtId="0" fontId="24" fillId="117" borderId="0" xfId="0" applyFont="1" applyFill="1" applyAlignment="1">
      <alignment horizontal="right" vertical="center" wrapText="1"/>
    </xf>
    <xf numFmtId="0" fontId="26" fillId="117" borderId="0" xfId="0" applyFont="1" applyFill="1" applyAlignment="1">
      <alignment horizontal="left" vertical="center" wrapText="1"/>
    </xf>
    <xf numFmtId="0" fontId="24" fillId="117" borderId="0" xfId="0" applyFont="1" applyFill="1" applyAlignment="1">
      <alignment horizontal="left" vertical="center" wrapText="1"/>
    </xf>
    <xf numFmtId="0" fontId="24" fillId="117" borderId="0" xfId="0" applyFont="1" applyFill="1" applyAlignment="1">
      <alignment vertical="center" wrapText="1"/>
    </xf>
    <xf numFmtId="0" fontId="24" fillId="0" borderId="0" xfId="0" applyFont="1" applyAlignment="1">
      <alignment horizontal="left" vertical="center" wrapText="1" indent="3"/>
    </xf>
    <xf numFmtId="0" fontId="24" fillId="33" borderId="0" xfId="0" applyFont="1" applyFill="1" applyAlignment="1">
      <alignment horizontal="left" vertical="center" wrapText="1" indent="1"/>
    </xf>
    <xf numFmtId="0" fontId="24" fillId="0" borderId="124" xfId="0" applyFont="1" applyBorder="1" applyAlignment="1">
      <alignment horizontal="left" vertical="center" wrapText="1" indent="1"/>
    </xf>
    <xf numFmtId="0" fontId="24" fillId="0" borderId="124" xfId="0" applyFont="1" applyBorder="1" applyAlignment="1">
      <alignment vertical="center" wrapText="1"/>
    </xf>
    <xf numFmtId="0" fontId="24" fillId="140" borderId="0" xfId="0" applyFont="1" applyFill="1" applyAlignment="1">
      <alignment vertical="center" wrapText="1"/>
    </xf>
    <xf numFmtId="0" fontId="21" fillId="33" borderId="124" xfId="0" applyFont="1" applyFill="1" applyBorder="1" applyAlignment="1">
      <alignment horizontal="right" vertical="center" wrapText="1"/>
    </xf>
    <xf numFmtId="0" fontId="24" fillId="140" borderId="124" xfId="0" applyFont="1" applyFill="1" applyBorder="1" applyAlignment="1">
      <alignment vertical="center" wrapText="1"/>
    </xf>
    <xf numFmtId="0" fontId="0" fillId="33" borderId="0" xfId="0" applyFill="1" applyAlignment="1">
      <alignment vertical="center" wrapText="1"/>
    </xf>
    <xf numFmtId="0" fontId="0" fillId="33" borderId="0" xfId="0" applyFill="1" applyAlignment="1">
      <alignment horizontal="center" vertical="center" wrapText="1"/>
    </xf>
    <xf numFmtId="0" fontId="292" fillId="33" borderId="0" xfId="0" applyFont="1" applyFill="1" applyAlignment="1">
      <alignment vertical="center" wrapText="1"/>
    </xf>
    <xf numFmtId="0" fontId="292" fillId="33" borderId="0" xfId="0" applyFont="1" applyFill="1" applyAlignment="1">
      <alignment horizontal="center" vertical="center" wrapText="1"/>
    </xf>
    <xf numFmtId="0" fontId="292" fillId="0" borderId="0" xfId="0" applyFont="1" applyAlignment="1">
      <alignment vertical="center" wrapText="1"/>
    </xf>
    <xf numFmtId="0" fontId="21" fillId="0" borderId="116" xfId="0" applyFont="1" applyBorder="1" applyAlignment="1">
      <alignment vertical="center" wrapText="1"/>
    </xf>
    <xf numFmtId="0" fontId="292" fillId="33" borderId="127" xfId="0" applyFont="1" applyFill="1" applyBorder="1" applyAlignment="1">
      <alignment vertical="center"/>
    </xf>
    <xf numFmtId="0" fontId="24" fillId="33" borderId="127" xfId="0" applyFont="1" applyFill="1" applyBorder="1" applyAlignment="1">
      <alignment vertical="center"/>
    </xf>
    <xf numFmtId="0" fontId="21" fillId="33" borderId="116" xfId="0" applyFont="1" applyFill="1" applyBorder="1" applyAlignment="1">
      <alignment horizontal="right" vertical="center" wrapText="1"/>
    </xf>
    <xf numFmtId="0" fontId="25" fillId="33" borderId="116" xfId="0" applyFont="1" applyFill="1" applyBorder="1" applyAlignment="1">
      <alignment horizontal="left" vertical="center" wrapText="1"/>
    </xf>
    <xf numFmtId="0" fontId="21" fillId="33" borderId="0" xfId="0" quotePrefix="1" applyFont="1" applyFill="1" applyAlignment="1">
      <alignment vertical="center" wrapText="1"/>
    </xf>
    <xf numFmtId="0" fontId="21" fillId="33" borderId="127" xfId="0" applyFont="1" applyFill="1" applyBorder="1" applyAlignment="1">
      <alignment horizontal="left" vertical="center" wrapText="1" indent="2"/>
    </xf>
    <xf numFmtId="0" fontId="333" fillId="0" borderId="0" xfId="0" applyFont="1" applyAlignment="1">
      <alignment horizontal="left"/>
    </xf>
    <xf numFmtId="0" fontId="24" fillId="0" borderId="116" xfId="0" applyFont="1" applyBorder="1" applyAlignment="1">
      <alignment horizontal="left" vertical="center" wrapText="1" indent="1"/>
    </xf>
    <xf numFmtId="0" fontId="24" fillId="0" borderId="0" xfId="0" applyFont="1" applyAlignment="1">
      <alignment horizontal="left" vertical="center" wrapText="1" indent="1"/>
    </xf>
    <xf numFmtId="0" fontId="24" fillId="0" borderId="0" xfId="0" applyFont="1" applyAlignment="1">
      <alignment horizontal="left" vertical="center" wrapText="1" indent="4"/>
    </xf>
    <xf numFmtId="0" fontId="24" fillId="33" borderId="124" xfId="0" applyFont="1" applyFill="1" applyBorder="1" applyAlignment="1">
      <alignment horizontal="left" vertical="center" wrapText="1" indent="1"/>
    </xf>
    <xf numFmtId="0" fontId="25" fillId="0" borderId="0" xfId="0" applyFont="1" applyAlignment="1">
      <alignment horizontal="left"/>
    </xf>
    <xf numFmtId="0" fontId="292" fillId="33" borderId="116" xfId="0" applyFont="1" applyFill="1" applyBorder="1" applyAlignment="1">
      <alignment vertical="center" wrapText="1"/>
    </xf>
    <xf numFmtId="0" fontId="24" fillId="33" borderId="127" xfId="0" applyFont="1" applyFill="1" applyBorder="1" applyAlignment="1">
      <alignment vertical="center" wrapText="1"/>
    </xf>
    <xf numFmtId="0" fontId="22" fillId="33" borderId="0" xfId="0" applyFont="1" applyFill="1" applyAlignment="1">
      <alignment horizontal="left" vertical="center" wrapText="1"/>
    </xf>
    <xf numFmtId="0" fontId="24" fillId="0" borderId="127" xfId="0" applyFont="1" applyBorder="1" applyAlignment="1">
      <alignment horizontal="left" vertical="center" wrapText="1" indent="2"/>
    </xf>
    <xf numFmtId="0" fontId="292" fillId="33" borderId="116" xfId="0" applyFont="1" applyFill="1" applyBorder="1"/>
    <xf numFmtId="0" fontId="21" fillId="33" borderId="116" xfId="0" applyFont="1" applyFill="1" applyBorder="1" applyAlignment="1">
      <alignment horizontal="left" vertical="center" wrapText="1"/>
    </xf>
    <xf numFmtId="0" fontId="208" fillId="0" borderId="0" xfId="0" applyFont="1" applyAlignment="1">
      <alignment vertical="top" wrapText="1"/>
    </xf>
    <xf numFmtId="167" fontId="21" fillId="33" borderId="0" xfId="0" applyNumberFormat="1" applyFont="1" applyFill="1"/>
    <xf numFmtId="174" fontId="169" fillId="0" borderId="0" xfId="0" applyNumberFormat="1" applyFont="1" applyAlignment="1">
      <alignment horizontal="center" wrapText="1"/>
    </xf>
    <xf numFmtId="258" fontId="21" fillId="0" borderId="124" xfId="6213" applyNumberFormat="1" applyFont="1" applyFill="1" applyBorder="1" applyAlignment="1">
      <alignment horizontal="right"/>
    </xf>
    <xf numFmtId="258" fontId="21" fillId="0" borderId="124" xfId="6213" applyNumberFormat="1" applyFont="1" applyFill="1" applyBorder="1"/>
    <xf numFmtId="259" fontId="24" fillId="0" borderId="0" xfId="0" applyNumberFormat="1" applyFont="1"/>
    <xf numFmtId="258" fontId="22" fillId="0" borderId="124" xfId="6213" applyNumberFormat="1" applyFont="1" applyFill="1" applyBorder="1"/>
    <xf numFmtId="175" fontId="24" fillId="0" borderId="0" xfId="0" applyNumberFormat="1" applyFont="1"/>
    <xf numFmtId="257" fontId="254" fillId="0" borderId="0" xfId="0" applyNumberFormat="1" applyFont="1"/>
    <xf numFmtId="258" fontId="21" fillId="0" borderId="127" xfId="55773" applyNumberFormat="1" applyFont="1" applyFill="1" applyBorder="1" applyAlignment="1" applyProtection="1">
      <alignment horizontal="right" vertical="center"/>
      <protection locked="0"/>
    </xf>
    <xf numFmtId="0" fontId="22" fillId="0" borderId="124" xfId="0" applyFont="1" applyBorder="1" applyAlignment="1">
      <alignment horizontal="left" vertical="top"/>
    </xf>
    <xf numFmtId="258" fontId="22" fillId="0" borderId="124" xfId="35974" applyNumberFormat="1" applyFont="1" applyBorder="1" applyAlignment="1">
      <alignment horizontal="right"/>
    </xf>
    <xf numFmtId="0" fontId="22" fillId="33" borderId="124" xfId="0" applyFont="1" applyFill="1" applyBorder="1" applyAlignment="1">
      <alignment horizontal="left" vertical="top"/>
    </xf>
    <xf numFmtId="0" fontId="21" fillId="0" borderId="0" xfId="0" applyFont="1" applyAlignment="1">
      <alignment horizontal="left" vertical="top"/>
    </xf>
    <xf numFmtId="3" fontId="202" fillId="0" borderId="0" xfId="0" applyNumberFormat="1" applyFont="1"/>
    <xf numFmtId="43" fontId="0" fillId="0" borderId="0" xfId="0" applyNumberFormat="1"/>
    <xf numFmtId="4" fontId="176" fillId="0" borderId="0" xfId="47949" applyNumberFormat="1" applyFont="1" applyBorder="1" applyAlignment="1">
      <alignment horizontal="right"/>
    </xf>
    <xf numFmtId="4" fontId="176" fillId="0" borderId="127" xfId="47949" applyNumberFormat="1" applyFont="1" applyBorder="1" applyAlignment="1">
      <alignment horizontal="right"/>
    </xf>
    <xf numFmtId="241" fontId="26" fillId="0" borderId="0" xfId="55772" applyNumberFormat="1" applyFont="1"/>
    <xf numFmtId="274" fontId="24" fillId="0" borderId="0" xfId="0" applyNumberFormat="1" applyFont="1"/>
    <xf numFmtId="0" fontId="334" fillId="33" borderId="0" xfId="0" applyFont="1" applyFill="1"/>
    <xf numFmtId="190" fontId="24" fillId="0" borderId="0" xfId="0" applyNumberFormat="1" applyFont="1" applyAlignment="1">
      <alignment horizontal="right" vertical="top" wrapText="1"/>
    </xf>
    <xf numFmtId="3" fontId="24" fillId="33" borderId="124" xfId="0" applyNumberFormat="1" applyFont="1" applyFill="1" applyBorder="1"/>
    <xf numFmtId="0" fontId="21" fillId="0" borderId="116" xfId="0" applyFont="1" applyBorder="1" applyAlignment="1" applyProtection="1">
      <alignment horizontal="left"/>
      <protection locked="0"/>
    </xf>
    <xf numFmtId="170" fontId="21" fillId="0" borderId="124" xfId="35974" applyNumberFormat="1" applyFont="1" applyBorder="1" applyAlignment="1">
      <alignment horizontal="left"/>
    </xf>
    <xf numFmtId="170" fontId="21" fillId="0" borderId="124" xfId="35974" applyNumberFormat="1" applyFont="1" applyBorder="1" applyAlignment="1">
      <alignment horizontal="right"/>
    </xf>
    <xf numFmtId="11" fontId="24" fillId="0" borderId="0" xfId="0" applyNumberFormat="1" applyFont="1"/>
    <xf numFmtId="2" fontId="24" fillId="0" borderId="0" xfId="0" applyNumberFormat="1" applyFont="1"/>
    <xf numFmtId="172" fontId="28" fillId="33" borderId="0" xfId="0" applyNumberFormat="1" applyFont="1" applyFill="1" applyAlignment="1">
      <alignment vertical="center"/>
    </xf>
    <xf numFmtId="2" fontId="169" fillId="0" borderId="0" xfId="0" applyNumberFormat="1" applyFont="1" applyAlignment="1">
      <alignment vertical="center"/>
    </xf>
    <xf numFmtId="241" fontId="21" fillId="0" borderId="0" xfId="0" applyNumberFormat="1" applyFont="1" applyAlignment="1">
      <alignment horizontal="right" vertical="center" wrapText="1"/>
    </xf>
    <xf numFmtId="275" fontId="24" fillId="33" borderId="0" xfId="55773" applyNumberFormat="1" applyFont="1" applyFill="1"/>
    <xf numFmtId="174" fontId="169" fillId="0" borderId="0" xfId="0" applyNumberFormat="1" applyFont="1" applyAlignment="1">
      <alignment horizontal="right" wrapText="1"/>
    </xf>
    <xf numFmtId="174" fontId="174" fillId="0" borderId="124" xfId="0" applyNumberFormat="1" applyFont="1" applyBorder="1" applyAlignment="1">
      <alignment horizontal="right" wrapText="1"/>
    </xf>
    <xf numFmtId="0" fontId="21" fillId="0" borderId="127" xfId="0" applyFont="1" applyBorder="1" applyAlignment="1">
      <alignment horizontal="right" wrapText="1"/>
    </xf>
    <xf numFmtId="210" fontId="0" fillId="0" borderId="0" xfId="0" applyNumberFormat="1" applyAlignment="1">
      <alignment vertical="top"/>
    </xf>
    <xf numFmtId="172" fontId="21" fillId="0" borderId="0" xfId="0" applyNumberFormat="1" applyFont="1"/>
    <xf numFmtId="174" fontId="21" fillId="0" borderId="0" xfId="55772" applyNumberFormat="1" applyFont="1" applyFill="1" applyBorder="1" applyAlignment="1">
      <alignment horizontal="right"/>
    </xf>
    <xf numFmtId="172" fontId="21" fillId="0" borderId="0" xfId="0" applyNumberFormat="1" applyFont="1" applyAlignment="1">
      <alignment horizontal="right" vertical="center"/>
    </xf>
    <xf numFmtId="174" fontId="21" fillId="0" borderId="127" xfId="55772" applyNumberFormat="1" applyFont="1" applyFill="1" applyBorder="1" applyAlignment="1">
      <alignment horizontal="right"/>
    </xf>
    <xf numFmtId="172" fontId="21" fillId="0" borderId="116" xfId="0" applyNumberFormat="1" applyFont="1" applyBorder="1"/>
    <xf numFmtId="167" fontId="21" fillId="0" borderId="0" xfId="0" applyNumberFormat="1" applyFont="1"/>
    <xf numFmtId="174" fontId="21" fillId="0" borderId="124" xfId="55772" applyNumberFormat="1" applyFont="1" applyFill="1" applyBorder="1" applyAlignment="1">
      <alignment horizontal="right"/>
    </xf>
    <xf numFmtId="172" fontId="21" fillId="0" borderId="124" xfId="0" applyNumberFormat="1" applyFont="1" applyBorder="1" applyAlignment="1">
      <alignment horizontal="right" vertical="center"/>
    </xf>
    <xf numFmtId="0" fontId="21" fillId="0" borderId="0" xfId="0" applyFont="1" applyAlignment="1">
      <alignment horizontal="center"/>
    </xf>
    <xf numFmtId="49" fontId="22" fillId="0" borderId="0" xfId="0" applyNumberFormat="1" applyFont="1" applyAlignment="1">
      <alignment horizontal="right"/>
    </xf>
    <xf numFmtId="172" fontId="21" fillId="0" borderId="127" xfId="0" applyNumberFormat="1" applyFont="1" applyBorder="1" applyAlignment="1">
      <alignment horizontal="right" vertical="center"/>
    </xf>
    <xf numFmtId="174" fontId="21" fillId="0" borderId="0" xfId="55772" applyNumberFormat="1" applyFont="1" applyFill="1" applyAlignment="1">
      <alignment horizontal="right"/>
    </xf>
    <xf numFmtId="269" fontId="24" fillId="33" borderId="0" xfId="0" applyNumberFormat="1" applyFont="1" applyFill="1"/>
    <xf numFmtId="276" fontId="24" fillId="33" borderId="0" xfId="0" applyNumberFormat="1" applyFont="1" applyFill="1"/>
    <xf numFmtId="49" fontId="22" fillId="33" borderId="127" xfId="0" applyNumberFormat="1" applyFont="1" applyFill="1" applyBorder="1" applyAlignment="1" applyProtection="1">
      <alignment vertical="center"/>
      <protection locked="0"/>
    </xf>
    <xf numFmtId="49" fontId="22" fillId="33" borderId="127" xfId="0" applyNumberFormat="1" applyFont="1" applyFill="1" applyBorder="1" applyAlignment="1" applyProtection="1">
      <alignment horizontal="center" vertical="center"/>
      <protection locked="0"/>
    </xf>
    <xf numFmtId="170" fontId="21" fillId="0" borderId="127" xfId="35975" applyNumberFormat="1" applyFont="1" applyBorder="1" applyAlignment="1" applyProtection="1">
      <alignment horizontal="right"/>
      <protection locked="0"/>
    </xf>
    <xf numFmtId="171" fontId="21" fillId="0" borderId="127" xfId="0" applyNumberFormat="1" applyFont="1" applyBorder="1" applyAlignment="1">
      <alignment horizontal="right"/>
    </xf>
    <xf numFmtId="1" fontId="21" fillId="33" borderId="0" xfId="35974" applyNumberFormat="1" applyFont="1" applyFill="1" applyAlignment="1">
      <alignment horizontal="right"/>
    </xf>
    <xf numFmtId="1" fontId="21" fillId="33" borderId="124" xfId="35975" applyNumberFormat="1" applyFont="1" applyFill="1" applyBorder="1" applyAlignment="1" applyProtection="1">
      <alignment horizontal="right"/>
      <protection locked="0"/>
    </xf>
    <xf numFmtId="1" fontId="21" fillId="33" borderId="0" xfId="0" applyNumberFormat="1" applyFont="1" applyFill="1" applyAlignment="1">
      <alignment horizontal="right"/>
    </xf>
    <xf numFmtId="1" fontId="21" fillId="33" borderId="0" xfId="35975" applyNumberFormat="1" applyFont="1" applyFill="1" applyAlignment="1" applyProtection="1">
      <alignment horizontal="right"/>
      <protection locked="0"/>
    </xf>
    <xf numFmtId="1" fontId="21" fillId="0" borderId="0" xfId="35975" applyNumberFormat="1" applyFont="1" applyAlignment="1" applyProtection="1">
      <alignment horizontal="right"/>
      <protection locked="0"/>
    </xf>
    <xf numFmtId="1" fontId="21" fillId="33" borderId="124" xfId="0" applyNumberFormat="1" applyFont="1" applyFill="1" applyBorder="1" applyAlignment="1">
      <alignment horizontal="right"/>
    </xf>
    <xf numFmtId="241" fontId="21" fillId="33" borderId="0" xfId="55772" applyNumberFormat="1" applyFont="1" applyFill="1" applyAlignment="1">
      <alignment horizontal="right"/>
    </xf>
    <xf numFmtId="241" fontId="21" fillId="33" borderId="124" xfId="55772" applyNumberFormat="1" applyFont="1" applyFill="1" applyBorder="1" applyAlignment="1" applyProtection="1">
      <alignment horizontal="right"/>
      <protection locked="0"/>
    </xf>
    <xf numFmtId="241" fontId="21" fillId="33" borderId="0" xfId="55772" applyNumberFormat="1" applyFont="1" applyFill="1" applyAlignment="1" applyProtection="1">
      <alignment horizontal="right"/>
      <protection locked="0"/>
    </xf>
    <xf numFmtId="241" fontId="21" fillId="33" borderId="124" xfId="55772" applyNumberFormat="1" applyFont="1" applyFill="1" applyBorder="1" applyAlignment="1">
      <alignment horizontal="right"/>
    </xf>
    <xf numFmtId="1" fontId="21" fillId="33" borderId="0" xfId="55772" applyNumberFormat="1" applyFont="1" applyFill="1" applyAlignment="1">
      <alignment horizontal="right"/>
    </xf>
    <xf numFmtId="1" fontId="21" fillId="33" borderId="124" xfId="55772" applyNumberFormat="1" applyFont="1" applyFill="1" applyBorder="1" applyAlignment="1" applyProtection="1">
      <alignment horizontal="right"/>
      <protection locked="0"/>
    </xf>
    <xf numFmtId="1" fontId="21" fillId="33" borderId="0" xfId="55772" applyNumberFormat="1" applyFont="1" applyFill="1" applyAlignment="1" applyProtection="1">
      <alignment horizontal="right"/>
      <protection locked="0"/>
    </xf>
    <xf numFmtId="1" fontId="21" fillId="0" borderId="0" xfId="55772" applyNumberFormat="1" applyFont="1" applyAlignment="1" applyProtection="1">
      <alignment horizontal="right"/>
      <protection locked="0"/>
    </xf>
    <xf numFmtId="1" fontId="21" fillId="33" borderId="116" xfId="0" applyNumberFormat="1" applyFont="1" applyFill="1" applyBorder="1" applyAlignment="1">
      <alignment horizontal="right"/>
    </xf>
    <xf numFmtId="1" fontId="21" fillId="33" borderId="116" xfId="35975" applyNumberFormat="1" applyFont="1" applyFill="1" applyBorder="1" applyAlignment="1" applyProtection="1">
      <alignment horizontal="right"/>
      <protection locked="0"/>
    </xf>
    <xf numFmtId="1" fontId="21" fillId="33" borderId="0" xfId="0" applyNumberFormat="1" applyFont="1" applyFill="1"/>
    <xf numFmtId="0" fontId="24" fillId="0" borderId="0" xfId="0" applyFont="1" applyAlignment="1">
      <alignment horizontal="right" vertical="top" wrapText="1"/>
    </xf>
    <xf numFmtId="0" fontId="24" fillId="0" borderId="127" xfId="0" applyFont="1" applyBorder="1" applyAlignment="1">
      <alignment horizontal="left" vertical="top" wrapText="1"/>
    </xf>
    <xf numFmtId="49" fontId="21" fillId="33" borderId="127" xfId="0" applyNumberFormat="1" applyFont="1" applyFill="1" applyBorder="1" applyAlignment="1" applyProtection="1">
      <alignment horizontal="right"/>
      <protection locked="0"/>
    </xf>
    <xf numFmtId="2" fontId="294" fillId="0" borderId="0" xfId="0" applyNumberFormat="1" applyFont="1" applyAlignment="1">
      <alignment horizontal="right" vertical="center" wrapText="1"/>
    </xf>
    <xf numFmtId="169" fontId="211" fillId="0" borderId="0" xfId="35974" applyNumberFormat="1" applyFont="1" applyBorder="1" applyAlignment="1">
      <alignment horizontal="right"/>
    </xf>
    <xf numFmtId="169" fontId="24" fillId="0" borderId="0" xfId="35974" applyNumberFormat="1" applyFont="1" applyBorder="1" applyAlignment="1">
      <alignment horizontal="right"/>
    </xf>
    <xf numFmtId="169" fontId="26" fillId="0" borderId="127" xfId="35974" applyNumberFormat="1" applyFont="1" applyBorder="1" applyAlignment="1">
      <alignment horizontal="right"/>
    </xf>
    <xf numFmtId="269" fontId="24" fillId="0" borderId="0" xfId="55772" applyNumberFormat="1" applyFont="1"/>
    <xf numFmtId="2" fontId="24" fillId="33" borderId="0" xfId="0" applyNumberFormat="1" applyFont="1" applyFill="1" applyAlignment="1">
      <alignment horizontal="right" vertical="center" wrapText="1"/>
    </xf>
    <xf numFmtId="2" fontId="24" fillId="0" borderId="0" xfId="0" applyNumberFormat="1" applyFont="1" applyAlignment="1">
      <alignment horizontal="right" vertical="center" wrapText="1"/>
    </xf>
    <xf numFmtId="269" fontId="26" fillId="0" borderId="0" xfId="55772" applyNumberFormat="1" applyFont="1"/>
    <xf numFmtId="15" fontId="24" fillId="0" borderId="113" xfId="8454" applyNumberFormat="1" applyFont="1" applyBorder="1" applyAlignment="1" applyProtection="1">
      <alignment vertical="top"/>
      <protection locked="0"/>
    </xf>
    <xf numFmtId="15" fontId="24" fillId="0" borderId="110" xfId="8454" applyNumberFormat="1" applyFont="1" applyBorder="1" applyAlignment="1" applyProtection="1">
      <alignment vertical="top"/>
      <protection locked="0"/>
    </xf>
    <xf numFmtId="15" fontId="24" fillId="0" borderId="112" xfId="8454" applyNumberFormat="1" applyFont="1" applyBorder="1" applyAlignment="1" applyProtection="1">
      <alignment vertical="top"/>
      <protection locked="0"/>
    </xf>
    <xf numFmtId="15" fontId="24" fillId="0" borderId="111" xfId="8454" applyNumberFormat="1" applyFont="1" applyBorder="1" applyAlignment="1" applyProtection="1">
      <alignment vertical="top"/>
      <protection locked="0"/>
    </xf>
    <xf numFmtId="3" fontId="142" fillId="0" borderId="116" xfId="0" applyNumberFormat="1" applyFont="1" applyBorder="1"/>
    <xf numFmtId="0" fontId="335" fillId="0" borderId="116" xfId="0" applyFont="1" applyBorder="1"/>
    <xf numFmtId="3" fontId="335" fillId="0" borderId="116" xfId="0" applyNumberFormat="1" applyFont="1" applyBorder="1"/>
    <xf numFmtId="3" fontId="336" fillId="0" borderId="116" xfId="0" applyNumberFormat="1" applyFont="1" applyBorder="1"/>
    <xf numFmtId="3" fontId="142" fillId="0" borderId="0" xfId="0" applyNumberFormat="1" applyFont="1"/>
    <xf numFmtId="3" fontId="142" fillId="0" borderId="0" xfId="0" applyNumberFormat="1" applyFont="1" applyAlignment="1">
      <alignment horizontal="right"/>
    </xf>
    <xf numFmtId="0" fontId="335" fillId="0" borderId="0" xfId="0" applyFont="1" applyAlignment="1">
      <alignment horizontal="left" vertical="center"/>
    </xf>
    <xf numFmtId="170" fontId="24" fillId="0" borderId="0" xfId="55772" applyNumberFormat="1" applyFont="1"/>
    <xf numFmtId="3" fontId="24" fillId="33" borderId="0" xfId="0" applyNumberFormat="1" applyFont="1" applyFill="1" applyAlignment="1">
      <alignment vertical="center" wrapText="1"/>
    </xf>
    <xf numFmtId="0" fontId="321" fillId="0" borderId="0" xfId="0" applyFont="1" applyAlignment="1">
      <alignment horizontal="left" wrapText="1"/>
    </xf>
    <xf numFmtId="0" fontId="323" fillId="0" borderId="0" xfId="0" applyFont="1" applyAlignment="1">
      <alignment wrapText="1"/>
    </xf>
    <xf numFmtId="0" fontId="21" fillId="0" borderId="124" xfId="0" applyFont="1" applyBorder="1" applyAlignment="1">
      <alignment wrapText="1"/>
    </xf>
    <xf numFmtId="0" fontId="21" fillId="0" borderId="124" xfId="0" applyFont="1" applyBorder="1"/>
    <xf numFmtId="0" fontId="201" fillId="0" borderId="124" xfId="0" applyFont="1" applyBorder="1"/>
    <xf numFmtId="0" fontId="211" fillId="33" borderId="127" xfId="0" applyFont="1" applyFill="1" applyBorder="1" applyAlignment="1">
      <alignment horizontal="left" vertical="center"/>
    </xf>
    <xf numFmtId="0" fontId="24" fillId="0" borderId="116" xfId="0" applyFont="1" applyBorder="1"/>
    <xf numFmtId="258" fontId="176" fillId="0" borderId="0" xfId="55773" applyNumberFormat="1" applyFont="1" applyAlignment="1" applyProtection="1">
      <alignment horizontal="right" vertical="center"/>
      <protection locked="0"/>
    </xf>
    <xf numFmtId="3" fontId="24" fillId="0" borderId="110" xfId="8454" applyNumberFormat="1" applyFont="1" applyBorder="1" applyAlignment="1" applyProtection="1">
      <alignment vertical="top"/>
      <protection locked="0"/>
    </xf>
    <xf numFmtId="3" fontId="24" fillId="0" borderId="113" xfId="8454" applyNumberFormat="1" applyFont="1" applyBorder="1" applyAlignment="1" applyProtection="1">
      <alignment vertical="top"/>
      <protection locked="0"/>
    </xf>
    <xf numFmtId="3" fontId="24" fillId="0" borderId="112" xfId="8454" applyNumberFormat="1" applyFont="1" applyBorder="1" applyAlignment="1" applyProtection="1">
      <alignment vertical="top"/>
      <protection locked="0"/>
    </xf>
    <xf numFmtId="3" fontId="24" fillId="0" borderId="111" xfId="8454" applyNumberFormat="1" applyFont="1" applyBorder="1" applyAlignment="1" applyProtection="1">
      <alignment vertical="top"/>
      <protection locked="0"/>
    </xf>
    <xf numFmtId="3" fontId="24" fillId="33" borderId="110" xfId="8454" applyNumberFormat="1" applyFont="1" applyFill="1" applyBorder="1" applyAlignment="1" applyProtection="1">
      <alignment vertical="top"/>
      <protection locked="0"/>
    </xf>
    <xf numFmtId="3" fontId="24" fillId="33" borderId="113" xfId="8454" applyNumberFormat="1" applyFont="1" applyFill="1" applyBorder="1" applyAlignment="1" applyProtection="1">
      <alignment vertical="top"/>
      <protection locked="0"/>
    </xf>
    <xf numFmtId="239" fontId="24" fillId="0" borderId="113" xfId="8454" applyNumberFormat="1" applyFont="1" applyBorder="1" applyAlignment="1" applyProtection="1">
      <alignment vertical="top"/>
      <protection locked="0"/>
    </xf>
    <xf numFmtId="239" fontId="24" fillId="0" borderId="110" xfId="8454" applyNumberFormat="1" applyFont="1" applyBorder="1" applyAlignment="1" applyProtection="1">
      <alignment vertical="top"/>
      <protection locked="0"/>
    </xf>
    <xf numFmtId="239" fontId="24" fillId="0" borderId="110" xfId="8454" applyNumberFormat="1" applyFont="1" applyBorder="1" applyAlignment="1" applyProtection="1">
      <alignment vertical="top" wrapText="1"/>
      <protection locked="0"/>
    </xf>
    <xf numFmtId="239" fontId="24" fillId="0" borderId="111" xfId="8454" applyNumberFormat="1" applyFont="1" applyBorder="1" applyAlignment="1" applyProtection="1">
      <alignment vertical="top" wrapText="1"/>
      <protection locked="0"/>
    </xf>
    <xf numFmtId="14" fontId="24" fillId="0" borderId="113" xfId="8454" applyNumberFormat="1" applyFont="1" applyBorder="1" applyAlignment="1" applyProtection="1">
      <alignment vertical="top" wrapText="1"/>
      <protection locked="0"/>
    </xf>
    <xf numFmtId="14" fontId="24" fillId="0" borderId="110" xfId="8454" applyNumberFormat="1" applyFont="1" applyBorder="1" applyAlignment="1" applyProtection="1">
      <alignment vertical="top" wrapText="1"/>
      <protection locked="0"/>
    </xf>
    <xf numFmtId="14" fontId="24" fillId="0" borderId="112" xfId="8454" applyNumberFormat="1" applyFont="1" applyBorder="1" applyAlignment="1" applyProtection="1">
      <alignment vertical="top" wrapText="1"/>
      <protection locked="0"/>
    </xf>
    <xf numFmtId="17" fontId="24" fillId="0" borderId="110" xfId="8454" quotePrefix="1" applyNumberFormat="1" applyFont="1" applyBorder="1" applyAlignment="1" applyProtection="1">
      <alignment vertical="top" wrapText="1"/>
      <protection locked="0"/>
    </xf>
    <xf numFmtId="17" fontId="24" fillId="33" borderId="110" xfId="8454" quotePrefix="1" applyNumberFormat="1" applyFont="1" applyFill="1" applyBorder="1" applyAlignment="1" applyProtection="1">
      <alignment vertical="top" wrapText="1"/>
      <protection locked="0"/>
    </xf>
    <xf numFmtId="239" fontId="24" fillId="33" borderId="113" xfId="8454" applyNumberFormat="1" applyFont="1" applyFill="1" applyBorder="1" applyAlignment="1" applyProtection="1">
      <alignment vertical="top" wrapText="1"/>
      <protection locked="0"/>
    </xf>
    <xf numFmtId="239" fontId="24" fillId="33" borderId="110" xfId="8454" applyNumberFormat="1" applyFont="1" applyFill="1" applyBorder="1" applyAlignment="1" applyProtection="1">
      <alignment vertical="top" wrapText="1"/>
      <protection locked="0"/>
    </xf>
    <xf numFmtId="17" fontId="24" fillId="33" borderId="113" xfId="8454" quotePrefix="1" applyNumberFormat="1" applyFont="1" applyFill="1" applyBorder="1" applyAlignment="1" applyProtection="1">
      <alignment vertical="top" wrapText="1"/>
      <protection locked="0"/>
    </xf>
    <xf numFmtId="17" fontId="24" fillId="0" borderId="113" xfId="8454" quotePrefix="1" applyNumberFormat="1" applyFont="1" applyBorder="1" applyAlignment="1" applyProtection="1">
      <alignment vertical="top" wrapText="1"/>
      <protection locked="0"/>
    </xf>
    <xf numFmtId="0" fontId="24" fillId="0" borderId="112" xfId="8454" applyFont="1" applyBorder="1" applyProtection="1">
      <protection locked="0"/>
    </xf>
    <xf numFmtId="0" fontId="24" fillId="0" borderId="111" xfId="8454" applyFont="1" applyBorder="1" applyProtection="1">
      <protection locked="0"/>
    </xf>
    <xf numFmtId="0" fontId="24" fillId="33" borderId="112" xfId="8454" applyFont="1" applyFill="1" applyBorder="1" applyProtection="1">
      <protection locked="0"/>
    </xf>
    <xf numFmtId="0" fontId="24" fillId="33" borderId="111" xfId="8454" applyFont="1" applyFill="1" applyBorder="1" applyProtection="1">
      <protection locked="0"/>
    </xf>
    <xf numFmtId="261" fontId="24" fillId="0" borderId="113" xfId="8454" applyNumberFormat="1" applyFont="1" applyBorder="1" applyAlignment="1" applyProtection="1">
      <alignment vertical="top"/>
      <protection locked="0"/>
    </xf>
    <xf numFmtId="261" fontId="24" fillId="0" borderId="110" xfId="8454" applyNumberFormat="1" applyFont="1" applyBorder="1" applyAlignment="1" applyProtection="1">
      <alignment vertical="top"/>
      <protection locked="0"/>
    </xf>
    <xf numFmtId="17" fontId="24" fillId="0" borderId="110" xfId="8454" applyNumberFormat="1" applyFont="1" applyBorder="1" applyAlignment="1" applyProtection="1">
      <alignment vertical="top" wrapText="1"/>
      <protection locked="0"/>
    </xf>
    <xf numFmtId="17" fontId="24" fillId="0" borderId="113" xfId="8454" applyNumberFormat="1" applyFont="1" applyBorder="1" applyAlignment="1" applyProtection="1">
      <alignment vertical="top" wrapText="1"/>
      <protection locked="0"/>
    </xf>
    <xf numFmtId="17" fontId="24" fillId="33" borderId="110" xfId="8454" applyNumberFormat="1" applyFont="1" applyFill="1" applyBorder="1" applyAlignment="1" applyProtection="1">
      <alignment vertical="top" wrapText="1"/>
      <protection locked="0"/>
    </xf>
    <xf numFmtId="17" fontId="24" fillId="0" borderId="111" xfId="8454" applyNumberFormat="1" applyFont="1" applyBorder="1" applyAlignment="1" applyProtection="1">
      <alignment vertical="top" wrapText="1"/>
      <protection locked="0"/>
    </xf>
    <xf numFmtId="261" fontId="24" fillId="0" borderId="113" xfId="8454" applyNumberFormat="1" applyFont="1" applyBorder="1" applyAlignment="1" applyProtection="1">
      <alignment vertical="top" wrapText="1"/>
      <protection locked="0"/>
    </xf>
    <xf numFmtId="261" fontId="24" fillId="0" borderId="110" xfId="8454" applyNumberFormat="1" applyFont="1" applyBorder="1" applyAlignment="1" applyProtection="1">
      <alignment vertical="top" wrapText="1"/>
      <protection locked="0"/>
    </xf>
    <xf numFmtId="261" fontId="24" fillId="0" borderId="112" xfId="8454" applyNumberFormat="1" applyFont="1" applyBorder="1" applyProtection="1">
      <protection locked="0"/>
    </xf>
    <xf numFmtId="261" fontId="24" fillId="0" borderId="111" xfId="8454" applyNumberFormat="1" applyFont="1" applyBorder="1" applyProtection="1">
      <protection locked="0"/>
    </xf>
    <xf numFmtId="0" fontId="176" fillId="33" borderId="0" xfId="0" applyFont="1" applyFill="1" applyAlignment="1">
      <alignment horizontal="left" indent="2"/>
    </xf>
    <xf numFmtId="0" fontId="24" fillId="117" borderId="132" xfId="0" applyFont="1" applyFill="1" applyBorder="1" applyAlignment="1">
      <alignment horizontal="right" vertical="center" wrapText="1"/>
    </xf>
    <xf numFmtId="0" fontId="26" fillId="117" borderId="132" xfId="0" applyFont="1" applyFill="1" applyBorder="1" applyAlignment="1">
      <alignment horizontal="left" vertical="center" wrapText="1"/>
    </xf>
    <xf numFmtId="0" fontId="24" fillId="117" borderId="132" xfId="0" applyFont="1" applyFill="1" applyBorder="1" applyAlignment="1">
      <alignment horizontal="left" vertical="center" wrapText="1"/>
    </xf>
    <xf numFmtId="0" fontId="24" fillId="117" borderId="132" xfId="0" applyFont="1" applyFill="1" applyBorder="1" applyAlignment="1">
      <alignment vertical="center" wrapText="1"/>
    </xf>
    <xf numFmtId="0" fontId="24" fillId="0" borderId="0" xfId="0" applyFont="1" applyAlignment="1">
      <alignment horizontal="left" vertical="center" wrapText="1" indent="2"/>
    </xf>
    <xf numFmtId="0" fontId="211" fillId="0" borderId="0" xfId="0" applyFont="1" applyAlignment="1">
      <alignment horizontal="left" vertical="center" wrapText="1" indent="5"/>
    </xf>
    <xf numFmtId="0" fontId="211" fillId="33" borderId="0" xfId="0" applyFont="1" applyFill="1" applyAlignment="1">
      <alignment horizontal="left" vertical="center" wrapText="1" indent="1"/>
    </xf>
    <xf numFmtId="0" fontId="211" fillId="140" borderId="0" xfId="0" applyFont="1" applyFill="1" applyAlignment="1">
      <alignment horizontal="left" vertical="center" wrapText="1" indent="1"/>
    </xf>
    <xf numFmtId="0" fontId="21" fillId="33" borderId="132" xfId="0" applyFont="1" applyFill="1" applyBorder="1" applyAlignment="1">
      <alignment horizontal="left" vertical="center" wrapText="1" indent="1"/>
    </xf>
    <xf numFmtId="0" fontId="21" fillId="140" borderId="132" xfId="0" applyFont="1" applyFill="1" applyBorder="1" applyAlignment="1">
      <alignment vertical="center" wrapText="1"/>
    </xf>
    <xf numFmtId="0" fontId="21" fillId="33" borderId="0" xfId="0" applyFont="1" applyFill="1" applyAlignment="1">
      <alignment horizontal="left" vertical="center" wrapText="1" indent="1"/>
    </xf>
    <xf numFmtId="0" fontId="21" fillId="140" borderId="0" xfId="0" applyFont="1" applyFill="1" applyAlignment="1">
      <alignment vertical="center" wrapText="1"/>
    </xf>
    <xf numFmtId="0" fontId="26" fillId="0" borderId="0" xfId="0" applyFont="1" applyAlignment="1">
      <alignment horizontal="left" vertical="center" wrapText="1" indent="1"/>
    </xf>
    <xf numFmtId="0" fontId="211" fillId="0" borderId="0" xfId="0" applyFont="1" applyAlignment="1">
      <alignment horizontal="left" vertical="center" wrapText="1" indent="3"/>
    </xf>
    <xf numFmtId="0" fontId="176" fillId="33" borderId="0" xfId="0" applyFont="1" applyFill="1" applyAlignment="1">
      <alignment vertical="center" wrapText="1"/>
    </xf>
    <xf numFmtId="0" fontId="176" fillId="140" borderId="0" xfId="0" applyFont="1" applyFill="1" applyAlignment="1">
      <alignment vertical="center" wrapText="1"/>
    </xf>
    <xf numFmtId="0" fontId="0" fillId="33" borderId="116" xfId="0" applyFill="1" applyBorder="1"/>
    <xf numFmtId="0" fontId="0" fillId="33" borderId="127" xfId="0" applyFill="1" applyBorder="1"/>
    <xf numFmtId="0" fontId="21" fillId="33" borderId="0" xfId="0" applyFont="1" applyFill="1" applyAlignment="1">
      <alignment horizontal="left" vertical="center" wrapText="1" indent="3"/>
    </xf>
    <xf numFmtId="0" fontId="21" fillId="33" borderId="0" xfId="0" applyFont="1" applyFill="1" applyAlignment="1">
      <alignment horizontal="left" vertical="center" wrapText="1" indent="4"/>
    </xf>
    <xf numFmtId="0" fontId="176" fillId="33" borderId="0" xfId="0" applyFont="1" applyFill="1" applyAlignment="1">
      <alignment horizontal="left" vertical="center" wrapText="1" indent="5"/>
    </xf>
    <xf numFmtId="0" fontId="24" fillId="33" borderId="0" xfId="0" applyFont="1" applyFill="1" applyAlignment="1">
      <alignment horizontal="left" vertical="center" wrapText="1" indent="5"/>
    </xf>
    <xf numFmtId="0" fontId="24" fillId="33" borderId="132" xfId="0" applyFont="1" applyFill="1" applyBorder="1" applyAlignment="1">
      <alignment horizontal="right" vertical="center" wrapText="1"/>
    </xf>
    <xf numFmtId="0" fontId="24" fillId="33" borderId="132" xfId="0" applyFont="1" applyFill="1" applyBorder="1" applyAlignment="1">
      <alignment horizontal="left" vertical="center" wrapText="1" indent="1"/>
    </xf>
    <xf numFmtId="3" fontId="24" fillId="33" borderId="132" xfId="0" applyNumberFormat="1" applyFont="1" applyFill="1" applyBorder="1" applyAlignment="1">
      <alignment vertical="center" wrapText="1"/>
    </xf>
    <xf numFmtId="0" fontId="26" fillId="33" borderId="0" xfId="0" applyFont="1" applyFill="1" applyAlignment="1">
      <alignment horizontal="left" vertical="center" wrapText="1" indent="3"/>
    </xf>
    <xf numFmtId="0" fontId="24" fillId="33" borderId="0" xfId="0" applyFont="1" applyFill="1" applyAlignment="1">
      <alignment horizontal="left" vertical="center" wrapText="1" indent="4"/>
    </xf>
    <xf numFmtId="0" fontId="211" fillId="33" borderId="0" xfId="0" applyFont="1" applyFill="1" applyAlignment="1">
      <alignment horizontal="left" vertical="center" wrapText="1" indent="5"/>
    </xf>
    <xf numFmtId="0" fontId="24" fillId="33" borderId="0" xfId="0" applyFont="1" applyFill="1" applyAlignment="1">
      <alignment horizontal="left" vertical="center" wrapText="1" indent="6"/>
    </xf>
    <xf numFmtId="0" fontId="24" fillId="0" borderId="0" xfId="0" applyFont="1" applyAlignment="1">
      <alignment horizontal="left" vertical="center" wrapText="1" indent="5"/>
    </xf>
    <xf numFmtId="3" fontId="24" fillId="0" borderId="0" xfId="0" applyNumberFormat="1" applyFont="1" applyAlignment="1">
      <alignment vertical="center" wrapText="1"/>
    </xf>
    <xf numFmtId="0" fontId="211" fillId="33" borderId="0" xfId="0" applyFont="1" applyFill="1" applyAlignment="1">
      <alignment horizontal="left" vertical="center" wrapText="1" indent="7"/>
    </xf>
    <xf numFmtId="0" fontId="26" fillId="0" borderId="0" xfId="0" applyFont="1" applyAlignment="1">
      <alignment horizontal="left" vertical="center" wrapText="1" indent="3"/>
    </xf>
    <xf numFmtId="0" fontId="21" fillId="33" borderId="133" xfId="0" applyFont="1" applyFill="1" applyBorder="1" applyAlignment="1">
      <alignment horizontal="right" vertical="center" wrapText="1"/>
    </xf>
    <xf numFmtId="0" fontId="26" fillId="0" borderId="133" xfId="0" applyFont="1" applyBorder="1" applyAlignment="1">
      <alignment vertical="center" wrapText="1"/>
    </xf>
    <xf numFmtId="0" fontId="26" fillId="0" borderId="0" xfId="0" applyFont="1" applyAlignment="1">
      <alignment horizontal="left" vertical="center" wrapText="1" indent="2"/>
    </xf>
    <xf numFmtId="0" fontId="176" fillId="33" borderId="127" xfId="0" applyFont="1" applyFill="1" applyBorder="1" applyAlignment="1">
      <alignment vertical="center" wrapText="1"/>
    </xf>
    <xf numFmtId="2" fontId="24" fillId="33" borderId="116" xfId="0" applyNumberFormat="1" applyFont="1" applyFill="1" applyBorder="1"/>
    <xf numFmtId="241" fontId="24" fillId="33" borderId="116" xfId="53194" applyNumberFormat="1" applyFont="1" applyFill="1" applyBorder="1" applyAlignment="1">
      <alignment vertical="center"/>
    </xf>
    <xf numFmtId="241" fontId="24" fillId="33" borderId="0" xfId="53194" applyNumberFormat="1" applyFont="1" applyFill="1" applyBorder="1" applyAlignment="1">
      <alignment vertical="center"/>
    </xf>
    <xf numFmtId="241" fontId="24" fillId="33" borderId="0" xfId="53194" applyNumberFormat="1" applyFont="1" applyFill="1" applyBorder="1"/>
    <xf numFmtId="0" fontId="24" fillId="33" borderId="127" xfId="0" applyFont="1" applyFill="1" applyBorder="1" applyAlignment="1">
      <alignment horizontal="left" vertical="center" wrapText="1"/>
    </xf>
    <xf numFmtId="0" fontId="211" fillId="33" borderId="127" xfId="0" applyFont="1" applyFill="1" applyBorder="1" applyAlignment="1">
      <alignment horizontal="center" vertical="center" wrapText="1"/>
    </xf>
    <xf numFmtId="0" fontId="211" fillId="33" borderId="0" xfId="0" applyFont="1" applyFill="1" applyAlignment="1">
      <alignment vertical="center" wrapText="1"/>
    </xf>
    <xf numFmtId="0" fontId="211" fillId="0" borderId="0" xfId="0" applyFont="1" applyAlignment="1">
      <alignment vertical="center" wrapText="1"/>
    </xf>
    <xf numFmtId="0" fontId="211" fillId="0" borderId="0" xfId="0" applyFont="1" applyAlignment="1">
      <alignment horizontal="center" vertical="center" wrapText="1"/>
    </xf>
    <xf numFmtId="0" fontId="211" fillId="33" borderId="116" xfId="0" applyFont="1" applyFill="1" applyBorder="1"/>
    <xf numFmtId="0" fontId="211" fillId="33" borderId="116" xfId="0" applyFont="1" applyFill="1" applyBorder="1" applyAlignment="1">
      <alignment horizontal="right"/>
    </xf>
    <xf numFmtId="0" fontId="211" fillId="33" borderId="0" xfId="0" applyFont="1" applyFill="1" applyAlignment="1">
      <alignment horizontal="right"/>
    </xf>
    <xf numFmtId="0" fontId="211" fillId="33" borderId="0" xfId="0" applyFont="1" applyFill="1" applyAlignment="1">
      <alignment horizontal="left" indent="1"/>
    </xf>
    <xf numFmtId="241" fontId="21" fillId="33" borderId="0" xfId="53194" applyNumberFormat="1" applyFont="1" applyFill="1" applyBorder="1" applyAlignment="1">
      <alignment horizontal="center" vertical="center" wrapText="1"/>
    </xf>
    <xf numFmtId="9" fontId="21" fillId="33" borderId="0" xfId="55773" applyFont="1" applyFill="1" applyBorder="1" applyAlignment="1">
      <alignment horizontal="center" vertical="center" wrapText="1"/>
    </xf>
    <xf numFmtId="241" fontId="21" fillId="33" borderId="0" xfId="53194" applyNumberFormat="1" applyFont="1" applyFill="1" applyBorder="1" applyAlignment="1">
      <alignment vertical="center"/>
    </xf>
    <xf numFmtId="241" fontId="176" fillId="33" borderId="0" xfId="53194" applyNumberFormat="1" applyFont="1" applyFill="1" applyBorder="1" applyAlignment="1">
      <alignment horizontal="left" vertical="center" indent="2"/>
    </xf>
    <xf numFmtId="0" fontId="325" fillId="33" borderId="0" xfId="0" applyFont="1" applyFill="1" applyAlignment="1">
      <alignment horizontal="left" vertical="center" indent="2"/>
    </xf>
    <xf numFmtId="241" fontId="176" fillId="33" borderId="0" xfId="53194" applyNumberFormat="1" applyFont="1" applyFill="1" applyBorder="1" applyAlignment="1">
      <alignment horizontal="left" vertical="center" wrapText="1" indent="2"/>
    </xf>
    <xf numFmtId="0" fontId="325" fillId="33" borderId="0" xfId="0" applyFont="1" applyFill="1" applyAlignment="1">
      <alignment horizontal="left" vertical="center" wrapText="1" indent="2"/>
    </xf>
    <xf numFmtId="0" fontId="24" fillId="33" borderId="0" xfId="0" applyFont="1" applyFill="1" applyAlignment="1">
      <alignment horizontal="left" vertical="center"/>
    </xf>
    <xf numFmtId="241" fontId="21" fillId="33" borderId="0" xfId="53194" applyNumberFormat="1" applyFont="1" applyFill="1" applyBorder="1" applyAlignment="1">
      <alignment horizontal="left" vertical="center" wrapText="1"/>
    </xf>
    <xf numFmtId="0" fontId="326" fillId="33" borderId="0" xfId="0" applyFont="1" applyFill="1" applyAlignment="1">
      <alignment horizontal="left" vertical="center" wrapText="1"/>
    </xf>
    <xf numFmtId="0" fontId="28" fillId="33" borderId="0" xfId="0" applyFont="1" applyFill="1" applyAlignment="1">
      <alignment horizontal="left" vertical="center" wrapText="1"/>
    </xf>
    <xf numFmtId="0" fontId="326" fillId="140" borderId="0" xfId="0" applyFont="1" applyFill="1" applyAlignment="1">
      <alignment horizontal="center" vertical="center" wrapText="1"/>
    </xf>
    <xf numFmtId="0" fontId="328" fillId="140" borderId="0" xfId="0" applyFont="1" applyFill="1" applyAlignment="1">
      <alignment horizontal="center" vertical="center" wrapText="1"/>
    </xf>
    <xf numFmtId="0" fontId="176" fillId="33" borderId="0" xfId="0" applyFont="1" applyFill="1" applyAlignment="1">
      <alignment horizontal="left" vertical="center" indent="1"/>
    </xf>
    <xf numFmtId="0" fontId="176" fillId="33" borderId="0" xfId="0" applyFont="1" applyFill="1" applyAlignment="1">
      <alignment horizontal="left" vertical="center" wrapText="1" indent="1"/>
    </xf>
    <xf numFmtId="0" fontId="176" fillId="33" borderId="0" xfId="0" applyFont="1" applyFill="1" applyAlignment="1">
      <alignment wrapText="1"/>
    </xf>
    <xf numFmtId="0" fontId="201" fillId="33" borderId="0" xfId="0" applyFont="1" applyFill="1" applyAlignment="1">
      <alignment wrapText="1"/>
    </xf>
    <xf numFmtId="0" fontId="21" fillId="33" borderId="0" xfId="0" applyFont="1" applyFill="1" applyAlignment="1">
      <alignment wrapText="1"/>
    </xf>
    <xf numFmtId="0" fontId="169" fillId="33" borderId="0" xfId="0" applyFont="1" applyFill="1" applyAlignment="1">
      <alignment horizontal="left" wrapText="1"/>
    </xf>
    <xf numFmtId="0" fontId="21" fillId="33" borderId="0" xfId="35680" applyFont="1" applyFill="1" applyAlignment="1">
      <alignment vertical="center" wrapText="1"/>
    </xf>
    <xf numFmtId="3" fontId="21" fillId="33" borderId="124" xfId="0" applyNumberFormat="1" applyFont="1" applyFill="1" applyBorder="1"/>
    <xf numFmtId="277" fontId="21" fillId="33" borderId="0" xfId="0" applyNumberFormat="1" applyFont="1" applyFill="1"/>
    <xf numFmtId="277" fontId="21" fillId="33" borderId="124" xfId="0" applyNumberFormat="1" applyFont="1" applyFill="1" applyBorder="1"/>
    <xf numFmtId="0" fontId="24" fillId="33" borderId="133" xfId="0" applyFont="1" applyFill="1" applyBorder="1" applyAlignment="1">
      <alignment horizontal="right" vertical="center" wrapText="1"/>
    </xf>
    <xf numFmtId="0" fontId="340" fillId="33" borderId="0" xfId="0" applyFont="1" applyFill="1"/>
    <xf numFmtId="0" fontId="341" fillId="33" borderId="0" xfId="0" applyFont="1" applyFill="1" applyAlignment="1">
      <alignment horizontal="center" vertical="center" wrapText="1"/>
    </xf>
    <xf numFmtId="0" fontId="340" fillId="33" borderId="116" xfId="0" applyFont="1" applyFill="1" applyBorder="1" applyAlignment="1">
      <alignment horizontal="center" wrapText="1"/>
    </xf>
    <xf numFmtId="0" fontId="340" fillId="33" borderId="116" xfId="0" applyFont="1" applyFill="1" applyBorder="1" applyAlignment="1">
      <alignment horizontal="right" vertical="center" wrapText="1"/>
    </xf>
    <xf numFmtId="0" fontId="0" fillId="0" borderId="116" xfId="0" applyBorder="1" applyAlignment="1">
      <alignment wrapText="1"/>
    </xf>
    <xf numFmtId="0" fontId="340" fillId="33" borderId="116" xfId="0" applyFont="1" applyFill="1" applyBorder="1" applyAlignment="1">
      <alignment horizontal="right" wrapText="1"/>
    </xf>
    <xf numFmtId="0" fontId="340" fillId="33" borderId="116" xfId="0" applyFont="1" applyFill="1" applyBorder="1" applyAlignment="1">
      <alignment horizontal="right" vertical="center"/>
    </xf>
    <xf numFmtId="49" fontId="342" fillId="33" borderId="0" xfId="0" applyNumberFormat="1" applyFont="1" applyFill="1" applyAlignment="1" applyProtection="1">
      <alignment vertical="center"/>
      <protection locked="0"/>
    </xf>
    <xf numFmtId="0" fontId="340" fillId="33" borderId="0" xfId="0" applyFont="1" applyFill="1" applyAlignment="1">
      <alignment horizontal="left" vertical="top" wrapText="1"/>
    </xf>
    <xf numFmtId="0" fontId="343" fillId="33" borderId="0" xfId="0" applyFont="1" applyFill="1" applyAlignment="1">
      <alignment horizontal="left" vertical="top"/>
    </xf>
    <xf numFmtId="0" fontId="344" fillId="33" borderId="0" xfId="0" applyFont="1" applyFill="1" applyAlignment="1">
      <alignment horizontal="left" vertical="top" wrapText="1"/>
    </xf>
    <xf numFmtId="0" fontId="344" fillId="33" borderId="0" xfId="0" applyFont="1" applyFill="1"/>
    <xf numFmtId="3" fontId="21" fillId="33" borderId="116" xfId="0" applyNumberFormat="1" applyFont="1" applyFill="1" applyBorder="1"/>
    <xf numFmtId="3" fontId="21" fillId="33" borderId="127" xfId="0" applyNumberFormat="1" applyFont="1" applyFill="1" applyBorder="1"/>
    <xf numFmtId="0" fontId="338" fillId="140" borderId="116" xfId="0" applyFont="1" applyFill="1" applyBorder="1" applyAlignment="1">
      <alignment horizontal="center" vertical="center" wrapText="1"/>
    </xf>
    <xf numFmtId="0" fontId="339" fillId="140" borderId="116" xfId="0" applyFont="1" applyFill="1" applyBorder="1" applyAlignment="1">
      <alignment horizontal="center" vertical="center" wrapText="1"/>
    </xf>
    <xf numFmtId="0" fontId="338" fillId="140" borderId="0" xfId="0" applyFont="1" applyFill="1"/>
    <xf numFmtId="0" fontId="337" fillId="140" borderId="0" xfId="0" applyFont="1" applyFill="1"/>
    <xf numFmtId="266" fontId="24" fillId="33" borderId="124" xfId="53194" applyNumberFormat="1" applyFont="1" applyFill="1" applyBorder="1" applyAlignment="1">
      <alignment horizontal="right"/>
    </xf>
    <xf numFmtId="0" fontId="324" fillId="0" borderId="0" xfId="0" applyFont="1"/>
    <xf numFmtId="0" fontId="340" fillId="33" borderId="0" xfId="0" applyFont="1" applyFill="1" applyAlignment="1">
      <alignment horizontal="left" vertical="top"/>
    </xf>
    <xf numFmtId="0" fontId="344" fillId="33" borderId="0" xfId="0" applyFont="1" applyFill="1" applyAlignment="1">
      <alignment horizontal="right" vertical="center" wrapText="1"/>
    </xf>
    <xf numFmtId="219" fontId="344" fillId="33" borderId="124" xfId="55773" applyNumberFormat="1" applyFont="1" applyFill="1" applyBorder="1" applyAlignment="1">
      <alignment horizontal="right"/>
    </xf>
    <xf numFmtId="0" fontId="24" fillId="0" borderId="124" xfId="0" applyFont="1" applyBorder="1" applyAlignment="1">
      <alignment horizontal="center"/>
    </xf>
    <xf numFmtId="0" fontId="22" fillId="33" borderId="124" xfId="0" applyFont="1" applyFill="1" applyBorder="1"/>
    <xf numFmtId="0" fontId="24" fillId="33" borderId="124" xfId="0" applyFont="1" applyFill="1" applyBorder="1" applyAlignment="1">
      <alignment horizontal="center" wrapText="1"/>
    </xf>
    <xf numFmtId="0" fontId="21" fillId="0" borderId="124" xfId="0" applyFont="1" applyBorder="1" applyAlignment="1">
      <alignment horizontal="center"/>
    </xf>
    <xf numFmtId="0" fontId="21" fillId="33" borderId="124" xfId="0" applyFont="1" applyFill="1" applyBorder="1" applyAlignment="1">
      <alignment horizontal="center" vertical="center" wrapText="1"/>
    </xf>
    <xf numFmtId="49" fontId="21" fillId="0" borderId="124" xfId="55768" applyNumberFormat="1" applyFont="1" applyBorder="1" applyAlignment="1">
      <alignment horizontal="center" wrapText="1"/>
    </xf>
    <xf numFmtId="3" fontId="21" fillId="33" borderId="116" xfId="0" applyNumberFormat="1" applyFont="1" applyFill="1" applyBorder="1" applyAlignment="1">
      <alignment vertical="center" wrapText="1"/>
    </xf>
    <xf numFmtId="277" fontId="21" fillId="33" borderId="116" xfId="0" applyNumberFormat="1" applyFont="1" applyFill="1" applyBorder="1" applyAlignment="1">
      <alignment vertical="center" wrapText="1"/>
    </xf>
    <xf numFmtId="3" fontId="21" fillId="33" borderId="0" xfId="0" applyNumberFormat="1" applyFont="1" applyFill="1" applyAlignment="1">
      <alignment vertical="center" wrapText="1"/>
    </xf>
    <xf numFmtId="277" fontId="21" fillId="33" borderId="0" xfId="0" applyNumberFormat="1" applyFont="1" applyFill="1" applyAlignment="1">
      <alignment vertical="center" wrapText="1"/>
    </xf>
    <xf numFmtId="43" fontId="24" fillId="33" borderId="0" xfId="55772" applyFont="1" applyFill="1"/>
    <xf numFmtId="43" fontId="280" fillId="33" borderId="0" xfId="55772" applyFont="1" applyFill="1"/>
    <xf numFmtId="266" fontId="24" fillId="33" borderId="0" xfId="53194" applyNumberFormat="1" applyFont="1" applyFill="1" applyBorder="1" applyAlignment="1">
      <alignment vertical="center"/>
    </xf>
    <xf numFmtId="3" fontId="24" fillId="117" borderId="0" xfId="0" applyNumberFormat="1" applyFont="1" applyFill="1" applyAlignment="1">
      <alignment vertical="center" wrapText="1"/>
    </xf>
    <xf numFmtId="3" fontId="24" fillId="140" borderId="0" xfId="0" applyNumberFormat="1" applyFont="1" applyFill="1" applyAlignment="1">
      <alignment vertical="center" wrapText="1"/>
    </xf>
    <xf numFmtId="3" fontId="24" fillId="0" borderId="124" xfId="0" applyNumberFormat="1" applyFont="1" applyBorder="1" applyAlignment="1">
      <alignment vertical="center" wrapText="1"/>
    </xf>
    <xf numFmtId="3" fontId="24" fillId="140" borderId="133" xfId="0" applyNumberFormat="1" applyFont="1" applyFill="1" applyBorder="1" applyAlignment="1">
      <alignment vertical="center" wrapText="1"/>
    </xf>
    <xf numFmtId="3" fontId="24" fillId="140" borderId="124" xfId="0" applyNumberFormat="1" applyFont="1" applyFill="1" applyBorder="1" applyAlignment="1">
      <alignment vertical="center" wrapText="1"/>
    </xf>
    <xf numFmtId="3" fontId="24" fillId="33" borderId="133" xfId="0" applyNumberFormat="1" applyFont="1" applyFill="1" applyBorder="1" applyAlignment="1">
      <alignment vertical="center" wrapText="1"/>
    </xf>
    <xf numFmtId="266" fontId="24" fillId="0" borderId="124" xfId="53194" applyNumberFormat="1" applyFont="1" applyBorder="1" applyAlignment="1">
      <alignment horizontal="right"/>
    </xf>
    <xf numFmtId="2" fontId="24" fillId="33" borderId="116" xfId="55773" applyNumberFormat="1" applyFont="1" applyFill="1" applyBorder="1"/>
    <xf numFmtId="2" fontId="24" fillId="33" borderId="127" xfId="55773" applyNumberFormat="1" applyFont="1" applyFill="1" applyBorder="1"/>
    <xf numFmtId="2" fontId="21" fillId="33" borderId="0" xfId="55773" applyNumberFormat="1" applyFont="1" applyFill="1" applyAlignment="1">
      <alignment vertical="center" wrapText="1"/>
    </xf>
    <xf numFmtId="2" fontId="21" fillId="33" borderId="116" xfId="55773" applyNumberFormat="1" applyFont="1" applyFill="1" applyBorder="1" applyAlignment="1">
      <alignment vertical="center" wrapText="1"/>
    </xf>
    <xf numFmtId="2" fontId="24" fillId="0" borderId="0" xfId="55773" applyNumberFormat="1" applyFont="1" applyAlignment="1">
      <alignment vertical="center" wrapText="1"/>
    </xf>
    <xf numFmtId="2" fontId="21" fillId="0" borderId="0" xfId="55773" applyNumberFormat="1" applyFont="1" applyAlignment="1">
      <alignment vertical="center" wrapText="1"/>
    </xf>
    <xf numFmtId="2" fontId="21" fillId="140" borderId="0" xfId="55773" applyNumberFormat="1" applyFont="1" applyFill="1" applyAlignment="1">
      <alignment vertical="center" wrapText="1"/>
    </xf>
    <xf numFmtId="2" fontId="21" fillId="33" borderId="127" xfId="55773" applyNumberFormat="1" applyFont="1" applyFill="1" applyBorder="1" applyAlignment="1">
      <alignment vertical="center" wrapText="1"/>
    </xf>
    <xf numFmtId="2" fontId="21" fillId="140" borderId="127" xfId="55773" applyNumberFormat="1" applyFont="1" applyFill="1" applyBorder="1" applyAlignment="1">
      <alignment vertical="center" wrapText="1"/>
    </xf>
    <xf numFmtId="0" fontId="325" fillId="33" borderId="0" xfId="0" applyFont="1" applyFill="1"/>
    <xf numFmtId="0" fontId="325" fillId="140" borderId="0" xfId="0" applyFont="1" applyFill="1"/>
    <xf numFmtId="277" fontId="176" fillId="33" borderId="0" xfId="0" applyNumberFormat="1" applyFont="1" applyFill="1"/>
    <xf numFmtId="0" fontId="345" fillId="33" borderId="0" xfId="0" applyFont="1" applyFill="1"/>
    <xf numFmtId="241" fontId="176" fillId="33" borderId="0" xfId="53194" applyNumberFormat="1" applyFont="1" applyFill="1" applyBorder="1" applyAlignment="1">
      <alignment vertical="center"/>
    </xf>
    <xf numFmtId="0" fontId="325" fillId="33" borderId="0" xfId="0" applyFont="1" applyFill="1" applyAlignment="1">
      <alignment vertical="center"/>
    </xf>
    <xf numFmtId="0" fontId="176" fillId="33" borderId="0" xfId="0" applyFont="1" applyFill="1" applyAlignment="1">
      <alignment vertical="top"/>
    </xf>
    <xf numFmtId="0" fontId="305" fillId="33" borderId="0" xfId="0" applyFont="1" applyFill="1" applyAlignment="1">
      <alignment horizontal="right" vertical="center"/>
    </xf>
    <xf numFmtId="0" fontId="213" fillId="33" borderId="0" xfId="0" applyFont="1" applyFill="1"/>
    <xf numFmtId="0" fontId="176" fillId="33" borderId="0" xfId="0" applyFont="1" applyFill="1" applyAlignment="1">
      <alignment horizontal="right" vertical="center"/>
    </xf>
    <xf numFmtId="241" fontId="176" fillId="33" borderId="0" xfId="53194" applyNumberFormat="1" applyFont="1" applyFill="1" applyBorder="1" applyAlignment="1">
      <alignment horizontal="center" vertical="center" wrapText="1"/>
    </xf>
    <xf numFmtId="0" fontId="176" fillId="33" borderId="0" xfId="0" applyFont="1" applyFill="1" applyAlignment="1">
      <alignment horizontal="center" vertical="center" wrapText="1"/>
    </xf>
    <xf numFmtId="9" fontId="176" fillId="33" borderId="0" xfId="55773" applyFont="1" applyFill="1" applyBorder="1" applyAlignment="1">
      <alignment horizontal="center" vertical="center" wrapText="1"/>
    </xf>
    <xf numFmtId="0" fontId="346" fillId="33" borderId="0" xfId="0" applyFont="1" applyFill="1" applyAlignment="1">
      <alignment horizontal="center" vertical="center" wrapText="1"/>
    </xf>
    <xf numFmtId="0" fontId="176" fillId="140" borderId="0" xfId="0" applyFont="1" applyFill="1" applyAlignment="1">
      <alignment horizontal="center" vertical="center" wrapText="1"/>
    </xf>
    <xf numFmtId="0" fontId="176" fillId="33" borderId="127" xfId="0" applyFont="1" applyFill="1" applyBorder="1" applyAlignment="1">
      <alignment horizontal="right" vertical="center"/>
    </xf>
    <xf numFmtId="241" fontId="176" fillId="33" borderId="127" xfId="53194" applyNumberFormat="1" applyFont="1" applyFill="1" applyBorder="1" applyAlignment="1">
      <alignment horizontal="center" vertical="center" wrapText="1"/>
    </xf>
    <xf numFmtId="0" fontId="176" fillId="33" borderId="127" xfId="0" applyFont="1" applyFill="1" applyBorder="1" applyAlignment="1">
      <alignment horizontal="center" vertical="center" wrapText="1"/>
    </xf>
    <xf numFmtId="0" fontId="176" fillId="140" borderId="127" xfId="0" applyFont="1" applyFill="1" applyBorder="1" applyAlignment="1">
      <alignment horizontal="center" vertical="center" wrapText="1"/>
    </xf>
    <xf numFmtId="9" fontId="176" fillId="33" borderId="127" xfId="55773" applyFont="1" applyFill="1" applyBorder="1" applyAlignment="1">
      <alignment horizontal="center" vertical="center" wrapText="1"/>
    </xf>
    <xf numFmtId="0" fontId="344" fillId="0" borderId="110" xfId="8454" applyFont="1" applyBorder="1" applyAlignment="1" applyProtection="1">
      <alignment vertical="top"/>
      <protection locked="0"/>
    </xf>
    <xf numFmtId="0" fontId="344" fillId="0" borderId="113" xfId="8454" applyFont="1" applyBorder="1" applyAlignment="1" applyProtection="1">
      <alignment vertical="top"/>
      <protection locked="0"/>
    </xf>
    <xf numFmtId="0" fontId="26" fillId="117" borderId="0" xfId="0" applyFont="1" applyFill="1" applyAlignment="1">
      <alignment horizontal="left" wrapText="1"/>
    </xf>
    <xf numFmtId="0" fontId="24" fillId="117" borderId="0" xfId="0" applyFont="1" applyFill="1" applyAlignment="1">
      <alignment horizontal="right" wrapText="1"/>
    </xf>
    <xf numFmtId="3" fontId="24" fillId="117" borderId="0" xfId="0" applyNumberFormat="1" applyFont="1" applyFill="1" applyAlignment="1">
      <alignment wrapText="1"/>
    </xf>
    <xf numFmtId="0" fontId="173" fillId="117" borderId="132" xfId="0" applyFont="1" applyFill="1" applyBorder="1" applyAlignment="1">
      <alignment horizontal="right" wrapText="1"/>
    </xf>
    <xf numFmtId="0" fontId="26" fillId="117" borderId="132" xfId="0" applyFont="1" applyFill="1" applyBorder="1" applyAlignment="1">
      <alignment horizontal="left" wrapText="1"/>
    </xf>
    <xf numFmtId="3" fontId="24" fillId="117" borderId="132" xfId="0" applyNumberFormat="1" applyFont="1" applyFill="1" applyBorder="1" applyAlignment="1">
      <alignment wrapText="1"/>
    </xf>
    <xf numFmtId="0" fontId="26" fillId="0" borderId="116" xfId="0" applyFont="1" applyBorder="1" applyAlignment="1">
      <alignment horizontal="left" wrapText="1"/>
    </xf>
    <xf numFmtId="49" fontId="21" fillId="124" borderId="124" xfId="0" applyNumberFormat="1" applyFont="1" applyFill="1" applyBorder="1" applyAlignment="1">
      <alignment horizontal="center" vertical="center" wrapText="1"/>
    </xf>
    <xf numFmtId="0" fontId="169" fillId="0" borderId="124" xfId="0" applyFont="1" applyBorder="1" applyAlignment="1">
      <alignment horizontal="center" vertical="center" wrapText="1"/>
    </xf>
    <xf numFmtId="0" fontId="21" fillId="33" borderId="124" xfId="0" applyFont="1" applyFill="1" applyBorder="1" applyAlignment="1">
      <alignment horizontal="center" vertical="top" wrapText="1"/>
    </xf>
    <xf numFmtId="0" fontId="21" fillId="33" borderId="124" xfId="0" applyFont="1" applyFill="1" applyBorder="1" applyAlignment="1">
      <alignment horizontal="center" vertical="center"/>
    </xf>
    <xf numFmtId="0" fontId="21" fillId="0" borderId="124" xfId="0" applyFont="1" applyBorder="1" applyAlignment="1">
      <alignment horizontal="center" vertical="center"/>
    </xf>
    <xf numFmtId="0" fontId="24" fillId="33" borderId="116" xfId="0" applyFont="1" applyFill="1" applyBorder="1" applyAlignment="1">
      <alignment horizontal="center" vertical="top" wrapText="1"/>
    </xf>
    <xf numFmtId="0" fontId="21" fillId="0" borderId="124" xfId="55769" applyFont="1" applyFill="1" applyBorder="1" applyAlignment="1">
      <alignment horizontal="center" vertical="top" wrapText="1"/>
    </xf>
    <xf numFmtId="49" fontId="21" fillId="33" borderId="124" xfId="0" applyNumberFormat="1" applyFont="1" applyFill="1" applyBorder="1" applyAlignment="1">
      <alignment horizontal="center"/>
    </xf>
    <xf numFmtId="49" fontId="21" fillId="0" borderId="124" xfId="0" applyNumberFormat="1" applyFont="1" applyBorder="1" applyAlignment="1">
      <alignment horizontal="center"/>
    </xf>
    <xf numFmtId="0" fontId="26" fillId="33" borderId="127" xfId="0" applyFont="1" applyFill="1" applyBorder="1"/>
    <xf numFmtId="0" fontId="347" fillId="0" borderId="127" xfId="0" applyFont="1" applyBorder="1"/>
    <xf numFmtId="241" fontId="21" fillId="33" borderId="0" xfId="53194" applyNumberFormat="1" applyFont="1" applyFill="1" applyBorder="1" applyAlignment="1">
      <alignment horizontal="left" vertical="center" wrapText="1" indent="2"/>
    </xf>
    <xf numFmtId="0" fontId="340" fillId="33" borderId="0" xfId="0" applyFont="1" applyFill="1" applyAlignment="1">
      <alignment horizontal="left" vertical="center" wrapText="1" indent="1"/>
    </xf>
    <xf numFmtId="0" fontId="289" fillId="0" borderId="0" xfId="0" applyFont="1" applyAlignment="1">
      <alignment horizontal="left" vertical="top" wrapText="1"/>
    </xf>
    <xf numFmtId="0" fontId="101" fillId="0" borderId="0" xfId="48778" applyFont="1" applyFill="1" applyAlignment="1" applyProtection="1">
      <alignment vertical="top" wrapText="1"/>
    </xf>
    <xf numFmtId="0" fontId="283" fillId="0" borderId="0" xfId="0" applyFont="1" applyAlignment="1">
      <alignment horizontal="right" vertical="top"/>
    </xf>
    <xf numFmtId="0" fontId="101" fillId="0" borderId="0" xfId="6876" applyFont="1" applyFill="1" applyAlignment="1" applyProtection="1">
      <alignment vertical="top"/>
    </xf>
    <xf numFmtId="0" fontId="101" fillId="0" borderId="0" xfId="6876" applyFont="1" applyFill="1" applyAlignment="1" applyProtection="1">
      <alignment horizontal="right" vertical="top"/>
    </xf>
    <xf numFmtId="0" fontId="21" fillId="41" borderId="0" xfId="305" applyFont="1" applyFill="1" applyAlignment="1">
      <alignment horizontal="left" vertical="center" wrapText="1" indent="1"/>
    </xf>
    <xf numFmtId="0" fontId="22" fillId="0" borderId="0" xfId="35679" applyFont="1" applyFill="1" applyBorder="1" applyAlignment="1">
      <alignment vertical="center"/>
    </xf>
    <xf numFmtId="0" fontId="24" fillId="0" borderId="0" xfId="305" applyFont="1" applyAlignment="1">
      <alignment horizontal="center" wrapText="1"/>
    </xf>
    <xf numFmtId="0" fontId="21" fillId="0" borderId="127" xfId="305" applyFont="1" applyBorder="1" applyAlignment="1">
      <alignment horizontal="right"/>
    </xf>
    <xf numFmtId="0" fontId="22" fillId="0" borderId="116" xfId="305" applyFont="1" applyBorder="1" applyAlignment="1">
      <alignment horizontal="left" vertical="center" wrapText="1"/>
    </xf>
    <xf numFmtId="3" fontId="21" fillId="0" borderId="116" xfId="55767" applyFont="1" applyFill="1" applyBorder="1">
      <alignment horizontal="right" vertical="center"/>
      <protection locked="0"/>
    </xf>
    <xf numFmtId="3" fontId="21" fillId="117" borderId="116" xfId="55767" applyFont="1" applyFill="1" applyBorder="1">
      <alignment horizontal="right" vertical="center"/>
      <protection locked="0"/>
    </xf>
    <xf numFmtId="0" fontId="21" fillId="0" borderId="0" xfId="305" applyFont="1" applyAlignment="1">
      <alignment horizontal="left" vertical="center" wrapText="1" indent="3"/>
    </xf>
    <xf numFmtId="3" fontId="201" fillId="33" borderId="0" xfId="55767" applyFont="1" applyFill="1" applyBorder="1" applyAlignment="1">
      <alignment horizontal="center" vertical="center"/>
      <protection locked="0"/>
    </xf>
    <xf numFmtId="0" fontId="22" fillId="41" borderId="0" xfId="35681" applyFont="1" applyFill="1" applyAlignment="1">
      <alignment vertical="center"/>
    </xf>
    <xf numFmtId="0" fontId="22" fillId="41" borderId="0" xfId="35681" applyFont="1" applyFill="1" applyAlignment="1">
      <alignment horizontal="left" vertical="center"/>
    </xf>
    <xf numFmtId="0" fontId="22" fillId="0" borderId="116" xfId="305" applyFont="1" applyBorder="1" applyAlignment="1">
      <alignment horizontal="right" vertical="center"/>
    </xf>
    <xf numFmtId="0" fontId="21" fillId="41" borderId="0" xfId="305" applyFont="1" applyFill="1" applyAlignment="1">
      <alignment horizontal="right" vertical="center"/>
    </xf>
    <xf numFmtId="0" fontId="176" fillId="41" borderId="0" xfId="305" applyFont="1" applyFill="1" applyAlignment="1">
      <alignment horizontal="right" vertical="center"/>
    </xf>
    <xf numFmtId="0" fontId="21" fillId="41" borderId="127" xfId="305" applyFont="1" applyFill="1" applyBorder="1" applyAlignment="1">
      <alignment horizontal="right" vertical="center"/>
    </xf>
    <xf numFmtId="0" fontId="21" fillId="41" borderId="0" xfId="305" applyFont="1" applyFill="1" applyAlignment="1">
      <alignment horizontal="center" vertical="center"/>
    </xf>
    <xf numFmtId="0" fontId="176" fillId="33" borderId="0" xfId="305" applyFont="1" applyFill="1" applyAlignment="1">
      <alignment horizontal="center" vertical="center"/>
    </xf>
    <xf numFmtId="0" fontId="24" fillId="0" borderId="0" xfId="8454" applyFont="1" applyAlignment="1">
      <alignment vertical="center"/>
    </xf>
    <xf numFmtId="0" fontId="24" fillId="0" borderId="0" xfId="8454" applyFont="1" applyAlignment="1">
      <alignment vertical="top"/>
    </xf>
    <xf numFmtId="0" fontId="24" fillId="0" borderId="0" xfId="8454" applyFont="1" applyAlignment="1">
      <alignment vertical="top" wrapText="1"/>
    </xf>
    <xf numFmtId="241" fontId="176" fillId="0" borderId="0" xfId="53194" applyNumberFormat="1" applyFont="1" applyFill="1" applyBorder="1" applyAlignment="1">
      <alignment vertical="center"/>
    </xf>
    <xf numFmtId="278" fontId="348" fillId="33" borderId="0" xfId="0" applyNumberFormat="1" applyFont="1" applyFill="1"/>
    <xf numFmtId="0" fontId="101" fillId="0" borderId="0" xfId="0" applyFont="1" applyAlignment="1">
      <alignment horizontal="right" vertical="top"/>
    </xf>
    <xf numFmtId="0" fontId="170" fillId="33" borderId="0" xfId="0" applyFont="1" applyFill="1" applyAlignment="1">
      <alignment horizontal="left"/>
    </xf>
    <xf numFmtId="0" fontId="170" fillId="33" borderId="0" xfId="0" applyFont="1" applyFill="1" applyAlignment="1">
      <alignment horizontal="center"/>
    </xf>
    <xf numFmtId="0" fontId="282" fillId="33" borderId="0" xfId="0" applyFont="1" applyFill="1" applyAlignment="1">
      <alignment horizontal="center"/>
    </xf>
    <xf numFmtId="0" fontId="170" fillId="33" borderId="0" xfId="0" applyFont="1" applyFill="1"/>
    <xf numFmtId="0" fontId="207" fillId="33" borderId="0" xfId="0" applyFont="1" applyFill="1"/>
    <xf numFmtId="0" fontId="280" fillId="33" borderId="0" xfId="0" applyFont="1" applyFill="1" applyAlignment="1">
      <alignment vertical="center"/>
    </xf>
    <xf numFmtId="0" fontId="322" fillId="33" borderId="0" xfId="0" applyFont="1" applyFill="1"/>
    <xf numFmtId="0" fontId="169" fillId="33" borderId="0" xfId="0" applyFont="1" applyFill="1" applyAlignment="1">
      <alignment horizontal="left" vertical="top" wrapText="1"/>
    </xf>
    <xf numFmtId="176" fontId="24" fillId="33" borderId="0" xfId="0" applyNumberFormat="1" applyFont="1" applyFill="1" applyAlignment="1">
      <alignment horizontal="center" vertical="top" wrapText="1"/>
    </xf>
    <xf numFmtId="169" fontId="21" fillId="0" borderId="0" xfId="55772" applyNumberFormat="1" applyFont="1" applyAlignment="1">
      <alignment horizontal="right" vertical="center" wrapText="1"/>
    </xf>
    <xf numFmtId="170" fontId="21" fillId="0" borderId="0" xfId="35974" applyNumberFormat="1" applyFont="1" applyAlignment="1">
      <alignment horizontal="right" vertical="center"/>
    </xf>
    <xf numFmtId="0" fontId="24" fillId="33" borderId="0" xfId="55772" applyNumberFormat="1" applyFont="1" applyFill="1"/>
    <xf numFmtId="2" fontId="176" fillId="33" borderId="0" xfId="0" applyNumberFormat="1" applyFont="1" applyFill="1"/>
    <xf numFmtId="4" fontId="176" fillId="33" borderId="0" xfId="0" applyNumberFormat="1" applyFont="1" applyFill="1"/>
    <xf numFmtId="14" fontId="24" fillId="0" borderId="110" xfId="8454" quotePrefix="1" applyNumberFormat="1" applyFont="1" applyBorder="1" applyAlignment="1" applyProtection="1">
      <alignment vertical="top" wrapText="1"/>
      <protection locked="0"/>
    </xf>
    <xf numFmtId="3" fontId="24" fillId="0" borderId="110" xfId="8454" applyNumberFormat="1" applyFont="1" applyBorder="1" applyAlignment="1" applyProtection="1">
      <alignment horizontal="left" vertical="top"/>
      <protection locked="0"/>
    </xf>
    <xf numFmtId="3" fontId="24" fillId="0" borderId="113" xfId="8454" applyNumberFormat="1" applyFont="1" applyBorder="1" applyAlignment="1" applyProtection="1">
      <alignment horizontal="left" vertical="top"/>
      <protection locked="0"/>
    </xf>
    <xf numFmtId="3" fontId="24" fillId="0" borderId="112" xfId="8454" applyNumberFormat="1" applyFont="1" applyBorder="1" applyAlignment="1" applyProtection="1">
      <alignment horizontal="left" vertical="top"/>
      <protection locked="0"/>
    </xf>
    <xf numFmtId="3" fontId="24" fillId="0" borderId="119" xfId="8454" applyNumberFormat="1" applyFont="1" applyBorder="1" applyAlignment="1" applyProtection="1">
      <alignment horizontal="left" vertical="top"/>
      <protection locked="0"/>
    </xf>
    <xf numFmtId="3" fontId="24" fillId="0" borderId="120" xfId="8454" applyNumberFormat="1" applyFont="1" applyBorder="1" applyAlignment="1" applyProtection="1">
      <alignment horizontal="left" vertical="top"/>
      <protection locked="0"/>
    </xf>
    <xf numFmtId="3" fontId="24" fillId="0" borderId="111" xfId="8454" applyNumberFormat="1" applyFont="1" applyBorder="1" applyAlignment="1" applyProtection="1">
      <alignment horizontal="left" vertical="top"/>
      <protection locked="0"/>
    </xf>
    <xf numFmtId="1" fontId="24" fillId="0" borderId="113" xfId="8454" applyNumberFormat="1" applyFont="1" applyBorder="1" applyAlignment="1" applyProtection="1">
      <alignment horizontal="left" vertical="top"/>
      <protection locked="0"/>
    </xf>
    <xf numFmtId="0" fontId="24" fillId="0" borderId="113" xfId="8454" applyFont="1" applyBorder="1" applyAlignment="1" applyProtection="1">
      <alignment horizontal="left" vertical="top"/>
      <protection locked="0"/>
    </xf>
    <xf numFmtId="0" fontId="24" fillId="0" borderId="110" xfId="8454" applyFont="1" applyBorder="1" applyAlignment="1" applyProtection="1">
      <alignment horizontal="left" vertical="top"/>
      <protection locked="0"/>
    </xf>
    <xf numFmtId="0" fontId="316" fillId="0" borderId="0" xfId="0" applyFont="1" applyAlignment="1">
      <alignment horizontal="left"/>
    </xf>
    <xf numFmtId="1" fontId="26" fillId="0" borderId="0" xfId="0" applyNumberFormat="1" applyFont="1"/>
    <xf numFmtId="279" fontId="21" fillId="33" borderId="0" xfId="0" applyNumberFormat="1" applyFont="1" applyFill="1" applyAlignment="1">
      <alignment horizontal="right"/>
    </xf>
    <xf numFmtId="170" fontId="21" fillId="33" borderId="0" xfId="35974" applyNumberFormat="1" applyFont="1" applyFill="1" applyAlignment="1">
      <alignment horizontal="right"/>
    </xf>
    <xf numFmtId="3" fontId="26" fillId="33" borderId="127" xfId="0" applyNumberFormat="1" applyFont="1" applyFill="1" applyBorder="1"/>
    <xf numFmtId="0" fontId="0" fillId="0" borderId="0" xfId="0" quotePrefix="1"/>
    <xf numFmtId="0" fontId="350" fillId="0" borderId="0" xfId="0" applyFont="1" applyAlignment="1">
      <alignment vertical="top"/>
    </xf>
    <xf numFmtId="0" fontId="319" fillId="0" borderId="0" xfId="0" applyFont="1" applyAlignment="1">
      <alignment horizontal="right"/>
    </xf>
    <xf numFmtId="0" fontId="16" fillId="0" borderId="124" xfId="0" applyFont="1" applyBorder="1" applyAlignment="1">
      <alignment horizontal="right"/>
    </xf>
    <xf numFmtId="0" fontId="209" fillId="0" borderId="0" xfId="0" applyFont="1" applyAlignment="1">
      <alignment horizontal="left"/>
    </xf>
    <xf numFmtId="0" fontId="20" fillId="33" borderId="0" xfId="0" applyFont="1" applyFill="1" applyAlignment="1">
      <alignment horizontal="left" vertical="center"/>
    </xf>
    <xf numFmtId="0" fontId="21" fillId="33" borderId="0" xfId="0" applyFont="1" applyFill="1" applyAlignment="1">
      <alignment horizontal="left" vertical="top" wrapText="1"/>
    </xf>
    <xf numFmtId="0" fontId="21" fillId="33" borderId="0" xfId="0" applyFont="1" applyFill="1" applyAlignment="1">
      <alignment horizontal="center" wrapText="1"/>
    </xf>
    <xf numFmtId="0" fontId="21" fillId="33" borderId="0" xfId="0" applyFont="1" applyFill="1" applyAlignment="1">
      <alignment horizontal="center" vertical="center" wrapText="1"/>
    </xf>
    <xf numFmtId="0" fontId="212" fillId="0" borderId="0" xfId="0" applyFont="1" applyAlignment="1">
      <alignment horizontal="left" vertical="center"/>
    </xf>
    <xf numFmtId="0" fontId="0" fillId="0" borderId="0" xfId="0"/>
    <xf numFmtId="0" fontId="22" fillId="0" borderId="116" xfId="0" applyFont="1" applyBorder="1" applyAlignment="1">
      <alignment horizontal="left" wrapText="1"/>
    </xf>
    <xf numFmtId="0" fontId="24" fillId="0" borderId="0" xfId="0" applyFont="1" applyAlignment="1">
      <alignment horizontal="left"/>
    </xf>
    <xf numFmtId="0" fontId="212" fillId="0" borderId="127" xfId="0" applyFont="1" applyBorder="1" applyAlignment="1">
      <alignment horizontal="left" vertical="center" wrapText="1"/>
    </xf>
    <xf numFmtId="0" fontId="21" fillId="33" borderId="0" xfId="0" applyFont="1" applyFill="1" applyAlignment="1">
      <alignment horizontal="left" wrapText="1"/>
    </xf>
    <xf numFmtId="0" fontId="24" fillId="0" borderId="127" xfId="0" applyFont="1" applyBorder="1" applyAlignment="1">
      <alignment horizontal="center"/>
    </xf>
    <xf numFmtId="0" fontId="176" fillId="0" borderId="0" xfId="0" applyFont="1" applyAlignment="1" applyProtection="1">
      <alignment horizontal="left" wrapText="1"/>
      <protection locked="0"/>
    </xf>
    <xf numFmtId="0" fontId="21" fillId="0" borderId="0" xfId="0" applyFont="1" applyAlignment="1">
      <alignment vertical="top"/>
    </xf>
    <xf numFmtId="0" fontId="0" fillId="0" borderId="0" xfId="0" applyAlignment="1">
      <alignment vertical="top"/>
    </xf>
    <xf numFmtId="0" fontId="24" fillId="33" borderId="51" xfId="0" applyFont="1" applyFill="1" applyBorder="1" applyAlignment="1">
      <alignment horizontal="left" vertical="center" wrapText="1"/>
    </xf>
    <xf numFmtId="0" fontId="0" fillId="0" borderId="51" xfId="0" applyBorder="1" applyAlignment="1">
      <alignment vertical="center" wrapText="1"/>
    </xf>
    <xf numFmtId="0" fontId="211" fillId="33" borderId="127" xfId="0" applyFont="1" applyFill="1" applyBorder="1" applyAlignment="1">
      <alignment horizontal="left" vertical="top"/>
    </xf>
    <xf numFmtId="0" fontId="0" fillId="0" borderId="127" xfId="0" applyBorder="1" applyAlignment="1">
      <alignment vertical="top"/>
    </xf>
    <xf numFmtId="0" fontId="24" fillId="33" borderId="0" xfId="0" applyFont="1" applyFill="1" applyAlignment="1">
      <alignment horizontal="left" vertical="top" wrapText="1"/>
    </xf>
    <xf numFmtId="0" fontId="24" fillId="0" borderId="127" xfId="0" applyFont="1" applyBorder="1" applyAlignment="1">
      <alignment horizontal="center" vertical="center" wrapText="1"/>
    </xf>
    <xf numFmtId="0" fontId="0" fillId="0" borderId="127" xfId="0" applyBorder="1" applyAlignment="1">
      <alignment horizontal="center" vertical="center" wrapText="1"/>
    </xf>
    <xf numFmtId="0" fontId="24" fillId="0" borderId="0" xfId="0" applyFont="1" applyAlignment="1">
      <alignment horizontal="left" vertical="top" wrapText="1"/>
    </xf>
    <xf numFmtId="0" fontId="0" fillId="0" borderId="0" xfId="0" applyAlignment="1">
      <alignment horizontal="left" vertical="top" wrapText="1"/>
    </xf>
    <xf numFmtId="0" fontId="349" fillId="0" borderId="0" xfId="0" applyFont="1" applyAlignment="1">
      <alignment horizontal="left" wrapText="1"/>
    </xf>
    <xf numFmtId="0" fontId="24" fillId="117" borderId="0" xfId="0" applyFont="1" applyFill="1" applyAlignment="1">
      <alignment horizontal="left" vertical="top"/>
    </xf>
    <xf numFmtId="0" fontId="0" fillId="0" borderId="0" xfId="0" applyAlignment="1">
      <alignment horizontal="left" vertical="top"/>
    </xf>
    <xf numFmtId="0" fontId="24" fillId="117" borderId="0" xfId="0" applyFont="1" applyFill="1" applyAlignment="1">
      <alignment horizontal="left" vertical="top" wrapText="1"/>
    </xf>
    <xf numFmtId="0" fontId="21" fillId="0" borderId="0" xfId="0" applyFont="1" applyAlignment="1">
      <alignment horizontal="left" vertical="top" wrapText="1"/>
    </xf>
    <xf numFmtId="0" fontId="21" fillId="0" borderId="0" xfId="0" applyFont="1" applyAlignment="1">
      <alignment horizontal="left" vertical="top"/>
    </xf>
    <xf numFmtId="0" fontId="24" fillId="117" borderId="116" xfId="0" applyFont="1" applyFill="1" applyBorder="1" applyAlignment="1">
      <alignment horizontal="left" vertical="top"/>
    </xf>
    <xf numFmtId="0" fontId="0" fillId="0" borderId="116" xfId="0" applyBorder="1" applyAlignment="1">
      <alignment vertical="top"/>
    </xf>
    <xf numFmtId="0" fontId="24" fillId="0" borderId="0" xfId="0" applyFont="1" applyAlignment="1">
      <alignment horizontal="left" vertical="center" wrapText="1"/>
    </xf>
    <xf numFmtId="0" fontId="212" fillId="0" borderId="127" xfId="0" applyFont="1" applyBorder="1"/>
    <xf numFmtId="0" fontId="169" fillId="0" borderId="0" xfId="0" applyFont="1"/>
    <xf numFmtId="0" fontId="0" fillId="0" borderId="0" xfId="0" applyAlignment="1">
      <alignment wrapText="1"/>
    </xf>
    <xf numFmtId="0" fontId="24" fillId="33" borderId="127" xfId="0" applyFont="1" applyFill="1" applyBorder="1" applyAlignment="1">
      <alignment horizontal="center" vertical="center" wrapText="1"/>
    </xf>
    <xf numFmtId="0" fontId="24" fillId="33" borderId="127" xfId="0" applyFont="1" applyFill="1" applyBorder="1" applyAlignment="1">
      <alignment horizontal="center" vertical="top" wrapText="1"/>
    </xf>
    <xf numFmtId="0" fontId="20" fillId="33" borderId="0" xfId="0" applyFont="1" applyFill="1" applyAlignment="1">
      <alignment vertical="center"/>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wrapText="1"/>
    </xf>
    <xf numFmtId="0" fontId="0" fillId="0" borderId="0" xfId="0" applyAlignment="1">
      <alignment horizontal="left" wrapText="1"/>
    </xf>
    <xf numFmtId="0" fontId="211" fillId="33" borderId="127" xfId="0" applyFont="1" applyFill="1" applyBorder="1" applyAlignment="1">
      <alignment horizontal="left" wrapText="1"/>
    </xf>
    <xf numFmtId="0" fontId="0" fillId="0" borderId="127" xfId="0" applyBorder="1" applyAlignment="1">
      <alignment wrapText="1"/>
    </xf>
    <xf numFmtId="0" fontId="280" fillId="0" borderId="0" xfId="0" applyFont="1" applyAlignment="1">
      <alignment vertical="center"/>
    </xf>
    <xf numFmtId="0" fontId="21" fillId="0" borderId="0" xfId="0" applyFont="1" applyAlignment="1">
      <alignment vertical="center" wrapText="1"/>
    </xf>
    <xf numFmtId="0" fontId="211" fillId="33" borderId="127" xfId="0" applyFont="1" applyFill="1" applyBorder="1" applyAlignment="1">
      <alignment horizontal="left" vertical="center" wrapText="1"/>
    </xf>
    <xf numFmtId="0" fontId="0" fillId="0" borderId="127" xfId="0" applyBorder="1" applyAlignment="1">
      <alignment vertical="center" wrapText="1"/>
    </xf>
    <xf numFmtId="0" fontId="20" fillId="0" borderId="0" xfId="0" applyFont="1" applyAlignment="1">
      <alignment horizontal="left" vertical="center"/>
    </xf>
    <xf numFmtId="0" fontId="0" fillId="0" borderId="127" xfId="0" applyBorder="1" applyAlignment="1">
      <alignment horizontal="center"/>
    </xf>
    <xf numFmtId="0" fontId="212" fillId="0" borderId="0" xfId="0" applyFont="1" applyAlignment="1">
      <alignment horizontal="left" vertical="top" wrapText="1"/>
    </xf>
    <xf numFmtId="0" fontId="26" fillId="33" borderId="124" xfId="0" applyFont="1" applyFill="1" applyBorder="1" applyAlignment="1">
      <alignment horizontal="left"/>
    </xf>
    <xf numFmtId="0" fontId="200" fillId="0" borderId="124" xfId="0" applyFont="1" applyBorder="1"/>
    <xf numFmtId="0" fontId="21" fillId="0" borderId="127" xfId="0" applyFont="1" applyBorder="1" applyAlignment="1">
      <alignment horizontal="center" vertical="center" wrapText="1"/>
    </xf>
    <xf numFmtId="0" fontId="21" fillId="0" borderId="127" xfId="0" applyFont="1" applyBorder="1" applyAlignment="1">
      <alignment horizontal="center" vertical="center"/>
    </xf>
    <xf numFmtId="0" fontId="74" fillId="0" borderId="127" xfId="0" applyFont="1" applyBorder="1" applyAlignment="1">
      <alignment horizontal="center" vertical="center"/>
    </xf>
    <xf numFmtId="0" fontId="24" fillId="0" borderId="124" xfId="0" applyFont="1" applyBorder="1" applyAlignment="1">
      <alignment horizontal="center" vertical="center" wrapText="1"/>
    </xf>
    <xf numFmtId="0" fontId="212" fillId="33" borderId="127" xfId="0" applyFont="1" applyFill="1" applyBorder="1" applyAlignment="1">
      <alignment horizontal="left" vertical="center"/>
    </xf>
    <xf numFmtId="0" fontId="0" fillId="0" borderId="127" xfId="0" applyBorder="1" applyAlignment="1">
      <alignment horizontal="left" vertical="center"/>
    </xf>
    <xf numFmtId="0" fontId="26" fillId="33" borderId="124" xfId="0" applyFont="1" applyFill="1" applyBorder="1" applyAlignment="1">
      <alignment vertical="top"/>
    </xf>
    <xf numFmtId="0" fontId="200" fillId="0" borderId="124" xfId="0" applyFont="1" applyBorder="1" applyAlignment="1">
      <alignment vertical="top"/>
    </xf>
    <xf numFmtId="0" fontId="24" fillId="0" borderId="116" xfId="0" applyFont="1" applyBorder="1" applyAlignment="1">
      <alignment horizontal="center"/>
    </xf>
    <xf numFmtId="0" fontId="169" fillId="0" borderId="0" xfId="0" applyFont="1" applyAlignment="1">
      <alignment horizontal="center" vertical="center" wrapText="1"/>
    </xf>
    <xf numFmtId="0" fontId="169" fillId="0" borderId="127" xfId="0" applyFont="1" applyBorder="1" applyAlignment="1">
      <alignment horizontal="center" vertical="center" wrapText="1"/>
    </xf>
    <xf numFmtId="0" fontId="174" fillId="0" borderId="0" xfId="0" applyFont="1" applyAlignment="1">
      <alignment horizontal="justify" vertical="center" wrapText="1"/>
    </xf>
    <xf numFmtId="0" fontId="26" fillId="33" borderId="0" xfId="0" applyFont="1" applyFill="1" applyAlignment="1">
      <alignment vertical="top"/>
    </xf>
    <xf numFmtId="0" fontId="200" fillId="0" borderId="0" xfId="0" applyFont="1" applyAlignment="1">
      <alignment vertical="top"/>
    </xf>
    <xf numFmtId="0" fontId="26" fillId="0" borderId="0" xfId="0" applyFont="1" applyAlignment="1">
      <alignment vertical="center" wrapText="1"/>
    </xf>
    <xf numFmtId="0" fontId="24" fillId="0" borderId="116" xfId="0" applyFont="1" applyBorder="1" applyAlignment="1">
      <alignment horizontal="center" vertical="top"/>
    </xf>
    <xf numFmtId="0" fontId="24" fillId="0" borderId="127" xfId="0" applyFont="1" applyBorder="1" applyAlignment="1">
      <alignment horizontal="center" vertical="top"/>
    </xf>
    <xf numFmtId="0" fontId="24" fillId="0" borderId="127" xfId="0" applyFont="1" applyBorder="1" applyAlignment="1">
      <alignment horizontal="center" vertical="top" wrapText="1"/>
    </xf>
    <xf numFmtId="0" fontId="24" fillId="0" borderId="124" xfId="0" applyFont="1" applyBorder="1" applyAlignment="1">
      <alignment horizontal="center" vertical="top"/>
    </xf>
    <xf numFmtId="0" fontId="0" fillId="0" borderId="124" xfId="0" applyBorder="1" applyAlignment="1">
      <alignment horizontal="center" vertical="top"/>
    </xf>
    <xf numFmtId="0" fontId="26" fillId="0" borderId="124" xfId="0" applyFont="1" applyBorder="1" applyAlignment="1">
      <alignment horizontal="left" vertical="center" wrapText="1"/>
    </xf>
    <xf numFmtId="0" fontId="16" fillId="0" borderId="124" xfId="0" applyFont="1" applyBorder="1" applyAlignment="1">
      <alignment wrapText="1"/>
    </xf>
    <xf numFmtId="0" fontId="169" fillId="0" borderId="124" xfId="0" applyFont="1" applyBorder="1" applyAlignment="1">
      <alignment horizontal="center" vertical="top"/>
    </xf>
    <xf numFmtId="0" fontId="24" fillId="33" borderId="116" xfId="0" applyFont="1" applyFill="1" applyBorder="1" applyAlignment="1">
      <alignment horizontal="right" vertical="center" wrapText="1"/>
    </xf>
    <xf numFmtId="0" fontId="24" fillId="33" borderId="0" xfId="0" applyFont="1" applyFill="1" applyAlignment="1">
      <alignment horizontal="right" vertical="center" wrapText="1"/>
    </xf>
    <xf numFmtId="0" fontId="24" fillId="33" borderId="127" xfId="0" applyFont="1" applyFill="1" applyBorder="1" applyAlignment="1">
      <alignment horizontal="right" vertical="center" wrapText="1"/>
    </xf>
    <xf numFmtId="0" fontId="24" fillId="0" borderId="0" xfId="0" applyFont="1" applyAlignment="1">
      <alignment horizontal="center" vertical="center" wrapText="1"/>
    </xf>
    <xf numFmtId="0" fontId="212" fillId="33" borderId="127" xfId="0" applyFont="1" applyFill="1" applyBorder="1" applyAlignment="1">
      <alignment horizontal="left" vertical="top"/>
    </xf>
    <xf numFmtId="0" fontId="0" fillId="0" borderId="127" xfId="0" applyBorder="1"/>
    <xf numFmtId="0" fontId="211" fillId="0" borderId="127" xfId="0" applyFont="1" applyBorder="1"/>
    <xf numFmtId="0" fontId="213" fillId="0" borderId="127" xfId="0" applyFont="1" applyBorder="1"/>
    <xf numFmtId="0" fontId="24" fillId="33" borderId="0" xfId="0" applyFont="1" applyFill="1" applyAlignment="1">
      <alignment vertical="top" wrapText="1"/>
    </xf>
    <xf numFmtId="0" fontId="0" fillId="33" borderId="0" xfId="0" applyFill="1" applyAlignment="1">
      <alignment vertical="top" wrapText="1"/>
    </xf>
    <xf numFmtId="0" fontId="21" fillId="0" borderId="127" xfId="0" applyFont="1" applyBorder="1" applyAlignment="1">
      <alignment horizontal="center" vertical="top"/>
    </xf>
    <xf numFmtId="0" fontId="169" fillId="33" borderId="0" xfId="0" applyFont="1" applyFill="1" applyAlignment="1">
      <alignment horizontal="left" wrapText="1"/>
    </xf>
    <xf numFmtId="49" fontId="21" fillId="124" borderId="124" xfId="0" applyNumberFormat="1" applyFont="1" applyFill="1" applyBorder="1" applyAlignment="1">
      <alignment horizontal="center" vertical="top"/>
    </xf>
    <xf numFmtId="49" fontId="21" fillId="124" borderId="124" xfId="0" applyNumberFormat="1" applyFont="1" applyFill="1" applyBorder="1" applyAlignment="1">
      <alignment horizontal="center" vertical="center"/>
    </xf>
    <xf numFmtId="0" fontId="24" fillId="124" borderId="0" xfId="0" applyFont="1" applyFill="1" applyAlignment="1">
      <alignment horizontal="left" vertical="center" wrapText="1" indent="1"/>
    </xf>
    <xf numFmtId="0" fontId="26" fillId="0" borderId="124" xfId="0" applyFont="1" applyBorder="1" applyAlignment="1">
      <alignment vertical="center" wrapText="1"/>
    </xf>
    <xf numFmtId="0" fontId="24" fillId="0" borderId="124" xfId="0" applyFont="1" applyBorder="1" applyAlignment="1">
      <alignment horizontal="center"/>
    </xf>
    <xf numFmtId="0" fontId="0" fillId="0" borderId="124" xfId="0" applyBorder="1" applyAlignment="1">
      <alignment horizontal="center"/>
    </xf>
    <xf numFmtId="0" fontId="24" fillId="0" borderId="116" xfId="0" applyFont="1" applyBorder="1" applyAlignment="1">
      <alignment vertical="center" wrapText="1"/>
    </xf>
    <xf numFmtId="0" fontId="24" fillId="0" borderId="0" xfId="0" applyFont="1"/>
    <xf numFmtId="0" fontId="212" fillId="33" borderId="127" xfId="0" applyFont="1" applyFill="1" applyBorder="1" applyAlignment="1">
      <alignment horizontal="left"/>
    </xf>
    <xf numFmtId="0" fontId="0" fillId="0" borderId="127" xfId="0" applyBorder="1" applyAlignment="1">
      <alignment horizontal="left"/>
    </xf>
    <xf numFmtId="0" fontId="316" fillId="33" borderId="0" xfId="0" applyFont="1" applyFill="1" applyAlignment="1">
      <alignment horizontal="left"/>
    </xf>
    <xf numFmtId="0" fontId="24" fillId="33" borderId="0" xfId="0" applyFont="1" applyFill="1" applyAlignment="1">
      <alignment horizontal="left" vertical="center" wrapText="1"/>
    </xf>
    <xf numFmtId="0" fontId="211" fillId="0" borderId="127" xfId="0" applyFont="1" applyBorder="1" applyAlignment="1">
      <alignment vertical="center"/>
    </xf>
    <xf numFmtId="0" fontId="0" fillId="0" borderId="127" xfId="0" applyBorder="1" applyAlignment="1">
      <alignment horizontal="center" vertical="top"/>
    </xf>
    <xf numFmtId="0" fontId="24" fillId="0" borderId="51" xfId="0" applyFont="1" applyBorder="1" applyAlignment="1">
      <alignment horizontal="center" vertical="center" wrapText="1"/>
    </xf>
    <xf numFmtId="0" fontId="24" fillId="0" borderId="127" xfId="0" applyFont="1" applyBorder="1" applyAlignment="1">
      <alignment horizontal="center" wrapText="1"/>
    </xf>
    <xf numFmtId="0" fontId="0" fillId="0" borderId="124" xfId="0" applyBorder="1" applyAlignment="1">
      <alignment horizontal="center" vertical="center" wrapText="1"/>
    </xf>
    <xf numFmtId="169" fontId="21" fillId="0" borderId="124" xfId="35974" applyNumberFormat="1" applyFont="1" applyBorder="1" applyAlignment="1">
      <alignment horizontal="center"/>
    </xf>
    <xf numFmtId="0" fontId="21" fillId="0" borderId="0" xfId="0" applyFont="1" applyAlignment="1">
      <alignment horizontal="left" vertical="center" wrapText="1"/>
    </xf>
    <xf numFmtId="0" fontId="22" fillId="33" borderId="124" xfId="0" applyFont="1" applyFill="1" applyBorder="1"/>
    <xf numFmtId="0" fontId="290" fillId="0" borderId="124" xfId="0" applyFont="1" applyBorder="1"/>
    <xf numFmtId="0" fontId="24" fillId="33" borderId="124" xfId="0" applyFont="1" applyFill="1" applyBorder="1" applyAlignment="1">
      <alignment horizontal="center" vertical="top" wrapText="1"/>
    </xf>
    <xf numFmtId="0" fontId="211" fillId="33" borderId="127" xfId="0" applyFont="1" applyFill="1" applyBorder="1" applyAlignment="1">
      <alignment horizontal="left"/>
    </xf>
    <xf numFmtId="0" fontId="26" fillId="33" borderId="116" xfId="0" applyFont="1" applyFill="1" applyBorder="1" applyAlignment="1">
      <alignment horizontal="left"/>
    </xf>
    <xf numFmtId="0" fontId="0" fillId="0" borderId="116" xfId="0" applyBorder="1"/>
    <xf numFmtId="0" fontId="176" fillId="33" borderId="127" xfId="0" applyFont="1" applyFill="1" applyBorder="1"/>
    <xf numFmtId="0" fontId="24" fillId="33" borderId="124" xfId="0" applyFont="1" applyFill="1" applyBorder="1" applyAlignment="1">
      <alignment horizontal="center" vertical="center" wrapText="1"/>
    </xf>
    <xf numFmtId="0" fontId="26" fillId="33" borderId="124" xfId="0" applyFont="1" applyFill="1" applyBorder="1" applyAlignment="1">
      <alignment vertical="center"/>
    </xf>
    <xf numFmtId="0" fontId="200" fillId="0" borderId="124" xfId="0" applyFont="1" applyBorder="1" applyAlignment="1">
      <alignment vertical="center"/>
    </xf>
    <xf numFmtId="0" fontId="0" fillId="0" borderId="0" xfId="0" applyAlignment="1">
      <alignment vertical="center" wrapText="1"/>
    </xf>
    <xf numFmtId="0" fontId="169" fillId="0" borderId="0" xfId="0" applyFont="1" applyAlignment="1">
      <alignment horizontal="left" vertical="center" wrapText="1"/>
    </xf>
    <xf numFmtId="0" fontId="21" fillId="0" borderId="0" xfId="0" applyFont="1" applyAlignment="1">
      <alignment horizontal="left" wrapText="1"/>
    </xf>
    <xf numFmtId="0" fontId="212" fillId="0" borderId="127" xfId="0" applyFont="1" applyBorder="1" applyAlignment="1">
      <alignment horizontal="left" wrapText="1"/>
    </xf>
    <xf numFmtId="0" fontId="24" fillId="33" borderId="127" xfId="0" applyFont="1" applyFill="1" applyBorder="1" applyAlignment="1">
      <alignment horizontal="center"/>
    </xf>
    <xf numFmtId="0" fontId="21" fillId="33" borderId="127" xfId="0" applyFont="1" applyFill="1" applyBorder="1" applyAlignment="1">
      <alignment horizontal="center" vertical="top" wrapText="1"/>
    </xf>
    <xf numFmtId="0" fontId="24" fillId="33" borderId="0" xfId="0" applyFont="1" applyFill="1" applyAlignment="1">
      <alignment horizontal="center" wrapText="1"/>
    </xf>
    <xf numFmtId="0" fontId="24" fillId="33" borderId="0" xfId="0" applyFont="1" applyFill="1" applyAlignment="1">
      <alignment horizontal="center"/>
    </xf>
    <xf numFmtId="0" fontId="24" fillId="33" borderId="127" xfId="0" applyFont="1" applyFill="1" applyBorder="1" applyAlignment="1">
      <alignment horizontal="center" wrapText="1"/>
    </xf>
    <xf numFmtId="0" fontId="24" fillId="0" borderId="0" xfId="0" applyFont="1" applyAlignment="1">
      <alignment horizontal="center"/>
    </xf>
    <xf numFmtId="0" fontId="0" fillId="0" borderId="0" xfId="0" applyAlignment="1">
      <alignment horizontal="center"/>
    </xf>
    <xf numFmtId="0" fontId="213" fillId="0" borderId="127" xfId="0" applyFont="1" applyBorder="1" applyAlignment="1">
      <alignment horizontal="left"/>
    </xf>
    <xf numFmtId="0" fontId="21" fillId="33" borderId="124" xfId="0" applyFont="1" applyFill="1" applyBorder="1" applyAlignment="1">
      <alignment horizontal="center" vertical="top"/>
    </xf>
    <xf numFmtId="169" fontId="21" fillId="0" borderId="127" xfId="35974" applyNumberFormat="1" applyFont="1" applyBorder="1" applyAlignment="1">
      <alignment horizontal="center" vertical="center"/>
    </xf>
    <xf numFmtId="0" fontId="21" fillId="33" borderId="0" xfId="0" applyFont="1" applyFill="1" applyAlignment="1">
      <alignment horizontal="left" vertical="center" wrapText="1"/>
    </xf>
    <xf numFmtId="0" fontId="24" fillId="33" borderId="124" xfId="0" applyFont="1" applyFill="1" applyBorder="1" applyAlignment="1">
      <alignment horizontal="center" wrapText="1"/>
    </xf>
    <xf numFmtId="0" fontId="0" fillId="0" borderId="124" xfId="0" applyBorder="1" applyAlignment="1">
      <alignment horizontal="center" wrapText="1"/>
    </xf>
    <xf numFmtId="0" fontId="26" fillId="33" borderId="124" xfId="0" applyFont="1" applyFill="1" applyBorder="1" applyAlignment="1">
      <alignment horizontal="left" wrapText="1"/>
    </xf>
    <xf numFmtId="0" fontId="0" fillId="33" borderId="0" xfId="0" applyFill="1"/>
    <xf numFmtId="0" fontId="0" fillId="33" borderId="0" xfId="0" applyFill="1" applyAlignment="1">
      <alignment vertical="center"/>
    </xf>
    <xf numFmtId="0" fontId="176" fillId="33" borderId="127" xfId="0" applyFont="1" applyFill="1" applyBorder="1" applyAlignment="1">
      <alignment vertical="center"/>
    </xf>
    <xf numFmtId="0" fontId="22" fillId="33" borderId="124" xfId="0" applyFont="1" applyFill="1" applyBorder="1" applyAlignment="1">
      <alignment vertical="top"/>
    </xf>
    <xf numFmtId="0" fontId="16" fillId="0" borderId="124" xfId="0" applyFont="1" applyBorder="1" applyAlignment="1">
      <alignment vertical="top"/>
    </xf>
    <xf numFmtId="0" fontId="0" fillId="0" borderId="127" xfId="0" applyBorder="1" applyAlignment="1">
      <alignment horizontal="center" vertical="top" wrapText="1"/>
    </xf>
    <xf numFmtId="0" fontId="21" fillId="33" borderId="0" xfId="0" applyFont="1" applyFill="1" applyAlignment="1">
      <alignment horizontal="right" wrapText="1"/>
    </xf>
    <xf numFmtId="0" fontId="213" fillId="0" borderId="127" xfId="0" applyFont="1" applyBorder="1" applyAlignment="1">
      <alignment vertical="center"/>
    </xf>
    <xf numFmtId="0" fontId="21" fillId="0" borderId="0" xfId="0" applyFont="1" applyAlignment="1">
      <alignment horizontal="left" vertical="center"/>
    </xf>
    <xf numFmtId="0" fontId="26" fillId="0" borderId="124" xfId="0" applyFont="1" applyBorder="1" applyAlignment="1">
      <alignment horizontal="left" vertical="top" wrapText="1"/>
    </xf>
    <xf numFmtId="0" fontId="26" fillId="33" borderId="124" xfId="0" applyFont="1" applyFill="1" applyBorder="1" applyAlignment="1">
      <alignment horizontal="left" vertical="top" wrapText="1"/>
    </xf>
    <xf numFmtId="0" fontId="21" fillId="0" borderId="0" xfId="0" applyFont="1" applyAlignment="1">
      <alignment horizontal="left"/>
    </xf>
    <xf numFmtId="174" fontId="169" fillId="33" borderId="124" xfId="0" applyNumberFormat="1" applyFont="1" applyFill="1" applyBorder="1" applyAlignment="1">
      <alignment horizontal="center" vertical="top" wrapText="1"/>
    </xf>
    <xf numFmtId="0" fontId="176" fillId="33" borderId="0" xfId="0" applyFont="1" applyFill="1" applyAlignment="1">
      <alignment vertical="center"/>
    </xf>
    <xf numFmtId="0" fontId="213" fillId="0" borderId="0" xfId="0" applyFont="1"/>
    <xf numFmtId="0" fontId="24" fillId="33" borderId="0" xfId="0" applyFont="1" applyFill="1" applyAlignment="1">
      <alignment horizontal="center" vertical="top" wrapText="1"/>
    </xf>
    <xf numFmtId="0" fontId="24" fillId="0" borderId="0" xfId="0" applyFont="1" applyAlignment="1">
      <alignment horizontal="left" vertical="center"/>
    </xf>
    <xf numFmtId="0" fontId="176" fillId="33" borderId="127" xfId="0" applyFont="1" applyFill="1" applyBorder="1" applyAlignment="1">
      <alignment horizontal="left" vertical="center"/>
    </xf>
    <xf numFmtId="0" fontId="213" fillId="0" borderId="127" xfId="0" applyFont="1" applyBorder="1" applyAlignment="1">
      <alignment horizontal="left" vertical="center"/>
    </xf>
    <xf numFmtId="0" fontId="22" fillId="33" borderId="116" xfId="0" applyFont="1" applyFill="1" applyBorder="1"/>
    <xf numFmtId="0" fontId="22" fillId="33" borderId="0" xfId="0" applyFont="1" applyFill="1"/>
    <xf numFmtId="0" fontId="16" fillId="0" borderId="0" xfId="0" applyFont="1"/>
    <xf numFmtId="0" fontId="214" fillId="33" borderId="0" xfId="0" applyFont="1" applyFill="1" applyAlignment="1">
      <alignment horizontal="center"/>
    </xf>
    <xf numFmtId="0" fontId="24" fillId="33" borderId="127" xfId="0" quotePrefix="1" applyFont="1" applyFill="1" applyBorder="1" applyAlignment="1">
      <alignment horizontal="center"/>
    </xf>
    <xf numFmtId="0" fontId="211" fillId="33" borderId="127" xfId="0" applyFont="1" applyFill="1" applyBorder="1" applyAlignment="1">
      <alignment horizontal="left" vertical="center"/>
    </xf>
    <xf numFmtId="0" fontId="26" fillId="33" borderId="124" xfId="0" applyFont="1" applyFill="1" applyBorder="1" applyAlignment="1">
      <alignment horizontal="left" vertical="top"/>
    </xf>
    <xf numFmtId="0" fontId="24" fillId="33" borderId="127" xfId="0" applyFont="1" applyFill="1" applyBorder="1" applyAlignment="1">
      <alignment horizontal="right" wrapText="1"/>
    </xf>
    <xf numFmtId="0" fontId="211" fillId="0" borderId="127" xfId="0" applyFont="1" applyBorder="1" applyAlignment="1">
      <alignment horizontal="left" wrapText="1"/>
    </xf>
    <xf numFmtId="0" fontId="22" fillId="140" borderId="116" xfId="0" applyFont="1" applyFill="1" applyBorder="1" applyAlignment="1">
      <alignment horizontal="left"/>
    </xf>
    <xf numFmtId="0" fontId="22" fillId="140" borderId="0" xfId="0" applyFont="1" applyFill="1" applyAlignment="1">
      <alignment horizontal="left"/>
    </xf>
    <xf numFmtId="0" fontId="176" fillId="33" borderId="0" xfId="0" applyFont="1" applyFill="1" applyAlignment="1">
      <alignment horizontal="left" wrapText="1"/>
    </xf>
    <xf numFmtId="0" fontId="0" fillId="0" borderId="0" xfId="0" applyAlignment="1">
      <alignment horizontal="left" vertical="center"/>
    </xf>
    <xf numFmtId="0" fontId="176" fillId="33" borderId="127" xfId="0" applyFont="1" applyFill="1" applyBorder="1" applyAlignment="1">
      <alignment horizontal="left" vertical="center" wrapText="1"/>
    </xf>
    <xf numFmtId="0" fontId="0" fillId="0" borderId="127" xfId="0" applyBorder="1" applyAlignment="1">
      <alignment horizontal="left" vertical="center" wrapText="1"/>
    </xf>
    <xf numFmtId="0" fontId="26" fillId="117" borderId="116" xfId="0" applyFont="1" applyFill="1" applyBorder="1" applyAlignment="1">
      <alignment horizontal="left" wrapText="1"/>
    </xf>
    <xf numFmtId="0" fontId="211" fillId="0" borderId="127" xfId="0" applyFont="1" applyBorder="1" applyAlignment="1">
      <alignment horizontal="left" vertical="center" wrapText="1"/>
    </xf>
    <xf numFmtId="0" fontId="26" fillId="33" borderId="116" xfId="0" applyFont="1" applyFill="1" applyBorder="1" applyAlignment="1">
      <alignment vertical="top"/>
    </xf>
    <xf numFmtId="0" fontId="200" fillId="0" borderId="116" xfId="0" applyFont="1" applyBorder="1" applyAlignment="1">
      <alignment vertical="top"/>
    </xf>
    <xf numFmtId="0" fontId="0" fillId="0" borderId="127" xfId="0" applyBorder="1" applyAlignment="1">
      <alignment horizontal="center" vertical="center"/>
    </xf>
    <xf numFmtId="0" fontId="0" fillId="0" borderId="124" xfId="0" applyBorder="1" applyAlignment="1">
      <alignment horizontal="left" vertical="top"/>
    </xf>
    <xf numFmtId="0" fontId="21" fillId="0" borderId="0" xfId="35681" applyFont="1" applyFill="1" applyBorder="1" applyAlignment="1">
      <alignment horizontal="center" vertical="center" wrapText="1"/>
    </xf>
    <xf numFmtId="0" fontId="176" fillId="0" borderId="127" xfId="35681" applyFont="1" applyBorder="1" applyAlignment="1">
      <alignment horizontal="left"/>
    </xf>
    <xf numFmtId="0" fontId="295" fillId="0" borderId="0" xfId="35681" applyFont="1" applyBorder="1" applyAlignment="1">
      <alignment horizontal="left"/>
    </xf>
    <xf numFmtId="0" fontId="24" fillId="0" borderId="0" xfId="0" applyFont="1" applyAlignment="1">
      <alignment horizontal="right"/>
    </xf>
    <xf numFmtId="0" fontId="26" fillId="0" borderId="0" xfId="0" applyFont="1" applyAlignment="1">
      <alignment horizontal="left"/>
    </xf>
    <xf numFmtId="0" fontId="22" fillId="0" borderId="0" xfId="0" applyFont="1" applyAlignment="1">
      <alignment horizontal="left"/>
    </xf>
    <xf numFmtId="0" fontId="24" fillId="0" borderId="0" xfId="0" applyFont="1" applyAlignment="1">
      <alignment horizontal="left" vertical="top"/>
    </xf>
    <xf numFmtId="0" fontId="26" fillId="0" borderId="116" xfId="0" applyFont="1" applyBorder="1" applyAlignment="1">
      <alignment horizontal="left"/>
    </xf>
    <xf numFmtId="0" fontId="21" fillId="0" borderId="127" xfId="55769" applyFont="1" applyFill="1" applyBorder="1" applyAlignment="1">
      <alignment horizontal="center" vertical="center" wrapText="1"/>
    </xf>
    <xf numFmtId="0" fontId="21" fillId="0" borderId="127" xfId="305" applyFont="1" applyBorder="1" applyAlignment="1">
      <alignment horizontal="center"/>
    </xf>
    <xf numFmtId="0" fontId="24" fillId="0" borderId="127" xfId="305" applyFont="1" applyBorder="1" applyAlignment="1">
      <alignment horizontal="center" wrapText="1"/>
    </xf>
    <xf numFmtId="0" fontId="0" fillId="0" borderId="127" xfId="0" applyBorder="1" applyAlignment="1">
      <alignment horizontal="center" wrapText="1"/>
    </xf>
    <xf numFmtId="0" fontId="24" fillId="0" borderId="127" xfId="305" applyFont="1" applyBorder="1" applyAlignment="1">
      <alignment horizontal="center"/>
    </xf>
    <xf numFmtId="0" fontId="21" fillId="33" borderId="0" xfId="35680" applyFont="1" applyFill="1" applyAlignment="1">
      <alignment vertical="center" wrapText="1"/>
    </xf>
    <xf numFmtId="0" fontId="0" fillId="33" borderId="0" xfId="0" applyFill="1" applyAlignment="1">
      <alignment wrapText="1"/>
    </xf>
    <xf numFmtId="0" fontId="21" fillId="33" borderId="0" xfId="35680" applyFont="1" applyFill="1" applyAlignment="1">
      <alignment horizontal="left" vertical="center" wrapText="1"/>
    </xf>
    <xf numFmtId="0" fontId="21" fillId="33" borderId="0" xfId="35680" applyFont="1" applyFill="1" applyAlignment="1">
      <alignment horizontal="left" vertical="center"/>
    </xf>
    <xf numFmtId="0" fontId="22" fillId="0" borderId="0" xfId="305" applyFont="1" applyAlignment="1">
      <alignment horizontal="center" vertical="center" wrapText="1"/>
    </xf>
    <xf numFmtId="0" fontId="21" fillId="0" borderId="0" xfId="305" applyFont="1" applyAlignment="1">
      <alignment horizontal="center" wrapText="1"/>
    </xf>
    <xf numFmtId="0" fontId="21" fillId="0" borderId="0" xfId="0" applyFont="1" applyAlignment="1">
      <alignment horizontal="center" wrapText="1"/>
    </xf>
    <xf numFmtId="0" fontId="0" fillId="0" borderId="0" xfId="0" applyAlignment="1">
      <alignment horizontal="center" wrapText="1"/>
    </xf>
    <xf numFmtId="0" fontId="21" fillId="0" borderId="127" xfId="305" applyFont="1" applyBorder="1" applyAlignment="1">
      <alignment horizontal="center" wrapText="1"/>
    </xf>
    <xf numFmtId="0" fontId="21" fillId="33" borderId="124" xfId="0" applyFont="1" applyFill="1" applyBorder="1" applyAlignment="1">
      <alignment horizontal="center"/>
    </xf>
    <xf numFmtId="0" fontId="21" fillId="0" borderId="124" xfId="0" applyFont="1" applyBorder="1" applyAlignment="1">
      <alignment horizontal="center"/>
    </xf>
    <xf numFmtId="0" fontId="21" fillId="0" borderId="124" xfId="0" applyFont="1" applyBorder="1" applyAlignment="1">
      <alignment horizontal="left"/>
    </xf>
    <xf numFmtId="0" fontId="176" fillId="0" borderId="127" xfId="0" applyFont="1" applyBorder="1" applyAlignment="1">
      <alignment horizontal="left"/>
    </xf>
    <xf numFmtId="0" fontId="21" fillId="117" borderId="0" xfId="0" applyFont="1" applyFill="1" applyAlignment="1">
      <alignment horizontal="left" vertical="center" wrapText="1"/>
    </xf>
    <xf numFmtId="0" fontId="21" fillId="117" borderId="116" xfId="0" applyFont="1" applyFill="1" applyBorder="1" applyAlignment="1">
      <alignment horizontal="left" vertical="center" wrapText="1"/>
    </xf>
    <xf numFmtId="0" fontId="176" fillId="0" borderId="0" xfId="0" applyFont="1" applyAlignment="1">
      <alignment horizontal="left" vertical="center" wrapText="1" indent="1"/>
    </xf>
    <xf numFmtId="0" fontId="176" fillId="0" borderId="127" xfId="0" applyFont="1" applyBorder="1" applyAlignment="1">
      <alignment horizontal="left" vertical="center" wrapText="1" indent="1"/>
    </xf>
    <xf numFmtId="0" fontId="176" fillId="0" borderId="127" xfId="0" applyFont="1" applyBorder="1"/>
    <xf numFmtId="0" fontId="21" fillId="0" borderId="127" xfId="0" applyFont="1" applyBorder="1"/>
    <xf numFmtId="0" fontId="21" fillId="0" borderId="124" xfId="8468" applyFont="1" applyBorder="1" applyAlignment="1">
      <alignment horizontal="center"/>
    </xf>
    <xf numFmtId="0" fontId="211" fillId="33" borderId="129" xfId="0" applyFont="1" applyFill="1" applyBorder="1" applyAlignment="1">
      <alignment horizontal="left" vertical="center"/>
    </xf>
    <xf numFmtId="0" fontId="213" fillId="0" borderId="0" xfId="0" applyFont="1" applyAlignment="1">
      <alignment vertical="center"/>
    </xf>
    <xf numFmtId="0" fontId="21" fillId="33" borderId="127" xfId="0" applyFont="1" applyFill="1" applyBorder="1" applyAlignment="1">
      <alignment horizontal="center" vertical="center" wrapText="1"/>
    </xf>
    <xf numFmtId="0" fontId="21" fillId="33" borderId="127" xfId="0" applyFont="1" applyFill="1" applyBorder="1" applyAlignment="1">
      <alignment horizontal="center" wrapText="1"/>
    </xf>
    <xf numFmtId="0" fontId="340" fillId="33" borderId="0" xfId="0" applyFont="1" applyFill="1" applyAlignment="1">
      <alignment horizontal="left" vertical="top" wrapText="1"/>
    </xf>
    <xf numFmtId="0" fontId="343" fillId="33" borderId="0" xfId="0" applyFont="1" applyFill="1" applyAlignment="1">
      <alignment horizontal="left" vertical="top"/>
    </xf>
    <xf numFmtId="0" fontId="22" fillId="33" borderId="124" xfId="0" applyFont="1" applyFill="1" applyBorder="1" applyAlignment="1">
      <alignment vertical="center" wrapText="1"/>
    </xf>
    <xf numFmtId="0" fontId="16" fillId="0" borderId="124" xfId="0" applyFont="1" applyBorder="1"/>
    <xf numFmtId="0" fontId="21" fillId="33" borderId="124" xfId="0" applyFont="1" applyFill="1" applyBorder="1" applyAlignment="1">
      <alignment horizontal="center" vertical="center" wrapText="1"/>
    </xf>
    <xf numFmtId="0" fontId="21" fillId="33" borderId="116" xfId="0" applyFont="1" applyFill="1" applyBorder="1" applyAlignment="1">
      <alignment vertical="center" wrapText="1"/>
    </xf>
    <xf numFmtId="0" fontId="0" fillId="0" borderId="116" xfId="0" applyBorder="1" applyAlignment="1">
      <alignment vertical="center" wrapText="1"/>
    </xf>
    <xf numFmtId="0" fontId="24" fillId="0" borderId="130" xfId="0" applyFont="1" applyBorder="1" applyAlignment="1">
      <alignment horizontal="center" vertical="center" wrapText="1"/>
    </xf>
    <xf numFmtId="0" fontId="24" fillId="0" borderId="128" xfId="0" applyFont="1" applyBorder="1" applyAlignment="1">
      <alignment horizontal="center" vertical="center" wrapText="1"/>
    </xf>
    <xf numFmtId="0" fontId="24" fillId="0" borderId="131" xfId="0" applyFont="1" applyBorder="1" applyAlignment="1">
      <alignment horizontal="center" vertical="center" wrapText="1"/>
    </xf>
    <xf numFmtId="0" fontId="24" fillId="141" borderId="133" xfId="0" applyFont="1" applyFill="1" applyBorder="1" applyAlignment="1">
      <alignment horizontal="center" vertical="center" wrapText="1"/>
    </xf>
    <xf numFmtId="0" fontId="24" fillId="141" borderId="128" xfId="0" applyFont="1" applyFill="1" applyBorder="1" applyAlignment="1">
      <alignment horizontal="center" vertical="center" wrapText="1"/>
    </xf>
    <xf numFmtId="0" fontId="24" fillId="141" borderId="131" xfId="0" applyFont="1" applyFill="1" applyBorder="1" applyAlignment="1">
      <alignment horizontal="center" vertical="center" wrapText="1"/>
    </xf>
    <xf numFmtId="0" fontId="24" fillId="0" borderId="116" xfId="0" applyFont="1" applyBorder="1" applyAlignment="1">
      <alignment horizontal="right" wrapText="1"/>
    </xf>
    <xf numFmtId="0" fontId="24" fillId="0" borderId="0" xfId="0" applyFont="1" applyAlignment="1">
      <alignment horizontal="right" wrapText="1"/>
    </xf>
    <xf numFmtId="0" fontId="24" fillId="0" borderId="127" xfId="0" applyFont="1" applyBorder="1" applyAlignment="1">
      <alignment horizontal="right" wrapText="1"/>
    </xf>
    <xf numFmtId="0" fontId="24" fillId="0" borderId="116" xfId="0" applyFont="1" applyBorder="1" applyAlignment="1">
      <alignment horizontal="center" vertical="center" wrapText="1"/>
    </xf>
    <xf numFmtId="0" fontId="344" fillId="0" borderId="116" xfId="0" applyFont="1" applyBorder="1" applyAlignment="1">
      <alignment horizontal="center" wrapText="1"/>
    </xf>
    <xf numFmtId="0" fontId="344" fillId="0" borderId="127" xfId="0" applyFont="1" applyBorder="1" applyAlignment="1">
      <alignment horizontal="center" wrapText="1"/>
    </xf>
    <xf numFmtId="0" fontId="211" fillId="33" borderId="0" xfId="0" applyFont="1" applyFill="1" applyAlignment="1">
      <alignment vertical="top"/>
    </xf>
    <xf numFmtId="0" fontId="211" fillId="0" borderId="0" xfId="0" applyFont="1" applyAlignment="1">
      <alignment vertical="top"/>
    </xf>
    <xf numFmtId="0" fontId="26" fillId="33" borderId="124" xfId="0" applyFont="1" applyFill="1" applyBorder="1" applyAlignment="1">
      <alignment wrapText="1"/>
    </xf>
    <xf numFmtId="0" fontId="24" fillId="33" borderId="124" xfId="0" applyFont="1" applyFill="1" applyBorder="1" applyAlignment="1">
      <alignment horizontal="center" vertical="center"/>
    </xf>
    <xf numFmtId="0" fontId="21" fillId="0" borderId="127" xfId="0" applyFont="1" applyBorder="1" applyAlignment="1">
      <alignment horizontal="center" wrapText="1"/>
    </xf>
    <xf numFmtId="0" fontId="21" fillId="33" borderId="0" xfId="0" applyFont="1" applyFill="1" applyAlignment="1">
      <alignment horizontal="left" vertical="top"/>
    </xf>
    <xf numFmtId="0" fontId="340" fillId="33" borderId="0" xfId="0" applyFont="1" applyFill="1" applyAlignment="1">
      <alignment horizontal="left" vertical="top"/>
    </xf>
    <xf numFmtId="0" fontId="24" fillId="33" borderId="127" xfId="0" applyFont="1" applyFill="1" applyBorder="1" applyAlignment="1">
      <alignment horizontal="center" vertical="center"/>
    </xf>
    <xf numFmtId="0" fontId="344" fillId="33" borderId="0" xfId="0" applyFont="1" applyFill="1" applyAlignment="1">
      <alignment horizontal="left" vertical="top" wrapText="1"/>
    </xf>
    <xf numFmtId="0" fontId="26" fillId="33" borderId="124" xfId="0" applyFont="1" applyFill="1" applyBorder="1" applyAlignment="1">
      <alignment horizontal="center" vertical="center" wrapText="1"/>
    </xf>
    <xf numFmtId="0" fontId="24" fillId="0" borderId="124" xfId="0" applyFont="1" applyBorder="1" applyAlignment="1">
      <alignment horizontal="center" wrapText="1"/>
    </xf>
    <xf numFmtId="0" fontId="21" fillId="33" borderId="116" xfId="0" applyFont="1" applyFill="1" applyBorder="1" applyAlignment="1">
      <alignment horizontal="center" vertical="center" wrapText="1"/>
    </xf>
    <xf numFmtId="0" fontId="21" fillId="0" borderId="124" xfId="0" applyFont="1" applyBorder="1" applyAlignment="1">
      <alignment horizontal="center" vertical="center" wrapText="1"/>
    </xf>
    <xf numFmtId="0" fontId="24" fillId="33" borderId="0" xfId="0" applyFont="1" applyFill="1" applyAlignment="1">
      <alignment horizontal="center" vertical="center" wrapText="1"/>
    </xf>
    <xf numFmtId="0" fontId="21" fillId="0" borderId="124" xfId="0" applyFont="1" applyBorder="1" applyAlignment="1">
      <alignment horizontal="center" vertical="top"/>
    </xf>
    <xf numFmtId="0" fontId="0" fillId="0" borderId="116" xfId="0" applyBorder="1" applyAlignment="1">
      <alignment horizontal="center" vertical="top"/>
    </xf>
    <xf numFmtId="0" fontId="0" fillId="0" borderId="124" xfId="0" applyBorder="1" applyAlignment="1">
      <alignment vertical="center" wrapText="1"/>
    </xf>
    <xf numFmtId="0" fontId="340" fillId="33" borderId="116" xfId="0" applyFont="1" applyFill="1" applyBorder="1" applyAlignment="1">
      <alignment horizontal="left" vertical="center" wrapText="1"/>
    </xf>
    <xf numFmtId="0" fontId="340" fillId="33" borderId="0" xfId="0" applyFont="1" applyFill="1" applyAlignment="1">
      <alignment horizontal="left" vertical="center" wrapText="1"/>
    </xf>
    <xf numFmtId="0" fontId="340" fillId="33" borderId="127" xfId="0" applyFont="1" applyFill="1" applyBorder="1" applyAlignment="1">
      <alignment horizontal="left" vertical="center" wrapText="1"/>
    </xf>
    <xf numFmtId="0" fontId="340" fillId="33" borderId="116" xfId="0" applyFont="1" applyFill="1" applyBorder="1" applyAlignment="1">
      <alignment horizontal="center" vertical="center" wrapText="1"/>
    </xf>
    <xf numFmtId="0" fontId="340" fillId="33" borderId="0" xfId="0" applyFont="1" applyFill="1" applyAlignment="1">
      <alignment horizontal="center" vertical="center" wrapText="1"/>
    </xf>
    <xf numFmtId="0" fontId="340" fillId="33" borderId="127" xfId="0" applyFont="1" applyFill="1" applyBorder="1" applyAlignment="1">
      <alignment horizontal="center" vertical="center" wrapText="1"/>
    </xf>
    <xf numFmtId="0" fontId="24" fillId="0" borderId="116" xfId="0" applyFont="1" applyBorder="1" applyAlignment="1">
      <alignment horizontal="left"/>
    </xf>
    <xf numFmtId="0" fontId="0" fillId="0" borderId="116" xfId="0" applyBorder="1" applyAlignment="1">
      <alignment horizontal="left"/>
    </xf>
    <xf numFmtId="49" fontId="21" fillId="0" borderId="116" xfId="55768" applyNumberFormat="1" applyFont="1" applyBorder="1" applyAlignment="1">
      <alignment horizontal="center" wrapText="1"/>
    </xf>
    <xf numFmtId="49" fontId="21" fillId="0" borderId="124" xfId="55768" applyNumberFormat="1" applyFont="1" applyBorder="1" applyAlignment="1">
      <alignment horizontal="center" wrapText="1"/>
    </xf>
    <xf numFmtId="0" fontId="176" fillId="0" borderId="127" xfId="55768" applyFont="1" applyBorder="1" applyAlignment="1">
      <alignment horizontal="left" vertical="center" wrapText="1"/>
    </xf>
    <xf numFmtId="0" fontId="344" fillId="0" borderId="0" xfId="0" applyFont="1" applyAlignment="1">
      <alignment horizontal="left" vertical="top" wrapText="1"/>
    </xf>
    <xf numFmtId="0" fontId="26" fillId="0" borderId="100" xfId="8454" applyFont="1" applyBorder="1" applyAlignment="1" applyProtection="1">
      <alignment horizontal="center" vertical="center"/>
      <protection locked="0"/>
    </xf>
    <xf numFmtId="0" fontId="26" fillId="0" borderId="101" xfId="8454" applyFont="1" applyBorder="1" applyAlignment="1" applyProtection="1">
      <alignment horizontal="center" vertical="center"/>
      <protection locked="0"/>
    </xf>
    <xf numFmtId="0" fontId="26" fillId="117" borderId="113" xfId="8454" applyFont="1" applyFill="1" applyBorder="1" applyAlignment="1">
      <alignment horizontal="center" vertical="center"/>
    </xf>
    <xf numFmtId="0" fontId="26" fillId="117" borderId="112" xfId="8454" applyFont="1" applyFill="1" applyBorder="1" applyAlignment="1">
      <alignment horizontal="center" vertical="center"/>
    </xf>
    <xf numFmtId="0" fontId="26" fillId="0" borderId="113" xfId="8454" applyFont="1" applyBorder="1" applyAlignment="1" applyProtection="1">
      <alignment horizontal="center" vertical="center"/>
      <protection locked="0"/>
    </xf>
    <xf numFmtId="0" fontId="26" fillId="0" borderId="112" xfId="8454" applyFont="1" applyBorder="1" applyAlignment="1" applyProtection="1">
      <alignment horizontal="center" vertical="center"/>
      <protection locked="0"/>
    </xf>
    <xf numFmtId="0" fontId="26" fillId="0" borderId="111" xfId="8454" applyFont="1" applyBorder="1" applyAlignment="1" applyProtection="1">
      <alignment horizontal="center" vertical="center"/>
      <protection locked="0"/>
    </xf>
    <xf numFmtId="0" fontId="26" fillId="117" borderId="113" xfId="8454" applyFont="1" applyFill="1" applyBorder="1" applyAlignment="1" applyProtection="1">
      <alignment horizontal="center" vertical="center"/>
      <protection locked="0"/>
    </xf>
    <xf numFmtId="0" fontId="26" fillId="117" borderId="112" xfId="8454" applyFont="1" applyFill="1" applyBorder="1" applyAlignment="1" applyProtection="1">
      <alignment horizontal="center" vertical="center"/>
      <protection locked="0"/>
    </xf>
    <xf numFmtId="0" fontId="26" fillId="117" borderId="111" xfId="8454" applyFont="1" applyFill="1" applyBorder="1" applyAlignment="1" applyProtection="1">
      <alignment horizontal="center" vertical="center"/>
      <protection locked="0"/>
    </xf>
    <xf numFmtId="0" fontId="0" fillId="0" borderId="0" xfId="0" applyAlignment="1">
      <alignment horizontal="left"/>
    </xf>
    <xf numFmtId="49" fontId="21" fillId="0" borderId="0" xfId="55768" applyNumberFormat="1" applyFont="1" applyAlignment="1">
      <alignment horizontal="center" wrapText="1"/>
    </xf>
    <xf numFmtId="0" fontId="176" fillId="0" borderId="0" xfId="55768" applyFont="1" applyAlignment="1">
      <alignment horizontal="left" vertical="center" wrapText="1"/>
    </xf>
    <xf numFmtId="0" fontId="211" fillId="33" borderId="0" xfId="0" applyFont="1" applyFill="1" applyAlignment="1">
      <alignment horizontal="left" wrapText="1"/>
    </xf>
    <xf numFmtId="0" fontId="316" fillId="33" borderId="0" xfId="0" applyFont="1" applyFill="1" applyAlignment="1">
      <alignment horizontal="left" wrapText="1"/>
    </xf>
    <xf numFmtId="0" fontId="317" fillId="0" borderId="0" xfId="0" applyFont="1" applyAlignment="1">
      <alignment horizontal="left"/>
    </xf>
    <xf numFmtId="0" fontId="21" fillId="33" borderId="0" xfId="0" applyFont="1" applyFill="1" applyAlignment="1" applyProtection="1">
      <alignment horizontal="left"/>
      <protection locked="0"/>
    </xf>
    <xf numFmtId="0" fontId="21" fillId="33" borderId="116" xfId="0" applyFont="1" applyFill="1" applyBorder="1" applyAlignment="1" applyProtection="1">
      <alignment horizontal="left"/>
      <protection locked="0"/>
    </xf>
    <xf numFmtId="0" fontId="212" fillId="0" borderId="0" xfId="0" applyFont="1" applyAlignment="1">
      <alignment horizontal="left"/>
    </xf>
    <xf numFmtId="0" fontId="176" fillId="33" borderId="127" xfId="0" applyFont="1" applyFill="1" applyBorder="1" applyAlignment="1">
      <alignment horizontal="left" wrapText="1"/>
    </xf>
    <xf numFmtId="0" fontId="0" fillId="0" borderId="127" xfId="0" applyBorder="1" applyAlignment="1">
      <alignment horizontal="left" wrapText="1"/>
    </xf>
    <xf numFmtId="0" fontId="174" fillId="127" borderId="0" xfId="0" applyFont="1" applyFill="1" applyAlignment="1">
      <alignment vertical="center" wrapText="1"/>
    </xf>
    <xf numFmtId="0" fontId="24" fillId="33" borderId="0" xfId="0" applyFont="1" applyFill="1" applyAlignment="1">
      <alignment horizontal="left" wrapText="1"/>
    </xf>
    <xf numFmtId="0" fontId="22" fillId="33" borderId="127" xfId="0" applyFont="1" applyFill="1" applyBorder="1" applyAlignment="1">
      <alignment horizontal="left" wrapText="1"/>
    </xf>
    <xf numFmtId="0" fontId="351" fillId="33" borderId="0" xfId="0" applyFont="1" applyFill="1" applyAlignment="1">
      <alignment horizontal="left"/>
    </xf>
    <xf numFmtId="0" fontId="290" fillId="0" borderId="124" xfId="0" applyFont="1" applyBorder="1" applyAlignment="1">
      <alignment vertical="top"/>
    </xf>
    <xf numFmtId="0" fontId="24" fillId="0" borderId="0" xfId="0" applyFont="1" applyAlignment="1">
      <alignment horizontal="center" wrapText="1"/>
    </xf>
    <xf numFmtId="0" fontId="0" fillId="0" borderId="0" xfId="0" applyAlignment="1">
      <alignment horizontal="center" vertical="center" wrapText="1"/>
    </xf>
    <xf numFmtId="0" fontId="0" fillId="0" borderId="0" xfId="0" applyAlignment="1">
      <alignment horizontal="left" vertical="center" wrapText="1"/>
    </xf>
    <xf numFmtId="0" fontId="24" fillId="0" borderId="127" xfId="0" applyFont="1" applyBorder="1" applyAlignment="1">
      <alignment horizontal="center" vertical="center"/>
    </xf>
    <xf numFmtId="0" fontId="24" fillId="0" borderId="116" xfId="0" applyFont="1" applyBorder="1"/>
    <xf numFmtId="0" fontId="169" fillId="0" borderId="124" xfId="0" applyFont="1" applyBorder="1" applyAlignment="1">
      <alignment horizontal="center" vertical="center"/>
    </xf>
    <xf numFmtId="0" fontId="0" fillId="0" borderId="124" xfId="0" applyBorder="1" applyAlignment="1">
      <alignment horizontal="center" vertical="center"/>
    </xf>
  </cellXfs>
  <cellStyles count="55774">
    <cellStyle name="-" xfId="12107" xr:uid="{00000000-0005-0000-0000-000000000000}"/>
    <cellStyle name=" 1" xfId="36948" xr:uid="{00000000-0005-0000-0000-000001000000}"/>
    <cellStyle name=" 1 10" xfId="36949" xr:uid="{00000000-0005-0000-0000-000002000000}"/>
    <cellStyle name=" 1 10 2" xfId="36950" xr:uid="{00000000-0005-0000-0000-000003000000}"/>
    <cellStyle name=" 1 10 3" xfId="36951" xr:uid="{00000000-0005-0000-0000-000004000000}"/>
    <cellStyle name=" 1 11" xfId="36952" xr:uid="{00000000-0005-0000-0000-000005000000}"/>
    <cellStyle name=" 1 11 2" xfId="36953" xr:uid="{00000000-0005-0000-0000-000006000000}"/>
    <cellStyle name=" 1 11 3" xfId="36954" xr:uid="{00000000-0005-0000-0000-000007000000}"/>
    <cellStyle name=" 1 12" xfId="36955" xr:uid="{00000000-0005-0000-0000-000008000000}"/>
    <cellStyle name=" 1 12 2" xfId="36956" xr:uid="{00000000-0005-0000-0000-000009000000}"/>
    <cellStyle name=" 1 13" xfId="36957" xr:uid="{00000000-0005-0000-0000-00000A000000}"/>
    <cellStyle name=" 1 14" xfId="40246" xr:uid="{00000000-0005-0000-0000-00000B000000}"/>
    <cellStyle name=" 1 2" xfId="36958" xr:uid="{00000000-0005-0000-0000-00000C000000}"/>
    <cellStyle name=" 1 2 2" xfId="36959" xr:uid="{00000000-0005-0000-0000-00000D000000}"/>
    <cellStyle name=" 1 2 2 2" xfId="36960" xr:uid="{00000000-0005-0000-0000-00000E000000}"/>
    <cellStyle name=" 1 2 2 2 2" xfId="36961" xr:uid="{00000000-0005-0000-0000-00000F000000}"/>
    <cellStyle name=" 1 2 2 3" xfId="36962" xr:uid="{00000000-0005-0000-0000-000010000000}"/>
    <cellStyle name=" 1 2 2 3 2" xfId="36963" xr:uid="{00000000-0005-0000-0000-000011000000}"/>
    <cellStyle name=" 1 2 2 4" xfId="36964" xr:uid="{00000000-0005-0000-0000-000012000000}"/>
    <cellStyle name=" 1 2 3" xfId="36965" xr:uid="{00000000-0005-0000-0000-000013000000}"/>
    <cellStyle name=" 1 2 3 2" xfId="36966" xr:uid="{00000000-0005-0000-0000-000014000000}"/>
    <cellStyle name=" 1 2 4" xfId="36967" xr:uid="{00000000-0005-0000-0000-000015000000}"/>
    <cellStyle name=" 1 2 4 2" xfId="36968" xr:uid="{00000000-0005-0000-0000-000016000000}"/>
    <cellStyle name=" 1 2 5" xfId="36969" xr:uid="{00000000-0005-0000-0000-000017000000}"/>
    <cellStyle name=" 1 3" xfId="36970" xr:uid="{00000000-0005-0000-0000-000018000000}"/>
    <cellStyle name=" 1 3 2" xfId="36971" xr:uid="{00000000-0005-0000-0000-000019000000}"/>
    <cellStyle name=" 1 4" xfId="36972" xr:uid="{00000000-0005-0000-0000-00001A000000}"/>
    <cellStyle name=" 1 4 2" xfId="36973" xr:uid="{00000000-0005-0000-0000-00001B000000}"/>
    <cellStyle name=" 1 4 2 2" xfId="36974" xr:uid="{00000000-0005-0000-0000-00001C000000}"/>
    <cellStyle name=" 1 4 3" xfId="36975" xr:uid="{00000000-0005-0000-0000-00001D000000}"/>
    <cellStyle name=" 1 5" xfId="36976" xr:uid="{00000000-0005-0000-0000-00001E000000}"/>
    <cellStyle name=" 1 5 2" xfId="36977" xr:uid="{00000000-0005-0000-0000-00001F000000}"/>
    <cellStyle name=" 1 5 2 2" xfId="36978" xr:uid="{00000000-0005-0000-0000-000020000000}"/>
    <cellStyle name=" 1 5 3" xfId="36979" xr:uid="{00000000-0005-0000-0000-000021000000}"/>
    <cellStyle name=" 1 5 3 2" xfId="36980" xr:uid="{00000000-0005-0000-0000-000022000000}"/>
    <cellStyle name=" 1 5 4" xfId="36981" xr:uid="{00000000-0005-0000-0000-000023000000}"/>
    <cellStyle name=" 1 6" xfId="36982" xr:uid="{00000000-0005-0000-0000-000024000000}"/>
    <cellStyle name=" 1 6 2" xfId="36983" xr:uid="{00000000-0005-0000-0000-000025000000}"/>
    <cellStyle name=" 1 6 2 2" xfId="36984" xr:uid="{00000000-0005-0000-0000-000026000000}"/>
    <cellStyle name=" 1 6 3" xfId="36985" xr:uid="{00000000-0005-0000-0000-000027000000}"/>
    <cellStyle name=" 1 7" xfId="36986" xr:uid="{00000000-0005-0000-0000-000028000000}"/>
    <cellStyle name=" 1 7 2" xfId="36987" xr:uid="{00000000-0005-0000-0000-000029000000}"/>
    <cellStyle name=" 1 8" xfId="36988" xr:uid="{00000000-0005-0000-0000-00002A000000}"/>
    <cellStyle name=" 1 8 2" xfId="36989" xr:uid="{00000000-0005-0000-0000-00002B000000}"/>
    <cellStyle name=" 1 9" xfId="36990" xr:uid="{00000000-0005-0000-0000-00002C000000}"/>
    <cellStyle name=" 1 9 2" xfId="36991" xr:uid="{00000000-0005-0000-0000-00002D000000}"/>
    <cellStyle name=" 1_Results &amp; key fig." xfId="36992" xr:uid="{00000000-0005-0000-0000-00002E000000}"/>
    <cellStyle name="&quot;123&quot;" xfId="12108" xr:uid="{00000000-0005-0000-0000-00002F000000}"/>
    <cellStyle name="******************************************" xfId="3" xr:uid="{00000000-0005-0000-0000-000030000000}"/>
    <cellStyle name="****************************************** 2" xfId="12109" xr:uid="{00000000-0005-0000-0000-000031000000}"/>
    <cellStyle name="****************************************** 2 2" xfId="36993" xr:uid="{00000000-0005-0000-0000-000032000000}"/>
    <cellStyle name="****************************************** 2 2 2" xfId="40247" xr:uid="{00000000-0005-0000-0000-000033000000}"/>
    <cellStyle name="****************************************** 2 3" xfId="40248" xr:uid="{00000000-0005-0000-0000-000034000000}"/>
    <cellStyle name="****************************************** 2 3 2" xfId="40249" xr:uid="{00000000-0005-0000-0000-000035000000}"/>
    <cellStyle name="****************************************** 2 4" xfId="40250" xr:uid="{00000000-0005-0000-0000-000036000000}"/>
    <cellStyle name="****************************************** 3" xfId="36994" xr:uid="{00000000-0005-0000-0000-000037000000}"/>
    <cellStyle name="****************************************** 3 2" xfId="40251" xr:uid="{00000000-0005-0000-0000-000038000000}"/>
    <cellStyle name="****************************************** 4" xfId="40252" xr:uid="{00000000-0005-0000-0000-000039000000}"/>
    <cellStyle name="****************************************** 4 2" xfId="40253" xr:uid="{00000000-0005-0000-0000-00003A000000}"/>
    <cellStyle name="****************************************** 5" xfId="40254" xr:uid="{00000000-0005-0000-0000-00003B000000}"/>
    <cellStyle name="******************************************_Adjustment-Hovedtall" xfId="36995" xr:uid="{00000000-0005-0000-0000-00003C000000}"/>
    <cellStyle name="?蟓%U?&amp;H?_x0008__x001e__x000d_?_x000f__x0001__x0001_" xfId="12110" xr:uid="{00000000-0005-0000-0000-00003D000000}"/>
    <cellStyle name="?蟓%U?&amp;H?_x0008__x001e_?_x000f__x0001__x0001_" xfId="12111" xr:uid="{00000000-0005-0000-0000-00003E000000}"/>
    <cellStyle name="_#" xfId="1" xr:uid="{00000000-0005-0000-0000-00003F000000}"/>
    <cellStyle name="_%" xfId="2" xr:uid="{00000000-0005-0000-0000-000040000000}"/>
    <cellStyle name="_%(SignOnly)" xfId="12112" xr:uid="{00000000-0005-0000-0000-000041000000}"/>
    <cellStyle name="_%(SignOnly) 2" xfId="12113" xr:uid="{00000000-0005-0000-0000-000042000000}"/>
    <cellStyle name="_%(SignSpaceOnly)" xfId="12114" xr:uid="{00000000-0005-0000-0000-000043000000}"/>
    <cellStyle name="_%(SignSpaceOnly) 2" xfId="12115" xr:uid="{00000000-0005-0000-0000-000044000000}"/>
    <cellStyle name="_0108 Balanse + ledelsesrapport" xfId="4" xr:uid="{00000000-0005-0000-0000-000045000000}"/>
    <cellStyle name="_0108 Balanse + ledelsesrapport 2" xfId="40255" xr:uid="{00000000-0005-0000-0000-000046000000}"/>
    <cellStyle name="_0108 Balanse + ledelsesrapport 2 2" xfId="40256" xr:uid="{00000000-0005-0000-0000-000047000000}"/>
    <cellStyle name="_0108 Balanse + ledelsesrapport 2 2 2" xfId="40257" xr:uid="{00000000-0005-0000-0000-000048000000}"/>
    <cellStyle name="_0108 Balanse + ledelsesrapport 2 3" xfId="40258" xr:uid="{00000000-0005-0000-0000-000049000000}"/>
    <cellStyle name="_0108 Balanse + ledelsesrapport 2 3 2" xfId="40259" xr:uid="{00000000-0005-0000-0000-00004A000000}"/>
    <cellStyle name="_0108 Balanse + ledelsesrapport 2 4" xfId="40260" xr:uid="{00000000-0005-0000-0000-00004B000000}"/>
    <cellStyle name="_0108 Balanse + ledelsesrapport 3" xfId="40261" xr:uid="{00000000-0005-0000-0000-00004C000000}"/>
    <cellStyle name="_0108 Balanse + ledelsesrapport 3 2" xfId="40262" xr:uid="{00000000-0005-0000-0000-00004D000000}"/>
    <cellStyle name="_0108 Balanse + ledelsesrapport 3 2 2" xfId="40263" xr:uid="{00000000-0005-0000-0000-00004E000000}"/>
    <cellStyle name="_0108 Balanse + ledelsesrapport 3 3" xfId="40264" xr:uid="{00000000-0005-0000-0000-00004F000000}"/>
    <cellStyle name="_0108 Balanse + ledelsesrapport 3 3 2" xfId="40265" xr:uid="{00000000-0005-0000-0000-000050000000}"/>
    <cellStyle name="_0108 Balanse + ledelsesrapport 3 4" xfId="40266" xr:uid="{00000000-0005-0000-0000-000051000000}"/>
    <cellStyle name="_0108 Balanse + ledelsesrapport 4" xfId="40267" xr:uid="{00000000-0005-0000-0000-000052000000}"/>
    <cellStyle name="_0108 Balanse + ledelsesrapport 4 2" xfId="40268" xr:uid="{00000000-0005-0000-0000-000053000000}"/>
    <cellStyle name="_0108 Balanse + ledelsesrapport 5" xfId="40269" xr:uid="{00000000-0005-0000-0000-000054000000}"/>
    <cellStyle name="_0108 Balanse + ledelsesrapport 5 2" xfId="40270" xr:uid="{00000000-0005-0000-0000-000055000000}"/>
    <cellStyle name="_0108 Balanse + ledelsesrapport 6" xfId="40271" xr:uid="{00000000-0005-0000-0000-000056000000}"/>
    <cellStyle name="_06-Tilknytta 0909" xfId="12116" xr:uid="{00000000-0005-0000-0000-000057000000}"/>
    <cellStyle name="_06-Tilknytta 0909_Kontroll ME" xfId="12117" xr:uid="{00000000-0005-0000-0000-000058000000}"/>
    <cellStyle name="_06-Tilknytta 0909_Kontroll-fane" xfId="12118" xr:uid="{00000000-0005-0000-0000-000059000000}"/>
    <cellStyle name="_13-Interne derivater Treasury 0912" xfId="12119" xr:uid="{00000000-0005-0000-0000-00005A000000}"/>
    <cellStyle name="_13-Interne derivater Treasury 0912_Kontroll ME" xfId="12120" xr:uid="{00000000-0005-0000-0000-00005B000000}"/>
    <cellStyle name="_13-Interne derivater Treasury 0912_Kontroll-fane" xfId="12121" xr:uid="{00000000-0005-0000-0000-00005C000000}"/>
    <cellStyle name="_2" xfId="12122" xr:uid="{00000000-0005-0000-0000-00005D000000}"/>
    <cellStyle name="_2 10" xfId="40272" xr:uid="{00000000-0005-0000-0000-00005E000000}"/>
    <cellStyle name="_2 11" xfId="40273" xr:uid="{00000000-0005-0000-0000-00005F000000}"/>
    <cellStyle name="_2 12" xfId="40274" xr:uid="{00000000-0005-0000-0000-000060000000}"/>
    <cellStyle name="_2 13" xfId="40275" xr:uid="{00000000-0005-0000-0000-000061000000}"/>
    <cellStyle name="_2 14" xfId="40276" xr:uid="{00000000-0005-0000-0000-000062000000}"/>
    <cellStyle name="_2 15" xfId="40277" xr:uid="{00000000-0005-0000-0000-000063000000}"/>
    <cellStyle name="_2 16" xfId="40278" xr:uid="{00000000-0005-0000-0000-000064000000}"/>
    <cellStyle name="_2 2" xfId="12123" xr:uid="{00000000-0005-0000-0000-000065000000}"/>
    <cellStyle name="_2 2 2" xfId="40279" xr:uid="{00000000-0005-0000-0000-000066000000}"/>
    <cellStyle name="_2 2 2 2" xfId="40280" xr:uid="{00000000-0005-0000-0000-000067000000}"/>
    <cellStyle name="_2 2 3" xfId="40281" xr:uid="{00000000-0005-0000-0000-000068000000}"/>
    <cellStyle name="_2 2_1" xfId="40282" xr:uid="{00000000-0005-0000-0000-000069000000}"/>
    <cellStyle name="_2 2_8" xfId="40283" xr:uid="{00000000-0005-0000-0000-00006A000000}"/>
    <cellStyle name="_2 2_Kontroll ME" xfId="12124" xr:uid="{00000000-0005-0000-0000-00006B000000}"/>
    <cellStyle name="_2 2_Kontroll-fane" xfId="12125" xr:uid="{00000000-0005-0000-0000-00006C000000}"/>
    <cellStyle name="_2 3" xfId="40284" xr:uid="{00000000-0005-0000-0000-00006D000000}"/>
    <cellStyle name="_2 3 2" xfId="40285" xr:uid="{00000000-0005-0000-0000-00006E000000}"/>
    <cellStyle name="_2 3 2 2" xfId="40286" xr:uid="{00000000-0005-0000-0000-00006F000000}"/>
    <cellStyle name="_2 3 3" xfId="40287" xr:uid="{00000000-0005-0000-0000-000070000000}"/>
    <cellStyle name="_2 3 3 2" xfId="40288" xr:uid="{00000000-0005-0000-0000-000071000000}"/>
    <cellStyle name="_2 3 3 3" xfId="40289" xr:uid="{00000000-0005-0000-0000-000072000000}"/>
    <cellStyle name="_2 3 3 4" xfId="40290" xr:uid="{00000000-0005-0000-0000-000073000000}"/>
    <cellStyle name="_2 4" xfId="40291" xr:uid="{00000000-0005-0000-0000-000074000000}"/>
    <cellStyle name="_2 4 2" xfId="40292" xr:uid="{00000000-0005-0000-0000-000075000000}"/>
    <cellStyle name="_2 5" xfId="40293" xr:uid="{00000000-0005-0000-0000-000076000000}"/>
    <cellStyle name="_2 5 2" xfId="40294" xr:uid="{00000000-0005-0000-0000-000077000000}"/>
    <cellStyle name="_2 6" xfId="40295" xr:uid="{00000000-0005-0000-0000-000078000000}"/>
    <cellStyle name="_2 7" xfId="40296" xr:uid="{00000000-0005-0000-0000-000079000000}"/>
    <cellStyle name="_2 8" xfId="40297" xr:uid="{00000000-0005-0000-0000-00007A000000}"/>
    <cellStyle name="_2 9" xfId="40298" xr:uid="{00000000-0005-0000-0000-00007B000000}"/>
    <cellStyle name="_2_1" xfId="40299" xr:uid="{00000000-0005-0000-0000-00007C000000}"/>
    <cellStyle name="_2_8" xfId="40300" xr:uid="{00000000-0005-0000-0000-00007D000000}"/>
    <cellStyle name="_2_Kontroll ME" xfId="12126" xr:uid="{00000000-0005-0000-0000-00007E000000}"/>
    <cellStyle name="_2_Kontroll-fane" xfId="12127" xr:uid="{00000000-0005-0000-0000-00007F000000}"/>
    <cellStyle name="_2_Side 9" xfId="40301" xr:uid="{00000000-0005-0000-0000-000080000000}"/>
    <cellStyle name="_3" xfId="12128" xr:uid="{00000000-0005-0000-0000-000081000000}"/>
    <cellStyle name="_3 10" xfId="40302" xr:uid="{00000000-0005-0000-0000-000082000000}"/>
    <cellStyle name="_3 11" xfId="40303" xr:uid="{00000000-0005-0000-0000-000083000000}"/>
    <cellStyle name="_3 12" xfId="40304" xr:uid="{00000000-0005-0000-0000-000084000000}"/>
    <cellStyle name="_3 13" xfId="40305" xr:uid="{00000000-0005-0000-0000-000085000000}"/>
    <cellStyle name="_3 14" xfId="40306" xr:uid="{00000000-0005-0000-0000-000086000000}"/>
    <cellStyle name="_3 15" xfId="40307" xr:uid="{00000000-0005-0000-0000-000087000000}"/>
    <cellStyle name="_3 16" xfId="40308" xr:uid="{00000000-0005-0000-0000-000088000000}"/>
    <cellStyle name="_3 2" xfId="12129" xr:uid="{00000000-0005-0000-0000-000089000000}"/>
    <cellStyle name="_3 2 2" xfId="40309" xr:uid="{00000000-0005-0000-0000-00008A000000}"/>
    <cellStyle name="_3 2 2 2" xfId="40310" xr:uid="{00000000-0005-0000-0000-00008B000000}"/>
    <cellStyle name="_3 2 3" xfId="40311" xr:uid="{00000000-0005-0000-0000-00008C000000}"/>
    <cellStyle name="_3 2_1" xfId="40312" xr:uid="{00000000-0005-0000-0000-00008D000000}"/>
    <cellStyle name="_3 2_8" xfId="40313" xr:uid="{00000000-0005-0000-0000-00008E000000}"/>
    <cellStyle name="_3 2_Kontroll ME" xfId="12130" xr:uid="{00000000-0005-0000-0000-00008F000000}"/>
    <cellStyle name="_3 2_Kontroll-fane" xfId="12131" xr:uid="{00000000-0005-0000-0000-000090000000}"/>
    <cellStyle name="_3 3" xfId="40314" xr:uid="{00000000-0005-0000-0000-000091000000}"/>
    <cellStyle name="_3 3 2" xfId="40315" xr:uid="{00000000-0005-0000-0000-000092000000}"/>
    <cellStyle name="_3 3 2 2" xfId="40316" xr:uid="{00000000-0005-0000-0000-000093000000}"/>
    <cellStyle name="_3 3 3" xfId="40317" xr:uid="{00000000-0005-0000-0000-000094000000}"/>
    <cellStyle name="_3 3 3 2" xfId="40318" xr:uid="{00000000-0005-0000-0000-000095000000}"/>
    <cellStyle name="_3 3 3 3" xfId="40319" xr:uid="{00000000-0005-0000-0000-000096000000}"/>
    <cellStyle name="_3 3 3 4" xfId="40320" xr:uid="{00000000-0005-0000-0000-000097000000}"/>
    <cellStyle name="_3 4" xfId="40321" xr:uid="{00000000-0005-0000-0000-000098000000}"/>
    <cellStyle name="_3 4 2" xfId="40322" xr:uid="{00000000-0005-0000-0000-000099000000}"/>
    <cellStyle name="_3 5" xfId="40323" xr:uid="{00000000-0005-0000-0000-00009A000000}"/>
    <cellStyle name="_3 5 2" xfId="40324" xr:uid="{00000000-0005-0000-0000-00009B000000}"/>
    <cellStyle name="_3 6" xfId="40325" xr:uid="{00000000-0005-0000-0000-00009C000000}"/>
    <cellStyle name="_3 7" xfId="40326" xr:uid="{00000000-0005-0000-0000-00009D000000}"/>
    <cellStyle name="_3 8" xfId="40327" xr:uid="{00000000-0005-0000-0000-00009E000000}"/>
    <cellStyle name="_3 9" xfId="40328" xr:uid="{00000000-0005-0000-0000-00009F000000}"/>
    <cellStyle name="_3_1" xfId="40329" xr:uid="{00000000-0005-0000-0000-0000A0000000}"/>
    <cellStyle name="_3_8" xfId="40330" xr:uid="{00000000-0005-0000-0000-0000A1000000}"/>
    <cellStyle name="_3_Kontroll ME" xfId="12132" xr:uid="{00000000-0005-0000-0000-0000A2000000}"/>
    <cellStyle name="_3_Kontroll-fane" xfId="12133" xr:uid="{00000000-0005-0000-0000-0000A3000000}"/>
    <cellStyle name="_3_Side 9" xfId="40331" xr:uid="{00000000-0005-0000-0000-0000A4000000}"/>
    <cellStyle name="_39 - Virkelig verdi marginlån 0912" xfId="12134" xr:uid="{00000000-0005-0000-0000-0000A5000000}"/>
    <cellStyle name="_39 - Virkelig verdi marginlån 0912_Kontroll ME" xfId="12135" xr:uid="{00000000-0005-0000-0000-0000A6000000}"/>
    <cellStyle name="_39 - Virkelig verdi marginlån 0912_Kontroll-fane" xfId="12136" xr:uid="{00000000-0005-0000-0000-0000A7000000}"/>
    <cellStyle name="_39 - Virkelig verdi marginlån 3Q09" xfId="12137" xr:uid="{00000000-0005-0000-0000-0000A8000000}"/>
    <cellStyle name="_39 - Virkelig verdi marginlån 3Q09_Kontroll ME" xfId="12138" xr:uid="{00000000-0005-0000-0000-0000A9000000}"/>
    <cellStyle name="_39 - Virkelig verdi marginlån 3Q09_Kontroll-fane" xfId="12139" xr:uid="{00000000-0005-0000-0000-0000AA000000}"/>
    <cellStyle name="_4 Årsregnskap med noter Vital 2007" xfId="5" xr:uid="{00000000-0005-0000-0000-0000AB000000}"/>
    <cellStyle name="_4 Årsregnskap med noter Vital 2007 2" xfId="40332" xr:uid="{00000000-0005-0000-0000-0000AC000000}"/>
    <cellStyle name="_4 Årsregnskap med noter Vital 2007 2 2" xfId="40333" xr:uid="{00000000-0005-0000-0000-0000AD000000}"/>
    <cellStyle name="_4 Årsregnskap med noter Vital 2007 2 2 2" xfId="40334" xr:uid="{00000000-0005-0000-0000-0000AE000000}"/>
    <cellStyle name="_4 Årsregnskap med noter Vital 2007 2 3" xfId="40335" xr:uid="{00000000-0005-0000-0000-0000AF000000}"/>
    <cellStyle name="_4 Årsregnskap med noter Vital 2007 2 3 2" xfId="40336" xr:uid="{00000000-0005-0000-0000-0000B0000000}"/>
    <cellStyle name="_4 Årsregnskap med noter Vital 2007 2 4" xfId="40337" xr:uid="{00000000-0005-0000-0000-0000B1000000}"/>
    <cellStyle name="_4 Årsregnskap med noter Vital 2007 3" xfId="40338" xr:uid="{00000000-0005-0000-0000-0000B2000000}"/>
    <cellStyle name="_4 Årsregnskap med noter Vital 2007 3 2" xfId="40339" xr:uid="{00000000-0005-0000-0000-0000B3000000}"/>
    <cellStyle name="_4 Årsregnskap med noter Vital 2007 3 2 2" xfId="40340" xr:uid="{00000000-0005-0000-0000-0000B4000000}"/>
    <cellStyle name="_4 Årsregnskap med noter Vital 2007 3 3" xfId="40341" xr:uid="{00000000-0005-0000-0000-0000B5000000}"/>
    <cellStyle name="_4 Årsregnskap med noter Vital 2007 3 3 2" xfId="40342" xr:uid="{00000000-0005-0000-0000-0000B6000000}"/>
    <cellStyle name="_4 Årsregnskap med noter Vital 2007 3 4" xfId="40343" xr:uid="{00000000-0005-0000-0000-0000B7000000}"/>
    <cellStyle name="_4 Årsregnskap med noter Vital 2007 4" xfId="40344" xr:uid="{00000000-0005-0000-0000-0000B8000000}"/>
    <cellStyle name="_4 Årsregnskap med noter Vital 2007 4 2" xfId="40345" xr:uid="{00000000-0005-0000-0000-0000B9000000}"/>
    <cellStyle name="_4 Årsregnskap med noter Vital 2007 5" xfId="40346" xr:uid="{00000000-0005-0000-0000-0000BA000000}"/>
    <cellStyle name="_4 Årsregnskap med noter Vital 2007 5 2" xfId="40347" xr:uid="{00000000-0005-0000-0000-0000BB000000}"/>
    <cellStyle name="_4 Årsregnskap med noter Vital 2007 6" xfId="40348" xr:uid="{00000000-0005-0000-0000-0000BC000000}"/>
    <cellStyle name="_67- Basisswapper Boligkreditt flytting 0907" xfId="12140" xr:uid="{00000000-0005-0000-0000-0000BD000000}"/>
    <cellStyle name="_67- Basisswapper Boligkreditt flytting 0907_Kontroll ME" xfId="12141" xr:uid="{00000000-0005-0000-0000-0000BE000000}"/>
    <cellStyle name="_67- Basisswapper Boligkreditt flytting 0907_Kontroll-fane" xfId="12142" xr:uid="{00000000-0005-0000-0000-0000BF000000}"/>
    <cellStyle name="_A010000 Boligkred ompost fin.instr 0812" xfId="12143" xr:uid="{00000000-0005-0000-0000-0000C0000000}"/>
    <cellStyle name="_A010000 Boligkred ompost fin.instr 0812_Kontroll ME" xfId="12144" xr:uid="{00000000-0005-0000-0000-0000C1000000}"/>
    <cellStyle name="_A010000 Boligkred ompost fin.instr 0812_Kontroll-fane" xfId="12145" xr:uid="{00000000-0005-0000-0000-0000C2000000}"/>
    <cellStyle name="_A010000 Boligkred ompost fin.instr 0912" xfId="12146" xr:uid="{00000000-0005-0000-0000-0000C3000000}"/>
    <cellStyle name="_A010000 Boligkred ompost fin.instr 0912_Kontroll ME" xfId="12147" xr:uid="{00000000-0005-0000-0000-0000C4000000}"/>
    <cellStyle name="_A010000 Boligkred ompost fin.instr 0912_Kontroll-fane" xfId="12148" xr:uid="{00000000-0005-0000-0000-0000C5000000}"/>
    <cellStyle name="_Adm inntekter pr april 09 v.2" xfId="12149" xr:uid="{00000000-0005-0000-0000-0000C6000000}"/>
    <cellStyle name="_Adm inntekter pr april 09 v.2 10" xfId="40349" xr:uid="{00000000-0005-0000-0000-0000C7000000}"/>
    <cellStyle name="_Adm inntekter pr april 09 v.2 11" xfId="40350" xr:uid="{00000000-0005-0000-0000-0000C8000000}"/>
    <cellStyle name="_Adm inntekter pr april 09 v.2 2" xfId="12150" xr:uid="{00000000-0005-0000-0000-0000C9000000}"/>
    <cellStyle name="_Adm inntekter pr april 09 v.2 2 2" xfId="40351" xr:uid="{00000000-0005-0000-0000-0000CA000000}"/>
    <cellStyle name="_Adm inntekter pr april 09 v.2 2 2 2" xfId="40352" xr:uid="{00000000-0005-0000-0000-0000CB000000}"/>
    <cellStyle name="_Adm inntekter pr april 09 v.2 2 3" xfId="40353" xr:uid="{00000000-0005-0000-0000-0000CC000000}"/>
    <cellStyle name="_Adm inntekter pr april 09 v.2 3" xfId="40354" xr:uid="{00000000-0005-0000-0000-0000CD000000}"/>
    <cellStyle name="_Adm inntekter pr april 09 v.2 3 2" xfId="40355" xr:uid="{00000000-0005-0000-0000-0000CE000000}"/>
    <cellStyle name="_Adm inntekter pr april 09 v.2 3 2 2" xfId="40356" xr:uid="{00000000-0005-0000-0000-0000CF000000}"/>
    <cellStyle name="_Adm inntekter pr april 09 v.2 3 3" xfId="40357" xr:uid="{00000000-0005-0000-0000-0000D0000000}"/>
    <cellStyle name="_Adm inntekter pr april 09 v.2 3 3 2" xfId="40358" xr:uid="{00000000-0005-0000-0000-0000D1000000}"/>
    <cellStyle name="_Adm inntekter pr april 09 v.2 3 3 3" xfId="40359" xr:uid="{00000000-0005-0000-0000-0000D2000000}"/>
    <cellStyle name="_Adm inntekter pr april 09 v.2 3 3 4" xfId="40360" xr:uid="{00000000-0005-0000-0000-0000D3000000}"/>
    <cellStyle name="_Adm inntekter pr april 09 v.2 4" xfId="40361" xr:uid="{00000000-0005-0000-0000-0000D4000000}"/>
    <cellStyle name="_Adm inntekter pr april 09 v.2 4 2" xfId="40362" xr:uid="{00000000-0005-0000-0000-0000D5000000}"/>
    <cellStyle name="_Adm inntekter pr april 09 v.2 5" xfId="40363" xr:uid="{00000000-0005-0000-0000-0000D6000000}"/>
    <cellStyle name="_Adm inntekter pr april 09 v.2 5 2" xfId="40364" xr:uid="{00000000-0005-0000-0000-0000D7000000}"/>
    <cellStyle name="_Adm inntekter pr april 09 v.2 6" xfId="40365" xr:uid="{00000000-0005-0000-0000-0000D8000000}"/>
    <cellStyle name="_Adm inntekter pr april 09 v.2 7" xfId="40366" xr:uid="{00000000-0005-0000-0000-0000D9000000}"/>
    <cellStyle name="_Adm inntekter pr april 09 v.2 8" xfId="40367" xr:uid="{00000000-0005-0000-0000-0000DA000000}"/>
    <cellStyle name="_Adm inntekter pr april 09 v.2 9" xfId="40368" xr:uid="{00000000-0005-0000-0000-0000DB000000}"/>
    <cellStyle name="_Adm inntekter pr juli 10 v1" xfId="12151" xr:uid="{00000000-0005-0000-0000-0000DC000000}"/>
    <cellStyle name="_Adm inntekter pr juli 10 v1 2" xfId="12152" xr:uid="{00000000-0005-0000-0000-0000DD000000}"/>
    <cellStyle name="_Adm inntekter pr juli 10 v1 2 2" xfId="40369" xr:uid="{00000000-0005-0000-0000-0000DE000000}"/>
    <cellStyle name="_Adm inntekter pr juli 10 v1 3" xfId="40370" xr:uid="{00000000-0005-0000-0000-0000DF000000}"/>
    <cellStyle name="_Adm inntekter pr juli 10 v1 3 2" xfId="40371" xr:uid="{00000000-0005-0000-0000-0000E0000000}"/>
    <cellStyle name="_Adm inntekter pr juli 10 v1 3 3" xfId="40372" xr:uid="{00000000-0005-0000-0000-0000E1000000}"/>
    <cellStyle name="_Adm inntekter pr juli 10 v1 3 4" xfId="40373" xr:uid="{00000000-0005-0000-0000-0000E2000000}"/>
    <cellStyle name="_Adm inntekter pr juli 10 v1 4" xfId="40374" xr:uid="{00000000-0005-0000-0000-0000E3000000}"/>
    <cellStyle name="_Adm inntekter pr juni 2011 v1" xfId="40375" xr:uid="{00000000-0005-0000-0000-0000E4000000}"/>
    <cellStyle name="_Adm inntekter pr juni 2011 v1 2" xfId="40376" xr:uid="{00000000-0005-0000-0000-0000E5000000}"/>
    <cellStyle name="_Adm inntekter pr juni 2011 v1 2 2" xfId="40377" xr:uid="{00000000-0005-0000-0000-0000E6000000}"/>
    <cellStyle name="_Adm inntekter pr juni 2011 v1 3" xfId="40378" xr:uid="{00000000-0005-0000-0000-0000E7000000}"/>
    <cellStyle name="_Adm inntekter pr juni 2011 v1 3 2" xfId="40379" xr:uid="{00000000-0005-0000-0000-0000E8000000}"/>
    <cellStyle name="_Adm inntekter pr juni 2011 v1 3 3" xfId="40380" xr:uid="{00000000-0005-0000-0000-0000E9000000}"/>
    <cellStyle name="_Adm inntekter pr juni 2011 v1 3 4" xfId="40381" xr:uid="{00000000-0005-0000-0000-0000EA000000}"/>
    <cellStyle name="_Adm.inntekter okt-09" xfId="12153" xr:uid="{00000000-0005-0000-0000-0000EB000000}"/>
    <cellStyle name="_Adm.inntekter okt-09 10" xfId="40382" xr:uid="{00000000-0005-0000-0000-0000EC000000}"/>
    <cellStyle name="_Adm.inntekter okt-09 11" xfId="40383" xr:uid="{00000000-0005-0000-0000-0000ED000000}"/>
    <cellStyle name="_Adm.inntekter okt-09 2" xfId="12154" xr:uid="{00000000-0005-0000-0000-0000EE000000}"/>
    <cellStyle name="_Adm.inntekter okt-09 2 2" xfId="40384" xr:uid="{00000000-0005-0000-0000-0000EF000000}"/>
    <cellStyle name="_Adm.inntekter okt-09 2 2 2" xfId="40385" xr:uid="{00000000-0005-0000-0000-0000F0000000}"/>
    <cellStyle name="_Adm.inntekter okt-09 2 3" xfId="40386" xr:uid="{00000000-0005-0000-0000-0000F1000000}"/>
    <cellStyle name="_Adm.inntekter okt-09 3" xfId="40387" xr:uid="{00000000-0005-0000-0000-0000F2000000}"/>
    <cellStyle name="_Adm.inntekter okt-09 3 2" xfId="40388" xr:uid="{00000000-0005-0000-0000-0000F3000000}"/>
    <cellStyle name="_Adm.inntekter okt-09 3 2 2" xfId="40389" xr:uid="{00000000-0005-0000-0000-0000F4000000}"/>
    <cellStyle name="_Adm.inntekter okt-09 3 3" xfId="40390" xr:uid="{00000000-0005-0000-0000-0000F5000000}"/>
    <cellStyle name="_Adm.inntekter okt-09 3 3 2" xfId="40391" xr:uid="{00000000-0005-0000-0000-0000F6000000}"/>
    <cellStyle name="_Adm.inntekter okt-09 3 3 3" xfId="40392" xr:uid="{00000000-0005-0000-0000-0000F7000000}"/>
    <cellStyle name="_Adm.inntekter okt-09 3 3 4" xfId="40393" xr:uid="{00000000-0005-0000-0000-0000F8000000}"/>
    <cellStyle name="_Adm.inntekter okt-09 4" xfId="40394" xr:uid="{00000000-0005-0000-0000-0000F9000000}"/>
    <cellStyle name="_Adm.inntekter okt-09 4 2" xfId="40395" xr:uid="{00000000-0005-0000-0000-0000FA000000}"/>
    <cellStyle name="_Adm.inntekter okt-09 5" xfId="40396" xr:uid="{00000000-0005-0000-0000-0000FB000000}"/>
    <cellStyle name="_Adm.inntekter okt-09 5 2" xfId="40397" xr:uid="{00000000-0005-0000-0000-0000FC000000}"/>
    <cellStyle name="_Adm.inntekter okt-09 6" xfId="40398" xr:uid="{00000000-0005-0000-0000-0000FD000000}"/>
    <cellStyle name="_Adm.inntekter okt-09 7" xfId="40399" xr:uid="{00000000-0005-0000-0000-0000FE000000}"/>
    <cellStyle name="_Adm.inntekter okt-09 8" xfId="40400" xr:uid="{00000000-0005-0000-0000-0000FF000000}"/>
    <cellStyle name="_Adm.inntekter okt-09 9" xfId="40401" xr:uid="{00000000-0005-0000-0000-000000010000}"/>
    <cellStyle name="_Adm.result prod april-11" xfId="40402" xr:uid="{00000000-0005-0000-0000-000001010000}"/>
    <cellStyle name="_Adm.result prod april-11 2" xfId="40403" xr:uid="{00000000-0005-0000-0000-000002010000}"/>
    <cellStyle name="_Adm.result prod april-11 2 2" xfId="40404" xr:uid="{00000000-0005-0000-0000-000003010000}"/>
    <cellStyle name="_Adm.result prod april-11 3" xfId="40405" xr:uid="{00000000-0005-0000-0000-000004010000}"/>
    <cellStyle name="_Adm.result prod april-11 3 2" xfId="40406" xr:uid="{00000000-0005-0000-0000-000005010000}"/>
    <cellStyle name="_Adm.result prod april-11 3 3" xfId="40407" xr:uid="{00000000-0005-0000-0000-000006010000}"/>
    <cellStyle name="_Adm.result prod april-11 3 4" xfId="40408" xr:uid="{00000000-0005-0000-0000-000007010000}"/>
    <cellStyle name="_Adm.result prod april-11 4" xfId="40409" xr:uid="{00000000-0005-0000-0000-000008010000}"/>
    <cellStyle name="_Adm.result prod mars-11" xfId="40410" xr:uid="{00000000-0005-0000-0000-000009010000}"/>
    <cellStyle name="_Adm.result prod mars-11 2" xfId="40411" xr:uid="{00000000-0005-0000-0000-00000A010000}"/>
    <cellStyle name="_Adm.result prod mars-11 2 2" xfId="40412" xr:uid="{00000000-0005-0000-0000-00000B010000}"/>
    <cellStyle name="_Adm.result prod mars-11 3" xfId="40413" xr:uid="{00000000-0005-0000-0000-00000C010000}"/>
    <cellStyle name="_Adm.result prod mars-11 3 2" xfId="40414" xr:uid="{00000000-0005-0000-0000-00000D010000}"/>
    <cellStyle name="_Adm.result prod mars-11 3 3" xfId="40415" xr:uid="{00000000-0005-0000-0000-00000E010000}"/>
    <cellStyle name="_Adm.result prod mars-11 3 4" xfId="40416" xr:uid="{00000000-0005-0000-0000-00000F010000}"/>
    <cellStyle name="_Adm.result prod mars-11 4" xfId="40417" xr:uid="{00000000-0005-0000-0000-000010010000}"/>
    <cellStyle name="_Adm.result prod sept-11" xfId="40418" xr:uid="{00000000-0005-0000-0000-000011010000}"/>
    <cellStyle name="_Adm.result prod sept-11 2" xfId="40419" xr:uid="{00000000-0005-0000-0000-000012010000}"/>
    <cellStyle name="_Adm.result prod sept-11 2 2" xfId="40420" xr:uid="{00000000-0005-0000-0000-000013010000}"/>
    <cellStyle name="_Adm.result prod sept-11 3" xfId="40421" xr:uid="{00000000-0005-0000-0000-000014010000}"/>
    <cellStyle name="_Adm.result prod sept-11 3 2" xfId="40422" xr:uid="{00000000-0005-0000-0000-000015010000}"/>
    <cellStyle name="_Adm.result prod sept-11 3 3" xfId="40423" xr:uid="{00000000-0005-0000-0000-000016010000}"/>
    <cellStyle name="_Adm.result prod sept-11 3 4" xfId="40424" xr:uid="{00000000-0005-0000-0000-000017010000}"/>
    <cellStyle name="_Adm.resultater august-11" xfId="40425" xr:uid="{00000000-0005-0000-0000-000018010000}"/>
    <cellStyle name="_Adm.resultater august-11 2" xfId="40426" xr:uid="{00000000-0005-0000-0000-000019010000}"/>
    <cellStyle name="_Adm.resultater august-11 2 2" xfId="40427" xr:uid="{00000000-0005-0000-0000-00001A010000}"/>
    <cellStyle name="_Adm.resultater august-11 3" xfId="40428" xr:uid="{00000000-0005-0000-0000-00001B010000}"/>
    <cellStyle name="_Adm.resultater august-11 3 2" xfId="40429" xr:uid="{00000000-0005-0000-0000-00001C010000}"/>
    <cellStyle name="_Adm.resultater august-11 3 3" xfId="40430" xr:uid="{00000000-0005-0000-0000-00001D010000}"/>
    <cellStyle name="_Adm.resultater august-11 3 4" xfId="40431" xr:uid="{00000000-0005-0000-0000-00001E010000}"/>
    <cellStyle name="_Adm.resultater mai-11" xfId="40432" xr:uid="{00000000-0005-0000-0000-00001F010000}"/>
    <cellStyle name="_Adm.resultater mai-11 2" xfId="40433" xr:uid="{00000000-0005-0000-0000-000020010000}"/>
    <cellStyle name="_Adm.resultater mai-11 2 2" xfId="40434" xr:uid="{00000000-0005-0000-0000-000021010000}"/>
    <cellStyle name="_Adm.resultater mai-11 3" xfId="40435" xr:uid="{00000000-0005-0000-0000-000022010000}"/>
    <cellStyle name="_Adm.resultater mai-11 3 2" xfId="40436" xr:uid="{00000000-0005-0000-0000-000023010000}"/>
    <cellStyle name="_Adm.resultater mai-11 3 3" xfId="40437" xr:uid="{00000000-0005-0000-0000-000024010000}"/>
    <cellStyle name="_Adm.resultater mai-11 3 4" xfId="40438" xr:uid="{00000000-0005-0000-0000-000025010000}"/>
    <cellStyle name="_Adm.resultater mars-11" xfId="40439" xr:uid="{00000000-0005-0000-0000-000026010000}"/>
    <cellStyle name="_Adm.resultater mars-11 2" xfId="40440" xr:uid="{00000000-0005-0000-0000-000027010000}"/>
    <cellStyle name="_Adm.resultater mars-11 2 2" xfId="40441" xr:uid="{00000000-0005-0000-0000-000028010000}"/>
    <cellStyle name="_Adm.resultater mars-11 3" xfId="40442" xr:uid="{00000000-0005-0000-0000-000029010000}"/>
    <cellStyle name="_Adm.resultater mars-11 3 2" xfId="40443" xr:uid="{00000000-0005-0000-0000-00002A010000}"/>
    <cellStyle name="_Adm.resultater mars-11 3 3" xfId="40444" xr:uid="{00000000-0005-0000-0000-00002B010000}"/>
    <cellStyle name="_Adm.resultater mars-11 3 4" xfId="40445" xr:uid="{00000000-0005-0000-0000-00002C010000}"/>
    <cellStyle name="_Adm.resultater mars-11 4" xfId="40446" xr:uid="{00000000-0005-0000-0000-00002D010000}"/>
    <cellStyle name="_Aktiv 30" xfId="6" xr:uid="{00000000-0005-0000-0000-00002E010000}"/>
    <cellStyle name="_AM Lang Statsobligasjon" xfId="7" xr:uid="{00000000-0005-0000-0000-00002F010000}"/>
    <cellStyle name="_Ark1" xfId="8" xr:uid="{00000000-0005-0000-0000-000030010000}"/>
    <cellStyle name="_Ark1 10" xfId="40447" xr:uid="{00000000-0005-0000-0000-000031010000}"/>
    <cellStyle name="_Ark1 10 2" xfId="40448" xr:uid="{00000000-0005-0000-0000-000032010000}"/>
    <cellStyle name="_Ark1 11" xfId="40449" xr:uid="{00000000-0005-0000-0000-000033010000}"/>
    <cellStyle name="_Ark1 2" xfId="9" xr:uid="{00000000-0005-0000-0000-000034010000}"/>
    <cellStyle name="_Ark1 2 2" xfId="36996" xr:uid="{00000000-0005-0000-0000-000035010000}"/>
    <cellStyle name="_Ark1 2 2 2" xfId="40450" xr:uid="{00000000-0005-0000-0000-000036010000}"/>
    <cellStyle name="_Ark1 2 2 2 2" xfId="40451" xr:uid="{00000000-0005-0000-0000-000037010000}"/>
    <cellStyle name="_Ark1 2 2 2 2 2" xfId="40452" xr:uid="{00000000-0005-0000-0000-000038010000}"/>
    <cellStyle name="_Ark1 2 2 2 2 2 2" xfId="40453" xr:uid="{00000000-0005-0000-0000-000039010000}"/>
    <cellStyle name="_Ark1 2 2 2 2 3" xfId="40454" xr:uid="{00000000-0005-0000-0000-00003A010000}"/>
    <cellStyle name="_Ark1 2 2 2 3" xfId="40455" xr:uid="{00000000-0005-0000-0000-00003B010000}"/>
    <cellStyle name="_Ark1 2 2 2 3 2" xfId="40456" xr:uid="{00000000-0005-0000-0000-00003C010000}"/>
    <cellStyle name="_Ark1 2 2 2 4" xfId="40457" xr:uid="{00000000-0005-0000-0000-00003D010000}"/>
    <cellStyle name="_Ark1 2 2 3" xfId="40458" xr:uid="{00000000-0005-0000-0000-00003E010000}"/>
    <cellStyle name="_Ark1 2 2 3 2" xfId="40459" xr:uid="{00000000-0005-0000-0000-00003F010000}"/>
    <cellStyle name="_Ark1 2 2 3 2 2" xfId="40460" xr:uid="{00000000-0005-0000-0000-000040010000}"/>
    <cellStyle name="_Ark1 2 2 3 3" xfId="40461" xr:uid="{00000000-0005-0000-0000-000041010000}"/>
    <cellStyle name="_Ark1 2 2 4" xfId="40462" xr:uid="{00000000-0005-0000-0000-000042010000}"/>
    <cellStyle name="_Ark1 2 2 4 2" xfId="40463" xr:uid="{00000000-0005-0000-0000-000043010000}"/>
    <cellStyle name="_Ark1 2 2 5" xfId="40464" xr:uid="{00000000-0005-0000-0000-000044010000}"/>
    <cellStyle name="_Ark1 2 3" xfId="40465" xr:uid="{00000000-0005-0000-0000-000045010000}"/>
    <cellStyle name="_Ark1 2 3 2" xfId="40466" xr:uid="{00000000-0005-0000-0000-000046010000}"/>
    <cellStyle name="_Ark1 2 3 2 2" xfId="40467" xr:uid="{00000000-0005-0000-0000-000047010000}"/>
    <cellStyle name="_Ark1 2 3 2 2 2" xfId="40468" xr:uid="{00000000-0005-0000-0000-000048010000}"/>
    <cellStyle name="_Ark1 2 3 2 3" xfId="40469" xr:uid="{00000000-0005-0000-0000-000049010000}"/>
    <cellStyle name="_Ark1 2 3 3" xfId="40470" xr:uid="{00000000-0005-0000-0000-00004A010000}"/>
    <cellStyle name="_Ark1 2 3 3 2" xfId="40471" xr:uid="{00000000-0005-0000-0000-00004B010000}"/>
    <cellStyle name="_Ark1 2 3 4" xfId="40472" xr:uid="{00000000-0005-0000-0000-00004C010000}"/>
    <cellStyle name="_Ark1 2 4" xfId="40473" xr:uid="{00000000-0005-0000-0000-00004D010000}"/>
    <cellStyle name="_Ark1 2 4 2" xfId="40474" xr:uid="{00000000-0005-0000-0000-00004E010000}"/>
    <cellStyle name="_Ark1 2 4 2 2" xfId="40475" xr:uid="{00000000-0005-0000-0000-00004F010000}"/>
    <cellStyle name="_Ark1 2 4 3" xfId="40476" xr:uid="{00000000-0005-0000-0000-000050010000}"/>
    <cellStyle name="_Ark1 2 4 3 2" xfId="40477" xr:uid="{00000000-0005-0000-0000-000051010000}"/>
    <cellStyle name="_Ark1 2 4 4" xfId="40478" xr:uid="{00000000-0005-0000-0000-000052010000}"/>
    <cellStyle name="_Ark1 2 5" xfId="40479" xr:uid="{00000000-0005-0000-0000-000053010000}"/>
    <cellStyle name="_Ark1 2 5 2" xfId="40480" xr:uid="{00000000-0005-0000-0000-000054010000}"/>
    <cellStyle name="_Ark1 2 6" xfId="40481" xr:uid="{00000000-0005-0000-0000-000055010000}"/>
    <cellStyle name="_Ark1 2 6 2" xfId="40482" xr:uid="{00000000-0005-0000-0000-000056010000}"/>
    <cellStyle name="_Ark1 2 7" xfId="40483" xr:uid="{00000000-0005-0000-0000-000057010000}"/>
    <cellStyle name="_Ark1 2_Kontroll ME" xfId="12155" xr:uid="{00000000-0005-0000-0000-000058010000}"/>
    <cellStyle name="_Ark1 2_Kontroll-fane" xfId="12156" xr:uid="{00000000-0005-0000-0000-000059010000}"/>
    <cellStyle name="_Ark1 2_Prognose eksponering " xfId="36997" xr:uid="{00000000-0005-0000-0000-00005A010000}"/>
    <cellStyle name="_Ark1 2_Prognose eksponering  2" xfId="40484" xr:uid="{00000000-0005-0000-0000-00005B010000}"/>
    <cellStyle name="_Ark1 2_Prognose eksponering  2 2" xfId="40485" xr:uid="{00000000-0005-0000-0000-00005C010000}"/>
    <cellStyle name="_Ark1 2_Prognose eksponering  2 2 2" xfId="40486" xr:uid="{00000000-0005-0000-0000-00005D010000}"/>
    <cellStyle name="_Ark1 2_Prognose eksponering  2 3" xfId="40487" xr:uid="{00000000-0005-0000-0000-00005E010000}"/>
    <cellStyle name="_Ark1 2_Prognose eksponering  3" xfId="40488" xr:uid="{00000000-0005-0000-0000-00005F010000}"/>
    <cellStyle name="_Ark1 2_Prognose eksponering  3 2" xfId="40489" xr:uid="{00000000-0005-0000-0000-000060010000}"/>
    <cellStyle name="_Ark1 2_Prognose eksponering  4" xfId="40490" xr:uid="{00000000-0005-0000-0000-000061010000}"/>
    <cellStyle name="_Ark1 2_Vedlegg" xfId="40491" xr:uid="{00000000-0005-0000-0000-000062010000}"/>
    <cellStyle name="_Ark1 2_Vedlegg 2" xfId="40492" xr:uid="{00000000-0005-0000-0000-000063010000}"/>
    <cellStyle name="_Ark1 2_Vedlegg 2 2" xfId="40493" xr:uid="{00000000-0005-0000-0000-000064010000}"/>
    <cellStyle name="_Ark1 2_Vedlegg 2 2 2" xfId="40494" xr:uid="{00000000-0005-0000-0000-000065010000}"/>
    <cellStyle name="_Ark1 2_Vedlegg 2 3" xfId="40495" xr:uid="{00000000-0005-0000-0000-000066010000}"/>
    <cellStyle name="_Ark1 2_Vedlegg 3" xfId="40496" xr:uid="{00000000-0005-0000-0000-000067010000}"/>
    <cellStyle name="_Ark1 2_Vedlegg 3 2" xfId="40497" xr:uid="{00000000-0005-0000-0000-000068010000}"/>
    <cellStyle name="_Ark1 2_Vedlegg 4" xfId="40498" xr:uid="{00000000-0005-0000-0000-000069010000}"/>
    <cellStyle name="_Ark1 3" xfId="10" xr:uid="{00000000-0005-0000-0000-00006A010000}"/>
    <cellStyle name="_Ark1 3 2" xfId="40499" xr:uid="{00000000-0005-0000-0000-00006B010000}"/>
    <cellStyle name="_Ark1 3 2 2" xfId="40500" xr:uid="{00000000-0005-0000-0000-00006C010000}"/>
    <cellStyle name="_Ark1 3 2 2 2" xfId="40501" xr:uid="{00000000-0005-0000-0000-00006D010000}"/>
    <cellStyle name="_Ark1 3 2 2 2 2" xfId="40502" xr:uid="{00000000-0005-0000-0000-00006E010000}"/>
    <cellStyle name="_Ark1 3 2 2 3" xfId="40503" xr:uid="{00000000-0005-0000-0000-00006F010000}"/>
    <cellStyle name="_Ark1 3 2 3" xfId="40504" xr:uid="{00000000-0005-0000-0000-000070010000}"/>
    <cellStyle name="_Ark1 3 2 3 2" xfId="40505" xr:uid="{00000000-0005-0000-0000-000071010000}"/>
    <cellStyle name="_Ark1 3 2 4" xfId="40506" xr:uid="{00000000-0005-0000-0000-000072010000}"/>
    <cellStyle name="_Ark1 3 3" xfId="40507" xr:uid="{00000000-0005-0000-0000-000073010000}"/>
    <cellStyle name="_Ark1 3 3 2" xfId="40508" xr:uid="{00000000-0005-0000-0000-000074010000}"/>
    <cellStyle name="_Ark1 3 3 2 2" xfId="40509" xr:uid="{00000000-0005-0000-0000-000075010000}"/>
    <cellStyle name="_Ark1 3 3 3" xfId="40510" xr:uid="{00000000-0005-0000-0000-000076010000}"/>
    <cellStyle name="_Ark1 3 4" xfId="40511" xr:uid="{00000000-0005-0000-0000-000077010000}"/>
    <cellStyle name="_Ark1 3 4 2" xfId="40512" xr:uid="{00000000-0005-0000-0000-000078010000}"/>
    <cellStyle name="_Ark1 3 5" xfId="40513" xr:uid="{00000000-0005-0000-0000-000079010000}"/>
    <cellStyle name="_Ark1 4" xfId="11" xr:uid="{00000000-0005-0000-0000-00007A010000}"/>
    <cellStyle name="_Ark1 4 2" xfId="40514" xr:uid="{00000000-0005-0000-0000-00007B010000}"/>
    <cellStyle name="_Ark1 4 2 2" xfId="40515" xr:uid="{00000000-0005-0000-0000-00007C010000}"/>
    <cellStyle name="_Ark1 4 2 2 2" xfId="40516" xr:uid="{00000000-0005-0000-0000-00007D010000}"/>
    <cellStyle name="_Ark1 4 2 2 2 2" xfId="40517" xr:uid="{00000000-0005-0000-0000-00007E010000}"/>
    <cellStyle name="_Ark1 4 2 2 2 2 2" xfId="40518" xr:uid="{00000000-0005-0000-0000-00007F010000}"/>
    <cellStyle name="_Ark1 4 2 2 2 3" xfId="40519" xr:uid="{00000000-0005-0000-0000-000080010000}"/>
    <cellStyle name="_Ark1 4 2 2 3" xfId="40520" xr:uid="{00000000-0005-0000-0000-000081010000}"/>
    <cellStyle name="_Ark1 4 2 2 3 2" xfId="40521" xr:uid="{00000000-0005-0000-0000-000082010000}"/>
    <cellStyle name="_Ark1 4 2 2 4" xfId="40522" xr:uid="{00000000-0005-0000-0000-000083010000}"/>
    <cellStyle name="_Ark1 4 2 3" xfId="40523" xr:uid="{00000000-0005-0000-0000-000084010000}"/>
    <cellStyle name="_Ark1 4 2 3 2" xfId="40524" xr:uid="{00000000-0005-0000-0000-000085010000}"/>
    <cellStyle name="_Ark1 4 2 3 2 2" xfId="40525" xr:uid="{00000000-0005-0000-0000-000086010000}"/>
    <cellStyle name="_Ark1 4 2 3 3" xfId="40526" xr:uid="{00000000-0005-0000-0000-000087010000}"/>
    <cellStyle name="_Ark1 4 2 4" xfId="40527" xr:uid="{00000000-0005-0000-0000-000088010000}"/>
    <cellStyle name="_Ark1 4 2 4 2" xfId="40528" xr:uid="{00000000-0005-0000-0000-000089010000}"/>
    <cellStyle name="_Ark1 4 2 5" xfId="40529" xr:uid="{00000000-0005-0000-0000-00008A010000}"/>
    <cellStyle name="_Ark1 4 3" xfId="40530" xr:uid="{00000000-0005-0000-0000-00008B010000}"/>
    <cellStyle name="_Ark1 4 3 2" xfId="40531" xr:uid="{00000000-0005-0000-0000-00008C010000}"/>
    <cellStyle name="_Ark1 4 3 2 2" xfId="40532" xr:uid="{00000000-0005-0000-0000-00008D010000}"/>
    <cellStyle name="_Ark1 4 3 2 2 2" xfId="40533" xr:uid="{00000000-0005-0000-0000-00008E010000}"/>
    <cellStyle name="_Ark1 4 3 2 3" xfId="40534" xr:uid="{00000000-0005-0000-0000-00008F010000}"/>
    <cellStyle name="_Ark1 4 3 3" xfId="40535" xr:uid="{00000000-0005-0000-0000-000090010000}"/>
    <cellStyle name="_Ark1 4 3 3 2" xfId="40536" xr:uid="{00000000-0005-0000-0000-000091010000}"/>
    <cellStyle name="_Ark1 4 3 4" xfId="40537" xr:uid="{00000000-0005-0000-0000-000092010000}"/>
    <cellStyle name="_Ark1 4 4" xfId="40538" xr:uid="{00000000-0005-0000-0000-000093010000}"/>
    <cellStyle name="_Ark1 4 4 2" xfId="40539" xr:uid="{00000000-0005-0000-0000-000094010000}"/>
    <cellStyle name="_Ark1 4 4 2 2" xfId="40540" xr:uid="{00000000-0005-0000-0000-000095010000}"/>
    <cellStyle name="_Ark1 4 4 3" xfId="40541" xr:uid="{00000000-0005-0000-0000-000096010000}"/>
    <cellStyle name="_Ark1 4 5" xfId="40542" xr:uid="{00000000-0005-0000-0000-000097010000}"/>
    <cellStyle name="_Ark1 4 5 2" xfId="40543" xr:uid="{00000000-0005-0000-0000-000098010000}"/>
    <cellStyle name="_Ark1 4 6" xfId="40544" xr:uid="{00000000-0005-0000-0000-000099010000}"/>
    <cellStyle name="_Ark1 5" xfId="40545" xr:uid="{00000000-0005-0000-0000-00009A010000}"/>
    <cellStyle name="_Ark1 5 2" xfId="40546" xr:uid="{00000000-0005-0000-0000-00009B010000}"/>
    <cellStyle name="_Ark1 5 2 2" xfId="40547" xr:uid="{00000000-0005-0000-0000-00009C010000}"/>
    <cellStyle name="_Ark1 5 2 2 2" xfId="40548" xr:uid="{00000000-0005-0000-0000-00009D010000}"/>
    <cellStyle name="_Ark1 5 2 2 2 2" xfId="40549" xr:uid="{00000000-0005-0000-0000-00009E010000}"/>
    <cellStyle name="_Ark1 5 2 2 2 2 2" xfId="40550" xr:uid="{00000000-0005-0000-0000-00009F010000}"/>
    <cellStyle name="_Ark1 5 2 2 2 3" xfId="40551" xr:uid="{00000000-0005-0000-0000-0000A0010000}"/>
    <cellStyle name="_Ark1 5 2 2 3" xfId="40552" xr:uid="{00000000-0005-0000-0000-0000A1010000}"/>
    <cellStyle name="_Ark1 5 2 2 3 2" xfId="40553" xr:uid="{00000000-0005-0000-0000-0000A2010000}"/>
    <cellStyle name="_Ark1 5 2 2 4" xfId="40554" xr:uid="{00000000-0005-0000-0000-0000A3010000}"/>
    <cellStyle name="_Ark1 5 2 3" xfId="40555" xr:uid="{00000000-0005-0000-0000-0000A4010000}"/>
    <cellStyle name="_Ark1 5 2 3 2" xfId="40556" xr:uid="{00000000-0005-0000-0000-0000A5010000}"/>
    <cellStyle name="_Ark1 5 2 3 2 2" xfId="40557" xr:uid="{00000000-0005-0000-0000-0000A6010000}"/>
    <cellStyle name="_Ark1 5 2 3 3" xfId="40558" xr:uid="{00000000-0005-0000-0000-0000A7010000}"/>
    <cellStyle name="_Ark1 5 2 4" xfId="40559" xr:uid="{00000000-0005-0000-0000-0000A8010000}"/>
    <cellStyle name="_Ark1 5 2 4 2" xfId="40560" xr:uid="{00000000-0005-0000-0000-0000A9010000}"/>
    <cellStyle name="_Ark1 5 2 5" xfId="40561" xr:uid="{00000000-0005-0000-0000-0000AA010000}"/>
    <cellStyle name="_Ark1 5 3" xfId="40562" xr:uid="{00000000-0005-0000-0000-0000AB010000}"/>
    <cellStyle name="_Ark1 5 3 2" xfId="40563" xr:uid="{00000000-0005-0000-0000-0000AC010000}"/>
    <cellStyle name="_Ark1 5 3 2 2" xfId="40564" xr:uid="{00000000-0005-0000-0000-0000AD010000}"/>
    <cellStyle name="_Ark1 5 3 2 2 2" xfId="40565" xr:uid="{00000000-0005-0000-0000-0000AE010000}"/>
    <cellStyle name="_Ark1 5 3 2 3" xfId="40566" xr:uid="{00000000-0005-0000-0000-0000AF010000}"/>
    <cellStyle name="_Ark1 5 3 3" xfId="40567" xr:uid="{00000000-0005-0000-0000-0000B0010000}"/>
    <cellStyle name="_Ark1 5 3 3 2" xfId="40568" xr:uid="{00000000-0005-0000-0000-0000B1010000}"/>
    <cellStyle name="_Ark1 5 3 4" xfId="40569" xr:uid="{00000000-0005-0000-0000-0000B2010000}"/>
    <cellStyle name="_Ark1 5 4" xfId="40570" xr:uid="{00000000-0005-0000-0000-0000B3010000}"/>
    <cellStyle name="_Ark1 5 4 2" xfId="40571" xr:uid="{00000000-0005-0000-0000-0000B4010000}"/>
    <cellStyle name="_Ark1 5 4 2 2" xfId="40572" xr:uid="{00000000-0005-0000-0000-0000B5010000}"/>
    <cellStyle name="_Ark1 5 4 3" xfId="40573" xr:uid="{00000000-0005-0000-0000-0000B6010000}"/>
    <cellStyle name="_Ark1 5 5" xfId="40574" xr:uid="{00000000-0005-0000-0000-0000B7010000}"/>
    <cellStyle name="_Ark1 5 5 2" xfId="40575" xr:uid="{00000000-0005-0000-0000-0000B8010000}"/>
    <cellStyle name="_Ark1 5 6" xfId="40576" xr:uid="{00000000-0005-0000-0000-0000B9010000}"/>
    <cellStyle name="_Ark1 6" xfId="40577" xr:uid="{00000000-0005-0000-0000-0000BA010000}"/>
    <cellStyle name="_Ark1 6 2" xfId="40578" xr:uid="{00000000-0005-0000-0000-0000BB010000}"/>
    <cellStyle name="_Ark1 6 2 2" xfId="40579" xr:uid="{00000000-0005-0000-0000-0000BC010000}"/>
    <cellStyle name="_Ark1 6 2 2 2" xfId="40580" xr:uid="{00000000-0005-0000-0000-0000BD010000}"/>
    <cellStyle name="_Ark1 6 2 2 2 2" xfId="40581" xr:uid="{00000000-0005-0000-0000-0000BE010000}"/>
    <cellStyle name="_Ark1 6 2 2 2 2 2" xfId="40582" xr:uid="{00000000-0005-0000-0000-0000BF010000}"/>
    <cellStyle name="_Ark1 6 2 2 2 3" xfId="40583" xr:uid="{00000000-0005-0000-0000-0000C0010000}"/>
    <cellStyle name="_Ark1 6 2 2 3" xfId="40584" xr:uid="{00000000-0005-0000-0000-0000C1010000}"/>
    <cellStyle name="_Ark1 6 2 2 3 2" xfId="40585" xr:uid="{00000000-0005-0000-0000-0000C2010000}"/>
    <cellStyle name="_Ark1 6 2 2 4" xfId="40586" xr:uid="{00000000-0005-0000-0000-0000C3010000}"/>
    <cellStyle name="_Ark1 6 2 3" xfId="40587" xr:uid="{00000000-0005-0000-0000-0000C4010000}"/>
    <cellStyle name="_Ark1 6 2 3 2" xfId="40588" xr:uid="{00000000-0005-0000-0000-0000C5010000}"/>
    <cellStyle name="_Ark1 6 2 3 2 2" xfId="40589" xr:uid="{00000000-0005-0000-0000-0000C6010000}"/>
    <cellStyle name="_Ark1 6 2 3 3" xfId="40590" xr:uid="{00000000-0005-0000-0000-0000C7010000}"/>
    <cellStyle name="_Ark1 6 2 4" xfId="40591" xr:uid="{00000000-0005-0000-0000-0000C8010000}"/>
    <cellStyle name="_Ark1 6 2 4 2" xfId="40592" xr:uid="{00000000-0005-0000-0000-0000C9010000}"/>
    <cellStyle name="_Ark1 6 2 5" xfId="40593" xr:uid="{00000000-0005-0000-0000-0000CA010000}"/>
    <cellStyle name="_Ark1 6 3" xfId="40594" xr:uid="{00000000-0005-0000-0000-0000CB010000}"/>
    <cellStyle name="_Ark1 6 3 2" xfId="40595" xr:uid="{00000000-0005-0000-0000-0000CC010000}"/>
    <cellStyle name="_Ark1 6 3 2 2" xfId="40596" xr:uid="{00000000-0005-0000-0000-0000CD010000}"/>
    <cellStyle name="_Ark1 6 3 2 2 2" xfId="40597" xr:uid="{00000000-0005-0000-0000-0000CE010000}"/>
    <cellStyle name="_Ark1 6 3 2 3" xfId="40598" xr:uid="{00000000-0005-0000-0000-0000CF010000}"/>
    <cellStyle name="_Ark1 6 3 3" xfId="40599" xr:uid="{00000000-0005-0000-0000-0000D0010000}"/>
    <cellStyle name="_Ark1 6 3 3 2" xfId="40600" xr:uid="{00000000-0005-0000-0000-0000D1010000}"/>
    <cellStyle name="_Ark1 6 3 4" xfId="40601" xr:uid="{00000000-0005-0000-0000-0000D2010000}"/>
    <cellStyle name="_Ark1 6 4" xfId="40602" xr:uid="{00000000-0005-0000-0000-0000D3010000}"/>
    <cellStyle name="_Ark1 6 4 2" xfId="40603" xr:uid="{00000000-0005-0000-0000-0000D4010000}"/>
    <cellStyle name="_Ark1 6 4 2 2" xfId="40604" xr:uid="{00000000-0005-0000-0000-0000D5010000}"/>
    <cellStyle name="_Ark1 6 4 3" xfId="40605" xr:uid="{00000000-0005-0000-0000-0000D6010000}"/>
    <cellStyle name="_Ark1 6 5" xfId="40606" xr:uid="{00000000-0005-0000-0000-0000D7010000}"/>
    <cellStyle name="_Ark1 6 5 2" xfId="40607" xr:uid="{00000000-0005-0000-0000-0000D8010000}"/>
    <cellStyle name="_Ark1 6 6" xfId="40608" xr:uid="{00000000-0005-0000-0000-0000D9010000}"/>
    <cellStyle name="_Ark1 7" xfId="40609" xr:uid="{00000000-0005-0000-0000-0000DA010000}"/>
    <cellStyle name="_Ark1 7 2" xfId="40610" xr:uid="{00000000-0005-0000-0000-0000DB010000}"/>
    <cellStyle name="_Ark1 7 2 2" xfId="40611" xr:uid="{00000000-0005-0000-0000-0000DC010000}"/>
    <cellStyle name="_Ark1 7 2 2 2" xfId="40612" xr:uid="{00000000-0005-0000-0000-0000DD010000}"/>
    <cellStyle name="_Ark1 7 2 2 2 2" xfId="40613" xr:uid="{00000000-0005-0000-0000-0000DE010000}"/>
    <cellStyle name="_Ark1 7 2 2 3" xfId="40614" xr:uid="{00000000-0005-0000-0000-0000DF010000}"/>
    <cellStyle name="_Ark1 7 2 3" xfId="40615" xr:uid="{00000000-0005-0000-0000-0000E0010000}"/>
    <cellStyle name="_Ark1 7 2 3 2" xfId="40616" xr:uid="{00000000-0005-0000-0000-0000E1010000}"/>
    <cellStyle name="_Ark1 7 2 4" xfId="40617" xr:uid="{00000000-0005-0000-0000-0000E2010000}"/>
    <cellStyle name="_Ark1 7 3" xfId="40618" xr:uid="{00000000-0005-0000-0000-0000E3010000}"/>
    <cellStyle name="_Ark1 7 3 2" xfId="40619" xr:uid="{00000000-0005-0000-0000-0000E4010000}"/>
    <cellStyle name="_Ark1 7 3 2 2" xfId="40620" xr:uid="{00000000-0005-0000-0000-0000E5010000}"/>
    <cellStyle name="_Ark1 7 3 2 2 2" xfId="40621" xr:uid="{00000000-0005-0000-0000-0000E6010000}"/>
    <cellStyle name="_Ark1 7 3 2 3" xfId="40622" xr:uid="{00000000-0005-0000-0000-0000E7010000}"/>
    <cellStyle name="_Ark1 7 3 3" xfId="40623" xr:uid="{00000000-0005-0000-0000-0000E8010000}"/>
    <cellStyle name="_Ark1 7 3 3 2" xfId="40624" xr:uid="{00000000-0005-0000-0000-0000E9010000}"/>
    <cellStyle name="_Ark1 7 3 4" xfId="40625" xr:uid="{00000000-0005-0000-0000-0000EA010000}"/>
    <cellStyle name="_Ark1 7 4" xfId="40626" xr:uid="{00000000-0005-0000-0000-0000EB010000}"/>
    <cellStyle name="_Ark1 7 4 2" xfId="40627" xr:uid="{00000000-0005-0000-0000-0000EC010000}"/>
    <cellStyle name="_Ark1 7 4 2 2" xfId="40628" xr:uid="{00000000-0005-0000-0000-0000ED010000}"/>
    <cellStyle name="_Ark1 7 4 3" xfId="40629" xr:uid="{00000000-0005-0000-0000-0000EE010000}"/>
    <cellStyle name="_Ark1 7 5" xfId="40630" xr:uid="{00000000-0005-0000-0000-0000EF010000}"/>
    <cellStyle name="_Ark1 7 5 2" xfId="40631" xr:uid="{00000000-0005-0000-0000-0000F0010000}"/>
    <cellStyle name="_Ark1 7 6" xfId="40632" xr:uid="{00000000-0005-0000-0000-0000F1010000}"/>
    <cellStyle name="_Ark1 8" xfId="40633" xr:uid="{00000000-0005-0000-0000-0000F2010000}"/>
    <cellStyle name="_Ark1 8 2" xfId="40634" xr:uid="{00000000-0005-0000-0000-0000F3010000}"/>
    <cellStyle name="_Ark1 8 2 2" xfId="40635" xr:uid="{00000000-0005-0000-0000-0000F4010000}"/>
    <cellStyle name="_Ark1 8 3" xfId="40636" xr:uid="{00000000-0005-0000-0000-0000F5010000}"/>
    <cellStyle name="_Ark1 8 3 2" xfId="40637" xr:uid="{00000000-0005-0000-0000-0000F6010000}"/>
    <cellStyle name="_Ark1 8 4" xfId="40638" xr:uid="{00000000-0005-0000-0000-0000F7010000}"/>
    <cellStyle name="_Ark1 9" xfId="40639" xr:uid="{00000000-0005-0000-0000-0000F8010000}"/>
    <cellStyle name="_Ark1 9 2" xfId="40640" xr:uid="{00000000-0005-0000-0000-0000F9010000}"/>
    <cellStyle name="_Ark1_Adjustment-Hovedtall" xfId="36998" xr:uid="{00000000-0005-0000-0000-0000FA010000}"/>
    <cellStyle name="_Ark1_Expenses (1)" xfId="40641" xr:uid="{00000000-0005-0000-0000-0000FB010000}"/>
    <cellStyle name="_Ark1_Hovedtall" xfId="36999" xr:uid="{00000000-0005-0000-0000-0000FC010000}"/>
    <cellStyle name="_Ark1_Kontroll ME" xfId="12157" xr:uid="{00000000-0005-0000-0000-0000FD010000}"/>
    <cellStyle name="_Ark1_Kontroll-fane" xfId="12158" xr:uid="{00000000-0005-0000-0000-0000FE010000}"/>
    <cellStyle name="_Ark1_Note 14 - Investeringseiendom v2" xfId="12" xr:uid="{00000000-0005-0000-0000-000000020000}"/>
    <cellStyle name="_Ark1_Nøkkeltall" xfId="37000" xr:uid="{00000000-0005-0000-0000-0000FF010000}"/>
    <cellStyle name="_Ark1_Prognose eksponering " xfId="37001" xr:uid="{00000000-0005-0000-0000-000001020000}"/>
    <cellStyle name="_Ark1_Prognose eksponering  2" xfId="40642" xr:uid="{00000000-0005-0000-0000-000002020000}"/>
    <cellStyle name="_Ark1_Prognose eksponering  2 2" xfId="40643" xr:uid="{00000000-0005-0000-0000-000003020000}"/>
    <cellStyle name="_Ark1_Prognose eksponering  2 2 2" xfId="40644" xr:uid="{00000000-0005-0000-0000-000004020000}"/>
    <cellStyle name="_Ark1_Prognose eksponering  2 3" xfId="40645" xr:uid="{00000000-0005-0000-0000-000005020000}"/>
    <cellStyle name="_Ark1_Prognose eksponering  3" xfId="40646" xr:uid="{00000000-0005-0000-0000-000006020000}"/>
    <cellStyle name="_Ark1_Prognose eksponering  3 2" xfId="40647" xr:uid="{00000000-0005-0000-0000-000007020000}"/>
    <cellStyle name="_Ark1_Prognose eksponering  4" xfId="40648" xr:uid="{00000000-0005-0000-0000-000008020000}"/>
    <cellStyle name="_Ark1_Resultat" xfId="37002" xr:uid="{00000000-0005-0000-0000-000009020000}"/>
    <cellStyle name="_Ark1_Results &amp; key fig." xfId="40649" xr:uid="{00000000-0005-0000-0000-00000A020000}"/>
    <cellStyle name="_Ark1_Vedlegg" xfId="40650" xr:uid="{00000000-0005-0000-0000-00000B020000}"/>
    <cellStyle name="_Ark1_Vedlegg 2" xfId="40651" xr:uid="{00000000-0005-0000-0000-00000C020000}"/>
    <cellStyle name="_Ark1_Vedlegg 2 2" xfId="40652" xr:uid="{00000000-0005-0000-0000-00000D020000}"/>
    <cellStyle name="_Ark1_Vedlegg 2 2 2" xfId="40653" xr:uid="{00000000-0005-0000-0000-00000E020000}"/>
    <cellStyle name="_Ark1_Vedlegg 2 3" xfId="40654" xr:uid="{00000000-0005-0000-0000-00000F020000}"/>
    <cellStyle name="_Ark1_Vedlegg 3" xfId="40655" xr:uid="{00000000-0005-0000-0000-000010020000}"/>
    <cellStyle name="_Ark1_Vedlegg 3 2" xfId="40656" xr:uid="{00000000-0005-0000-0000-000011020000}"/>
    <cellStyle name="_Ark1_Vedlegg 4" xfId="40657" xr:uid="{00000000-0005-0000-0000-000012020000}"/>
    <cellStyle name="_Ark2" xfId="37003" xr:uid="{00000000-0005-0000-0000-000013020000}"/>
    <cellStyle name="_Ark2_Q Sum_Res N" xfId="37004" xr:uid="{00000000-0005-0000-0000-000014020000}"/>
    <cellStyle name="_Ark3" xfId="37005" xr:uid="{00000000-0005-0000-0000-000015020000}"/>
    <cellStyle name="_Ark3_Q Sum_Res N" xfId="37006" xr:uid="{00000000-0005-0000-0000-000016020000}"/>
    <cellStyle name="_Ark4" xfId="37007" xr:uid="{00000000-0005-0000-0000-000017020000}"/>
    <cellStyle name="_Ark4_Q Sum_Res N" xfId="37008" xr:uid="{00000000-0005-0000-0000-000018020000}"/>
    <cellStyle name="_Attr" xfId="13" xr:uid="{00000000-0005-0000-0000-000019020000}"/>
    <cellStyle name="_Attr 10" xfId="40658" xr:uid="{00000000-0005-0000-0000-00001A020000}"/>
    <cellStyle name="_Attr 10 2" xfId="40659" xr:uid="{00000000-0005-0000-0000-00001B020000}"/>
    <cellStyle name="_Attr 11" xfId="40660" xr:uid="{00000000-0005-0000-0000-00001C020000}"/>
    <cellStyle name="_Attr 2" xfId="14" xr:uid="{00000000-0005-0000-0000-00001D020000}"/>
    <cellStyle name="_Attr 2 2" xfId="37009" xr:uid="{00000000-0005-0000-0000-00001E020000}"/>
    <cellStyle name="_Attr 2 2 2" xfId="40661" xr:uid="{00000000-0005-0000-0000-00001F020000}"/>
    <cellStyle name="_Attr 2 2 2 2" xfId="40662" xr:uid="{00000000-0005-0000-0000-000020020000}"/>
    <cellStyle name="_Attr 2 2 2 2 2" xfId="40663" xr:uid="{00000000-0005-0000-0000-000021020000}"/>
    <cellStyle name="_Attr 2 2 2 2 2 2" xfId="40664" xr:uid="{00000000-0005-0000-0000-000022020000}"/>
    <cellStyle name="_Attr 2 2 2 2 3" xfId="40665" xr:uid="{00000000-0005-0000-0000-000023020000}"/>
    <cellStyle name="_Attr 2 2 2 3" xfId="40666" xr:uid="{00000000-0005-0000-0000-000024020000}"/>
    <cellStyle name="_Attr 2 2 2 3 2" xfId="40667" xr:uid="{00000000-0005-0000-0000-000025020000}"/>
    <cellStyle name="_Attr 2 2 2 4" xfId="40668" xr:uid="{00000000-0005-0000-0000-000026020000}"/>
    <cellStyle name="_Attr 2 2 3" xfId="40669" xr:uid="{00000000-0005-0000-0000-000027020000}"/>
    <cellStyle name="_Attr 2 2 3 2" xfId="40670" xr:uid="{00000000-0005-0000-0000-000028020000}"/>
    <cellStyle name="_Attr 2 2 3 2 2" xfId="40671" xr:uid="{00000000-0005-0000-0000-000029020000}"/>
    <cellStyle name="_Attr 2 2 3 3" xfId="40672" xr:uid="{00000000-0005-0000-0000-00002A020000}"/>
    <cellStyle name="_Attr 2 2 4" xfId="40673" xr:uid="{00000000-0005-0000-0000-00002B020000}"/>
    <cellStyle name="_Attr 2 2 4 2" xfId="40674" xr:uid="{00000000-0005-0000-0000-00002C020000}"/>
    <cellStyle name="_Attr 2 2 5" xfId="40675" xr:uid="{00000000-0005-0000-0000-00002D020000}"/>
    <cellStyle name="_Attr 2 3" xfId="40676" xr:uid="{00000000-0005-0000-0000-00002E020000}"/>
    <cellStyle name="_Attr 2 3 2" xfId="40677" xr:uid="{00000000-0005-0000-0000-00002F020000}"/>
    <cellStyle name="_Attr 2 3 2 2" xfId="40678" xr:uid="{00000000-0005-0000-0000-000030020000}"/>
    <cellStyle name="_Attr 2 3 2 2 2" xfId="40679" xr:uid="{00000000-0005-0000-0000-000031020000}"/>
    <cellStyle name="_Attr 2 3 2 3" xfId="40680" xr:uid="{00000000-0005-0000-0000-000032020000}"/>
    <cellStyle name="_Attr 2 3 3" xfId="40681" xr:uid="{00000000-0005-0000-0000-000033020000}"/>
    <cellStyle name="_Attr 2 3 3 2" xfId="40682" xr:uid="{00000000-0005-0000-0000-000034020000}"/>
    <cellStyle name="_Attr 2 3 4" xfId="40683" xr:uid="{00000000-0005-0000-0000-000035020000}"/>
    <cellStyle name="_Attr 2 4" xfId="40684" xr:uid="{00000000-0005-0000-0000-000036020000}"/>
    <cellStyle name="_Attr 2 4 2" xfId="40685" xr:uid="{00000000-0005-0000-0000-000037020000}"/>
    <cellStyle name="_Attr 2 4 2 2" xfId="40686" xr:uid="{00000000-0005-0000-0000-000038020000}"/>
    <cellStyle name="_Attr 2 4 3" xfId="40687" xr:uid="{00000000-0005-0000-0000-000039020000}"/>
    <cellStyle name="_Attr 2 4 3 2" xfId="40688" xr:uid="{00000000-0005-0000-0000-00003A020000}"/>
    <cellStyle name="_Attr 2 4 4" xfId="40689" xr:uid="{00000000-0005-0000-0000-00003B020000}"/>
    <cellStyle name="_Attr 2 5" xfId="40690" xr:uid="{00000000-0005-0000-0000-00003C020000}"/>
    <cellStyle name="_Attr 2 5 2" xfId="40691" xr:uid="{00000000-0005-0000-0000-00003D020000}"/>
    <cellStyle name="_Attr 2 6" xfId="40692" xr:uid="{00000000-0005-0000-0000-00003E020000}"/>
    <cellStyle name="_Attr 2 6 2" xfId="40693" xr:uid="{00000000-0005-0000-0000-00003F020000}"/>
    <cellStyle name="_Attr 2 7" xfId="40694" xr:uid="{00000000-0005-0000-0000-000040020000}"/>
    <cellStyle name="_Attr 2_Kontroll ME" xfId="12159" xr:uid="{00000000-0005-0000-0000-000041020000}"/>
    <cellStyle name="_Attr 2_Kontroll-fane" xfId="12160" xr:uid="{00000000-0005-0000-0000-000042020000}"/>
    <cellStyle name="_Attr 2_Prognose eksponering " xfId="37010" xr:uid="{00000000-0005-0000-0000-000043020000}"/>
    <cellStyle name="_Attr 2_Prognose eksponering  2" xfId="40695" xr:uid="{00000000-0005-0000-0000-000044020000}"/>
    <cellStyle name="_Attr 2_Prognose eksponering  2 2" xfId="40696" xr:uid="{00000000-0005-0000-0000-000045020000}"/>
    <cellStyle name="_Attr 2_Prognose eksponering  2 2 2" xfId="40697" xr:uid="{00000000-0005-0000-0000-000046020000}"/>
    <cellStyle name="_Attr 2_Prognose eksponering  2 3" xfId="40698" xr:uid="{00000000-0005-0000-0000-000047020000}"/>
    <cellStyle name="_Attr 2_Prognose eksponering  3" xfId="40699" xr:uid="{00000000-0005-0000-0000-000048020000}"/>
    <cellStyle name="_Attr 2_Prognose eksponering  3 2" xfId="40700" xr:uid="{00000000-0005-0000-0000-000049020000}"/>
    <cellStyle name="_Attr 2_Prognose eksponering  4" xfId="40701" xr:uid="{00000000-0005-0000-0000-00004A020000}"/>
    <cellStyle name="_Attr 2_Vedlegg" xfId="40702" xr:uid="{00000000-0005-0000-0000-00004B020000}"/>
    <cellStyle name="_Attr 2_Vedlegg 2" xfId="40703" xr:uid="{00000000-0005-0000-0000-00004C020000}"/>
    <cellStyle name="_Attr 2_Vedlegg 2 2" xfId="40704" xr:uid="{00000000-0005-0000-0000-00004D020000}"/>
    <cellStyle name="_Attr 2_Vedlegg 2 2 2" xfId="40705" xr:uid="{00000000-0005-0000-0000-00004E020000}"/>
    <cellStyle name="_Attr 2_Vedlegg 2 3" xfId="40706" xr:uid="{00000000-0005-0000-0000-00004F020000}"/>
    <cellStyle name="_Attr 2_Vedlegg 3" xfId="40707" xr:uid="{00000000-0005-0000-0000-000050020000}"/>
    <cellStyle name="_Attr 2_Vedlegg 3 2" xfId="40708" xr:uid="{00000000-0005-0000-0000-000051020000}"/>
    <cellStyle name="_Attr 2_Vedlegg 4" xfId="40709" xr:uid="{00000000-0005-0000-0000-000052020000}"/>
    <cellStyle name="_Attr 3" xfId="15" xr:uid="{00000000-0005-0000-0000-000053020000}"/>
    <cellStyle name="_Attr 3 2" xfId="40710" xr:uid="{00000000-0005-0000-0000-000054020000}"/>
    <cellStyle name="_Attr 3 2 2" xfId="40711" xr:uid="{00000000-0005-0000-0000-000055020000}"/>
    <cellStyle name="_Attr 3 2 2 2" xfId="40712" xr:uid="{00000000-0005-0000-0000-000056020000}"/>
    <cellStyle name="_Attr 3 2 2 2 2" xfId="40713" xr:uid="{00000000-0005-0000-0000-000057020000}"/>
    <cellStyle name="_Attr 3 2 2 3" xfId="40714" xr:uid="{00000000-0005-0000-0000-000058020000}"/>
    <cellStyle name="_Attr 3 2 3" xfId="40715" xr:uid="{00000000-0005-0000-0000-000059020000}"/>
    <cellStyle name="_Attr 3 2 3 2" xfId="40716" xr:uid="{00000000-0005-0000-0000-00005A020000}"/>
    <cellStyle name="_Attr 3 2 4" xfId="40717" xr:uid="{00000000-0005-0000-0000-00005B020000}"/>
    <cellStyle name="_Attr 3 3" xfId="40718" xr:uid="{00000000-0005-0000-0000-00005C020000}"/>
    <cellStyle name="_Attr 3 3 2" xfId="40719" xr:uid="{00000000-0005-0000-0000-00005D020000}"/>
    <cellStyle name="_Attr 3 3 2 2" xfId="40720" xr:uid="{00000000-0005-0000-0000-00005E020000}"/>
    <cellStyle name="_Attr 3 3 3" xfId="40721" xr:uid="{00000000-0005-0000-0000-00005F020000}"/>
    <cellStyle name="_Attr 3 4" xfId="40722" xr:uid="{00000000-0005-0000-0000-000060020000}"/>
    <cellStyle name="_Attr 3 4 2" xfId="40723" xr:uid="{00000000-0005-0000-0000-000061020000}"/>
    <cellStyle name="_Attr 3 5" xfId="40724" xr:uid="{00000000-0005-0000-0000-000062020000}"/>
    <cellStyle name="_Attr 4" xfId="16" xr:uid="{00000000-0005-0000-0000-000063020000}"/>
    <cellStyle name="_Attr 4 2" xfId="40725" xr:uid="{00000000-0005-0000-0000-000064020000}"/>
    <cellStyle name="_Attr 4 2 2" xfId="40726" xr:uid="{00000000-0005-0000-0000-000065020000}"/>
    <cellStyle name="_Attr 4 2 2 2" xfId="40727" xr:uid="{00000000-0005-0000-0000-000066020000}"/>
    <cellStyle name="_Attr 4 2 2 2 2" xfId="40728" xr:uid="{00000000-0005-0000-0000-000067020000}"/>
    <cellStyle name="_Attr 4 2 2 2 2 2" xfId="40729" xr:uid="{00000000-0005-0000-0000-000068020000}"/>
    <cellStyle name="_Attr 4 2 2 2 3" xfId="40730" xr:uid="{00000000-0005-0000-0000-000069020000}"/>
    <cellStyle name="_Attr 4 2 2 3" xfId="40731" xr:uid="{00000000-0005-0000-0000-00006A020000}"/>
    <cellStyle name="_Attr 4 2 2 3 2" xfId="40732" xr:uid="{00000000-0005-0000-0000-00006B020000}"/>
    <cellStyle name="_Attr 4 2 2 4" xfId="40733" xr:uid="{00000000-0005-0000-0000-00006C020000}"/>
    <cellStyle name="_Attr 4 2 3" xfId="40734" xr:uid="{00000000-0005-0000-0000-00006D020000}"/>
    <cellStyle name="_Attr 4 2 3 2" xfId="40735" xr:uid="{00000000-0005-0000-0000-00006E020000}"/>
    <cellStyle name="_Attr 4 2 3 2 2" xfId="40736" xr:uid="{00000000-0005-0000-0000-00006F020000}"/>
    <cellStyle name="_Attr 4 2 3 3" xfId="40737" xr:uid="{00000000-0005-0000-0000-000070020000}"/>
    <cellStyle name="_Attr 4 2 4" xfId="40738" xr:uid="{00000000-0005-0000-0000-000071020000}"/>
    <cellStyle name="_Attr 4 2 4 2" xfId="40739" xr:uid="{00000000-0005-0000-0000-000072020000}"/>
    <cellStyle name="_Attr 4 2 5" xfId="40740" xr:uid="{00000000-0005-0000-0000-000073020000}"/>
    <cellStyle name="_Attr 4 3" xfId="40741" xr:uid="{00000000-0005-0000-0000-000074020000}"/>
    <cellStyle name="_Attr 4 3 2" xfId="40742" xr:uid="{00000000-0005-0000-0000-000075020000}"/>
    <cellStyle name="_Attr 4 3 2 2" xfId="40743" xr:uid="{00000000-0005-0000-0000-000076020000}"/>
    <cellStyle name="_Attr 4 3 2 2 2" xfId="40744" xr:uid="{00000000-0005-0000-0000-000077020000}"/>
    <cellStyle name="_Attr 4 3 2 3" xfId="40745" xr:uid="{00000000-0005-0000-0000-000078020000}"/>
    <cellStyle name="_Attr 4 3 3" xfId="40746" xr:uid="{00000000-0005-0000-0000-000079020000}"/>
    <cellStyle name="_Attr 4 3 3 2" xfId="40747" xr:uid="{00000000-0005-0000-0000-00007A020000}"/>
    <cellStyle name="_Attr 4 3 4" xfId="40748" xr:uid="{00000000-0005-0000-0000-00007B020000}"/>
    <cellStyle name="_Attr 4 4" xfId="40749" xr:uid="{00000000-0005-0000-0000-00007C020000}"/>
    <cellStyle name="_Attr 4 4 2" xfId="40750" xr:uid="{00000000-0005-0000-0000-00007D020000}"/>
    <cellStyle name="_Attr 4 4 2 2" xfId="40751" xr:uid="{00000000-0005-0000-0000-00007E020000}"/>
    <cellStyle name="_Attr 4 4 3" xfId="40752" xr:uid="{00000000-0005-0000-0000-00007F020000}"/>
    <cellStyle name="_Attr 4 5" xfId="40753" xr:uid="{00000000-0005-0000-0000-000080020000}"/>
    <cellStyle name="_Attr 4 5 2" xfId="40754" xr:uid="{00000000-0005-0000-0000-000081020000}"/>
    <cellStyle name="_Attr 4 6" xfId="40755" xr:uid="{00000000-0005-0000-0000-000082020000}"/>
    <cellStyle name="_Attr 5" xfId="40756" xr:uid="{00000000-0005-0000-0000-000083020000}"/>
    <cellStyle name="_Attr 5 2" xfId="40757" xr:uid="{00000000-0005-0000-0000-000084020000}"/>
    <cellStyle name="_Attr 5 2 2" xfId="40758" xr:uid="{00000000-0005-0000-0000-000085020000}"/>
    <cellStyle name="_Attr 5 2 2 2" xfId="40759" xr:uid="{00000000-0005-0000-0000-000086020000}"/>
    <cellStyle name="_Attr 5 2 2 2 2" xfId="40760" xr:uid="{00000000-0005-0000-0000-000087020000}"/>
    <cellStyle name="_Attr 5 2 2 2 2 2" xfId="40761" xr:uid="{00000000-0005-0000-0000-000088020000}"/>
    <cellStyle name="_Attr 5 2 2 2 3" xfId="40762" xr:uid="{00000000-0005-0000-0000-000089020000}"/>
    <cellStyle name="_Attr 5 2 2 3" xfId="40763" xr:uid="{00000000-0005-0000-0000-00008A020000}"/>
    <cellStyle name="_Attr 5 2 2 3 2" xfId="40764" xr:uid="{00000000-0005-0000-0000-00008B020000}"/>
    <cellStyle name="_Attr 5 2 2 4" xfId="40765" xr:uid="{00000000-0005-0000-0000-00008C020000}"/>
    <cellStyle name="_Attr 5 2 3" xfId="40766" xr:uid="{00000000-0005-0000-0000-00008D020000}"/>
    <cellStyle name="_Attr 5 2 3 2" xfId="40767" xr:uid="{00000000-0005-0000-0000-00008E020000}"/>
    <cellStyle name="_Attr 5 2 3 2 2" xfId="40768" xr:uid="{00000000-0005-0000-0000-00008F020000}"/>
    <cellStyle name="_Attr 5 2 3 3" xfId="40769" xr:uid="{00000000-0005-0000-0000-000090020000}"/>
    <cellStyle name="_Attr 5 2 4" xfId="40770" xr:uid="{00000000-0005-0000-0000-000091020000}"/>
    <cellStyle name="_Attr 5 2 4 2" xfId="40771" xr:uid="{00000000-0005-0000-0000-000092020000}"/>
    <cellStyle name="_Attr 5 2 5" xfId="40772" xr:uid="{00000000-0005-0000-0000-000093020000}"/>
    <cellStyle name="_Attr 5 3" xfId="40773" xr:uid="{00000000-0005-0000-0000-000094020000}"/>
    <cellStyle name="_Attr 5 3 2" xfId="40774" xr:uid="{00000000-0005-0000-0000-000095020000}"/>
    <cellStyle name="_Attr 5 3 2 2" xfId="40775" xr:uid="{00000000-0005-0000-0000-000096020000}"/>
    <cellStyle name="_Attr 5 3 2 2 2" xfId="40776" xr:uid="{00000000-0005-0000-0000-000097020000}"/>
    <cellStyle name="_Attr 5 3 2 3" xfId="40777" xr:uid="{00000000-0005-0000-0000-000098020000}"/>
    <cellStyle name="_Attr 5 3 3" xfId="40778" xr:uid="{00000000-0005-0000-0000-000099020000}"/>
    <cellStyle name="_Attr 5 3 3 2" xfId="40779" xr:uid="{00000000-0005-0000-0000-00009A020000}"/>
    <cellStyle name="_Attr 5 3 4" xfId="40780" xr:uid="{00000000-0005-0000-0000-00009B020000}"/>
    <cellStyle name="_Attr 5 4" xfId="40781" xr:uid="{00000000-0005-0000-0000-00009C020000}"/>
    <cellStyle name="_Attr 5 4 2" xfId="40782" xr:uid="{00000000-0005-0000-0000-00009D020000}"/>
    <cellStyle name="_Attr 5 4 2 2" xfId="40783" xr:uid="{00000000-0005-0000-0000-00009E020000}"/>
    <cellStyle name="_Attr 5 4 3" xfId="40784" xr:uid="{00000000-0005-0000-0000-00009F020000}"/>
    <cellStyle name="_Attr 5 5" xfId="40785" xr:uid="{00000000-0005-0000-0000-0000A0020000}"/>
    <cellStyle name="_Attr 5 5 2" xfId="40786" xr:uid="{00000000-0005-0000-0000-0000A1020000}"/>
    <cellStyle name="_Attr 5 6" xfId="40787" xr:uid="{00000000-0005-0000-0000-0000A2020000}"/>
    <cellStyle name="_Attr 6" xfId="40788" xr:uid="{00000000-0005-0000-0000-0000A3020000}"/>
    <cellStyle name="_Attr 6 2" xfId="40789" xr:uid="{00000000-0005-0000-0000-0000A4020000}"/>
    <cellStyle name="_Attr 6 2 2" xfId="40790" xr:uid="{00000000-0005-0000-0000-0000A5020000}"/>
    <cellStyle name="_Attr 6 2 2 2" xfId="40791" xr:uid="{00000000-0005-0000-0000-0000A6020000}"/>
    <cellStyle name="_Attr 6 2 2 2 2" xfId="40792" xr:uid="{00000000-0005-0000-0000-0000A7020000}"/>
    <cellStyle name="_Attr 6 2 2 2 2 2" xfId="40793" xr:uid="{00000000-0005-0000-0000-0000A8020000}"/>
    <cellStyle name="_Attr 6 2 2 2 3" xfId="40794" xr:uid="{00000000-0005-0000-0000-0000A9020000}"/>
    <cellStyle name="_Attr 6 2 2 3" xfId="40795" xr:uid="{00000000-0005-0000-0000-0000AA020000}"/>
    <cellStyle name="_Attr 6 2 2 3 2" xfId="40796" xr:uid="{00000000-0005-0000-0000-0000AB020000}"/>
    <cellStyle name="_Attr 6 2 2 4" xfId="40797" xr:uid="{00000000-0005-0000-0000-0000AC020000}"/>
    <cellStyle name="_Attr 6 2 3" xfId="40798" xr:uid="{00000000-0005-0000-0000-0000AD020000}"/>
    <cellStyle name="_Attr 6 2 3 2" xfId="40799" xr:uid="{00000000-0005-0000-0000-0000AE020000}"/>
    <cellStyle name="_Attr 6 2 3 2 2" xfId="40800" xr:uid="{00000000-0005-0000-0000-0000AF020000}"/>
    <cellStyle name="_Attr 6 2 3 3" xfId="40801" xr:uid="{00000000-0005-0000-0000-0000B0020000}"/>
    <cellStyle name="_Attr 6 2 4" xfId="40802" xr:uid="{00000000-0005-0000-0000-0000B1020000}"/>
    <cellStyle name="_Attr 6 2 4 2" xfId="40803" xr:uid="{00000000-0005-0000-0000-0000B2020000}"/>
    <cellStyle name="_Attr 6 2 5" xfId="40804" xr:uid="{00000000-0005-0000-0000-0000B3020000}"/>
    <cellStyle name="_Attr 6 3" xfId="40805" xr:uid="{00000000-0005-0000-0000-0000B4020000}"/>
    <cellStyle name="_Attr 6 3 2" xfId="40806" xr:uid="{00000000-0005-0000-0000-0000B5020000}"/>
    <cellStyle name="_Attr 6 3 2 2" xfId="40807" xr:uid="{00000000-0005-0000-0000-0000B6020000}"/>
    <cellStyle name="_Attr 6 3 2 2 2" xfId="40808" xr:uid="{00000000-0005-0000-0000-0000B7020000}"/>
    <cellStyle name="_Attr 6 3 2 3" xfId="40809" xr:uid="{00000000-0005-0000-0000-0000B8020000}"/>
    <cellStyle name="_Attr 6 3 3" xfId="40810" xr:uid="{00000000-0005-0000-0000-0000B9020000}"/>
    <cellStyle name="_Attr 6 3 3 2" xfId="40811" xr:uid="{00000000-0005-0000-0000-0000BA020000}"/>
    <cellStyle name="_Attr 6 3 4" xfId="40812" xr:uid="{00000000-0005-0000-0000-0000BB020000}"/>
    <cellStyle name="_Attr 6 4" xfId="40813" xr:uid="{00000000-0005-0000-0000-0000BC020000}"/>
    <cellStyle name="_Attr 6 4 2" xfId="40814" xr:uid="{00000000-0005-0000-0000-0000BD020000}"/>
    <cellStyle name="_Attr 6 4 2 2" xfId="40815" xr:uid="{00000000-0005-0000-0000-0000BE020000}"/>
    <cellStyle name="_Attr 6 4 3" xfId="40816" xr:uid="{00000000-0005-0000-0000-0000BF020000}"/>
    <cellStyle name="_Attr 6 5" xfId="40817" xr:uid="{00000000-0005-0000-0000-0000C0020000}"/>
    <cellStyle name="_Attr 6 5 2" xfId="40818" xr:uid="{00000000-0005-0000-0000-0000C1020000}"/>
    <cellStyle name="_Attr 6 6" xfId="40819" xr:uid="{00000000-0005-0000-0000-0000C2020000}"/>
    <cellStyle name="_Attr 7" xfId="40820" xr:uid="{00000000-0005-0000-0000-0000C3020000}"/>
    <cellStyle name="_Attr 7 2" xfId="40821" xr:uid="{00000000-0005-0000-0000-0000C4020000}"/>
    <cellStyle name="_Attr 7 2 2" xfId="40822" xr:uid="{00000000-0005-0000-0000-0000C5020000}"/>
    <cellStyle name="_Attr 7 2 2 2" xfId="40823" xr:uid="{00000000-0005-0000-0000-0000C6020000}"/>
    <cellStyle name="_Attr 7 2 2 2 2" xfId="40824" xr:uid="{00000000-0005-0000-0000-0000C7020000}"/>
    <cellStyle name="_Attr 7 2 2 3" xfId="40825" xr:uid="{00000000-0005-0000-0000-0000C8020000}"/>
    <cellStyle name="_Attr 7 2 3" xfId="40826" xr:uid="{00000000-0005-0000-0000-0000C9020000}"/>
    <cellStyle name="_Attr 7 2 3 2" xfId="40827" xr:uid="{00000000-0005-0000-0000-0000CA020000}"/>
    <cellStyle name="_Attr 7 2 4" xfId="40828" xr:uid="{00000000-0005-0000-0000-0000CB020000}"/>
    <cellStyle name="_Attr 7 3" xfId="40829" xr:uid="{00000000-0005-0000-0000-0000CC020000}"/>
    <cellStyle name="_Attr 7 3 2" xfId="40830" xr:uid="{00000000-0005-0000-0000-0000CD020000}"/>
    <cellStyle name="_Attr 7 3 2 2" xfId="40831" xr:uid="{00000000-0005-0000-0000-0000CE020000}"/>
    <cellStyle name="_Attr 7 3 2 2 2" xfId="40832" xr:uid="{00000000-0005-0000-0000-0000CF020000}"/>
    <cellStyle name="_Attr 7 3 2 3" xfId="40833" xr:uid="{00000000-0005-0000-0000-0000D0020000}"/>
    <cellStyle name="_Attr 7 3 3" xfId="40834" xr:uid="{00000000-0005-0000-0000-0000D1020000}"/>
    <cellStyle name="_Attr 7 3 3 2" xfId="40835" xr:uid="{00000000-0005-0000-0000-0000D2020000}"/>
    <cellStyle name="_Attr 7 3 4" xfId="40836" xr:uid="{00000000-0005-0000-0000-0000D3020000}"/>
    <cellStyle name="_Attr 7 4" xfId="40837" xr:uid="{00000000-0005-0000-0000-0000D4020000}"/>
    <cellStyle name="_Attr 7 4 2" xfId="40838" xr:uid="{00000000-0005-0000-0000-0000D5020000}"/>
    <cellStyle name="_Attr 7 4 2 2" xfId="40839" xr:uid="{00000000-0005-0000-0000-0000D6020000}"/>
    <cellStyle name="_Attr 7 4 3" xfId="40840" xr:uid="{00000000-0005-0000-0000-0000D7020000}"/>
    <cellStyle name="_Attr 7 5" xfId="40841" xr:uid="{00000000-0005-0000-0000-0000D8020000}"/>
    <cellStyle name="_Attr 7 5 2" xfId="40842" xr:uid="{00000000-0005-0000-0000-0000D9020000}"/>
    <cellStyle name="_Attr 7 6" xfId="40843" xr:uid="{00000000-0005-0000-0000-0000DA020000}"/>
    <cellStyle name="_Attr 8" xfId="40844" xr:uid="{00000000-0005-0000-0000-0000DB020000}"/>
    <cellStyle name="_Attr 8 2" xfId="40845" xr:uid="{00000000-0005-0000-0000-0000DC020000}"/>
    <cellStyle name="_Attr 8 2 2" xfId="40846" xr:uid="{00000000-0005-0000-0000-0000DD020000}"/>
    <cellStyle name="_Attr 8 3" xfId="40847" xr:uid="{00000000-0005-0000-0000-0000DE020000}"/>
    <cellStyle name="_Attr 8 3 2" xfId="40848" xr:uid="{00000000-0005-0000-0000-0000DF020000}"/>
    <cellStyle name="_Attr 8 4" xfId="40849" xr:uid="{00000000-0005-0000-0000-0000E0020000}"/>
    <cellStyle name="_Attr 9" xfId="40850" xr:uid="{00000000-0005-0000-0000-0000E1020000}"/>
    <cellStyle name="_Attr 9 2" xfId="40851" xr:uid="{00000000-0005-0000-0000-0000E2020000}"/>
    <cellStyle name="_Attr_Adjustment-Hovedtall" xfId="37011" xr:uid="{00000000-0005-0000-0000-0000E3020000}"/>
    <cellStyle name="_Attr_Expenses (1)" xfId="40852" xr:uid="{00000000-0005-0000-0000-0000E4020000}"/>
    <cellStyle name="_Attr_Hovedtall" xfId="37012" xr:uid="{00000000-0005-0000-0000-0000E5020000}"/>
    <cellStyle name="_Attr_Kontroll ME" xfId="12161" xr:uid="{00000000-0005-0000-0000-0000E6020000}"/>
    <cellStyle name="_Attr_Kontroll-fane" xfId="12162" xr:uid="{00000000-0005-0000-0000-0000E7020000}"/>
    <cellStyle name="_Attr_Nøkkeltall" xfId="37013" xr:uid="{00000000-0005-0000-0000-0000E8020000}"/>
    <cellStyle name="_Attr_Prognose eksponering " xfId="37014" xr:uid="{00000000-0005-0000-0000-0000E9020000}"/>
    <cellStyle name="_Attr_Prognose eksponering  2" xfId="40853" xr:uid="{00000000-0005-0000-0000-0000EA020000}"/>
    <cellStyle name="_Attr_Prognose eksponering  2 2" xfId="40854" xr:uid="{00000000-0005-0000-0000-0000EB020000}"/>
    <cellStyle name="_Attr_Prognose eksponering  2 2 2" xfId="40855" xr:uid="{00000000-0005-0000-0000-0000EC020000}"/>
    <cellStyle name="_Attr_Prognose eksponering  2 3" xfId="40856" xr:uid="{00000000-0005-0000-0000-0000ED020000}"/>
    <cellStyle name="_Attr_Prognose eksponering  3" xfId="40857" xr:uid="{00000000-0005-0000-0000-0000EE020000}"/>
    <cellStyle name="_Attr_Prognose eksponering  3 2" xfId="40858" xr:uid="{00000000-0005-0000-0000-0000EF020000}"/>
    <cellStyle name="_Attr_Prognose eksponering  4" xfId="40859" xr:uid="{00000000-0005-0000-0000-0000F0020000}"/>
    <cellStyle name="_Attr_Resultat" xfId="37015" xr:uid="{00000000-0005-0000-0000-0000F1020000}"/>
    <cellStyle name="_Attr_Results &amp; key fig." xfId="40860" xr:uid="{00000000-0005-0000-0000-0000F2020000}"/>
    <cellStyle name="_Attr_Vedlegg" xfId="40861" xr:uid="{00000000-0005-0000-0000-0000F3020000}"/>
    <cellStyle name="_Attr_Vedlegg 2" xfId="40862" xr:uid="{00000000-0005-0000-0000-0000F4020000}"/>
    <cellStyle name="_Attr_Vedlegg 2 2" xfId="40863" xr:uid="{00000000-0005-0000-0000-0000F5020000}"/>
    <cellStyle name="_Attr_Vedlegg 2 2 2" xfId="40864" xr:uid="{00000000-0005-0000-0000-0000F6020000}"/>
    <cellStyle name="_Attr_Vedlegg 2 3" xfId="40865" xr:uid="{00000000-0005-0000-0000-0000F7020000}"/>
    <cellStyle name="_Attr_Vedlegg 3" xfId="40866" xr:uid="{00000000-0005-0000-0000-0000F8020000}"/>
    <cellStyle name="_Attr_Vedlegg 3 2" xfId="40867" xr:uid="{00000000-0005-0000-0000-0000F9020000}"/>
    <cellStyle name="_Attr_Vedlegg 4" xfId="40868" xr:uid="{00000000-0005-0000-0000-0000FA020000}"/>
    <cellStyle name="_AUM kapitalforvaltning 4Q09" xfId="37016" xr:uid="{00000000-0005-0000-0000-0000FB020000}"/>
    <cellStyle name="_Avstemming kursendring Skandia &amp; Carlson" xfId="17" xr:uid="{00000000-0005-0000-0000-0000FC020000}"/>
    <cellStyle name="_Avstemming kursendring sone 1" xfId="18" xr:uid="{00000000-0005-0000-0000-0000FD020000}"/>
    <cellStyle name="_Balansen" xfId="19" xr:uid="{00000000-0005-0000-0000-0000FE020000}"/>
    <cellStyle name="_Balansen 10" xfId="40869" xr:uid="{00000000-0005-0000-0000-0000FF020000}"/>
    <cellStyle name="_Balansen 10 2" xfId="40870" xr:uid="{00000000-0005-0000-0000-000000030000}"/>
    <cellStyle name="_Balansen 11" xfId="40871" xr:uid="{00000000-0005-0000-0000-000001030000}"/>
    <cellStyle name="_Balansen 2" xfId="12163" xr:uid="{00000000-0005-0000-0000-000002030000}"/>
    <cellStyle name="_Balansen 2 2" xfId="40872" xr:uid="{00000000-0005-0000-0000-000003030000}"/>
    <cellStyle name="_Balansen 2 2 2" xfId="40873" xr:uid="{00000000-0005-0000-0000-000004030000}"/>
    <cellStyle name="_Balansen 2 2 2 2" xfId="40874" xr:uid="{00000000-0005-0000-0000-000005030000}"/>
    <cellStyle name="_Balansen 2 2 2 2 2" xfId="40875" xr:uid="{00000000-0005-0000-0000-000006030000}"/>
    <cellStyle name="_Balansen 2 2 2 2 2 2" xfId="40876" xr:uid="{00000000-0005-0000-0000-000007030000}"/>
    <cellStyle name="_Balansen 2 2 2 2 3" xfId="40877" xr:uid="{00000000-0005-0000-0000-000008030000}"/>
    <cellStyle name="_Balansen 2 2 2 3" xfId="40878" xr:uid="{00000000-0005-0000-0000-000009030000}"/>
    <cellStyle name="_Balansen 2 2 2 3 2" xfId="40879" xr:uid="{00000000-0005-0000-0000-00000A030000}"/>
    <cellStyle name="_Balansen 2 2 2 4" xfId="40880" xr:uid="{00000000-0005-0000-0000-00000B030000}"/>
    <cellStyle name="_Balansen 2 2 3" xfId="40881" xr:uid="{00000000-0005-0000-0000-00000C030000}"/>
    <cellStyle name="_Balansen 2 2 3 2" xfId="40882" xr:uid="{00000000-0005-0000-0000-00000D030000}"/>
    <cellStyle name="_Balansen 2 2 3 2 2" xfId="40883" xr:uid="{00000000-0005-0000-0000-00000E030000}"/>
    <cellStyle name="_Balansen 2 2 3 3" xfId="40884" xr:uid="{00000000-0005-0000-0000-00000F030000}"/>
    <cellStyle name="_Balansen 2 2 4" xfId="40885" xr:uid="{00000000-0005-0000-0000-000010030000}"/>
    <cellStyle name="_Balansen 2 2 4 2" xfId="40886" xr:uid="{00000000-0005-0000-0000-000011030000}"/>
    <cellStyle name="_Balansen 2 2 5" xfId="40887" xr:uid="{00000000-0005-0000-0000-000012030000}"/>
    <cellStyle name="_Balansen 2 3" xfId="40888" xr:uid="{00000000-0005-0000-0000-000013030000}"/>
    <cellStyle name="_Balansen 2 3 2" xfId="40889" xr:uid="{00000000-0005-0000-0000-000014030000}"/>
    <cellStyle name="_Balansen 2 3 2 2" xfId="40890" xr:uid="{00000000-0005-0000-0000-000015030000}"/>
    <cellStyle name="_Balansen 2 3 2 2 2" xfId="40891" xr:uid="{00000000-0005-0000-0000-000016030000}"/>
    <cellStyle name="_Balansen 2 3 2 3" xfId="40892" xr:uid="{00000000-0005-0000-0000-000017030000}"/>
    <cellStyle name="_Balansen 2 3 3" xfId="40893" xr:uid="{00000000-0005-0000-0000-000018030000}"/>
    <cellStyle name="_Balansen 2 3 3 2" xfId="40894" xr:uid="{00000000-0005-0000-0000-000019030000}"/>
    <cellStyle name="_Balansen 2 3 4" xfId="40895" xr:uid="{00000000-0005-0000-0000-00001A030000}"/>
    <cellStyle name="_Balansen 2 4" xfId="40896" xr:uid="{00000000-0005-0000-0000-00001B030000}"/>
    <cellStyle name="_Balansen 2 4 2" xfId="40897" xr:uid="{00000000-0005-0000-0000-00001C030000}"/>
    <cellStyle name="_Balansen 2 4 2 2" xfId="40898" xr:uid="{00000000-0005-0000-0000-00001D030000}"/>
    <cellStyle name="_Balansen 2 4 3" xfId="40899" xr:uid="{00000000-0005-0000-0000-00001E030000}"/>
    <cellStyle name="_Balansen 2 4 3 2" xfId="40900" xr:uid="{00000000-0005-0000-0000-00001F030000}"/>
    <cellStyle name="_Balansen 2 4 4" xfId="40901" xr:uid="{00000000-0005-0000-0000-000020030000}"/>
    <cellStyle name="_Balansen 2 5" xfId="40902" xr:uid="{00000000-0005-0000-0000-000021030000}"/>
    <cellStyle name="_Balansen 2 5 2" xfId="40903" xr:uid="{00000000-0005-0000-0000-000022030000}"/>
    <cellStyle name="_Balansen 2 6" xfId="40904" xr:uid="{00000000-0005-0000-0000-000023030000}"/>
    <cellStyle name="_Balansen 2 6 2" xfId="40905" xr:uid="{00000000-0005-0000-0000-000024030000}"/>
    <cellStyle name="_Balansen 2 7" xfId="40906" xr:uid="{00000000-0005-0000-0000-000025030000}"/>
    <cellStyle name="_Balansen 3" xfId="40907" xr:uid="{00000000-0005-0000-0000-000026030000}"/>
    <cellStyle name="_Balansen 3 2" xfId="40908" xr:uid="{00000000-0005-0000-0000-000027030000}"/>
    <cellStyle name="_Balansen 3 2 2" xfId="40909" xr:uid="{00000000-0005-0000-0000-000028030000}"/>
    <cellStyle name="_Balansen 3 2 2 2" xfId="40910" xr:uid="{00000000-0005-0000-0000-000029030000}"/>
    <cellStyle name="_Balansen 3 2 2 2 2" xfId="40911" xr:uid="{00000000-0005-0000-0000-00002A030000}"/>
    <cellStyle name="_Balansen 3 2 2 3" xfId="40912" xr:uid="{00000000-0005-0000-0000-00002B030000}"/>
    <cellStyle name="_Balansen 3 2 3" xfId="40913" xr:uid="{00000000-0005-0000-0000-00002C030000}"/>
    <cellStyle name="_Balansen 3 2 3 2" xfId="40914" xr:uid="{00000000-0005-0000-0000-00002D030000}"/>
    <cellStyle name="_Balansen 3 2 4" xfId="40915" xr:uid="{00000000-0005-0000-0000-00002E030000}"/>
    <cellStyle name="_Balansen 3 3" xfId="40916" xr:uid="{00000000-0005-0000-0000-00002F030000}"/>
    <cellStyle name="_Balansen 3 3 2" xfId="40917" xr:uid="{00000000-0005-0000-0000-000030030000}"/>
    <cellStyle name="_Balansen 3 3 2 2" xfId="40918" xr:uid="{00000000-0005-0000-0000-000031030000}"/>
    <cellStyle name="_Balansen 3 3 3" xfId="40919" xr:uid="{00000000-0005-0000-0000-000032030000}"/>
    <cellStyle name="_Balansen 3 4" xfId="40920" xr:uid="{00000000-0005-0000-0000-000033030000}"/>
    <cellStyle name="_Balansen 3 4 2" xfId="40921" xr:uid="{00000000-0005-0000-0000-000034030000}"/>
    <cellStyle name="_Balansen 3 5" xfId="40922" xr:uid="{00000000-0005-0000-0000-000035030000}"/>
    <cellStyle name="_Balansen 4" xfId="40923" xr:uid="{00000000-0005-0000-0000-000036030000}"/>
    <cellStyle name="_Balansen 4 2" xfId="40924" xr:uid="{00000000-0005-0000-0000-000037030000}"/>
    <cellStyle name="_Balansen 4 2 2" xfId="40925" xr:uid="{00000000-0005-0000-0000-000038030000}"/>
    <cellStyle name="_Balansen 4 2 2 2" xfId="40926" xr:uid="{00000000-0005-0000-0000-000039030000}"/>
    <cellStyle name="_Balansen 4 2 2 2 2" xfId="40927" xr:uid="{00000000-0005-0000-0000-00003A030000}"/>
    <cellStyle name="_Balansen 4 2 2 2 2 2" xfId="40928" xr:uid="{00000000-0005-0000-0000-00003B030000}"/>
    <cellStyle name="_Balansen 4 2 2 2 3" xfId="40929" xr:uid="{00000000-0005-0000-0000-00003C030000}"/>
    <cellStyle name="_Balansen 4 2 2 3" xfId="40930" xr:uid="{00000000-0005-0000-0000-00003D030000}"/>
    <cellStyle name="_Balansen 4 2 2 3 2" xfId="40931" xr:uid="{00000000-0005-0000-0000-00003E030000}"/>
    <cellStyle name="_Balansen 4 2 2 4" xfId="40932" xr:uid="{00000000-0005-0000-0000-00003F030000}"/>
    <cellStyle name="_Balansen 4 2 3" xfId="40933" xr:uid="{00000000-0005-0000-0000-000040030000}"/>
    <cellStyle name="_Balansen 4 2 3 2" xfId="40934" xr:uid="{00000000-0005-0000-0000-000041030000}"/>
    <cellStyle name="_Balansen 4 2 3 2 2" xfId="40935" xr:uid="{00000000-0005-0000-0000-000042030000}"/>
    <cellStyle name="_Balansen 4 2 3 3" xfId="40936" xr:uid="{00000000-0005-0000-0000-000043030000}"/>
    <cellStyle name="_Balansen 4 2 4" xfId="40937" xr:uid="{00000000-0005-0000-0000-000044030000}"/>
    <cellStyle name="_Balansen 4 2 4 2" xfId="40938" xr:uid="{00000000-0005-0000-0000-000045030000}"/>
    <cellStyle name="_Balansen 4 2 5" xfId="40939" xr:uid="{00000000-0005-0000-0000-000046030000}"/>
    <cellStyle name="_Balansen 4 3" xfId="40940" xr:uid="{00000000-0005-0000-0000-000047030000}"/>
    <cellStyle name="_Balansen 4 3 2" xfId="40941" xr:uid="{00000000-0005-0000-0000-000048030000}"/>
    <cellStyle name="_Balansen 4 3 2 2" xfId="40942" xr:uid="{00000000-0005-0000-0000-000049030000}"/>
    <cellStyle name="_Balansen 4 3 2 2 2" xfId="40943" xr:uid="{00000000-0005-0000-0000-00004A030000}"/>
    <cellStyle name="_Balansen 4 3 2 3" xfId="40944" xr:uid="{00000000-0005-0000-0000-00004B030000}"/>
    <cellStyle name="_Balansen 4 3 3" xfId="40945" xr:uid="{00000000-0005-0000-0000-00004C030000}"/>
    <cellStyle name="_Balansen 4 3 3 2" xfId="40946" xr:uid="{00000000-0005-0000-0000-00004D030000}"/>
    <cellStyle name="_Balansen 4 3 4" xfId="40947" xr:uid="{00000000-0005-0000-0000-00004E030000}"/>
    <cellStyle name="_Balansen 4 4" xfId="40948" xr:uid="{00000000-0005-0000-0000-00004F030000}"/>
    <cellStyle name="_Balansen 4 4 2" xfId="40949" xr:uid="{00000000-0005-0000-0000-000050030000}"/>
    <cellStyle name="_Balansen 4 4 2 2" xfId="40950" xr:uid="{00000000-0005-0000-0000-000051030000}"/>
    <cellStyle name="_Balansen 4 4 3" xfId="40951" xr:uid="{00000000-0005-0000-0000-000052030000}"/>
    <cellStyle name="_Balansen 4 5" xfId="40952" xr:uid="{00000000-0005-0000-0000-000053030000}"/>
    <cellStyle name="_Balansen 4 5 2" xfId="40953" xr:uid="{00000000-0005-0000-0000-000054030000}"/>
    <cellStyle name="_Balansen 4 6" xfId="40954" xr:uid="{00000000-0005-0000-0000-000055030000}"/>
    <cellStyle name="_Balansen 5" xfId="40955" xr:uid="{00000000-0005-0000-0000-000056030000}"/>
    <cellStyle name="_Balansen 5 2" xfId="40956" xr:uid="{00000000-0005-0000-0000-000057030000}"/>
    <cellStyle name="_Balansen 5 2 2" xfId="40957" xr:uid="{00000000-0005-0000-0000-000058030000}"/>
    <cellStyle name="_Balansen 5 2 2 2" xfId="40958" xr:uid="{00000000-0005-0000-0000-000059030000}"/>
    <cellStyle name="_Balansen 5 2 2 2 2" xfId="40959" xr:uid="{00000000-0005-0000-0000-00005A030000}"/>
    <cellStyle name="_Balansen 5 2 2 2 2 2" xfId="40960" xr:uid="{00000000-0005-0000-0000-00005B030000}"/>
    <cellStyle name="_Balansen 5 2 2 2 3" xfId="40961" xr:uid="{00000000-0005-0000-0000-00005C030000}"/>
    <cellStyle name="_Balansen 5 2 2 3" xfId="40962" xr:uid="{00000000-0005-0000-0000-00005D030000}"/>
    <cellStyle name="_Balansen 5 2 2 3 2" xfId="40963" xr:uid="{00000000-0005-0000-0000-00005E030000}"/>
    <cellStyle name="_Balansen 5 2 2 4" xfId="40964" xr:uid="{00000000-0005-0000-0000-00005F030000}"/>
    <cellStyle name="_Balansen 5 2 3" xfId="40965" xr:uid="{00000000-0005-0000-0000-000060030000}"/>
    <cellStyle name="_Balansen 5 2 3 2" xfId="40966" xr:uid="{00000000-0005-0000-0000-000061030000}"/>
    <cellStyle name="_Balansen 5 2 3 2 2" xfId="40967" xr:uid="{00000000-0005-0000-0000-000062030000}"/>
    <cellStyle name="_Balansen 5 2 3 3" xfId="40968" xr:uid="{00000000-0005-0000-0000-000063030000}"/>
    <cellStyle name="_Balansen 5 2 4" xfId="40969" xr:uid="{00000000-0005-0000-0000-000064030000}"/>
    <cellStyle name="_Balansen 5 2 4 2" xfId="40970" xr:uid="{00000000-0005-0000-0000-000065030000}"/>
    <cellStyle name="_Balansen 5 2 5" xfId="40971" xr:uid="{00000000-0005-0000-0000-000066030000}"/>
    <cellStyle name="_Balansen 5 3" xfId="40972" xr:uid="{00000000-0005-0000-0000-000067030000}"/>
    <cellStyle name="_Balansen 5 3 2" xfId="40973" xr:uid="{00000000-0005-0000-0000-000068030000}"/>
    <cellStyle name="_Balansen 5 3 2 2" xfId="40974" xr:uid="{00000000-0005-0000-0000-000069030000}"/>
    <cellStyle name="_Balansen 5 3 2 2 2" xfId="40975" xr:uid="{00000000-0005-0000-0000-00006A030000}"/>
    <cellStyle name="_Balansen 5 3 2 3" xfId="40976" xr:uid="{00000000-0005-0000-0000-00006B030000}"/>
    <cellStyle name="_Balansen 5 3 3" xfId="40977" xr:uid="{00000000-0005-0000-0000-00006C030000}"/>
    <cellStyle name="_Balansen 5 3 3 2" xfId="40978" xr:uid="{00000000-0005-0000-0000-00006D030000}"/>
    <cellStyle name="_Balansen 5 3 4" xfId="40979" xr:uid="{00000000-0005-0000-0000-00006E030000}"/>
    <cellStyle name="_Balansen 5 4" xfId="40980" xr:uid="{00000000-0005-0000-0000-00006F030000}"/>
    <cellStyle name="_Balansen 5 4 2" xfId="40981" xr:uid="{00000000-0005-0000-0000-000070030000}"/>
    <cellStyle name="_Balansen 5 4 2 2" xfId="40982" xr:uid="{00000000-0005-0000-0000-000071030000}"/>
    <cellStyle name="_Balansen 5 4 3" xfId="40983" xr:uid="{00000000-0005-0000-0000-000072030000}"/>
    <cellStyle name="_Balansen 5 5" xfId="40984" xr:uid="{00000000-0005-0000-0000-000073030000}"/>
    <cellStyle name="_Balansen 5 5 2" xfId="40985" xr:uid="{00000000-0005-0000-0000-000074030000}"/>
    <cellStyle name="_Balansen 5 6" xfId="40986" xr:uid="{00000000-0005-0000-0000-000075030000}"/>
    <cellStyle name="_Balansen 6" xfId="40987" xr:uid="{00000000-0005-0000-0000-000076030000}"/>
    <cellStyle name="_Balansen 6 2" xfId="40988" xr:uid="{00000000-0005-0000-0000-000077030000}"/>
    <cellStyle name="_Balansen 6 2 2" xfId="40989" xr:uid="{00000000-0005-0000-0000-000078030000}"/>
    <cellStyle name="_Balansen 6 2 2 2" xfId="40990" xr:uid="{00000000-0005-0000-0000-000079030000}"/>
    <cellStyle name="_Balansen 6 2 2 2 2" xfId="40991" xr:uid="{00000000-0005-0000-0000-00007A030000}"/>
    <cellStyle name="_Balansen 6 2 2 2 2 2" xfId="40992" xr:uid="{00000000-0005-0000-0000-00007B030000}"/>
    <cellStyle name="_Balansen 6 2 2 2 3" xfId="40993" xr:uid="{00000000-0005-0000-0000-00007C030000}"/>
    <cellStyle name="_Balansen 6 2 2 3" xfId="40994" xr:uid="{00000000-0005-0000-0000-00007D030000}"/>
    <cellStyle name="_Balansen 6 2 2 3 2" xfId="40995" xr:uid="{00000000-0005-0000-0000-00007E030000}"/>
    <cellStyle name="_Balansen 6 2 2 4" xfId="40996" xr:uid="{00000000-0005-0000-0000-00007F030000}"/>
    <cellStyle name="_Balansen 6 2 3" xfId="40997" xr:uid="{00000000-0005-0000-0000-000080030000}"/>
    <cellStyle name="_Balansen 6 2 3 2" xfId="40998" xr:uid="{00000000-0005-0000-0000-000081030000}"/>
    <cellStyle name="_Balansen 6 2 3 2 2" xfId="40999" xr:uid="{00000000-0005-0000-0000-000082030000}"/>
    <cellStyle name="_Balansen 6 2 3 3" xfId="41000" xr:uid="{00000000-0005-0000-0000-000083030000}"/>
    <cellStyle name="_Balansen 6 2 4" xfId="41001" xr:uid="{00000000-0005-0000-0000-000084030000}"/>
    <cellStyle name="_Balansen 6 2 4 2" xfId="41002" xr:uid="{00000000-0005-0000-0000-000085030000}"/>
    <cellStyle name="_Balansen 6 2 5" xfId="41003" xr:uid="{00000000-0005-0000-0000-000086030000}"/>
    <cellStyle name="_Balansen 6 3" xfId="41004" xr:uid="{00000000-0005-0000-0000-000087030000}"/>
    <cellStyle name="_Balansen 6 3 2" xfId="41005" xr:uid="{00000000-0005-0000-0000-000088030000}"/>
    <cellStyle name="_Balansen 6 3 2 2" xfId="41006" xr:uid="{00000000-0005-0000-0000-000089030000}"/>
    <cellStyle name="_Balansen 6 3 2 2 2" xfId="41007" xr:uid="{00000000-0005-0000-0000-00008A030000}"/>
    <cellStyle name="_Balansen 6 3 2 3" xfId="41008" xr:uid="{00000000-0005-0000-0000-00008B030000}"/>
    <cellStyle name="_Balansen 6 3 3" xfId="41009" xr:uid="{00000000-0005-0000-0000-00008C030000}"/>
    <cellStyle name="_Balansen 6 3 3 2" xfId="41010" xr:uid="{00000000-0005-0000-0000-00008D030000}"/>
    <cellStyle name="_Balansen 6 3 4" xfId="41011" xr:uid="{00000000-0005-0000-0000-00008E030000}"/>
    <cellStyle name="_Balansen 6 4" xfId="41012" xr:uid="{00000000-0005-0000-0000-00008F030000}"/>
    <cellStyle name="_Balansen 6 4 2" xfId="41013" xr:uid="{00000000-0005-0000-0000-000090030000}"/>
    <cellStyle name="_Balansen 6 4 2 2" xfId="41014" xr:uid="{00000000-0005-0000-0000-000091030000}"/>
    <cellStyle name="_Balansen 6 4 3" xfId="41015" xr:uid="{00000000-0005-0000-0000-000092030000}"/>
    <cellStyle name="_Balansen 6 5" xfId="41016" xr:uid="{00000000-0005-0000-0000-000093030000}"/>
    <cellStyle name="_Balansen 6 5 2" xfId="41017" xr:uid="{00000000-0005-0000-0000-000094030000}"/>
    <cellStyle name="_Balansen 6 6" xfId="41018" xr:uid="{00000000-0005-0000-0000-000095030000}"/>
    <cellStyle name="_Balansen 7" xfId="41019" xr:uid="{00000000-0005-0000-0000-000096030000}"/>
    <cellStyle name="_Balansen 7 2" xfId="41020" xr:uid="{00000000-0005-0000-0000-000097030000}"/>
    <cellStyle name="_Balansen 7 2 2" xfId="41021" xr:uid="{00000000-0005-0000-0000-000098030000}"/>
    <cellStyle name="_Balansen 7 2 2 2" xfId="41022" xr:uid="{00000000-0005-0000-0000-000099030000}"/>
    <cellStyle name="_Balansen 7 2 2 2 2" xfId="41023" xr:uid="{00000000-0005-0000-0000-00009A030000}"/>
    <cellStyle name="_Balansen 7 2 2 3" xfId="41024" xr:uid="{00000000-0005-0000-0000-00009B030000}"/>
    <cellStyle name="_Balansen 7 2 3" xfId="41025" xr:uid="{00000000-0005-0000-0000-00009C030000}"/>
    <cellStyle name="_Balansen 7 2 3 2" xfId="41026" xr:uid="{00000000-0005-0000-0000-00009D030000}"/>
    <cellStyle name="_Balansen 7 2 4" xfId="41027" xr:uid="{00000000-0005-0000-0000-00009E030000}"/>
    <cellStyle name="_Balansen 7 3" xfId="41028" xr:uid="{00000000-0005-0000-0000-00009F030000}"/>
    <cellStyle name="_Balansen 7 3 2" xfId="41029" xr:uid="{00000000-0005-0000-0000-0000A0030000}"/>
    <cellStyle name="_Balansen 7 3 2 2" xfId="41030" xr:uid="{00000000-0005-0000-0000-0000A1030000}"/>
    <cellStyle name="_Balansen 7 3 2 2 2" xfId="41031" xr:uid="{00000000-0005-0000-0000-0000A2030000}"/>
    <cellStyle name="_Balansen 7 3 2 3" xfId="41032" xr:uid="{00000000-0005-0000-0000-0000A3030000}"/>
    <cellStyle name="_Balansen 7 3 3" xfId="41033" xr:uid="{00000000-0005-0000-0000-0000A4030000}"/>
    <cellStyle name="_Balansen 7 3 3 2" xfId="41034" xr:uid="{00000000-0005-0000-0000-0000A5030000}"/>
    <cellStyle name="_Balansen 7 3 4" xfId="41035" xr:uid="{00000000-0005-0000-0000-0000A6030000}"/>
    <cellStyle name="_Balansen 7 4" xfId="41036" xr:uid="{00000000-0005-0000-0000-0000A7030000}"/>
    <cellStyle name="_Balansen 7 4 2" xfId="41037" xr:uid="{00000000-0005-0000-0000-0000A8030000}"/>
    <cellStyle name="_Balansen 7 4 2 2" xfId="41038" xr:uid="{00000000-0005-0000-0000-0000A9030000}"/>
    <cellStyle name="_Balansen 7 4 3" xfId="41039" xr:uid="{00000000-0005-0000-0000-0000AA030000}"/>
    <cellStyle name="_Balansen 7 5" xfId="41040" xr:uid="{00000000-0005-0000-0000-0000AB030000}"/>
    <cellStyle name="_Balansen 7 5 2" xfId="41041" xr:uid="{00000000-0005-0000-0000-0000AC030000}"/>
    <cellStyle name="_Balansen 7 6" xfId="41042" xr:uid="{00000000-0005-0000-0000-0000AD030000}"/>
    <cellStyle name="_Balansen 8" xfId="41043" xr:uid="{00000000-0005-0000-0000-0000AE030000}"/>
    <cellStyle name="_Balansen 8 2" xfId="41044" xr:uid="{00000000-0005-0000-0000-0000AF030000}"/>
    <cellStyle name="_Balansen 8 2 2" xfId="41045" xr:uid="{00000000-0005-0000-0000-0000B0030000}"/>
    <cellStyle name="_Balansen 8 3" xfId="41046" xr:uid="{00000000-0005-0000-0000-0000B1030000}"/>
    <cellStyle name="_Balansen 8 3 2" xfId="41047" xr:uid="{00000000-0005-0000-0000-0000B2030000}"/>
    <cellStyle name="_Balansen 8 4" xfId="41048" xr:uid="{00000000-0005-0000-0000-0000B3030000}"/>
    <cellStyle name="_Balansen 9" xfId="41049" xr:uid="{00000000-0005-0000-0000-0000B4030000}"/>
    <cellStyle name="_Balansen 9 2" xfId="41050" xr:uid="{00000000-0005-0000-0000-0000B5030000}"/>
    <cellStyle name="_Basisswapper 2010" xfId="12164" xr:uid="{00000000-0005-0000-0000-0000B6030000}"/>
    <cellStyle name="_Basisswapper 2010_Kontroll ME" xfId="12165" xr:uid="{00000000-0005-0000-0000-0000B7030000}"/>
    <cellStyle name="_Basisswapper 2010_Kontroll-fane" xfId="12166" xr:uid="{00000000-0005-0000-0000-0000B8030000}"/>
    <cellStyle name="_Bidragskontroll Skandia og Carlson GC20" xfId="20" xr:uid="{00000000-0005-0000-0000-0000B9030000}"/>
    <cellStyle name="_Bidragskontroll Skandia og Carlson -TM 21.11.07" xfId="21" xr:uid="{00000000-0005-0000-0000-0000BA030000}"/>
    <cellStyle name="_BM-values primus" xfId="22" xr:uid="{00000000-0005-0000-0000-0000BB030000}"/>
    <cellStyle name="_Bok3" xfId="37017" xr:uid="{00000000-0005-0000-0000-0000BC030000}"/>
    <cellStyle name="_Boligkreditt_R21_1231" xfId="12167" xr:uid="{00000000-0005-0000-0000-0000BD030000}"/>
    <cellStyle name="_Book3" xfId="23" xr:uid="{00000000-0005-0000-0000-0000BE030000}"/>
    <cellStyle name="_Book3 10" xfId="41051" xr:uid="{00000000-0005-0000-0000-0000BF030000}"/>
    <cellStyle name="_Book3 10 2" xfId="41052" xr:uid="{00000000-0005-0000-0000-0000C0030000}"/>
    <cellStyle name="_Book3 11" xfId="41053" xr:uid="{00000000-0005-0000-0000-0000C1030000}"/>
    <cellStyle name="_Book3 2" xfId="24" xr:uid="{00000000-0005-0000-0000-0000C2030000}"/>
    <cellStyle name="_Book3 2 2" xfId="41054" xr:uid="{00000000-0005-0000-0000-0000C3030000}"/>
    <cellStyle name="_Book3 2 2 2" xfId="41055" xr:uid="{00000000-0005-0000-0000-0000C4030000}"/>
    <cellStyle name="_Book3 2 2 2 2" xfId="41056" xr:uid="{00000000-0005-0000-0000-0000C5030000}"/>
    <cellStyle name="_Book3 2 2 2 2 2" xfId="41057" xr:uid="{00000000-0005-0000-0000-0000C6030000}"/>
    <cellStyle name="_Book3 2 2 2 2 2 2" xfId="41058" xr:uid="{00000000-0005-0000-0000-0000C7030000}"/>
    <cellStyle name="_Book3 2 2 2 2 3" xfId="41059" xr:uid="{00000000-0005-0000-0000-0000C8030000}"/>
    <cellStyle name="_Book3 2 2 2 3" xfId="41060" xr:uid="{00000000-0005-0000-0000-0000C9030000}"/>
    <cellStyle name="_Book3 2 2 2 3 2" xfId="41061" xr:uid="{00000000-0005-0000-0000-0000CA030000}"/>
    <cellStyle name="_Book3 2 2 2 4" xfId="41062" xr:uid="{00000000-0005-0000-0000-0000CB030000}"/>
    <cellStyle name="_Book3 2 2 3" xfId="41063" xr:uid="{00000000-0005-0000-0000-0000CC030000}"/>
    <cellStyle name="_Book3 2 2 3 2" xfId="41064" xr:uid="{00000000-0005-0000-0000-0000CD030000}"/>
    <cellStyle name="_Book3 2 2 3 2 2" xfId="41065" xr:uid="{00000000-0005-0000-0000-0000CE030000}"/>
    <cellStyle name="_Book3 2 2 3 3" xfId="41066" xr:uid="{00000000-0005-0000-0000-0000CF030000}"/>
    <cellStyle name="_Book3 2 2 4" xfId="41067" xr:uid="{00000000-0005-0000-0000-0000D0030000}"/>
    <cellStyle name="_Book3 2 2 4 2" xfId="41068" xr:uid="{00000000-0005-0000-0000-0000D1030000}"/>
    <cellStyle name="_Book3 2 2 5" xfId="41069" xr:uid="{00000000-0005-0000-0000-0000D2030000}"/>
    <cellStyle name="_Book3 2 3" xfId="41070" xr:uid="{00000000-0005-0000-0000-0000D3030000}"/>
    <cellStyle name="_Book3 2 3 2" xfId="41071" xr:uid="{00000000-0005-0000-0000-0000D4030000}"/>
    <cellStyle name="_Book3 2 3 2 2" xfId="41072" xr:uid="{00000000-0005-0000-0000-0000D5030000}"/>
    <cellStyle name="_Book3 2 3 2 2 2" xfId="41073" xr:uid="{00000000-0005-0000-0000-0000D6030000}"/>
    <cellStyle name="_Book3 2 3 2 3" xfId="41074" xr:uid="{00000000-0005-0000-0000-0000D7030000}"/>
    <cellStyle name="_Book3 2 3 3" xfId="41075" xr:uid="{00000000-0005-0000-0000-0000D8030000}"/>
    <cellStyle name="_Book3 2 3 3 2" xfId="41076" xr:uid="{00000000-0005-0000-0000-0000D9030000}"/>
    <cellStyle name="_Book3 2 3 4" xfId="41077" xr:uid="{00000000-0005-0000-0000-0000DA030000}"/>
    <cellStyle name="_Book3 2 4" xfId="41078" xr:uid="{00000000-0005-0000-0000-0000DB030000}"/>
    <cellStyle name="_Book3 2 4 2" xfId="41079" xr:uid="{00000000-0005-0000-0000-0000DC030000}"/>
    <cellStyle name="_Book3 2 4 2 2" xfId="41080" xr:uid="{00000000-0005-0000-0000-0000DD030000}"/>
    <cellStyle name="_Book3 2 4 3" xfId="41081" xr:uid="{00000000-0005-0000-0000-0000DE030000}"/>
    <cellStyle name="_Book3 2 4 3 2" xfId="41082" xr:uid="{00000000-0005-0000-0000-0000DF030000}"/>
    <cellStyle name="_Book3 2 4 4" xfId="41083" xr:uid="{00000000-0005-0000-0000-0000E0030000}"/>
    <cellStyle name="_Book3 2 5" xfId="41084" xr:uid="{00000000-0005-0000-0000-0000E1030000}"/>
    <cellStyle name="_Book3 2 5 2" xfId="41085" xr:uid="{00000000-0005-0000-0000-0000E2030000}"/>
    <cellStyle name="_Book3 2 6" xfId="41086" xr:uid="{00000000-0005-0000-0000-0000E3030000}"/>
    <cellStyle name="_Book3 2 6 2" xfId="41087" xr:uid="{00000000-0005-0000-0000-0000E4030000}"/>
    <cellStyle name="_Book3 2 7" xfId="41088" xr:uid="{00000000-0005-0000-0000-0000E5030000}"/>
    <cellStyle name="_Book3 2_Kontroll ME" xfId="12168" xr:uid="{00000000-0005-0000-0000-0000E6030000}"/>
    <cellStyle name="_Book3 2_Kontroll-fane" xfId="12169" xr:uid="{00000000-0005-0000-0000-0000E7030000}"/>
    <cellStyle name="_Book3 2_Prognose eksponering " xfId="37018" xr:uid="{00000000-0005-0000-0000-0000E8030000}"/>
    <cellStyle name="_Book3 2_Prognose eksponering  2" xfId="41089" xr:uid="{00000000-0005-0000-0000-0000E9030000}"/>
    <cellStyle name="_Book3 2_Prognose eksponering  2 2" xfId="41090" xr:uid="{00000000-0005-0000-0000-0000EA030000}"/>
    <cellStyle name="_Book3 2_Prognose eksponering  2 2 2" xfId="41091" xr:uid="{00000000-0005-0000-0000-0000EB030000}"/>
    <cellStyle name="_Book3 2_Prognose eksponering  2 3" xfId="41092" xr:uid="{00000000-0005-0000-0000-0000EC030000}"/>
    <cellStyle name="_Book3 2_Prognose eksponering  3" xfId="41093" xr:uid="{00000000-0005-0000-0000-0000ED030000}"/>
    <cellStyle name="_Book3 2_Prognose eksponering  3 2" xfId="41094" xr:uid="{00000000-0005-0000-0000-0000EE030000}"/>
    <cellStyle name="_Book3 2_Prognose eksponering  4" xfId="41095" xr:uid="{00000000-0005-0000-0000-0000EF030000}"/>
    <cellStyle name="_Book3 2_Vedlegg" xfId="41096" xr:uid="{00000000-0005-0000-0000-0000F0030000}"/>
    <cellStyle name="_Book3 2_Vedlegg 2" xfId="41097" xr:uid="{00000000-0005-0000-0000-0000F1030000}"/>
    <cellStyle name="_Book3 2_Vedlegg 2 2" xfId="41098" xr:uid="{00000000-0005-0000-0000-0000F2030000}"/>
    <cellStyle name="_Book3 2_Vedlegg 2 2 2" xfId="41099" xr:uid="{00000000-0005-0000-0000-0000F3030000}"/>
    <cellStyle name="_Book3 2_Vedlegg 2 3" xfId="41100" xr:uid="{00000000-0005-0000-0000-0000F4030000}"/>
    <cellStyle name="_Book3 2_Vedlegg 3" xfId="41101" xr:uid="{00000000-0005-0000-0000-0000F5030000}"/>
    <cellStyle name="_Book3 2_Vedlegg 3 2" xfId="41102" xr:uid="{00000000-0005-0000-0000-0000F6030000}"/>
    <cellStyle name="_Book3 2_Vedlegg 4" xfId="41103" xr:uid="{00000000-0005-0000-0000-0000F7030000}"/>
    <cellStyle name="_Book3 3" xfId="25" xr:uid="{00000000-0005-0000-0000-0000F8030000}"/>
    <cellStyle name="_Book3 3 2" xfId="41104" xr:uid="{00000000-0005-0000-0000-0000F9030000}"/>
    <cellStyle name="_Book3 3 2 2" xfId="41105" xr:uid="{00000000-0005-0000-0000-0000FA030000}"/>
    <cellStyle name="_Book3 3 2 2 2" xfId="41106" xr:uid="{00000000-0005-0000-0000-0000FB030000}"/>
    <cellStyle name="_Book3 3 2 2 2 2" xfId="41107" xr:uid="{00000000-0005-0000-0000-0000FC030000}"/>
    <cellStyle name="_Book3 3 2 2 3" xfId="41108" xr:uid="{00000000-0005-0000-0000-0000FD030000}"/>
    <cellStyle name="_Book3 3 2 3" xfId="41109" xr:uid="{00000000-0005-0000-0000-0000FE030000}"/>
    <cellStyle name="_Book3 3 2 3 2" xfId="41110" xr:uid="{00000000-0005-0000-0000-0000FF030000}"/>
    <cellStyle name="_Book3 3 2 4" xfId="41111" xr:uid="{00000000-0005-0000-0000-000000040000}"/>
    <cellStyle name="_Book3 3 3" xfId="41112" xr:uid="{00000000-0005-0000-0000-000001040000}"/>
    <cellStyle name="_Book3 3 3 2" xfId="41113" xr:uid="{00000000-0005-0000-0000-000002040000}"/>
    <cellStyle name="_Book3 3 3 2 2" xfId="41114" xr:uid="{00000000-0005-0000-0000-000003040000}"/>
    <cellStyle name="_Book3 3 3 3" xfId="41115" xr:uid="{00000000-0005-0000-0000-000004040000}"/>
    <cellStyle name="_Book3 3 4" xfId="41116" xr:uid="{00000000-0005-0000-0000-000005040000}"/>
    <cellStyle name="_Book3 3 4 2" xfId="41117" xr:uid="{00000000-0005-0000-0000-000006040000}"/>
    <cellStyle name="_Book3 3 5" xfId="41118" xr:uid="{00000000-0005-0000-0000-000007040000}"/>
    <cellStyle name="_Book3 4" xfId="26" xr:uid="{00000000-0005-0000-0000-000008040000}"/>
    <cellStyle name="_Book3 4 2" xfId="41119" xr:uid="{00000000-0005-0000-0000-000009040000}"/>
    <cellStyle name="_Book3 4 2 2" xfId="41120" xr:uid="{00000000-0005-0000-0000-00000A040000}"/>
    <cellStyle name="_Book3 4 2 2 2" xfId="41121" xr:uid="{00000000-0005-0000-0000-00000B040000}"/>
    <cellStyle name="_Book3 4 2 2 2 2" xfId="41122" xr:uid="{00000000-0005-0000-0000-00000C040000}"/>
    <cellStyle name="_Book3 4 2 2 2 2 2" xfId="41123" xr:uid="{00000000-0005-0000-0000-00000D040000}"/>
    <cellStyle name="_Book3 4 2 2 2 3" xfId="41124" xr:uid="{00000000-0005-0000-0000-00000E040000}"/>
    <cellStyle name="_Book3 4 2 2 3" xfId="41125" xr:uid="{00000000-0005-0000-0000-00000F040000}"/>
    <cellStyle name="_Book3 4 2 2 3 2" xfId="41126" xr:uid="{00000000-0005-0000-0000-000010040000}"/>
    <cellStyle name="_Book3 4 2 2 4" xfId="41127" xr:uid="{00000000-0005-0000-0000-000011040000}"/>
    <cellStyle name="_Book3 4 2 3" xfId="41128" xr:uid="{00000000-0005-0000-0000-000012040000}"/>
    <cellStyle name="_Book3 4 2 3 2" xfId="41129" xr:uid="{00000000-0005-0000-0000-000013040000}"/>
    <cellStyle name="_Book3 4 2 3 2 2" xfId="41130" xr:uid="{00000000-0005-0000-0000-000014040000}"/>
    <cellStyle name="_Book3 4 2 3 3" xfId="41131" xr:uid="{00000000-0005-0000-0000-000015040000}"/>
    <cellStyle name="_Book3 4 2 4" xfId="41132" xr:uid="{00000000-0005-0000-0000-000016040000}"/>
    <cellStyle name="_Book3 4 2 4 2" xfId="41133" xr:uid="{00000000-0005-0000-0000-000017040000}"/>
    <cellStyle name="_Book3 4 2 5" xfId="41134" xr:uid="{00000000-0005-0000-0000-000018040000}"/>
    <cellStyle name="_Book3 4 3" xfId="41135" xr:uid="{00000000-0005-0000-0000-000019040000}"/>
    <cellStyle name="_Book3 4 3 2" xfId="41136" xr:uid="{00000000-0005-0000-0000-00001A040000}"/>
    <cellStyle name="_Book3 4 3 2 2" xfId="41137" xr:uid="{00000000-0005-0000-0000-00001B040000}"/>
    <cellStyle name="_Book3 4 3 2 2 2" xfId="41138" xr:uid="{00000000-0005-0000-0000-00001C040000}"/>
    <cellStyle name="_Book3 4 3 2 3" xfId="41139" xr:uid="{00000000-0005-0000-0000-00001D040000}"/>
    <cellStyle name="_Book3 4 3 3" xfId="41140" xr:uid="{00000000-0005-0000-0000-00001E040000}"/>
    <cellStyle name="_Book3 4 3 3 2" xfId="41141" xr:uid="{00000000-0005-0000-0000-00001F040000}"/>
    <cellStyle name="_Book3 4 3 4" xfId="41142" xr:uid="{00000000-0005-0000-0000-000020040000}"/>
    <cellStyle name="_Book3 4 4" xfId="41143" xr:uid="{00000000-0005-0000-0000-000021040000}"/>
    <cellStyle name="_Book3 4 4 2" xfId="41144" xr:uid="{00000000-0005-0000-0000-000022040000}"/>
    <cellStyle name="_Book3 4 4 2 2" xfId="41145" xr:uid="{00000000-0005-0000-0000-000023040000}"/>
    <cellStyle name="_Book3 4 4 3" xfId="41146" xr:uid="{00000000-0005-0000-0000-000024040000}"/>
    <cellStyle name="_Book3 4 5" xfId="41147" xr:uid="{00000000-0005-0000-0000-000025040000}"/>
    <cellStyle name="_Book3 4 5 2" xfId="41148" xr:uid="{00000000-0005-0000-0000-000026040000}"/>
    <cellStyle name="_Book3 4 6" xfId="41149" xr:uid="{00000000-0005-0000-0000-000027040000}"/>
    <cellStyle name="_Book3 5" xfId="41150" xr:uid="{00000000-0005-0000-0000-000028040000}"/>
    <cellStyle name="_Book3 5 2" xfId="41151" xr:uid="{00000000-0005-0000-0000-000029040000}"/>
    <cellStyle name="_Book3 5 2 2" xfId="41152" xr:uid="{00000000-0005-0000-0000-00002A040000}"/>
    <cellStyle name="_Book3 5 2 2 2" xfId="41153" xr:uid="{00000000-0005-0000-0000-00002B040000}"/>
    <cellStyle name="_Book3 5 2 2 2 2" xfId="41154" xr:uid="{00000000-0005-0000-0000-00002C040000}"/>
    <cellStyle name="_Book3 5 2 2 2 2 2" xfId="41155" xr:uid="{00000000-0005-0000-0000-00002D040000}"/>
    <cellStyle name="_Book3 5 2 2 2 3" xfId="41156" xr:uid="{00000000-0005-0000-0000-00002E040000}"/>
    <cellStyle name="_Book3 5 2 2 3" xfId="41157" xr:uid="{00000000-0005-0000-0000-00002F040000}"/>
    <cellStyle name="_Book3 5 2 2 3 2" xfId="41158" xr:uid="{00000000-0005-0000-0000-000030040000}"/>
    <cellStyle name="_Book3 5 2 2 4" xfId="41159" xr:uid="{00000000-0005-0000-0000-000031040000}"/>
    <cellStyle name="_Book3 5 2 3" xfId="41160" xr:uid="{00000000-0005-0000-0000-000032040000}"/>
    <cellStyle name="_Book3 5 2 3 2" xfId="41161" xr:uid="{00000000-0005-0000-0000-000033040000}"/>
    <cellStyle name="_Book3 5 2 3 2 2" xfId="41162" xr:uid="{00000000-0005-0000-0000-000034040000}"/>
    <cellStyle name="_Book3 5 2 3 3" xfId="41163" xr:uid="{00000000-0005-0000-0000-000035040000}"/>
    <cellStyle name="_Book3 5 2 4" xfId="41164" xr:uid="{00000000-0005-0000-0000-000036040000}"/>
    <cellStyle name="_Book3 5 2 4 2" xfId="41165" xr:uid="{00000000-0005-0000-0000-000037040000}"/>
    <cellStyle name="_Book3 5 2 5" xfId="41166" xr:uid="{00000000-0005-0000-0000-000038040000}"/>
    <cellStyle name="_Book3 5 3" xfId="41167" xr:uid="{00000000-0005-0000-0000-000039040000}"/>
    <cellStyle name="_Book3 5 3 2" xfId="41168" xr:uid="{00000000-0005-0000-0000-00003A040000}"/>
    <cellStyle name="_Book3 5 3 2 2" xfId="41169" xr:uid="{00000000-0005-0000-0000-00003B040000}"/>
    <cellStyle name="_Book3 5 3 2 2 2" xfId="41170" xr:uid="{00000000-0005-0000-0000-00003C040000}"/>
    <cellStyle name="_Book3 5 3 2 3" xfId="41171" xr:uid="{00000000-0005-0000-0000-00003D040000}"/>
    <cellStyle name="_Book3 5 3 3" xfId="41172" xr:uid="{00000000-0005-0000-0000-00003E040000}"/>
    <cellStyle name="_Book3 5 3 3 2" xfId="41173" xr:uid="{00000000-0005-0000-0000-00003F040000}"/>
    <cellStyle name="_Book3 5 3 4" xfId="41174" xr:uid="{00000000-0005-0000-0000-000040040000}"/>
    <cellStyle name="_Book3 5 4" xfId="41175" xr:uid="{00000000-0005-0000-0000-000041040000}"/>
    <cellStyle name="_Book3 5 4 2" xfId="41176" xr:uid="{00000000-0005-0000-0000-000042040000}"/>
    <cellStyle name="_Book3 5 4 2 2" xfId="41177" xr:uid="{00000000-0005-0000-0000-000043040000}"/>
    <cellStyle name="_Book3 5 4 3" xfId="41178" xr:uid="{00000000-0005-0000-0000-000044040000}"/>
    <cellStyle name="_Book3 5 5" xfId="41179" xr:uid="{00000000-0005-0000-0000-000045040000}"/>
    <cellStyle name="_Book3 5 5 2" xfId="41180" xr:uid="{00000000-0005-0000-0000-000046040000}"/>
    <cellStyle name="_Book3 5 6" xfId="41181" xr:uid="{00000000-0005-0000-0000-000047040000}"/>
    <cellStyle name="_Book3 6" xfId="41182" xr:uid="{00000000-0005-0000-0000-000048040000}"/>
    <cellStyle name="_Book3 6 2" xfId="41183" xr:uid="{00000000-0005-0000-0000-000049040000}"/>
    <cellStyle name="_Book3 6 2 2" xfId="41184" xr:uid="{00000000-0005-0000-0000-00004A040000}"/>
    <cellStyle name="_Book3 6 2 2 2" xfId="41185" xr:uid="{00000000-0005-0000-0000-00004B040000}"/>
    <cellStyle name="_Book3 6 2 2 2 2" xfId="41186" xr:uid="{00000000-0005-0000-0000-00004C040000}"/>
    <cellStyle name="_Book3 6 2 2 2 2 2" xfId="41187" xr:uid="{00000000-0005-0000-0000-00004D040000}"/>
    <cellStyle name="_Book3 6 2 2 2 3" xfId="41188" xr:uid="{00000000-0005-0000-0000-00004E040000}"/>
    <cellStyle name="_Book3 6 2 2 3" xfId="41189" xr:uid="{00000000-0005-0000-0000-00004F040000}"/>
    <cellStyle name="_Book3 6 2 2 3 2" xfId="41190" xr:uid="{00000000-0005-0000-0000-000050040000}"/>
    <cellStyle name="_Book3 6 2 2 4" xfId="41191" xr:uid="{00000000-0005-0000-0000-000051040000}"/>
    <cellStyle name="_Book3 6 2 3" xfId="41192" xr:uid="{00000000-0005-0000-0000-000052040000}"/>
    <cellStyle name="_Book3 6 2 3 2" xfId="41193" xr:uid="{00000000-0005-0000-0000-000053040000}"/>
    <cellStyle name="_Book3 6 2 3 2 2" xfId="41194" xr:uid="{00000000-0005-0000-0000-000054040000}"/>
    <cellStyle name="_Book3 6 2 3 3" xfId="41195" xr:uid="{00000000-0005-0000-0000-000055040000}"/>
    <cellStyle name="_Book3 6 2 4" xfId="41196" xr:uid="{00000000-0005-0000-0000-000056040000}"/>
    <cellStyle name="_Book3 6 2 4 2" xfId="41197" xr:uid="{00000000-0005-0000-0000-000057040000}"/>
    <cellStyle name="_Book3 6 2 5" xfId="41198" xr:uid="{00000000-0005-0000-0000-000058040000}"/>
    <cellStyle name="_Book3 6 3" xfId="41199" xr:uid="{00000000-0005-0000-0000-000059040000}"/>
    <cellStyle name="_Book3 6 3 2" xfId="41200" xr:uid="{00000000-0005-0000-0000-00005A040000}"/>
    <cellStyle name="_Book3 6 3 2 2" xfId="41201" xr:uid="{00000000-0005-0000-0000-00005B040000}"/>
    <cellStyle name="_Book3 6 3 2 2 2" xfId="41202" xr:uid="{00000000-0005-0000-0000-00005C040000}"/>
    <cellStyle name="_Book3 6 3 2 3" xfId="41203" xr:uid="{00000000-0005-0000-0000-00005D040000}"/>
    <cellStyle name="_Book3 6 3 3" xfId="41204" xr:uid="{00000000-0005-0000-0000-00005E040000}"/>
    <cellStyle name="_Book3 6 3 3 2" xfId="41205" xr:uid="{00000000-0005-0000-0000-00005F040000}"/>
    <cellStyle name="_Book3 6 3 4" xfId="41206" xr:uid="{00000000-0005-0000-0000-000060040000}"/>
    <cellStyle name="_Book3 6 4" xfId="41207" xr:uid="{00000000-0005-0000-0000-000061040000}"/>
    <cellStyle name="_Book3 6 4 2" xfId="41208" xr:uid="{00000000-0005-0000-0000-000062040000}"/>
    <cellStyle name="_Book3 6 4 2 2" xfId="41209" xr:uid="{00000000-0005-0000-0000-000063040000}"/>
    <cellStyle name="_Book3 6 4 3" xfId="41210" xr:uid="{00000000-0005-0000-0000-000064040000}"/>
    <cellStyle name="_Book3 6 5" xfId="41211" xr:uid="{00000000-0005-0000-0000-000065040000}"/>
    <cellStyle name="_Book3 6 5 2" xfId="41212" xr:uid="{00000000-0005-0000-0000-000066040000}"/>
    <cellStyle name="_Book3 6 6" xfId="41213" xr:uid="{00000000-0005-0000-0000-000067040000}"/>
    <cellStyle name="_Book3 7" xfId="41214" xr:uid="{00000000-0005-0000-0000-000068040000}"/>
    <cellStyle name="_Book3 7 2" xfId="41215" xr:uid="{00000000-0005-0000-0000-000069040000}"/>
    <cellStyle name="_Book3 7 2 2" xfId="41216" xr:uid="{00000000-0005-0000-0000-00006A040000}"/>
    <cellStyle name="_Book3 7 2 2 2" xfId="41217" xr:uid="{00000000-0005-0000-0000-00006B040000}"/>
    <cellStyle name="_Book3 7 2 2 2 2" xfId="41218" xr:uid="{00000000-0005-0000-0000-00006C040000}"/>
    <cellStyle name="_Book3 7 2 2 3" xfId="41219" xr:uid="{00000000-0005-0000-0000-00006D040000}"/>
    <cellStyle name="_Book3 7 2 3" xfId="41220" xr:uid="{00000000-0005-0000-0000-00006E040000}"/>
    <cellStyle name="_Book3 7 2 3 2" xfId="41221" xr:uid="{00000000-0005-0000-0000-00006F040000}"/>
    <cellStyle name="_Book3 7 2 4" xfId="41222" xr:uid="{00000000-0005-0000-0000-000070040000}"/>
    <cellStyle name="_Book3 7 3" xfId="41223" xr:uid="{00000000-0005-0000-0000-000071040000}"/>
    <cellStyle name="_Book3 7 3 2" xfId="41224" xr:uid="{00000000-0005-0000-0000-000072040000}"/>
    <cellStyle name="_Book3 7 3 2 2" xfId="41225" xr:uid="{00000000-0005-0000-0000-000073040000}"/>
    <cellStyle name="_Book3 7 3 2 2 2" xfId="41226" xr:uid="{00000000-0005-0000-0000-000074040000}"/>
    <cellStyle name="_Book3 7 3 2 3" xfId="41227" xr:uid="{00000000-0005-0000-0000-000075040000}"/>
    <cellStyle name="_Book3 7 3 3" xfId="41228" xr:uid="{00000000-0005-0000-0000-000076040000}"/>
    <cellStyle name="_Book3 7 3 3 2" xfId="41229" xr:uid="{00000000-0005-0000-0000-000077040000}"/>
    <cellStyle name="_Book3 7 3 4" xfId="41230" xr:uid="{00000000-0005-0000-0000-000078040000}"/>
    <cellStyle name="_Book3 7 4" xfId="41231" xr:uid="{00000000-0005-0000-0000-000079040000}"/>
    <cellStyle name="_Book3 7 4 2" xfId="41232" xr:uid="{00000000-0005-0000-0000-00007A040000}"/>
    <cellStyle name="_Book3 7 4 2 2" xfId="41233" xr:uid="{00000000-0005-0000-0000-00007B040000}"/>
    <cellStyle name="_Book3 7 4 3" xfId="41234" xr:uid="{00000000-0005-0000-0000-00007C040000}"/>
    <cellStyle name="_Book3 7 5" xfId="41235" xr:uid="{00000000-0005-0000-0000-00007D040000}"/>
    <cellStyle name="_Book3 7 5 2" xfId="41236" xr:uid="{00000000-0005-0000-0000-00007E040000}"/>
    <cellStyle name="_Book3 7 6" xfId="41237" xr:uid="{00000000-0005-0000-0000-00007F040000}"/>
    <cellStyle name="_Book3 8" xfId="41238" xr:uid="{00000000-0005-0000-0000-000080040000}"/>
    <cellStyle name="_Book3 8 2" xfId="41239" xr:uid="{00000000-0005-0000-0000-000081040000}"/>
    <cellStyle name="_Book3 8 2 2" xfId="41240" xr:uid="{00000000-0005-0000-0000-000082040000}"/>
    <cellStyle name="_Book3 8 3" xfId="41241" xr:uid="{00000000-0005-0000-0000-000083040000}"/>
    <cellStyle name="_Book3 8 3 2" xfId="41242" xr:uid="{00000000-0005-0000-0000-000084040000}"/>
    <cellStyle name="_Book3 8 4" xfId="41243" xr:uid="{00000000-0005-0000-0000-000085040000}"/>
    <cellStyle name="_Book3 9" xfId="41244" xr:uid="{00000000-0005-0000-0000-000086040000}"/>
    <cellStyle name="_Book3 9 2" xfId="41245" xr:uid="{00000000-0005-0000-0000-000087040000}"/>
    <cellStyle name="_Book3_Expenses (1)" xfId="41246" xr:uid="{00000000-0005-0000-0000-000088040000}"/>
    <cellStyle name="_Book3_Kontroll ME" xfId="12170" xr:uid="{00000000-0005-0000-0000-000089040000}"/>
    <cellStyle name="_Book3_Kontroll-fane" xfId="12171" xr:uid="{00000000-0005-0000-0000-00008A040000}"/>
    <cellStyle name="_Book3_Prognose eksponering " xfId="37019" xr:uid="{00000000-0005-0000-0000-00008B040000}"/>
    <cellStyle name="_Book3_Prognose eksponering  2" xfId="41247" xr:uid="{00000000-0005-0000-0000-00008C040000}"/>
    <cellStyle name="_Book3_Prognose eksponering  2 2" xfId="41248" xr:uid="{00000000-0005-0000-0000-00008D040000}"/>
    <cellStyle name="_Book3_Prognose eksponering  2 2 2" xfId="41249" xr:uid="{00000000-0005-0000-0000-00008E040000}"/>
    <cellStyle name="_Book3_Prognose eksponering  2 3" xfId="41250" xr:uid="{00000000-0005-0000-0000-00008F040000}"/>
    <cellStyle name="_Book3_Prognose eksponering  3" xfId="41251" xr:uid="{00000000-0005-0000-0000-000090040000}"/>
    <cellStyle name="_Book3_Prognose eksponering  3 2" xfId="41252" xr:uid="{00000000-0005-0000-0000-000091040000}"/>
    <cellStyle name="_Book3_Prognose eksponering  4" xfId="41253" xr:uid="{00000000-0005-0000-0000-000092040000}"/>
    <cellStyle name="_Book3_Results &amp; key fig." xfId="41254" xr:uid="{00000000-0005-0000-0000-000093040000}"/>
    <cellStyle name="_Book3_Vedlegg" xfId="41255" xr:uid="{00000000-0005-0000-0000-000094040000}"/>
    <cellStyle name="_Book3_Vedlegg 2" xfId="41256" xr:uid="{00000000-0005-0000-0000-000095040000}"/>
    <cellStyle name="_Book3_Vedlegg 2 2" xfId="41257" xr:uid="{00000000-0005-0000-0000-000096040000}"/>
    <cellStyle name="_Book3_Vedlegg 2 2 2" xfId="41258" xr:uid="{00000000-0005-0000-0000-000097040000}"/>
    <cellStyle name="_Book3_Vedlegg 2 3" xfId="41259" xr:uid="{00000000-0005-0000-0000-000098040000}"/>
    <cellStyle name="_Book3_Vedlegg 3" xfId="41260" xr:uid="{00000000-0005-0000-0000-000099040000}"/>
    <cellStyle name="_Book3_Vedlegg 3 2" xfId="41261" xr:uid="{00000000-0005-0000-0000-00009A040000}"/>
    <cellStyle name="_Book3_Vedlegg 4" xfId="41262" xr:uid="{00000000-0005-0000-0000-00009B040000}"/>
    <cellStyle name="_Book32" xfId="27" xr:uid="{00000000-0005-0000-0000-00009C040000}"/>
    <cellStyle name="_Book32 10" xfId="41263" xr:uid="{00000000-0005-0000-0000-00009D040000}"/>
    <cellStyle name="_Book32 10 2" xfId="41264" xr:uid="{00000000-0005-0000-0000-00009E040000}"/>
    <cellStyle name="_Book32 11" xfId="41265" xr:uid="{00000000-0005-0000-0000-00009F040000}"/>
    <cellStyle name="_Book32 2" xfId="28" xr:uid="{00000000-0005-0000-0000-0000A0040000}"/>
    <cellStyle name="_Book32 2 2" xfId="37020" xr:uid="{00000000-0005-0000-0000-0000A1040000}"/>
    <cellStyle name="_Book32 2 2 2" xfId="41266" xr:uid="{00000000-0005-0000-0000-0000A2040000}"/>
    <cellStyle name="_Book32 2 2 2 2" xfId="41267" xr:uid="{00000000-0005-0000-0000-0000A3040000}"/>
    <cellStyle name="_Book32 2 2 2 2 2" xfId="41268" xr:uid="{00000000-0005-0000-0000-0000A4040000}"/>
    <cellStyle name="_Book32 2 2 2 2 2 2" xfId="41269" xr:uid="{00000000-0005-0000-0000-0000A5040000}"/>
    <cellStyle name="_Book32 2 2 2 2 3" xfId="41270" xr:uid="{00000000-0005-0000-0000-0000A6040000}"/>
    <cellStyle name="_Book32 2 2 2 3" xfId="41271" xr:uid="{00000000-0005-0000-0000-0000A7040000}"/>
    <cellStyle name="_Book32 2 2 2 3 2" xfId="41272" xr:uid="{00000000-0005-0000-0000-0000A8040000}"/>
    <cellStyle name="_Book32 2 2 2 4" xfId="41273" xr:uid="{00000000-0005-0000-0000-0000A9040000}"/>
    <cellStyle name="_Book32 2 2 3" xfId="41274" xr:uid="{00000000-0005-0000-0000-0000AA040000}"/>
    <cellStyle name="_Book32 2 2 3 2" xfId="41275" xr:uid="{00000000-0005-0000-0000-0000AB040000}"/>
    <cellStyle name="_Book32 2 2 3 2 2" xfId="41276" xr:uid="{00000000-0005-0000-0000-0000AC040000}"/>
    <cellStyle name="_Book32 2 2 3 3" xfId="41277" xr:uid="{00000000-0005-0000-0000-0000AD040000}"/>
    <cellStyle name="_Book32 2 2 4" xfId="41278" xr:uid="{00000000-0005-0000-0000-0000AE040000}"/>
    <cellStyle name="_Book32 2 2 4 2" xfId="41279" xr:uid="{00000000-0005-0000-0000-0000AF040000}"/>
    <cellStyle name="_Book32 2 2 5" xfId="41280" xr:uid="{00000000-0005-0000-0000-0000B0040000}"/>
    <cellStyle name="_Book32 2 3" xfId="41281" xr:uid="{00000000-0005-0000-0000-0000B1040000}"/>
    <cellStyle name="_Book32 2 3 2" xfId="41282" xr:uid="{00000000-0005-0000-0000-0000B2040000}"/>
    <cellStyle name="_Book32 2 3 2 2" xfId="41283" xr:uid="{00000000-0005-0000-0000-0000B3040000}"/>
    <cellStyle name="_Book32 2 3 2 2 2" xfId="41284" xr:uid="{00000000-0005-0000-0000-0000B4040000}"/>
    <cellStyle name="_Book32 2 3 2 3" xfId="41285" xr:uid="{00000000-0005-0000-0000-0000B5040000}"/>
    <cellStyle name="_Book32 2 3 3" xfId="41286" xr:uid="{00000000-0005-0000-0000-0000B6040000}"/>
    <cellStyle name="_Book32 2 3 3 2" xfId="41287" xr:uid="{00000000-0005-0000-0000-0000B7040000}"/>
    <cellStyle name="_Book32 2 3 4" xfId="41288" xr:uid="{00000000-0005-0000-0000-0000B8040000}"/>
    <cellStyle name="_Book32 2 4" xfId="41289" xr:uid="{00000000-0005-0000-0000-0000B9040000}"/>
    <cellStyle name="_Book32 2 4 2" xfId="41290" xr:uid="{00000000-0005-0000-0000-0000BA040000}"/>
    <cellStyle name="_Book32 2 4 2 2" xfId="41291" xr:uid="{00000000-0005-0000-0000-0000BB040000}"/>
    <cellStyle name="_Book32 2 4 3" xfId="41292" xr:uid="{00000000-0005-0000-0000-0000BC040000}"/>
    <cellStyle name="_Book32 2 4 3 2" xfId="41293" xr:uid="{00000000-0005-0000-0000-0000BD040000}"/>
    <cellStyle name="_Book32 2 4 4" xfId="41294" xr:uid="{00000000-0005-0000-0000-0000BE040000}"/>
    <cellStyle name="_Book32 2 5" xfId="41295" xr:uid="{00000000-0005-0000-0000-0000BF040000}"/>
    <cellStyle name="_Book32 2 5 2" xfId="41296" xr:uid="{00000000-0005-0000-0000-0000C0040000}"/>
    <cellStyle name="_Book32 2 6" xfId="41297" xr:uid="{00000000-0005-0000-0000-0000C1040000}"/>
    <cellStyle name="_Book32 2 6 2" xfId="41298" xr:uid="{00000000-0005-0000-0000-0000C2040000}"/>
    <cellStyle name="_Book32 2 7" xfId="41299" xr:uid="{00000000-0005-0000-0000-0000C3040000}"/>
    <cellStyle name="_Book32 2_Kontroll ME" xfId="12172" xr:uid="{00000000-0005-0000-0000-0000C4040000}"/>
    <cellStyle name="_Book32 2_Kontroll-fane" xfId="12173" xr:uid="{00000000-0005-0000-0000-0000C5040000}"/>
    <cellStyle name="_Book32 2_Prognose eksponering " xfId="37021" xr:uid="{00000000-0005-0000-0000-0000C6040000}"/>
    <cellStyle name="_Book32 2_Prognose eksponering  2" xfId="41300" xr:uid="{00000000-0005-0000-0000-0000C7040000}"/>
    <cellStyle name="_Book32 2_Prognose eksponering  2 2" xfId="41301" xr:uid="{00000000-0005-0000-0000-0000C8040000}"/>
    <cellStyle name="_Book32 2_Prognose eksponering  2 2 2" xfId="41302" xr:uid="{00000000-0005-0000-0000-0000C9040000}"/>
    <cellStyle name="_Book32 2_Prognose eksponering  2 3" xfId="41303" xr:uid="{00000000-0005-0000-0000-0000CA040000}"/>
    <cellStyle name="_Book32 2_Prognose eksponering  3" xfId="41304" xr:uid="{00000000-0005-0000-0000-0000CB040000}"/>
    <cellStyle name="_Book32 2_Prognose eksponering  3 2" xfId="41305" xr:uid="{00000000-0005-0000-0000-0000CC040000}"/>
    <cellStyle name="_Book32 2_Prognose eksponering  4" xfId="41306" xr:uid="{00000000-0005-0000-0000-0000CD040000}"/>
    <cellStyle name="_Book32 2_Vedlegg" xfId="41307" xr:uid="{00000000-0005-0000-0000-0000CE040000}"/>
    <cellStyle name="_Book32 2_Vedlegg 2" xfId="41308" xr:uid="{00000000-0005-0000-0000-0000CF040000}"/>
    <cellStyle name="_Book32 2_Vedlegg 2 2" xfId="41309" xr:uid="{00000000-0005-0000-0000-0000D0040000}"/>
    <cellStyle name="_Book32 2_Vedlegg 2 2 2" xfId="41310" xr:uid="{00000000-0005-0000-0000-0000D1040000}"/>
    <cellStyle name="_Book32 2_Vedlegg 2 3" xfId="41311" xr:uid="{00000000-0005-0000-0000-0000D2040000}"/>
    <cellStyle name="_Book32 2_Vedlegg 3" xfId="41312" xr:uid="{00000000-0005-0000-0000-0000D3040000}"/>
    <cellStyle name="_Book32 2_Vedlegg 3 2" xfId="41313" xr:uid="{00000000-0005-0000-0000-0000D4040000}"/>
    <cellStyle name="_Book32 2_Vedlegg 4" xfId="41314" xr:uid="{00000000-0005-0000-0000-0000D5040000}"/>
    <cellStyle name="_Book32 3" xfId="29" xr:uid="{00000000-0005-0000-0000-0000D6040000}"/>
    <cellStyle name="_Book32 3 2" xfId="41315" xr:uid="{00000000-0005-0000-0000-0000D7040000}"/>
    <cellStyle name="_Book32 3 2 2" xfId="41316" xr:uid="{00000000-0005-0000-0000-0000D8040000}"/>
    <cellStyle name="_Book32 3 2 2 2" xfId="41317" xr:uid="{00000000-0005-0000-0000-0000D9040000}"/>
    <cellStyle name="_Book32 3 2 2 2 2" xfId="41318" xr:uid="{00000000-0005-0000-0000-0000DA040000}"/>
    <cellStyle name="_Book32 3 2 2 3" xfId="41319" xr:uid="{00000000-0005-0000-0000-0000DB040000}"/>
    <cellStyle name="_Book32 3 2 3" xfId="41320" xr:uid="{00000000-0005-0000-0000-0000DC040000}"/>
    <cellStyle name="_Book32 3 2 3 2" xfId="41321" xr:uid="{00000000-0005-0000-0000-0000DD040000}"/>
    <cellStyle name="_Book32 3 2 4" xfId="41322" xr:uid="{00000000-0005-0000-0000-0000DE040000}"/>
    <cellStyle name="_Book32 3 3" xfId="41323" xr:uid="{00000000-0005-0000-0000-0000DF040000}"/>
    <cellStyle name="_Book32 3 3 2" xfId="41324" xr:uid="{00000000-0005-0000-0000-0000E0040000}"/>
    <cellStyle name="_Book32 3 3 2 2" xfId="41325" xr:uid="{00000000-0005-0000-0000-0000E1040000}"/>
    <cellStyle name="_Book32 3 3 3" xfId="41326" xr:uid="{00000000-0005-0000-0000-0000E2040000}"/>
    <cellStyle name="_Book32 3 4" xfId="41327" xr:uid="{00000000-0005-0000-0000-0000E3040000}"/>
    <cellStyle name="_Book32 3 4 2" xfId="41328" xr:uid="{00000000-0005-0000-0000-0000E4040000}"/>
    <cellStyle name="_Book32 3 5" xfId="41329" xr:uid="{00000000-0005-0000-0000-0000E5040000}"/>
    <cellStyle name="_Book32 4" xfId="30" xr:uid="{00000000-0005-0000-0000-0000E6040000}"/>
    <cellStyle name="_Book32 4 2" xfId="41330" xr:uid="{00000000-0005-0000-0000-0000E7040000}"/>
    <cellStyle name="_Book32 4 2 2" xfId="41331" xr:uid="{00000000-0005-0000-0000-0000E8040000}"/>
    <cellStyle name="_Book32 4 2 2 2" xfId="41332" xr:uid="{00000000-0005-0000-0000-0000E9040000}"/>
    <cellStyle name="_Book32 4 2 2 2 2" xfId="41333" xr:uid="{00000000-0005-0000-0000-0000EA040000}"/>
    <cellStyle name="_Book32 4 2 2 2 2 2" xfId="41334" xr:uid="{00000000-0005-0000-0000-0000EB040000}"/>
    <cellStyle name="_Book32 4 2 2 2 3" xfId="41335" xr:uid="{00000000-0005-0000-0000-0000EC040000}"/>
    <cellStyle name="_Book32 4 2 2 3" xfId="41336" xr:uid="{00000000-0005-0000-0000-0000ED040000}"/>
    <cellStyle name="_Book32 4 2 2 3 2" xfId="41337" xr:uid="{00000000-0005-0000-0000-0000EE040000}"/>
    <cellStyle name="_Book32 4 2 2 4" xfId="41338" xr:uid="{00000000-0005-0000-0000-0000EF040000}"/>
    <cellStyle name="_Book32 4 2 3" xfId="41339" xr:uid="{00000000-0005-0000-0000-0000F0040000}"/>
    <cellStyle name="_Book32 4 2 3 2" xfId="41340" xr:uid="{00000000-0005-0000-0000-0000F1040000}"/>
    <cellStyle name="_Book32 4 2 3 2 2" xfId="41341" xr:uid="{00000000-0005-0000-0000-0000F2040000}"/>
    <cellStyle name="_Book32 4 2 3 3" xfId="41342" xr:uid="{00000000-0005-0000-0000-0000F3040000}"/>
    <cellStyle name="_Book32 4 2 4" xfId="41343" xr:uid="{00000000-0005-0000-0000-0000F4040000}"/>
    <cellStyle name="_Book32 4 2 4 2" xfId="41344" xr:uid="{00000000-0005-0000-0000-0000F5040000}"/>
    <cellStyle name="_Book32 4 2 5" xfId="41345" xr:uid="{00000000-0005-0000-0000-0000F6040000}"/>
    <cellStyle name="_Book32 4 3" xfId="41346" xr:uid="{00000000-0005-0000-0000-0000F7040000}"/>
    <cellStyle name="_Book32 4 3 2" xfId="41347" xr:uid="{00000000-0005-0000-0000-0000F8040000}"/>
    <cellStyle name="_Book32 4 3 2 2" xfId="41348" xr:uid="{00000000-0005-0000-0000-0000F9040000}"/>
    <cellStyle name="_Book32 4 3 2 2 2" xfId="41349" xr:uid="{00000000-0005-0000-0000-0000FA040000}"/>
    <cellStyle name="_Book32 4 3 2 3" xfId="41350" xr:uid="{00000000-0005-0000-0000-0000FB040000}"/>
    <cellStyle name="_Book32 4 3 3" xfId="41351" xr:uid="{00000000-0005-0000-0000-0000FC040000}"/>
    <cellStyle name="_Book32 4 3 3 2" xfId="41352" xr:uid="{00000000-0005-0000-0000-0000FD040000}"/>
    <cellStyle name="_Book32 4 3 4" xfId="41353" xr:uid="{00000000-0005-0000-0000-0000FE040000}"/>
    <cellStyle name="_Book32 4 4" xfId="41354" xr:uid="{00000000-0005-0000-0000-0000FF040000}"/>
    <cellStyle name="_Book32 4 4 2" xfId="41355" xr:uid="{00000000-0005-0000-0000-000000050000}"/>
    <cellStyle name="_Book32 4 4 2 2" xfId="41356" xr:uid="{00000000-0005-0000-0000-000001050000}"/>
    <cellStyle name="_Book32 4 4 3" xfId="41357" xr:uid="{00000000-0005-0000-0000-000002050000}"/>
    <cellStyle name="_Book32 4 5" xfId="41358" xr:uid="{00000000-0005-0000-0000-000003050000}"/>
    <cellStyle name="_Book32 4 5 2" xfId="41359" xr:uid="{00000000-0005-0000-0000-000004050000}"/>
    <cellStyle name="_Book32 4 6" xfId="41360" xr:uid="{00000000-0005-0000-0000-000005050000}"/>
    <cellStyle name="_Book32 5" xfId="41361" xr:uid="{00000000-0005-0000-0000-000006050000}"/>
    <cellStyle name="_Book32 5 2" xfId="41362" xr:uid="{00000000-0005-0000-0000-000007050000}"/>
    <cellStyle name="_Book32 5 2 2" xfId="41363" xr:uid="{00000000-0005-0000-0000-000008050000}"/>
    <cellStyle name="_Book32 5 2 2 2" xfId="41364" xr:uid="{00000000-0005-0000-0000-000009050000}"/>
    <cellStyle name="_Book32 5 2 2 2 2" xfId="41365" xr:uid="{00000000-0005-0000-0000-00000A050000}"/>
    <cellStyle name="_Book32 5 2 2 2 2 2" xfId="41366" xr:uid="{00000000-0005-0000-0000-00000B050000}"/>
    <cellStyle name="_Book32 5 2 2 2 3" xfId="41367" xr:uid="{00000000-0005-0000-0000-00000C050000}"/>
    <cellStyle name="_Book32 5 2 2 3" xfId="41368" xr:uid="{00000000-0005-0000-0000-00000D050000}"/>
    <cellStyle name="_Book32 5 2 2 3 2" xfId="41369" xr:uid="{00000000-0005-0000-0000-00000E050000}"/>
    <cellStyle name="_Book32 5 2 2 4" xfId="41370" xr:uid="{00000000-0005-0000-0000-00000F050000}"/>
    <cellStyle name="_Book32 5 2 3" xfId="41371" xr:uid="{00000000-0005-0000-0000-000010050000}"/>
    <cellStyle name="_Book32 5 2 3 2" xfId="41372" xr:uid="{00000000-0005-0000-0000-000011050000}"/>
    <cellStyle name="_Book32 5 2 3 2 2" xfId="41373" xr:uid="{00000000-0005-0000-0000-000012050000}"/>
    <cellStyle name="_Book32 5 2 3 3" xfId="41374" xr:uid="{00000000-0005-0000-0000-000013050000}"/>
    <cellStyle name="_Book32 5 2 4" xfId="41375" xr:uid="{00000000-0005-0000-0000-000014050000}"/>
    <cellStyle name="_Book32 5 2 4 2" xfId="41376" xr:uid="{00000000-0005-0000-0000-000015050000}"/>
    <cellStyle name="_Book32 5 2 5" xfId="41377" xr:uid="{00000000-0005-0000-0000-000016050000}"/>
    <cellStyle name="_Book32 5 3" xfId="41378" xr:uid="{00000000-0005-0000-0000-000017050000}"/>
    <cellStyle name="_Book32 5 3 2" xfId="41379" xr:uid="{00000000-0005-0000-0000-000018050000}"/>
    <cellStyle name="_Book32 5 3 2 2" xfId="41380" xr:uid="{00000000-0005-0000-0000-000019050000}"/>
    <cellStyle name="_Book32 5 3 2 2 2" xfId="41381" xr:uid="{00000000-0005-0000-0000-00001A050000}"/>
    <cellStyle name="_Book32 5 3 2 3" xfId="41382" xr:uid="{00000000-0005-0000-0000-00001B050000}"/>
    <cellStyle name="_Book32 5 3 3" xfId="41383" xr:uid="{00000000-0005-0000-0000-00001C050000}"/>
    <cellStyle name="_Book32 5 3 3 2" xfId="41384" xr:uid="{00000000-0005-0000-0000-00001D050000}"/>
    <cellStyle name="_Book32 5 3 4" xfId="41385" xr:uid="{00000000-0005-0000-0000-00001E050000}"/>
    <cellStyle name="_Book32 5 4" xfId="41386" xr:uid="{00000000-0005-0000-0000-00001F050000}"/>
    <cellStyle name="_Book32 5 4 2" xfId="41387" xr:uid="{00000000-0005-0000-0000-000020050000}"/>
    <cellStyle name="_Book32 5 4 2 2" xfId="41388" xr:uid="{00000000-0005-0000-0000-000021050000}"/>
    <cellStyle name="_Book32 5 4 3" xfId="41389" xr:uid="{00000000-0005-0000-0000-000022050000}"/>
    <cellStyle name="_Book32 5 5" xfId="41390" xr:uid="{00000000-0005-0000-0000-000023050000}"/>
    <cellStyle name="_Book32 5 5 2" xfId="41391" xr:uid="{00000000-0005-0000-0000-000024050000}"/>
    <cellStyle name="_Book32 5 6" xfId="41392" xr:uid="{00000000-0005-0000-0000-000025050000}"/>
    <cellStyle name="_Book32 6" xfId="41393" xr:uid="{00000000-0005-0000-0000-000026050000}"/>
    <cellStyle name="_Book32 6 2" xfId="41394" xr:uid="{00000000-0005-0000-0000-000027050000}"/>
    <cellStyle name="_Book32 6 2 2" xfId="41395" xr:uid="{00000000-0005-0000-0000-000028050000}"/>
    <cellStyle name="_Book32 6 2 2 2" xfId="41396" xr:uid="{00000000-0005-0000-0000-000029050000}"/>
    <cellStyle name="_Book32 6 2 2 2 2" xfId="41397" xr:uid="{00000000-0005-0000-0000-00002A050000}"/>
    <cellStyle name="_Book32 6 2 2 2 2 2" xfId="41398" xr:uid="{00000000-0005-0000-0000-00002B050000}"/>
    <cellStyle name="_Book32 6 2 2 2 3" xfId="41399" xr:uid="{00000000-0005-0000-0000-00002C050000}"/>
    <cellStyle name="_Book32 6 2 2 3" xfId="41400" xr:uid="{00000000-0005-0000-0000-00002D050000}"/>
    <cellStyle name="_Book32 6 2 2 3 2" xfId="41401" xr:uid="{00000000-0005-0000-0000-00002E050000}"/>
    <cellStyle name="_Book32 6 2 2 4" xfId="41402" xr:uid="{00000000-0005-0000-0000-00002F050000}"/>
    <cellStyle name="_Book32 6 2 3" xfId="41403" xr:uid="{00000000-0005-0000-0000-000030050000}"/>
    <cellStyle name="_Book32 6 2 3 2" xfId="41404" xr:uid="{00000000-0005-0000-0000-000031050000}"/>
    <cellStyle name="_Book32 6 2 3 2 2" xfId="41405" xr:uid="{00000000-0005-0000-0000-000032050000}"/>
    <cellStyle name="_Book32 6 2 3 3" xfId="41406" xr:uid="{00000000-0005-0000-0000-000033050000}"/>
    <cellStyle name="_Book32 6 2 4" xfId="41407" xr:uid="{00000000-0005-0000-0000-000034050000}"/>
    <cellStyle name="_Book32 6 2 4 2" xfId="41408" xr:uid="{00000000-0005-0000-0000-000035050000}"/>
    <cellStyle name="_Book32 6 2 5" xfId="41409" xr:uid="{00000000-0005-0000-0000-000036050000}"/>
    <cellStyle name="_Book32 6 3" xfId="41410" xr:uid="{00000000-0005-0000-0000-000037050000}"/>
    <cellStyle name="_Book32 6 3 2" xfId="41411" xr:uid="{00000000-0005-0000-0000-000038050000}"/>
    <cellStyle name="_Book32 6 3 2 2" xfId="41412" xr:uid="{00000000-0005-0000-0000-000039050000}"/>
    <cellStyle name="_Book32 6 3 2 2 2" xfId="41413" xr:uid="{00000000-0005-0000-0000-00003A050000}"/>
    <cellStyle name="_Book32 6 3 2 3" xfId="41414" xr:uid="{00000000-0005-0000-0000-00003B050000}"/>
    <cellStyle name="_Book32 6 3 3" xfId="41415" xr:uid="{00000000-0005-0000-0000-00003C050000}"/>
    <cellStyle name="_Book32 6 3 3 2" xfId="41416" xr:uid="{00000000-0005-0000-0000-00003D050000}"/>
    <cellStyle name="_Book32 6 3 4" xfId="41417" xr:uid="{00000000-0005-0000-0000-00003E050000}"/>
    <cellStyle name="_Book32 6 4" xfId="41418" xr:uid="{00000000-0005-0000-0000-00003F050000}"/>
    <cellStyle name="_Book32 6 4 2" xfId="41419" xr:uid="{00000000-0005-0000-0000-000040050000}"/>
    <cellStyle name="_Book32 6 4 2 2" xfId="41420" xr:uid="{00000000-0005-0000-0000-000041050000}"/>
    <cellStyle name="_Book32 6 4 3" xfId="41421" xr:uid="{00000000-0005-0000-0000-000042050000}"/>
    <cellStyle name="_Book32 6 5" xfId="41422" xr:uid="{00000000-0005-0000-0000-000043050000}"/>
    <cellStyle name="_Book32 6 5 2" xfId="41423" xr:uid="{00000000-0005-0000-0000-000044050000}"/>
    <cellStyle name="_Book32 6 6" xfId="41424" xr:uid="{00000000-0005-0000-0000-000045050000}"/>
    <cellStyle name="_Book32 7" xfId="41425" xr:uid="{00000000-0005-0000-0000-000046050000}"/>
    <cellStyle name="_Book32 7 2" xfId="41426" xr:uid="{00000000-0005-0000-0000-000047050000}"/>
    <cellStyle name="_Book32 7 2 2" xfId="41427" xr:uid="{00000000-0005-0000-0000-000048050000}"/>
    <cellStyle name="_Book32 7 2 2 2" xfId="41428" xr:uid="{00000000-0005-0000-0000-000049050000}"/>
    <cellStyle name="_Book32 7 2 2 2 2" xfId="41429" xr:uid="{00000000-0005-0000-0000-00004A050000}"/>
    <cellStyle name="_Book32 7 2 2 3" xfId="41430" xr:uid="{00000000-0005-0000-0000-00004B050000}"/>
    <cellStyle name="_Book32 7 2 3" xfId="41431" xr:uid="{00000000-0005-0000-0000-00004C050000}"/>
    <cellStyle name="_Book32 7 2 3 2" xfId="41432" xr:uid="{00000000-0005-0000-0000-00004D050000}"/>
    <cellStyle name="_Book32 7 2 4" xfId="41433" xr:uid="{00000000-0005-0000-0000-00004E050000}"/>
    <cellStyle name="_Book32 7 3" xfId="41434" xr:uid="{00000000-0005-0000-0000-00004F050000}"/>
    <cellStyle name="_Book32 7 3 2" xfId="41435" xr:uid="{00000000-0005-0000-0000-000050050000}"/>
    <cellStyle name="_Book32 7 3 2 2" xfId="41436" xr:uid="{00000000-0005-0000-0000-000051050000}"/>
    <cellStyle name="_Book32 7 3 2 2 2" xfId="41437" xr:uid="{00000000-0005-0000-0000-000052050000}"/>
    <cellStyle name="_Book32 7 3 2 3" xfId="41438" xr:uid="{00000000-0005-0000-0000-000053050000}"/>
    <cellStyle name="_Book32 7 3 3" xfId="41439" xr:uid="{00000000-0005-0000-0000-000054050000}"/>
    <cellStyle name="_Book32 7 3 3 2" xfId="41440" xr:uid="{00000000-0005-0000-0000-000055050000}"/>
    <cellStyle name="_Book32 7 3 4" xfId="41441" xr:uid="{00000000-0005-0000-0000-000056050000}"/>
    <cellStyle name="_Book32 7 4" xfId="41442" xr:uid="{00000000-0005-0000-0000-000057050000}"/>
    <cellStyle name="_Book32 7 4 2" xfId="41443" xr:uid="{00000000-0005-0000-0000-000058050000}"/>
    <cellStyle name="_Book32 7 4 2 2" xfId="41444" xr:uid="{00000000-0005-0000-0000-000059050000}"/>
    <cellStyle name="_Book32 7 4 3" xfId="41445" xr:uid="{00000000-0005-0000-0000-00005A050000}"/>
    <cellStyle name="_Book32 7 5" xfId="41446" xr:uid="{00000000-0005-0000-0000-00005B050000}"/>
    <cellStyle name="_Book32 7 5 2" xfId="41447" xr:uid="{00000000-0005-0000-0000-00005C050000}"/>
    <cellStyle name="_Book32 7 6" xfId="41448" xr:uid="{00000000-0005-0000-0000-00005D050000}"/>
    <cellStyle name="_Book32 8" xfId="41449" xr:uid="{00000000-0005-0000-0000-00005E050000}"/>
    <cellStyle name="_Book32 8 2" xfId="41450" xr:uid="{00000000-0005-0000-0000-00005F050000}"/>
    <cellStyle name="_Book32 8 2 2" xfId="41451" xr:uid="{00000000-0005-0000-0000-000060050000}"/>
    <cellStyle name="_Book32 8 3" xfId="41452" xr:uid="{00000000-0005-0000-0000-000061050000}"/>
    <cellStyle name="_Book32 8 3 2" xfId="41453" xr:uid="{00000000-0005-0000-0000-000062050000}"/>
    <cellStyle name="_Book32 8 4" xfId="41454" xr:uid="{00000000-0005-0000-0000-000063050000}"/>
    <cellStyle name="_Book32 9" xfId="41455" xr:uid="{00000000-0005-0000-0000-000064050000}"/>
    <cellStyle name="_Book32 9 2" xfId="41456" xr:uid="{00000000-0005-0000-0000-000065050000}"/>
    <cellStyle name="_Book32_Adjustment-Hovedtall" xfId="37022" xr:uid="{00000000-0005-0000-0000-000066050000}"/>
    <cellStyle name="_Book32_Expenses (1)" xfId="41457" xr:uid="{00000000-0005-0000-0000-000067050000}"/>
    <cellStyle name="_Book32_Hovedtall" xfId="37023" xr:uid="{00000000-0005-0000-0000-000068050000}"/>
    <cellStyle name="_Book32_Kontroll ME" xfId="12174" xr:uid="{00000000-0005-0000-0000-000069050000}"/>
    <cellStyle name="_Book32_Kontroll-fane" xfId="12175" xr:uid="{00000000-0005-0000-0000-00006A050000}"/>
    <cellStyle name="_Book32_Nøkkeltall" xfId="37024" xr:uid="{00000000-0005-0000-0000-00006B050000}"/>
    <cellStyle name="_Book32_Prognose eksponering " xfId="37025" xr:uid="{00000000-0005-0000-0000-00006C050000}"/>
    <cellStyle name="_Book32_Prognose eksponering  2" xfId="41458" xr:uid="{00000000-0005-0000-0000-00006D050000}"/>
    <cellStyle name="_Book32_Prognose eksponering  2 2" xfId="41459" xr:uid="{00000000-0005-0000-0000-00006E050000}"/>
    <cellStyle name="_Book32_Prognose eksponering  2 2 2" xfId="41460" xr:uid="{00000000-0005-0000-0000-00006F050000}"/>
    <cellStyle name="_Book32_Prognose eksponering  2 3" xfId="41461" xr:uid="{00000000-0005-0000-0000-000070050000}"/>
    <cellStyle name="_Book32_Prognose eksponering  3" xfId="41462" xr:uid="{00000000-0005-0000-0000-000071050000}"/>
    <cellStyle name="_Book32_Prognose eksponering  3 2" xfId="41463" xr:uid="{00000000-0005-0000-0000-000072050000}"/>
    <cellStyle name="_Book32_Prognose eksponering  4" xfId="41464" xr:uid="{00000000-0005-0000-0000-000073050000}"/>
    <cellStyle name="_Book32_Resultat" xfId="37026" xr:uid="{00000000-0005-0000-0000-000074050000}"/>
    <cellStyle name="_Book32_Results &amp; key fig." xfId="41465" xr:uid="{00000000-0005-0000-0000-000075050000}"/>
    <cellStyle name="_Book32_Vedlegg" xfId="41466" xr:uid="{00000000-0005-0000-0000-000076050000}"/>
    <cellStyle name="_Book32_Vedlegg 2" xfId="41467" xr:uid="{00000000-0005-0000-0000-000077050000}"/>
    <cellStyle name="_Book32_Vedlegg 2 2" xfId="41468" xr:uid="{00000000-0005-0000-0000-000078050000}"/>
    <cellStyle name="_Book32_Vedlegg 2 2 2" xfId="41469" xr:uid="{00000000-0005-0000-0000-000079050000}"/>
    <cellStyle name="_Book32_Vedlegg 2 3" xfId="41470" xr:uid="{00000000-0005-0000-0000-00007A050000}"/>
    <cellStyle name="_Book32_Vedlegg 3" xfId="41471" xr:uid="{00000000-0005-0000-0000-00007B050000}"/>
    <cellStyle name="_Book32_Vedlegg 3 2" xfId="41472" xr:uid="{00000000-0005-0000-0000-00007C050000}"/>
    <cellStyle name="_Book32_Vedlegg 4" xfId="41473" xr:uid="{00000000-0005-0000-0000-00007D050000}"/>
    <cellStyle name="_Budsj adm.resultat jan-10 sum" xfId="12176" xr:uid="{00000000-0005-0000-0000-00007E050000}"/>
    <cellStyle name="_Budsj adm.resultat jan-10 sum 10" xfId="41474" xr:uid="{00000000-0005-0000-0000-00007F050000}"/>
    <cellStyle name="_Budsj adm.resultat jan-10 sum 11" xfId="41475" xr:uid="{00000000-0005-0000-0000-000080050000}"/>
    <cellStyle name="_Budsj adm.resultat jan-10 sum 2" xfId="12177" xr:uid="{00000000-0005-0000-0000-000081050000}"/>
    <cellStyle name="_Budsj adm.resultat jan-10 sum 2 2" xfId="41476" xr:uid="{00000000-0005-0000-0000-000082050000}"/>
    <cellStyle name="_Budsj adm.resultat jan-10 sum 2 2 2" xfId="41477" xr:uid="{00000000-0005-0000-0000-000083050000}"/>
    <cellStyle name="_Budsj adm.resultat jan-10 sum 2 3" xfId="41478" xr:uid="{00000000-0005-0000-0000-000084050000}"/>
    <cellStyle name="_Budsj adm.resultat jan-10 sum 3" xfId="41479" xr:uid="{00000000-0005-0000-0000-000085050000}"/>
    <cellStyle name="_Budsj adm.resultat jan-10 sum 3 2" xfId="41480" xr:uid="{00000000-0005-0000-0000-000086050000}"/>
    <cellStyle name="_Budsj adm.resultat jan-10 sum 3 2 2" xfId="41481" xr:uid="{00000000-0005-0000-0000-000087050000}"/>
    <cellStyle name="_Budsj adm.resultat jan-10 sum 3 3" xfId="41482" xr:uid="{00000000-0005-0000-0000-000088050000}"/>
    <cellStyle name="_Budsj adm.resultat jan-10 sum 3 3 2" xfId="41483" xr:uid="{00000000-0005-0000-0000-000089050000}"/>
    <cellStyle name="_Budsj adm.resultat jan-10 sum 3 3 3" xfId="41484" xr:uid="{00000000-0005-0000-0000-00008A050000}"/>
    <cellStyle name="_Budsj adm.resultat jan-10 sum 3 3 4" xfId="41485" xr:uid="{00000000-0005-0000-0000-00008B050000}"/>
    <cellStyle name="_Budsj adm.resultat jan-10 sum 4" xfId="41486" xr:uid="{00000000-0005-0000-0000-00008C050000}"/>
    <cellStyle name="_Budsj adm.resultat jan-10 sum 4 2" xfId="41487" xr:uid="{00000000-0005-0000-0000-00008D050000}"/>
    <cellStyle name="_Budsj adm.resultat jan-10 sum 5" xfId="41488" xr:uid="{00000000-0005-0000-0000-00008E050000}"/>
    <cellStyle name="_Budsj adm.resultat jan-10 sum 5 2" xfId="41489" xr:uid="{00000000-0005-0000-0000-00008F050000}"/>
    <cellStyle name="_Budsj adm.resultat jan-10 sum 6" xfId="41490" xr:uid="{00000000-0005-0000-0000-000090050000}"/>
    <cellStyle name="_Budsj adm.resultat jan-10 sum 7" xfId="41491" xr:uid="{00000000-0005-0000-0000-000091050000}"/>
    <cellStyle name="_Budsj adm.resultat jan-10 sum 8" xfId="41492" xr:uid="{00000000-0005-0000-0000-000092050000}"/>
    <cellStyle name="_Budsj adm.resultat jan-10 sum 9" xfId="41493" xr:uid="{00000000-0005-0000-0000-000093050000}"/>
    <cellStyle name="_Budsj jan-10 BM" xfId="12178" xr:uid="{00000000-0005-0000-0000-000094050000}"/>
    <cellStyle name="_Budsj jan-10 BM 10" xfId="41494" xr:uid="{00000000-0005-0000-0000-000095050000}"/>
    <cellStyle name="_Budsj jan-10 BM 11" xfId="41495" xr:uid="{00000000-0005-0000-0000-000096050000}"/>
    <cellStyle name="_Budsj jan-10 BM 2" xfId="12179" xr:uid="{00000000-0005-0000-0000-000097050000}"/>
    <cellStyle name="_Budsj jan-10 BM 2 2" xfId="41496" xr:uid="{00000000-0005-0000-0000-000098050000}"/>
    <cellStyle name="_Budsj jan-10 BM 2 2 2" xfId="41497" xr:uid="{00000000-0005-0000-0000-000099050000}"/>
    <cellStyle name="_Budsj jan-10 BM 2 3" xfId="41498" xr:uid="{00000000-0005-0000-0000-00009A050000}"/>
    <cellStyle name="_Budsj jan-10 BM 3" xfId="41499" xr:uid="{00000000-0005-0000-0000-00009B050000}"/>
    <cellStyle name="_Budsj jan-10 BM 3 2" xfId="41500" xr:uid="{00000000-0005-0000-0000-00009C050000}"/>
    <cellStyle name="_Budsj jan-10 BM 3 2 2" xfId="41501" xr:uid="{00000000-0005-0000-0000-00009D050000}"/>
    <cellStyle name="_Budsj jan-10 BM 3 3" xfId="41502" xr:uid="{00000000-0005-0000-0000-00009E050000}"/>
    <cellStyle name="_Budsj jan-10 BM 3 3 2" xfId="41503" xr:uid="{00000000-0005-0000-0000-00009F050000}"/>
    <cellStyle name="_Budsj jan-10 BM 3 3 3" xfId="41504" xr:uid="{00000000-0005-0000-0000-0000A0050000}"/>
    <cellStyle name="_Budsj jan-10 BM 3 3 4" xfId="41505" xr:uid="{00000000-0005-0000-0000-0000A1050000}"/>
    <cellStyle name="_Budsj jan-10 BM 4" xfId="41506" xr:uid="{00000000-0005-0000-0000-0000A2050000}"/>
    <cellStyle name="_Budsj jan-10 BM 4 2" xfId="41507" xr:uid="{00000000-0005-0000-0000-0000A3050000}"/>
    <cellStyle name="_Budsj jan-10 BM 5" xfId="41508" xr:uid="{00000000-0005-0000-0000-0000A4050000}"/>
    <cellStyle name="_Budsj jan-10 BM 5 2" xfId="41509" xr:uid="{00000000-0005-0000-0000-0000A5050000}"/>
    <cellStyle name="_Budsj jan-10 BM 6" xfId="41510" xr:uid="{00000000-0005-0000-0000-0000A6050000}"/>
    <cellStyle name="_Budsj jan-10 BM 7" xfId="41511" xr:uid="{00000000-0005-0000-0000-0000A7050000}"/>
    <cellStyle name="_Budsj jan-10 BM 8" xfId="41512" xr:uid="{00000000-0005-0000-0000-0000A8050000}"/>
    <cellStyle name="_Budsj jan-10 BM 9" xfId="41513" xr:uid="{00000000-0005-0000-0000-0000A9050000}"/>
    <cellStyle name="_Budsj jan-10 PM" xfId="12180" xr:uid="{00000000-0005-0000-0000-0000AA050000}"/>
    <cellStyle name="_Budsj jan-10 PM 10" xfId="41514" xr:uid="{00000000-0005-0000-0000-0000AB050000}"/>
    <cellStyle name="_Budsj jan-10 PM 11" xfId="41515" xr:uid="{00000000-0005-0000-0000-0000AC050000}"/>
    <cellStyle name="_Budsj jan-10 PM 2" xfId="12181" xr:uid="{00000000-0005-0000-0000-0000AD050000}"/>
    <cellStyle name="_Budsj jan-10 PM 2 2" xfId="41516" xr:uid="{00000000-0005-0000-0000-0000AE050000}"/>
    <cellStyle name="_Budsj jan-10 PM 2 2 2" xfId="41517" xr:uid="{00000000-0005-0000-0000-0000AF050000}"/>
    <cellStyle name="_Budsj jan-10 PM 2 3" xfId="41518" xr:uid="{00000000-0005-0000-0000-0000B0050000}"/>
    <cellStyle name="_Budsj jan-10 PM 3" xfId="41519" xr:uid="{00000000-0005-0000-0000-0000B1050000}"/>
    <cellStyle name="_Budsj jan-10 PM 3 2" xfId="41520" xr:uid="{00000000-0005-0000-0000-0000B2050000}"/>
    <cellStyle name="_Budsj jan-10 PM 3 2 2" xfId="41521" xr:uid="{00000000-0005-0000-0000-0000B3050000}"/>
    <cellStyle name="_Budsj jan-10 PM 3 3" xfId="41522" xr:uid="{00000000-0005-0000-0000-0000B4050000}"/>
    <cellStyle name="_Budsj jan-10 PM 3 3 2" xfId="41523" xr:uid="{00000000-0005-0000-0000-0000B5050000}"/>
    <cellStyle name="_Budsj jan-10 PM 3 3 3" xfId="41524" xr:uid="{00000000-0005-0000-0000-0000B6050000}"/>
    <cellStyle name="_Budsj jan-10 PM 3 3 4" xfId="41525" xr:uid="{00000000-0005-0000-0000-0000B7050000}"/>
    <cellStyle name="_Budsj jan-10 PM 4" xfId="41526" xr:uid="{00000000-0005-0000-0000-0000B8050000}"/>
    <cellStyle name="_Budsj jan-10 PM 4 2" xfId="41527" xr:uid="{00000000-0005-0000-0000-0000B9050000}"/>
    <cellStyle name="_Budsj jan-10 PM 5" xfId="41528" xr:uid="{00000000-0005-0000-0000-0000BA050000}"/>
    <cellStyle name="_Budsj jan-10 PM 5 2" xfId="41529" xr:uid="{00000000-0005-0000-0000-0000BB050000}"/>
    <cellStyle name="_Budsj jan-10 PM 6" xfId="41530" xr:uid="{00000000-0005-0000-0000-0000BC050000}"/>
    <cellStyle name="_Budsj jan-10 PM 7" xfId="41531" xr:uid="{00000000-0005-0000-0000-0000BD050000}"/>
    <cellStyle name="_Budsj jan-10 PM 8" xfId="41532" xr:uid="{00000000-0005-0000-0000-0000BE050000}"/>
    <cellStyle name="_Budsj jan-10 PM 9" xfId="41533" xr:uid="{00000000-0005-0000-0000-0000BF050000}"/>
    <cellStyle name="_Budsj jan-10 sum" xfId="12182" xr:uid="{00000000-0005-0000-0000-0000C0050000}"/>
    <cellStyle name="_Budsj jan-10 sum 10" xfId="41534" xr:uid="{00000000-0005-0000-0000-0000C1050000}"/>
    <cellStyle name="_Budsj jan-10 sum 11" xfId="41535" xr:uid="{00000000-0005-0000-0000-0000C2050000}"/>
    <cellStyle name="_Budsj jan-10 sum 2" xfId="12183" xr:uid="{00000000-0005-0000-0000-0000C3050000}"/>
    <cellStyle name="_Budsj jan-10 sum 2 2" xfId="41536" xr:uid="{00000000-0005-0000-0000-0000C4050000}"/>
    <cellStyle name="_Budsj jan-10 sum 2 2 2" xfId="41537" xr:uid="{00000000-0005-0000-0000-0000C5050000}"/>
    <cellStyle name="_Budsj jan-10 sum 2 3" xfId="41538" xr:uid="{00000000-0005-0000-0000-0000C6050000}"/>
    <cellStyle name="_Budsj jan-10 sum 3" xfId="41539" xr:uid="{00000000-0005-0000-0000-0000C7050000}"/>
    <cellStyle name="_Budsj jan-10 sum 3 2" xfId="41540" xr:uid="{00000000-0005-0000-0000-0000C8050000}"/>
    <cellStyle name="_Budsj jan-10 sum 3 2 2" xfId="41541" xr:uid="{00000000-0005-0000-0000-0000C9050000}"/>
    <cellStyle name="_Budsj jan-10 sum 3 3" xfId="41542" xr:uid="{00000000-0005-0000-0000-0000CA050000}"/>
    <cellStyle name="_Budsj jan-10 sum 3 3 2" xfId="41543" xr:uid="{00000000-0005-0000-0000-0000CB050000}"/>
    <cellStyle name="_Budsj jan-10 sum 3 3 3" xfId="41544" xr:uid="{00000000-0005-0000-0000-0000CC050000}"/>
    <cellStyle name="_Budsj jan-10 sum 3 3 4" xfId="41545" xr:uid="{00000000-0005-0000-0000-0000CD050000}"/>
    <cellStyle name="_Budsj jan-10 sum 4" xfId="41546" xr:uid="{00000000-0005-0000-0000-0000CE050000}"/>
    <cellStyle name="_Budsj jan-10 sum 4 2" xfId="41547" xr:uid="{00000000-0005-0000-0000-0000CF050000}"/>
    <cellStyle name="_Budsj jan-10 sum 5" xfId="41548" xr:uid="{00000000-0005-0000-0000-0000D0050000}"/>
    <cellStyle name="_Budsj jan-10 sum 5 2" xfId="41549" xr:uid="{00000000-0005-0000-0000-0000D1050000}"/>
    <cellStyle name="_Budsj jan-10 sum 6" xfId="41550" xr:uid="{00000000-0005-0000-0000-0000D2050000}"/>
    <cellStyle name="_Budsj jan-10 sum 7" xfId="41551" xr:uid="{00000000-0005-0000-0000-0000D3050000}"/>
    <cellStyle name="_Budsj jan-10 sum 8" xfId="41552" xr:uid="{00000000-0005-0000-0000-0000D4050000}"/>
    <cellStyle name="_Budsj jan-10 sum 9" xfId="41553" xr:uid="{00000000-0005-0000-0000-0000D5050000}"/>
    <cellStyle name="_calculator" xfId="31" xr:uid="{00000000-0005-0000-0000-0000D6050000}"/>
    <cellStyle name="_Calendar" xfId="32" xr:uid="{00000000-0005-0000-0000-0000D7050000}"/>
    <cellStyle name="_CBNA" xfId="33" xr:uid="{00000000-0005-0000-0000-0000D8050000}"/>
    <cellStyle name="_CBNA 2" xfId="34" xr:uid="{00000000-0005-0000-0000-0000D9050000}"/>
    <cellStyle name="_CBNA 2 2" xfId="35" xr:uid="{00000000-0005-0000-0000-0000DA050000}"/>
    <cellStyle name="_CBNA 2 2 10" xfId="36" xr:uid="{00000000-0005-0000-0000-0000DB050000}"/>
    <cellStyle name="_CBNA 2 2 10 2" xfId="37" xr:uid="{00000000-0005-0000-0000-0000DC050000}"/>
    <cellStyle name="_CBNA 2 2 10 3" xfId="38" xr:uid="{00000000-0005-0000-0000-0000DD050000}"/>
    <cellStyle name="_CBNA 2 2 10 4" xfId="39" xr:uid="{00000000-0005-0000-0000-0000DE050000}"/>
    <cellStyle name="_CBNA 2 2 10 5" xfId="40" xr:uid="{00000000-0005-0000-0000-0000DF050000}"/>
    <cellStyle name="_CBNA 2 2 11" xfId="41" xr:uid="{00000000-0005-0000-0000-0000E0050000}"/>
    <cellStyle name="_CBNA 2 2 11 2" xfId="42" xr:uid="{00000000-0005-0000-0000-0000E1050000}"/>
    <cellStyle name="_CBNA 2 2 11 3" xfId="43" xr:uid="{00000000-0005-0000-0000-0000E2050000}"/>
    <cellStyle name="_CBNA 2 2 11 4" xfId="44" xr:uid="{00000000-0005-0000-0000-0000E3050000}"/>
    <cellStyle name="_CBNA 2 2 11 5" xfId="45" xr:uid="{00000000-0005-0000-0000-0000E4050000}"/>
    <cellStyle name="_CBNA 2 2 12" xfId="46" xr:uid="{00000000-0005-0000-0000-0000E5050000}"/>
    <cellStyle name="_CBNA 2 2 12 2" xfId="47" xr:uid="{00000000-0005-0000-0000-0000E6050000}"/>
    <cellStyle name="_CBNA 2 2 12 3" xfId="48" xr:uid="{00000000-0005-0000-0000-0000E7050000}"/>
    <cellStyle name="_CBNA 2 2 12 4" xfId="49" xr:uid="{00000000-0005-0000-0000-0000E8050000}"/>
    <cellStyle name="_CBNA 2 2 12 5" xfId="50" xr:uid="{00000000-0005-0000-0000-0000E9050000}"/>
    <cellStyle name="_CBNA 2 2 13" xfId="51" xr:uid="{00000000-0005-0000-0000-0000EA050000}"/>
    <cellStyle name="_CBNA 2 2 13 2" xfId="52" xr:uid="{00000000-0005-0000-0000-0000EB050000}"/>
    <cellStyle name="_CBNA 2 2 13 3" xfId="53" xr:uid="{00000000-0005-0000-0000-0000EC050000}"/>
    <cellStyle name="_CBNA 2 2 13 4" xfId="54" xr:uid="{00000000-0005-0000-0000-0000ED050000}"/>
    <cellStyle name="_CBNA 2 2 13 5" xfId="55" xr:uid="{00000000-0005-0000-0000-0000EE050000}"/>
    <cellStyle name="_CBNA 2 2 14" xfId="56" xr:uid="{00000000-0005-0000-0000-0000EF050000}"/>
    <cellStyle name="_CBNA 2 2 14 2" xfId="57" xr:uid="{00000000-0005-0000-0000-0000F0050000}"/>
    <cellStyle name="_CBNA 2 2 14 3" xfId="58" xr:uid="{00000000-0005-0000-0000-0000F1050000}"/>
    <cellStyle name="_CBNA 2 2 14 4" xfId="59" xr:uid="{00000000-0005-0000-0000-0000F2050000}"/>
    <cellStyle name="_CBNA 2 2 14 5" xfId="60" xr:uid="{00000000-0005-0000-0000-0000F3050000}"/>
    <cellStyle name="_CBNA 2 2 15" xfId="61" xr:uid="{00000000-0005-0000-0000-0000F4050000}"/>
    <cellStyle name="_CBNA 2 2 15 2" xfId="62" xr:uid="{00000000-0005-0000-0000-0000F5050000}"/>
    <cellStyle name="_CBNA 2 2 15 3" xfId="63" xr:uid="{00000000-0005-0000-0000-0000F6050000}"/>
    <cellStyle name="_CBNA 2 2 15 4" xfId="64" xr:uid="{00000000-0005-0000-0000-0000F7050000}"/>
    <cellStyle name="_CBNA 2 2 15 5" xfId="65" xr:uid="{00000000-0005-0000-0000-0000F8050000}"/>
    <cellStyle name="_CBNA 2 2 16" xfId="66" xr:uid="{00000000-0005-0000-0000-0000F9050000}"/>
    <cellStyle name="_CBNA 2 2 16 2" xfId="67" xr:uid="{00000000-0005-0000-0000-0000FA050000}"/>
    <cellStyle name="_CBNA 2 2 16 3" xfId="68" xr:uid="{00000000-0005-0000-0000-0000FB050000}"/>
    <cellStyle name="_CBNA 2 2 16 4" xfId="69" xr:uid="{00000000-0005-0000-0000-0000FC050000}"/>
    <cellStyle name="_CBNA 2 2 16 5" xfId="70" xr:uid="{00000000-0005-0000-0000-0000FD050000}"/>
    <cellStyle name="_CBNA 2 2 17" xfId="71" xr:uid="{00000000-0005-0000-0000-0000FE050000}"/>
    <cellStyle name="_CBNA 2 2 17 2" xfId="72" xr:uid="{00000000-0005-0000-0000-0000FF050000}"/>
    <cellStyle name="_CBNA 2 2 17 3" xfId="73" xr:uid="{00000000-0005-0000-0000-000000060000}"/>
    <cellStyle name="_CBNA 2 2 17 4" xfId="74" xr:uid="{00000000-0005-0000-0000-000001060000}"/>
    <cellStyle name="_CBNA 2 2 17 5" xfId="75" xr:uid="{00000000-0005-0000-0000-000002060000}"/>
    <cellStyle name="_CBNA 2 2 18" xfId="76" xr:uid="{00000000-0005-0000-0000-000003060000}"/>
    <cellStyle name="_CBNA 2 2 19" xfId="77" xr:uid="{00000000-0005-0000-0000-000004060000}"/>
    <cellStyle name="_CBNA 2 2 2" xfId="78" xr:uid="{00000000-0005-0000-0000-000005060000}"/>
    <cellStyle name="_CBNA 2 2 2 2" xfId="79" xr:uid="{00000000-0005-0000-0000-000006060000}"/>
    <cellStyle name="_CBNA 2 2 2 3" xfId="80" xr:uid="{00000000-0005-0000-0000-000007060000}"/>
    <cellStyle name="_CBNA 2 2 2 4" xfId="81" xr:uid="{00000000-0005-0000-0000-000008060000}"/>
    <cellStyle name="_CBNA 2 2 2 5" xfId="82" xr:uid="{00000000-0005-0000-0000-000009060000}"/>
    <cellStyle name="_CBNA 2 2 20" xfId="83" xr:uid="{00000000-0005-0000-0000-00000A060000}"/>
    <cellStyle name="_CBNA 2 2 21" xfId="84" xr:uid="{00000000-0005-0000-0000-00000B060000}"/>
    <cellStyle name="_CBNA 2 2 3" xfId="85" xr:uid="{00000000-0005-0000-0000-00000C060000}"/>
    <cellStyle name="_CBNA 2 2 3 2" xfId="86" xr:uid="{00000000-0005-0000-0000-00000D060000}"/>
    <cellStyle name="_CBNA 2 2 3 3" xfId="87" xr:uid="{00000000-0005-0000-0000-00000E060000}"/>
    <cellStyle name="_CBNA 2 2 3 4" xfId="88" xr:uid="{00000000-0005-0000-0000-00000F060000}"/>
    <cellStyle name="_CBNA 2 2 3 5" xfId="89" xr:uid="{00000000-0005-0000-0000-000010060000}"/>
    <cellStyle name="_CBNA 2 2 4" xfId="90" xr:uid="{00000000-0005-0000-0000-000011060000}"/>
    <cellStyle name="_CBNA 2 2 4 2" xfId="91" xr:uid="{00000000-0005-0000-0000-000012060000}"/>
    <cellStyle name="_CBNA 2 2 4 3" xfId="92" xr:uid="{00000000-0005-0000-0000-000013060000}"/>
    <cellStyle name="_CBNA 2 2 4 4" xfId="93" xr:uid="{00000000-0005-0000-0000-000014060000}"/>
    <cellStyle name="_CBNA 2 2 4 5" xfId="94" xr:uid="{00000000-0005-0000-0000-000015060000}"/>
    <cellStyle name="_CBNA 2 2 5" xfId="95" xr:uid="{00000000-0005-0000-0000-000016060000}"/>
    <cellStyle name="_CBNA 2 2 5 2" xfId="96" xr:uid="{00000000-0005-0000-0000-000017060000}"/>
    <cellStyle name="_CBNA 2 2 5 3" xfId="97" xr:uid="{00000000-0005-0000-0000-000018060000}"/>
    <cellStyle name="_CBNA 2 2 5 4" xfId="98" xr:uid="{00000000-0005-0000-0000-000019060000}"/>
    <cellStyle name="_CBNA 2 2 5 5" xfId="99" xr:uid="{00000000-0005-0000-0000-00001A060000}"/>
    <cellStyle name="_CBNA 2 2 6" xfId="100" xr:uid="{00000000-0005-0000-0000-00001B060000}"/>
    <cellStyle name="_CBNA 2 2 6 2" xfId="101" xr:uid="{00000000-0005-0000-0000-00001C060000}"/>
    <cellStyle name="_CBNA 2 2 6 3" xfId="102" xr:uid="{00000000-0005-0000-0000-00001D060000}"/>
    <cellStyle name="_CBNA 2 2 6 4" xfId="103" xr:uid="{00000000-0005-0000-0000-00001E060000}"/>
    <cellStyle name="_CBNA 2 2 6 5" xfId="104" xr:uid="{00000000-0005-0000-0000-00001F060000}"/>
    <cellStyle name="_CBNA 2 2 7" xfId="105" xr:uid="{00000000-0005-0000-0000-000020060000}"/>
    <cellStyle name="_CBNA 2 2 7 2" xfId="106" xr:uid="{00000000-0005-0000-0000-000021060000}"/>
    <cellStyle name="_CBNA 2 2 7 3" xfId="107" xr:uid="{00000000-0005-0000-0000-000022060000}"/>
    <cellStyle name="_CBNA 2 2 7 4" xfId="108" xr:uid="{00000000-0005-0000-0000-000023060000}"/>
    <cellStyle name="_CBNA 2 2 7 5" xfId="109" xr:uid="{00000000-0005-0000-0000-000024060000}"/>
    <cellStyle name="_CBNA 2 2 8" xfId="110" xr:uid="{00000000-0005-0000-0000-000025060000}"/>
    <cellStyle name="_CBNA 2 2 8 2" xfId="111" xr:uid="{00000000-0005-0000-0000-000026060000}"/>
    <cellStyle name="_CBNA 2 2 8 3" xfId="112" xr:uid="{00000000-0005-0000-0000-000027060000}"/>
    <cellStyle name="_CBNA 2 2 8 4" xfId="113" xr:uid="{00000000-0005-0000-0000-000028060000}"/>
    <cellStyle name="_CBNA 2 2 8 5" xfId="114" xr:uid="{00000000-0005-0000-0000-000029060000}"/>
    <cellStyle name="_CBNA 2 2 9" xfId="115" xr:uid="{00000000-0005-0000-0000-00002A060000}"/>
    <cellStyle name="_CBNA 2 2 9 2" xfId="116" xr:uid="{00000000-0005-0000-0000-00002B060000}"/>
    <cellStyle name="_CBNA 2 2 9 3" xfId="117" xr:uid="{00000000-0005-0000-0000-00002C060000}"/>
    <cellStyle name="_CBNA 2 2 9 4" xfId="118" xr:uid="{00000000-0005-0000-0000-00002D060000}"/>
    <cellStyle name="_CBNA 2 2 9 5" xfId="119" xr:uid="{00000000-0005-0000-0000-00002E060000}"/>
    <cellStyle name="_CBNA 2 3" xfId="120" xr:uid="{00000000-0005-0000-0000-00002F060000}"/>
    <cellStyle name="_CBNA 2 4" xfId="121" xr:uid="{00000000-0005-0000-0000-000030060000}"/>
    <cellStyle name="_CBNA 2 5" xfId="122" xr:uid="{00000000-0005-0000-0000-000031060000}"/>
    <cellStyle name="_CBNA 2 6" xfId="123" xr:uid="{00000000-0005-0000-0000-000032060000}"/>
    <cellStyle name="_CBNA 3" xfId="124" xr:uid="{00000000-0005-0000-0000-000033060000}"/>
    <cellStyle name="_CBNA 3 10" xfId="125" xr:uid="{00000000-0005-0000-0000-000034060000}"/>
    <cellStyle name="_CBNA 3 10 2" xfId="126" xr:uid="{00000000-0005-0000-0000-000035060000}"/>
    <cellStyle name="_CBNA 3 10 3" xfId="127" xr:uid="{00000000-0005-0000-0000-000036060000}"/>
    <cellStyle name="_CBNA 3 10 4" xfId="128" xr:uid="{00000000-0005-0000-0000-000037060000}"/>
    <cellStyle name="_CBNA 3 10 5" xfId="129" xr:uid="{00000000-0005-0000-0000-000038060000}"/>
    <cellStyle name="_CBNA 3 11" xfId="130" xr:uid="{00000000-0005-0000-0000-000039060000}"/>
    <cellStyle name="_CBNA 3 11 2" xfId="131" xr:uid="{00000000-0005-0000-0000-00003A060000}"/>
    <cellStyle name="_CBNA 3 11 3" xfId="132" xr:uid="{00000000-0005-0000-0000-00003B060000}"/>
    <cellStyle name="_CBNA 3 11 4" xfId="133" xr:uid="{00000000-0005-0000-0000-00003C060000}"/>
    <cellStyle name="_CBNA 3 11 5" xfId="134" xr:uid="{00000000-0005-0000-0000-00003D060000}"/>
    <cellStyle name="_CBNA 3 12" xfId="135" xr:uid="{00000000-0005-0000-0000-00003E060000}"/>
    <cellStyle name="_CBNA 3 12 2" xfId="136" xr:uid="{00000000-0005-0000-0000-00003F060000}"/>
    <cellStyle name="_CBNA 3 12 3" xfId="137" xr:uid="{00000000-0005-0000-0000-000040060000}"/>
    <cellStyle name="_CBNA 3 12 4" xfId="138" xr:uid="{00000000-0005-0000-0000-000041060000}"/>
    <cellStyle name="_CBNA 3 12 5" xfId="139" xr:uid="{00000000-0005-0000-0000-000042060000}"/>
    <cellStyle name="_CBNA 3 13" xfId="140" xr:uid="{00000000-0005-0000-0000-000043060000}"/>
    <cellStyle name="_CBNA 3 13 2" xfId="141" xr:uid="{00000000-0005-0000-0000-000044060000}"/>
    <cellStyle name="_CBNA 3 13 3" xfId="142" xr:uid="{00000000-0005-0000-0000-000045060000}"/>
    <cellStyle name="_CBNA 3 13 4" xfId="143" xr:uid="{00000000-0005-0000-0000-000046060000}"/>
    <cellStyle name="_CBNA 3 13 5" xfId="144" xr:uid="{00000000-0005-0000-0000-000047060000}"/>
    <cellStyle name="_CBNA 3 14" xfId="145" xr:uid="{00000000-0005-0000-0000-000048060000}"/>
    <cellStyle name="_CBNA 3 14 2" xfId="146" xr:uid="{00000000-0005-0000-0000-000049060000}"/>
    <cellStyle name="_CBNA 3 14 3" xfId="147" xr:uid="{00000000-0005-0000-0000-00004A060000}"/>
    <cellStyle name="_CBNA 3 14 4" xfId="148" xr:uid="{00000000-0005-0000-0000-00004B060000}"/>
    <cellStyle name="_CBNA 3 14 5" xfId="149" xr:uid="{00000000-0005-0000-0000-00004C060000}"/>
    <cellStyle name="_CBNA 3 15" xfId="150" xr:uid="{00000000-0005-0000-0000-00004D060000}"/>
    <cellStyle name="_CBNA 3 15 2" xfId="151" xr:uid="{00000000-0005-0000-0000-00004E060000}"/>
    <cellStyle name="_CBNA 3 15 3" xfId="152" xr:uid="{00000000-0005-0000-0000-00004F060000}"/>
    <cellStyle name="_CBNA 3 15 4" xfId="153" xr:uid="{00000000-0005-0000-0000-000050060000}"/>
    <cellStyle name="_CBNA 3 15 5" xfId="154" xr:uid="{00000000-0005-0000-0000-000051060000}"/>
    <cellStyle name="_CBNA 3 16" xfId="155" xr:uid="{00000000-0005-0000-0000-000052060000}"/>
    <cellStyle name="_CBNA 3 16 2" xfId="156" xr:uid="{00000000-0005-0000-0000-000053060000}"/>
    <cellStyle name="_CBNA 3 16 3" xfId="157" xr:uid="{00000000-0005-0000-0000-000054060000}"/>
    <cellStyle name="_CBNA 3 16 4" xfId="158" xr:uid="{00000000-0005-0000-0000-000055060000}"/>
    <cellStyle name="_CBNA 3 16 5" xfId="159" xr:uid="{00000000-0005-0000-0000-000056060000}"/>
    <cellStyle name="_CBNA 3 17" xfId="160" xr:uid="{00000000-0005-0000-0000-000057060000}"/>
    <cellStyle name="_CBNA 3 17 2" xfId="161" xr:uid="{00000000-0005-0000-0000-000058060000}"/>
    <cellStyle name="_CBNA 3 17 3" xfId="162" xr:uid="{00000000-0005-0000-0000-000059060000}"/>
    <cellStyle name="_CBNA 3 17 4" xfId="163" xr:uid="{00000000-0005-0000-0000-00005A060000}"/>
    <cellStyle name="_CBNA 3 17 5" xfId="164" xr:uid="{00000000-0005-0000-0000-00005B060000}"/>
    <cellStyle name="_CBNA 3 18" xfId="165" xr:uid="{00000000-0005-0000-0000-00005C060000}"/>
    <cellStyle name="_CBNA 3 19" xfId="166" xr:uid="{00000000-0005-0000-0000-00005D060000}"/>
    <cellStyle name="_CBNA 3 2" xfId="167" xr:uid="{00000000-0005-0000-0000-00005E060000}"/>
    <cellStyle name="_CBNA 3 2 2" xfId="168" xr:uid="{00000000-0005-0000-0000-00005F060000}"/>
    <cellStyle name="_CBNA 3 2 3" xfId="169" xr:uid="{00000000-0005-0000-0000-000060060000}"/>
    <cellStyle name="_CBNA 3 2 4" xfId="170" xr:uid="{00000000-0005-0000-0000-000061060000}"/>
    <cellStyle name="_CBNA 3 2 5" xfId="171" xr:uid="{00000000-0005-0000-0000-000062060000}"/>
    <cellStyle name="_CBNA 3 20" xfId="172" xr:uid="{00000000-0005-0000-0000-000063060000}"/>
    <cellStyle name="_CBNA 3 21" xfId="173" xr:uid="{00000000-0005-0000-0000-000064060000}"/>
    <cellStyle name="_CBNA 3 3" xfId="174" xr:uid="{00000000-0005-0000-0000-000065060000}"/>
    <cellStyle name="_CBNA 3 3 2" xfId="175" xr:uid="{00000000-0005-0000-0000-000066060000}"/>
    <cellStyle name="_CBNA 3 3 3" xfId="176" xr:uid="{00000000-0005-0000-0000-000067060000}"/>
    <cellStyle name="_CBNA 3 3 4" xfId="177" xr:uid="{00000000-0005-0000-0000-000068060000}"/>
    <cellStyle name="_CBNA 3 3 5" xfId="178" xr:uid="{00000000-0005-0000-0000-000069060000}"/>
    <cellStyle name="_CBNA 3 4" xfId="179" xr:uid="{00000000-0005-0000-0000-00006A060000}"/>
    <cellStyle name="_CBNA 3 4 2" xfId="180" xr:uid="{00000000-0005-0000-0000-00006B060000}"/>
    <cellStyle name="_CBNA 3 4 3" xfId="181" xr:uid="{00000000-0005-0000-0000-00006C060000}"/>
    <cellStyle name="_CBNA 3 4 4" xfId="182" xr:uid="{00000000-0005-0000-0000-00006D060000}"/>
    <cellStyle name="_CBNA 3 4 5" xfId="183" xr:uid="{00000000-0005-0000-0000-00006E060000}"/>
    <cellStyle name="_CBNA 3 5" xfId="184" xr:uid="{00000000-0005-0000-0000-00006F060000}"/>
    <cellStyle name="_CBNA 3 5 2" xfId="185" xr:uid="{00000000-0005-0000-0000-000070060000}"/>
    <cellStyle name="_CBNA 3 5 3" xfId="186" xr:uid="{00000000-0005-0000-0000-000071060000}"/>
    <cellStyle name="_CBNA 3 5 4" xfId="187" xr:uid="{00000000-0005-0000-0000-000072060000}"/>
    <cellStyle name="_CBNA 3 5 5" xfId="188" xr:uid="{00000000-0005-0000-0000-000073060000}"/>
    <cellStyle name="_CBNA 3 6" xfId="189" xr:uid="{00000000-0005-0000-0000-000074060000}"/>
    <cellStyle name="_CBNA 3 6 2" xfId="190" xr:uid="{00000000-0005-0000-0000-000075060000}"/>
    <cellStyle name="_CBNA 3 6 3" xfId="191" xr:uid="{00000000-0005-0000-0000-000076060000}"/>
    <cellStyle name="_CBNA 3 6 4" xfId="192" xr:uid="{00000000-0005-0000-0000-000077060000}"/>
    <cellStyle name="_CBNA 3 6 5" xfId="193" xr:uid="{00000000-0005-0000-0000-000078060000}"/>
    <cellStyle name="_CBNA 3 7" xfId="194" xr:uid="{00000000-0005-0000-0000-000079060000}"/>
    <cellStyle name="_CBNA 3 7 2" xfId="195" xr:uid="{00000000-0005-0000-0000-00007A060000}"/>
    <cellStyle name="_CBNA 3 7 3" xfId="196" xr:uid="{00000000-0005-0000-0000-00007B060000}"/>
    <cellStyle name="_CBNA 3 7 4" xfId="197" xr:uid="{00000000-0005-0000-0000-00007C060000}"/>
    <cellStyle name="_CBNA 3 7 5" xfId="198" xr:uid="{00000000-0005-0000-0000-00007D060000}"/>
    <cellStyle name="_CBNA 3 8" xfId="199" xr:uid="{00000000-0005-0000-0000-00007E060000}"/>
    <cellStyle name="_CBNA 3 8 2" xfId="200" xr:uid="{00000000-0005-0000-0000-00007F060000}"/>
    <cellStyle name="_CBNA 3 8 3" xfId="201" xr:uid="{00000000-0005-0000-0000-000080060000}"/>
    <cellStyle name="_CBNA 3 8 4" xfId="202" xr:uid="{00000000-0005-0000-0000-000081060000}"/>
    <cellStyle name="_CBNA 3 8 5" xfId="203" xr:uid="{00000000-0005-0000-0000-000082060000}"/>
    <cellStyle name="_CBNA 3 9" xfId="204" xr:uid="{00000000-0005-0000-0000-000083060000}"/>
    <cellStyle name="_CBNA 3 9 2" xfId="205" xr:uid="{00000000-0005-0000-0000-000084060000}"/>
    <cellStyle name="_CBNA 3 9 3" xfId="206" xr:uid="{00000000-0005-0000-0000-000085060000}"/>
    <cellStyle name="_CBNA 3 9 4" xfId="207" xr:uid="{00000000-0005-0000-0000-000086060000}"/>
    <cellStyle name="_CBNA 3 9 5" xfId="208" xr:uid="{00000000-0005-0000-0000-000087060000}"/>
    <cellStyle name="_CBNA 4" xfId="209" xr:uid="{00000000-0005-0000-0000-000088060000}"/>
    <cellStyle name="_CBNA 5" xfId="210" xr:uid="{00000000-0005-0000-0000-000089060000}"/>
    <cellStyle name="_CBNA 6" xfId="211" xr:uid="{00000000-0005-0000-0000-00008A060000}"/>
    <cellStyle name="_CBNA 7" xfId="212" xr:uid="{00000000-0005-0000-0000-00008B060000}"/>
    <cellStyle name="_Comma" xfId="213" xr:uid="{00000000-0005-0000-0000-00008C060000}"/>
    <cellStyle name="_Comma 10" xfId="41554" xr:uid="{00000000-0005-0000-0000-00008D060000}"/>
    <cellStyle name="_Comma 10 2" xfId="41555" xr:uid="{00000000-0005-0000-0000-00008E060000}"/>
    <cellStyle name="_Comma 11" xfId="41556" xr:uid="{00000000-0005-0000-0000-00008F060000}"/>
    <cellStyle name="_Comma 12" xfId="41557" xr:uid="{00000000-0005-0000-0000-000090060000}"/>
    <cellStyle name="_Comma 13" xfId="41558" xr:uid="{00000000-0005-0000-0000-000091060000}"/>
    <cellStyle name="_Comma 14" xfId="41559" xr:uid="{00000000-0005-0000-0000-000092060000}"/>
    <cellStyle name="_Comma 2" xfId="214" xr:uid="{00000000-0005-0000-0000-000093060000}"/>
    <cellStyle name="_Comma 2 2" xfId="12184" xr:uid="{00000000-0005-0000-0000-000094060000}"/>
    <cellStyle name="_Comma 2 2 2" xfId="41560" xr:uid="{00000000-0005-0000-0000-000095060000}"/>
    <cellStyle name="_Comma 2 2 2 2" xfId="41561" xr:uid="{00000000-0005-0000-0000-000096060000}"/>
    <cellStyle name="_Comma 2 2 2 2 2" xfId="41562" xr:uid="{00000000-0005-0000-0000-000097060000}"/>
    <cellStyle name="_Comma 2 2 2 3" xfId="41563" xr:uid="{00000000-0005-0000-0000-000098060000}"/>
    <cellStyle name="_Comma 2 2 3" xfId="41564" xr:uid="{00000000-0005-0000-0000-000099060000}"/>
    <cellStyle name="_Comma 2 2 3 2" xfId="41565" xr:uid="{00000000-0005-0000-0000-00009A060000}"/>
    <cellStyle name="_Comma 2 2 4" xfId="41566" xr:uid="{00000000-0005-0000-0000-00009B060000}"/>
    <cellStyle name="_Comma 2 3" xfId="37027" xr:uid="{00000000-0005-0000-0000-00009C060000}"/>
    <cellStyle name="_Comma 2 3 2" xfId="41567" xr:uid="{00000000-0005-0000-0000-00009D060000}"/>
    <cellStyle name="_Comma 2 3 2 2" xfId="41568" xr:uid="{00000000-0005-0000-0000-00009E060000}"/>
    <cellStyle name="_Comma 2 3 3" xfId="41569" xr:uid="{00000000-0005-0000-0000-00009F060000}"/>
    <cellStyle name="_Comma 2 4" xfId="41570" xr:uid="{00000000-0005-0000-0000-0000A0060000}"/>
    <cellStyle name="_Comma 2 4 2" xfId="41571" xr:uid="{00000000-0005-0000-0000-0000A1060000}"/>
    <cellStyle name="_Comma 2 4 2 2" xfId="41572" xr:uid="{00000000-0005-0000-0000-0000A2060000}"/>
    <cellStyle name="_Comma 2 4 3" xfId="41573" xr:uid="{00000000-0005-0000-0000-0000A3060000}"/>
    <cellStyle name="_Comma 2 5" xfId="41574" xr:uid="{00000000-0005-0000-0000-0000A4060000}"/>
    <cellStyle name="_Comma 2 5 2" xfId="41575" xr:uid="{00000000-0005-0000-0000-0000A5060000}"/>
    <cellStyle name="_Comma 2 6" xfId="41576" xr:uid="{00000000-0005-0000-0000-0000A6060000}"/>
    <cellStyle name="_Comma 3" xfId="12185" xr:uid="{00000000-0005-0000-0000-0000A7060000}"/>
    <cellStyle name="_Comma 3 2" xfId="12186" xr:uid="{00000000-0005-0000-0000-0000A8060000}"/>
    <cellStyle name="_Comma 3 2 2" xfId="12187" xr:uid="{00000000-0005-0000-0000-0000A9060000}"/>
    <cellStyle name="_Comma 3 2 2 2" xfId="41577" xr:uid="{00000000-0005-0000-0000-0000AA060000}"/>
    <cellStyle name="_Comma 3 2 3" xfId="41578" xr:uid="{00000000-0005-0000-0000-0000AB060000}"/>
    <cellStyle name="_Comma 3 3" xfId="12188" xr:uid="{00000000-0005-0000-0000-0000AC060000}"/>
    <cellStyle name="_Comma 3 3 2" xfId="41579" xr:uid="{00000000-0005-0000-0000-0000AD060000}"/>
    <cellStyle name="_Comma 3 3 3" xfId="41580" xr:uid="{00000000-0005-0000-0000-0000AE060000}"/>
    <cellStyle name="_Comma 3 3 4" xfId="41581" xr:uid="{00000000-0005-0000-0000-0000AF060000}"/>
    <cellStyle name="_Comma 3 4" xfId="37028" xr:uid="{00000000-0005-0000-0000-0000B0060000}"/>
    <cellStyle name="_Comma 4" xfId="12189" xr:uid="{00000000-0005-0000-0000-0000B1060000}"/>
    <cellStyle name="_Comma 4 2" xfId="12190" xr:uid="{00000000-0005-0000-0000-0000B2060000}"/>
    <cellStyle name="_Comma 4 2 2" xfId="41582" xr:uid="{00000000-0005-0000-0000-0000B3060000}"/>
    <cellStyle name="_Comma 4 2 2 2" xfId="41583" xr:uid="{00000000-0005-0000-0000-0000B4060000}"/>
    <cellStyle name="_Comma 4 2 2 2 2" xfId="41584" xr:uid="{00000000-0005-0000-0000-0000B5060000}"/>
    <cellStyle name="_Comma 4 2 2 3" xfId="41585" xr:uid="{00000000-0005-0000-0000-0000B6060000}"/>
    <cellStyle name="_Comma 4 2 3" xfId="41586" xr:uid="{00000000-0005-0000-0000-0000B7060000}"/>
    <cellStyle name="_Comma 4 2 3 2" xfId="41587" xr:uid="{00000000-0005-0000-0000-0000B8060000}"/>
    <cellStyle name="_Comma 4 2 4" xfId="41588" xr:uid="{00000000-0005-0000-0000-0000B9060000}"/>
    <cellStyle name="_Comma 4 3" xfId="37029" xr:uid="{00000000-0005-0000-0000-0000BA060000}"/>
    <cellStyle name="_Comma 4 3 2" xfId="41589" xr:uid="{00000000-0005-0000-0000-0000BB060000}"/>
    <cellStyle name="_Comma 4 3 2 2" xfId="41590" xr:uid="{00000000-0005-0000-0000-0000BC060000}"/>
    <cellStyle name="_Comma 4 3 3" xfId="41591" xr:uid="{00000000-0005-0000-0000-0000BD060000}"/>
    <cellStyle name="_Comma 4 4" xfId="41592" xr:uid="{00000000-0005-0000-0000-0000BE060000}"/>
    <cellStyle name="_Comma 4 4 2" xfId="41593" xr:uid="{00000000-0005-0000-0000-0000BF060000}"/>
    <cellStyle name="_Comma 4 5" xfId="41594" xr:uid="{00000000-0005-0000-0000-0000C0060000}"/>
    <cellStyle name="_Comma 5" xfId="37030" xr:uid="{00000000-0005-0000-0000-0000C1060000}"/>
    <cellStyle name="_Comma 5 2" xfId="41595" xr:uid="{00000000-0005-0000-0000-0000C2060000}"/>
    <cellStyle name="_Comma 5 2 2" xfId="41596" xr:uid="{00000000-0005-0000-0000-0000C3060000}"/>
    <cellStyle name="_Comma 5 2 2 2" xfId="41597" xr:uid="{00000000-0005-0000-0000-0000C4060000}"/>
    <cellStyle name="_Comma 5 2 2 2 2" xfId="41598" xr:uid="{00000000-0005-0000-0000-0000C5060000}"/>
    <cellStyle name="_Comma 5 2 2 3" xfId="41599" xr:uid="{00000000-0005-0000-0000-0000C6060000}"/>
    <cellStyle name="_Comma 5 2 3" xfId="41600" xr:uid="{00000000-0005-0000-0000-0000C7060000}"/>
    <cellStyle name="_Comma 5 2 3 2" xfId="41601" xr:uid="{00000000-0005-0000-0000-0000C8060000}"/>
    <cellStyle name="_Comma 5 2 4" xfId="41602" xr:uid="{00000000-0005-0000-0000-0000C9060000}"/>
    <cellStyle name="_Comma 5 3" xfId="41603" xr:uid="{00000000-0005-0000-0000-0000CA060000}"/>
    <cellStyle name="_Comma 5 3 2" xfId="41604" xr:uid="{00000000-0005-0000-0000-0000CB060000}"/>
    <cellStyle name="_Comma 5 3 2 2" xfId="41605" xr:uid="{00000000-0005-0000-0000-0000CC060000}"/>
    <cellStyle name="_Comma 5 3 3" xfId="41606" xr:uid="{00000000-0005-0000-0000-0000CD060000}"/>
    <cellStyle name="_Comma 5 4" xfId="41607" xr:uid="{00000000-0005-0000-0000-0000CE060000}"/>
    <cellStyle name="_Comma 5 4 2" xfId="41608" xr:uid="{00000000-0005-0000-0000-0000CF060000}"/>
    <cellStyle name="_Comma 5 5" xfId="41609" xr:uid="{00000000-0005-0000-0000-0000D0060000}"/>
    <cellStyle name="_Comma 6" xfId="41610" xr:uid="{00000000-0005-0000-0000-0000D1060000}"/>
    <cellStyle name="_Comma 6 2" xfId="41611" xr:uid="{00000000-0005-0000-0000-0000D2060000}"/>
    <cellStyle name="_Comma 6 2 2" xfId="41612" xr:uid="{00000000-0005-0000-0000-0000D3060000}"/>
    <cellStyle name="_Comma 6 2 2 2" xfId="41613" xr:uid="{00000000-0005-0000-0000-0000D4060000}"/>
    <cellStyle name="_Comma 6 2 2 2 2" xfId="41614" xr:uid="{00000000-0005-0000-0000-0000D5060000}"/>
    <cellStyle name="_Comma 6 2 2 3" xfId="41615" xr:uid="{00000000-0005-0000-0000-0000D6060000}"/>
    <cellStyle name="_Comma 6 2 3" xfId="41616" xr:uid="{00000000-0005-0000-0000-0000D7060000}"/>
    <cellStyle name="_Comma 6 2 3 2" xfId="41617" xr:uid="{00000000-0005-0000-0000-0000D8060000}"/>
    <cellStyle name="_Comma 6 2 4" xfId="41618" xr:uid="{00000000-0005-0000-0000-0000D9060000}"/>
    <cellStyle name="_Comma 6 3" xfId="41619" xr:uid="{00000000-0005-0000-0000-0000DA060000}"/>
    <cellStyle name="_Comma 6 3 2" xfId="41620" xr:uid="{00000000-0005-0000-0000-0000DB060000}"/>
    <cellStyle name="_Comma 6 3 2 2" xfId="41621" xr:uid="{00000000-0005-0000-0000-0000DC060000}"/>
    <cellStyle name="_Comma 6 3 3" xfId="41622" xr:uid="{00000000-0005-0000-0000-0000DD060000}"/>
    <cellStyle name="_Comma 6 4" xfId="41623" xr:uid="{00000000-0005-0000-0000-0000DE060000}"/>
    <cellStyle name="_Comma 6 4 2" xfId="41624" xr:uid="{00000000-0005-0000-0000-0000DF060000}"/>
    <cellStyle name="_Comma 6 5" xfId="41625" xr:uid="{00000000-0005-0000-0000-0000E0060000}"/>
    <cellStyle name="_Comma 7" xfId="41626" xr:uid="{00000000-0005-0000-0000-0000E1060000}"/>
    <cellStyle name="_Comma 7 2" xfId="41627" xr:uid="{00000000-0005-0000-0000-0000E2060000}"/>
    <cellStyle name="_Comma 7 2 2" xfId="41628" xr:uid="{00000000-0005-0000-0000-0000E3060000}"/>
    <cellStyle name="_Comma 7 2 2 2" xfId="41629" xr:uid="{00000000-0005-0000-0000-0000E4060000}"/>
    <cellStyle name="_Comma 7 2 3" xfId="41630" xr:uid="{00000000-0005-0000-0000-0000E5060000}"/>
    <cellStyle name="_Comma 7 3" xfId="41631" xr:uid="{00000000-0005-0000-0000-0000E6060000}"/>
    <cellStyle name="_Comma 7 3 2" xfId="41632" xr:uid="{00000000-0005-0000-0000-0000E7060000}"/>
    <cellStyle name="_Comma 7 3 2 2" xfId="41633" xr:uid="{00000000-0005-0000-0000-0000E8060000}"/>
    <cellStyle name="_Comma 7 3 3" xfId="41634" xr:uid="{00000000-0005-0000-0000-0000E9060000}"/>
    <cellStyle name="_Comma 7 4" xfId="41635" xr:uid="{00000000-0005-0000-0000-0000EA060000}"/>
    <cellStyle name="_Comma 7 4 2" xfId="41636" xr:uid="{00000000-0005-0000-0000-0000EB060000}"/>
    <cellStyle name="_Comma 7 5" xfId="41637" xr:uid="{00000000-0005-0000-0000-0000EC060000}"/>
    <cellStyle name="_Comma 8" xfId="41638" xr:uid="{00000000-0005-0000-0000-0000ED060000}"/>
    <cellStyle name="_Comma 8 2" xfId="41639" xr:uid="{00000000-0005-0000-0000-0000EE060000}"/>
    <cellStyle name="_Comma 8 2 2" xfId="41640" xr:uid="{00000000-0005-0000-0000-0000EF060000}"/>
    <cellStyle name="_Comma 8 3" xfId="41641" xr:uid="{00000000-0005-0000-0000-0000F0060000}"/>
    <cellStyle name="_Comma 9" xfId="41642" xr:uid="{00000000-0005-0000-0000-0000F1060000}"/>
    <cellStyle name="_Comma 9 2" xfId="41643" xr:uid="{00000000-0005-0000-0000-0000F2060000}"/>
    <cellStyle name="_Comma 9 2 2" xfId="41644" xr:uid="{00000000-0005-0000-0000-0000F3060000}"/>
    <cellStyle name="_Comma 9 3" xfId="41645" xr:uid="{00000000-0005-0000-0000-0000F4060000}"/>
    <cellStyle name="_Comma_03-Egne aksjer 1002" xfId="12191" xr:uid="{00000000-0005-0000-0000-0000F5060000}"/>
    <cellStyle name="_Comma_03-Egne aksjer 1002 2" xfId="37031" xr:uid="{00000000-0005-0000-0000-0000F6060000}"/>
    <cellStyle name="_Comma_03-Egne aksjer 1003" xfId="12192" xr:uid="{00000000-0005-0000-0000-0000F7060000}"/>
    <cellStyle name="_Comma_03-Egne aksjer 1003 2" xfId="37032" xr:uid="{00000000-0005-0000-0000-0000F8060000}"/>
    <cellStyle name="_Comma_06-Tilknytta 0909" xfId="12193" xr:uid="{00000000-0005-0000-0000-0000F9060000}"/>
    <cellStyle name="_Comma_Adj_Operating_expenses" xfId="41646" xr:uid="{00000000-0005-0000-0000-0000FA060000}"/>
    <cellStyle name="_Comma_Adj_Spec_capital_require" xfId="12194" xr:uid="{00000000-0005-0000-0000-0000FB060000}"/>
    <cellStyle name="_Comma_Ark1" xfId="37033" xr:uid="{00000000-0005-0000-0000-0000FC060000}"/>
    <cellStyle name="_Comma_AVA DVA EL" xfId="41647" xr:uid="{00000000-0005-0000-0000-0000FD060000}"/>
    <cellStyle name="_Comma_EK 0912" xfId="12195" xr:uid="{00000000-0005-0000-0000-0000FE060000}"/>
    <cellStyle name="_Comma_EK oppstilling 1Q09" xfId="41648" xr:uid="{00000000-0005-0000-0000-0000FF060000}"/>
    <cellStyle name="_Comma_Expenses (1)" xfId="41649" xr:uid="{00000000-0005-0000-0000-000000070000}"/>
    <cellStyle name="_Comma_Group_DnB_NORD_B2008-11_to_DnB_NOR061107" xfId="12196" xr:uid="{00000000-0005-0000-0000-000001070000}"/>
    <cellStyle name="_Comma_IFRS MORBANK" xfId="37034" xr:uid="{00000000-0005-0000-0000-000002070000}"/>
    <cellStyle name="_Comma_Income statement ASA" xfId="37035" xr:uid="{00000000-0005-0000-0000-000003070000}"/>
    <cellStyle name="_Comma_Income statement Group" xfId="37036" xr:uid="{00000000-0005-0000-0000-000004070000}"/>
    <cellStyle name="_Comma_Kontantstrømanalyse 3Q09-konsernet" xfId="12197" xr:uid="{00000000-0005-0000-0000-000005070000}"/>
    <cellStyle name="_Comma_Kontantstrømanalyse 3Q09-konsernet 2" xfId="37037" xr:uid="{00000000-0005-0000-0000-000006070000}"/>
    <cellStyle name="_Comma_Kontantstrømanalyse 4Q09-konsernet" xfId="12198" xr:uid="{00000000-0005-0000-0000-000007070000}"/>
    <cellStyle name="_Comma_Kontantstrømanalyse 4Q09-konsernet 2" xfId="37038" xr:uid="{00000000-0005-0000-0000-000008070000}"/>
    <cellStyle name="_Comma_Note utlån" xfId="37039" xr:uid="{00000000-0005-0000-0000-000009070000}"/>
    <cellStyle name="_Comma_Other MTM adjustments" xfId="41650" xr:uid="{00000000-0005-0000-0000-00000A070000}"/>
    <cellStyle name="_Comma_Valeffekt NORD, Lux og Finans 3Q09" xfId="12199" xr:uid="{00000000-0005-0000-0000-00000B070000}"/>
    <cellStyle name="_Comma_Valutafordelt utlån og innsk 4Q09" xfId="12200" xr:uid="{00000000-0005-0000-0000-00000C070000}"/>
    <cellStyle name="_Control2" xfId="215" xr:uid="{00000000-0005-0000-0000-00000D070000}"/>
    <cellStyle name="_Control2_Hovedtall" xfId="37040" xr:uid="{00000000-0005-0000-0000-00000E070000}"/>
    <cellStyle name="_Control2_Nøkkeltall" xfId="37041" xr:uid="{00000000-0005-0000-0000-00000F070000}"/>
    <cellStyle name="_Control2_Q Sum_Res N" xfId="37042" xr:uid="{00000000-0005-0000-0000-000010070000}"/>
    <cellStyle name="_Control2_Resultat" xfId="37043" xr:uid="{00000000-0005-0000-0000-000011070000}"/>
    <cellStyle name="_Currency" xfId="216" xr:uid="{00000000-0005-0000-0000-000012070000}"/>
    <cellStyle name="_Currency 10" xfId="41651" xr:uid="{00000000-0005-0000-0000-000013070000}"/>
    <cellStyle name="_Currency 10 2" xfId="41652" xr:uid="{00000000-0005-0000-0000-000014070000}"/>
    <cellStyle name="_Currency 11" xfId="41653" xr:uid="{00000000-0005-0000-0000-000015070000}"/>
    <cellStyle name="_Currency 12" xfId="41654" xr:uid="{00000000-0005-0000-0000-000016070000}"/>
    <cellStyle name="_Currency 13" xfId="41655" xr:uid="{00000000-0005-0000-0000-000017070000}"/>
    <cellStyle name="_Currency 14" xfId="41656" xr:uid="{00000000-0005-0000-0000-000018070000}"/>
    <cellStyle name="_Currency 2" xfId="217" xr:uid="{00000000-0005-0000-0000-000019070000}"/>
    <cellStyle name="_Currency 2 2" xfId="12201" xr:uid="{00000000-0005-0000-0000-00001A070000}"/>
    <cellStyle name="_Currency 2 2 2" xfId="41657" xr:uid="{00000000-0005-0000-0000-00001B070000}"/>
    <cellStyle name="_Currency 2 2 2 2" xfId="41658" xr:uid="{00000000-0005-0000-0000-00001C070000}"/>
    <cellStyle name="_Currency 2 2 2 2 2" xfId="41659" xr:uid="{00000000-0005-0000-0000-00001D070000}"/>
    <cellStyle name="_Currency 2 2 2 3" xfId="41660" xr:uid="{00000000-0005-0000-0000-00001E070000}"/>
    <cellStyle name="_Currency 2 2 3" xfId="41661" xr:uid="{00000000-0005-0000-0000-00001F070000}"/>
    <cellStyle name="_Currency 2 2 3 2" xfId="41662" xr:uid="{00000000-0005-0000-0000-000020070000}"/>
    <cellStyle name="_Currency 2 2 4" xfId="41663" xr:uid="{00000000-0005-0000-0000-000021070000}"/>
    <cellStyle name="_Currency 2 3" xfId="37044" xr:uid="{00000000-0005-0000-0000-000022070000}"/>
    <cellStyle name="_Currency 2 3 2" xfId="41664" xr:uid="{00000000-0005-0000-0000-000023070000}"/>
    <cellStyle name="_Currency 2 3 2 2" xfId="41665" xr:uid="{00000000-0005-0000-0000-000024070000}"/>
    <cellStyle name="_Currency 2 3 3" xfId="41666" xr:uid="{00000000-0005-0000-0000-000025070000}"/>
    <cellStyle name="_Currency 2 4" xfId="41667" xr:uid="{00000000-0005-0000-0000-000026070000}"/>
    <cellStyle name="_Currency 2 4 2" xfId="41668" xr:uid="{00000000-0005-0000-0000-000027070000}"/>
    <cellStyle name="_Currency 2 4 2 2" xfId="41669" xr:uid="{00000000-0005-0000-0000-000028070000}"/>
    <cellStyle name="_Currency 2 4 3" xfId="41670" xr:uid="{00000000-0005-0000-0000-000029070000}"/>
    <cellStyle name="_Currency 2 5" xfId="41671" xr:uid="{00000000-0005-0000-0000-00002A070000}"/>
    <cellStyle name="_Currency 2 5 2" xfId="41672" xr:uid="{00000000-0005-0000-0000-00002B070000}"/>
    <cellStyle name="_Currency 2 6" xfId="41673" xr:uid="{00000000-0005-0000-0000-00002C070000}"/>
    <cellStyle name="_Currency 3" xfId="12202" xr:uid="{00000000-0005-0000-0000-00002D070000}"/>
    <cellStyle name="_Currency 3 2" xfId="12203" xr:uid="{00000000-0005-0000-0000-00002E070000}"/>
    <cellStyle name="_Currency 3 2 2" xfId="12204" xr:uid="{00000000-0005-0000-0000-00002F070000}"/>
    <cellStyle name="_Currency 3 2 2 2" xfId="41674" xr:uid="{00000000-0005-0000-0000-000030070000}"/>
    <cellStyle name="_Currency 3 2 3" xfId="41675" xr:uid="{00000000-0005-0000-0000-000031070000}"/>
    <cellStyle name="_Currency 3 3" xfId="12205" xr:uid="{00000000-0005-0000-0000-000032070000}"/>
    <cellStyle name="_Currency 3 3 2" xfId="41676" xr:uid="{00000000-0005-0000-0000-000033070000}"/>
    <cellStyle name="_Currency 3 3 3" xfId="41677" xr:uid="{00000000-0005-0000-0000-000034070000}"/>
    <cellStyle name="_Currency 3 3 4" xfId="41678" xr:uid="{00000000-0005-0000-0000-000035070000}"/>
    <cellStyle name="_Currency 3 4" xfId="37045" xr:uid="{00000000-0005-0000-0000-000036070000}"/>
    <cellStyle name="_Currency 4" xfId="12206" xr:uid="{00000000-0005-0000-0000-000037070000}"/>
    <cellStyle name="_Currency 4 2" xfId="12207" xr:uid="{00000000-0005-0000-0000-000038070000}"/>
    <cellStyle name="_Currency 4 2 2" xfId="41679" xr:uid="{00000000-0005-0000-0000-000039070000}"/>
    <cellStyle name="_Currency 4 2 2 2" xfId="41680" xr:uid="{00000000-0005-0000-0000-00003A070000}"/>
    <cellStyle name="_Currency 4 2 2 2 2" xfId="41681" xr:uid="{00000000-0005-0000-0000-00003B070000}"/>
    <cellStyle name="_Currency 4 2 2 3" xfId="41682" xr:uid="{00000000-0005-0000-0000-00003C070000}"/>
    <cellStyle name="_Currency 4 2 3" xfId="41683" xr:uid="{00000000-0005-0000-0000-00003D070000}"/>
    <cellStyle name="_Currency 4 2 3 2" xfId="41684" xr:uid="{00000000-0005-0000-0000-00003E070000}"/>
    <cellStyle name="_Currency 4 2 4" xfId="41685" xr:uid="{00000000-0005-0000-0000-00003F070000}"/>
    <cellStyle name="_Currency 4 3" xfId="37046" xr:uid="{00000000-0005-0000-0000-000040070000}"/>
    <cellStyle name="_Currency 4 3 2" xfId="41686" xr:uid="{00000000-0005-0000-0000-000041070000}"/>
    <cellStyle name="_Currency 4 3 2 2" xfId="41687" xr:uid="{00000000-0005-0000-0000-000042070000}"/>
    <cellStyle name="_Currency 4 3 3" xfId="41688" xr:uid="{00000000-0005-0000-0000-000043070000}"/>
    <cellStyle name="_Currency 4 4" xfId="41689" xr:uid="{00000000-0005-0000-0000-000044070000}"/>
    <cellStyle name="_Currency 4 4 2" xfId="41690" xr:uid="{00000000-0005-0000-0000-000045070000}"/>
    <cellStyle name="_Currency 4 5" xfId="41691" xr:uid="{00000000-0005-0000-0000-000046070000}"/>
    <cellStyle name="_Currency 5" xfId="37047" xr:uid="{00000000-0005-0000-0000-000047070000}"/>
    <cellStyle name="_Currency 5 2" xfId="41692" xr:uid="{00000000-0005-0000-0000-000048070000}"/>
    <cellStyle name="_Currency 5 2 2" xfId="41693" xr:uid="{00000000-0005-0000-0000-000049070000}"/>
    <cellStyle name="_Currency 5 2 2 2" xfId="41694" xr:uid="{00000000-0005-0000-0000-00004A070000}"/>
    <cellStyle name="_Currency 5 2 2 2 2" xfId="41695" xr:uid="{00000000-0005-0000-0000-00004B070000}"/>
    <cellStyle name="_Currency 5 2 2 3" xfId="41696" xr:uid="{00000000-0005-0000-0000-00004C070000}"/>
    <cellStyle name="_Currency 5 2 3" xfId="41697" xr:uid="{00000000-0005-0000-0000-00004D070000}"/>
    <cellStyle name="_Currency 5 2 3 2" xfId="41698" xr:uid="{00000000-0005-0000-0000-00004E070000}"/>
    <cellStyle name="_Currency 5 2 4" xfId="41699" xr:uid="{00000000-0005-0000-0000-00004F070000}"/>
    <cellStyle name="_Currency 5 3" xfId="41700" xr:uid="{00000000-0005-0000-0000-000050070000}"/>
    <cellStyle name="_Currency 5 3 2" xfId="41701" xr:uid="{00000000-0005-0000-0000-000051070000}"/>
    <cellStyle name="_Currency 5 3 2 2" xfId="41702" xr:uid="{00000000-0005-0000-0000-000052070000}"/>
    <cellStyle name="_Currency 5 3 3" xfId="41703" xr:uid="{00000000-0005-0000-0000-000053070000}"/>
    <cellStyle name="_Currency 5 4" xfId="41704" xr:uid="{00000000-0005-0000-0000-000054070000}"/>
    <cellStyle name="_Currency 5 4 2" xfId="41705" xr:uid="{00000000-0005-0000-0000-000055070000}"/>
    <cellStyle name="_Currency 5 5" xfId="41706" xr:uid="{00000000-0005-0000-0000-000056070000}"/>
    <cellStyle name="_Currency 6" xfId="41707" xr:uid="{00000000-0005-0000-0000-000057070000}"/>
    <cellStyle name="_Currency 6 2" xfId="41708" xr:uid="{00000000-0005-0000-0000-000058070000}"/>
    <cellStyle name="_Currency 6 2 2" xfId="41709" xr:uid="{00000000-0005-0000-0000-000059070000}"/>
    <cellStyle name="_Currency 6 2 2 2" xfId="41710" xr:uid="{00000000-0005-0000-0000-00005A070000}"/>
    <cellStyle name="_Currency 6 2 2 2 2" xfId="41711" xr:uid="{00000000-0005-0000-0000-00005B070000}"/>
    <cellStyle name="_Currency 6 2 2 3" xfId="41712" xr:uid="{00000000-0005-0000-0000-00005C070000}"/>
    <cellStyle name="_Currency 6 2 3" xfId="41713" xr:uid="{00000000-0005-0000-0000-00005D070000}"/>
    <cellStyle name="_Currency 6 2 3 2" xfId="41714" xr:uid="{00000000-0005-0000-0000-00005E070000}"/>
    <cellStyle name="_Currency 6 2 4" xfId="41715" xr:uid="{00000000-0005-0000-0000-00005F070000}"/>
    <cellStyle name="_Currency 6 3" xfId="41716" xr:uid="{00000000-0005-0000-0000-000060070000}"/>
    <cellStyle name="_Currency 6 3 2" xfId="41717" xr:uid="{00000000-0005-0000-0000-000061070000}"/>
    <cellStyle name="_Currency 6 3 2 2" xfId="41718" xr:uid="{00000000-0005-0000-0000-000062070000}"/>
    <cellStyle name="_Currency 6 3 3" xfId="41719" xr:uid="{00000000-0005-0000-0000-000063070000}"/>
    <cellStyle name="_Currency 6 4" xfId="41720" xr:uid="{00000000-0005-0000-0000-000064070000}"/>
    <cellStyle name="_Currency 6 4 2" xfId="41721" xr:uid="{00000000-0005-0000-0000-000065070000}"/>
    <cellStyle name="_Currency 6 5" xfId="41722" xr:uid="{00000000-0005-0000-0000-000066070000}"/>
    <cellStyle name="_Currency 7" xfId="41723" xr:uid="{00000000-0005-0000-0000-000067070000}"/>
    <cellStyle name="_Currency 7 2" xfId="41724" xr:uid="{00000000-0005-0000-0000-000068070000}"/>
    <cellStyle name="_Currency 7 2 2" xfId="41725" xr:uid="{00000000-0005-0000-0000-000069070000}"/>
    <cellStyle name="_Currency 7 2 2 2" xfId="41726" xr:uid="{00000000-0005-0000-0000-00006A070000}"/>
    <cellStyle name="_Currency 7 2 3" xfId="41727" xr:uid="{00000000-0005-0000-0000-00006B070000}"/>
    <cellStyle name="_Currency 7 3" xfId="41728" xr:uid="{00000000-0005-0000-0000-00006C070000}"/>
    <cellStyle name="_Currency 7 3 2" xfId="41729" xr:uid="{00000000-0005-0000-0000-00006D070000}"/>
    <cellStyle name="_Currency 7 3 2 2" xfId="41730" xr:uid="{00000000-0005-0000-0000-00006E070000}"/>
    <cellStyle name="_Currency 7 3 3" xfId="41731" xr:uid="{00000000-0005-0000-0000-00006F070000}"/>
    <cellStyle name="_Currency 7 4" xfId="41732" xr:uid="{00000000-0005-0000-0000-000070070000}"/>
    <cellStyle name="_Currency 7 4 2" xfId="41733" xr:uid="{00000000-0005-0000-0000-000071070000}"/>
    <cellStyle name="_Currency 7 5" xfId="41734" xr:uid="{00000000-0005-0000-0000-000072070000}"/>
    <cellStyle name="_Currency 8" xfId="41735" xr:uid="{00000000-0005-0000-0000-000073070000}"/>
    <cellStyle name="_Currency 8 2" xfId="41736" xr:uid="{00000000-0005-0000-0000-000074070000}"/>
    <cellStyle name="_Currency 8 2 2" xfId="41737" xr:uid="{00000000-0005-0000-0000-000075070000}"/>
    <cellStyle name="_Currency 8 3" xfId="41738" xr:uid="{00000000-0005-0000-0000-000076070000}"/>
    <cellStyle name="_Currency 9" xfId="41739" xr:uid="{00000000-0005-0000-0000-000077070000}"/>
    <cellStyle name="_Currency 9 2" xfId="41740" xr:uid="{00000000-0005-0000-0000-000078070000}"/>
    <cellStyle name="_Currency 9 2 2" xfId="41741" xr:uid="{00000000-0005-0000-0000-000079070000}"/>
    <cellStyle name="_Currency 9 3" xfId="41742" xr:uid="{00000000-0005-0000-0000-00007A070000}"/>
    <cellStyle name="_Currency_03-Egne aksjer 1002" xfId="12208" xr:uid="{00000000-0005-0000-0000-00007B070000}"/>
    <cellStyle name="_Currency_03-Egne aksjer 1002 2" xfId="37048" xr:uid="{00000000-0005-0000-0000-00007C070000}"/>
    <cellStyle name="_Currency_03-Egne aksjer 1003" xfId="12209" xr:uid="{00000000-0005-0000-0000-00007D070000}"/>
    <cellStyle name="_Currency_03-Egne aksjer 1003 2" xfId="37049" xr:uid="{00000000-0005-0000-0000-00007E070000}"/>
    <cellStyle name="_Currency_06-Tilknytta 0909" xfId="12210" xr:uid="{00000000-0005-0000-0000-00007F070000}"/>
    <cellStyle name="_Currency_Adj_Operating_expenses" xfId="41743" xr:uid="{00000000-0005-0000-0000-000080070000}"/>
    <cellStyle name="_Currency_Adj_Spec_capital_require" xfId="12211" xr:uid="{00000000-0005-0000-0000-000081070000}"/>
    <cellStyle name="_Currency_Ark1" xfId="37050" xr:uid="{00000000-0005-0000-0000-000082070000}"/>
    <cellStyle name="_Currency_AVA DVA EL" xfId="41744" xr:uid="{00000000-0005-0000-0000-000083070000}"/>
    <cellStyle name="_Currency_EK 0912" xfId="12212" xr:uid="{00000000-0005-0000-0000-000084070000}"/>
    <cellStyle name="_Currency_EK oppstilling 1Q09" xfId="41745" xr:uid="{00000000-0005-0000-0000-000085070000}"/>
    <cellStyle name="_Currency_Expenses (1)" xfId="41746" xr:uid="{00000000-0005-0000-0000-000086070000}"/>
    <cellStyle name="_Currency_Group_DnB_NORD_B2008-11_to_DnB_NOR061107" xfId="12213" xr:uid="{00000000-0005-0000-0000-000087070000}"/>
    <cellStyle name="_Currency_IFRS MORBANK" xfId="37051" xr:uid="{00000000-0005-0000-0000-000088070000}"/>
    <cellStyle name="_Currency_Income statement ASA" xfId="37052" xr:uid="{00000000-0005-0000-0000-000089070000}"/>
    <cellStyle name="_Currency_Income statement Group" xfId="37053" xr:uid="{00000000-0005-0000-0000-00008A070000}"/>
    <cellStyle name="_Currency_Kontantstrømanalyse 3Q09-konsernet" xfId="12214" xr:uid="{00000000-0005-0000-0000-00008B070000}"/>
    <cellStyle name="_Currency_Kontantstrømanalyse 3Q09-konsernet 2" xfId="37054" xr:uid="{00000000-0005-0000-0000-00008C070000}"/>
    <cellStyle name="_Currency_Kontantstrømanalyse 4Q09-konsernet" xfId="12215" xr:uid="{00000000-0005-0000-0000-00008D070000}"/>
    <cellStyle name="_Currency_Kontantstrømanalyse 4Q09-konsernet 2" xfId="37055" xr:uid="{00000000-0005-0000-0000-00008E070000}"/>
    <cellStyle name="_Currency_Merger Plans2" xfId="218" xr:uid="{00000000-0005-0000-0000-00008F070000}"/>
    <cellStyle name="_Currency_Merger Plans2 10" xfId="41747" xr:uid="{00000000-0005-0000-0000-000090070000}"/>
    <cellStyle name="_Currency_Merger Plans2 10 2" xfId="41748" xr:uid="{00000000-0005-0000-0000-000091070000}"/>
    <cellStyle name="_Currency_Merger Plans2 11" xfId="41749" xr:uid="{00000000-0005-0000-0000-000092070000}"/>
    <cellStyle name="_Currency_Merger Plans2 12" xfId="41750" xr:uid="{00000000-0005-0000-0000-000093070000}"/>
    <cellStyle name="_Currency_Merger Plans2 13" xfId="41751" xr:uid="{00000000-0005-0000-0000-000094070000}"/>
    <cellStyle name="_Currency_Merger Plans2 2" xfId="219" xr:uid="{00000000-0005-0000-0000-000095070000}"/>
    <cellStyle name="_Currency_Merger Plans2 2 2" xfId="12216" xr:uid="{00000000-0005-0000-0000-000096070000}"/>
    <cellStyle name="_Currency_Merger Plans2 2 2 2" xfId="41752" xr:uid="{00000000-0005-0000-0000-000097070000}"/>
    <cellStyle name="_Currency_Merger Plans2 2 2 2 2" xfId="41753" xr:uid="{00000000-0005-0000-0000-000098070000}"/>
    <cellStyle name="_Currency_Merger Plans2 2 2 2 2 2" xfId="41754" xr:uid="{00000000-0005-0000-0000-000099070000}"/>
    <cellStyle name="_Currency_Merger Plans2 2 2 2 3" xfId="41755" xr:uid="{00000000-0005-0000-0000-00009A070000}"/>
    <cellStyle name="_Currency_Merger Plans2 2 2 3" xfId="41756" xr:uid="{00000000-0005-0000-0000-00009B070000}"/>
    <cellStyle name="_Currency_Merger Plans2 2 2 3 2" xfId="41757" xr:uid="{00000000-0005-0000-0000-00009C070000}"/>
    <cellStyle name="_Currency_Merger Plans2 2 2 4" xfId="41758" xr:uid="{00000000-0005-0000-0000-00009D070000}"/>
    <cellStyle name="_Currency_Merger Plans2 2 3" xfId="37056" xr:uid="{00000000-0005-0000-0000-00009E070000}"/>
    <cellStyle name="_Currency_Merger Plans2 2 3 2" xfId="41759" xr:uid="{00000000-0005-0000-0000-00009F070000}"/>
    <cellStyle name="_Currency_Merger Plans2 2 3 2 2" xfId="41760" xr:uid="{00000000-0005-0000-0000-0000A0070000}"/>
    <cellStyle name="_Currency_Merger Plans2 2 3 3" xfId="41761" xr:uid="{00000000-0005-0000-0000-0000A1070000}"/>
    <cellStyle name="_Currency_Merger Plans2 2 4" xfId="41762" xr:uid="{00000000-0005-0000-0000-0000A2070000}"/>
    <cellStyle name="_Currency_Merger Plans2 2 4 2" xfId="41763" xr:uid="{00000000-0005-0000-0000-0000A3070000}"/>
    <cellStyle name="_Currency_Merger Plans2 2 4 2 2" xfId="41764" xr:uid="{00000000-0005-0000-0000-0000A4070000}"/>
    <cellStyle name="_Currency_Merger Plans2 2 4 3" xfId="41765" xr:uid="{00000000-0005-0000-0000-0000A5070000}"/>
    <cellStyle name="_Currency_Merger Plans2 2 5" xfId="41766" xr:uid="{00000000-0005-0000-0000-0000A6070000}"/>
    <cellStyle name="_Currency_Merger Plans2 2 5 2" xfId="41767" xr:uid="{00000000-0005-0000-0000-0000A7070000}"/>
    <cellStyle name="_Currency_Merger Plans2 2 6" xfId="41768" xr:uid="{00000000-0005-0000-0000-0000A8070000}"/>
    <cellStyle name="_Currency_Merger Plans2 3" xfId="12217" xr:uid="{00000000-0005-0000-0000-0000A9070000}"/>
    <cellStyle name="_Currency_Merger Plans2 3 2" xfId="12218" xr:uid="{00000000-0005-0000-0000-0000AA070000}"/>
    <cellStyle name="_Currency_Merger Plans2 3 2 2" xfId="12219" xr:uid="{00000000-0005-0000-0000-0000AB070000}"/>
    <cellStyle name="_Currency_Merger Plans2 3 2 2 2" xfId="41769" xr:uid="{00000000-0005-0000-0000-0000AC070000}"/>
    <cellStyle name="_Currency_Merger Plans2 3 2 3" xfId="41770" xr:uid="{00000000-0005-0000-0000-0000AD070000}"/>
    <cellStyle name="_Currency_Merger Plans2 3 3" xfId="12220" xr:uid="{00000000-0005-0000-0000-0000AE070000}"/>
    <cellStyle name="_Currency_Merger Plans2 3 3 2" xfId="41771" xr:uid="{00000000-0005-0000-0000-0000AF070000}"/>
    <cellStyle name="_Currency_Merger Plans2 3 3 3" xfId="41772" xr:uid="{00000000-0005-0000-0000-0000B0070000}"/>
    <cellStyle name="_Currency_Merger Plans2 3 3 4" xfId="41773" xr:uid="{00000000-0005-0000-0000-0000B1070000}"/>
    <cellStyle name="_Currency_Merger Plans2 3 4" xfId="37057" xr:uid="{00000000-0005-0000-0000-0000B2070000}"/>
    <cellStyle name="_Currency_Merger Plans2 4" xfId="12221" xr:uid="{00000000-0005-0000-0000-0000B3070000}"/>
    <cellStyle name="_Currency_Merger Plans2 4 2" xfId="12222" xr:uid="{00000000-0005-0000-0000-0000B4070000}"/>
    <cellStyle name="_Currency_Merger Plans2 4 2 2" xfId="41774" xr:uid="{00000000-0005-0000-0000-0000B5070000}"/>
    <cellStyle name="_Currency_Merger Plans2 4 2 2 2" xfId="41775" xr:uid="{00000000-0005-0000-0000-0000B6070000}"/>
    <cellStyle name="_Currency_Merger Plans2 4 2 2 2 2" xfId="41776" xr:uid="{00000000-0005-0000-0000-0000B7070000}"/>
    <cellStyle name="_Currency_Merger Plans2 4 2 2 3" xfId="41777" xr:uid="{00000000-0005-0000-0000-0000B8070000}"/>
    <cellStyle name="_Currency_Merger Plans2 4 2 3" xfId="41778" xr:uid="{00000000-0005-0000-0000-0000B9070000}"/>
    <cellStyle name="_Currency_Merger Plans2 4 2 3 2" xfId="41779" xr:uid="{00000000-0005-0000-0000-0000BA070000}"/>
    <cellStyle name="_Currency_Merger Plans2 4 2 4" xfId="41780" xr:uid="{00000000-0005-0000-0000-0000BB070000}"/>
    <cellStyle name="_Currency_Merger Plans2 4 3" xfId="37058" xr:uid="{00000000-0005-0000-0000-0000BC070000}"/>
    <cellStyle name="_Currency_Merger Plans2 4 3 2" xfId="41781" xr:uid="{00000000-0005-0000-0000-0000BD070000}"/>
    <cellStyle name="_Currency_Merger Plans2 4 3 2 2" xfId="41782" xr:uid="{00000000-0005-0000-0000-0000BE070000}"/>
    <cellStyle name="_Currency_Merger Plans2 4 3 3" xfId="41783" xr:uid="{00000000-0005-0000-0000-0000BF070000}"/>
    <cellStyle name="_Currency_Merger Plans2 4 4" xfId="41784" xr:uid="{00000000-0005-0000-0000-0000C0070000}"/>
    <cellStyle name="_Currency_Merger Plans2 4 4 2" xfId="41785" xr:uid="{00000000-0005-0000-0000-0000C1070000}"/>
    <cellStyle name="_Currency_Merger Plans2 4 5" xfId="41786" xr:uid="{00000000-0005-0000-0000-0000C2070000}"/>
    <cellStyle name="_Currency_Merger Plans2 5" xfId="37059" xr:uid="{00000000-0005-0000-0000-0000C3070000}"/>
    <cellStyle name="_Currency_Merger Plans2 5 2" xfId="41787" xr:uid="{00000000-0005-0000-0000-0000C4070000}"/>
    <cellStyle name="_Currency_Merger Plans2 5 2 2" xfId="41788" xr:uid="{00000000-0005-0000-0000-0000C5070000}"/>
    <cellStyle name="_Currency_Merger Plans2 5 2 2 2" xfId="41789" xr:uid="{00000000-0005-0000-0000-0000C6070000}"/>
    <cellStyle name="_Currency_Merger Plans2 5 2 2 2 2" xfId="41790" xr:uid="{00000000-0005-0000-0000-0000C7070000}"/>
    <cellStyle name="_Currency_Merger Plans2 5 2 2 3" xfId="41791" xr:uid="{00000000-0005-0000-0000-0000C8070000}"/>
    <cellStyle name="_Currency_Merger Plans2 5 2 3" xfId="41792" xr:uid="{00000000-0005-0000-0000-0000C9070000}"/>
    <cellStyle name="_Currency_Merger Plans2 5 2 3 2" xfId="41793" xr:uid="{00000000-0005-0000-0000-0000CA070000}"/>
    <cellStyle name="_Currency_Merger Plans2 5 2 4" xfId="41794" xr:uid="{00000000-0005-0000-0000-0000CB070000}"/>
    <cellStyle name="_Currency_Merger Plans2 5 3" xfId="41795" xr:uid="{00000000-0005-0000-0000-0000CC070000}"/>
    <cellStyle name="_Currency_Merger Plans2 5 3 2" xfId="41796" xr:uid="{00000000-0005-0000-0000-0000CD070000}"/>
    <cellStyle name="_Currency_Merger Plans2 5 3 2 2" xfId="41797" xr:uid="{00000000-0005-0000-0000-0000CE070000}"/>
    <cellStyle name="_Currency_Merger Plans2 5 3 3" xfId="41798" xr:uid="{00000000-0005-0000-0000-0000CF070000}"/>
    <cellStyle name="_Currency_Merger Plans2 5 4" xfId="41799" xr:uid="{00000000-0005-0000-0000-0000D0070000}"/>
    <cellStyle name="_Currency_Merger Plans2 5 4 2" xfId="41800" xr:uid="{00000000-0005-0000-0000-0000D1070000}"/>
    <cellStyle name="_Currency_Merger Plans2 5 5" xfId="41801" xr:uid="{00000000-0005-0000-0000-0000D2070000}"/>
    <cellStyle name="_Currency_Merger Plans2 6" xfId="41802" xr:uid="{00000000-0005-0000-0000-0000D3070000}"/>
    <cellStyle name="_Currency_Merger Plans2 6 2" xfId="41803" xr:uid="{00000000-0005-0000-0000-0000D4070000}"/>
    <cellStyle name="_Currency_Merger Plans2 6 2 2" xfId="41804" xr:uid="{00000000-0005-0000-0000-0000D5070000}"/>
    <cellStyle name="_Currency_Merger Plans2 6 2 2 2" xfId="41805" xr:uid="{00000000-0005-0000-0000-0000D6070000}"/>
    <cellStyle name="_Currency_Merger Plans2 6 2 2 2 2" xfId="41806" xr:uid="{00000000-0005-0000-0000-0000D7070000}"/>
    <cellStyle name="_Currency_Merger Plans2 6 2 2 3" xfId="41807" xr:uid="{00000000-0005-0000-0000-0000D8070000}"/>
    <cellStyle name="_Currency_Merger Plans2 6 2 3" xfId="41808" xr:uid="{00000000-0005-0000-0000-0000D9070000}"/>
    <cellStyle name="_Currency_Merger Plans2 6 2 3 2" xfId="41809" xr:uid="{00000000-0005-0000-0000-0000DA070000}"/>
    <cellStyle name="_Currency_Merger Plans2 6 2 4" xfId="41810" xr:uid="{00000000-0005-0000-0000-0000DB070000}"/>
    <cellStyle name="_Currency_Merger Plans2 6 3" xfId="41811" xr:uid="{00000000-0005-0000-0000-0000DC070000}"/>
    <cellStyle name="_Currency_Merger Plans2 6 3 2" xfId="41812" xr:uid="{00000000-0005-0000-0000-0000DD070000}"/>
    <cellStyle name="_Currency_Merger Plans2 6 3 2 2" xfId="41813" xr:uid="{00000000-0005-0000-0000-0000DE070000}"/>
    <cellStyle name="_Currency_Merger Plans2 6 3 3" xfId="41814" xr:uid="{00000000-0005-0000-0000-0000DF070000}"/>
    <cellStyle name="_Currency_Merger Plans2 6 4" xfId="41815" xr:uid="{00000000-0005-0000-0000-0000E0070000}"/>
    <cellStyle name="_Currency_Merger Plans2 6 4 2" xfId="41816" xr:uid="{00000000-0005-0000-0000-0000E1070000}"/>
    <cellStyle name="_Currency_Merger Plans2 6 5" xfId="41817" xr:uid="{00000000-0005-0000-0000-0000E2070000}"/>
    <cellStyle name="_Currency_Merger Plans2 7" xfId="41818" xr:uid="{00000000-0005-0000-0000-0000E3070000}"/>
    <cellStyle name="_Currency_Merger Plans2 7 2" xfId="41819" xr:uid="{00000000-0005-0000-0000-0000E4070000}"/>
    <cellStyle name="_Currency_Merger Plans2 7 2 2" xfId="41820" xr:uid="{00000000-0005-0000-0000-0000E5070000}"/>
    <cellStyle name="_Currency_Merger Plans2 7 2 2 2" xfId="41821" xr:uid="{00000000-0005-0000-0000-0000E6070000}"/>
    <cellStyle name="_Currency_Merger Plans2 7 2 3" xfId="41822" xr:uid="{00000000-0005-0000-0000-0000E7070000}"/>
    <cellStyle name="_Currency_Merger Plans2 7 3" xfId="41823" xr:uid="{00000000-0005-0000-0000-0000E8070000}"/>
    <cellStyle name="_Currency_Merger Plans2 7 3 2" xfId="41824" xr:uid="{00000000-0005-0000-0000-0000E9070000}"/>
    <cellStyle name="_Currency_Merger Plans2 7 3 2 2" xfId="41825" xr:uid="{00000000-0005-0000-0000-0000EA070000}"/>
    <cellStyle name="_Currency_Merger Plans2 7 3 3" xfId="41826" xr:uid="{00000000-0005-0000-0000-0000EB070000}"/>
    <cellStyle name="_Currency_Merger Plans2 7 4" xfId="41827" xr:uid="{00000000-0005-0000-0000-0000EC070000}"/>
    <cellStyle name="_Currency_Merger Plans2 7 4 2" xfId="41828" xr:uid="{00000000-0005-0000-0000-0000ED070000}"/>
    <cellStyle name="_Currency_Merger Plans2 7 5" xfId="41829" xr:uid="{00000000-0005-0000-0000-0000EE070000}"/>
    <cellStyle name="_Currency_Merger Plans2 8" xfId="41830" xr:uid="{00000000-0005-0000-0000-0000EF070000}"/>
    <cellStyle name="_Currency_Merger Plans2 8 2" xfId="41831" xr:uid="{00000000-0005-0000-0000-0000F0070000}"/>
    <cellStyle name="_Currency_Merger Plans2 8 2 2" xfId="41832" xr:uid="{00000000-0005-0000-0000-0000F1070000}"/>
    <cellStyle name="_Currency_Merger Plans2 8 3" xfId="41833" xr:uid="{00000000-0005-0000-0000-0000F2070000}"/>
    <cellStyle name="_Currency_Merger Plans2 9" xfId="41834" xr:uid="{00000000-0005-0000-0000-0000F3070000}"/>
    <cellStyle name="_Currency_Merger Plans2 9 2" xfId="41835" xr:uid="{00000000-0005-0000-0000-0000F4070000}"/>
    <cellStyle name="_Currency_Merger Plans2 9 2 2" xfId="41836" xr:uid="{00000000-0005-0000-0000-0000F5070000}"/>
    <cellStyle name="_Currency_Merger Plans2 9 3" xfId="41837" xr:uid="{00000000-0005-0000-0000-0000F6070000}"/>
    <cellStyle name="_Currency_Merger Plans2_Note 11 " xfId="220" xr:uid="{00000000-0005-0000-0000-0000F7070000}"/>
    <cellStyle name="_Currency_Merger Plans2_Note 13_31 12 2010_til revisor" xfId="221" xr:uid="{00000000-0005-0000-0000-0000F8070000}"/>
    <cellStyle name="_Currency_Merger Plans2_Note 13_31.12.2010_v3_e Amagerbank" xfId="222" xr:uid="{00000000-0005-0000-0000-0000F9070000}"/>
    <cellStyle name="_Currency_Merger Plans2_Note 15_31 12 2010_til revisor" xfId="223" xr:uid="{00000000-0005-0000-0000-0000FA070000}"/>
    <cellStyle name="_Currency_Merger Plans2_Note 15_Aksjer i datterselskaper_til revisor" xfId="224" xr:uid="{00000000-0005-0000-0000-0000FB070000}"/>
    <cellStyle name="_Currency_Merger Plans2_Note 25 - Forsikringsforpliktelser v2" xfId="225" xr:uid="{00000000-0005-0000-0000-0000FC070000}"/>
    <cellStyle name="_Currency_Merger Plans2_Note 26 - Endringer i forsikringsforpliktelser v2" xfId="226" xr:uid="{00000000-0005-0000-0000-0000FD070000}"/>
    <cellStyle name="_Currency_Merger Plans2_Note 29 - Forsikringsrisiko 2010 (sendt GF 27012011) - versjon 3" xfId="227" xr:uid="{00000000-0005-0000-0000-0000FE070000}"/>
    <cellStyle name="_Currency_Merger Plans2_Note 29 - Forsikringsrisiko 2010 (sendt ØR 04022011) - versjon 4" xfId="228" xr:uid="{00000000-0005-0000-0000-0000FF070000}"/>
    <cellStyle name="_Currency_Merger Plans2_Note 29 - Forsikringsrisiko 2010_ 170211" xfId="229" xr:uid="{00000000-0005-0000-0000-000000080000}"/>
    <cellStyle name="_Currency_Merger Plans2_Note31_rentefølsomhet_311210_v2_e rev komm" xfId="230" xr:uid="{00000000-0005-0000-0000-000001080000}"/>
    <cellStyle name="_Currency_Merger Plans2_Noter 2010 - oversikt over ansvarlige_status" xfId="231" xr:uid="{00000000-0005-0000-0000-000002080000}"/>
    <cellStyle name="_Currency_Merger Plans2_RIK M" xfId="232" xr:uid="{00000000-0005-0000-0000-000003080000}"/>
    <cellStyle name="_Currency_Note 11 " xfId="233" xr:uid="{00000000-0005-0000-0000-000004080000}"/>
    <cellStyle name="_Currency_Note 13_31 12 2010_til revisor" xfId="234" xr:uid="{00000000-0005-0000-0000-000005080000}"/>
    <cellStyle name="_Currency_Note 13_31.12.2010_v3_e Amagerbank" xfId="235" xr:uid="{00000000-0005-0000-0000-000006080000}"/>
    <cellStyle name="_Currency_Note 15_31 12 2010_til revisor" xfId="236" xr:uid="{00000000-0005-0000-0000-000007080000}"/>
    <cellStyle name="_Currency_Note 15_Aksjer i datterselskaper_til revisor" xfId="237" xr:uid="{00000000-0005-0000-0000-000008080000}"/>
    <cellStyle name="_Currency_Note 25 - Forsikringsforpliktelser v2" xfId="238" xr:uid="{00000000-0005-0000-0000-000009080000}"/>
    <cellStyle name="_Currency_Note 26 - Endringer i forsikringsforpliktelser v2" xfId="239" xr:uid="{00000000-0005-0000-0000-00000A080000}"/>
    <cellStyle name="_Currency_Note 29 - Forsikringsrisiko 2010 (sendt GF 27012011) - versjon 3" xfId="240" xr:uid="{00000000-0005-0000-0000-00000B080000}"/>
    <cellStyle name="_Currency_Note 29 - Forsikringsrisiko 2010 (sendt ØR 04022011) - versjon 4" xfId="241" xr:uid="{00000000-0005-0000-0000-00000C080000}"/>
    <cellStyle name="_Currency_Note 29 - Forsikringsrisiko 2010_ 170211" xfId="242" xr:uid="{00000000-0005-0000-0000-00000D080000}"/>
    <cellStyle name="_Currency_Note utlån" xfId="37060" xr:uid="{00000000-0005-0000-0000-00000E080000}"/>
    <cellStyle name="_Currency_Note31_rentefølsomhet_311210_v2_e rev komm" xfId="243" xr:uid="{00000000-0005-0000-0000-00000F080000}"/>
    <cellStyle name="_Currency_Noter 2010 - oversikt over ansvarlige_status" xfId="244" xr:uid="{00000000-0005-0000-0000-000010080000}"/>
    <cellStyle name="_Currency_Other MTM adjustments" xfId="41838" xr:uid="{00000000-0005-0000-0000-000011080000}"/>
    <cellStyle name="_Currency_RIK M" xfId="245" xr:uid="{00000000-0005-0000-0000-000012080000}"/>
    <cellStyle name="_Currency_Valeffekt NORD, Lux og Finans 3Q09" xfId="12223" xr:uid="{00000000-0005-0000-0000-000013080000}"/>
    <cellStyle name="_Currency_Valutafordelt utlån og innsk 4Q09" xfId="12224" xr:uid="{00000000-0005-0000-0000-000014080000}"/>
    <cellStyle name="_CurrencySpace" xfId="246" xr:uid="{00000000-0005-0000-0000-000015080000}"/>
    <cellStyle name="_CurrencySpace 10" xfId="41839" xr:uid="{00000000-0005-0000-0000-000016080000}"/>
    <cellStyle name="_CurrencySpace 10 2" xfId="41840" xr:uid="{00000000-0005-0000-0000-000017080000}"/>
    <cellStyle name="_CurrencySpace 11" xfId="41841" xr:uid="{00000000-0005-0000-0000-000018080000}"/>
    <cellStyle name="_CurrencySpace 12" xfId="41842" xr:uid="{00000000-0005-0000-0000-000019080000}"/>
    <cellStyle name="_CurrencySpace 13" xfId="41843" xr:uid="{00000000-0005-0000-0000-00001A080000}"/>
    <cellStyle name="_CurrencySpace 14" xfId="41844" xr:uid="{00000000-0005-0000-0000-00001B080000}"/>
    <cellStyle name="_CurrencySpace 2" xfId="247" xr:uid="{00000000-0005-0000-0000-00001C080000}"/>
    <cellStyle name="_CurrencySpace 2 2" xfId="12225" xr:uid="{00000000-0005-0000-0000-00001D080000}"/>
    <cellStyle name="_CurrencySpace 2 2 2" xfId="41845" xr:uid="{00000000-0005-0000-0000-00001E080000}"/>
    <cellStyle name="_CurrencySpace 2 2 2 2" xfId="41846" xr:uid="{00000000-0005-0000-0000-00001F080000}"/>
    <cellStyle name="_CurrencySpace 2 2 2 2 2" xfId="41847" xr:uid="{00000000-0005-0000-0000-000020080000}"/>
    <cellStyle name="_CurrencySpace 2 2 2 3" xfId="41848" xr:uid="{00000000-0005-0000-0000-000021080000}"/>
    <cellStyle name="_CurrencySpace 2 2 3" xfId="41849" xr:uid="{00000000-0005-0000-0000-000022080000}"/>
    <cellStyle name="_CurrencySpace 2 2 3 2" xfId="41850" xr:uid="{00000000-0005-0000-0000-000023080000}"/>
    <cellStyle name="_CurrencySpace 2 2 4" xfId="41851" xr:uid="{00000000-0005-0000-0000-000024080000}"/>
    <cellStyle name="_CurrencySpace 2 3" xfId="37061" xr:uid="{00000000-0005-0000-0000-000025080000}"/>
    <cellStyle name="_CurrencySpace 2 3 2" xfId="41852" xr:uid="{00000000-0005-0000-0000-000026080000}"/>
    <cellStyle name="_CurrencySpace 2 3 2 2" xfId="41853" xr:uid="{00000000-0005-0000-0000-000027080000}"/>
    <cellStyle name="_CurrencySpace 2 3 3" xfId="41854" xr:uid="{00000000-0005-0000-0000-000028080000}"/>
    <cellStyle name="_CurrencySpace 2 4" xfId="41855" xr:uid="{00000000-0005-0000-0000-000029080000}"/>
    <cellStyle name="_CurrencySpace 2 4 2" xfId="41856" xr:uid="{00000000-0005-0000-0000-00002A080000}"/>
    <cellStyle name="_CurrencySpace 2 4 2 2" xfId="41857" xr:uid="{00000000-0005-0000-0000-00002B080000}"/>
    <cellStyle name="_CurrencySpace 2 4 3" xfId="41858" xr:uid="{00000000-0005-0000-0000-00002C080000}"/>
    <cellStyle name="_CurrencySpace 2 5" xfId="41859" xr:uid="{00000000-0005-0000-0000-00002D080000}"/>
    <cellStyle name="_CurrencySpace 2 5 2" xfId="41860" xr:uid="{00000000-0005-0000-0000-00002E080000}"/>
    <cellStyle name="_CurrencySpace 2 6" xfId="41861" xr:uid="{00000000-0005-0000-0000-00002F080000}"/>
    <cellStyle name="_CurrencySpace 3" xfId="12226" xr:uid="{00000000-0005-0000-0000-000030080000}"/>
    <cellStyle name="_CurrencySpace 3 2" xfId="12227" xr:uid="{00000000-0005-0000-0000-000031080000}"/>
    <cellStyle name="_CurrencySpace 3 2 2" xfId="12228" xr:uid="{00000000-0005-0000-0000-000032080000}"/>
    <cellStyle name="_CurrencySpace 3 2 2 2" xfId="41862" xr:uid="{00000000-0005-0000-0000-000033080000}"/>
    <cellStyle name="_CurrencySpace 3 2 3" xfId="41863" xr:uid="{00000000-0005-0000-0000-000034080000}"/>
    <cellStyle name="_CurrencySpace 3 3" xfId="12229" xr:uid="{00000000-0005-0000-0000-000035080000}"/>
    <cellStyle name="_CurrencySpace 3 3 2" xfId="41864" xr:uid="{00000000-0005-0000-0000-000036080000}"/>
    <cellStyle name="_CurrencySpace 3 3 3" xfId="41865" xr:uid="{00000000-0005-0000-0000-000037080000}"/>
    <cellStyle name="_CurrencySpace 3 3 4" xfId="41866" xr:uid="{00000000-0005-0000-0000-000038080000}"/>
    <cellStyle name="_CurrencySpace 3 4" xfId="37062" xr:uid="{00000000-0005-0000-0000-000039080000}"/>
    <cellStyle name="_CurrencySpace 4" xfId="12230" xr:uid="{00000000-0005-0000-0000-00003A080000}"/>
    <cellStyle name="_CurrencySpace 4 2" xfId="12231" xr:uid="{00000000-0005-0000-0000-00003B080000}"/>
    <cellStyle name="_CurrencySpace 4 2 2" xfId="41867" xr:uid="{00000000-0005-0000-0000-00003C080000}"/>
    <cellStyle name="_CurrencySpace 4 2 2 2" xfId="41868" xr:uid="{00000000-0005-0000-0000-00003D080000}"/>
    <cellStyle name="_CurrencySpace 4 2 2 2 2" xfId="41869" xr:uid="{00000000-0005-0000-0000-00003E080000}"/>
    <cellStyle name="_CurrencySpace 4 2 2 3" xfId="41870" xr:uid="{00000000-0005-0000-0000-00003F080000}"/>
    <cellStyle name="_CurrencySpace 4 2 3" xfId="41871" xr:uid="{00000000-0005-0000-0000-000040080000}"/>
    <cellStyle name="_CurrencySpace 4 2 3 2" xfId="41872" xr:uid="{00000000-0005-0000-0000-000041080000}"/>
    <cellStyle name="_CurrencySpace 4 2 4" xfId="41873" xr:uid="{00000000-0005-0000-0000-000042080000}"/>
    <cellStyle name="_CurrencySpace 4 3" xfId="37063" xr:uid="{00000000-0005-0000-0000-000043080000}"/>
    <cellStyle name="_CurrencySpace 4 3 2" xfId="41874" xr:uid="{00000000-0005-0000-0000-000044080000}"/>
    <cellStyle name="_CurrencySpace 4 3 2 2" xfId="41875" xr:uid="{00000000-0005-0000-0000-000045080000}"/>
    <cellStyle name="_CurrencySpace 4 3 3" xfId="41876" xr:uid="{00000000-0005-0000-0000-000046080000}"/>
    <cellStyle name="_CurrencySpace 4 4" xfId="41877" xr:uid="{00000000-0005-0000-0000-000047080000}"/>
    <cellStyle name="_CurrencySpace 4 4 2" xfId="41878" xr:uid="{00000000-0005-0000-0000-000048080000}"/>
    <cellStyle name="_CurrencySpace 4 5" xfId="41879" xr:uid="{00000000-0005-0000-0000-000049080000}"/>
    <cellStyle name="_CurrencySpace 5" xfId="37064" xr:uid="{00000000-0005-0000-0000-00004A080000}"/>
    <cellStyle name="_CurrencySpace 5 2" xfId="41880" xr:uid="{00000000-0005-0000-0000-00004B080000}"/>
    <cellStyle name="_CurrencySpace 5 2 2" xfId="41881" xr:uid="{00000000-0005-0000-0000-00004C080000}"/>
    <cellStyle name="_CurrencySpace 5 2 2 2" xfId="41882" xr:uid="{00000000-0005-0000-0000-00004D080000}"/>
    <cellStyle name="_CurrencySpace 5 2 2 2 2" xfId="41883" xr:uid="{00000000-0005-0000-0000-00004E080000}"/>
    <cellStyle name="_CurrencySpace 5 2 2 3" xfId="41884" xr:uid="{00000000-0005-0000-0000-00004F080000}"/>
    <cellStyle name="_CurrencySpace 5 2 3" xfId="41885" xr:uid="{00000000-0005-0000-0000-000050080000}"/>
    <cellStyle name="_CurrencySpace 5 2 3 2" xfId="41886" xr:uid="{00000000-0005-0000-0000-000051080000}"/>
    <cellStyle name="_CurrencySpace 5 2 4" xfId="41887" xr:uid="{00000000-0005-0000-0000-000052080000}"/>
    <cellStyle name="_CurrencySpace 5 3" xfId="41888" xr:uid="{00000000-0005-0000-0000-000053080000}"/>
    <cellStyle name="_CurrencySpace 5 3 2" xfId="41889" xr:uid="{00000000-0005-0000-0000-000054080000}"/>
    <cellStyle name="_CurrencySpace 5 3 2 2" xfId="41890" xr:uid="{00000000-0005-0000-0000-000055080000}"/>
    <cellStyle name="_CurrencySpace 5 3 3" xfId="41891" xr:uid="{00000000-0005-0000-0000-000056080000}"/>
    <cellStyle name="_CurrencySpace 5 4" xfId="41892" xr:uid="{00000000-0005-0000-0000-000057080000}"/>
    <cellStyle name="_CurrencySpace 5 4 2" xfId="41893" xr:uid="{00000000-0005-0000-0000-000058080000}"/>
    <cellStyle name="_CurrencySpace 5 5" xfId="41894" xr:uid="{00000000-0005-0000-0000-000059080000}"/>
    <cellStyle name="_CurrencySpace 6" xfId="41895" xr:uid="{00000000-0005-0000-0000-00005A080000}"/>
    <cellStyle name="_CurrencySpace 6 2" xfId="41896" xr:uid="{00000000-0005-0000-0000-00005B080000}"/>
    <cellStyle name="_CurrencySpace 6 2 2" xfId="41897" xr:uid="{00000000-0005-0000-0000-00005C080000}"/>
    <cellStyle name="_CurrencySpace 6 2 2 2" xfId="41898" xr:uid="{00000000-0005-0000-0000-00005D080000}"/>
    <cellStyle name="_CurrencySpace 6 2 2 2 2" xfId="41899" xr:uid="{00000000-0005-0000-0000-00005E080000}"/>
    <cellStyle name="_CurrencySpace 6 2 2 3" xfId="41900" xr:uid="{00000000-0005-0000-0000-00005F080000}"/>
    <cellStyle name="_CurrencySpace 6 2 3" xfId="41901" xr:uid="{00000000-0005-0000-0000-000060080000}"/>
    <cellStyle name="_CurrencySpace 6 2 3 2" xfId="41902" xr:uid="{00000000-0005-0000-0000-000061080000}"/>
    <cellStyle name="_CurrencySpace 6 2 4" xfId="41903" xr:uid="{00000000-0005-0000-0000-000062080000}"/>
    <cellStyle name="_CurrencySpace 6 3" xfId="41904" xr:uid="{00000000-0005-0000-0000-000063080000}"/>
    <cellStyle name="_CurrencySpace 6 3 2" xfId="41905" xr:uid="{00000000-0005-0000-0000-000064080000}"/>
    <cellStyle name="_CurrencySpace 6 3 2 2" xfId="41906" xr:uid="{00000000-0005-0000-0000-000065080000}"/>
    <cellStyle name="_CurrencySpace 6 3 3" xfId="41907" xr:uid="{00000000-0005-0000-0000-000066080000}"/>
    <cellStyle name="_CurrencySpace 6 4" xfId="41908" xr:uid="{00000000-0005-0000-0000-000067080000}"/>
    <cellStyle name="_CurrencySpace 6 4 2" xfId="41909" xr:uid="{00000000-0005-0000-0000-000068080000}"/>
    <cellStyle name="_CurrencySpace 6 5" xfId="41910" xr:uid="{00000000-0005-0000-0000-000069080000}"/>
    <cellStyle name="_CurrencySpace 7" xfId="41911" xr:uid="{00000000-0005-0000-0000-00006A080000}"/>
    <cellStyle name="_CurrencySpace 7 2" xfId="41912" xr:uid="{00000000-0005-0000-0000-00006B080000}"/>
    <cellStyle name="_CurrencySpace 7 2 2" xfId="41913" xr:uid="{00000000-0005-0000-0000-00006C080000}"/>
    <cellStyle name="_CurrencySpace 7 2 2 2" xfId="41914" xr:uid="{00000000-0005-0000-0000-00006D080000}"/>
    <cellStyle name="_CurrencySpace 7 2 3" xfId="41915" xr:uid="{00000000-0005-0000-0000-00006E080000}"/>
    <cellStyle name="_CurrencySpace 7 3" xfId="41916" xr:uid="{00000000-0005-0000-0000-00006F080000}"/>
    <cellStyle name="_CurrencySpace 7 3 2" xfId="41917" xr:uid="{00000000-0005-0000-0000-000070080000}"/>
    <cellStyle name="_CurrencySpace 7 3 2 2" xfId="41918" xr:uid="{00000000-0005-0000-0000-000071080000}"/>
    <cellStyle name="_CurrencySpace 7 3 3" xfId="41919" xr:uid="{00000000-0005-0000-0000-000072080000}"/>
    <cellStyle name="_CurrencySpace 7 4" xfId="41920" xr:uid="{00000000-0005-0000-0000-000073080000}"/>
    <cellStyle name="_CurrencySpace 7 4 2" xfId="41921" xr:uid="{00000000-0005-0000-0000-000074080000}"/>
    <cellStyle name="_CurrencySpace 7 5" xfId="41922" xr:uid="{00000000-0005-0000-0000-000075080000}"/>
    <cellStyle name="_CurrencySpace 8" xfId="41923" xr:uid="{00000000-0005-0000-0000-000076080000}"/>
    <cellStyle name="_CurrencySpace 8 2" xfId="41924" xr:uid="{00000000-0005-0000-0000-000077080000}"/>
    <cellStyle name="_CurrencySpace 8 2 2" xfId="41925" xr:uid="{00000000-0005-0000-0000-000078080000}"/>
    <cellStyle name="_CurrencySpace 8 3" xfId="41926" xr:uid="{00000000-0005-0000-0000-000079080000}"/>
    <cellStyle name="_CurrencySpace 9" xfId="41927" xr:uid="{00000000-0005-0000-0000-00007A080000}"/>
    <cellStyle name="_CurrencySpace 9 2" xfId="41928" xr:uid="{00000000-0005-0000-0000-00007B080000}"/>
    <cellStyle name="_CurrencySpace 9 2 2" xfId="41929" xr:uid="{00000000-0005-0000-0000-00007C080000}"/>
    <cellStyle name="_CurrencySpace 9 3" xfId="41930" xr:uid="{00000000-0005-0000-0000-00007D080000}"/>
    <cellStyle name="_CurrencySpace_03-Egne aksjer 1002" xfId="12232" xr:uid="{00000000-0005-0000-0000-00007E080000}"/>
    <cellStyle name="_CurrencySpace_03-Egne aksjer 1002 2" xfId="37065" xr:uid="{00000000-0005-0000-0000-00007F080000}"/>
    <cellStyle name="_CurrencySpace_03-Egne aksjer 1003" xfId="12233" xr:uid="{00000000-0005-0000-0000-000080080000}"/>
    <cellStyle name="_CurrencySpace_03-Egne aksjer 1003 2" xfId="37066" xr:uid="{00000000-0005-0000-0000-000081080000}"/>
    <cellStyle name="_CurrencySpace_06-Tilknytta 0909" xfId="12234" xr:uid="{00000000-0005-0000-0000-000082080000}"/>
    <cellStyle name="_CurrencySpace_Adj_Operating_expenses" xfId="41931" xr:uid="{00000000-0005-0000-0000-000083080000}"/>
    <cellStyle name="_CurrencySpace_Adj_Spec_capital_require" xfId="12235" xr:uid="{00000000-0005-0000-0000-000084080000}"/>
    <cellStyle name="_CurrencySpace_Ark1" xfId="37067" xr:uid="{00000000-0005-0000-0000-000085080000}"/>
    <cellStyle name="_CurrencySpace_AVA DVA EL" xfId="41932" xr:uid="{00000000-0005-0000-0000-000086080000}"/>
    <cellStyle name="_CurrencySpace_EK 0912" xfId="12236" xr:uid="{00000000-0005-0000-0000-000087080000}"/>
    <cellStyle name="_CurrencySpace_EK oppstilling 1Q09" xfId="41933" xr:uid="{00000000-0005-0000-0000-000088080000}"/>
    <cellStyle name="_CurrencySpace_Expenses (1)" xfId="41934" xr:uid="{00000000-0005-0000-0000-000089080000}"/>
    <cellStyle name="_CurrencySpace_Group_DnB_NORD_B2008-11_to_DnB_NOR061107" xfId="12237" xr:uid="{00000000-0005-0000-0000-00008A080000}"/>
    <cellStyle name="_CurrencySpace_IFRS MORBANK" xfId="37068" xr:uid="{00000000-0005-0000-0000-00008B080000}"/>
    <cellStyle name="_CurrencySpace_Income statement ASA" xfId="37069" xr:uid="{00000000-0005-0000-0000-00008C080000}"/>
    <cellStyle name="_CurrencySpace_Income statement Group" xfId="37070" xr:uid="{00000000-0005-0000-0000-00008D080000}"/>
    <cellStyle name="_CurrencySpace_Kontantstrømanalyse 3Q09-konsernet" xfId="12238" xr:uid="{00000000-0005-0000-0000-00008E080000}"/>
    <cellStyle name="_CurrencySpace_Kontantstrømanalyse 3Q09-konsernet 2" xfId="37071" xr:uid="{00000000-0005-0000-0000-00008F080000}"/>
    <cellStyle name="_CurrencySpace_Kontantstrømanalyse 4Q09-konsernet" xfId="12239" xr:uid="{00000000-0005-0000-0000-000090080000}"/>
    <cellStyle name="_CurrencySpace_Kontantstrømanalyse 4Q09-konsernet 2" xfId="37072" xr:uid="{00000000-0005-0000-0000-000091080000}"/>
    <cellStyle name="_CurrencySpace_Note utlån" xfId="37073" xr:uid="{00000000-0005-0000-0000-000092080000}"/>
    <cellStyle name="_CurrencySpace_Other MTM adjustments" xfId="41935" xr:uid="{00000000-0005-0000-0000-000093080000}"/>
    <cellStyle name="_CurrencySpace_Valeffekt NORD, Lux og Finans 3Q09" xfId="12240" xr:uid="{00000000-0005-0000-0000-000094080000}"/>
    <cellStyle name="_CurrencySpace_Valutafordelt utlån og innsk 4Q09" xfId="12241" xr:uid="{00000000-0005-0000-0000-000095080000}"/>
    <cellStyle name="_Dagligt förvaltarmail" xfId="248" xr:uid="{00000000-0005-0000-0000-000096080000}"/>
    <cellStyle name="_Data_FF" xfId="249" xr:uid="{00000000-0005-0000-0000-000097080000}"/>
    <cellStyle name="_Def" xfId="250" xr:uid="{00000000-0005-0000-0000-000098080000}"/>
    <cellStyle name="_Def_Hovedtall" xfId="37074" xr:uid="{00000000-0005-0000-0000-000099080000}"/>
    <cellStyle name="_Def_Nøkkeltall" xfId="37075" xr:uid="{00000000-0005-0000-0000-00009A080000}"/>
    <cellStyle name="_Def_Q Sum_Res N" xfId="37076" xr:uid="{00000000-0005-0000-0000-00009B080000}"/>
    <cellStyle name="_Def_Resultat" xfId="37077" xr:uid="{00000000-0005-0000-0000-00009C080000}"/>
    <cellStyle name="_economic profit" xfId="41936" xr:uid="{00000000-0005-0000-0000-00009D080000}"/>
    <cellStyle name="_EK 0912" xfId="12242" xr:uid="{00000000-0005-0000-0000-00009E080000}"/>
    <cellStyle name="_EK 0912_Kontroll ME" xfId="12243" xr:uid="{00000000-0005-0000-0000-00009F080000}"/>
    <cellStyle name="_EK 0912_Kontroll-fane" xfId="12244" xr:uid="{00000000-0005-0000-0000-0000A0080000}"/>
    <cellStyle name="_EK oppstilling 1Q09" xfId="41937" xr:uid="{00000000-0005-0000-0000-0000A1080000}"/>
    <cellStyle name="_Euro" xfId="12245" xr:uid="{00000000-0005-0000-0000-0000A2080000}"/>
    <cellStyle name="_Euro 2" xfId="12246" xr:uid="{00000000-0005-0000-0000-0000A3080000}"/>
    <cellStyle name="_Finansiell utvikling 2Q09" xfId="12247" xr:uid="{00000000-0005-0000-0000-0000A4080000}"/>
    <cellStyle name="_Finansiell utvikling 2Q09 2" xfId="12248" xr:uid="{00000000-0005-0000-0000-0000A5080000}"/>
    <cellStyle name="_Finansiell utvikling 2Q09 3" xfId="41938" xr:uid="{00000000-0005-0000-0000-0000A6080000}"/>
    <cellStyle name="_Global Indeks" xfId="251" xr:uid="{00000000-0005-0000-0000-0000A7080000}"/>
    <cellStyle name="_Grunnlag rapport 21 mai" xfId="12249" xr:uid="{00000000-0005-0000-0000-0000A8080000}"/>
    <cellStyle name="_Grunnlag rapport 7mai" xfId="12250" xr:uid="{00000000-0005-0000-0000-0000A9080000}"/>
    <cellStyle name="_Heading" xfId="12251" xr:uid="{00000000-0005-0000-0000-0000AA080000}"/>
    <cellStyle name="_Heading_prestemp" xfId="12252" xr:uid="{00000000-0005-0000-0000-0000AB080000}"/>
    <cellStyle name="_Heading_prestemp 2" xfId="12253" xr:uid="{00000000-0005-0000-0000-0000AC080000}"/>
    <cellStyle name="_Heading_prestemp_Balanse" xfId="12254" xr:uid="{00000000-0005-0000-0000-0000AD080000}"/>
    <cellStyle name="_Heading_prestemp_Hovedtall" xfId="37078" xr:uid="{00000000-0005-0000-0000-0000AE080000}"/>
    <cellStyle name="_Heading_prestemp_Nøkkeltall" xfId="37079" xr:uid="{00000000-0005-0000-0000-0000AF080000}"/>
    <cellStyle name="_Heading_prestemp_Resultat" xfId="12255" xr:uid="{00000000-0005-0000-0000-0000B0080000}"/>
    <cellStyle name="_Highlight" xfId="12256" xr:uid="{00000000-0005-0000-0000-0000B1080000}"/>
    <cellStyle name="_Highlight 2" xfId="12257" xr:uid="{00000000-0005-0000-0000-0000B2080000}"/>
    <cellStyle name="_Highlight 2 2" xfId="37080" xr:uid="{00000000-0005-0000-0000-0000B3080000}"/>
    <cellStyle name="_Highlight 2_Adj_Income_statement" xfId="37081" xr:uid="{00000000-0005-0000-0000-0000B4080000}"/>
    <cellStyle name="_Highlight 2_Adj_IncomeStatement" xfId="37082" xr:uid="{00000000-0005-0000-0000-0000B5080000}"/>
    <cellStyle name="_Highlight 2_Adj_IncomeStatement_1" xfId="37083" xr:uid="{00000000-0005-0000-0000-0000B6080000}"/>
    <cellStyle name="_Highlight 2_Adj_Primary_capital" xfId="12258" xr:uid="{00000000-0005-0000-0000-0000B7080000}"/>
    <cellStyle name="_Highlight 2_Adj_Spec_capital_require" xfId="12259" xr:uid="{00000000-0005-0000-0000-0000B8080000}"/>
    <cellStyle name="_Highlight 2_Adj-IncomeStatement_Trends" xfId="37084" xr:uid="{00000000-0005-0000-0000-0000B9080000}"/>
    <cellStyle name="_Highlight 2_Adjustment-BalanceSheet" xfId="12260" xr:uid="{00000000-0005-0000-0000-0000BA080000}"/>
    <cellStyle name="_Highlight 2_Adjustment-BalanceSheet_Trends" xfId="12261" xr:uid="{00000000-0005-0000-0000-0000BB080000}"/>
    <cellStyle name="_Highlight 2_Adjustment-Hovedtall" xfId="37085" xr:uid="{00000000-0005-0000-0000-0000BC080000}"/>
    <cellStyle name="_Highlight 2_Ark1" xfId="37086" xr:uid="{00000000-0005-0000-0000-0000BD080000}"/>
    <cellStyle name="_Highlight 2_Ark2" xfId="37087" xr:uid="{00000000-0005-0000-0000-0000BE080000}"/>
    <cellStyle name="_Highlight 2_Balanse" xfId="12262" xr:uid="{00000000-0005-0000-0000-0000BF080000}"/>
    <cellStyle name="_Highlight 2_Bank ASA" xfId="37088" xr:uid="{00000000-0005-0000-0000-0000C0080000}"/>
    <cellStyle name="_Highlight 2_CC1" xfId="53219" xr:uid="{4236D272-2E60-4906-AF22-7AAD147BBD82}"/>
    <cellStyle name="_Highlight 2_Hovedtall" xfId="37089" xr:uid="{00000000-0005-0000-0000-0000C1080000}"/>
    <cellStyle name="_Highlight 2_Income statement Group" xfId="37090" xr:uid="{00000000-0005-0000-0000-0000C2080000}"/>
    <cellStyle name="_Highlight 2_KM1" xfId="12548" xr:uid="{00000000-0005-0000-0000-0000C3080000}"/>
    <cellStyle name="_Highlight 2_LR2" xfId="53198" xr:uid="{26B8F902-A963-4C61-B768-D174747CBF73}"/>
    <cellStyle name="_Highlight 2_Nøkkeltall" xfId="37091" xr:uid="{00000000-0005-0000-0000-0000C4080000}"/>
    <cellStyle name="_Highlight 2_Rapp fra SAP 1512" xfId="37092" xr:uid="{00000000-0005-0000-0000-0000C5080000}"/>
    <cellStyle name="_Highlight 2_Resultat" xfId="37093" xr:uid="{00000000-0005-0000-0000-0000C6080000}"/>
    <cellStyle name="_Highlight 3" xfId="37094" xr:uid="{00000000-0005-0000-0000-0000C7080000}"/>
    <cellStyle name="_Highlight_Adj_comprehensive_income" xfId="37095" xr:uid="{00000000-0005-0000-0000-0000C8080000}"/>
    <cellStyle name="_Highlight_Adj_comprehensive_income_1" xfId="37096" xr:uid="{00000000-0005-0000-0000-0000C9080000}"/>
    <cellStyle name="_Highlight_Adj_comprehensive_income_Trends" xfId="37097" xr:uid="{00000000-0005-0000-0000-0000CA080000}"/>
    <cellStyle name="_Highlight_Adj_Income_statement" xfId="37098" xr:uid="{00000000-0005-0000-0000-0000CB080000}"/>
    <cellStyle name="_Highlight_Adj_IncomeStatement" xfId="37099" xr:uid="{00000000-0005-0000-0000-0000CC080000}"/>
    <cellStyle name="_Highlight_Adj_IncomeStatement_1" xfId="37100" xr:uid="{00000000-0005-0000-0000-0000CD080000}"/>
    <cellStyle name="_Highlight_Adj_Primary_capital" xfId="12263" xr:uid="{00000000-0005-0000-0000-0000CE080000}"/>
    <cellStyle name="_Highlight_Adj_Spec_capital_require" xfId="12264" xr:uid="{00000000-0005-0000-0000-0000CF080000}"/>
    <cellStyle name="_Highlight_Adj-Debt securities issued" xfId="37101" xr:uid="{00000000-0005-0000-0000-0000D0080000}"/>
    <cellStyle name="_Highlight_Adj-Debt securities issued_1" xfId="37102" xr:uid="{00000000-0005-0000-0000-0000D1080000}"/>
    <cellStyle name="_Highlight_Adj-IncomeStatement_Trends" xfId="37103" xr:uid="{00000000-0005-0000-0000-0000D2080000}"/>
    <cellStyle name="_Highlight_Adjustment-BalanceSheet" xfId="12265" xr:uid="{00000000-0005-0000-0000-0000D3080000}"/>
    <cellStyle name="_Highlight_Adjustment-BalanceSheet_Trends" xfId="12266" xr:uid="{00000000-0005-0000-0000-0000D4080000}"/>
    <cellStyle name="_Highlight_Adjustment-Hovedtall" xfId="37104" xr:uid="{00000000-0005-0000-0000-0000D5080000}"/>
    <cellStyle name="_Highlight_Ark1" xfId="37105" xr:uid="{00000000-0005-0000-0000-0000D6080000}"/>
    <cellStyle name="_Highlight_Balanse" xfId="12267" xr:uid="{00000000-0005-0000-0000-0000D7080000}"/>
    <cellStyle name="_Highlight_BalanseBoligkreditt" xfId="37106" xr:uid="{00000000-0005-0000-0000-0000D8080000}"/>
    <cellStyle name="_Highlight_CC1" xfId="53218" xr:uid="{49711077-19D2-423A-AD9B-A990D4717DF6}"/>
    <cellStyle name="_Highlight_Expenses (1)" xfId="41939" xr:uid="{00000000-0005-0000-0000-0000D9080000}"/>
    <cellStyle name="_Highlight_Hovedtall" xfId="37107" xr:uid="{00000000-0005-0000-0000-0000DA080000}"/>
    <cellStyle name="_Highlight_Income statement ASA" xfId="37108" xr:uid="{00000000-0005-0000-0000-0000DB080000}"/>
    <cellStyle name="_Highlight_Income statement Group" xfId="37109" xr:uid="{00000000-0005-0000-0000-0000DC080000}"/>
    <cellStyle name="_Highlight_KM1" xfId="12547" xr:uid="{00000000-0005-0000-0000-0000DD080000}"/>
    <cellStyle name="_Highlight_LR2" xfId="53197" xr:uid="{CC99BCD3-563E-471A-B224-4C8B5B6132BD}"/>
    <cellStyle name="_Highlight_Note del 5" xfId="37110" xr:uid="{00000000-0005-0000-0000-0000DF080000}"/>
    <cellStyle name="_Highlight_Nøkkeltall" xfId="37111" xr:uid="{00000000-0005-0000-0000-0000DE080000}"/>
    <cellStyle name="_Highlight_Resultat" xfId="37112" xr:uid="{00000000-0005-0000-0000-0000E0080000}"/>
    <cellStyle name="_Highlight_Resultat Boligkreditt" xfId="37113" xr:uid="{00000000-0005-0000-0000-0000E1080000}"/>
    <cellStyle name="_Highlight_Solver BAL3" xfId="37114" xr:uid="{00000000-0005-0000-0000-0000E2080000}"/>
    <cellStyle name="_HolidayCalendar" xfId="252" xr:uid="{00000000-0005-0000-0000-0000E3080000}"/>
    <cellStyle name="_Hvordan levere rentegar" xfId="12268" xr:uid="{00000000-0005-0000-0000-0000E4080000}"/>
    <cellStyle name="_Hvordan levere rentegar 2" xfId="12269" xr:uid="{00000000-0005-0000-0000-0000E5080000}"/>
    <cellStyle name="_Hvordan levere rentegar 2_Kontroll ME" xfId="12270" xr:uid="{00000000-0005-0000-0000-0000E6080000}"/>
    <cellStyle name="_Hvordan levere rentegar 2_Kontroll-fane" xfId="12271" xr:uid="{00000000-0005-0000-0000-0000E7080000}"/>
    <cellStyle name="_Hvordan levere rentegar 3" xfId="41940" xr:uid="{00000000-0005-0000-0000-0000E8080000}"/>
    <cellStyle name="_Hvordan levere rentegar_Kontroll ME" xfId="12272" xr:uid="{00000000-0005-0000-0000-0000E9080000}"/>
    <cellStyle name="_Hvordan levere rentegar_Kontroll-fane" xfId="12273" xr:uid="{00000000-0005-0000-0000-0000EA080000}"/>
    <cellStyle name="_Hvordan levere rentegar_Results &amp; key fig." xfId="41941" xr:uid="{00000000-0005-0000-0000-0000EB080000}"/>
    <cellStyle name="_Index" xfId="253" xr:uid="{00000000-0005-0000-0000-0000EC080000}"/>
    <cellStyle name="_Item 3.2_Enclosure 1 Group budget and financial plan 2010-12" xfId="41942" xr:uid="{00000000-0005-0000-0000-0000ED080000}"/>
    <cellStyle name="_Kontantstrømanalyse 1Q09-konsernet " xfId="12274" xr:uid="{00000000-0005-0000-0000-0000EE080000}"/>
    <cellStyle name="_Kontantstrømanalyse 4Q09-konsernet" xfId="12275" xr:uid="{00000000-0005-0000-0000-0000EF080000}"/>
    <cellStyle name="_Kontrollrapport" xfId="254" xr:uid="{00000000-0005-0000-0000-0000F0080000}"/>
    <cellStyle name="_Kontrollrapport 2" xfId="12276" xr:uid="{00000000-0005-0000-0000-0000F1080000}"/>
    <cellStyle name="_Kontrollrapport 2 2" xfId="41943" xr:uid="{00000000-0005-0000-0000-0000F2080000}"/>
    <cellStyle name="_Kontrollrapport 2 2 2" xfId="41944" xr:uid="{00000000-0005-0000-0000-0000F3080000}"/>
    <cellStyle name="_Kontrollrapport 2 2 2 2" xfId="41945" xr:uid="{00000000-0005-0000-0000-0000F4080000}"/>
    <cellStyle name="_Kontrollrapport 2 2 3" xfId="41946" xr:uid="{00000000-0005-0000-0000-0000F5080000}"/>
    <cellStyle name="_Kontrollrapport 2 3" xfId="41947" xr:uid="{00000000-0005-0000-0000-0000F6080000}"/>
    <cellStyle name="_Kontrollrapport 2 3 2" xfId="41948" xr:uid="{00000000-0005-0000-0000-0000F7080000}"/>
    <cellStyle name="_Kontrollrapport 2 4" xfId="41949" xr:uid="{00000000-0005-0000-0000-0000F8080000}"/>
    <cellStyle name="_Kontrollrapport 2_Kontroll ME" xfId="12277" xr:uid="{00000000-0005-0000-0000-0000F9080000}"/>
    <cellStyle name="_Kontrollrapport 2_Kontroll-fane" xfId="12278" xr:uid="{00000000-0005-0000-0000-0000FA080000}"/>
    <cellStyle name="_Kontrollrapport 3" xfId="41950" xr:uid="{00000000-0005-0000-0000-0000FB080000}"/>
    <cellStyle name="_Kontrollrapport 3 2" xfId="41951" xr:uid="{00000000-0005-0000-0000-0000FC080000}"/>
    <cellStyle name="_Kontrollrapport 4" xfId="41952" xr:uid="{00000000-0005-0000-0000-0000FD080000}"/>
    <cellStyle name="_Kontrollrapport 4 2" xfId="41953" xr:uid="{00000000-0005-0000-0000-0000FE080000}"/>
    <cellStyle name="_Kontrollrapport 5" xfId="41954" xr:uid="{00000000-0005-0000-0000-0000FF080000}"/>
    <cellStyle name="_Kontrollrapport_Expenses (1)" xfId="41955" xr:uid="{00000000-0005-0000-0000-000000090000}"/>
    <cellStyle name="_Kontrollrapport_Kontroll ME" xfId="12279" xr:uid="{00000000-0005-0000-0000-000001090000}"/>
    <cellStyle name="_Kontrollrapport_Kontroll-fane" xfId="12280" xr:uid="{00000000-0005-0000-0000-000002090000}"/>
    <cellStyle name="_Kontrollrapport_Prognose eksponering " xfId="37115" xr:uid="{00000000-0005-0000-0000-000003090000}"/>
    <cellStyle name="_Kontrollrapport_Prognose eksponering  2" xfId="41956" xr:uid="{00000000-0005-0000-0000-000004090000}"/>
    <cellStyle name="_Kontrollrapport_Prognose eksponering  2 2" xfId="41957" xr:uid="{00000000-0005-0000-0000-000005090000}"/>
    <cellStyle name="_Kontrollrapport_Prognose eksponering  2 2 2" xfId="41958" xr:uid="{00000000-0005-0000-0000-000006090000}"/>
    <cellStyle name="_Kontrollrapport_Prognose eksponering  2 3" xfId="41959" xr:uid="{00000000-0005-0000-0000-000007090000}"/>
    <cellStyle name="_Kontrollrapport_Prognose eksponering  3" xfId="41960" xr:uid="{00000000-0005-0000-0000-000008090000}"/>
    <cellStyle name="_Kontrollrapport_Prognose eksponering  3 2" xfId="41961" xr:uid="{00000000-0005-0000-0000-000009090000}"/>
    <cellStyle name="_Kontrollrapport_Prognose eksponering  4" xfId="41962" xr:uid="{00000000-0005-0000-0000-00000A090000}"/>
    <cellStyle name="_Kontrollrapport_Results &amp; key fig." xfId="41963" xr:uid="{00000000-0005-0000-0000-00000B090000}"/>
    <cellStyle name="_Kontrollrapport_Vedlegg" xfId="41964" xr:uid="{00000000-0005-0000-0000-00000C090000}"/>
    <cellStyle name="_Kontrollrapport_Vedlegg 2" xfId="41965" xr:uid="{00000000-0005-0000-0000-00000D090000}"/>
    <cellStyle name="_Kontrollrapport_Vedlegg 2 2" xfId="41966" xr:uid="{00000000-0005-0000-0000-00000E090000}"/>
    <cellStyle name="_Kontrollrapport_Vedlegg 2 2 2" xfId="41967" xr:uid="{00000000-0005-0000-0000-00000F090000}"/>
    <cellStyle name="_Kontrollrapport_Vedlegg 2 3" xfId="41968" xr:uid="{00000000-0005-0000-0000-000010090000}"/>
    <cellStyle name="_Kontrollrapport_Vedlegg 2 3 2" xfId="41969" xr:uid="{00000000-0005-0000-0000-000011090000}"/>
    <cellStyle name="_Kontrollrapport_Vedlegg 2 4" xfId="41970" xr:uid="{00000000-0005-0000-0000-000012090000}"/>
    <cellStyle name="_Kontrollrapport_Vedlegg 3" xfId="41971" xr:uid="{00000000-0005-0000-0000-000013090000}"/>
    <cellStyle name="_Kontrollrapport_Vedlegg 3 2" xfId="41972" xr:uid="{00000000-0005-0000-0000-000014090000}"/>
    <cellStyle name="_Kontrollrapport_Vedlegg 4" xfId="41973" xr:uid="{00000000-0005-0000-0000-000015090000}"/>
    <cellStyle name="_Kontrollrapport_Vedlegg 4 2" xfId="41974" xr:uid="{00000000-0005-0000-0000-000016090000}"/>
    <cellStyle name="_Kontrollrapport_Vedlegg 5" xfId="41975" xr:uid="{00000000-0005-0000-0000-000017090000}"/>
    <cellStyle name="_Kontrollrapport_Vedlegg_1" xfId="41976" xr:uid="{00000000-0005-0000-0000-000018090000}"/>
    <cellStyle name="_Kontrollrapport_Vedlegg_1 2" xfId="41977" xr:uid="{00000000-0005-0000-0000-000019090000}"/>
    <cellStyle name="_Kontrollrapport_Vedlegg_1 2 2" xfId="41978" xr:uid="{00000000-0005-0000-0000-00001A090000}"/>
    <cellStyle name="_Kontrollrapport_Vedlegg_1 2 2 2" xfId="41979" xr:uid="{00000000-0005-0000-0000-00001B090000}"/>
    <cellStyle name="_Kontrollrapport_Vedlegg_1 2 3" xfId="41980" xr:uid="{00000000-0005-0000-0000-00001C090000}"/>
    <cellStyle name="_Kontrollrapport_Vedlegg_1 3" xfId="41981" xr:uid="{00000000-0005-0000-0000-00001D090000}"/>
    <cellStyle name="_Kontrollrapport_Vedlegg_1 3 2" xfId="41982" xr:uid="{00000000-0005-0000-0000-00001E090000}"/>
    <cellStyle name="_Kontrollrapport_Vedlegg_1 4" xfId="41983" xr:uid="{00000000-0005-0000-0000-00001F090000}"/>
    <cellStyle name="_Kursark" xfId="255" xr:uid="{00000000-0005-0000-0000-000020090000}"/>
    <cellStyle name="_Kurskontroll" xfId="256" xr:uid="{00000000-0005-0000-0000-000021090000}"/>
    <cellStyle name="_Lang Obligasjon 20" xfId="257" xr:uid="{00000000-0005-0000-0000-000022090000}"/>
    <cellStyle name="_LINKPRODUKTER (INKL)" xfId="41984" xr:uid="{00000000-0005-0000-0000-000023090000}"/>
    <cellStyle name="_Markedsandel" xfId="37116" xr:uid="{00000000-0005-0000-0000-000024090000}"/>
    <cellStyle name="_Markedsandel_Q Sum_Res N" xfId="37117" xr:uid="{00000000-0005-0000-0000-000025090000}"/>
    <cellStyle name="_MASTERFUND" xfId="258" xr:uid="{00000000-0005-0000-0000-000026090000}"/>
    <cellStyle name="_Max 10% Obligasjoner Inv" xfId="259" xr:uid="{00000000-0005-0000-0000-000027090000}"/>
    <cellStyle name="_Max 10% Obligasjoner Inv 2" xfId="12281" xr:uid="{00000000-0005-0000-0000-000028090000}"/>
    <cellStyle name="_Max 10% Obligasjoner Inv 2 2" xfId="41985" xr:uid="{00000000-0005-0000-0000-000029090000}"/>
    <cellStyle name="_Max 10% Obligasjoner Inv 2 2 2" xfId="41986" xr:uid="{00000000-0005-0000-0000-00002A090000}"/>
    <cellStyle name="_Max 10% Obligasjoner Inv 2 2 2 2" xfId="41987" xr:uid="{00000000-0005-0000-0000-00002B090000}"/>
    <cellStyle name="_Max 10% Obligasjoner Inv 2 2 3" xfId="41988" xr:uid="{00000000-0005-0000-0000-00002C090000}"/>
    <cellStyle name="_Max 10% Obligasjoner Inv 2 3" xfId="41989" xr:uid="{00000000-0005-0000-0000-00002D090000}"/>
    <cellStyle name="_Max 10% Obligasjoner Inv 2 3 2" xfId="41990" xr:uid="{00000000-0005-0000-0000-00002E090000}"/>
    <cellStyle name="_Max 10% Obligasjoner Inv 2 4" xfId="41991" xr:uid="{00000000-0005-0000-0000-00002F090000}"/>
    <cellStyle name="_Max 10% Obligasjoner Inv 2_Kontroll ME" xfId="12282" xr:uid="{00000000-0005-0000-0000-000030090000}"/>
    <cellStyle name="_Max 10% Obligasjoner Inv 2_Kontroll-fane" xfId="12283" xr:uid="{00000000-0005-0000-0000-000031090000}"/>
    <cellStyle name="_Max 10% Obligasjoner Inv 3" xfId="41992" xr:uid="{00000000-0005-0000-0000-000032090000}"/>
    <cellStyle name="_Max 10% Obligasjoner Inv 3 2" xfId="41993" xr:uid="{00000000-0005-0000-0000-000033090000}"/>
    <cellStyle name="_Max 10% Obligasjoner Inv 4" xfId="41994" xr:uid="{00000000-0005-0000-0000-000034090000}"/>
    <cellStyle name="_Max 10% Obligasjoner Inv 4 2" xfId="41995" xr:uid="{00000000-0005-0000-0000-000035090000}"/>
    <cellStyle name="_Max 10% Obligasjoner Inv 5" xfId="41996" xr:uid="{00000000-0005-0000-0000-000036090000}"/>
    <cellStyle name="_Max 10% Obligasjoner Inv_Expenses (1)" xfId="41997" xr:uid="{00000000-0005-0000-0000-000037090000}"/>
    <cellStyle name="_Max 10% Obligasjoner Inv_Kontroll ME" xfId="12284" xr:uid="{00000000-0005-0000-0000-000038090000}"/>
    <cellStyle name="_Max 10% Obligasjoner Inv_Kontroll-fane" xfId="12285" xr:uid="{00000000-0005-0000-0000-000039090000}"/>
    <cellStyle name="_Max 10% Obligasjoner Inv_Prognose eksponering " xfId="37118" xr:uid="{00000000-0005-0000-0000-00003A090000}"/>
    <cellStyle name="_Max 10% Obligasjoner Inv_Prognose eksponering  2" xfId="41998" xr:uid="{00000000-0005-0000-0000-00003B090000}"/>
    <cellStyle name="_Max 10% Obligasjoner Inv_Prognose eksponering  2 2" xfId="41999" xr:uid="{00000000-0005-0000-0000-00003C090000}"/>
    <cellStyle name="_Max 10% Obligasjoner Inv_Prognose eksponering  2 2 2" xfId="42000" xr:uid="{00000000-0005-0000-0000-00003D090000}"/>
    <cellStyle name="_Max 10% Obligasjoner Inv_Prognose eksponering  2 3" xfId="42001" xr:uid="{00000000-0005-0000-0000-00003E090000}"/>
    <cellStyle name="_Max 10% Obligasjoner Inv_Prognose eksponering  3" xfId="42002" xr:uid="{00000000-0005-0000-0000-00003F090000}"/>
    <cellStyle name="_Max 10% Obligasjoner Inv_Prognose eksponering  3 2" xfId="42003" xr:uid="{00000000-0005-0000-0000-000040090000}"/>
    <cellStyle name="_Max 10% Obligasjoner Inv_Prognose eksponering  4" xfId="42004" xr:uid="{00000000-0005-0000-0000-000041090000}"/>
    <cellStyle name="_Max 10% Obligasjoner Inv_Results &amp; key fig." xfId="42005" xr:uid="{00000000-0005-0000-0000-000042090000}"/>
    <cellStyle name="_Max 10% Obligasjoner Inv_Vedlegg" xfId="42006" xr:uid="{00000000-0005-0000-0000-000043090000}"/>
    <cellStyle name="_Max 10% Obligasjoner Inv_Vedlegg 2" xfId="42007" xr:uid="{00000000-0005-0000-0000-000044090000}"/>
    <cellStyle name="_Max 10% Obligasjoner Inv_Vedlegg 2 2" xfId="42008" xr:uid="{00000000-0005-0000-0000-000045090000}"/>
    <cellStyle name="_Max 10% Obligasjoner Inv_Vedlegg 2 2 2" xfId="42009" xr:uid="{00000000-0005-0000-0000-000046090000}"/>
    <cellStyle name="_Max 10% Obligasjoner Inv_Vedlegg 2 3" xfId="42010" xr:uid="{00000000-0005-0000-0000-000047090000}"/>
    <cellStyle name="_Max 10% Obligasjoner Inv_Vedlegg 2 3 2" xfId="42011" xr:uid="{00000000-0005-0000-0000-000048090000}"/>
    <cellStyle name="_Max 10% Obligasjoner Inv_Vedlegg 2 4" xfId="42012" xr:uid="{00000000-0005-0000-0000-000049090000}"/>
    <cellStyle name="_Max 10% Obligasjoner Inv_Vedlegg 3" xfId="42013" xr:uid="{00000000-0005-0000-0000-00004A090000}"/>
    <cellStyle name="_Max 10% Obligasjoner Inv_Vedlegg 3 2" xfId="42014" xr:uid="{00000000-0005-0000-0000-00004B090000}"/>
    <cellStyle name="_Max 10% Obligasjoner Inv_Vedlegg 4" xfId="42015" xr:uid="{00000000-0005-0000-0000-00004C090000}"/>
    <cellStyle name="_Max 10% Obligasjoner Inv_Vedlegg 4 2" xfId="42016" xr:uid="{00000000-0005-0000-0000-00004D090000}"/>
    <cellStyle name="_Max 10% Obligasjoner Inv_Vedlegg 5" xfId="42017" xr:uid="{00000000-0005-0000-0000-00004E090000}"/>
    <cellStyle name="_Max 10% Obligasjoner Inv_Vedlegg_1" xfId="42018" xr:uid="{00000000-0005-0000-0000-00004F090000}"/>
    <cellStyle name="_Max 10% Obligasjoner Inv_Vedlegg_1 2" xfId="42019" xr:uid="{00000000-0005-0000-0000-000050090000}"/>
    <cellStyle name="_Max 10% Obligasjoner Inv_Vedlegg_1 2 2" xfId="42020" xr:uid="{00000000-0005-0000-0000-000051090000}"/>
    <cellStyle name="_Max 10% Obligasjoner Inv_Vedlegg_1 2 2 2" xfId="42021" xr:uid="{00000000-0005-0000-0000-000052090000}"/>
    <cellStyle name="_Max 10% Obligasjoner Inv_Vedlegg_1 2 3" xfId="42022" xr:uid="{00000000-0005-0000-0000-000053090000}"/>
    <cellStyle name="_Max 10% Obligasjoner Inv_Vedlegg_1 3" xfId="42023" xr:uid="{00000000-0005-0000-0000-000054090000}"/>
    <cellStyle name="_Max 10% Obligasjoner Inv_Vedlegg_1 3 2" xfId="42024" xr:uid="{00000000-0005-0000-0000-000055090000}"/>
    <cellStyle name="_Max 10% Obligasjoner Inv_Vedlegg_1 4" xfId="42025" xr:uid="{00000000-0005-0000-0000-000056090000}"/>
    <cellStyle name="_Miljøinvest" xfId="260" xr:uid="{00000000-0005-0000-0000-000057090000}"/>
    <cellStyle name="_MTM justeringer_estimat 310310 BK" xfId="12286" xr:uid="{00000000-0005-0000-0000-000058090000}"/>
    <cellStyle name="_MTM justeringer_estimat 310310 BK_Kontroll ME" xfId="12287" xr:uid="{00000000-0005-0000-0000-000059090000}"/>
    <cellStyle name="_MTM justeringer_estimat 310310 BK_Kontroll-fane" xfId="12288" xr:uid="{00000000-0005-0000-0000-00005A090000}"/>
    <cellStyle name="_Multiple" xfId="261" xr:uid="{00000000-0005-0000-0000-00005B090000}"/>
    <cellStyle name="_Multiple 10" xfId="42026" xr:uid="{00000000-0005-0000-0000-00005C090000}"/>
    <cellStyle name="_Multiple 10 2" xfId="42027" xr:uid="{00000000-0005-0000-0000-00005D090000}"/>
    <cellStyle name="_Multiple 11" xfId="42028" xr:uid="{00000000-0005-0000-0000-00005E090000}"/>
    <cellStyle name="_Multiple 12" xfId="42029" xr:uid="{00000000-0005-0000-0000-00005F090000}"/>
    <cellStyle name="_Multiple 13" xfId="42030" xr:uid="{00000000-0005-0000-0000-000060090000}"/>
    <cellStyle name="_Multiple 14" xfId="42031" xr:uid="{00000000-0005-0000-0000-000061090000}"/>
    <cellStyle name="_Multiple 2" xfId="262" xr:uid="{00000000-0005-0000-0000-000062090000}"/>
    <cellStyle name="_Multiple 2 2" xfId="12289" xr:uid="{00000000-0005-0000-0000-000063090000}"/>
    <cellStyle name="_Multiple 2 2 2" xfId="42032" xr:uid="{00000000-0005-0000-0000-000064090000}"/>
    <cellStyle name="_Multiple 2 2 2 2" xfId="42033" xr:uid="{00000000-0005-0000-0000-000065090000}"/>
    <cellStyle name="_Multiple 2 2 2 2 2" xfId="42034" xr:uid="{00000000-0005-0000-0000-000066090000}"/>
    <cellStyle name="_Multiple 2 2 2 3" xfId="42035" xr:uid="{00000000-0005-0000-0000-000067090000}"/>
    <cellStyle name="_Multiple 2 2 3" xfId="42036" xr:uid="{00000000-0005-0000-0000-000068090000}"/>
    <cellStyle name="_Multiple 2 2 3 2" xfId="42037" xr:uid="{00000000-0005-0000-0000-000069090000}"/>
    <cellStyle name="_Multiple 2 2 4" xfId="42038" xr:uid="{00000000-0005-0000-0000-00006A090000}"/>
    <cellStyle name="_Multiple 2 3" xfId="37119" xr:uid="{00000000-0005-0000-0000-00006B090000}"/>
    <cellStyle name="_Multiple 2 3 2" xfId="42039" xr:uid="{00000000-0005-0000-0000-00006C090000}"/>
    <cellStyle name="_Multiple 2 3 2 2" xfId="42040" xr:uid="{00000000-0005-0000-0000-00006D090000}"/>
    <cellStyle name="_Multiple 2 3 3" xfId="42041" xr:uid="{00000000-0005-0000-0000-00006E090000}"/>
    <cellStyle name="_Multiple 2 4" xfId="42042" xr:uid="{00000000-0005-0000-0000-00006F090000}"/>
    <cellStyle name="_Multiple 2 4 2" xfId="42043" xr:uid="{00000000-0005-0000-0000-000070090000}"/>
    <cellStyle name="_Multiple 2 4 2 2" xfId="42044" xr:uid="{00000000-0005-0000-0000-000071090000}"/>
    <cellStyle name="_Multiple 2 4 3" xfId="42045" xr:uid="{00000000-0005-0000-0000-000072090000}"/>
    <cellStyle name="_Multiple 2 5" xfId="42046" xr:uid="{00000000-0005-0000-0000-000073090000}"/>
    <cellStyle name="_Multiple 2 5 2" xfId="42047" xr:uid="{00000000-0005-0000-0000-000074090000}"/>
    <cellStyle name="_Multiple 2 6" xfId="42048" xr:uid="{00000000-0005-0000-0000-000075090000}"/>
    <cellStyle name="_Multiple 3" xfId="12290" xr:uid="{00000000-0005-0000-0000-000076090000}"/>
    <cellStyle name="_Multiple 3 2" xfId="12291" xr:uid="{00000000-0005-0000-0000-000077090000}"/>
    <cellStyle name="_Multiple 3 2 2" xfId="12292" xr:uid="{00000000-0005-0000-0000-000078090000}"/>
    <cellStyle name="_Multiple 3 2 2 2" xfId="42049" xr:uid="{00000000-0005-0000-0000-000079090000}"/>
    <cellStyle name="_Multiple 3 2 3" xfId="42050" xr:uid="{00000000-0005-0000-0000-00007A090000}"/>
    <cellStyle name="_Multiple 3 3" xfId="12293" xr:uid="{00000000-0005-0000-0000-00007B090000}"/>
    <cellStyle name="_Multiple 3 3 2" xfId="42051" xr:uid="{00000000-0005-0000-0000-00007C090000}"/>
    <cellStyle name="_Multiple 3 3 3" xfId="42052" xr:uid="{00000000-0005-0000-0000-00007D090000}"/>
    <cellStyle name="_Multiple 3 3 4" xfId="42053" xr:uid="{00000000-0005-0000-0000-00007E090000}"/>
    <cellStyle name="_Multiple 3 4" xfId="37120" xr:uid="{00000000-0005-0000-0000-00007F090000}"/>
    <cellStyle name="_Multiple 4" xfId="12294" xr:uid="{00000000-0005-0000-0000-000080090000}"/>
    <cellStyle name="_Multiple 4 2" xfId="12295" xr:uid="{00000000-0005-0000-0000-000081090000}"/>
    <cellStyle name="_Multiple 4 2 2" xfId="42054" xr:uid="{00000000-0005-0000-0000-000082090000}"/>
    <cellStyle name="_Multiple 4 2 2 2" xfId="42055" xr:uid="{00000000-0005-0000-0000-000083090000}"/>
    <cellStyle name="_Multiple 4 2 2 2 2" xfId="42056" xr:uid="{00000000-0005-0000-0000-000084090000}"/>
    <cellStyle name="_Multiple 4 2 2 3" xfId="42057" xr:uid="{00000000-0005-0000-0000-000085090000}"/>
    <cellStyle name="_Multiple 4 2 3" xfId="42058" xr:uid="{00000000-0005-0000-0000-000086090000}"/>
    <cellStyle name="_Multiple 4 2 3 2" xfId="42059" xr:uid="{00000000-0005-0000-0000-000087090000}"/>
    <cellStyle name="_Multiple 4 2 4" xfId="42060" xr:uid="{00000000-0005-0000-0000-000088090000}"/>
    <cellStyle name="_Multiple 4 3" xfId="37121" xr:uid="{00000000-0005-0000-0000-000089090000}"/>
    <cellStyle name="_Multiple 4 3 2" xfId="42061" xr:uid="{00000000-0005-0000-0000-00008A090000}"/>
    <cellStyle name="_Multiple 4 3 2 2" xfId="42062" xr:uid="{00000000-0005-0000-0000-00008B090000}"/>
    <cellStyle name="_Multiple 4 3 3" xfId="42063" xr:uid="{00000000-0005-0000-0000-00008C090000}"/>
    <cellStyle name="_Multiple 4 4" xfId="42064" xr:uid="{00000000-0005-0000-0000-00008D090000}"/>
    <cellStyle name="_Multiple 4 4 2" xfId="42065" xr:uid="{00000000-0005-0000-0000-00008E090000}"/>
    <cellStyle name="_Multiple 4 5" xfId="42066" xr:uid="{00000000-0005-0000-0000-00008F090000}"/>
    <cellStyle name="_Multiple 5" xfId="37122" xr:uid="{00000000-0005-0000-0000-000090090000}"/>
    <cellStyle name="_Multiple 5 2" xfId="42067" xr:uid="{00000000-0005-0000-0000-000091090000}"/>
    <cellStyle name="_Multiple 5 2 2" xfId="42068" xr:uid="{00000000-0005-0000-0000-000092090000}"/>
    <cellStyle name="_Multiple 5 2 2 2" xfId="42069" xr:uid="{00000000-0005-0000-0000-000093090000}"/>
    <cellStyle name="_Multiple 5 2 2 2 2" xfId="42070" xr:uid="{00000000-0005-0000-0000-000094090000}"/>
    <cellStyle name="_Multiple 5 2 2 3" xfId="42071" xr:uid="{00000000-0005-0000-0000-000095090000}"/>
    <cellStyle name="_Multiple 5 2 3" xfId="42072" xr:uid="{00000000-0005-0000-0000-000096090000}"/>
    <cellStyle name="_Multiple 5 2 3 2" xfId="42073" xr:uid="{00000000-0005-0000-0000-000097090000}"/>
    <cellStyle name="_Multiple 5 2 4" xfId="42074" xr:uid="{00000000-0005-0000-0000-000098090000}"/>
    <cellStyle name="_Multiple 5 3" xfId="42075" xr:uid="{00000000-0005-0000-0000-000099090000}"/>
    <cellStyle name="_Multiple 5 3 2" xfId="42076" xr:uid="{00000000-0005-0000-0000-00009A090000}"/>
    <cellStyle name="_Multiple 5 3 2 2" xfId="42077" xr:uid="{00000000-0005-0000-0000-00009B090000}"/>
    <cellStyle name="_Multiple 5 3 3" xfId="42078" xr:uid="{00000000-0005-0000-0000-00009C090000}"/>
    <cellStyle name="_Multiple 5 4" xfId="42079" xr:uid="{00000000-0005-0000-0000-00009D090000}"/>
    <cellStyle name="_Multiple 5 4 2" xfId="42080" xr:uid="{00000000-0005-0000-0000-00009E090000}"/>
    <cellStyle name="_Multiple 5 5" xfId="42081" xr:uid="{00000000-0005-0000-0000-00009F090000}"/>
    <cellStyle name="_Multiple 6" xfId="42082" xr:uid="{00000000-0005-0000-0000-0000A0090000}"/>
    <cellStyle name="_Multiple 6 2" xfId="42083" xr:uid="{00000000-0005-0000-0000-0000A1090000}"/>
    <cellStyle name="_Multiple 6 2 2" xfId="42084" xr:uid="{00000000-0005-0000-0000-0000A2090000}"/>
    <cellStyle name="_Multiple 6 2 2 2" xfId="42085" xr:uid="{00000000-0005-0000-0000-0000A3090000}"/>
    <cellStyle name="_Multiple 6 2 2 2 2" xfId="42086" xr:uid="{00000000-0005-0000-0000-0000A4090000}"/>
    <cellStyle name="_Multiple 6 2 2 3" xfId="42087" xr:uid="{00000000-0005-0000-0000-0000A5090000}"/>
    <cellStyle name="_Multiple 6 2 3" xfId="42088" xr:uid="{00000000-0005-0000-0000-0000A6090000}"/>
    <cellStyle name="_Multiple 6 2 3 2" xfId="42089" xr:uid="{00000000-0005-0000-0000-0000A7090000}"/>
    <cellStyle name="_Multiple 6 2 4" xfId="42090" xr:uid="{00000000-0005-0000-0000-0000A8090000}"/>
    <cellStyle name="_Multiple 6 3" xfId="42091" xr:uid="{00000000-0005-0000-0000-0000A9090000}"/>
    <cellStyle name="_Multiple 6 3 2" xfId="42092" xr:uid="{00000000-0005-0000-0000-0000AA090000}"/>
    <cellStyle name="_Multiple 6 3 2 2" xfId="42093" xr:uid="{00000000-0005-0000-0000-0000AB090000}"/>
    <cellStyle name="_Multiple 6 3 3" xfId="42094" xr:uid="{00000000-0005-0000-0000-0000AC090000}"/>
    <cellStyle name="_Multiple 6 4" xfId="42095" xr:uid="{00000000-0005-0000-0000-0000AD090000}"/>
    <cellStyle name="_Multiple 6 4 2" xfId="42096" xr:uid="{00000000-0005-0000-0000-0000AE090000}"/>
    <cellStyle name="_Multiple 6 5" xfId="42097" xr:uid="{00000000-0005-0000-0000-0000AF090000}"/>
    <cellStyle name="_Multiple 7" xfId="42098" xr:uid="{00000000-0005-0000-0000-0000B0090000}"/>
    <cellStyle name="_Multiple 7 2" xfId="42099" xr:uid="{00000000-0005-0000-0000-0000B1090000}"/>
    <cellStyle name="_Multiple 7 2 2" xfId="42100" xr:uid="{00000000-0005-0000-0000-0000B2090000}"/>
    <cellStyle name="_Multiple 7 2 2 2" xfId="42101" xr:uid="{00000000-0005-0000-0000-0000B3090000}"/>
    <cellStyle name="_Multiple 7 2 3" xfId="42102" xr:uid="{00000000-0005-0000-0000-0000B4090000}"/>
    <cellStyle name="_Multiple 7 3" xfId="42103" xr:uid="{00000000-0005-0000-0000-0000B5090000}"/>
    <cellStyle name="_Multiple 7 3 2" xfId="42104" xr:uid="{00000000-0005-0000-0000-0000B6090000}"/>
    <cellStyle name="_Multiple 7 3 2 2" xfId="42105" xr:uid="{00000000-0005-0000-0000-0000B7090000}"/>
    <cellStyle name="_Multiple 7 3 3" xfId="42106" xr:uid="{00000000-0005-0000-0000-0000B8090000}"/>
    <cellStyle name="_Multiple 7 4" xfId="42107" xr:uid="{00000000-0005-0000-0000-0000B9090000}"/>
    <cellStyle name="_Multiple 7 4 2" xfId="42108" xr:uid="{00000000-0005-0000-0000-0000BA090000}"/>
    <cellStyle name="_Multiple 7 5" xfId="42109" xr:uid="{00000000-0005-0000-0000-0000BB090000}"/>
    <cellStyle name="_Multiple 8" xfId="42110" xr:uid="{00000000-0005-0000-0000-0000BC090000}"/>
    <cellStyle name="_Multiple 8 2" xfId="42111" xr:uid="{00000000-0005-0000-0000-0000BD090000}"/>
    <cellStyle name="_Multiple 8 2 2" xfId="42112" xr:uid="{00000000-0005-0000-0000-0000BE090000}"/>
    <cellStyle name="_Multiple 8 3" xfId="42113" xr:uid="{00000000-0005-0000-0000-0000BF090000}"/>
    <cellStyle name="_Multiple 9" xfId="42114" xr:uid="{00000000-0005-0000-0000-0000C0090000}"/>
    <cellStyle name="_Multiple 9 2" xfId="42115" xr:uid="{00000000-0005-0000-0000-0000C1090000}"/>
    <cellStyle name="_Multiple 9 2 2" xfId="42116" xr:uid="{00000000-0005-0000-0000-0000C2090000}"/>
    <cellStyle name="_Multiple 9 3" xfId="42117" xr:uid="{00000000-0005-0000-0000-0000C3090000}"/>
    <cellStyle name="_Multiple_03-Egne aksjer 1002" xfId="12296" xr:uid="{00000000-0005-0000-0000-0000C4090000}"/>
    <cellStyle name="_Multiple_03-Egne aksjer 1002 2" xfId="37123" xr:uid="{00000000-0005-0000-0000-0000C5090000}"/>
    <cellStyle name="_Multiple_03-Egne aksjer 1003" xfId="12297" xr:uid="{00000000-0005-0000-0000-0000C6090000}"/>
    <cellStyle name="_Multiple_03-Egne aksjer 1003 2" xfId="37124" xr:uid="{00000000-0005-0000-0000-0000C7090000}"/>
    <cellStyle name="_Multiple_06-Tilknytta 0909" xfId="12298" xr:uid="{00000000-0005-0000-0000-0000C8090000}"/>
    <cellStyle name="_Multiple_Adj_Operating_expenses" xfId="42118" xr:uid="{00000000-0005-0000-0000-0000C9090000}"/>
    <cellStyle name="_Multiple_Adj_Spec_capital_require" xfId="12299" xr:uid="{00000000-0005-0000-0000-0000CA090000}"/>
    <cellStyle name="_Multiple_Ark1" xfId="37125" xr:uid="{00000000-0005-0000-0000-0000CB090000}"/>
    <cellStyle name="_Multiple_AVA DVA EL" xfId="42119" xr:uid="{00000000-0005-0000-0000-0000CC090000}"/>
    <cellStyle name="_Multiple_EK 0912" xfId="12300" xr:uid="{00000000-0005-0000-0000-0000CD090000}"/>
    <cellStyle name="_Multiple_EK oppstilling 1Q09" xfId="42120" xr:uid="{00000000-0005-0000-0000-0000CE090000}"/>
    <cellStyle name="_Multiple_Expenses (1)" xfId="42121" xr:uid="{00000000-0005-0000-0000-0000CF090000}"/>
    <cellStyle name="_Multiple_Group_DnB_NORD_B2008-11_to_DnB_NOR061107" xfId="12301" xr:uid="{00000000-0005-0000-0000-0000D0090000}"/>
    <cellStyle name="_Multiple_IFRS MORBANK" xfId="37126" xr:uid="{00000000-0005-0000-0000-0000D1090000}"/>
    <cellStyle name="_Multiple_Income statement ASA" xfId="37127" xr:uid="{00000000-0005-0000-0000-0000D2090000}"/>
    <cellStyle name="_Multiple_Income statement Group" xfId="37128" xr:uid="{00000000-0005-0000-0000-0000D3090000}"/>
    <cellStyle name="_Multiple_Kontantstrømanalyse 3Q09-konsernet" xfId="12302" xr:uid="{00000000-0005-0000-0000-0000D4090000}"/>
    <cellStyle name="_Multiple_Kontantstrømanalyse 3Q09-konsernet 2" xfId="37129" xr:uid="{00000000-0005-0000-0000-0000D5090000}"/>
    <cellStyle name="_Multiple_Kontantstrømanalyse 4Q09-konsernet" xfId="12303" xr:uid="{00000000-0005-0000-0000-0000D6090000}"/>
    <cellStyle name="_Multiple_Kontantstrømanalyse 4Q09-konsernet 2" xfId="37130" xr:uid="{00000000-0005-0000-0000-0000D7090000}"/>
    <cellStyle name="_Multiple_Note utlån" xfId="37131" xr:uid="{00000000-0005-0000-0000-0000D8090000}"/>
    <cellStyle name="_Multiple_Other MTM adjustments" xfId="42122" xr:uid="{00000000-0005-0000-0000-0000D9090000}"/>
    <cellStyle name="_Multiple_Valeffekt NORD, Lux og Finans 3Q09" xfId="12304" xr:uid="{00000000-0005-0000-0000-0000DA090000}"/>
    <cellStyle name="_Multiple_Valutafordelt utlån og innsk 4Q09" xfId="12305" xr:uid="{00000000-0005-0000-0000-0000DB090000}"/>
    <cellStyle name="_MultipleSpace" xfId="263" xr:uid="{00000000-0005-0000-0000-0000DC090000}"/>
    <cellStyle name="_MultipleSpace 10" xfId="42123" xr:uid="{00000000-0005-0000-0000-0000DD090000}"/>
    <cellStyle name="_MultipleSpace 10 2" xfId="42124" xr:uid="{00000000-0005-0000-0000-0000DE090000}"/>
    <cellStyle name="_MultipleSpace 11" xfId="42125" xr:uid="{00000000-0005-0000-0000-0000DF090000}"/>
    <cellStyle name="_MultipleSpace 12" xfId="42126" xr:uid="{00000000-0005-0000-0000-0000E0090000}"/>
    <cellStyle name="_MultipleSpace 13" xfId="42127" xr:uid="{00000000-0005-0000-0000-0000E1090000}"/>
    <cellStyle name="_MultipleSpace 14" xfId="42128" xr:uid="{00000000-0005-0000-0000-0000E2090000}"/>
    <cellStyle name="_MultipleSpace 2" xfId="264" xr:uid="{00000000-0005-0000-0000-0000E3090000}"/>
    <cellStyle name="_MultipleSpace 2 2" xfId="12306" xr:uid="{00000000-0005-0000-0000-0000E4090000}"/>
    <cellStyle name="_MultipleSpace 2 2 2" xfId="42129" xr:uid="{00000000-0005-0000-0000-0000E5090000}"/>
    <cellStyle name="_MultipleSpace 2 2 2 2" xfId="42130" xr:uid="{00000000-0005-0000-0000-0000E6090000}"/>
    <cellStyle name="_MultipleSpace 2 2 2 2 2" xfId="42131" xr:uid="{00000000-0005-0000-0000-0000E7090000}"/>
    <cellStyle name="_MultipleSpace 2 2 2 3" xfId="42132" xr:uid="{00000000-0005-0000-0000-0000E8090000}"/>
    <cellStyle name="_MultipleSpace 2 2 3" xfId="42133" xr:uid="{00000000-0005-0000-0000-0000E9090000}"/>
    <cellStyle name="_MultipleSpace 2 2 3 2" xfId="42134" xr:uid="{00000000-0005-0000-0000-0000EA090000}"/>
    <cellStyle name="_MultipleSpace 2 2 4" xfId="42135" xr:uid="{00000000-0005-0000-0000-0000EB090000}"/>
    <cellStyle name="_MultipleSpace 2 3" xfId="37132" xr:uid="{00000000-0005-0000-0000-0000EC090000}"/>
    <cellStyle name="_MultipleSpace 2 3 2" xfId="42136" xr:uid="{00000000-0005-0000-0000-0000ED090000}"/>
    <cellStyle name="_MultipleSpace 2 3 2 2" xfId="42137" xr:uid="{00000000-0005-0000-0000-0000EE090000}"/>
    <cellStyle name="_MultipleSpace 2 3 3" xfId="42138" xr:uid="{00000000-0005-0000-0000-0000EF090000}"/>
    <cellStyle name="_MultipleSpace 2 4" xfId="42139" xr:uid="{00000000-0005-0000-0000-0000F0090000}"/>
    <cellStyle name="_MultipleSpace 2 4 2" xfId="42140" xr:uid="{00000000-0005-0000-0000-0000F1090000}"/>
    <cellStyle name="_MultipleSpace 2 4 2 2" xfId="42141" xr:uid="{00000000-0005-0000-0000-0000F2090000}"/>
    <cellStyle name="_MultipleSpace 2 4 3" xfId="42142" xr:uid="{00000000-0005-0000-0000-0000F3090000}"/>
    <cellStyle name="_MultipleSpace 2 5" xfId="42143" xr:uid="{00000000-0005-0000-0000-0000F4090000}"/>
    <cellStyle name="_MultipleSpace 2 5 2" xfId="42144" xr:uid="{00000000-0005-0000-0000-0000F5090000}"/>
    <cellStyle name="_MultipleSpace 2 6" xfId="42145" xr:uid="{00000000-0005-0000-0000-0000F6090000}"/>
    <cellStyle name="_MultipleSpace 3" xfId="12307" xr:uid="{00000000-0005-0000-0000-0000F7090000}"/>
    <cellStyle name="_MultipleSpace 3 2" xfId="12308" xr:uid="{00000000-0005-0000-0000-0000F8090000}"/>
    <cellStyle name="_MultipleSpace 3 2 2" xfId="12309" xr:uid="{00000000-0005-0000-0000-0000F9090000}"/>
    <cellStyle name="_MultipleSpace 3 2 2 2" xfId="42146" xr:uid="{00000000-0005-0000-0000-0000FA090000}"/>
    <cellStyle name="_MultipleSpace 3 2 3" xfId="42147" xr:uid="{00000000-0005-0000-0000-0000FB090000}"/>
    <cellStyle name="_MultipleSpace 3 3" xfId="12310" xr:uid="{00000000-0005-0000-0000-0000FC090000}"/>
    <cellStyle name="_MultipleSpace 3 3 2" xfId="42148" xr:uid="{00000000-0005-0000-0000-0000FD090000}"/>
    <cellStyle name="_MultipleSpace 3 3 3" xfId="42149" xr:uid="{00000000-0005-0000-0000-0000FE090000}"/>
    <cellStyle name="_MultipleSpace 3 3 4" xfId="42150" xr:uid="{00000000-0005-0000-0000-0000FF090000}"/>
    <cellStyle name="_MultipleSpace 3 4" xfId="37133" xr:uid="{00000000-0005-0000-0000-0000000A0000}"/>
    <cellStyle name="_MultipleSpace 4" xfId="12311" xr:uid="{00000000-0005-0000-0000-0000010A0000}"/>
    <cellStyle name="_MultipleSpace 4 2" xfId="12312" xr:uid="{00000000-0005-0000-0000-0000020A0000}"/>
    <cellStyle name="_MultipleSpace 4 2 2" xfId="42151" xr:uid="{00000000-0005-0000-0000-0000030A0000}"/>
    <cellStyle name="_MultipleSpace 4 2 2 2" xfId="42152" xr:uid="{00000000-0005-0000-0000-0000040A0000}"/>
    <cellStyle name="_MultipleSpace 4 2 2 2 2" xfId="42153" xr:uid="{00000000-0005-0000-0000-0000050A0000}"/>
    <cellStyle name="_MultipleSpace 4 2 2 3" xfId="42154" xr:uid="{00000000-0005-0000-0000-0000060A0000}"/>
    <cellStyle name="_MultipleSpace 4 2 3" xfId="42155" xr:uid="{00000000-0005-0000-0000-0000070A0000}"/>
    <cellStyle name="_MultipleSpace 4 2 3 2" xfId="42156" xr:uid="{00000000-0005-0000-0000-0000080A0000}"/>
    <cellStyle name="_MultipleSpace 4 2 4" xfId="42157" xr:uid="{00000000-0005-0000-0000-0000090A0000}"/>
    <cellStyle name="_MultipleSpace 4 3" xfId="37134" xr:uid="{00000000-0005-0000-0000-00000A0A0000}"/>
    <cellStyle name="_MultipleSpace 4 3 2" xfId="42158" xr:uid="{00000000-0005-0000-0000-00000B0A0000}"/>
    <cellStyle name="_MultipleSpace 4 3 2 2" xfId="42159" xr:uid="{00000000-0005-0000-0000-00000C0A0000}"/>
    <cellStyle name="_MultipleSpace 4 3 3" xfId="42160" xr:uid="{00000000-0005-0000-0000-00000D0A0000}"/>
    <cellStyle name="_MultipleSpace 4 4" xfId="42161" xr:uid="{00000000-0005-0000-0000-00000E0A0000}"/>
    <cellStyle name="_MultipleSpace 4 4 2" xfId="42162" xr:uid="{00000000-0005-0000-0000-00000F0A0000}"/>
    <cellStyle name="_MultipleSpace 4 5" xfId="42163" xr:uid="{00000000-0005-0000-0000-0000100A0000}"/>
    <cellStyle name="_MultipleSpace 5" xfId="37135" xr:uid="{00000000-0005-0000-0000-0000110A0000}"/>
    <cellStyle name="_MultipleSpace 5 2" xfId="42164" xr:uid="{00000000-0005-0000-0000-0000120A0000}"/>
    <cellStyle name="_MultipleSpace 5 2 2" xfId="42165" xr:uid="{00000000-0005-0000-0000-0000130A0000}"/>
    <cellStyle name="_MultipleSpace 5 2 2 2" xfId="42166" xr:uid="{00000000-0005-0000-0000-0000140A0000}"/>
    <cellStyle name="_MultipleSpace 5 2 2 2 2" xfId="42167" xr:uid="{00000000-0005-0000-0000-0000150A0000}"/>
    <cellStyle name="_MultipleSpace 5 2 2 3" xfId="42168" xr:uid="{00000000-0005-0000-0000-0000160A0000}"/>
    <cellStyle name="_MultipleSpace 5 2 3" xfId="42169" xr:uid="{00000000-0005-0000-0000-0000170A0000}"/>
    <cellStyle name="_MultipleSpace 5 2 3 2" xfId="42170" xr:uid="{00000000-0005-0000-0000-0000180A0000}"/>
    <cellStyle name="_MultipleSpace 5 2 4" xfId="42171" xr:uid="{00000000-0005-0000-0000-0000190A0000}"/>
    <cellStyle name="_MultipleSpace 5 3" xfId="42172" xr:uid="{00000000-0005-0000-0000-00001A0A0000}"/>
    <cellStyle name="_MultipleSpace 5 3 2" xfId="42173" xr:uid="{00000000-0005-0000-0000-00001B0A0000}"/>
    <cellStyle name="_MultipleSpace 5 3 2 2" xfId="42174" xr:uid="{00000000-0005-0000-0000-00001C0A0000}"/>
    <cellStyle name="_MultipleSpace 5 3 3" xfId="42175" xr:uid="{00000000-0005-0000-0000-00001D0A0000}"/>
    <cellStyle name="_MultipleSpace 5 4" xfId="42176" xr:uid="{00000000-0005-0000-0000-00001E0A0000}"/>
    <cellStyle name="_MultipleSpace 5 4 2" xfId="42177" xr:uid="{00000000-0005-0000-0000-00001F0A0000}"/>
    <cellStyle name="_MultipleSpace 5 5" xfId="42178" xr:uid="{00000000-0005-0000-0000-0000200A0000}"/>
    <cellStyle name="_MultipleSpace 6" xfId="42179" xr:uid="{00000000-0005-0000-0000-0000210A0000}"/>
    <cellStyle name="_MultipleSpace 6 2" xfId="42180" xr:uid="{00000000-0005-0000-0000-0000220A0000}"/>
    <cellStyle name="_MultipleSpace 6 2 2" xfId="42181" xr:uid="{00000000-0005-0000-0000-0000230A0000}"/>
    <cellStyle name="_MultipleSpace 6 2 2 2" xfId="42182" xr:uid="{00000000-0005-0000-0000-0000240A0000}"/>
    <cellStyle name="_MultipleSpace 6 2 2 2 2" xfId="42183" xr:uid="{00000000-0005-0000-0000-0000250A0000}"/>
    <cellStyle name="_MultipleSpace 6 2 2 3" xfId="42184" xr:uid="{00000000-0005-0000-0000-0000260A0000}"/>
    <cellStyle name="_MultipleSpace 6 2 3" xfId="42185" xr:uid="{00000000-0005-0000-0000-0000270A0000}"/>
    <cellStyle name="_MultipleSpace 6 2 3 2" xfId="42186" xr:uid="{00000000-0005-0000-0000-0000280A0000}"/>
    <cellStyle name="_MultipleSpace 6 2 4" xfId="42187" xr:uid="{00000000-0005-0000-0000-0000290A0000}"/>
    <cellStyle name="_MultipleSpace 6 3" xfId="42188" xr:uid="{00000000-0005-0000-0000-00002A0A0000}"/>
    <cellStyle name="_MultipleSpace 6 3 2" xfId="42189" xr:uid="{00000000-0005-0000-0000-00002B0A0000}"/>
    <cellStyle name="_MultipleSpace 6 3 2 2" xfId="42190" xr:uid="{00000000-0005-0000-0000-00002C0A0000}"/>
    <cellStyle name="_MultipleSpace 6 3 3" xfId="42191" xr:uid="{00000000-0005-0000-0000-00002D0A0000}"/>
    <cellStyle name="_MultipleSpace 6 4" xfId="42192" xr:uid="{00000000-0005-0000-0000-00002E0A0000}"/>
    <cellStyle name="_MultipleSpace 6 4 2" xfId="42193" xr:uid="{00000000-0005-0000-0000-00002F0A0000}"/>
    <cellStyle name="_MultipleSpace 6 5" xfId="42194" xr:uid="{00000000-0005-0000-0000-0000300A0000}"/>
    <cellStyle name="_MultipleSpace 7" xfId="42195" xr:uid="{00000000-0005-0000-0000-0000310A0000}"/>
    <cellStyle name="_MultipleSpace 7 2" xfId="42196" xr:uid="{00000000-0005-0000-0000-0000320A0000}"/>
    <cellStyle name="_MultipleSpace 7 2 2" xfId="42197" xr:uid="{00000000-0005-0000-0000-0000330A0000}"/>
    <cellStyle name="_MultipleSpace 7 2 2 2" xfId="42198" xr:uid="{00000000-0005-0000-0000-0000340A0000}"/>
    <cellStyle name="_MultipleSpace 7 2 3" xfId="42199" xr:uid="{00000000-0005-0000-0000-0000350A0000}"/>
    <cellStyle name="_MultipleSpace 7 3" xfId="42200" xr:uid="{00000000-0005-0000-0000-0000360A0000}"/>
    <cellStyle name="_MultipleSpace 7 3 2" xfId="42201" xr:uid="{00000000-0005-0000-0000-0000370A0000}"/>
    <cellStyle name="_MultipleSpace 7 3 2 2" xfId="42202" xr:uid="{00000000-0005-0000-0000-0000380A0000}"/>
    <cellStyle name="_MultipleSpace 7 3 3" xfId="42203" xr:uid="{00000000-0005-0000-0000-0000390A0000}"/>
    <cellStyle name="_MultipleSpace 7 4" xfId="42204" xr:uid="{00000000-0005-0000-0000-00003A0A0000}"/>
    <cellStyle name="_MultipleSpace 7 4 2" xfId="42205" xr:uid="{00000000-0005-0000-0000-00003B0A0000}"/>
    <cellStyle name="_MultipleSpace 7 5" xfId="42206" xr:uid="{00000000-0005-0000-0000-00003C0A0000}"/>
    <cellStyle name="_MultipleSpace 8" xfId="42207" xr:uid="{00000000-0005-0000-0000-00003D0A0000}"/>
    <cellStyle name="_MultipleSpace 8 2" xfId="42208" xr:uid="{00000000-0005-0000-0000-00003E0A0000}"/>
    <cellStyle name="_MultipleSpace 8 2 2" xfId="42209" xr:uid="{00000000-0005-0000-0000-00003F0A0000}"/>
    <cellStyle name="_MultipleSpace 8 3" xfId="42210" xr:uid="{00000000-0005-0000-0000-0000400A0000}"/>
    <cellStyle name="_MultipleSpace 9" xfId="42211" xr:uid="{00000000-0005-0000-0000-0000410A0000}"/>
    <cellStyle name="_MultipleSpace 9 2" xfId="42212" xr:uid="{00000000-0005-0000-0000-0000420A0000}"/>
    <cellStyle name="_MultipleSpace 9 2 2" xfId="42213" xr:uid="{00000000-0005-0000-0000-0000430A0000}"/>
    <cellStyle name="_MultipleSpace 9 3" xfId="42214" xr:uid="{00000000-0005-0000-0000-0000440A0000}"/>
    <cellStyle name="_MultipleSpace_03-Egne aksjer 1002" xfId="12313" xr:uid="{00000000-0005-0000-0000-0000450A0000}"/>
    <cellStyle name="_MultipleSpace_03-Egne aksjer 1002 2" xfId="37136" xr:uid="{00000000-0005-0000-0000-0000460A0000}"/>
    <cellStyle name="_MultipleSpace_03-Egne aksjer 1003" xfId="12314" xr:uid="{00000000-0005-0000-0000-0000470A0000}"/>
    <cellStyle name="_MultipleSpace_03-Egne aksjer 1003 2" xfId="37137" xr:uid="{00000000-0005-0000-0000-0000480A0000}"/>
    <cellStyle name="_MultipleSpace_06-Tilknytta 0909" xfId="12315" xr:uid="{00000000-0005-0000-0000-0000490A0000}"/>
    <cellStyle name="_MultipleSpace_Adj_Operating_expenses" xfId="42215" xr:uid="{00000000-0005-0000-0000-00004A0A0000}"/>
    <cellStyle name="_MultipleSpace_Adj_Spec_capital_require" xfId="12316" xr:uid="{00000000-0005-0000-0000-00004B0A0000}"/>
    <cellStyle name="_MultipleSpace_Ark1" xfId="37138" xr:uid="{00000000-0005-0000-0000-00004C0A0000}"/>
    <cellStyle name="_MultipleSpace_AVA DVA EL" xfId="42216" xr:uid="{00000000-0005-0000-0000-00004D0A0000}"/>
    <cellStyle name="_MultipleSpace_EK 0912" xfId="12317" xr:uid="{00000000-0005-0000-0000-00004E0A0000}"/>
    <cellStyle name="_MultipleSpace_EK oppstilling 1Q09" xfId="42217" xr:uid="{00000000-0005-0000-0000-00004F0A0000}"/>
    <cellStyle name="_MultipleSpace_Expenses (1)" xfId="42218" xr:uid="{00000000-0005-0000-0000-0000500A0000}"/>
    <cellStyle name="_MultipleSpace_Group_DnB_NORD_B2008-11_to_DnB_NOR061107" xfId="12318" xr:uid="{00000000-0005-0000-0000-0000510A0000}"/>
    <cellStyle name="_MultipleSpace_IFRS MORBANK" xfId="37139" xr:uid="{00000000-0005-0000-0000-0000520A0000}"/>
    <cellStyle name="_MultipleSpace_Income statement ASA" xfId="37140" xr:uid="{00000000-0005-0000-0000-0000530A0000}"/>
    <cellStyle name="_MultipleSpace_Income statement Group" xfId="37141" xr:uid="{00000000-0005-0000-0000-0000540A0000}"/>
    <cellStyle name="_MultipleSpace_Kontantstrømanalyse 3Q09-konsernet" xfId="12319" xr:uid="{00000000-0005-0000-0000-0000550A0000}"/>
    <cellStyle name="_MultipleSpace_Kontantstrømanalyse 3Q09-konsernet 2" xfId="37142" xr:uid="{00000000-0005-0000-0000-0000560A0000}"/>
    <cellStyle name="_MultipleSpace_Kontantstrømanalyse 4Q09-konsernet" xfId="12320" xr:uid="{00000000-0005-0000-0000-0000570A0000}"/>
    <cellStyle name="_MultipleSpace_Kontantstrømanalyse 4Q09-konsernet 2" xfId="37143" xr:uid="{00000000-0005-0000-0000-0000580A0000}"/>
    <cellStyle name="_MultipleSpace_Note utlån" xfId="37144" xr:uid="{00000000-0005-0000-0000-0000590A0000}"/>
    <cellStyle name="_MultipleSpace_Other MTM adjustments" xfId="42219" xr:uid="{00000000-0005-0000-0000-00005A0A0000}"/>
    <cellStyle name="_MultipleSpace_Valeffekt NORD, Lux og Finans 3Q09" xfId="12321" xr:uid="{00000000-0005-0000-0000-00005B0A0000}"/>
    <cellStyle name="_MultipleSpace_Valutafordelt utlån og innsk 4Q09" xfId="12322" xr:uid="{00000000-0005-0000-0000-00005C0A0000}"/>
    <cellStyle name="_Nedskrivninger i prosen av utlån 3Q09" xfId="12323" xr:uid="{00000000-0005-0000-0000-00005D0A0000}"/>
    <cellStyle name="_Nedskrivninger i prosen av utlån 3Q09 2" xfId="12324" xr:uid="{00000000-0005-0000-0000-00005E0A0000}"/>
    <cellStyle name="_Nedskrivninger i prosen av utlån 3Q09 2 2" xfId="37145" xr:uid="{00000000-0005-0000-0000-00005F0A0000}"/>
    <cellStyle name="_Nedskrivninger i prosen av utlån 3Q09 3" xfId="37146" xr:uid="{00000000-0005-0000-0000-0000600A0000}"/>
    <cellStyle name="_Norge Indeks" xfId="265" xr:uid="{00000000-0005-0000-0000-0000940A0000}"/>
    <cellStyle name="_NOTE - Klassifikasjon 0912 Utlån kred.inst+kunder" xfId="12325" xr:uid="{00000000-0005-0000-0000-0000950A0000}"/>
    <cellStyle name="_NOTE - Klassifikasjon 0912 Utlån kred.inst+kunder_Kontroll ME" xfId="12326" xr:uid="{00000000-0005-0000-0000-0000960A0000}"/>
    <cellStyle name="_NOTE - Klassifikasjon 0912 Utlån kred.inst+kunder_Kontroll-fane" xfId="12327" xr:uid="{00000000-0005-0000-0000-0000970A0000}"/>
    <cellStyle name="_NOTE Kredittrisiko" xfId="266" xr:uid="{00000000-0005-0000-0000-0000980A0000}"/>
    <cellStyle name="_Nøkkeltall" xfId="267" xr:uid="{00000000-0005-0000-0000-0000610A0000}"/>
    <cellStyle name="_Nøkkeltall 1Q10 Konsern" xfId="42220" xr:uid="{00000000-0005-0000-0000-0000620A0000}"/>
    <cellStyle name="_Nøkkeltall 2" xfId="12328" xr:uid="{00000000-0005-0000-0000-0000630A0000}"/>
    <cellStyle name="_Nøkkeltall 2 2" xfId="42221" xr:uid="{00000000-0005-0000-0000-0000640A0000}"/>
    <cellStyle name="_Nøkkeltall 2 2 2" xfId="42222" xr:uid="{00000000-0005-0000-0000-0000650A0000}"/>
    <cellStyle name="_Nøkkeltall 2 2 2 2" xfId="42223" xr:uid="{00000000-0005-0000-0000-0000660A0000}"/>
    <cellStyle name="_Nøkkeltall 2 2 3" xfId="42224" xr:uid="{00000000-0005-0000-0000-0000670A0000}"/>
    <cellStyle name="_Nøkkeltall 2 3" xfId="42225" xr:uid="{00000000-0005-0000-0000-0000680A0000}"/>
    <cellStyle name="_Nøkkeltall 2 3 2" xfId="42226" xr:uid="{00000000-0005-0000-0000-0000690A0000}"/>
    <cellStyle name="_Nøkkeltall 2 4" xfId="42227" xr:uid="{00000000-0005-0000-0000-00006A0A0000}"/>
    <cellStyle name="_Nøkkeltall 2_Kontroll ME" xfId="12329" xr:uid="{00000000-0005-0000-0000-00006B0A0000}"/>
    <cellStyle name="_Nøkkeltall 2_Kontroll-fane" xfId="12330" xr:uid="{00000000-0005-0000-0000-00006C0A0000}"/>
    <cellStyle name="_Nøkkeltall 3" xfId="42228" xr:uid="{00000000-0005-0000-0000-00006D0A0000}"/>
    <cellStyle name="_Nøkkeltall 3 2" xfId="42229" xr:uid="{00000000-0005-0000-0000-00006E0A0000}"/>
    <cellStyle name="_Nøkkeltall 4" xfId="42230" xr:uid="{00000000-0005-0000-0000-00006F0A0000}"/>
    <cellStyle name="_Nøkkeltall 4 2" xfId="42231" xr:uid="{00000000-0005-0000-0000-0000700A0000}"/>
    <cellStyle name="_Nøkkeltall 5" xfId="42232" xr:uid="{00000000-0005-0000-0000-0000710A0000}"/>
    <cellStyle name="_Nøkkeltall 6" xfId="42233" xr:uid="{00000000-0005-0000-0000-0000720A0000}"/>
    <cellStyle name="_Nøkkeltall 7" xfId="42234" xr:uid="{00000000-0005-0000-0000-0000730A0000}"/>
    <cellStyle name="_Nøkkeltall_Expenses (1)" xfId="42235" xr:uid="{00000000-0005-0000-0000-0000740A0000}"/>
    <cellStyle name="_Nøkkeltall_Kontroll ME" xfId="12331" xr:uid="{00000000-0005-0000-0000-0000750A0000}"/>
    <cellStyle name="_Nøkkeltall_Kontroll-fane" xfId="12332" xr:uid="{00000000-0005-0000-0000-0000760A0000}"/>
    <cellStyle name="_Nøkkeltall_Prognose eksponering " xfId="37147" xr:uid="{00000000-0005-0000-0000-0000770A0000}"/>
    <cellStyle name="_Nøkkeltall_Prognose eksponering  2" xfId="42236" xr:uid="{00000000-0005-0000-0000-0000780A0000}"/>
    <cellStyle name="_Nøkkeltall_Prognose eksponering  2 2" xfId="42237" xr:uid="{00000000-0005-0000-0000-0000790A0000}"/>
    <cellStyle name="_Nøkkeltall_Prognose eksponering  2 2 2" xfId="42238" xr:uid="{00000000-0005-0000-0000-00007A0A0000}"/>
    <cellStyle name="_Nøkkeltall_Prognose eksponering  2 3" xfId="42239" xr:uid="{00000000-0005-0000-0000-00007B0A0000}"/>
    <cellStyle name="_Nøkkeltall_Prognose eksponering  3" xfId="42240" xr:uid="{00000000-0005-0000-0000-00007C0A0000}"/>
    <cellStyle name="_Nøkkeltall_Prognose eksponering  3 2" xfId="42241" xr:uid="{00000000-0005-0000-0000-00007D0A0000}"/>
    <cellStyle name="_Nøkkeltall_Prognose eksponering  4" xfId="42242" xr:uid="{00000000-0005-0000-0000-00007E0A0000}"/>
    <cellStyle name="_Nøkkeltall_Results &amp; key fig." xfId="42243" xr:uid="{00000000-0005-0000-0000-00007F0A0000}"/>
    <cellStyle name="_Nøkkeltall_Vedlegg" xfId="42244" xr:uid="{00000000-0005-0000-0000-0000800A0000}"/>
    <cellStyle name="_Nøkkeltall_Vedlegg 2" xfId="42245" xr:uid="{00000000-0005-0000-0000-0000810A0000}"/>
    <cellStyle name="_Nøkkeltall_Vedlegg 2 2" xfId="42246" xr:uid="{00000000-0005-0000-0000-0000820A0000}"/>
    <cellStyle name="_Nøkkeltall_Vedlegg 2 2 2" xfId="42247" xr:uid="{00000000-0005-0000-0000-0000830A0000}"/>
    <cellStyle name="_Nøkkeltall_Vedlegg 2 3" xfId="42248" xr:uid="{00000000-0005-0000-0000-0000840A0000}"/>
    <cellStyle name="_Nøkkeltall_Vedlegg 2 3 2" xfId="42249" xr:uid="{00000000-0005-0000-0000-0000850A0000}"/>
    <cellStyle name="_Nøkkeltall_Vedlegg 2 4" xfId="42250" xr:uid="{00000000-0005-0000-0000-0000860A0000}"/>
    <cellStyle name="_Nøkkeltall_Vedlegg 3" xfId="42251" xr:uid="{00000000-0005-0000-0000-0000870A0000}"/>
    <cellStyle name="_Nøkkeltall_Vedlegg 3 2" xfId="42252" xr:uid="{00000000-0005-0000-0000-0000880A0000}"/>
    <cellStyle name="_Nøkkeltall_Vedlegg 4" xfId="42253" xr:uid="{00000000-0005-0000-0000-0000890A0000}"/>
    <cellStyle name="_Nøkkeltall_Vedlegg 4 2" xfId="42254" xr:uid="{00000000-0005-0000-0000-00008A0A0000}"/>
    <cellStyle name="_Nøkkeltall_Vedlegg 5" xfId="42255" xr:uid="{00000000-0005-0000-0000-00008B0A0000}"/>
    <cellStyle name="_Nøkkeltall_Vedlegg_1" xfId="42256" xr:uid="{00000000-0005-0000-0000-00008C0A0000}"/>
    <cellStyle name="_Nøkkeltall_Vedlegg_1 2" xfId="42257" xr:uid="{00000000-0005-0000-0000-00008D0A0000}"/>
    <cellStyle name="_Nøkkeltall_Vedlegg_1 2 2" xfId="42258" xr:uid="{00000000-0005-0000-0000-00008E0A0000}"/>
    <cellStyle name="_Nøkkeltall_Vedlegg_1 2 2 2" xfId="42259" xr:uid="{00000000-0005-0000-0000-00008F0A0000}"/>
    <cellStyle name="_Nøkkeltall_Vedlegg_1 2 3" xfId="42260" xr:uid="{00000000-0005-0000-0000-0000900A0000}"/>
    <cellStyle name="_Nøkkeltall_Vedlegg_1 3" xfId="42261" xr:uid="{00000000-0005-0000-0000-0000910A0000}"/>
    <cellStyle name="_Nøkkeltall_Vedlegg_1 3 2" xfId="42262" xr:uid="{00000000-0005-0000-0000-0000920A0000}"/>
    <cellStyle name="_Nøkkeltall_Vedlegg_1 4" xfId="42263" xr:uid="{00000000-0005-0000-0000-0000930A0000}"/>
    <cellStyle name="_Obligasjon 20 (I)" xfId="268" xr:uid="{00000000-0005-0000-0000-0000990A0000}"/>
    <cellStyle name="_Obligasjon 20 (II)" xfId="269" xr:uid="{00000000-0005-0000-0000-00009A0A0000}"/>
    <cellStyle name="_Obligasjon 20 (III)" xfId="270" xr:uid="{00000000-0005-0000-0000-00009B0A0000}"/>
    <cellStyle name="_Obligasjon 20 (IV)" xfId="271" xr:uid="{00000000-0005-0000-0000-00009C0A0000}"/>
    <cellStyle name="_Order" xfId="272" xr:uid="{00000000-0005-0000-0000-00009D0A0000}"/>
    <cellStyle name="_Order_Hovedtall" xfId="37148" xr:uid="{00000000-0005-0000-0000-00009E0A0000}"/>
    <cellStyle name="_Order_Nøkkeltall" xfId="37149" xr:uid="{00000000-0005-0000-0000-00009F0A0000}"/>
    <cellStyle name="_Order_Q Sum_Res N" xfId="37150" xr:uid="{00000000-0005-0000-0000-0000A00A0000}"/>
    <cellStyle name="_Order_Resultat" xfId="37151" xr:uid="{00000000-0005-0000-0000-0000A10A0000}"/>
    <cellStyle name="_Output" xfId="273" xr:uid="{00000000-0005-0000-0000-0000A20A0000}"/>
    <cellStyle name="_PAM" xfId="274" xr:uid="{00000000-0005-0000-0000-0000A30A0000}"/>
    <cellStyle name="_Percent" xfId="275" xr:uid="{00000000-0005-0000-0000-0000A40A0000}"/>
    <cellStyle name="_Percent 10" xfId="42264" xr:uid="{00000000-0005-0000-0000-0000A50A0000}"/>
    <cellStyle name="_Percent 10 2" xfId="42265" xr:uid="{00000000-0005-0000-0000-0000A60A0000}"/>
    <cellStyle name="_Percent 11" xfId="42266" xr:uid="{00000000-0005-0000-0000-0000A70A0000}"/>
    <cellStyle name="_Percent 12" xfId="42267" xr:uid="{00000000-0005-0000-0000-0000A80A0000}"/>
    <cellStyle name="_Percent 13" xfId="42268" xr:uid="{00000000-0005-0000-0000-0000A90A0000}"/>
    <cellStyle name="_Percent 2" xfId="276" xr:uid="{00000000-0005-0000-0000-0000AA0A0000}"/>
    <cellStyle name="_Percent 2 2" xfId="12333" xr:uid="{00000000-0005-0000-0000-0000AB0A0000}"/>
    <cellStyle name="_Percent 2 2 2" xfId="42269" xr:uid="{00000000-0005-0000-0000-0000AC0A0000}"/>
    <cellStyle name="_Percent 2 2 2 2" xfId="42270" xr:uid="{00000000-0005-0000-0000-0000AD0A0000}"/>
    <cellStyle name="_Percent 2 2 2 2 2" xfId="42271" xr:uid="{00000000-0005-0000-0000-0000AE0A0000}"/>
    <cellStyle name="_Percent 2 2 2 3" xfId="42272" xr:uid="{00000000-0005-0000-0000-0000AF0A0000}"/>
    <cellStyle name="_Percent 2 2 3" xfId="42273" xr:uid="{00000000-0005-0000-0000-0000B00A0000}"/>
    <cellStyle name="_Percent 2 2 3 2" xfId="42274" xr:uid="{00000000-0005-0000-0000-0000B10A0000}"/>
    <cellStyle name="_Percent 2 2 4" xfId="42275" xr:uid="{00000000-0005-0000-0000-0000B20A0000}"/>
    <cellStyle name="_Percent 2 3" xfId="37152" xr:uid="{00000000-0005-0000-0000-0000B30A0000}"/>
    <cellStyle name="_Percent 2 3 2" xfId="42276" xr:uid="{00000000-0005-0000-0000-0000B40A0000}"/>
    <cellStyle name="_Percent 2 3 2 2" xfId="42277" xr:uid="{00000000-0005-0000-0000-0000B50A0000}"/>
    <cellStyle name="_Percent 2 3 3" xfId="42278" xr:uid="{00000000-0005-0000-0000-0000B60A0000}"/>
    <cellStyle name="_Percent 2 4" xfId="42279" xr:uid="{00000000-0005-0000-0000-0000B70A0000}"/>
    <cellStyle name="_Percent 2 4 2" xfId="42280" xr:uid="{00000000-0005-0000-0000-0000B80A0000}"/>
    <cellStyle name="_Percent 2 4 2 2" xfId="42281" xr:uid="{00000000-0005-0000-0000-0000B90A0000}"/>
    <cellStyle name="_Percent 2 4 3" xfId="42282" xr:uid="{00000000-0005-0000-0000-0000BA0A0000}"/>
    <cellStyle name="_Percent 2 5" xfId="42283" xr:uid="{00000000-0005-0000-0000-0000BB0A0000}"/>
    <cellStyle name="_Percent 2 5 2" xfId="42284" xr:uid="{00000000-0005-0000-0000-0000BC0A0000}"/>
    <cellStyle name="_Percent 2 6" xfId="42285" xr:uid="{00000000-0005-0000-0000-0000BD0A0000}"/>
    <cellStyle name="_Percent 3" xfId="12334" xr:uid="{00000000-0005-0000-0000-0000BE0A0000}"/>
    <cellStyle name="_Percent 3 2" xfId="12335" xr:uid="{00000000-0005-0000-0000-0000BF0A0000}"/>
    <cellStyle name="_Percent 3 2 2" xfId="12336" xr:uid="{00000000-0005-0000-0000-0000C00A0000}"/>
    <cellStyle name="_Percent 3 2 2 2" xfId="42286" xr:uid="{00000000-0005-0000-0000-0000C10A0000}"/>
    <cellStyle name="_Percent 3 2 3" xfId="42287" xr:uid="{00000000-0005-0000-0000-0000C20A0000}"/>
    <cellStyle name="_Percent 3 3" xfId="12337" xr:uid="{00000000-0005-0000-0000-0000C30A0000}"/>
    <cellStyle name="_Percent 3 3 2" xfId="42288" xr:uid="{00000000-0005-0000-0000-0000C40A0000}"/>
    <cellStyle name="_Percent 3 3 3" xfId="42289" xr:uid="{00000000-0005-0000-0000-0000C50A0000}"/>
    <cellStyle name="_Percent 3 3 4" xfId="42290" xr:uid="{00000000-0005-0000-0000-0000C60A0000}"/>
    <cellStyle name="_Percent 3 4" xfId="37153" xr:uid="{00000000-0005-0000-0000-0000C70A0000}"/>
    <cellStyle name="_Percent 4" xfId="12338" xr:uid="{00000000-0005-0000-0000-0000C80A0000}"/>
    <cellStyle name="_Percent 4 2" xfId="12339" xr:uid="{00000000-0005-0000-0000-0000C90A0000}"/>
    <cellStyle name="_Percent 4 2 2" xfId="42291" xr:uid="{00000000-0005-0000-0000-0000CA0A0000}"/>
    <cellStyle name="_Percent 4 2 2 2" xfId="42292" xr:uid="{00000000-0005-0000-0000-0000CB0A0000}"/>
    <cellStyle name="_Percent 4 2 2 2 2" xfId="42293" xr:uid="{00000000-0005-0000-0000-0000CC0A0000}"/>
    <cellStyle name="_Percent 4 2 2 3" xfId="42294" xr:uid="{00000000-0005-0000-0000-0000CD0A0000}"/>
    <cellStyle name="_Percent 4 2 3" xfId="42295" xr:uid="{00000000-0005-0000-0000-0000CE0A0000}"/>
    <cellStyle name="_Percent 4 2 3 2" xfId="42296" xr:uid="{00000000-0005-0000-0000-0000CF0A0000}"/>
    <cellStyle name="_Percent 4 2 4" xfId="42297" xr:uid="{00000000-0005-0000-0000-0000D00A0000}"/>
    <cellStyle name="_Percent 4 3" xfId="37154" xr:uid="{00000000-0005-0000-0000-0000D10A0000}"/>
    <cellStyle name="_Percent 4 3 2" xfId="42298" xr:uid="{00000000-0005-0000-0000-0000D20A0000}"/>
    <cellStyle name="_Percent 4 3 2 2" xfId="42299" xr:uid="{00000000-0005-0000-0000-0000D30A0000}"/>
    <cellStyle name="_Percent 4 3 3" xfId="42300" xr:uid="{00000000-0005-0000-0000-0000D40A0000}"/>
    <cellStyle name="_Percent 4 4" xfId="42301" xr:uid="{00000000-0005-0000-0000-0000D50A0000}"/>
    <cellStyle name="_Percent 4 4 2" xfId="42302" xr:uid="{00000000-0005-0000-0000-0000D60A0000}"/>
    <cellStyle name="_Percent 4 5" xfId="42303" xr:uid="{00000000-0005-0000-0000-0000D70A0000}"/>
    <cellStyle name="_Percent 5" xfId="37155" xr:uid="{00000000-0005-0000-0000-0000D80A0000}"/>
    <cellStyle name="_Percent 5 2" xfId="42304" xr:uid="{00000000-0005-0000-0000-0000D90A0000}"/>
    <cellStyle name="_Percent 5 2 2" xfId="42305" xr:uid="{00000000-0005-0000-0000-0000DA0A0000}"/>
    <cellStyle name="_Percent 5 2 2 2" xfId="42306" xr:uid="{00000000-0005-0000-0000-0000DB0A0000}"/>
    <cellStyle name="_Percent 5 2 2 2 2" xfId="42307" xr:uid="{00000000-0005-0000-0000-0000DC0A0000}"/>
    <cellStyle name="_Percent 5 2 2 3" xfId="42308" xr:uid="{00000000-0005-0000-0000-0000DD0A0000}"/>
    <cellStyle name="_Percent 5 2 3" xfId="42309" xr:uid="{00000000-0005-0000-0000-0000DE0A0000}"/>
    <cellStyle name="_Percent 5 2 3 2" xfId="42310" xr:uid="{00000000-0005-0000-0000-0000DF0A0000}"/>
    <cellStyle name="_Percent 5 2 4" xfId="42311" xr:uid="{00000000-0005-0000-0000-0000E00A0000}"/>
    <cellStyle name="_Percent 5 3" xfId="42312" xr:uid="{00000000-0005-0000-0000-0000E10A0000}"/>
    <cellStyle name="_Percent 5 3 2" xfId="42313" xr:uid="{00000000-0005-0000-0000-0000E20A0000}"/>
    <cellStyle name="_Percent 5 3 2 2" xfId="42314" xr:uid="{00000000-0005-0000-0000-0000E30A0000}"/>
    <cellStyle name="_Percent 5 3 3" xfId="42315" xr:uid="{00000000-0005-0000-0000-0000E40A0000}"/>
    <cellStyle name="_Percent 5 4" xfId="42316" xr:uid="{00000000-0005-0000-0000-0000E50A0000}"/>
    <cellStyle name="_Percent 5 4 2" xfId="42317" xr:uid="{00000000-0005-0000-0000-0000E60A0000}"/>
    <cellStyle name="_Percent 5 5" xfId="42318" xr:uid="{00000000-0005-0000-0000-0000E70A0000}"/>
    <cellStyle name="_Percent 6" xfId="42319" xr:uid="{00000000-0005-0000-0000-0000E80A0000}"/>
    <cellStyle name="_Percent 6 2" xfId="42320" xr:uid="{00000000-0005-0000-0000-0000E90A0000}"/>
    <cellStyle name="_Percent 6 2 2" xfId="42321" xr:uid="{00000000-0005-0000-0000-0000EA0A0000}"/>
    <cellStyle name="_Percent 6 2 2 2" xfId="42322" xr:uid="{00000000-0005-0000-0000-0000EB0A0000}"/>
    <cellStyle name="_Percent 6 2 2 2 2" xfId="42323" xr:uid="{00000000-0005-0000-0000-0000EC0A0000}"/>
    <cellStyle name="_Percent 6 2 2 3" xfId="42324" xr:uid="{00000000-0005-0000-0000-0000ED0A0000}"/>
    <cellStyle name="_Percent 6 2 3" xfId="42325" xr:uid="{00000000-0005-0000-0000-0000EE0A0000}"/>
    <cellStyle name="_Percent 6 2 3 2" xfId="42326" xr:uid="{00000000-0005-0000-0000-0000EF0A0000}"/>
    <cellStyle name="_Percent 6 2 4" xfId="42327" xr:uid="{00000000-0005-0000-0000-0000F00A0000}"/>
    <cellStyle name="_Percent 6 3" xfId="42328" xr:uid="{00000000-0005-0000-0000-0000F10A0000}"/>
    <cellStyle name="_Percent 6 3 2" xfId="42329" xr:uid="{00000000-0005-0000-0000-0000F20A0000}"/>
    <cellStyle name="_Percent 6 3 2 2" xfId="42330" xr:uid="{00000000-0005-0000-0000-0000F30A0000}"/>
    <cellStyle name="_Percent 6 3 3" xfId="42331" xr:uid="{00000000-0005-0000-0000-0000F40A0000}"/>
    <cellStyle name="_Percent 6 4" xfId="42332" xr:uid="{00000000-0005-0000-0000-0000F50A0000}"/>
    <cellStyle name="_Percent 6 4 2" xfId="42333" xr:uid="{00000000-0005-0000-0000-0000F60A0000}"/>
    <cellStyle name="_Percent 6 5" xfId="42334" xr:uid="{00000000-0005-0000-0000-0000F70A0000}"/>
    <cellStyle name="_Percent 7" xfId="42335" xr:uid="{00000000-0005-0000-0000-0000F80A0000}"/>
    <cellStyle name="_Percent 7 2" xfId="42336" xr:uid="{00000000-0005-0000-0000-0000F90A0000}"/>
    <cellStyle name="_Percent 7 2 2" xfId="42337" xr:uid="{00000000-0005-0000-0000-0000FA0A0000}"/>
    <cellStyle name="_Percent 7 2 2 2" xfId="42338" xr:uid="{00000000-0005-0000-0000-0000FB0A0000}"/>
    <cellStyle name="_Percent 7 2 3" xfId="42339" xr:uid="{00000000-0005-0000-0000-0000FC0A0000}"/>
    <cellStyle name="_Percent 7 3" xfId="42340" xr:uid="{00000000-0005-0000-0000-0000FD0A0000}"/>
    <cellStyle name="_Percent 7 3 2" xfId="42341" xr:uid="{00000000-0005-0000-0000-0000FE0A0000}"/>
    <cellStyle name="_Percent 7 3 2 2" xfId="42342" xr:uid="{00000000-0005-0000-0000-0000FF0A0000}"/>
    <cellStyle name="_Percent 7 3 3" xfId="42343" xr:uid="{00000000-0005-0000-0000-0000000B0000}"/>
    <cellStyle name="_Percent 7 4" xfId="42344" xr:uid="{00000000-0005-0000-0000-0000010B0000}"/>
    <cellStyle name="_Percent 7 4 2" xfId="42345" xr:uid="{00000000-0005-0000-0000-0000020B0000}"/>
    <cellStyle name="_Percent 7 5" xfId="42346" xr:uid="{00000000-0005-0000-0000-0000030B0000}"/>
    <cellStyle name="_Percent 8" xfId="42347" xr:uid="{00000000-0005-0000-0000-0000040B0000}"/>
    <cellStyle name="_Percent 8 2" xfId="42348" xr:uid="{00000000-0005-0000-0000-0000050B0000}"/>
    <cellStyle name="_Percent 8 2 2" xfId="42349" xr:uid="{00000000-0005-0000-0000-0000060B0000}"/>
    <cellStyle name="_Percent 8 3" xfId="42350" xr:uid="{00000000-0005-0000-0000-0000070B0000}"/>
    <cellStyle name="_Percent 9" xfId="42351" xr:uid="{00000000-0005-0000-0000-0000080B0000}"/>
    <cellStyle name="_Percent 9 2" xfId="42352" xr:uid="{00000000-0005-0000-0000-0000090B0000}"/>
    <cellStyle name="_Percent 9 2 2" xfId="42353" xr:uid="{00000000-0005-0000-0000-00000A0B0000}"/>
    <cellStyle name="_Percent 9 3" xfId="42354" xr:uid="{00000000-0005-0000-0000-00000B0B0000}"/>
    <cellStyle name="_PercentSpace" xfId="277" xr:uid="{00000000-0005-0000-0000-00000C0B0000}"/>
    <cellStyle name="_PercentSpace 10" xfId="42355" xr:uid="{00000000-0005-0000-0000-00000D0B0000}"/>
    <cellStyle name="_PercentSpace 10 2" xfId="42356" xr:uid="{00000000-0005-0000-0000-00000E0B0000}"/>
    <cellStyle name="_PercentSpace 11" xfId="42357" xr:uid="{00000000-0005-0000-0000-00000F0B0000}"/>
    <cellStyle name="_PercentSpace 12" xfId="42358" xr:uid="{00000000-0005-0000-0000-0000100B0000}"/>
    <cellStyle name="_PercentSpace 13" xfId="42359" xr:uid="{00000000-0005-0000-0000-0000110B0000}"/>
    <cellStyle name="_PercentSpace 2" xfId="278" xr:uid="{00000000-0005-0000-0000-0000120B0000}"/>
    <cellStyle name="_PercentSpace 2 2" xfId="12340" xr:uid="{00000000-0005-0000-0000-0000130B0000}"/>
    <cellStyle name="_PercentSpace 2 2 2" xfId="42360" xr:uid="{00000000-0005-0000-0000-0000140B0000}"/>
    <cellStyle name="_PercentSpace 2 2 2 2" xfId="42361" xr:uid="{00000000-0005-0000-0000-0000150B0000}"/>
    <cellStyle name="_PercentSpace 2 2 2 2 2" xfId="42362" xr:uid="{00000000-0005-0000-0000-0000160B0000}"/>
    <cellStyle name="_PercentSpace 2 2 2 3" xfId="42363" xr:uid="{00000000-0005-0000-0000-0000170B0000}"/>
    <cellStyle name="_PercentSpace 2 2 3" xfId="42364" xr:uid="{00000000-0005-0000-0000-0000180B0000}"/>
    <cellStyle name="_PercentSpace 2 2 3 2" xfId="42365" xr:uid="{00000000-0005-0000-0000-0000190B0000}"/>
    <cellStyle name="_PercentSpace 2 2 4" xfId="42366" xr:uid="{00000000-0005-0000-0000-00001A0B0000}"/>
    <cellStyle name="_PercentSpace 2 3" xfId="37156" xr:uid="{00000000-0005-0000-0000-00001B0B0000}"/>
    <cellStyle name="_PercentSpace 2 3 2" xfId="42367" xr:uid="{00000000-0005-0000-0000-00001C0B0000}"/>
    <cellStyle name="_PercentSpace 2 3 2 2" xfId="42368" xr:uid="{00000000-0005-0000-0000-00001D0B0000}"/>
    <cellStyle name="_PercentSpace 2 3 3" xfId="42369" xr:uid="{00000000-0005-0000-0000-00001E0B0000}"/>
    <cellStyle name="_PercentSpace 2 4" xfId="42370" xr:uid="{00000000-0005-0000-0000-00001F0B0000}"/>
    <cellStyle name="_PercentSpace 2 4 2" xfId="42371" xr:uid="{00000000-0005-0000-0000-0000200B0000}"/>
    <cellStyle name="_PercentSpace 2 4 2 2" xfId="42372" xr:uid="{00000000-0005-0000-0000-0000210B0000}"/>
    <cellStyle name="_PercentSpace 2 4 3" xfId="42373" xr:uid="{00000000-0005-0000-0000-0000220B0000}"/>
    <cellStyle name="_PercentSpace 2 5" xfId="42374" xr:uid="{00000000-0005-0000-0000-0000230B0000}"/>
    <cellStyle name="_PercentSpace 2 5 2" xfId="42375" xr:uid="{00000000-0005-0000-0000-0000240B0000}"/>
    <cellStyle name="_PercentSpace 2 6" xfId="42376" xr:uid="{00000000-0005-0000-0000-0000250B0000}"/>
    <cellStyle name="_PercentSpace 3" xfId="12341" xr:uid="{00000000-0005-0000-0000-0000260B0000}"/>
    <cellStyle name="_PercentSpace 3 2" xfId="12342" xr:uid="{00000000-0005-0000-0000-0000270B0000}"/>
    <cellStyle name="_PercentSpace 3 2 2" xfId="12343" xr:uid="{00000000-0005-0000-0000-0000280B0000}"/>
    <cellStyle name="_PercentSpace 3 2 2 2" xfId="42377" xr:uid="{00000000-0005-0000-0000-0000290B0000}"/>
    <cellStyle name="_PercentSpace 3 2 3" xfId="42378" xr:uid="{00000000-0005-0000-0000-00002A0B0000}"/>
    <cellStyle name="_PercentSpace 3 3" xfId="12344" xr:uid="{00000000-0005-0000-0000-00002B0B0000}"/>
    <cellStyle name="_PercentSpace 3 3 2" xfId="42379" xr:uid="{00000000-0005-0000-0000-00002C0B0000}"/>
    <cellStyle name="_PercentSpace 3 3 3" xfId="42380" xr:uid="{00000000-0005-0000-0000-00002D0B0000}"/>
    <cellStyle name="_PercentSpace 3 3 4" xfId="42381" xr:uid="{00000000-0005-0000-0000-00002E0B0000}"/>
    <cellStyle name="_PercentSpace 3 4" xfId="37157" xr:uid="{00000000-0005-0000-0000-00002F0B0000}"/>
    <cellStyle name="_PercentSpace 4" xfId="12345" xr:uid="{00000000-0005-0000-0000-0000300B0000}"/>
    <cellStyle name="_PercentSpace 4 2" xfId="12346" xr:uid="{00000000-0005-0000-0000-0000310B0000}"/>
    <cellStyle name="_PercentSpace 4 2 2" xfId="42382" xr:uid="{00000000-0005-0000-0000-0000320B0000}"/>
    <cellStyle name="_PercentSpace 4 2 2 2" xfId="42383" xr:uid="{00000000-0005-0000-0000-0000330B0000}"/>
    <cellStyle name="_PercentSpace 4 2 2 2 2" xfId="42384" xr:uid="{00000000-0005-0000-0000-0000340B0000}"/>
    <cellStyle name="_PercentSpace 4 2 2 3" xfId="42385" xr:uid="{00000000-0005-0000-0000-0000350B0000}"/>
    <cellStyle name="_PercentSpace 4 2 3" xfId="42386" xr:uid="{00000000-0005-0000-0000-0000360B0000}"/>
    <cellStyle name="_PercentSpace 4 2 3 2" xfId="42387" xr:uid="{00000000-0005-0000-0000-0000370B0000}"/>
    <cellStyle name="_PercentSpace 4 2 4" xfId="42388" xr:uid="{00000000-0005-0000-0000-0000380B0000}"/>
    <cellStyle name="_PercentSpace 4 3" xfId="37158" xr:uid="{00000000-0005-0000-0000-0000390B0000}"/>
    <cellStyle name="_PercentSpace 4 3 2" xfId="42389" xr:uid="{00000000-0005-0000-0000-00003A0B0000}"/>
    <cellStyle name="_PercentSpace 4 3 2 2" xfId="42390" xr:uid="{00000000-0005-0000-0000-00003B0B0000}"/>
    <cellStyle name="_PercentSpace 4 3 3" xfId="42391" xr:uid="{00000000-0005-0000-0000-00003C0B0000}"/>
    <cellStyle name="_PercentSpace 4 4" xfId="42392" xr:uid="{00000000-0005-0000-0000-00003D0B0000}"/>
    <cellStyle name="_PercentSpace 4 4 2" xfId="42393" xr:uid="{00000000-0005-0000-0000-00003E0B0000}"/>
    <cellStyle name="_PercentSpace 4 5" xfId="42394" xr:uid="{00000000-0005-0000-0000-00003F0B0000}"/>
    <cellStyle name="_PercentSpace 5" xfId="37159" xr:uid="{00000000-0005-0000-0000-0000400B0000}"/>
    <cellStyle name="_PercentSpace 5 2" xfId="42395" xr:uid="{00000000-0005-0000-0000-0000410B0000}"/>
    <cellStyle name="_PercentSpace 5 2 2" xfId="42396" xr:uid="{00000000-0005-0000-0000-0000420B0000}"/>
    <cellStyle name="_PercentSpace 5 2 2 2" xfId="42397" xr:uid="{00000000-0005-0000-0000-0000430B0000}"/>
    <cellStyle name="_PercentSpace 5 2 2 2 2" xfId="42398" xr:uid="{00000000-0005-0000-0000-0000440B0000}"/>
    <cellStyle name="_PercentSpace 5 2 2 3" xfId="42399" xr:uid="{00000000-0005-0000-0000-0000450B0000}"/>
    <cellStyle name="_PercentSpace 5 2 3" xfId="42400" xr:uid="{00000000-0005-0000-0000-0000460B0000}"/>
    <cellStyle name="_PercentSpace 5 2 3 2" xfId="42401" xr:uid="{00000000-0005-0000-0000-0000470B0000}"/>
    <cellStyle name="_PercentSpace 5 2 4" xfId="42402" xr:uid="{00000000-0005-0000-0000-0000480B0000}"/>
    <cellStyle name="_PercentSpace 5 3" xfId="42403" xr:uid="{00000000-0005-0000-0000-0000490B0000}"/>
    <cellStyle name="_PercentSpace 5 3 2" xfId="42404" xr:uid="{00000000-0005-0000-0000-00004A0B0000}"/>
    <cellStyle name="_PercentSpace 5 3 2 2" xfId="42405" xr:uid="{00000000-0005-0000-0000-00004B0B0000}"/>
    <cellStyle name="_PercentSpace 5 3 3" xfId="42406" xr:uid="{00000000-0005-0000-0000-00004C0B0000}"/>
    <cellStyle name="_PercentSpace 5 4" xfId="42407" xr:uid="{00000000-0005-0000-0000-00004D0B0000}"/>
    <cellStyle name="_PercentSpace 5 4 2" xfId="42408" xr:uid="{00000000-0005-0000-0000-00004E0B0000}"/>
    <cellStyle name="_PercentSpace 5 5" xfId="42409" xr:uid="{00000000-0005-0000-0000-00004F0B0000}"/>
    <cellStyle name="_PercentSpace 6" xfId="42410" xr:uid="{00000000-0005-0000-0000-0000500B0000}"/>
    <cellStyle name="_PercentSpace 6 2" xfId="42411" xr:uid="{00000000-0005-0000-0000-0000510B0000}"/>
    <cellStyle name="_PercentSpace 6 2 2" xfId="42412" xr:uid="{00000000-0005-0000-0000-0000520B0000}"/>
    <cellStyle name="_PercentSpace 6 2 2 2" xfId="42413" xr:uid="{00000000-0005-0000-0000-0000530B0000}"/>
    <cellStyle name="_PercentSpace 6 2 2 2 2" xfId="42414" xr:uid="{00000000-0005-0000-0000-0000540B0000}"/>
    <cellStyle name="_PercentSpace 6 2 2 3" xfId="42415" xr:uid="{00000000-0005-0000-0000-0000550B0000}"/>
    <cellStyle name="_PercentSpace 6 2 3" xfId="42416" xr:uid="{00000000-0005-0000-0000-0000560B0000}"/>
    <cellStyle name="_PercentSpace 6 2 3 2" xfId="42417" xr:uid="{00000000-0005-0000-0000-0000570B0000}"/>
    <cellStyle name="_PercentSpace 6 2 4" xfId="42418" xr:uid="{00000000-0005-0000-0000-0000580B0000}"/>
    <cellStyle name="_PercentSpace 6 3" xfId="42419" xr:uid="{00000000-0005-0000-0000-0000590B0000}"/>
    <cellStyle name="_PercentSpace 6 3 2" xfId="42420" xr:uid="{00000000-0005-0000-0000-00005A0B0000}"/>
    <cellStyle name="_PercentSpace 6 3 2 2" xfId="42421" xr:uid="{00000000-0005-0000-0000-00005B0B0000}"/>
    <cellStyle name="_PercentSpace 6 3 3" xfId="42422" xr:uid="{00000000-0005-0000-0000-00005C0B0000}"/>
    <cellStyle name="_PercentSpace 6 4" xfId="42423" xr:uid="{00000000-0005-0000-0000-00005D0B0000}"/>
    <cellStyle name="_PercentSpace 6 4 2" xfId="42424" xr:uid="{00000000-0005-0000-0000-00005E0B0000}"/>
    <cellStyle name="_PercentSpace 6 5" xfId="42425" xr:uid="{00000000-0005-0000-0000-00005F0B0000}"/>
    <cellStyle name="_PercentSpace 7" xfId="42426" xr:uid="{00000000-0005-0000-0000-0000600B0000}"/>
    <cellStyle name="_PercentSpace 7 2" xfId="42427" xr:uid="{00000000-0005-0000-0000-0000610B0000}"/>
    <cellStyle name="_PercentSpace 7 2 2" xfId="42428" xr:uid="{00000000-0005-0000-0000-0000620B0000}"/>
    <cellStyle name="_PercentSpace 7 2 2 2" xfId="42429" xr:uid="{00000000-0005-0000-0000-0000630B0000}"/>
    <cellStyle name="_PercentSpace 7 2 3" xfId="42430" xr:uid="{00000000-0005-0000-0000-0000640B0000}"/>
    <cellStyle name="_PercentSpace 7 3" xfId="42431" xr:uid="{00000000-0005-0000-0000-0000650B0000}"/>
    <cellStyle name="_PercentSpace 7 3 2" xfId="42432" xr:uid="{00000000-0005-0000-0000-0000660B0000}"/>
    <cellStyle name="_PercentSpace 7 3 2 2" xfId="42433" xr:uid="{00000000-0005-0000-0000-0000670B0000}"/>
    <cellStyle name="_PercentSpace 7 3 3" xfId="42434" xr:uid="{00000000-0005-0000-0000-0000680B0000}"/>
    <cellStyle name="_PercentSpace 7 4" xfId="42435" xr:uid="{00000000-0005-0000-0000-0000690B0000}"/>
    <cellStyle name="_PercentSpace 7 4 2" xfId="42436" xr:uid="{00000000-0005-0000-0000-00006A0B0000}"/>
    <cellStyle name="_PercentSpace 7 5" xfId="42437" xr:uid="{00000000-0005-0000-0000-00006B0B0000}"/>
    <cellStyle name="_PercentSpace 8" xfId="42438" xr:uid="{00000000-0005-0000-0000-00006C0B0000}"/>
    <cellStyle name="_PercentSpace 8 2" xfId="42439" xr:uid="{00000000-0005-0000-0000-00006D0B0000}"/>
    <cellStyle name="_PercentSpace 8 2 2" xfId="42440" xr:uid="{00000000-0005-0000-0000-00006E0B0000}"/>
    <cellStyle name="_PercentSpace 8 3" xfId="42441" xr:uid="{00000000-0005-0000-0000-00006F0B0000}"/>
    <cellStyle name="_PercentSpace 9" xfId="42442" xr:uid="{00000000-0005-0000-0000-0000700B0000}"/>
    <cellStyle name="_PercentSpace 9 2" xfId="42443" xr:uid="{00000000-0005-0000-0000-0000710B0000}"/>
    <cellStyle name="_PercentSpace 9 2 2" xfId="42444" xr:uid="{00000000-0005-0000-0000-0000720B0000}"/>
    <cellStyle name="_PercentSpace 9 3" xfId="42445" xr:uid="{00000000-0005-0000-0000-0000730B0000}"/>
    <cellStyle name="_PercentSpace_Bal Sheet, P&amp;L v4" xfId="279" xr:uid="{00000000-0005-0000-0000-0000740B0000}"/>
    <cellStyle name="_PercentSpace_Bal Sheet, P&amp;L v4 2" xfId="42446" xr:uid="{00000000-0005-0000-0000-0000750B0000}"/>
    <cellStyle name="_PercentSpace_Market Cap" xfId="280" xr:uid="{00000000-0005-0000-0000-0000760B0000}"/>
    <cellStyle name="_PercentSpace_Market Cap 10" xfId="42447" xr:uid="{00000000-0005-0000-0000-0000770B0000}"/>
    <cellStyle name="_PercentSpace_Market Cap 10 2" xfId="42448" xr:uid="{00000000-0005-0000-0000-0000780B0000}"/>
    <cellStyle name="_PercentSpace_Market Cap 11" xfId="42449" xr:uid="{00000000-0005-0000-0000-0000790B0000}"/>
    <cellStyle name="_PercentSpace_Market Cap 12" xfId="42450" xr:uid="{00000000-0005-0000-0000-00007A0B0000}"/>
    <cellStyle name="_PercentSpace_Market Cap 13" xfId="42451" xr:uid="{00000000-0005-0000-0000-00007B0B0000}"/>
    <cellStyle name="_PercentSpace_Market Cap 2" xfId="281" xr:uid="{00000000-0005-0000-0000-00007C0B0000}"/>
    <cellStyle name="_PercentSpace_Market Cap 2 2" xfId="12347" xr:uid="{00000000-0005-0000-0000-00007D0B0000}"/>
    <cellStyle name="_PercentSpace_Market Cap 2 2 2" xfId="42452" xr:uid="{00000000-0005-0000-0000-00007E0B0000}"/>
    <cellStyle name="_PercentSpace_Market Cap 2 2 2 2" xfId="42453" xr:uid="{00000000-0005-0000-0000-00007F0B0000}"/>
    <cellStyle name="_PercentSpace_Market Cap 2 2 2 2 2" xfId="42454" xr:uid="{00000000-0005-0000-0000-0000800B0000}"/>
    <cellStyle name="_PercentSpace_Market Cap 2 2 2 3" xfId="42455" xr:uid="{00000000-0005-0000-0000-0000810B0000}"/>
    <cellStyle name="_PercentSpace_Market Cap 2 2 3" xfId="42456" xr:uid="{00000000-0005-0000-0000-0000820B0000}"/>
    <cellStyle name="_PercentSpace_Market Cap 2 2 3 2" xfId="42457" xr:uid="{00000000-0005-0000-0000-0000830B0000}"/>
    <cellStyle name="_PercentSpace_Market Cap 2 2 4" xfId="42458" xr:uid="{00000000-0005-0000-0000-0000840B0000}"/>
    <cellStyle name="_PercentSpace_Market Cap 2 3" xfId="37160" xr:uid="{00000000-0005-0000-0000-0000850B0000}"/>
    <cellStyle name="_PercentSpace_Market Cap 2 3 2" xfId="42459" xr:uid="{00000000-0005-0000-0000-0000860B0000}"/>
    <cellStyle name="_PercentSpace_Market Cap 2 3 2 2" xfId="42460" xr:uid="{00000000-0005-0000-0000-0000870B0000}"/>
    <cellStyle name="_PercentSpace_Market Cap 2 3 3" xfId="42461" xr:uid="{00000000-0005-0000-0000-0000880B0000}"/>
    <cellStyle name="_PercentSpace_Market Cap 2 4" xfId="42462" xr:uid="{00000000-0005-0000-0000-0000890B0000}"/>
    <cellStyle name="_PercentSpace_Market Cap 2 4 2" xfId="42463" xr:uid="{00000000-0005-0000-0000-00008A0B0000}"/>
    <cellStyle name="_PercentSpace_Market Cap 2 4 2 2" xfId="42464" xr:uid="{00000000-0005-0000-0000-00008B0B0000}"/>
    <cellStyle name="_PercentSpace_Market Cap 2 4 3" xfId="42465" xr:uid="{00000000-0005-0000-0000-00008C0B0000}"/>
    <cellStyle name="_PercentSpace_Market Cap 2 5" xfId="42466" xr:uid="{00000000-0005-0000-0000-00008D0B0000}"/>
    <cellStyle name="_PercentSpace_Market Cap 2 5 2" xfId="42467" xr:uid="{00000000-0005-0000-0000-00008E0B0000}"/>
    <cellStyle name="_PercentSpace_Market Cap 2 6" xfId="42468" xr:uid="{00000000-0005-0000-0000-00008F0B0000}"/>
    <cellStyle name="_PercentSpace_Market Cap 3" xfId="12348" xr:uid="{00000000-0005-0000-0000-0000900B0000}"/>
    <cellStyle name="_PercentSpace_Market Cap 3 2" xfId="12349" xr:uid="{00000000-0005-0000-0000-0000910B0000}"/>
    <cellStyle name="_PercentSpace_Market Cap 3 2 2" xfId="12350" xr:uid="{00000000-0005-0000-0000-0000920B0000}"/>
    <cellStyle name="_PercentSpace_Market Cap 3 2 2 2" xfId="42469" xr:uid="{00000000-0005-0000-0000-0000930B0000}"/>
    <cellStyle name="_PercentSpace_Market Cap 3 2 3" xfId="42470" xr:uid="{00000000-0005-0000-0000-0000940B0000}"/>
    <cellStyle name="_PercentSpace_Market Cap 3 3" xfId="12351" xr:uid="{00000000-0005-0000-0000-0000950B0000}"/>
    <cellStyle name="_PercentSpace_Market Cap 3 3 2" xfId="42471" xr:uid="{00000000-0005-0000-0000-0000960B0000}"/>
    <cellStyle name="_PercentSpace_Market Cap 3 3 3" xfId="42472" xr:uid="{00000000-0005-0000-0000-0000970B0000}"/>
    <cellStyle name="_PercentSpace_Market Cap 3 3 4" xfId="42473" xr:uid="{00000000-0005-0000-0000-0000980B0000}"/>
    <cellStyle name="_PercentSpace_Market Cap 3 4" xfId="37161" xr:uid="{00000000-0005-0000-0000-0000990B0000}"/>
    <cellStyle name="_PercentSpace_Market Cap 4" xfId="12352" xr:uid="{00000000-0005-0000-0000-00009A0B0000}"/>
    <cellStyle name="_PercentSpace_Market Cap 4 2" xfId="12353" xr:uid="{00000000-0005-0000-0000-00009B0B0000}"/>
    <cellStyle name="_PercentSpace_Market Cap 4 2 2" xfId="42474" xr:uid="{00000000-0005-0000-0000-00009C0B0000}"/>
    <cellStyle name="_PercentSpace_Market Cap 4 2 2 2" xfId="42475" xr:uid="{00000000-0005-0000-0000-00009D0B0000}"/>
    <cellStyle name="_PercentSpace_Market Cap 4 2 2 2 2" xfId="42476" xr:uid="{00000000-0005-0000-0000-00009E0B0000}"/>
    <cellStyle name="_PercentSpace_Market Cap 4 2 2 3" xfId="42477" xr:uid="{00000000-0005-0000-0000-00009F0B0000}"/>
    <cellStyle name="_PercentSpace_Market Cap 4 2 3" xfId="42478" xr:uid="{00000000-0005-0000-0000-0000A00B0000}"/>
    <cellStyle name="_PercentSpace_Market Cap 4 2 3 2" xfId="42479" xr:uid="{00000000-0005-0000-0000-0000A10B0000}"/>
    <cellStyle name="_PercentSpace_Market Cap 4 2 4" xfId="42480" xr:uid="{00000000-0005-0000-0000-0000A20B0000}"/>
    <cellStyle name="_PercentSpace_Market Cap 4 3" xfId="37162" xr:uid="{00000000-0005-0000-0000-0000A30B0000}"/>
    <cellStyle name="_PercentSpace_Market Cap 4 3 2" xfId="42481" xr:uid="{00000000-0005-0000-0000-0000A40B0000}"/>
    <cellStyle name="_PercentSpace_Market Cap 4 3 2 2" xfId="42482" xr:uid="{00000000-0005-0000-0000-0000A50B0000}"/>
    <cellStyle name="_PercentSpace_Market Cap 4 3 3" xfId="42483" xr:uid="{00000000-0005-0000-0000-0000A60B0000}"/>
    <cellStyle name="_PercentSpace_Market Cap 4 4" xfId="42484" xr:uid="{00000000-0005-0000-0000-0000A70B0000}"/>
    <cellStyle name="_PercentSpace_Market Cap 4 4 2" xfId="42485" xr:uid="{00000000-0005-0000-0000-0000A80B0000}"/>
    <cellStyle name="_PercentSpace_Market Cap 4 5" xfId="42486" xr:uid="{00000000-0005-0000-0000-0000A90B0000}"/>
    <cellStyle name="_PercentSpace_Market Cap 5" xfId="37163" xr:uid="{00000000-0005-0000-0000-0000AA0B0000}"/>
    <cellStyle name="_PercentSpace_Market Cap 5 2" xfId="42487" xr:uid="{00000000-0005-0000-0000-0000AB0B0000}"/>
    <cellStyle name="_PercentSpace_Market Cap 5 2 2" xfId="42488" xr:uid="{00000000-0005-0000-0000-0000AC0B0000}"/>
    <cellStyle name="_PercentSpace_Market Cap 5 2 2 2" xfId="42489" xr:uid="{00000000-0005-0000-0000-0000AD0B0000}"/>
    <cellStyle name="_PercentSpace_Market Cap 5 2 2 2 2" xfId="42490" xr:uid="{00000000-0005-0000-0000-0000AE0B0000}"/>
    <cellStyle name="_PercentSpace_Market Cap 5 2 2 3" xfId="42491" xr:uid="{00000000-0005-0000-0000-0000AF0B0000}"/>
    <cellStyle name="_PercentSpace_Market Cap 5 2 3" xfId="42492" xr:uid="{00000000-0005-0000-0000-0000B00B0000}"/>
    <cellStyle name="_PercentSpace_Market Cap 5 2 3 2" xfId="42493" xr:uid="{00000000-0005-0000-0000-0000B10B0000}"/>
    <cellStyle name="_PercentSpace_Market Cap 5 2 4" xfId="42494" xr:uid="{00000000-0005-0000-0000-0000B20B0000}"/>
    <cellStyle name="_PercentSpace_Market Cap 5 3" xfId="42495" xr:uid="{00000000-0005-0000-0000-0000B30B0000}"/>
    <cellStyle name="_PercentSpace_Market Cap 5 3 2" xfId="42496" xr:uid="{00000000-0005-0000-0000-0000B40B0000}"/>
    <cellStyle name="_PercentSpace_Market Cap 5 3 2 2" xfId="42497" xr:uid="{00000000-0005-0000-0000-0000B50B0000}"/>
    <cellStyle name="_PercentSpace_Market Cap 5 3 3" xfId="42498" xr:uid="{00000000-0005-0000-0000-0000B60B0000}"/>
    <cellStyle name="_PercentSpace_Market Cap 5 4" xfId="42499" xr:uid="{00000000-0005-0000-0000-0000B70B0000}"/>
    <cellStyle name="_PercentSpace_Market Cap 5 4 2" xfId="42500" xr:uid="{00000000-0005-0000-0000-0000B80B0000}"/>
    <cellStyle name="_PercentSpace_Market Cap 5 5" xfId="42501" xr:uid="{00000000-0005-0000-0000-0000B90B0000}"/>
    <cellStyle name="_PercentSpace_Market Cap 6" xfId="42502" xr:uid="{00000000-0005-0000-0000-0000BA0B0000}"/>
    <cellStyle name="_PercentSpace_Market Cap 6 2" xfId="42503" xr:uid="{00000000-0005-0000-0000-0000BB0B0000}"/>
    <cellStyle name="_PercentSpace_Market Cap 6 2 2" xfId="42504" xr:uid="{00000000-0005-0000-0000-0000BC0B0000}"/>
    <cellStyle name="_PercentSpace_Market Cap 6 2 2 2" xfId="42505" xr:uid="{00000000-0005-0000-0000-0000BD0B0000}"/>
    <cellStyle name="_PercentSpace_Market Cap 6 2 2 2 2" xfId="42506" xr:uid="{00000000-0005-0000-0000-0000BE0B0000}"/>
    <cellStyle name="_PercentSpace_Market Cap 6 2 2 3" xfId="42507" xr:uid="{00000000-0005-0000-0000-0000BF0B0000}"/>
    <cellStyle name="_PercentSpace_Market Cap 6 2 3" xfId="42508" xr:uid="{00000000-0005-0000-0000-0000C00B0000}"/>
    <cellStyle name="_PercentSpace_Market Cap 6 2 3 2" xfId="42509" xr:uid="{00000000-0005-0000-0000-0000C10B0000}"/>
    <cellStyle name="_PercentSpace_Market Cap 6 2 4" xfId="42510" xr:uid="{00000000-0005-0000-0000-0000C20B0000}"/>
    <cellStyle name="_PercentSpace_Market Cap 6 3" xfId="42511" xr:uid="{00000000-0005-0000-0000-0000C30B0000}"/>
    <cellStyle name="_PercentSpace_Market Cap 6 3 2" xfId="42512" xr:uid="{00000000-0005-0000-0000-0000C40B0000}"/>
    <cellStyle name="_PercentSpace_Market Cap 6 3 2 2" xfId="42513" xr:uid="{00000000-0005-0000-0000-0000C50B0000}"/>
    <cellStyle name="_PercentSpace_Market Cap 6 3 3" xfId="42514" xr:uid="{00000000-0005-0000-0000-0000C60B0000}"/>
    <cellStyle name="_PercentSpace_Market Cap 6 4" xfId="42515" xr:uid="{00000000-0005-0000-0000-0000C70B0000}"/>
    <cellStyle name="_PercentSpace_Market Cap 6 4 2" xfId="42516" xr:uid="{00000000-0005-0000-0000-0000C80B0000}"/>
    <cellStyle name="_PercentSpace_Market Cap 6 5" xfId="42517" xr:uid="{00000000-0005-0000-0000-0000C90B0000}"/>
    <cellStyle name="_PercentSpace_Market Cap 7" xfId="42518" xr:uid="{00000000-0005-0000-0000-0000CA0B0000}"/>
    <cellStyle name="_PercentSpace_Market Cap 7 2" xfId="42519" xr:uid="{00000000-0005-0000-0000-0000CB0B0000}"/>
    <cellStyle name="_PercentSpace_Market Cap 7 2 2" xfId="42520" xr:uid="{00000000-0005-0000-0000-0000CC0B0000}"/>
    <cellStyle name="_PercentSpace_Market Cap 7 2 2 2" xfId="42521" xr:uid="{00000000-0005-0000-0000-0000CD0B0000}"/>
    <cellStyle name="_PercentSpace_Market Cap 7 2 3" xfId="42522" xr:uid="{00000000-0005-0000-0000-0000CE0B0000}"/>
    <cellStyle name="_PercentSpace_Market Cap 7 3" xfId="42523" xr:uid="{00000000-0005-0000-0000-0000CF0B0000}"/>
    <cellStyle name="_PercentSpace_Market Cap 7 3 2" xfId="42524" xr:uid="{00000000-0005-0000-0000-0000D00B0000}"/>
    <cellStyle name="_PercentSpace_Market Cap 7 3 2 2" xfId="42525" xr:uid="{00000000-0005-0000-0000-0000D10B0000}"/>
    <cellStyle name="_PercentSpace_Market Cap 7 3 3" xfId="42526" xr:uid="{00000000-0005-0000-0000-0000D20B0000}"/>
    <cellStyle name="_PercentSpace_Market Cap 7 4" xfId="42527" xr:uid="{00000000-0005-0000-0000-0000D30B0000}"/>
    <cellStyle name="_PercentSpace_Market Cap 7 4 2" xfId="42528" xr:uid="{00000000-0005-0000-0000-0000D40B0000}"/>
    <cellStyle name="_PercentSpace_Market Cap 7 5" xfId="42529" xr:uid="{00000000-0005-0000-0000-0000D50B0000}"/>
    <cellStyle name="_PercentSpace_Market Cap 8" xfId="42530" xr:uid="{00000000-0005-0000-0000-0000D60B0000}"/>
    <cellStyle name="_PercentSpace_Market Cap 8 2" xfId="42531" xr:uid="{00000000-0005-0000-0000-0000D70B0000}"/>
    <cellStyle name="_PercentSpace_Market Cap 8 2 2" xfId="42532" xr:uid="{00000000-0005-0000-0000-0000D80B0000}"/>
    <cellStyle name="_PercentSpace_Market Cap 8 3" xfId="42533" xr:uid="{00000000-0005-0000-0000-0000D90B0000}"/>
    <cellStyle name="_PercentSpace_Market Cap 9" xfId="42534" xr:uid="{00000000-0005-0000-0000-0000DA0B0000}"/>
    <cellStyle name="_PercentSpace_Market Cap 9 2" xfId="42535" xr:uid="{00000000-0005-0000-0000-0000DB0B0000}"/>
    <cellStyle name="_PercentSpace_Market Cap 9 2 2" xfId="42536" xr:uid="{00000000-0005-0000-0000-0000DC0B0000}"/>
    <cellStyle name="_PercentSpace_Market Cap 9 3" xfId="42537" xr:uid="{00000000-0005-0000-0000-0000DD0B0000}"/>
    <cellStyle name="_Portefølje" xfId="282" xr:uid="{00000000-0005-0000-0000-0000DE0B0000}"/>
    <cellStyle name="_Priser utvalgte papirer Sone2" xfId="283" xr:uid="{00000000-0005-0000-0000-0000DF0B0000}"/>
    <cellStyle name="_R10-Konsolidert_regnskap 2008 03" xfId="12354" xr:uid="{00000000-0005-0000-0000-0000E00B0000}"/>
    <cellStyle name="_R10-Konsolidert_regnskap 2008 03 2" xfId="12355" xr:uid="{00000000-0005-0000-0000-0000E10B0000}"/>
    <cellStyle name="_R10-Konsolidert_regnskap 2008 03 2_Kontroll ME" xfId="12356" xr:uid="{00000000-0005-0000-0000-0000E20B0000}"/>
    <cellStyle name="_R10-Konsolidert_regnskap 2008 03 2_Kontroll-fane" xfId="12357" xr:uid="{00000000-0005-0000-0000-0000E30B0000}"/>
    <cellStyle name="_R10-Konsolidert_regnskap 2008 03 3" xfId="42538" xr:uid="{00000000-0005-0000-0000-0000E40B0000}"/>
    <cellStyle name="_R10-Konsolidert_regnskap 2008 03_Kontroll ME" xfId="12358" xr:uid="{00000000-0005-0000-0000-0000E50B0000}"/>
    <cellStyle name="_R10-Konsolidert_regnskap 2008 03_Kontroll-fane" xfId="12359" xr:uid="{00000000-0005-0000-0000-0000E60B0000}"/>
    <cellStyle name="_R10-Konsolidert_regnskap 2008 03_Results &amp; key fig." xfId="42539" xr:uid="{00000000-0005-0000-0000-0000E70B0000}"/>
    <cellStyle name="_R21 A390000 Finans 220110" xfId="12360" xr:uid="{00000000-0005-0000-0000-0000E80B0000}"/>
    <cellStyle name="_Rapport_kreditt_1004_Hilde" xfId="42540" xr:uid="{00000000-0005-0000-0000-0000E90B0000}"/>
    <cellStyle name="_Res 09 10" xfId="37164" xr:uid="{00000000-0005-0000-0000-0000EA0B0000}"/>
    <cellStyle name="_Res 09 10_Q Sum_Res N" xfId="37165" xr:uid="{00000000-0005-0000-0000-0000EB0B0000}"/>
    <cellStyle name="_RETAIL 2008" xfId="12361" xr:uid="{00000000-0005-0000-0000-0000EC0B0000}"/>
    <cellStyle name="_RETAIL 2008 2" xfId="12362" xr:uid="{00000000-0005-0000-0000-0000ED0B0000}"/>
    <cellStyle name="_RETAIL 2008 2_Kontroll ME" xfId="12363" xr:uid="{00000000-0005-0000-0000-0000EE0B0000}"/>
    <cellStyle name="_RETAIL 2008 2_Kontroll-fane" xfId="12364" xr:uid="{00000000-0005-0000-0000-0000EF0B0000}"/>
    <cellStyle name="_RETAIL 2008 3" xfId="42541" xr:uid="{00000000-0005-0000-0000-0000F00B0000}"/>
    <cellStyle name="_RETAIL 2008_Kontroll ME" xfId="12365" xr:uid="{00000000-0005-0000-0000-0000F10B0000}"/>
    <cellStyle name="_RETAIL 2008_Kontroll-fane" xfId="12366" xr:uid="{00000000-0005-0000-0000-0000F20B0000}"/>
    <cellStyle name="_RETAIL 2008_Q Sum_Res N" xfId="37166" xr:uid="{00000000-0005-0000-0000-0000F30B0000}"/>
    <cellStyle name="_RETAIL 2008_Results &amp; key fig." xfId="42542" xr:uid="{00000000-0005-0000-0000-0000F40B0000}"/>
    <cellStyle name="_Retail Norge historikk 2008_fra Hilde W 25.sep 09" xfId="12367" xr:uid="{00000000-0005-0000-0000-0000F50B0000}"/>
    <cellStyle name="_Retail Norge historikk 2008_fra Hilde W 25.sep 09 2" xfId="12368" xr:uid="{00000000-0005-0000-0000-0000F60B0000}"/>
    <cellStyle name="_Retail Norge historikk 2008_fra Hilde W 25.sep 09 2_Kontroll ME" xfId="12369" xr:uid="{00000000-0005-0000-0000-0000F70B0000}"/>
    <cellStyle name="_Retail Norge historikk 2008_fra Hilde W 25.sep 09 2_Kontroll-fane" xfId="12370" xr:uid="{00000000-0005-0000-0000-0000F80B0000}"/>
    <cellStyle name="_Retail Norge historikk 2008_fra Hilde W 25.sep 09 3" xfId="42543" xr:uid="{00000000-0005-0000-0000-0000F90B0000}"/>
    <cellStyle name="_Retail Norge historikk 2008_fra Hilde W 25.sep 09_Kontroll ME" xfId="12371" xr:uid="{00000000-0005-0000-0000-0000FA0B0000}"/>
    <cellStyle name="_Retail Norge historikk 2008_fra Hilde W 25.sep 09_Kontroll-fane" xfId="12372" xr:uid="{00000000-0005-0000-0000-0000FB0B0000}"/>
    <cellStyle name="_Retail Norge historikk 2008_fra Hilde W 25.sep 09_Results &amp; key fig." xfId="42544" xr:uid="{00000000-0005-0000-0000-0000FC0B0000}"/>
    <cellStyle name="_Samleoversikt" xfId="284" xr:uid="{00000000-0005-0000-0000-0000FD0B0000}"/>
    <cellStyle name="_Samleoversikt 10" xfId="42545" xr:uid="{00000000-0005-0000-0000-0000FE0B0000}"/>
    <cellStyle name="_Samleoversikt 10 2" xfId="42546" xr:uid="{00000000-0005-0000-0000-0000FF0B0000}"/>
    <cellStyle name="_Samleoversikt 10 2 2" xfId="42547" xr:uid="{00000000-0005-0000-0000-0000000C0000}"/>
    <cellStyle name="_Samleoversikt 10 2 2 2" xfId="42548" xr:uid="{00000000-0005-0000-0000-0000010C0000}"/>
    <cellStyle name="_Samleoversikt 10 2 3" xfId="42549" xr:uid="{00000000-0005-0000-0000-0000020C0000}"/>
    <cellStyle name="_Samleoversikt 10 2 3 2" xfId="42550" xr:uid="{00000000-0005-0000-0000-0000030C0000}"/>
    <cellStyle name="_Samleoversikt 10 2 4" xfId="42551" xr:uid="{00000000-0005-0000-0000-0000040C0000}"/>
    <cellStyle name="_Samleoversikt 10 3" xfId="42552" xr:uid="{00000000-0005-0000-0000-0000050C0000}"/>
    <cellStyle name="_Samleoversikt 10 3 2" xfId="42553" xr:uid="{00000000-0005-0000-0000-0000060C0000}"/>
    <cellStyle name="_Samleoversikt 10 4" xfId="42554" xr:uid="{00000000-0005-0000-0000-0000070C0000}"/>
    <cellStyle name="_Samleoversikt 10 4 2" xfId="42555" xr:uid="{00000000-0005-0000-0000-0000080C0000}"/>
    <cellStyle name="_Samleoversikt 10 5" xfId="42556" xr:uid="{00000000-0005-0000-0000-0000090C0000}"/>
    <cellStyle name="_Samleoversikt 11" xfId="42557" xr:uid="{00000000-0005-0000-0000-00000A0C0000}"/>
    <cellStyle name="_Samleoversikt 11 2" xfId="42558" xr:uid="{00000000-0005-0000-0000-00000B0C0000}"/>
    <cellStyle name="_Samleoversikt 11 2 2" xfId="42559" xr:uid="{00000000-0005-0000-0000-00000C0C0000}"/>
    <cellStyle name="_Samleoversikt 11 3" xfId="42560" xr:uid="{00000000-0005-0000-0000-00000D0C0000}"/>
    <cellStyle name="_Samleoversikt 11 3 2" xfId="42561" xr:uid="{00000000-0005-0000-0000-00000E0C0000}"/>
    <cellStyle name="_Samleoversikt 11 4" xfId="42562" xr:uid="{00000000-0005-0000-0000-00000F0C0000}"/>
    <cellStyle name="_Samleoversikt 12" xfId="42563" xr:uid="{00000000-0005-0000-0000-0000100C0000}"/>
    <cellStyle name="_Samleoversikt 12 2" xfId="42564" xr:uid="{00000000-0005-0000-0000-0000110C0000}"/>
    <cellStyle name="_Samleoversikt 12 2 2" xfId="42565" xr:uid="{00000000-0005-0000-0000-0000120C0000}"/>
    <cellStyle name="_Samleoversikt 12 3" xfId="42566" xr:uid="{00000000-0005-0000-0000-0000130C0000}"/>
    <cellStyle name="_Samleoversikt 13" xfId="42567" xr:uid="{00000000-0005-0000-0000-0000140C0000}"/>
    <cellStyle name="_Samleoversikt 13 2" xfId="42568" xr:uid="{00000000-0005-0000-0000-0000150C0000}"/>
    <cellStyle name="_Samleoversikt 13 2 2" xfId="42569" xr:uid="{00000000-0005-0000-0000-0000160C0000}"/>
    <cellStyle name="_Samleoversikt 13 2 3" xfId="42570" xr:uid="{00000000-0005-0000-0000-0000170C0000}"/>
    <cellStyle name="_Samleoversikt 14" xfId="42571" xr:uid="{00000000-0005-0000-0000-0000180C0000}"/>
    <cellStyle name="_Samleoversikt 14 2" xfId="42572" xr:uid="{00000000-0005-0000-0000-0000190C0000}"/>
    <cellStyle name="_Samleoversikt 14 3" xfId="42573" xr:uid="{00000000-0005-0000-0000-00001A0C0000}"/>
    <cellStyle name="_Samleoversikt 15" xfId="42574" xr:uid="{00000000-0005-0000-0000-00001B0C0000}"/>
    <cellStyle name="_Samleoversikt 15 2" xfId="42575" xr:uid="{00000000-0005-0000-0000-00001C0C0000}"/>
    <cellStyle name="_Samleoversikt 16" xfId="42576" xr:uid="{00000000-0005-0000-0000-00001D0C0000}"/>
    <cellStyle name="_Samleoversikt 16 2" xfId="42577" xr:uid="{00000000-0005-0000-0000-00001E0C0000}"/>
    <cellStyle name="_Samleoversikt 16 3" xfId="42578" xr:uid="{00000000-0005-0000-0000-00001F0C0000}"/>
    <cellStyle name="_Samleoversikt 17" xfId="42579" xr:uid="{00000000-0005-0000-0000-0000200C0000}"/>
    <cellStyle name="_Samleoversikt 17 2" xfId="42580" xr:uid="{00000000-0005-0000-0000-0000210C0000}"/>
    <cellStyle name="_Samleoversikt 17 3" xfId="42581" xr:uid="{00000000-0005-0000-0000-0000220C0000}"/>
    <cellStyle name="_Samleoversikt 18" xfId="42582" xr:uid="{00000000-0005-0000-0000-0000230C0000}"/>
    <cellStyle name="_Samleoversikt 18 2" xfId="42583" xr:uid="{00000000-0005-0000-0000-0000240C0000}"/>
    <cellStyle name="_Samleoversikt 19" xfId="42584" xr:uid="{00000000-0005-0000-0000-0000250C0000}"/>
    <cellStyle name="_Samleoversikt 2" xfId="285" xr:uid="{00000000-0005-0000-0000-0000260C0000}"/>
    <cellStyle name="_Samleoversikt 2 2" xfId="37167" xr:uid="{00000000-0005-0000-0000-0000270C0000}"/>
    <cellStyle name="_Samleoversikt 2 2 2" xfId="42585" xr:uid="{00000000-0005-0000-0000-0000280C0000}"/>
    <cellStyle name="_Samleoversikt 2 2 2 2" xfId="42586" xr:uid="{00000000-0005-0000-0000-0000290C0000}"/>
    <cellStyle name="_Samleoversikt 2 2 2 2 2" xfId="42587" xr:uid="{00000000-0005-0000-0000-00002A0C0000}"/>
    <cellStyle name="_Samleoversikt 2 2 2 2 2 2" xfId="42588" xr:uid="{00000000-0005-0000-0000-00002B0C0000}"/>
    <cellStyle name="_Samleoversikt 2 2 2 2 2 2 2" xfId="42589" xr:uid="{00000000-0005-0000-0000-00002C0C0000}"/>
    <cellStyle name="_Samleoversikt 2 2 2 2 2 3" xfId="42590" xr:uid="{00000000-0005-0000-0000-00002D0C0000}"/>
    <cellStyle name="_Samleoversikt 2 2 2 2 3" xfId="42591" xr:uid="{00000000-0005-0000-0000-00002E0C0000}"/>
    <cellStyle name="_Samleoversikt 2 2 2 2 3 2" xfId="42592" xr:uid="{00000000-0005-0000-0000-00002F0C0000}"/>
    <cellStyle name="_Samleoversikt 2 2 2 2 4" xfId="42593" xr:uid="{00000000-0005-0000-0000-0000300C0000}"/>
    <cellStyle name="_Samleoversikt 2 2 2 3" xfId="42594" xr:uid="{00000000-0005-0000-0000-0000310C0000}"/>
    <cellStyle name="_Samleoversikt 2 2 2 3 2" xfId="42595" xr:uid="{00000000-0005-0000-0000-0000320C0000}"/>
    <cellStyle name="_Samleoversikt 2 2 2 3 2 2" xfId="42596" xr:uid="{00000000-0005-0000-0000-0000330C0000}"/>
    <cellStyle name="_Samleoversikt 2 2 2 3 3" xfId="42597" xr:uid="{00000000-0005-0000-0000-0000340C0000}"/>
    <cellStyle name="_Samleoversikt 2 2 2 4" xfId="42598" xr:uid="{00000000-0005-0000-0000-0000350C0000}"/>
    <cellStyle name="_Samleoversikt 2 2 2 4 2" xfId="42599" xr:uid="{00000000-0005-0000-0000-0000360C0000}"/>
    <cellStyle name="_Samleoversikt 2 2 2 5" xfId="42600" xr:uid="{00000000-0005-0000-0000-0000370C0000}"/>
    <cellStyle name="_Samleoversikt 2 2 3" xfId="42601" xr:uid="{00000000-0005-0000-0000-0000380C0000}"/>
    <cellStyle name="_Samleoversikt 2 2 3 2" xfId="42602" xr:uid="{00000000-0005-0000-0000-0000390C0000}"/>
    <cellStyle name="_Samleoversikt 2 2 3 2 2" xfId="42603" xr:uid="{00000000-0005-0000-0000-00003A0C0000}"/>
    <cellStyle name="_Samleoversikt 2 2 3 2 2 2" xfId="42604" xr:uid="{00000000-0005-0000-0000-00003B0C0000}"/>
    <cellStyle name="_Samleoversikt 2 2 3 2 3" xfId="42605" xr:uid="{00000000-0005-0000-0000-00003C0C0000}"/>
    <cellStyle name="_Samleoversikt 2 2 3 3" xfId="42606" xr:uid="{00000000-0005-0000-0000-00003D0C0000}"/>
    <cellStyle name="_Samleoversikt 2 2 3 3 2" xfId="42607" xr:uid="{00000000-0005-0000-0000-00003E0C0000}"/>
    <cellStyle name="_Samleoversikt 2 2 3 4" xfId="42608" xr:uid="{00000000-0005-0000-0000-00003F0C0000}"/>
    <cellStyle name="_Samleoversikt 2 2 4" xfId="42609" xr:uid="{00000000-0005-0000-0000-0000400C0000}"/>
    <cellStyle name="_Samleoversikt 2 2 4 2" xfId="42610" xr:uid="{00000000-0005-0000-0000-0000410C0000}"/>
    <cellStyle name="_Samleoversikt 2 2 4 2 2" xfId="42611" xr:uid="{00000000-0005-0000-0000-0000420C0000}"/>
    <cellStyle name="_Samleoversikt 2 2 4 3" xfId="42612" xr:uid="{00000000-0005-0000-0000-0000430C0000}"/>
    <cellStyle name="_Samleoversikt 2 2 5" xfId="42613" xr:uid="{00000000-0005-0000-0000-0000440C0000}"/>
    <cellStyle name="_Samleoversikt 2 2 5 2" xfId="42614" xr:uid="{00000000-0005-0000-0000-0000450C0000}"/>
    <cellStyle name="_Samleoversikt 2 2 6" xfId="42615" xr:uid="{00000000-0005-0000-0000-0000460C0000}"/>
    <cellStyle name="_Samleoversikt 2 3" xfId="42616" xr:uid="{00000000-0005-0000-0000-0000470C0000}"/>
    <cellStyle name="_Samleoversikt 2 3 2" xfId="42617" xr:uid="{00000000-0005-0000-0000-0000480C0000}"/>
    <cellStyle name="_Samleoversikt 2 3 2 2" xfId="42618" xr:uid="{00000000-0005-0000-0000-0000490C0000}"/>
    <cellStyle name="_Samleoversikt 2 3 2 2 2" xfId="42619" xr:uid="{00000000-0005-0000-0000-00004A0C0000}"/>
    <cellStyle name="_Samleoversikt 2 3 2 2 2 2" xfId="42620" xr:uid="{00000000-0005-0000-0000-00004B0C0000}"/>
    <cellStyle name="_Samleoversikt 2 3 2 2 3" xfId="42621" xr:uid="{00000000-0005-0000-0000-00004C0C0000}"/>
    <cellStyle name="_Samleoversikt 2 3 2 3" xfId="42622" xr:uid="{00000000-0005-0000-0000-00004D0C0000}"/>
    <cellStyle name="_Samleoversikt 2 3 2 3 2" xfId="42623" xr:uid="{00000000-0005-0000-0000-00004E0C0000}"/>
    <cellStyle name="_Samleoversikt 2 3 2 4" xfId="42624" xr:uid="{00000000-0005-0000-0000-00004F0C0000}"/>
    <cellStyle name="_Samleoversikt 2 3 3" xfId="42625" xr:uid="{00000000-0005-0000-0000-0000500C0000}"/>
    <cellStyle name="_Samleoversikt 2 3 3 2" xfId="42626" xr:uid="{00000000-0005-0000-0000-0000510C0000}"/>
    <cellStyle name="_Samleoversikt 2 3 3 2 2" xfId="42627" xr:uid="{00000000-0005-0000-0000-0000520C0000}"/>
    <cellStyle name="_Samleoversikt 2 3 3 3" xfId="42628" xr:uid="{00000000-0005-0000-0000-0000530C0000}"/>
    <cellStyle name="_Samleoversikt 2 3 3 3 2" xfId="42629" xr:uid="{00000000-0005-0000-0000-0000540C0000}"/>
    <cellStyle name="_Samleoversikt 2 3 3 4" xfId="42630" xr:uid="{00000000-0005-0000-0000-0000550C0000}"/>
    <cellStyle name="_Samleoversikt 2 3 4" xfId="42631" xr:uid="{00000000-0005-0000-0000-0000560C0000}"/>
    <cellStyle name="_Samleoversikt 2 3 4 2" xfId="42632" xr:uid="{00000000-0005-0000-0000-0000570C0000}"/>
    <cellStyle name="_Samleoversikt 2 3 5" xfId="42633" xr:uid="{00000000-0005-0000-0000-0000580C0000}"/>
    <cellStyle name="_Samleoversikt 2 3 5 2" xfId="42634" xr:uid="{00000000-0005-0000-0000-0000590C0000}"/>
    <cellStyle name="_Samleoversikt 2 3 6" xfId="42635" xr:uid="{00000000-0005-0000-0000-00005A0C0000}"/>
    <cellStyle name="_Samleoversikt 2 3_Prognose eksponering " xfId="37168" xr:uid="{00000000-0005-0000-0000-00005B0C0000}"/>
    <cellStyle name="_Samleoversikt 2 3_Prognose eksponering  2" xfId="42636" xr:uid="{00000000-0005-0000-0000-00005C0C0000}"/>
    <cellStyle name="_Samleoversikt 2 3_Prognose eksponering  2 2" xfId="42637" xr:uid="{00000000-0005-0000-0000-00005D0C0000}"/>
    <cellStyle name="_Samleoversikt 2 3_Prognose eksponering  2 2 2" xfId="42638" xr:uid="{00000000-0005-0000-0000-00005E0C0000}"/>
    <cellStyle name="_Samleoversikt 2 3_Prognose eksponering  2 3" xfId="42639" xr:uid="{00000000-0005-0000-0000-00005F0C0000}"/>
    <cellStyle name="_Samleoversikt 2 3_Prognose eksponering  3" xfId="42640" xr:uid="{00000000-0005-0000-0000-0000600C0000}"/>
    <cellStyle name="_Samleoversikt 2 3_Prognose eksponering  3 2" xfId="42641" xr:uid="{00000000-0005-0000-0000-0000610C0000}"/>
    <cellStyle name="_Samleoversikt 2 3_Prognose eksponering  4" xfId="42642" xr:uid="{00000000-0005-0000-0000-0000620C0000}"/>
    <cellStyle name="_Samleoversikt 2 3_Vedlegg" xfId="42643" xr:uid="{00000000-0005-0000-0000-0000630C0000}"/>
    <cellStyle name="_Samleoversikt 2 3_Vedlegg 2" xfId="42644" xr:uid="{00000000-0005-0000-0000-0000640C0000}"/>
    <cellStyle name="_Samleoversikt 2 3_Vedlegg 2 2" xfId="42645" xr:uid="{00000000-0005-0000-0000-0000650C0000}"/>
    <cellStyle name="_Samleoversikt 2 3_Vedlegg 2 2 2" xfId="42646" xr:uid="{00000000-0005-0000-0000-0000660C0000}"/>
    <cellStyle name="_Samleoversikt 2 3_Vedlegg 2 3" xfId="42647" xr:uid="{00000000-0005-0000-0000-0000670C0000}"/>
    <cellStyle name="_Samleoversikt 2 3_Vedlegg 3" xfId="42648" xr:uid="{00000000-0005-0000-0000-0000680C0000}"/>
    <cellStyle name="_Samleoversikt 2 3_Vedlegg 3 2" xfId="42649" xr:uid="{00000000-0005-0000-0000-0000690C0000}"/>
    <cellStyle name="_Samleoversikt 2 3_Vedlegg 4" xfId="42650" xr:uid="{00000000-0005-0000-0000-00006A0C0000}"/>
    <cellStyle name="_Samleoversikt 2 4" xfId="42651" xr:uid="{00000000-0005-0000-0000-00006B0C0000}"/>
    <cellStyle name="_Samleoversikt 2 4 2" xfId="42652" xr:uid="{00000000-0005-0000-0000-00006C0C0000}"/>
    <cellStyle name="_Samleoversikt 2 4 2 2" xfId="42653" xr:uid="{00000000-0005-0000-0000-00006D0C0000}"/>
    <cellStyle name="_Samleoversikt 2 4 2 2 2" xfId="42654" xr:uid="{00000000-0005-0000-0000-00006E0C0000}"/>
    <cellStyle name="_Samleoversikt 2 4 2 3" xfId="42655" xr:uid="{00000000-0005-0000-0000-00006F0C0000}"/>
    <cellStyle name="_Samleoversikt 2 4 3" xfId="42656" xr:uid="{00000000-0005-0000-0000-0000700C0000}"/>
    <cellStyle name="_Samleoversikt 2 4 3 2" xfId="42657" xr:uid="{00000000-0005-0000-0000-0000710C0000}"/>
    <cellStyle name="_Samleoversikt 2 4 4" xfId="42658" xr:uid="{00000000-0005-0000-0000-0000720C0000}"/>
    <cellStyle name="_Samleoversikt 2 5" xfId="42659" xr:uid="{00000000-0005-0000-0000-0000730C0000}"/>
    <cellStyle name="_Samleoversikt 2 5 2" xfId="42660" xr:uid="{00000000-0005-0000-0000-0000740C0000}"/>
    <cellStyle name="_Samleoversikt 2 6" xfId="42661" xr:uid="{00000000-0005-0000-0000-0000750C0000}"/>
    <cellStyle name="_Samleoversikt 2 6 2" xfId="42662" xr:uid="{00000000-0005-0000-0000-0000760C0000}"/>
    <cellStyle name="_Samleoversikt 2 7" xfId="42663" xr:uid="{00000000-0005-0000-0000-0000770C0000}"/>
    <cellStyle name="_Samleoversikt 2 7 2" xfId="42664" xr:uid="{00000000-0005-0000-0000-0000780C0000}"/>
    <cellStyle name="_Samleoversikt 2 8" xfId="42665" xr:uid="{00000000-0005-0000-0000-0000790C0000}"/>
    <cellStyle name="_Samleoversikt 2_1" xfId="42666" xr:uid="{00000000-0005-0000-0000-00007A0C0000}"/>
    <cellStyle name="_Samleoversikt 2_8" xfId="42667" xr:uid="{00000000-0005-0000-0000-00007B0C0000}"/>
    <cellStyle name="_Samleoversikt 2_Kontroll ME" xfId="12373" xr:uid="{00000000-0005-0000-0000-00007C0C0000}"/>
    <cellStyle name="_Samleoversikt 2_Kontroll-fane" xfId="12374" xr:uid="{00000000-0005-0000-0000-00007D0C0000}"/>
    <cellStyle name="_Samleoversikt 3" xfId="286" xr:uid="{00000000-0005-0000-0000-00007E0C0000}"/>
    <cellStyle name="_Samleoversikt 3 2" xfId="42668" xr:uid="{00000000-0005-0000-0000-00007F0C0000}"/>
    <cellStyle name="_Samleoversikt 3 2 2" xfId="42669" xr:uid="{00000000-0005-0000-0000-0000800C0000}"/>
    <cellStyle name="_Samleoversikt 3 2 2 2" xfId="42670" xr:uid="{00000000-0005-0000-0000-0000810C0000}"/>
    <cellStyle name="_Samleoversikt 3 2 2 2 2" xfId="42671" xr:uid="{00000000-0005-0000-0000-0000820C0000}"/>
    <cellStyle name="_Samleoversikt 3 2 2 3" xfId="42672" xr:uid="{00000000-0005-0000-0000-0000830C0000}"/>
    <cellStyle name="_Samleoversikt 3 2 3" xfId="42673" xr:uid="{00000000-0005-0000-0000-0000840C0000}"/>
    <cellStyle name="_Samleoversikt 3 2 3 2" xfId="42674" xr:uid="{00000000-0005-0000-0000-0000850C0000}"/>
    <cellStyle name="_Samleoversikt 3 2 4" xfId="42675" xr:uid="{00000000-0005-0000-0000-0000860C0000}"/>
    <cellStyle name="_Samleoversikt 3 3" xfId="42676" xr:uid="{00000000-0005-0000-0000-0000870C0000}"/>
    <cellStyle name="_Samleoversikt 3 3 2" xfId="42677" xr:uid="{00000000-0005-0000-0000-0000880C0000}"/>
    <cellStyle name="_Samleoversikt 3 3 2 2" xfId="42678" xr:uid="{00000000-0005-0000-0000-0000890C0000}"/>
    <cellStyle name="_Samleoversikt 3 3 3" xfId="42679" xr:uid="{00000000-0005-0000-0000-00008A0C0000}"/>
    <cellStyle name="_Samleoversikt 3 3 4" xfId="42680" xr:uid="{00000000-0005-0000-0000-00008B0C0000}"/>
    <cellStyle name="_Samleoversikt 3 4" xfId="42681" xr:uid="{00000000-0005-0000-0000-00008C0C0000}"/>
    <cellStyle name="_Samleoversikt 3 4 2" xfId="42682" xr:uid="{00000000-0005-0000-0000-00008D0C0000}"/>
    <cellStyle name="_Samleoversikt 3 4 2 2" xfId="42683" xr:uid="{00000000-0005-0000-0000-00008E0C0000}"/>
    <cellStyle name="_Samleoversikt 3 4 3" xfId="42684" xr:uid="{00000000-0005-0000-0000-00008F0C0000}"/>
    <cellStyle name="_Samleoversikt 3 5" xfId="42685" xr:uid="{00000000-0005-0000-0000-0000900C0000}"/>
    <cellStyle name="_Samleoversikt 3 5 2" xfId="42686" xr:uid="{00000000-0005-0000-0000-0000910C0000}"/>
    <cellStyle name="_Samleoversikt 3 6" xfId="42687" xr:uid="{00000000-0005-0000-0000-0000920C0000}"/>
    <cellStyle name="_Samleoversikt 4" xfId="287" xr:uid="{00000000-0005-0000-0000-0000930C0000}"/>
    <cellStyle name="_Samleoversikt 4 2" xfId="42688" xr:uid="{00000000-0005-0000-0000-0000940C0000}"/>
    <cellStyle name="_Samleoversikt 4 2 2" xfId="42689" xr:uid="{00000000-0005-0000-0000-0000950C0000}"/>
    <cellStyle name="_Samleoversikt 4 2 2 2" xfId="42690" xr:uid="{00000000-0005-0000-0000-0000960C0000}"/>
    <cellStyle name="_Samleoversikt 4 2 2 2 2" xfId="42691" xr:uid="{00000000-0005-0000-0000-0000970C0000}"/>
    <cellStyle name="_Samleoversikt 4 2 2 2 2 2" xfId="42692" xr:uid="{00000000-0005-0000-0000-0000980C0000}"/>
    <cellStyle name="_Samleoversikt 4 2 2 2 3" xfId="42693" xr:uid="{00000000-0005-0000-0000-0000990C0000}"/>
    <cellStyle name="_Samleoversikt 4 2 2 3" xfId="42694" xr:uid="{00000000-0005-0000-0000-00009A0C0000}"/>
    <cellStyle name="_Samleoversikt 4 2 2 3 2" xfId="42695" xr:uid="{00000000-0005-0000-0000-00009B0C0000}"/>
    <cellStyle name="_Samleoversikt 4 2 2 4" xfId="42696" xr:uid="{00000000-0005-0000-0000-00009C0C0000}"/>
    <cellStyle name="_Samleoversikt 4 2 3" xfId="42697" xr:uid="{00000000-0005-0000-0000-00009D0C0000}"/>
    <cellStyle name="_Samleoversikt 4 2 3 2" xfId="42698" xr:uid="{00000000-0005-0000-0000-00009E0C0000}"/>
    <cellStyle name="_Samleoversikt 4 2 3 2 2" xfId="42699" xr:uid="{00000000-0005-0000-0000-00009F0C0000}"/>
    <cellStyle name="_Samleoversikt 4 2 3 3" xfId="42700" xr:uid="{00000000-0005-0000-0000-0000A00C0000}"/>
    <cellStyle name="_Samleoversikt 4 2 4" xfId="42701" xr:uid="{00000000-0005-0000-0000-0000A10C0000}"/>
    <cellStyle name="_Samleoversikt 4 2 4 2" xfId="42702" xr:uid="{00000000-0005-0000-0000-0000A20C0000}"/>
    <cellStyle name="_Samleoversikt 4 2 5" xfId="42703" xr:uid="{00000000-0005-0000-0000-0000A30C0000}"/>
    <cellStyle name="_Samleoversikt 4 3" xfId="42704" xr:uid="{00000000-0005-0000-0000-0000A40C0000}"/>
    <cellStyle name="_Samleoversikt 4 3 2" xfId="42705" xr:uid="{00000000-0005-0000-0000-0000A50C0000}"/>
    <cellStyle name="_Samleoversikt 4 3 2 2" xfId="42706" xr:uid="{00000000-0005-0000-0000-0000A60C0000}"/>
    <cellStyle name="_Samleoversikt 4 3 2 2 2" xfId="42707" xr:uid="{00000000-0005-0000-0000-0000A70C0000}"/>
    <cellStyle name="_Samleoversikt 4 3 2 3" xfId="42708" xr:uid="{00000000-0005-0000-0000-0000A80C0000}"/>
    <cellStyle name="_Samleoversikt 4 3 3" xfId="42709" xr:uid="{00000000-0005-0000-0000-0000A90C0000}"/>
    <cellStyle name="_Samleoversikt 4 3 3 2" xfId="42710" xr:uid="{00000000-0005-0000-0000-0000AA0C0000}"/>
    <cellStyle name="_Samleoversikt 4 3 4" xfId="42711" xr:uid="{00000000-0005-0000-0000-0000AB0C0000}"/>
    <cellStyle name="_Samleoversikt 4 4" xfId="42712" xr:uid="{00000000-0005-0000-0000-0000AC0C0000}"/>
    <cellStyle name="_Samleoversikt 4 4 2" xfId="42713" xr:uid="{00000000-0005-0000-0000-0000AD0C0000}"/>
    <cellStyle name="_Samleoversikt 4 4 2 2" xfId="42714" xr:uid="{00000000-0005-0000-0000-0000AE0C0000}"/>
    <cellStyle name="_Samleoversikt 4 4 3" xfId="42715" xr:uid="{00000000-0005-0000-0000-0000AF0C0000}"/>
    <cellStyle name="_Samleoversikt 4 5" xfId="42716" xr:uid="{00000000-0005-0000-0000-0000B00C0000}"/>
    <cellStyle name="_Samleoversikt 4 5 2" xfId="42717" xr:uid="{00000000-0005-0000-0000-0000B10C0000}"/>
    <cellStyle name="_Samleoversikt 4 6" xfId="42718" xr:uid="{00000000-0005-0000-0000-0000B20C0000}"/>
    <cellStyle name="_Samleoversikt 5" xfId="42719" xr:uid="{00000000-0005-0000-0000-0000B30C0000}"/>
    <cellStyle name="_Samleoversikt 5 2" xfId="42720" xr:uid="{00000000-0005-0000-0000-0000B40C0000}"/>
    <cellStyle name="_Samleoversikt 5 2 2" xfId="42721" xr:uid="{00000000-0005-0000-0000-0000B50C0000}"/>
    <cellStyle name="_Samleoversikt 5 2 2 2" xfId="42722" xr:uid="{00000000-0005-0000-0000-0000B60C0000}"/>
    <cellStyle name="_Samleoversikt 5 2 2 2 2" xfId="42723" xr:uid="{00000000-0005-0000-0000-0000B70C0000}"/>
    <cellStyle name="_Samleoversikt 5 2 2 2 2 2" xfId="42724" xr:uid="{00000000-0005-0000-0000-0000B80C0000}"/>
    <cellStyle name="_Samleoversikt 5 2 2 2 3" xfId="42725" xr:uid="{00000000-0005-0000-0000-0000B90C0000}"/>
    <cellStyle name="_Samleoversikt 5 2 2 3" xfId="42726" xr:uid="{00000000-0005-0000-0000-0000BA0C0000}"/>
    <cellStyle name="_Samleoversikt 5 2 2 3 2" xfId="42727" xr:uid="{00000000-0005-0000-0000-0000BB0C0000}"/>
    <cellStyle name="_Samleoversikt 5 2 2 4" xfId="42728" xr:uid="{00000000-0005-0000-0000-0000BC0C0000}"/>
    <cellStyle name="_Samleoversikt 5 2 3" xfId="42729" xr:uid="{00000000-0005-0000-0000-0000BD0C0000}"/>
    <cellStyle name="_Samleoversikt 5 2 3 2" xfId="42730" xr:uid="{00000000-0005-0000-0000-0000BE0C0000}"/>
    <cellStyle name="_Samleoversikt 5 2 3 2 2" xfId="42731" xr:uid="{00000000-0005-0000-0000-0000BF0C0000}"/>
    <cellStyle name="_Samleoversikt 5 2 3 3" xfId="42732" xr:uid="{00000000-0005-0000-0000-0000C00C0000}"/>
    <cellStyle name="_Samleoversikt 5 2 4" xfId="42733" xr:uid="{00000000-0005-0000-0000-0000C10C0000}"/>
    <cellStyle name="_Samleoversikt 5 2 4 2" xfId="42734" xr:uid="{00000000-0005-0000-0000-0000C20C0000}"/>
    <cellStyle name="_Samleoversikt 5 2 5" xfId="42735" xr:uid="{00000000-0005-0000-0000-0000C30C0000}"/>
    <cellStyle name="_Samleoversikt 5 3" xfId="42736" xr:uid="{00000000-0005-0000-0000-0000C40C0000}"/>
    <cellStyle name="_Samleoversikt 5 3 2" xfId="42737" xr:uid="{00000000-0005-0000-0000-0000C50C0000}"/>
    <cellStyle name="_Samleoversikt 5 3 2 2" xfId="42738" xr:uid="{00000000-0005-0000-0000-0000C60C0000}"/>
    <cellStyle name="_Samleoversikt 5 3 2 2 2" xfId="42739" xr:uid="{00000000-0005-0000-0000-0000C70C0000}"/>
    <cellStyle name="_Samleoversikt 5 3 2 3" xfId="42740" xr:uid="{00000000-0005-0000-0000-0000C80C0000}"/>
    <cellStyle name="_Samleoversikt 5 3 3" xfId="42741" xr:uid="{00000000-0005-0000-0000-0000C90C0000}"/>
    <cellStyle name="_Samleoversikt 5 3 3 2" xfId="42742" xr:uid="{00000000-0005-0000-0000-0000CA0C0000}"/>
    <cellStyle name="_Samleoversikt 5 3 4" xfId="42743" xr:uid="{00000000-0005-0000-0000-0000CB0C0000}"/>
    <cellStyle name="_Samleoversikt 5 4" xfId="42744" xr:uid="{00000000-0005-0000-0000-0000CC0C0000}"/>
    <cellStyle name="_Samleoversikt 5 4 2" xfId="42745" xr:uid="{00000000-0005-0000-0000-0000CD0C0000}"/>
    <cellStyle name="_Samleoversikt 5 4 2 2" xfId="42746" xr:uid="{00000000-0005-0000-0000-0000CE0C0000}"/>
    <cellStyle name="_Samleoversikt 5 4 3" xfId="42747" xr:uid="{00000000-0005-0000-0000-0000CF0C0000}"/>
    <cellStyle name="_Samleoversikt 5 5" xfId="42748" xr:uid="{00000000-0005-0000-0000-0000D00C0000}"/>
    <cellStyle name="_Samleoversikt 5 5 2" xfId="42749" xr:uid="{00000000-0005-0000-0000-0000D10C0000}"/>
    <cellStyle name="_Samleoversikt 5 6" xfId="42750" xr:uid="{00000000-0005-0000-0000-0000D20C0000}"/>
    <cellStyle name="_Samleoversikt 6" xfId="42751" xr:uid="{00000000-0005-0000-0000-0000D30C0000}"/>
    <cellStyle name="_Samleoversikt 6 2" xfId="42752" xr:uid="{00000000-0005-0000-0000-0000D40C0000}"/>
    <cellStyle name="_Samleoversikt 6 2 2" xfId="42753" xr:uid="{00000000-0005-0000-0000-0000D50C0000}"/>
    <cellStyle name="_Samleoversikt 6 2 2 2" xfId="42754" xr:uid="{00000000-0005-0000-0000-0000D60C0000}"/>
    <cellStyle name="_Samleoversikt 6 2 2 2 2" xfId="42755" xr:uid="{00000000-0005-0000-0000-0000D70C0000}"/>
    <cellStyle name="_Samleoversikt 6 2 2 2 2 2" xfId="42756" xr:uid="{00000000-0005-0000-0000-0000D80C0000}"/>
    <cellStyle name="_Samleoversikt 6 2 2 2 3" xfId="42757" xr:uid="{00000000-0005-0000-0000-0000D90C0000}"/>
    <cellStyle name="_Samleoversikt 6 2 2 3" xfId="42758" xr:uid="{00000000-0005-0000-0000-0000DA0C0000}"/>
    <cellStyle name="_Samleoversikt 6 2 2 3 2" xfId="42759" xr:uid="{00000000-0005-0000-0000-0000DB0C0000}"/>
    <cellStyle name="_Samleoversikt 6 2 2 4" xfId="42760" xr:uid="{00000000-0005-0000-0000-0000DC0C0000}"/>
    <cellStyle name="_Samleoversikt 6 2 3" xfId="42761" xr:uid="{00000000-0005-0000-0000-0000DD0C0000}"/>
    <cellStyle name="_Samleoversikt 6 2 3 2" xfId="42762" xr:uid="{00000000-0005-0000-0000-0000DE0C0000}"/>
    <cellStyle name="_Samleoversikt 6 2 3 2 2" xfId="42763" xr:uid="{00000000-0005-0000-0000-0000DF0C0000}"/>
    <cellStyle name="_Samleoversikt 6 2 3 3" xfId="42764" xr:uid="{00000000-0005-0000-0000-0000E00C0000}"/>
    <cellStyle name="_Samleoversikt 6 2 4" xfId="42765" xr:uid="{00000000-0005-0000-0000-0000E10C0000}"/>
    <cellStyle name="_Samleoversikt 6 2 4 2" xfId="42766" xr:uid="{00000000-0005-0000-0000-0000E20C0000}"/>
    <cellStyle name="_Samleoversikt 6 2 5" xfId="42767" xr:uid="{00000000-0005-0000-0000-0000E30C0000}"/>
    <cellStyle name="_Samleoversikt 6 3" xfId="42768" xr:uid="{00000000-0005-0000-0000-0000E40C0000}"/>
    <cellStyle name="_Samleoversikt 6 3 2" xfId="42769" xr:uid="{00000000-0005-0000-0000-0000E50C0000}"/>
    <cellStyle name="_Samleoversikt 6 3 2 2" xfId="42770" xr:uid="{00000000-0005-0000-0000-0000E60C0000}"/>
    <cellStyle name="_Samleoversikt 6 3 2 2 2" xfId="42771" xr:uid="{00000000-0005-0000-0000-0000E70C0000}"/>
    <cellStyle name="_Samleoversikt 6 3 2 3" xfId="42772" xr:uid="{00000000-0005-0000-0000-0000E80C0000}"/>
    <cellStyle name="_Samleoversikt 6 3 3" xfId="42773" xr:uid="{00000000-0005-0000-0000-0000E90C0000}"/>
    <cellStyle name="_Samleoversikt 6 3 3 2" xfId="42774" xr:uid="{00000000-0005-0000-0000-0000EA0C0000}"/>
    <cellStyle name="_Samleoversikt 6 3 4" xfId="42775" xr:uid="{00000000-0005-0000-0000-0000EB0C0000}"/>
    <cellStyle name="_Samleoversikt 6 4" xfId="42776" xr:uid="{00000000-0005-0000-0000-0000EC0C0000}"/>
    <cellStyle name="_Samleoversikt 6 4 2" xfId="42777" xr:uid="{00000000-0005-0000-0000-0000ED0C0000}"/>
    <cellStyle name="_Samleoversikt 6 4 2 2" xfId="42778" xr:uid="{00000000-0005-0000-0000-0000EE0C0000}"/>
    <cellStyle name="_Samleoversikt 6 4 3" xfId="42779" xr:uid="{00000000-0005-0000-0000-0000EF0C0000}"/>
    <cellStyle name="_Samleoversikt 6 5" xfId="42780" xr:uid="{00000000-0005-0000-0000-0000F00C0000}"/>
    <cellStyle name="_Samleoversikt 6 5 2" xfId="42781" xr:uid="{00000000-0005-0000-0000-0000F10C0000}"/>
    <cellStyle name="_Samleoversikt 6 6" xfId="42782" xr:uid="{00000000-0005-0000-0000-0000F20C0000}"/>
    <cellStyle name="_Samleoversikt 7" xfId="42783" xr:uid="{00000000-0005-0000-0000-0000F30C0000}"/>
    <cellStyle name="_Samleoversikt 7 2" xfId="42784" xr:uid="{00000000-0005-0000-0000-0000F40C0000}"/>
    <cellStyle name="_Samleoversikt 7 2 2" xfId="42785" xr:uid="{00000000-0005-0000-0000-0000F50C0000}"/>
    <cellStyle name="_Samleoversikt 7 2 2 2" xfId="42786" xr:uid="{00000000-0005-0000-0000-0000F60C0000}"/>
    <cellStyle name="_Samleoversikt 7 2 2 2 2" xfId="42787" xr:uid="{00000000-0005-0000-0000-0000F70C0000}"/>
    <cellStyle name="_Samleoversikt 7 2 2 3" xfId="42788" xr:uid="{00000000-0005-0000-0000-0000F80C0000}"/>
    <cellStyle name="_Samleoversikt 7 2 3" xfId="42789" xr:uid="{00000000-0005-0000-0000-0000F90C0000}"/>
    <cellStyle name="_Samleoversikt 7 2 3 2" xfId="42790" xr:uid="{00000000-0005-0000-0000-0000FA0C0000}"/>
    <cellStyle name="_Samleoversikt 7 2 4" xfId="42791" xr:uid="{00000000-0005-0000-0000-0000FB0C0000}"/>
    <cellStyle name="_Samleoversikt 7 3" xfId="42792" xr:uid="{00000000-0005-0000-0000-0000FC0C0000}"/>
    <cellStyle name="_Samleoversikt 7 3 2" xfId="42793" xr:uid="{00000000-0005-0000-0000-0000FD0C0000}"/>
    <cellStyle name="_Samleoversikt 7 3 2 2" xfId="42794" xr:uid="{00000000-0005-0000-0000-0000FE0C0000}"/>
    <cellStyle name="_Samleoversikt 7 3 2 2 2" xfId="42795" xr:uid="{00000000-0005-0000-0000-0000FF0C0000}"/>
    <cellStyle name="_Samleoversikt 7 3 2 3" xfId="42796" xr:uid="{00000000-0005-0000-0000-0000000D0000}"/>
    <cellStyle name="_Samleoversikt 7 3 3" xfId="42797" xr:uid="{00000000-0005-0000-0000-0000010D0000}"/>
    <cellStyle name="_Samleoversikt 7 3 3 2" xfId="42798" xr:uid="{00000000-0005-0000-0000-0000020D0000}"/>
    <cellStyle name="_Samleoversikt 7 3 4" xfId="42799" xr:uid="{00000000-0005-0000-0000-0000030D0000}"/>
    <cellStyle name="_Samleoversikt 7 4" xfId="42800" xr:uid="{00000000-0005-0000-0000-0000040D0000}"/>
    <cellStyle name="_Samleoversikt 7 4 2" xfId="42801" xr:uid="{00000000-0005-0000-0000-0000050D0000}"/>
    <cellStyle name="_Samleoversikt 7 4 2 2" xfId="42802" xr:uid="{00000000-0005-0000-0000-0000060D0000}"/>
    <cellStyle name="_Samleoversikt 7 4 3" xfId="42803" xr:uid="{00000000-0005-0000-0000-0000070D0000}"/>
    <cellStyle name="_Samleoversikt 7 5" xfId="42804" xr:uid="{00000000-0005-0000-0000-0000080D0000}"/>
    <cellStyle name="_Samleoversikt 7 5 2" xfId="42805" xr:uid="{00000000-0005-0000-0000-0000090D0000}"/>
    <cellStyle name="_Samleoversikt 7 6" xfId="42806" xr:uid="{00000000-0005-0000-0000-00000A0D0000}"/>
    <cellStyle name="_Samleoversikt 8" xfId="42807" xr:uid="{00000000-0005-0000-0000-00000B0D0000}"/>
    <cellStyle name="_Samleoversikt 8 2" xfId="42808" xr:uid="{00000000-0005-0000-0000-00000C0D0000}"/>
    <cellStyle name="_Samleoversikt 8 2 2" xfId="42809" xr:uid="{00000000-0005-0000-0000-00000D0D0000}"/>
    <cellStyle name="_Samleoversikt 8 3" xfId="42810" xr:uid="{00000000-0005-0000-0000-00000E0D0000}"/>
    <cellStyle name="_Samleoversikt 8 3 2" xfId="42811" xr:uid="{00000000-0005-0000-0000-00000F0D0000}"/>
    <cellStyle name="_Samleoversikt 8 4" xfId="42812" xr:uid="{00000000-0005-0000-0000-0000100D0000}"/>
    <cellStyle name="_Samleoversikt 9" xfId="42813" xr:uid="{00000000-0005-0000-0000-0000110D0000}"/>
    <cellStyle name="_Samleoversikt 9 2" xfId="42814" xr:uid="{00000000-0005-0000-0000-0000120D0000}"/>
    <cellStyle name="_Samleoversikt 9 2 2" xfId="42815" xr:uid="{00000000-0005-0000-0000-0000130D0000}"/>
    <cellStyle name="_Samleoversikt 9 3" xfId="42816" xr:uid="{00000000-0005-0000-0000-0000140D0000}"/>
    <cellStyle name="_Samleoversikt 9 3 2" xfId="42817" xr:uid="{00000000-0005-0000-0000-0000150D0000}"/>
    <cellStyle name="_Samleoversikt 9 4" xfId="42818" xr:uid="{00000000-0005-0000-0000-0000160D0000}"/>
    <cellStyle name="_Samleoversikt_1" xfId="42819" xr:uid="{00000000-0005-0000-0000-0000170D0000}"/>
    <cellStyle name="_Samleoversikt_8" xfId="42820" xr:uid="{00000000-0005-0000-0000-0000180D0000}"/>
    <cellStyle name="_Samleoversikt_Adjustment-Hovedtall" xfId="37169" xr:uid="{00000000-0005-0000-0000-0000190D0000}"/>
    <cellStyle name="_Samleoversikt_Døtre" xfId="42821" xr:uid="{00000000-0005-0000-0000-00001A0D0000}"/>
    <cellStyle name="_Samleoversikt_Døtre 2" xfId="42822" xr:uid="{00000000-0005-0000-0000-00001B0D0000}"/>
    <cellStyle name="_Samleoversikt_Døtre 2 2" xfId="42823" xr:uid="{00000000-0005-0000-0000-00001C0D0000}"/>
    <cellStyle name="_Samleoversikt_Døtre 3" xfId="42824" xr:uid="{00000000-0005-0000-0000-00001D0D0000}"/>
    <cellStyle name="_Samleoversikt_Expenses (1)" xfId="42825" xr:uid="{00000000-0005-0000-0000-00001E0D0000}"/>
    <cellStyle name="_Samleoversikt_Hovedtall" xfId="37170" xr:uid="{00000000-0005-0000-0000-00001F0D0000}"/>
    <cellStyle name="_Samleoversikt_Kontroll ME" xfId="12375" xr:uid="{00000000-0005-0000-0000-0000200D0000}"/>
    <cellStyle name="_Samleoversikt_Kontroll-fane" xfId="12376" xr:uid="{00000000-0005-0000-0000-0000210D0000}"/>
    <cellStyle name="_Samleoversikt_Nøkkeltall" xfId="37171" xr:uid="{00000000-0005-0000-0000-0000220D0000}"/>
    <cellStyle name="_Samleoversikt_Prognose eksponering " xfId="37172" xr:uid="{00000000-0005-0000-0000-0000230D0000}"/>
    <cellStyle name="_Samleoversikt_Prognose eksponering  2" xfId="42826" xr:uid="{00000000-0005-0000-0000-0000240D0000}"/>
    <cellStyle name="_Samleoversikt_Prognose eksponering  2 2" xfId="42827" xr:uid="{00000000-0005-0000-0000-0000250D0000}"/>
    <cellStyle name="_Samleoversikt_Prognose eksponering  2 2 2" xfId="42828" xr:uid="{00000000-0005-0000-0000-0000260D0000}"/>
    <cellStyle name="_Samleoversikt_Prognose eksponering  2 3" xfId="42829" xr:uid="{00000000-0005-0000-0000-0000270D0000}"/>
    <cellStyle name="_Samleoversikt_Prognose eksponering  3" xfId="42830" xr:uid="{00000000-0005-0000-0000-0000280D0000}"/>
    <cellStyle name="_Samleoversikt_Prognose eksponering  3 2" xfId="42831" xr:uid="{00000000-0005-0000-0000-0000290D0000}"/>
    <cellStyle name="_Samleoversikt_Prognose eksponering  4" xfId="42832" xr:uid="{00000000-0005-0000-0000-00002A0D0000}"/>
    <cellStyle name="_Samleoversikt_Resultat" xfId="37173" xr:uid="{00000000-0005-0000-0000-00002B0D0000}"/>
    <cellStyle name="_Samleoversikt_Results &amp; key fig." xfId="42833" xr:uid="{00000000-0005-0000-0000-00002C0D0000}"/>
    <cellStyle name="_Samleoversikt_Side 9" xfId="42834" xr:uid="{00000000-0005-0000-0000-00002D0D0000}"/>
    <cellStyle name="_Samleoversikt_Trondheim - Int. fond" xfId="12377" xr:uid="{00000000-0005-0000-0000-00002E0D0000}"/>
    <cellStyle name="_Samleoversikt_Trondheim - Int. fond 2" xfId="37174" xr:uid="{00000000-0005-0000-0000-00002F0D0000}"/>
    <cellStyle name="_Samleoversikt_Trondheim - Int. fond_Kontroll ME" xfId="12378" xr:uid="{00000000-0005-0000-0000-0000300D0000}"/>
    <cellStyle name="_Samleoversikt_Trondheim - Int. fond_Kontroll-fane" xfId="12379" xr:uid="{00000000-0005-0000-0000-0000310D0000}"/>
    <cellStyle name="_Samleoversikt_Vedlegg" xfId="42835" xr:uid="{00000000-0005-0000-0000-0000320D0000}"/>
    <cellStyle name="_Samleoversikt_Vedlegg 2" xfId="42836" xr:uid="{00000000-0005-0000-0000-0000330D0000}"/>
    <cellStyle name="_Samleoversikt_Vedlegg 2 2" xfId="42837" xr:uid="{00000000-0005-0000-0000-0000340D0000}"/>
    <cellStyle name="_Samleoversikt_Vedlegg 2 2 2" xfId="42838" xr:uid="{00000000-0005-0000-0000-0000350D0000}"/>
    <cellStyle name="_Samleoversikt_Vedlegg 2 3" xfId="42839" xr:uid="{00000000-0005-0000-0000-0000360D0000}"/>
    <cellStyle name="_Samleoversikt_Vedlegg 3" xfId="42840" xr:uid="{00000000-0005-0000-0000-0000370D0000}"/>
    <cellStyle name="_Samleoversikt_Vedlegg 3 2" xfId="42841" xr:uid="{00000000-0005-0000-0000-0000380D0000}"/>
    <cellStyle name="_Samleoversikt_Vedlegg 4" xfId="42842" xr:uid="{00000000-0005-0000-0000-0000390D0000}"/>
    <cellStyle name="_Samleoversikt_YTD" xfId="42843" xr:uid="{00000000-0005-0000-0000-00003A0D0000}"/>
    <cellStyle name="_Security Overrides" xfId="288" xr:uid="{00000000-0005-0000-0000-00003B0D0000}"/>
    <cellStyle name="_sendtradematrix" xfId="289" xr:uid="{00000000-0005-0000-0000-00003C0D0000}"/>
    <cellStyle name="_sendtradematrix_Hovedtall" xfId="37175" xr:uid="{00000000-0005-0000-0000-00003D0D0000}"/>
    <cellStyle name="_sendtradematrix_Nøkkeltall" xfId="37176" xr:uid="{00000000-0005-0000-0000-00003E0D0000}"/>
    <cellStyle name="_sendtradematrix_Q Sum_Res N" xfId="37177" xr:uid="{00000000-0005-0000-0000-00003F0D0000}"/>
    <cellStyle name="_sendtradematrix_Resultat" xfId="37178" xr:uid="{00000000-0005-0000-0000-0000400D0000}"/>
    <cellStyle name="_Sheet1" xfId="290" xr:uid="{00000000-0005-0000-0000-0000410D0000}"/>
    <cellStyle name="_Sheet2" xfId="291" xr:uid="{00000000-0005-0000-0000-0000420D0000}"/>
    <cellStyle name="_Sheet3" xfId="292" xr:uid="{00000000-0005-0000-0000-0000430D0000}"/>
    <cellStyle name="_Sigurd" xfId="12380" xr:uid="{00000000-0005-0000-0000-0000440D0000}"/>
    <cellStyle name="_spesial" xfId="12381" xr:uid="{00000000-0005-0000-0000-0000450D0000}"/>
    <cellStyle name="_spesial_Kontroll ME" xfId="12382" xr:uid="{00000000-0005-0000-0000-0000460D0000}"/>
    <cellStyle name="_spesial_Kontroll-fane" xfId="12383" xr:uid="{00000000-0005-0000-0000-0000470D0000}"/>
    <cellStyle name="_Statsobligasjon (I)" xfId="293" xr:uid="{00000000-0005-0000-0000-0000480D0000}"/>
    <cellStyle name="_Statsobligasjon (III) " xfId="294" xr:uid="{00000000-0005-0000-0000-0000490D0000}"/>
    <cellStyle name="_style" xfId="295" xr:uid="{00000000-0005-0000-0000-00004A0D0000}"/>
    <cellStyle name="_style 10" xfId="42844" xr:uid="{00000000-0005-0000-0000-00004B0D0000}"/>
    <cellStyle name="_style 10 2" xfId="42845" xr:uid="{00000000-0005-0000-0000-00004C0D0000}"/>
    <cellStyle name="_style 11" xfId="42846" xr:uid="{00000000-0005-0000-0000-00004D0D0000}"/>
    <cellStyle name="_style 2" xfId="296" xr:uid="{00000000-0005-0000-0000-00004E0D0000}"/>
    <cellStyle name="_style 2 2" xfId="42847" xr:uid="{00000000-0005-0000-0000-00004F0D0000}"/>
    <cellStyle name="_style 2 2 2" xfId="42848" xr:uid="{00000000-0005-0000-0000-0000500D0000}"/>
    <cellStyle name="_style 2 2 2 2" xfId="42849" xr:uid="{00000000-0005-0000-0000-0000510D0000}"/>
    <cellStyle name="_style 2 2 2 2 2" xfId="42850" xr:uid="{00000000-0005-0000-0000-0000520D0000}"/>
    <cellStyle name="_style 2 2 2 2 2 2" xfId="42851" xr:uid="{00000000-0005-0000-0000-0000530D0000}"/>
    <cellStyle name="_style 2 2 2 2 3" xfId="42852" xr:uid="{00000000-0005-0000-0000-0000540D0000}"/>
    <cellStyle name="_style 2 2 2 3" xfId="42853" xr:uid="{00000000-0005-0000-0000-0000550D0000}"/>
    <cellStyle name="_style 2 2 2 3 2" xfId="42854" xr:uid="{00000000-0005-0000-0000-0000560D0000}"/>
    <cellStyle name="_style 2 2 2 4" xfId="42855" xr:uid="{00000000-0005-0000-0000-0000570D0000}"/>
    <cellStyle name="_style 2 2 3" xfId="42856" xr:uid="{00000000-0005-0000-0000-0000580D0000}"/>
    <cellStyle name="_style 2 2 3 2" xfId="42857" xr:uid="{00000000-0005-0000-0000-0000590D0000}"/>
    <cellStyle name="_style 2 2 3 2 2" xfId="42858" xr:uid="{00000000-0005-0000-0000-00005A0D0000}"/>
    <cellStyle name="_style 2 2 3 3" xfId="42859" xr:uid="{00000000-0005-0000-0000-00005B0D0000}"/>
    <cellStyle name="_style 2 2 4" xfId="42860" xr:uid="{00000000-0005-0000-0000-00005C0D0000}"/>
    <cellStyle name="_style 2 2 4 2" xfId="42861" xr:uid="{00000000-0005-0000-0000-00005D0D0000}"/>
    <cellStyle name="_style 2 2 5" xfId="42862" xr:uid="{00000000-0005-0000-0000-00005E0D0000}"/>
    <cellStyle name="_style 2 3" xfId="42863" xr:uid="{00000000-0005-0000-0000-00005F0D0000}"/>
    <cellStyle name="_style 2 3 2" xfId="42864" xr:uid="{00000000-0005-0000-0000-0000600D0000}"/>
    <cellStyle name="_style 2 3 2 2" xfId="42865" xr:uid="{00000000-0005-0000-0000-0000610D0000}"/>
    <cellStyle name="_style 2 3 2 2 2" xfId="42866" xr:uid="{00000000-0005-0000-0000-0000620D0000}"/>
    <cellStyle name="_style 2 3 2 3" xfId="42867" xr:uid="{00000000-0005-0000-0000-0000630D0000}"/>
    <cellStyle name="_style 2 3 3" xfId="42868" xr:uid="{00000000-0005-0000-0000-0000640D0000}"/>
    <cellStyle name="_style 2 3 3 2" xfId="42869" xr:uid="{00000000-0005-0000-0000-0000650D0000}"/>
    <cellStyle name="_style 2 3 4" xfId="42870" xr:uid="{00000000-0005-0000-0000-0000660D0000}"/>
    <cellStyle name="_style 2 4" xfId="42871" xr:uid="{00000000-0005-0000-0000-0000670D0000}"/>
    <cellStyle name="_style 2 4 2" xfId="42872" xr:uid="{00000000-0005-0000-0000-0000680D0000}"/>
    <cellStyle name="_style 2 4 2 2" xfId="42873" xr:uid="{00000000-0005-0000-0000-0000690D0000}"/>
    <cellStyle name="_style 2 4 3" xfId="42874" xr:uid="{00000000-0005-0000-0000-00006A0D0000}"/>
    <cellStyle name="_style 2 4 3 2" xfId="42875" xr:uid="{00000000-0005-0000-0000-00006B0D0000}"/>
    <cellStyle name="_style 2 4 4" xfId="42876" xr:uid="{00000000-0005-0000-0000-00006C0D0000}"/>
    <cellStyle name="_style 2 5" xfId="42877" xr:uid="{00000000-0005-0000-0000-00006D0D0000}"/>
    <cellStyle name="_style 2 5 2" xfId="42878" xr:uid="{00000000-0005-0000-0000-00006E0D0000}"/>
    <cellStyle name="_style 2 6" xfId="42879" xr:uid="{00000000-0005-0000-0000-00006F0D0000}"/>
    <cellStyle name="_style 2 6 2" xfId="42880" xr:uid="{00000000-0005-0000-0000-0000700D0000}"/>
    <cellStyle name="_style 2 7" xfId="42881" xr:uid="{00000000-0005-0000-0000-0000710D0000}"/>
    <cellStyle name="_style 2_Kontroll ME" xfId="12384" xr:uid="{00000000-0005-0000-0000-0000720D0000}"/>
    <cellStyle name="_style 2_Kontroll-fane" xfId="12385" xr:uid="{00000000-0005-0000-0000-0000730D0000}"/>
    <cellStyle name="_style 2_Prognose eksponering " xfId="37179" xr:uid="{00000000-0005-0000-0000-0000740D0000}"/>
    <cellStyle name="_style 2_Prognose eksponering  2" xfId="42882" xr:uid="{00000000-0005-0000-0000-0000750D0000}"/>
    <cellStyle name="_style 2_Prognose eksponering  2 2" xfId="42883" xr:uid="{00000000-0005-0000-0000-0000760D0000}"/>
    <cellStyle name="_style 2_Prognose eksponering  2 2 2" xfId="42884" xr:uid="{00000000-0005-0000-0000-0000770D0000}"/>
    <cellStyle name="_style 2_Prognose eksponering  2 3" xfId="42885" xr:uid="{00000000-0005-0000-0000-0000780D0000}"/>
    <cellStyle name="_style 2_Prognose eksponering  3" xfId="42886" xr:uid="{00000000-0005-0000-0000-0000790D0000}"/>
    <cellStyle name="_style 2_Prognose eksponering  3 2" xfId="42887" xr:uid="{00000000-0005-0000-0000-00007A0D0000}"/>
    <cellStyle name="_style 2_Prognose eksponering  4" xfId="42888" xr:uid="{00000000-0005-0000-0000-00007B0D0000}"/>
    <cellStyle name="_style 2_Vedlegg" xfId="42889" xr:uid="{00000000-0005-0000-0000-00007C0D0000}"/>
    <cellStyle name="_style 2_Vedlegg 2" xfId="42890" xr:uid="{00000000-0005-0000-0000-00007D0D0000}"/>
    <cellStyle name="_style 2_Vedlegg 2 2" xfId="42891" xr:uid="{00000000-0005-0000-0000-00007E0D0000}"/>
    <cellStyle name="_style 2_Vedlegg 2 2 2" xfId="42892" xr:uid="{00000000-0005-0000-0000-00007F0D0000}"/>
    <cellStyle name="_style 2_Vedlegg 2 3" xfId="42893" xr:uid="{00000000-0005-0000-0000-0000800D0000}"/>
    <cellStyle name="_style 2_Vedlegg 3" xfId="42894" xr:uid="{00000000-0005-0000-0000-0000810D0000}"/>
    <cellStyle name="_style 2_Vedlegg 3 2" xfId="42895" xr:uid="{00000000-0005-0000-0000-0000820D0000}"/>
    <cellStyle name="_style 2_Vedlegg 4" xfId="42896" xr:uid="{00000000-0005-0000-0000-0000830D0000}"/>
    <cellStyle name="_style 3" xfId="297" xr:uid="{00000000-0005-0000-0000-0000840D0000}"/>
    <cellStyle name="_style 3 2" xfId="42897" xr:uid="{00000000-0005-0000-0000-0000850D0000}"/>
    <cellStyle name="_style 3 2 2" xfId="42898" xr:uid="{00000000-0005-0000-0000-0000860D0000}"/>
    <cellStyle name="_style 3 2 2 2" xfId="42899" xr:uid="{00000000-0005-0000-0000-0000870D0000}"/>
    <cellStyle name="_style 3 2 2 2 2" xfId="42900" xr:uid="{00000000-0005-0000-0000-0000880D0000}"/>
    <cellStyle name="_style 3 2 2 3" xfId="42901" xr:uid="{00000000-0005-0000-0000-0000890D0000}"/>
    <cellStyle name="_style 3 2 3" xfId="42902" xr:uid="{00000000-0005-0000-0000-00008A0D0000}"/>
    <cellStyle name="_style 3 2 3 2" xfId="42903" xr:uid="{00000000-0005-0000-0000-00008B0D0000}"/>
    <cellStyle name="_style 3 2 4" xfId="42904" xr:uid="{00000000-0005-0000-0000-00008C0D0000}"/>
    <cellStyle name="_style 3 3" xfId="42905" xr:uid="{00000000-0005-0000-0000-00008D0D0000}"/>
    <cellStyle name="_style 3 3 2" xfId="42906" xr:uid="{00000000-0005-0000-0000-00008E0D0000}"/>
    <cellStyle name="_style 3 3 2 2" xfId="42907" xr:uid="{00000000-0005-0000-0000-00008F0D0000}"/>
    <cellStyle name="_style 3 3 3" xfId="42908" xr:uid="{00000000-0005-0000-0000-0000900D0000}"/>
    <cellStyle name="_style 3 4" xfId="42909" xr:uid="{00000000-0005-0000-0000-0000910D0000}"/>
    <cellStyle name="_style 3 4 2" xfId="42910" xr:uid="{00000000-0005-0000-0000-0000920D0000}"/>
    <cellStyle name="_style 3 5" xfId="42911" xr:uid="{00000000-0005-0000-0000-0000930D0000}"/>
    <cellStyle name="_style 4" xfId="298" xr:uid="{00000000-0005-0000-0000-0000940D0000}"/>
    <cellStyle name="_style 4 2" xfId="42912" xr:uid="{00000000-0005-0000-0000-0000950D0000}"/>
    <cellStyle name="_style 4 2 2" xfId="42913" xr:uid="{00000000-0005-0000-0000-0000960D0000}"/>
    <cellStyle name="_style 4 2 2 2" xfId="42914" xr:uid="{00000000-0005-0000-0000-0000970D0000}"/>
    <cellStyle name="_style 4 2 2 2 2" xfId="42915" xr:uid="{00000000-0005-0000-0000-0000980D0000}"/>
    <cellStyle name="_style 4 2 2 2 2 2" xfId="42916" xr:uid="{00000000-0005-0000-0000-0000990D0000}"/>
    <cellStyle name="_style 4 2 2 2 3" xfId="42917" xr:uid="{00000000-0005-0000-0000-00009A0D0000}"/>
    <cellStyle name="_style 4 2 2 3" xfId="42918" xr:uid="{00000000-0005-0000-0000-00009B0D0000}"/>
    <cellStyle name="_style 4 2 2 3 2" xfId="42919" xr:uid="{00000000-0005-0000-0000-00009C0D0000}"/>
    <cellStyle name="_style 4 2 2 4" xfId="42920" xr:uid="{00000000-0005-0000-0000-00009D0D0000}"/>
    <cellStyle name="_style 4 2 3" xfId="42921" xr:uid="{00000000-0005-0000-0000-00009E0D0000}"/>
    <cellStyle name="_style 4 2 3 2" xfId="42922" xr:uid="{00000000-0005-0000-0000-00009F0D0000}"/>
    <cellStyle name="_style 4 2 3 2 2" xfId="42923" xr:uid="{00000000-0005-0000-0000-0000A00D0000}"/>
    <cellStyle name="_style 4 2 3 3" xfId="42924" xr:uid="{00000000-0005-0000-0000-0000A10D0000}"/>
    <cellStyle name="_style 4 2 4" xfId="42925" xr:uid="{00000000-0005-0000-0000-0000A20D0000}"/>
    <cellStyle name="_style 4 2 4 2" xfId="42926" xr:uid="{00000000-0005-0000-0000-0000A30D0000}"/>
    <cellStyle name="_style 4 2 5" xfId="42927" xr:uid="{00000000-0005-0000-0000-0000A40D0000}"/>
    <cellStyle name="_style 4 3" xfId="42928" xr:uid="{00000000-0005-0000-0000-0000A50D0000}"/>
    <cellStyle name="_style 4 3 2" xfId="42929" xr:uid="{00000000-0005-0000-0000-0000A60D0000}"/>
    <cellStyle name="_style 4 3 2 2" xfId="42930" xr:uid="{00000000-0005-0000-0000-0000A70D0000}"/>
    <cellStyle name="_style 4 3 2 2 2" xfId="42931" xr:uid="{00000000-0005-0000-0000-0000A80D0000}"/>
    <cellStyle name="_style 4 3 2 3" xfId="42932" xr:uid="{00000000-0005-0000-0000-0000A90D0000}"/>
    <cellStyle name="_style 4 3 3" xfId="42933" xr:uid="{00000000-0005-0000-0000-0000AA0D0000}"/>
    <cellStyle name="_style 4 3 3 2" xfId="42934" xr:uid="{00000000-0005-0000-0000-0000AB0D0000}"/>
    <cellStyle name="_style 4 3 4" xfId="42935" xr:uid="{00000000-0005-0000-0000-0000AC0D0000}"/>
    <cellStyle name="_style 4 4" xfId="42936" xr:uid="{00000000-0005-0000-0000-0000AD0D0000}"/>
    <cellStyle name="_style 4 4 2" xfId="42937" xr:uid="{00000000-0005-0000-0000-0000AE0D0000}"/>
    <cellStyle name="_style 4 4 2 2" xfId="42938" xr:uid="{00000000-0005-0000-0000-0000AF0D0000}"/>
    <cellStyle name="_style 4 4 3" xfId="42939" xr:uid="{00000000-0005-0000-0000-0000B00D0000}"/>
    <cellStyle name="_style 4 5" xfId="42940" xr:uid="{00000000-0005-0000-0000-0000B10D0000}"/>
    <cellStyle name="_style 4 5 2" xfId="42941" xr:uid="{00000000-0005-0000-0000-0000B20D0000}"/>
    <cellStyle name="_style 4 6" xfId="42942" xr:uid="{00000000-0005-0000-0000-0000B30D0000}"/>
    <cellStyle name="_style 5" xfId="42943" xr:uid="{00000000-0005-0000-0000-0000B40D0000}"/>
    <cellStyle name="_style 5 2" xfId="42944" xr:uid="{00000000-0005-0000-0000-0000B50D0000}"/>
    <cellStyle name="_style 5 2 2" xfId="42945" xr:uid="{00000000-0005-0000-0000-0000B60D0000}"/>
    <cellStyle name="_style 5 2 2 2" xfId="42946" xr:uid="{00000000-0005-0000-0000-0000B70D0000}"/>
    <cellStyle name="_style 5 2 2 2 2" xfId="42947" xr:uid="{00000000-0005-0000-0000-0000B80D0000}"/>
    <cellStyle name="_style 5 2 2 2 2 2" xfId="42948" xr:uid="{00000000-0005-0000-0000-0000B90D0000}"/>
    <cellStyle name="_style 5 2 2 2 3" xfId="42949" xr:uid="{00000000-0005-0000-0000-0000BA0D0000}"/>
    <cellStyle name="_style 5 2 2 3" xfId="42950" xr:uid="{00000000-0005-0000-0000-0000BB0D0000}"/>
    <cellStyle name="_style 5 2 2 3 2" xfId="42951" xr:uid="{00000000-0005-0000-0000-0000BC0D0000}"/>
    <cellStyle name="_style 5 2 2 4" xfId="42952" xr:uid="{00000000-0005-0000-0000-0000BD0D0000}"/>
    <cellStyle name="_style 5 2 3" xfId="42953" xr:uid="{00000000-0005-0000-0000-0000BE0D0000}"/>
    <cellStyle name="_style 5 2 3 2" xfId="42954" xr:uid="{00000000-0005-0000-0000-0000BF0D0000}"/>
    <cellStyle name="_style 5 2 3 2 2" xfId="42955" xr:uid="{00000000-0005-0000-0000-0000C00D0000}"/>
    <cellStyle name="_style 5 2 3 3" xfId="42956" xr:uid="{00000000-0005-0000-0000-0000C10D0000}"/>
    <cellStyle name="_style 5 2 4" xfId="42957" xr:uid="{00000000-0005-0000-0000-0000C20D0000}"/>
    <cellStyle name="_style 5 2 4 2" xfId="42958" xr:uid="{00000000-0005-0000-0000-0000C30D0000}"/>
    <cellStyle name="_style 5 2 5" xfId="42959" xr:uid="{00000000-0005-0000-0000-0000C40D0000}"/>
    <cellStyle name="_style 5 3" xfId="42960" xr:uid="{00000000-0005-0000-0000-0000C50D0000}"/>
    <cellStyle name="_style 5 3 2" xfId="42961" xr:uid="{00000000-0005-0000-0000-0000C60D0000}"/>
    <cellStyle name="_style 5 3 2 2" xfId="42962" xr:uid="{00000000-0005-0000-0000-0000C70D0000}"/>
    <cellStyle name="_style 5 3 2 2 2" xfId="42963" xr:uid="{00000000-0005-0000-0000-0000C80D0000}"/>
    <cellStyle name="_style 5 3 2 3" xfId="42964" xr:uid="{00000000-0005-0000-0000-0000C90D0000}"/>
    <cellStyle name="_style 5 3 3" xfId="42965" xr:uid="{00000000-0005-0000-0000-0000CA0D0000}"/>
    <cellStyle name="_style 5 3 3 2" xfId="42966" xr:uid="{00000000-0005-0000-0000-0000CB0D0000}"/>
    <cellStyle name="_style 5 3 4" xfId="42967" xr:uid="{00000000-0005-0000-0000-0000CC0D0000}"/>
    <cellStyle name="_style 5 4" xfId="42968" xr:uid="{00000000-0005-0000-0000-0000CD0D0000}"/>
    <cellStyle name="_style 5 4 2" xfId="42969" xr:uid="{00000000-0005-0000-0000-0000CE0D0000}"/>
    <cellStyle name="_style 5 4 2 2" xfId="42970" xr:uid="{00000000-0005-0000-0000-0000CF0D0000}"/>
    <cellStyle name="_style 5 4 3" xfId="42971" xr:uid="{00000000-0005-0000-0000-0000D00D0000}"/>
    <cellStyle name="_style 5 5" xfId="42972" xr:uid="{00000000-0005-0000-0000-0000D10D0000}"/>
    <cellStyle name="_style 5 5 2" xfId="42973" xr:uid="{00000000-0005-0000-0000-0000D20D0000}"/>
    <cellStyle name="_style 5 6" xfId="42974" xr:uid="{00000000-0005-0000-0000-0000D30D0000}"/>
    <cellStyle name="_style 6" xfId="42975" xr:uid="{00000000-0005-0000-0000-0000D40D0000}"/>
    <cellStyle name="_style 6 2" xfId="42976" xr:uid="{00000000-0005-0000-0000-0000D50D0000}"/>
    <cellStyle name="_style 6 2 2" xfId="42977" xr:uid="{00000000-0005-0000-0000-0000D60D0000}"/>
    <cellStyle name="_style 6 2 2 2" xfId="42978" xr:uid="{00000000-0005-0000-0000-0000D70D0000}"/>
    <cellStyle name="_style 6 2 2 2 2" xfId="42979" xr:uid="{00000000-0005-0000-0000-0000D80D0000}"/>
    <cellStyle name="_style 6 2 2 2 2 2" xfId="42980" xr:uid="{00000000-0005-0000-0000-0000D90D0000}"/>
    <cellStyle name="_style 6 2 2 2 3" xfId="42981" xr:uid="{00000000-0005-0000-0000-0000DA0D0000}"/>
    <cellStyle name="_style 6 2 2 3" xfId="42982" xr:uid="{00000000-0005-0000-0000-0000DB0D0000}"/>
    <cellStyle name="_style 6 2 2 3 2" xfId="42983" xr:uid="{00000000-0005-0000-0000-0000DC0D0000}"/>
    <cellStyle name="_style 6 2 2 4" xfId="42984" xr:uid="{00000000-0005-0000-0000-0000DD0D0000}"/>
    <cellStyle name="_style 6 2 3" xfId="42985" xr:uid="{00000000-0005-0000-0000-0000DE0D0000}"/>
    <cellStyle name="_style 6 2 3 2" xfId="42986" xr:uid="{00000000-0005-0000-0000-0000DF0D0000}"/>
    <cellStyle name="_style 6 2 3 2 2" xfId="42987" xr:uid="{00000000-0005-0000-0000-0000E00D0000}"/>
    <cellStyle name="_style 6 2 3 3" xfId="42988" xr:uid="{00000000-0005-0000-0000-0000E10D0000}"/>
    <cellStyle name="_style 6 2 4" xfId="42989" xr:uid="{00000000-0005-0000-0000-0000E20D0000}"/>
    <cellStyle name="_style 6 2 4 2" xfId="42990" xr:uid="{00000000-0005-0000-0000-0000E30D0000}"/>
    <cellStyle name="_style 6 2 5" xfId="42991" xr:uid="{00000000-0005-0000-0000-0000E40D0000}"/>
    <cellStyle name="_style 6 3" xfId="42992" xr:uid="{00000000-0005-0000-0000-0000E50D0000}"/>
    <cellStyle name="_style 6 3 2" xfId="42993" xr:uid="{00000000-0005-0000-0000-0000E60D0000}"/>
    <cellStyle name="_style 6 3 2 2" xfId="42994" xr:uid="{00000000-0005-0000-0000-0000E70D0000}"/>
    <cellStyle name="_style 6 3 2 2 2" xfId="42995" xr:uid="{00000000-0005-0000-0000-0000E80D0000}"/>
    <cellStyle name="_style 6 3 2 3" xfId="42996" xr:uid="{00000000-0005-0000-0000-0000E90D0000}"/>
    <cellStyle name="_style 6 3 3" xfId="42997" xr:uid="{00000000-0005-0000-0000-0000EA0D0000}"/>
    <cellStyle name="_style 6 3 3 2" xfId="42998" xr:uid="{00000000-0005-0000-0000-0000EB0D0000}"/>
    <cellStyle name="_style 6 3 4" xfId="42999" xr:uid="{00000000-0005-0000-0000-0000EC0D0000}"/>
    <cellStyle name="_style 6 4" xfId="43000" xr:uid="{00000000-0005-0000-0000-0000ED0D0000}"/>
    <cellStyle name="_style 6 4 2" xfId="43001" xr:uid="{00000000-0005-0000-0000-0000EE0D0000}"/>
    <cellStyle name="_style 6 4 2 2" xfId="43002" xr:uid="{00000000-0005-0000-0000-0000EF0D0000}"/>
    <cellStyle name="_style 6 4 3" xfId="43003" xr:uid="{00000000-0005-0000-0000-0000F00D0000}"/>
    <cellStyle name="_style 6 5" xfId="43004" xr:uid="{00000000-0005-0000-0000-0000F10D0000}"/>
    <cellStyle name="_style 6 5 2" xfId="43005" xr:uid="{00000000-0005-0000-0000-0000F20D0000}"/>
    <cellStyle name="_style 6 6" xfId="43006" xr:uid="{00000000-0005-0000-0000-0000F30D0000}"/>
    <cellStyle name="_style 7" xfId="43007" xr:uid="{00000000-0005-0000-0000-0000F40D0000}"/>
    <cellStyle name="_style 7 2" xfId="43008" xr:uid="{00000000-0005-0000-0000-0000F50D0000}"/>
    <cellStyle name="_style 7 2 2" xfId="43009" xr:uid="{00000000-0005-0000-0000-0000F60D0000}"/>
    <cellStyle name="_style 7 2 2 2" xfId="43010" xr:uid="{00000000-0005-0000-0000-0000F70D0000}"/>
    <cellStyle name="_style 7 2 2 2 2" xfId="43011" xr:uid="{00000000-0005-0000-0000-0000F80D0000}"/>
    <cellStyle name="_style 7 2 2 3" xfId="43012" xr:uid="{00000000-0005-0000-0000-0000F90D0000}"/>
    <cellStyle name="_style 7 2 3" xfId="43013" xr:uid="{00000000-0005-0000-0000-0000FA0D0000}"/>
    <cellStyle name="_style 7 2 3 2" xfId="43014" xr:uid="{00000000-0005-0000-0000-0000FB0D0000}"/>
    <cellStyle name="_style 7 2 4" xfId="43015" xr:uid="{00000000-0005-0000-0000-0000FC0D0000}"/>
    <cellStyle name="_style 7 3" xfId="43016" xr:uid="{00000000-0005-0000-0000-0000FD0D0000}"/>
    <cellStyle name="_style 7 3 2" xfId="43017" xr:uid="{00000000-0005-0000-0000-0000FE0D0000}"/>
    <cellStyle name="_style 7 3 2 2" xfId="43018" xr:uid="{00000000-0005-0000-0000-0000FF0D0000}"/>
    <cellStyle name="_style 7 3 2 2 2" xfId="43019" xr:uid="{00000000-0005-0000-0000-0000000E0000}"/>
    <cellStyle name="_style 7 3 2 3" xfId="43020" xr:uid="{00000000-0005-0000-0000-0000010E0000}"/>
    <cellStyle name="_style 7 3 3" xfId="43021" xr:uid="{00000000-0005-0000-0000-0000020E0000}"/>
    <cellStyle name="_style 7 3 3 2" xfId="43022" xr:uid="{00000000-0005-0000-0000-0000030E0000}"/>
    <cellStyle name="_style 7 3 4" xfId="43023" xr:uid="{00000000-0005-0000-0000-0000040E0000}"/>
    <cellStyle name="_style 7 4" xfId="43024" xr:uid="{00000000-0005-0000-0000-0000050E0000}"/>
    <cellStyle name="_style 7 4 2" xfId="43025" xr:uid="{00000000-0005-0000-0000-0000060E0000}"/>
    <cellStyle name="_style 7 4 2 2" xfId="43026" xr:uid="{00000000-0005-0000-0000-0000070E0000}"/>
    <cellStyle name="_style 7 4 3" xfId="43027" xr:uid="{00000000-0005-0000-0000-0000080E0000}"/>
    <cellStyle name="_style 7 5" xfId="43028" xr:uid="{00000000-0005-0000-0000-0000090E0000}"/>
    <cellStyle name="_style 7 5 2" xfId="43029" xr:uid="{00000000-0005-0000-0000-00000A0E0000}"/>
    <cellStyle name="_style 7 6" xfId="43030" xr:uid="{00000000-0005-0000-0000-00000B0E0000}"/>
    <cellStyle name="_style 8" xfId="43031" xr:uid="{00000000-0005-0000-0000-00000C0E0000}"/>
    <cellStyle name="_style 8 2" xfId="43032" xr:uid="{00000000-0005-0000-0000-00000D0E0000}"/>
    <cellStyle name="_style 8 2 2" xfId="43033" xr:uid="{00000000-0005-0000-0000-00000E0E0000}"/>
    <cellStyle name="_style 8 3" xfId="43034" xr:uid="{00000000-0005-0000-0000-00000F0E0000}"/>
    <cellStyle name="_style 8 3 2" xfId="43035" xr:uid="{00000000-0005-0000-0000-0000100E0000}"/>
    <cellStyle name="_style 8 4" xfId="43036" xr:uid="{00000000-0005-0000-0000-0000110E0000}"/>
    <cellStyle name="_style 9" xfId="43037" xr:uid="{00000000-0005-0000-0000-0000120E0000}"/>
    <cellStyle name="_style 9 2" xfId="43038" xr:uid="{00000000-0005-0000-0000-0000130E0000}"/>
    <cellStyle name="_style_Expenses (1)" xfId="43039" xr:uid="{00000000-0005-0000-0000-0000140E0000}"/>
    <cellStyle name="_style_Kontroll ME" xfId="12386" xr:uid="{00000000-0005-0000-0000-0000150E0000}"/>
    <cellStyle name="_style_Kontroll-fane" xfId="12387" xr:uid="{00000000-0005-0000-0000-0000160E0000}"/>
    <cellStyle name="_style_Prognose eksponering " xfId="37180" xr:uid="{00000000-0005-0000-0000-0000170E0000}"/>
    <cellStyle name="_style_Prognose eksponering  2" xfId="43040" xr:uid="{00000000-0005-0000-0000-0000180E0000}"/>
    <cellStyle name="_style_Prognose eksponering  2 2" xfId="43041" xr:uid="{00000000-0005-0000-0000-0000190E0000}"/>
    <cellStyle name="_style_Prognose eksponering  2 2 2" xfId="43042" xr:uid="{00000000-0005-0000-0000-00001A0E0000}"/>
    <cellStyle name="_style_Prognose eksponering  2 3" xfId="43043" xr:uid="{00000000-0005-0000-0000-00001B0E0000}"/>
    <cellStyle name="_style_Prognose eksponering  3" xfId="43044" xr:uid="{00000000-0005-0000-0000-00001C0E0000}"/>
    <cellStyle name="_style_Prognose eksponering  3 2" xfId="43045" xr:uid="{00000000-0005-0000-0000-00001D0E0000}"/>
    <cellStyle name="_style_Prognose eksponering  4" xfId="43046" xr:uid="{00000000-0005-0000-0000-00001E0E0000}"/>
    <cellStyle name="_style_Results &amp; key fig." xfId="43047" xr:uid="{00000000-0005-0000-0000-00001F0E0000}"/>
    <cellStyle name="_style_Vedlegg" xfId="43048" xr:uid="{00000000-0005-0000-0000-0000200E0000}"/>
    <cellStyle name="_style_Vedlegg 2" xfId="43049" xr:uid="{00000000-0005-0000-0000-0000210E0000}"/>
    <cellStyle name="_style_Vedlegg 2 2" xfId="43050" xr:uid="{00000000-0005-0000-0000-0000220E0000}"/>
    <cellStyle name="_style_Vedlegg 2 2 2" xfId="43051" xr:uid="{00000000-0005-0000-0000-0000230E0000}"/>
    <cellStyle name="_style_Vedlegg 2 3" xfId="43052" xr:uid="{00000000-0005-0000-0000-0000240E0000}"/>
    <cellStyle name="_style_Vedlegg 3" xfId="43053" xr:uid="{00000000-0005-0000-0000-0000250E0000}"/>
    <cellStyle name="_style_Vedlegg 3 2" xfId="43054" xr:uid="{00000000-0005-0000-0000-0000260E0000}"/>
    <cellStyle name="_style_Vedlegg 4" xfId="43055" xr:uid="{00000000-0005-0000-0000-0000270E0000}"/>
    <cellStyle name="_SubHeading" xfId="12388" xr:uid="{00000000-0005-0000-0000-0000280E0000}"/>
    <cellStyle name="_SubHeading_prestemp" xfId="12389" xr:uid="{00000000-0005-0000-0000-0000290E0000}"/>
    <cellStyle name="_SubHeading_prestemp 2" xfId="12390" xr:uid="{00000000-0005-0000-0000-00002A0E0000}"/>
    <cellStyle name="_SubHeading_prestemp_Balanse" xfId="12391" xr:uid="{00000000-0005-0000-0000-00002B0E0000}"/>
    <cellStyle name="_SubHeading_prestemp_Hovedtall" xfId="37181" xr:uid="{00000000-0005-0000-0000-00002C0E0000}"/>
    <cellStyle name="_SubHeading_prestemp_Nøkkeltall" xfId="37182" xr:uid="{00000000-0005-0000-0000-00002D0E0000}"/>
    <cellStyle name="_SubHeading_prestemp_Resultat" xfId="12392" xr:uid="{00000000-0005-0000-0000-00002E0E0000}"/>
    <cellStyle name="_Tabell inntekter KIL 0908" xfId="12393" xr:uid="{00000000-0005-0000-0000-00002F0E0000}"/>
    <cellStyle name="_Tabell inntekter KIL 0908_Kontroll ME" xfId="12394" xr:uid="{00000000-0005-0000-0000-0000300E0000}"/>
    <cellStyle name="_Tabell inntekter KIL 0908_Kontroll-fane" xfId="12395" xr:uid="{00000000-0005-0000-0000-0000310E0000}"/>
    <cellStyle name="_Table" xfId="12396" xr:uid="{00000000-0005-0000-0000-0000320E0000}"/>
    <cellStyle name="_Table 2" xfId="12397" xr:uid="{00000000-0005-0000-0000-0000330E0000}"/>
    <cellStyle name="_Table 2 2" xfId="37183" xr:uid="{00000000-0005-0000-0000-0000340E0000}"/>
    <cellStyle name="_Table 2 2 2" xfId="37184" xr:uid="{00000000-0005-0000-0000-0000350E0000}"/>
    <cellStyle name="_Table 2 2 2 2" xfId="37185" xr:uid="{00000000-0005-0000-0000-0000360E0000}"/>
    <cellStyle name="_Table 2 2 2 2 2" xfId="43056" xr:uid="{00000000-0005-0000-0000-0000370E0000}"/>
    <cellStyle name="_Table 2 2 2 2 3" xfId="43057" xr:uid="{00000000-0005-0000-0000-0000380E0000}"/>
    <cellStyle name="_Table 2 2 2 2 4" xfId="43058" xr:uid="{00000000-0005-0000-0000-0000390E0000}"/>
    <cellStyle name="_Table 2 2 2 2 5" xfId="43059" xr:uid="{00000000-0005-0000-0000-00003A0E0000}"/>
    <cellStyle name="_Table 2 2 2 2_Results &amp; key fig." xfId="43060" xr:uid="{00000000-0005-0000-0000-00003B0E0000}"/>
    <cellStyle name="_Table 2 2 2 3" xfId="43061" xr:uid="{00000000-0005-0000-0000-00003C0E0000}"/>
    <cellStyle name="_Table 2 2 2 4" xfId="43062" xr:uid="{00000000-0005-0000-0000-00003D0E0000}"/>
    <cellStyle name="_Table 2 2 2_Results &amp; key fig." xfId="43063" xr:uid="{00000000-0005-0000-0000-00003E0E0000}"/>
    <cellStyle name="_Table 2 2 3" xfId="43064" xr:uid="{00000000-0005-0000-0000-00003F0E0000}"/>
    <cellStyle name="_Table 2 2 4" xfId="43065" xr:uid="{00000000-0005-0000-0000-0000400E0000}"/>
    <cellStyle name="_Table 2 2 5" xfId="43066" xr:uid="{00000000-0005-0000-0000-0000410E0000}"/>
    <cellStyle name="_Table 2 2_Results &amp; key fig." xfId="43067" xr:uid="{00000000-0005-0000-0000-0000420E0000}"/>
    <cellStyle name="_Table 2 3" xfId="37186" xr:uid="{00000000-0005-0000-0000-0000430E0000}"/>
    <cellStyle name="_Table 2 3 2" xfId="37187" xr:uid="{00000000-0005-0000-0000-0000440E0000}"/>
    <cellStyle name="_Table 2 3 2 2" xfId="43068" xr:uid="{00000000-0005-0000-0000-0000450E0000}"/>
    <cellStyle name="_Table 2 3 2 3" xfId="43069" xr:uid="{00000000-0005-0000-0000-0000460E0000}"/>
    <cellStyle name="_Table 2 3 2 4" xfId="43070" xr:uid="{00000000-0005-0000-0000-0000470E0000}"/>
    <cellStyle name="_Table 2 3 2 5" xfId="43071" xr:uid="{00000000-0005-0000-0000-0000480E0000}"/>
    <cellStyle name="_Table 2 3 2_Results &amp; key fig." xfId="43072" xr:uid="{00000000-0005-0000-0000-0000490E0000}"/>
    <cellStyle name="_Table 2 3 3" xfId="43073" xr:uid="{00000000-0005-0000-0000-00004A0E0000}"/>
    <cellStyle name="_Table 2 3 4" xfId="43074" xr:uid="{00000000-0005-0000-0000-00004B0E0000}"/>
    <cellStyle name="_Table 2 3_Results &amp; key fig." xfId="43075" xr:uid="{00000000-0005-0000-0000-00004C0E0000}"/>
    <cellStyle name="_Table 2 4" xfId="43076" xr:uid="{00000000-0005-0000-0000-00004D0E0000}"/>
    <cellStyle name="_Table 2 5" xfId="43077" xr:uid="{00000000-0005-0000-0000-00004E0E0000}"/>
    <cellStyle name="_Table 2_Results &amp; key fig." xfId="43078" xr:uid="{00000000-0005-0000-0000-00004F0E0000}"/>
    <cellStyle name="_Table 3" xfId="37188" xr:uid="{00000000-0005-0000-0000-0000500E0000}"/>
    <cellStyle name="_Table 3 2" xfId="37189" xr:uid="{00000000-0005-0000-0000-0000510E0000}"/>
    <cellStyle name="_Table 3 2 2" xfId="37190" xr:uid="{00000000-0005-0000-0000-0000520E0000}"/>
    <cellStyle name="_Table 3 2 2 2" xfId="43079" xr:uid="{00000000-0005-0000-0000-0000530E0000}"/>
    <cellStyle name="_Table 3 2 2 3" xfId="43080" xr:uid="{00000000-0005-0000-0000-0000540E0000}"/>
    <cellStyle name="_Table 3 2 2 4" xfId="43081" xr:uid="{00000000-0005-0000-0000-0000550E0000}"/>
    <cellStyle name="_Table 3 2 2 5" xfId="43082" xr:uid="{00000000-0005-0000-0000-0000560E0000}"/>
    <cellStyle name="_Table 3 2 2_Results &amp; key fig." xfId="43083" xr:uid="{00000000-0005-0000-0000-0000570E0000}"/>
    <cellStyle name="_Table 3 2 3" xfId="43084" xr:uid="{00000000-0005-0000-0000-0000580E0000}"/>
    <cellStyle name="_Table 3 2 4" xfId="43085" xr:uid="{00000000-0005-0000-0000-0000590E0000}"/>
    <cellStyle name="_Table 3 2_Results &amp; key fig." xfId="43086" xr:uid="{00000000-0005-0000-0000-00005A0E0000}"/>
    <cellStyle name="_Table 3 3" xfId="43087" xr:uid="{00000000-0005-0000-0000-00005B0E0000}"/>
    <cellStyle name="_Table 3 4" xfId="43088" xr:uid="{00000000-0005-0000-0000-00005C0E0000}"/>
    <cellStyle name="_Table 3 5" xfId="43089" xr:uid="{00000000-0005-0000-0000-00005D0E0000}"/>
    <cellStyle name="_Table 3_Results &amp; key fig." xfId="43090" xr:uid="{00000000-0005-0000-0000-00005E0E0000}"/>
    <cellStyle name="_Table 4" xfId="43091" xr:uid="{00000000-0005-0000-0000-00005F0E0000}"/>
    <cellStyle name="_Table 5" xfId="43092" xr:uid="{00000000-0005-0000-0000-0000600E0000}"/>
    <cellStyle name="_Table_CC1" xfId="53220" xr:uid="{74E1BCDD-C6BC-4BA3-99D6-EBD2EDA3EE4D}"/>
    <cellStyle name="_Table_Expenses (1)" xfId="43093" xr:uid="{00000000-0005-0000-0000-0000610E0000}"/>
    <cellStyle name="_Table_Expenses (1) 2" xfId="43094" xr:uid="{00000000-0005-0000-0000-0000620E0000}"/>
    <cellStyle name="_Table_LR2" xfId="53199" xr:uid="{DE4E2121-508D-4A5C-8A56-561F5C15B8E9}"/>
    <cellStyle name="_Table_Results &amp; key fig." xfId="43095" xr:uid="{00000000-0005-0000-0000-0000630E0000}"/>
    <cellStyle name="_TableHead" xfId="12398" xr:uid="{00000000-0005-0000-0000-0000640E0000}"/>
    <cellStyle name="_TableRowHead" xfId="12399" xr:uid="{00000000-0005-0000-0000-0000650E0000}"/>
    <cellStyle name="_TableSuperHead" xfId="12400" xr:uid="{00000000-0005-0000-0000-0000660E0000}"/>
    <cellStyle name="_Tall 2005-2010 kap" xfId="37191" xr:uid="{00000000-0005-0000-0000-0000670E0000}"/>
    <cellStyle name="_Total" xfId="299" xr:uid="{00000000-0005-0000-0000-0000680E0000}"/>
    <cellStyle name="_Total 2" xfId="12401" xr:uid="{00000000-0005-0000-0000-0000690E0000}"/>
    <cellStyle name="_Total 2 2" xfId="43096" xr:uid="{00000000-0005-0000-0000-00006A0E0000}"/>
    <cellStyle name="_Total 2 2 2" xfId="43097" xr:uid="{00000000-0005-0000-0000-00006B0E0000}"/>
    <cellStyle name="_Total 2 2 2 2" xfId="43098" xr:uid="{00000000-0005-0000-0000-00006C0E0000}"/>
    <cellStyle name="_Total 2 2 3" xfId="43099" xr:uid="{00000000-0005-0000-0000-00006D0E0000}"/>
    <cellStyle name="_Total 2 3" xfId="43100" xr:uid="{00000000-0005-0000-0000-00006E0E0000}"/>
    <cellStyle name="_Total 2 3 2" xfId="43101" xr:uid="{00000000-0005-0000-0000-00006F0E0000}"/>
    <cellStyle name="_Total 2 4" xfId="43102" xr:uid="{00000000-0005-0000-0000-0000700E0000}"/>
    <cellStyle name="_Total 2_Kontroll ME" xfId="12402" xr:uid="{00000000-0005-0000-0000-0000710E0000}"/>
    <cellStyle name="_Total 2_Kontroll-fane" xfId="12403" xr:uid="{00000000-0005-0000-0000-0000720E0000}"/>
    <cellStyle name="_Total 3" xfId="43103" xr:uid="{00000000-0005-0000-0000-0000730E0000}"/>
    <cellStyle name="_Total 3 2" xfId="43104" xr:uid="{00000000-0005-0000-0000-0000740E0000}"/>
    <cellStyle name="_Total 4" xfId="43105" xr:uid="{00000000-0005-0000-0000-0000750E0000}"/>
    <cellStyle name="_Total 4 2" xfId="43106" xr:uid="{00000000-0005-0000-0000-0000760E0000}"/>
    <cellStyle name="_Total 5" xfId="43107" xr:uid="{00000000-0005-0000-0000-0000770E0000}"/>
    <cellStyle name="_Total_Expenses (1)" xfId="43108" xr:uid="{00000000-0005-0000-0000-0000780E0000}"/>
    <cellStyle name="_Total_Kontroll ME" xfId="12404" xr:uid="{00000000-0005-0000-0000-0000790E0000}"/>
    <cellStyle name="_Total_Kontroll-fane" xfId="12405" xr:uid="{00000000-0005-0000-0000-00007A0E0000}"/>
    <cellStyle name="_Total_Prognose eksponering " xfId="37192" xr:uid="{00000000-0005-0000-0000-00007B0E0000}"/>
    <cellStyle name="_Total_Prognose eksponering  2" xfId="43109" xr:uid="{00000000-0005-0000-0000-00007C0E0000}"/>
    <cellStyle name="_Total_Prognose eksponering  2 2" xfId="43110" xr:uid="{00000000-0005-0000-0000-00007D0E0000}"/>
    <cellStyle name="_Total_Prognose eksponering  2 2 2" xfId="43111" xr:uid="{00000000-0005-0000-0000-00007E0E0000}"/>
    <cellStyle name="_Total_Prognose eksponering  2 3" xfId="43112" xr:uid="{00000000-0005-0000-0000-00007F0E0000}"/>
    <cellStyle name="_Total_Prognose eksponering  3" xfId="43113" xr:uid="{00000000-0005-0000-0000-0000800E0000}"/>
    <cellStyle name="_Total_Prognose eksponering  3 2" xfId="43114" xr:uid="{00000000-0005-0000-0000-0000810E0000}"/>
    <cellStyle name="_Total_Prognose eksponering  4" xfId="43115" xr:uid="{00000000-0005-0000-0000-0000820E0000}"/>
    <cellStyle name="_Total_Results &amp; key fig." xfId="43116" xr:uid="{00000000-0005-0000-0000-0000830E0000}"/>
    <cellStyle name="_Total_Vedlegg" xfId="43117" xr:uid="{00000000-0005-0000-0000-0000840E0000}"/>
    <cellStyle name="_Total_Vedlegg 2" xfId="43118" xr:uid="{00000000-0005-0000-0000-0000850E0000}"/>
    <cellStyle name="_Total_Vedlegg 2 2" xfId="43119" xr:uid="{00000000-0005-0000-0000-0000860E0000}"/>
    <cellStyle name="_Total_Vedlegg 2 2 2" xfId="43120" xr:uid="{00000000-0005-0000-0000-0000870E0000}"/>
    <cellStyle name="_Total_Vedlegg 2 3" xfId="43121" xr:uid="{00000000-0005-0000-0000-0000880E0000}"/>
    <cellStyle name="_Total_Vedlegg 2 3 2" xfId="43122" xr:uid="{00000000-0005-0000-0000-0000890E0000}"/>
    <cellStyle name="_Total_Vedlegg 2 4" xfId="43123" xr:uid="{00000000-0005-0000-0000-00008A0E0000}"/>
    <cellStyle name="_Total_Vedlegg 3" xfId="43124" xr:uid="{00000000-0005-0000-0000-00008B0E0000}"/>
    <cellStyle name="_Total_Vedlegg 3 2" xfId="43125" xr:uid="{00000000-0005-0000-0000-00008C0E0000}"/>
    <cellStyle name="_Total_Vedlegg 4" xfId="43126" xr:uid="{00000000-0005-0000-0000-00008D0E0000}"/>
    <cellStyle name="_Total_Vedlegg 4 2" xfId="43127" xr:uid="{00000000-0005-0000-0000-00008E0E0000}"/>
    <cellStyle name="_Total_Vedlegg 5" xfId="43128" xr:uid="{00000000-0005-0000-0000-00008F0E0000}"/>
    <cellStyle name="_Total_Vedlegg_1" xfId="43129" xr:uid="{00000000-0005-0000-0000-0000900E0000}"/>
    <cellStyle name="_Total_Vedlegg_1 2" xfId="43130" xr:uid="{00000000-0005-0000-0000-0000910E0000}"/>
    <cellStyle name="_Total_Vedlegg_1 2 2" xfId="43131" xr:uid="{00000000-0005-0000-0000-0000920E0000}"/>
    <cellStyle name="_Total_Vedlegg_1 2 2 2" xfId="43132" xr:uid="{00000000-0005-0000-0000-0000930E0000}"/>
    <cellStyle name="_Total_Vedlegg_1 2 3" xfId="43133" xr:uid="{00000000-0005-0000-0000-0000940E0000}"/>
    <cellStyle name="_Total_Vedlegg_1 3" xfId="43134" xr:uid="{00000000-0005-0000-0000-0000950E0000}"/>
    <cellStyle name="_Total_Vedlegg_1 3 2" xfId="43135" xr:uid="{00000000-0005-0000-0000-0000960E0000}"/>
    <cellStyle name="_Total_Vedlegg_1 4" xfId="43136" xr:uid="{00000000-0005-0000-0000-0000970E0000}"/>
    <cellStyle name="_TRANSAKSJONER" xfId="300" xr:uid="{00000000-0005-0000-0000-0000980E0000}"/>
    <cellStyle name="_Uteling Net NAV" xfId="301" xr:uid="{00000000-0005-0000-0000-0000990E0000}"/>
    <cellStyle name="_UTENLANDSKE" xfId="302" xr:uid="{00000000-0005-0000-0000-00009A0E0000}"/>
    <cellStyle name="_Utvikling i balansen i løpet av 2008 innskudd (2)" xfId="12406" xr:uid="{00000000-0005-0000-0000-00009B0E0000}"/>
    <cellStyle name="_Uvanlige poster 0909" xfId="12407" xr:uid="{00000000-0005-0000-0000-00009C0E0000}"/>
    <cellStyle name="_Uvanlige poster 0909_Kontroll ME" xfId="12408" xr:uid="{00000000-0005-0000-0000-00009D0E0000}"/>
    <cellStyle name="_Uvanlige poster 0909_Kontroll-fane" xfId="12409" xr:uid="{00000000-0005-0000-0000-00009E0E0000}"/>
    <cellStyle name="_Uvanlige poster 0912 ny versjon 2" xfId="12410" xr:uid="{00000000-0005-0000-0000-00009F0E0000}"/>
    <cellStyle name="_Uvanlige poster 0912 ny versjon 2_Kontroll ME" xfId="12411" xr:uid="{00000000-0005-0000-0000-0000A00E0000}"/>
    <cellStyle name="_Uvanlige poster 0912 ny versjon 2_Kontroll-fane" xfId="12412" xr:uid="{00000000-0005-0000-0000-0000A10E0000}"/>
    <cellStyle name="_Uvanlige poster 2010" xfId="12413" xr:uid="{00000000-0005-0000-0000-0000A20E0000}"/>
    <cellStyle name="_Uvanlige poster 2010_Kontroll ME" xfId="12414" xr:uid="{00000000-0005-0000-0000-0000A30E0000}"/>
    <cellStyle name="_Uvanlige poster 2010_Kontroll-fane" xfId="12415" xr:uid="{00000000-0005-0000-0000-0000A40E0000}"/>
    <cellStyle name="_V5 Avstemming kursendring Skandia &amp; Carlson" xfId="303" xr:uid="{00000000-0005-0000-0000-0000A50E0000}"/>
    <cellStyle name="_Valeffekt NORD, Lux og Finans 16 april" xfId="12416" xr:uid="{00000000-0005-0000-0000-0000A60E0000}"/>
    <cellStyle name="_Valeffekt NORD, Lux og Finans 21. august" xfId="12417" xr:uid="{00000000-0005-0000-0000-0000A70E0000}"/>
    <cellStyle name="_Valeffekt NORD, Lux og Finans 27 november" xfId="12418" xr:uid="{00000000-0005-0000-0000-0000A80E0000}"/>
    <cellStyle name="_Valeffekt NORD, Lux og Finans 31 des" xfId="12419" xr:uid="{00000000-0005-0000-0000-0000A90E0000}"/>
    <cellStyle name="_Valeffekt NORD, Lux og Finans 3Q09" xfId="12420" xr:uid="{00000000-0005-0000-0000-0000AA0E0000}"/>
    <cellStyle name="_Valeffekt NORD, Lux og Finans 9 april" xfId="12421" xr:uid="{00000000-0005-0000-0000-0000AB0E0000}"/>
    <cellStyle name="_valutakorrigert utlån" xfId="12422" xr:uid="{00000000-0005-0000-0000-0000AC0E0000}"/>
    <cellStyle name="_Valutakursendringer 29 jan" xfId="12423" xr:uid="{00000000-0005-0000-0000-0000AD0E0000}"/>
    <cellStyle name="_Vital Total" xfId="304" xr:uid="{00000000-0005-0000-0000-0000AE0E0000}"/>
    <cellStyle name="_Vital Total 2" xfId="37193" xr:uid="{00000000-0005-0000-0000-0000AF0E0000}"/>
    <cellStyle name="_Vital Total 2 2" xfId="43137" xr:uid="{00000000-0005-0000-0000-0000B00E0000}"/>
    <cellStyle name="_Vital Total 2 2 2" xfId="43138" xr:uid="{00000000-0005-0000-0000-0000B10E0000}"/>
    <cellStyle name="_Vital Total 2 2 2 2" xfId="43139" xr:uid="{00000000-0005-0000-0000-0000B20E0000}"/>
    <cellStyle name="_Vital Total 2 2 3" xfId="43140" xr:uid="{00000000-0005-0000-0000-0000B30E0000}"/>
    <cellStyle name="_Vital Total 2 3" xfId="43141" xr:uid="{00000000-0005-0000-0000-0000B40E0000}"/>
    <cellStyle name="_Vital Total 2 3 2" xfId="43142" xr:uid="{00000000-0005-0000-0000-0000B50E0000}"/>
    <cellStyle name="_Vital Total 2 4" xfId="43143" xr:uid="{00000000-0005-0000-0000-0000B60E0000}"/>
    <cellStyle name="_Vital Total 3" xfId="43144" xr:uid="{00000000-0005-0000-0000-0000B70E0000}"/>
    <cellStyle name="_Vital Total 3 2" xfId="43145" xr:uid="{00000000-0005-0000-0000-0000B80E0000}"/>
    <cellStyle name="_Vital Total 4" xfId="43146" xr:uid="{00000000-0005-0000-0000-0000B90E0000}"/>
    <cellStyle name="_Vital Total 4 2" xfId="43147" xr:uid="{00000000-0005-0000-0000-0000BA0E0000}"/>
    <cellStyle name="_Vital Total 5" xfId="43148" xr:uid="{00000000-0005-0000-0000-0000BB0E0000}"/>
    <cellStyle name="_Vital Total_Expenses (1)" xfId="43149" xr:uid="{00000000-0005-0000-0000-0000BC0E0000}"/>
    <cellStyle name="_Vital Total_Prognose eksponering " xfId="37194" xr:uid="{00000000-0005-0000-0000-0000BD0E0000}"/>
    <cellStyle name="_Vital Total_Prognose eksponering  2" xfId="43150" xr:uid="{00000000-0005-0000-0000-0000BE0E0000}"/>
    <cellStyle name="_Vital Total_Prognose eksponering  2 2" xfId="43151" xr:uid="{00000000-0005-0000-0000-0000BF0E0000}"/>
    <cellStyle name="_Vital Total_Prognose eksponering  2 2 2" xfId="43152" xr:uid="{00000000-0005-0000-0000-0000C00E0000}"/>
    <cellStyle name="_Vital Total_Prognose eksponering  2 3" xfId="43153" xr:uid="{00000000-0005-0000-0000-0000C10E0000}"/>
    <cellStyle name="_Vital Total_Prognose eksponering  3" xfId="43154" xr:uid="{00000000-0005-0000-0000-0000C20E0000}"/>
    <cellStyle name="_Vital Total_Prognose eksponering  3 2" xfId="43155" xr:uid="{00000000-0005-0000-0000-0000C30E0000}"/>
    <cellStyle name="_Vital Total_Prognose eksponering  4" xfId="43156" xr:uid="{00000000-0005-0000-0000-0000C40E0000}"/>
    <cellStyle name="_Vital Total_Results &amp; key fig." xfId="43157" xr:uid="{00000000-0005-0000-0000-0000C50E0000}"/>
    <cellStyle name="_Vital Total_Vedlegg" xfId="43158" xr:uid="{00000000-0005-0000-0000-0000C60E0000}"/>
    <cellStyle name="_Vital Total_Vedlegg 2" xfId="43159" xr:uid="{00000000-0005-0000-0000-0000C70E0000}"/>
    <cellStyle name="_Vital Total_Vedlegg 2 2" xfId="43160" xr:uid="{00000000-0005-0000-0000-0000C80E0000}"/>
    <cellStyle name="_Vital Total_Vedlegg 2 2 2" xfId="43161" xr:uid="{00000000-0005-0000-0000-0000C90E0000}"/>
    <cellStyle name="_Vital Total_Vedlegg 2 3" xfId="43162" xr:uid="{00000000-0005-0000-0000-0000CA0E0000}"/>
    <cellStyle name="_Vital Total_Vedlegg 2 3 2" xfId="43163" xr:uid="{00000000-0005-0000-0000-0000CB0E0000}"/>
    <cellStyle name="_Vital Total_Vedlegg 2 4" xfId="43164" xr:uid="{00000000-0005-0000-0000-0000CC0E0000}"/>
    <cellStyle name="_Vital Total_Vedlegg 3" xfId="43165" xr:uid="{00000000-0005-0000-0000-0000CD0E0000}"/>
    <cellStyle name="_Vital Total_Vedlegg 3 2" xfId="43166" xr:uid="{00000000-0005-0000-0000-0000CE0E0000}"/>
    <cellStyle name="_Vital Total_Vedlegg 4" xfId="43167" xr:uid="{00000000-0005-0000-0000-0000CF0E0000}"/>
    <cellStyle name="_Vital Total_Vedlegg 4 2" xfId="43168" xr:uid="{00000000-0005-0000-0000-0000D00E0000}"/>
    <cellStyle name="_Vital Total_Vedlegg 5" xfId="43169" xr:uid="{00000000-0005-0000-0000-0000D10E0000}"/>
    <cellStyle name="_Vital Total_Vedlegg_1" xfId="43170" xr:uid="{00000000-0005-0000-0000-0000D20E0000}"/>
    <cellStyle name="_Vital Total_Vedlegg_1 2" xfId="43171" xr:uid="{00000000-0005-0000-0000-0000D30E0000}"/>
    <cellStyle name="_Vital Total_Vedlegg_1 2 2" xfId="43172" xr:uid="{00000000-0005-0000-0000-0000D40E0000}"/>
    <cellStyle name="_Vital Total_Vedlegg_1 2 2 2" xfId="43173" xr:uid="{00000000-0005-0000-0000-0000D50E0000}"/>
    <cellStyle name="_Vital Total_Vedlegg_1 2 3" xfId="43174" xr:uid="{00000000-0005-0000-0000-0000D60E0000}"/>
    <cellStyle name="_Vital Total_Vedlegg_1 3" xfId="43175" xr:uid="{00000000-0005-0000-0000-0000D70E0000}"/>
    <cellStyle name="_Vital Total_Vedlegg_1 3 2" xfId="43176" xr:uid="{00000000-0005-0000-0000-0000D80E0000}"/>
    <cellStyle name="_Vital Total_Vedlegg_1 4" xfId="43177" xr:uid="{00000000-0005-0000-0000-0000D90E0000}"/>
    <cellStyle name="_Vurd.kategori 0812 Verdipapirinnlån" xfId="12424" xr:uid="{00000000-0005-0000-0000-0000DA0E0000}"/>
    <cellStyle name="=C:\WINNT35\SYSTEM32\COMMAND.COM" xfId="305" xr:uid="{00000000-0005-0000-0000-0000DB0E0000}"/>
    <cellStyle name="=C:\WINNT35\SYSTEM32\COMMAND.COM 2" xfId="306" xr:uid="{00000000-0005-0000-0000-0000DC0E0000}"/>
    <cellStyle name="=C:\WINNT35\SYSTEM32\COMMAND.COM 2 10" xfId="307" xr:uid="{00000000-0005-0000-0000-0000DD0E0000}"/>
    <cellStyle name="=C:\WINNT35\SYSTEM32\COMMAND.COM 2 10 10" xfId="308" xr:uid="{00000000-0005-0000-0000-0000DE0E0000}"/>
    <cellStyle name="=C:\WINNT35\SYSTEM32\COMMAND.COM 2 10 11" xfId="309" xr:uid="{00000000-0005-0000-0000-0000DF0E0000}"/>
    <cellStyle name="=C:\WINNT35\SYSTEM32\COMMAND.COM 2 10 12" xfId="310" xr:uid="{00000000-0005-0000-0000-0000E00E0000}"/>
    <cellStyle name="=C:\WINNT35\SYSTEM32\COMMAND.COM 2 10 13" xfId="311" xr:uid="{00000000-0005-0000-0000-0000E10E0000}"/>
    <cellStyle name="=C:\WINNT35\SYSTEM32\COMMAND.COM 2 10 14" xfId="312" xr:uid="{00000000-0005-0000-0000-0000E20E0000}"/>
    <cellStyle name="=C:\WINNT35\SYSTEM32\COMMAND.COM 2 10 15" xfId="313" xr:uid="{00000000-0005-0000-0000-0000E30E0000}"/>
    <cellStyle name="=C:\WINNT35\SYSTEM32\COMMAND.COM 2 10 16" xfId="314" xr:uid="{00000000-0005-0000-0000-0000E40E0000}"/>
    <cellStyle name="=C:\WINNT35\SYSTEM32\COMMAND.COM 2 10 17" xfId="315" xr:uid="{00000000-0005-0000-0000-0000E50E0000}"/>
    <cellStyle name="=C:\WINNT35\SYSTEM32\COMMAND.COM 2 10 18" xfId="316" xr:uid="{00000000-0005-0000-0000-0000E60E0000}"/>
    <cellStyle name="=C:\WINNT35\SYSTEM32\COMMAND.COM 2 10 2" xfId="317" xr:uid="{00000000-0005-0000-0000-0000E70E0000}"/>
    <cellStyle name="=C:\WINNT35\SYSTEM32\COMMAND.COM 2 10 3" xfId="318" xr:uid="{00000000-0005-0000-0000-0000E80E0000}"/>
    <cellStyle name="=C:\WINNT35\SYSTEM32\COMMAND.COM 2 10 4" xfId="319" xr:uid="{00000000-0005-0000-0000-0000E90E0000}"/>
    <cellStyle name="=C:\WINNT35\SYSTEM32\COMMAND.COM 2 10 5" xfId="320" xr:uid="{00000000-0005-0000-0000-0000EA0E0000}"/>
    <cellStyle name="=C:\WINNT35\SYSTEM32\COMMAND.COM 2 10 6" xfId="321" xr:uid="{00000000-0005-0000-0000-0000EB0E0000}"/>
    <cellStyle name="=C:\WINNT35\SYSTEM32\COMMAND.COM 2 10 7" xfId="322" xr:uid="{00000000-0005-0000-0000-0000EC0E0000}"/>
    <cellStyle name="=C:\WINNT35\SYSTEM32\COMMAND.COM 2 10 8" xfId="323" xr:uid="{00000000-0005-0000-0000-0000ED0E0000}"/>
    <cellStyle name="=C:\WINNT35\SYSTEM32\COMMAND.COM 2 10 9" xfId="324" xr:uid="{00000000-0005-0000-0000-0000EE0E0000}"/>
    <cellStyle name="=C:\WINNT35\SYSTEM32\COMMAND.COM 2 10_A01" xfId="12426" xr:uid="{00000000-0005-0000-0000-0000EF0E0000}"/>
    <cellStyle name="=C:\WINNT35\SYSTEM32\COMMAND.COM 2 11" xfId="325" xr:uid="{00000000-0005-0000-0000-0000F00E0000}"/>
    <cellStyle name="=C:\WINNT35\SYSTEM32\COMMAND.COM 2 11 10" xfId="326" xr:uid="{00000000-0005-0000-0000-0000F10E0000}"/>
    <cellStyle name="=C:\WINNT35\SYSTEM32\COMMAND.COM 2 11 11" xfId="327" xr:uid="{00000000-0005-0000-0000-0000F20E0000}"/>
    <cellStyle name="=C:\WINNT35\SYSTEM32\COMMAND.COM 2 11 12" xfId="328" xr:uid="{00000000-0005-0000-0000-0000F30E0000}"/>
    <cellStyle name="=C:\WINNT35\SYSTEM32\COMMAND.COM 2 11 13" xfId="329" xr:uid="{00000000-0005-0000-0000-0000F40E0000}"/>
    <cellStyle name="=C:\WINNT35\SYSTEM32\COMMAND.COM 2 11 14" xfId="330" xr:uid="{00000000-0005-0000-0000-0000F50E0000}"/>
    <cellStyle name="=C:\WINNT35\SYSTEM32\COMMAND.COM 2 11 15" xfId="331" xr:uid="{00000000-0005-0000-0000-0000F60E0000}"/>
    <cellStyle name="=C:\WINNT35\SYSTEM32\COMMAND.COM 2 11 16" xfId="332" xr:uid="{00000000-0005-0000-0000-0000F70E0000}"/>
    <cellStyle name="=C:\WINNT35\SYSTEM32\COMMAND.COM 2 11 17" xfId="333" xr:uid="{00000000-0005-0000-0000-0000F80E0000}"/>
    <cellStyle name="=C:\WINNT35\SYSTEM32\COMMAND.COM 2 11 18" xfId="334" xr:uid="{00000000-0005-0000-0000-0000F90E0000}"/>
    <cellStyle name="=C:\WINNT35\SYSTEM32\COMMAND.COM 2 11 2" xfId="335" xr:uid="{00000000-0005-0000-0000-0000FA0E0000}"/>
    <cellStyle name="=C:\WINNT35\SYSTEM32\COMMAND.COM 2 11 3" xfId="336" xr:uid="{00000000-0005-0000-0000-0000FB0E0000}"/>
    <cellStyle name="=C:\WINNT35\SYSTEM32\COMMAND.COM 2 11 4" xfId="337" xr:uid="{00000000-0005-0000-0000-0000FC0E0000}"/>
    <cellStyle name="=C:\WINNT35\SYSTEM32\COMMAND.COM 2 11 5" xfId="338" xr:uid="{00000000-0005-0000-0000-0000FD0E0000}"/>
    <cellStyle name="=C:\WINNT35\SYSTEM32\COMMAND.COM 2 11 6" xfId="339" xr:uid="{00000000-0005-0000-0000-0000FE0E0000}"/>
    <cellStyle name="=C:\WINNT35\SYSTEM32\COMMAND.COM 2 11 7" xfId="340" xr:uid="{00000000-0005-0000-0000-0000FF0E0000}"/>
    <cellStyle name="=C:\WINNT35\SYSTEM32\COMMAND.COM 2 11 8" xfId="341" xr:uid="{00000000-0005-0000-0000-0000000F0000}"/>
    <cellStyle name="=C:\WINNT35\SYSTEM32\COMMAND.COM 2 11 9" xfId="342" xr:uid="{00000000-0005-0000-0000-0000010F0000}"/>
    <cellStyle name="=C:\WINNT35\SYSTEM32\COMMAND.COM 2 11_A01" xfId="12427" xr:uid="{00000000-0005-0000-0000-0000020F0000}"/>
    <cellStyle name="=C:\WINNT35\SYSTEM32\COMMAND.COM 2 12" xfId="343" xr:uid="{00000000-0005-0000-0000-0000030F0000}"/>
    <cellStyle name="=C:\WINNT35\SYSTEM32\COMMAND.COM 2 12 10" xfId="344" xr:uid="{00000000-0005-0000-0000-0000040F0000}"/>
    <cellStyle name="=C:\WINNT35\SYSTEM32\COMMAND.COM 2 12 11" xfId="345" xr:uid="{00000000-0005-0000-0000-0000050F0000}"/>
    <cellStyle name="=C:\WINNT35\SYSTEM32\COMMAND.COM 2 12 12" xfId="346" xr:uid="{00000000-0005-0000-0000-0000060F0000}"/>
    <cellStyle name="=C:\WINNT35\SYSTEM32\COMMAND.COM 2 12 13" xfId="347" xr:uid="{00000000-0005-0000-0000-0000070F0000}"/>
    <cellStyle name="=C:\WINNT35\SYSTEM32\COMMAND.COM 2 12 14" xfId="348" xr:uid="{00000000-0005-0000-0000-0000080F0000}"/>
    <cellStyle name="=C:\WINNT35\SYSTEM32\COMMAND.COM 2 12 15" xfId="349" xr:uid="{00000000-0005-0000-0000-0000090F0000}"/>
    <cellStyle name="=C:\WINNT35\SYSTEM32\COMMAND.COM 2 12 16" xfId="350" xr:uid="{00000000-0005-0000-0000-00000A0F0000}"/>
    <cellStyle name="=C:\WINNT35\SYSTEM32\COMMAND.COM 2 12 17" xfId="351" xr:uid="{00000000-0005-0000-0000-00000B0F0000}"/>
    <cellStyle name="=C:\WINNT35\SYSTEM32\COMMAND.COM 2 12 18" xfId="352" xr:uid="{00000000-0005-0000-0000-00000C0F0000}"/>
    <cellStyle name="=C:\WINNT35\SYSTEM32\COMMAND.COM 2 12 2" xfId="353" xr:uid="{00000000-0005-0000-0000-00000D0F0000}"/>
    <cellStyle name="=C:\WINNT35\SYSTEM32\COMMAND.COM 2 12 3" xfId="354" xr:uid="{00000000-0005-0000-0000-00000E0F0000}"/>
    <cellStyle name="=C:\WINNT35\SYSTEM32\COMMAND.COM 2 12 4" xfId="355" xr:uid="{00000000-0005-0000-0000-00000F0F0000}"/>
    <cellStyle name="=C:\WINNT35\SYSTEM32\COMMAND.COM 2 12 5" xfId="356" xr:uid="{00000000-0005-0000-0000-0000100F0000}"/>
    <cellStyle name="=C:\WINNT35\SYSTEM32\COMMAND.COM 2 12 6" xfId="357" xr:uid="{00000000-0005-0000-0000-0000110F0000}"/>
    <cellStyle name="=C:\WINNT35\SYSTEM32\COMMAND.COM 2 12 7" xfId="358" xr:uid="{00000000-0005-0000-0000-0000120F0000}"/>
    <cellStyle name="=C:\WINNT35\SYSTEM32\COMMAND.COM 2 12 8" xfId="359" xr:uid="{00000000-0005-0000-0000-0000130F0000}"/>
    <cellStyle name="=C:\WINNT35\SYSTEM32\COMMAND.COM 2 12 9" xfId="360" xr:uid="{00000000-0005-0000-0000-0000140F0000}"/>
    <cellStyle name="=C:\WINNT35\SYSTEM32\COMMAND.COM 2 12_A01" xfId="12428" xr:uid="{00000000-0005-0000-0000-0000150F0000}"/>
    <cellStyle name="=C:\WINNT35\SYSTEM32\COMMAND.COM 2 13" xfId="361" xr:uid="{00000000-0005-0000-0000-0000160F0000}"/>
    <cellStyle name="=C:\WINNT35\SYSTEM32\COMMAND.COM 2 14" xfId="362" xr:uid="{00000000-0005-0000-0000-0000170F0000}"/>
    <cellStyle name="=C:\WINNT35\SYSTEM32\COMMAND.COM 2 15" xfId="363" xr:uid="{00000000-0005-0000-0000-0000180F0000}"/>
    <cellStyle name="=C:\WINNT35\SYSTEM32\COMMAND.COM 2 16" xfId="364" xr:uid="{00000000-0005-0000-0000-0000190F0000}"/>
    <cellStyle name="=C:\WINNT35\SYSTEM32\COMMAND.COM 2 17" xfId="365" xr:uid="{00000000-0005-0000-0000-00001A0F0000}"/>
    <cellStyle name="=C:\WINNT35\SYSTEM32\COMMAND.COM 2 18" xfId="366" xr:uid="{00000000-0005-0000-0000-00001B0F0000}"/>
    <cellStyle name="=C:\WINNT35\SYSTEM32\COMMAND.COM 2 19" xfId="367" xr:uid="{00000000-0005-0000-0000-00001C0F0000}"/>
    <cellStyle name="=C:\WINNT35\SYSTEM32\COMMAND.COM 2 2" xfId="368" xr:uid="{00000000-0005-0000-0000-00001D0F0000}"/>
    <cellStyle name="=C:\WINNT35\SYSTEM32\COMMAND.COM 2 2 10" xfId="369" xr:uid="{00000000-0005-0000-0000-00001E0F0000}"/>
    <cellStyle name="=C:\WINNT35\SYSTEM32\COMMAND.COM 2 2 11" xfId="370" xr:uid="{00000000-0005-0000-0000-00001F0F0000}"/>
    <cellStyle name="=C:\WINNT35\SYSTEM32\COMMAND.COM 2 2 12" xfId="371" xr:uid="{00000000-0005-0000-0000-0000200F0000}"/>
    <cellStyle name="=C:\WINNT35\SYSTEM32\COMMAND.COM 2 2 13" xfId="372" xr:uid="{00000000-0005-0000-0000-0000210F0000}"/>
    <cellStyle name="=C:\WINNT35\SYSTEM32\COMMAND.COM 2 2 14" xfId="373" xr:uid="{00000000-0005-0000-0000-0000220F0000}"/>
    <cellStyle name="=C:\WINNT35\SYSTEM32\COMMAND.COM 2 2 15" xfId="374" xr:uid="{00000000-0005-0000-0000-0000230F0000}"/>
    <cellStyle name="=C:\WINNT35\SYSTEM32\COMMAND.COM 2 2 16" xfId="375" xr:uid="{00000000-0005-0000-0000-0000240F0000}"/>
    <cellStyle name="=C:\WINNT35\SYSTEM32\COMMAND.COM 2 2 17" xfId="376" xr:uid="{00000000-0005-0000-0000-0000250F0000}"/>
    <cellStyle name="=C:\WINNT35\SYSTEM32\COMMAND.COM 2 2 18" xfId="377" xr:uid="{00000000-0005-0000-0000-0000260F0000}"/>
    <cellStyle name="=C:\WINNT35\SYSTEM32\COMMAND.COM 2 2 2" xfId="378" xr:uid="{00000000-0005-0000-0000-0000270F0000}"/>
    <cellStyle name="=C:\WINNT35\SYSTEM32\COMMAND.COM 2 2 3" xfId="379" xr:uid="{00000000-0005-0000-0000-0000280F0000}"/>
    <cellStyle name="=C:\WINNT35\SYSTEM32\COMMAND.COM 2 2 4" xfId="380" xr:uid="{00000000-0005-0000-0000-0000290F0000}"/>
    <cellStyle name="=C:\WINNT35\SYSTEM32\COMMAND.COM 2 2 5" xfId="381" xr:uid="{00000000-0005-0000-0000-00002A0F0000}"/>
    <cellStyle name="=C:\WINNT35\SYSTEM32\COMMAND.COM 2 2 6" xfId="382" xr:uid="{00000000-0005-0000-0000-00002B0F0000}"/>
    <cellStyle name="=C:\WINNT35\SYSTEM32\COMMAND.COM 2 2 7" xfId="383" xr:uid="{00000000-0005-0000-0000-00002C0F0000}"/>
    <cellStyle name="=C:\WINNT35\SYSTEM32\COMMAND.COM 2 2 8" xfId="384" xr:uid="{00000000-0005-0000-0000-00002D0F0000}"/>
    <cellStyle name="=C:\WINNT35\SYSTEM32\COMMAND.COM 2 2 9" xfId="385" xr:uid="{00000000-0005-0000-0000-00002E0F0000}"/>
    <cellStyle name="=C:\WINNT35\SYSTEM32\COMMAND.COM 2 2_A01" xfId="12429" xr:uid="{00000000-0005-0000-0000-00002F0F0000}"/>
    <cellStyle name="=C:\WINNT35\SYSTEM32\COMMAND.COM 2 20" xfId="386" xr:uid="{00000000-0005-0000-0000-0000300F0000}"/>
    <cellStyle name="=C:\WINNT35\SYSTEM32\COMMAND.COM 2 21" xfId="387" xr:uid="{00000000-0005-0000-0000-0000310F0000}"/>
    <cellStyle name="=C:\WINNT35\SYSTEM32\COMMAND.COM 2 22" xfId="388" xr:uid="{00000000-0005-0000-0000-0000320F0000}"/>
    <cellStyle name="=C:\WINNT35\SYSTEM32\COMMAND.COM 2 23" xfId="389" xr:uid="{00000000-0005-0000-0000-0000330F0000}"/>
    <cellStyle name="=C:\WINNT35\SYSTEM32\COMMAND.COM 2 24" xfId="390" xr:uid="{00000000-0005-0000-0000-0000340F0000}"/>
    <cellStyle name="=C:\WINNT35\SYSTEM32\COMMAND.COM 2 25" xfId="391" xr:uid="{00000000-0005-0000-0000-0000350F0000}"/>
    <cellStyle name="=C:\WINNT35\SYSTEM32\COMMAND.COM 2 26" xfId="392" xr:uid="{00000000-0005-0000-0000-0000360F0000}"/>
    <cellStyle name="=C:\WINNT35\SYSTEM32\COMMAND.COM 2 27" xfId="393" xr:uid="{00000000-0005-0000-0000-0000370F0000}"/>
    <cellStyle name="=C:\WINNT35\SYSTEM32\COMMAND.COM 2 28" xfId="394" xr:uid="{00000000-0005-0000-0000-0000380F0000}"/>
    <cellStyle name="=C:\WINNT35\SYSTEM32\COMMAND.COM 2 29" xfId="395" xr:uid="{00000000-0005-0000-0000-0000390F0000}"/>
    <cellStyle name="=C:\WINNT35\SYSTEM32\COMMAND.COM 2 3" xfId="396" xr:uid="{00000000-0005-0000-0000-00003A0F0000}"/>
    <cellStyle name="=C:\WINNT35\SYSTEM32\COMMAND.COM 2 3 10" xfId="397" xr:uid="{00000000-0005-0000-0000-00003B0F0000}"/>
    <cellStyle name="=C:\WINNT35\SYSTEM32\COMMAND.COM 2 3 11" xfId="398" xr:uid="{00000000-0005-0000-0000-00003C0F0000}"/>
    <cellStyle name="=C:\WINNT35\SYSTEM32\COMMAND.COM 2 3 12" xfId="399" xr:uid="{00000000-0005-0000-0000-00003D0F0000}"/>
    <cellStyle name="=C:\WINNT35\SYSTEM32\COMMAND.COM 2 3 13" xfId="400" xr:uid="{00000000-0005-0000-0000-00003E0F0000}"/>
    <cellStyle name="=C:\WINNT35\SYSTEM32\COMMAND.COM 2 3 14" xfId="401" xr:uid="{00000000-0005-0000-0000-00003F0F0000}"/>
    <cellStyle name="=C:\WINNT35\SYSTEM32\COMMAND.COM 2 3 15" xfId="402" xr:uid="{00000000-0005-0000-0000-0000400F0000}"/>
    <cellStyle name="=C:\WINNT35\SYSTEM32\COMMAND.COM 2 3 16" xfId="403" xr:uid="{00000000-0005-0000-0000-0000410F0000}"/>
    <cellStyle name="=C:\WINNT35\SYSTEM32\COMMAND.COM 2 3 17" xfId="404" xr:uid="{00000000-0005-0000-0000-0000420F0000}"/>
    <cellStyle name="=C:\WINNT35\SYSTEM32\COMMAND.COM 2 3 18" xfId="405" xr:uid="{00000000-0005-0000-0000-0000430F0000}"/>
    <cellStyle name="=C:\WINNT35\SYSTEM32\COMMAND.COM 2 3 2" xfId="406" xr:uid="{00000000-0005-0000-0000-0000440F0000}"/>
    <cellStyle name="=C:\WINNT35\SYSTEM32\COMMAND.COM 2 3 3" xfId="407" xr:uid="{00000000-0005-0000-0000-0000450F0000}"/>
    <cellStyle name="=C:\WINNT35\SYSTEM32\COMMAND.COM 2 3 4" xfId="408" xr:uid="{00000000-0005-0000-0000-0000460F0000}"/>
    <cellStyle name="=C:\WINNT35\SYSTEM32\COMMAND.COM 2 3 5" xfId="409" xr:uid="{00000000-0005-0000-0000-0000470F0000}"/>
    <cellStyle name="=C:\WINNT35\SYSTEM32\COMMAND.COM 2 3 6" xfId="410" xr:uid="{00000000-0005-0000-0000-0000480F0000}"/>
    <cellStyle name="=C:\WINNT35\SYSTEM32\COMMAND.COM 2 3 7" xfId="411" xr:uid="{00000000-0005-0000-0000-0000490F0000}"/>
    <cellStyle name="=C:\WINNT35\SYSTEM32\COMMAND.COM 2 3 8" xfId="412" xr:uid="{00000000-0005-0000-0000-00004A0F0000}"/>
    <cellStyle name="=C:\WINNT35\SYSTEM32\COMMAND.COM 2 3 9" xfId="413" xr:uid="{00000000-0005-0000-0000-00004B0F0000}"/>
    <cellStyle name="=C:\WINNT35\SYSTEM32\COMMAND.COM 2 3_A01" xfId="12430" xr:uid="{00000000-0005-0000-0000-00004C0F0000}"/>
    <cellStyle name="=C:\WINNT35\SYSTEM32\COMMAND.COM 2 30" xfId="414" xr:uid="{00000000-0005-0000-0000-00004D0F0000}"/>
    <cellStyle name="=C:\WINNT35\SYSTEM32\COMMAND.COM 2 31" xfId="415" xr:uid="{00000000-0005-0000-0000-00004E0F0000}"/>
    <cellStyle name="=C:\WINNT35\SYSTEM32\COMMAND.COM 2 32" xfId="416" xr:uid="{00000000-0005-0000-0000-00004F0F0000}"/>
    <cellStyle name="=C:\WINNT35\SYSTEM32\COMMAND.COM 2 33" xfId="417" xr:uid="{00000000-0005-0000-0000-0000500F0000}"/>
    <cellStyle name="=C:\WINNT35\SYSTEM32\COMMAND.COM 2 34" xfId="418" xr:uid="{00000000-0005-0000-0000-0000510F0000}"/>
    <cellStyle name="=C:\WINNT35\SYSTEM32\COMMAND.COM 2 35" xfId="419" xr:uid="{00000000-0005-0000-0000-0000520F0000}"/>
    <cellStyle name="=C:\WINNT35\SYSTEM32\COMMAND.COM 2 36" xfId="420" xr:uid="{00000000-0005-0000-0000-0000530F0000}"/>
    <cellStyle name="=C:\WINNT35\SYSTEM32\COMMAND.COM 2 37" xfId="421" xr:uid="{00000000-0005-0000-0000-0000540F0000}"/>
    <cellStyle name="=C:\WINNT35\SYSTEM32\COMMAND.COM 2 38" xfId="422" xr:uid="{00000000-0005-0000-0000-0000550F0000}"/>
    <cellStyle name="=C:\WINNT35\SYSTEM32\COMMAND.COM 2 39" xfId="423" xr:uid="{00000000-0005-0000-0000-0000560F0000}"/>
    <cellStyle name="=C:\WINNT35\SYSTEM32\COMMAND.COM 2 4" xfId="424" xr:uid="{00000000-0005-0000-0000-0000570F0000}"/>
    <cellStyle name="=C:\WINNT35\SYSTEM32\COMMAND.COM 2 4 10" xfId="425" xr:uid="{00000000-0005-0000-0000-0000580F0000}"/>
    <cellStyle name="=C:\WINNT35\SYSTEM32\COMMAND.COM 2 4 11" xfId="426" xr:uid="{00000000-0005-0000-0000-0000590F0000}"/>
    <cellStyle name="=C:\WINNT35\SYSTEM32\COMMAND.COM 2 4 12" xfId="427" xr:uid="{00000000-0005-0000-0000-00005A0F0000}"/>
    <cellStyle name="=C:\WINNT35\SYSTEM32\COMMAND.COM 2 4 13" xfId="428" xr:uid="{00000000-0005-0000-0000-00005B0F0000}"/>
    <cellStyle name="=C:\WINNT35\SYSTEM32\COMMAND.COM 2 4 14" xfId="429" xr:uid="{00000000-0005-0000-0000-00005C0F0000}"/>
    <cellStyle name="=C:\WINNT35\SYSTEM32\COMMAND.COM 2 4 15" xfId="430" xr:uid="{00000000-0005-0000-0000-00005D0F0000}"/>
    <cellStyle name="=C:\WINNT35\SYSTEM32\COMMAND.COM 2 4 16" xfId="431" xr:uid="{00000000-0005-0000-0000-00005E0F0000}"/>
    <cellStyle name="=C:\WINNT35\SYSTEM32\COMMAND.COM 2 4 17" xfId="432" xr:uid="{00000000-0005-0000-0000-00005F0F0000}"/>
    <cellStyle name="=C:\WINNT35\SYSTEM32\COMMAND.COM 2 4 18" xfId="433" xr:uid="{00000000-0005-0000-0000-0000600F0000}"/>
    <cellStyle name="=C:\WINNT35\SYSTEM32\COMMAND.COM 2 4 2" xfId="434" xr:uid="{00000000-0005-0000-0000-0000610F0000}"/>
    <cellStyle name="=C:\WINNT35\SYSTEM32\COMMAND.COM 2 4 3" xfId="435" xr:uid="{00000000-0005-0000-0000-0000620F0000}"/>
    <cellStyle name="=C:\WINNT35\SYSTEM32\COMMAND.COM 2 4 4" xfId="436" xr:uid="{00000000-0005-0000-0000-0000630F0000}"/>
    <cellStyle name="=C:\WINNT35\SYSTEM32\COMMAND.COM 2 4 5" xfId="437" xr:uid="{00000000-0005-0000-0000-0000640F0000}"/>
    <cellStyle name="=C:\WINNT35\SYSTEM32\COMMAND.COM 2 4 6" xfId="438" xr:uid="{00000000-0005-0000-0000-0000650F0000}"/>
    <cellStyle name="=C:\WINNT35\SYSTEM32\COMMAND.COM 2 4 7" xfId="439" xr:uid="{00000000-0005-0000-0000-0000660F0000}"/>
    <cellStyle name="=C:\WINNT35\SYSTEM32\COMMAND.COM 2 4 8" xfId="440" xr:uid="{00000000-0005-0000-0000-0000670F0000}"/>
    <cellStyle name="=C:\WINNT35\SYSTEM32\COMMAND.COM 2 4 9" xfId="441" xr:uid="{00000000-0005-0000-0000-0000680F0000}"/>
    <cellStyle name="=C:\WINNT35\SYSTEM32\COMMAND.COM 2 4_A01" xfId="12431" xr:uid="{00000000-0005-0000-0000-0000690F0000}"/>
    <cellStyle name="=C:\WINNT35\SYSTEM32\COMMAND.COM 2 40" xfId="442" xr:uid="{00000000-0005-0000-0000-00006A0F0000}"/>
    <cellStyle name="=C:\WINNT35\SYSTEM32\COMMAND.COM 2 41" xfId="443" xr:uid="{00000000-0005-0000-0000-00006B0F0000}"/>
    <cellStyle name="=C:\WINNT35\SYSTEM32\COMMAND.COM 2 42" xfId="444" xr:uid="{00000000-0005-0000-0000-00006C0F0000}"/>
    <cellStyle name="=C:\WINNT35\SYSTEM32\COMMAND.COM 2 43" xfId="445" xr:uid="{00000000-0005-0000-0000-00006D0F0000}"/>
    <cellStyle name="=C:\WINNT35\SYSTEM32\COMMAND.COM 2 44" xfId="446" xr:uid="{00000000-0005-0000-0000-00006E0F0000}"/>
    <cellStyle name="=C:\WINNT35\SYSTEM32\COMMAND.COM 2 45" xfId="447" xr:uid="{00000000-0005-0000-0000-00006F0F0000}"/>
    <cellStyle name="=C:\WINNT35\SYSTEM32\COMMAND.COM 2 46" xfId="448" xr:uid="{00000000-0005-0000-0000-0000700F0000}"/>
    <cellStyle name="=C:\WINNT35\SYSTEM32\COMMAND.COM 2 47" xfId="449" xr:uid="{00000000-0005-0000-0000-0000710F0000}"/>
    <cellStyle name="=C:\WINNT35\SYSTEM32\COMMAND.COM 2 48" xfId="450" xr:uid="{00000000-0005-0000-0000-0000720F0000}"/>
    <cellStyle name="=C:\WINNT35\SYSTEM32\COMMAND.COM 2 49" xfId="451" xr:uid="{00000000-0005-0000-0000-0000730F0000}"/>
    <cellStyle name="=C:\WINNT35\SYSTEM32\COMMAND.COM 2 5" xfId="452" xr:uid="{00000000-0005-0000-0000-0000740F0000}"/>
    <cellStyle name="=C:\WINNT35\SYSTEM32\COMMAND.COM 2 5 10" xfId="453" xr:uid="{00000000-0005-0000-0000-0000750F0000}"/>
    <cellStyle name="=C:\WINNT35\SYSTEM32\COMMAND.COM 2 5 11" xfId="454" xr:uid="{00000000-0005-0000-0000-0000760F0000}"/>
    <cellStyle name="=C:\WINNT35\SYSTEM32\COMMAND.COM 2 5 12" xfId="455" xr:uid="{00000000-0005-0000-0000-0000770F0000}"/>
    <cellStyle name="=C:\WINNT35\SYSTEM32\COMMAND.COM 2 5 13" xfId="456" xr:uid="{00000000-0005-0000-0000-0000780F0000}"/>
    <cellStyle name="=C:\WINNT35\SYSTEM32\COMMAND.COM 2 5 14" xfId="457" xr:uid="{00000000-0005-0000-0000-0000790F0000}"/>
    <cellStyle name="=C:\WINNT35\SYSTEM32\COMMAND.COM 2 5 15" xfId="458" xr:uid="{00000000-0005-0000-0000-00007A0F0000}"/>
    <cellStyle name="=C:\WINNT35\SYSTEM32\COMMAND.COM 2 5 16" xfId="459" xr:uid="{00000000-0005-0000-0000-00007B0F0000}"/>
    <cellStyle name="=C:\WINNT35\SYSTEM32\COMMAND.COM 2 5 17" xfId="460" xr:uid="{00000000-0005-0000-0000-00007C0F0000}"/>
    <cellStyle name="=C:\WINNT35\SYSTEM32\COMMAND.COM 2 5 18" xfId="461" xr:uid="{00000000-0005-0000-0000-00007D0F0000}"/>
    <cellStyle name="=C:\WINNT35\SYSTEM32\COMMAND.COM 2 5 2" xfId="462" xr:uid="{00000000-0005-0000-0000-00007E0F0000}"/>
    <cellStyle name="=C:\WINNT35\SYSTEM32\COMMAND.COM 2 5 3" xfId="463" xr:uid="{00000000-0005-0000-0000-00007F0F0000}"/>
    <cellStyle name="=C:\WINNT35\SYSTEM32\COMMAND.COM 2 5 4" xfId="464" xr:uid="{00000000-0005-0000-0000-0000800F0000}"/>
    <cellStyle name="=C:\WINNT35\SYSTEM32\COMMAND.COM 2 5 5" xfId="465" xr:uid="{00000000-0005-0000-0000-0000810F0000}"/>
    <cellStyle name="=C:\WINNT35\SYSTEM32\COMMAND.COM 2 5 6" xfId="466" xr:uid="{00000000-0005-0000-0000-0000820F0000}"/>
    <cellStyle name="=C:\WINNT35\SYSTEM32\COMMAND.COM 2 5 7" xfId="467" xr:uid="{00000000-0005-0000-0000-0000830F0000}"/>
    <cellStyle name="=C:\WINNT35\SYSTEM32\COMMAND.COM 2 5 8" xfId="468" xr:uid="{00000000-0005-0000-0000-0000840F0000}"/>
    <cellStyle name="=C:\WINNT35\SYSTEM32\COMMAND.COM 2 5 9" xfId="469" xr:uid="{00000000-0005-0000-0000-0000850F0000}"/>
    <cellStyle name="=C:\WINNT35\SYSTEM32\COMMAND.COM 2 5_A01" xfId="12432" xr:uid="{00000000-0005-0000-0000-0000860F0000}"/>
    <cellStyle name="=C:\WINNT35\SYSTEM32\COMMAND.COM 2 50" xfId="470" xr:uid="{00000000-0005-0000-0000-0000870F0000}"/>
    <cellStyle name="=C:\WINNT35\SYSTEM32\COMMAND.COM 2 51" xfId="471" xr:uid="{00000000-0005-0000-0000-0000880F0000}"/>
    <cellStyle name="=C:\WINNT35\SYSTEM32\COMMAND.COM 2 52" xfId="472" xr:uid="{00000000-0005-0000-0000-0000890F0000}"/>
    <cellStyle name="=C:\WINNT35\SYSTEM32\COMMAND.COM 2 53" xfId="473" xr:uid="{00000000-0005-0000-0000-00008A0F0000}"/>
    <cellStyle name="=C:\WINNT35\SYSTEM32\COMMAND.COM 2 54" xfId="474" xr:uid="{00000000-0005-0000-0000-00008B0F0000}"/>
    <cellStyle name="=C:\WINNT35\SYSTEM32\COMMAND.COM 2 55" xfId="475" xr:uid="{00000000-0005-0000-0000-00008C0F0000}"/>
    <cellStyle name="=C:\WINNT35\SYSTEM32\COMMAND.COM 2 56" xfId="476" xr:uid="{00000000-0005-0000-0000-00008D0F0000}"/>
    <cellStyle name="=C:\WINNT35\SYSTEM32\COMMAND.COM 2 57" xfId="477" xr:uid="{00000000-0005-0000-0000-00008E0F0000}"/>
    <cellStyle name="=C:\WINNT35\SYSTEM32\COMMAND.COM 2 58" xfId="478" xr:uid="{00000000-0005-0000-0000-00008F0F0000}"/>
    <cellStyle name="=C:\WINNT35\SYSTEM32\COMMAND.COM 2 6" xfId="479" xr:uid="{00000000-0005-0000-0000-0000900F0000}"/>
    <cellStyle name="=C:\WINNT35\SYSTEM32\COMMAND.COM 2 6 10" xfId="480" xr:uid="{00000000-0005-0000-0000-0000910F0000}"/>
    <cellStyle name="=C:\WINNT35\SYSTEM32\COMMAND.COM 2 6 11" xfId="481" xr:uid="{00000000-0005-0000-0000-0000920F0000}"/>
    <cellStyle name="=C:\WINNT35\SYSTEM32\COMMAND.COM 2 6 12" xfId="482" xr:uid="{00000000-0005-0000-0000-0000930F0000}"/>
    <cellStyle name="=C:\WINNT35\SYSTEM32\COMMAND.COM 2 6 13" xfId="483" xr:uid="{00000000-0005-0000-0000-0000940F0000}"/>
    <cellStyle name="=C:\WINNT35\SYSTEM32\COMMAND.COM 2 6 14" xfId="484" xr:uid="{00000000-0005-0000-0000-0000950F0000}"/>
    <cellStyle name="=C:\WINNT35\SYSTEM32\COMMAND.COM 2 6 15" xfId="485" xr:uid="{00000000-0005-0000-0000-0000960F0000}"/>
    <cellStyle name="=C:\WINNT35\SYSTEM32\COMMAND.COM 2 6 16" xfId="486" xr:uid="{00000000-0005-0000-0000-0000970F0000}"/>
    <cellStyle name="=C:\WINNT35\SYSTEM32\COMMAND.COM 2 6 17" xfId="487" xr:uid="{00000000-0005-0000-0000-0000980F0000}"/>
    <cellStyle name="=C:\WINNT35\SYSTEM32\COMMAND.COM 2 6 18" xfId="488" xr:uid="{00000000-0005-0000-0000-0000990F0000}"/>
    <cellStyle name="=C:\WINNT35\SYSTEM32\COMMAND.COM 2 6 2" xfId="489" xr:uid="{00000000-0005-0000-0000-00009A0F0000}"/>
    <cellStyle name="=C:\WINNT35\SYSTEM32\COMMAND.COM 2 6 3" xfId="490" xr:uid="{00000000-0005-0000-0000-00009B0F0000}"/>
    <cellStyle name="=C:\WINNT35\SYSTEM32\COMMAND.COM 2 6 4" xfId="491" xr:uid="{00000000-0005-0000-0000-00009C0F0000}"/>
    <cellStyle name="=C:\WINNT35\SYSTEM32\COMMAND.COM 2 6 5" xfId="492" xr:uid="{00000000-0005-0000-0000-00009D0F0000}"/>
    <cellStyle name="=C:\WINNT35\SYSTEM32\COMMAND.COM 2 6 6" xfId="493" xr:uid="{00000000-0005-0000-0000-00009E0F0000}"/>
    <cellStyle name="=C:\WINNT35\SYSTEM32\COMMAND.COM 2 6 7" xfId="494" xr:uid="{00000000-0005-0000-0000-00009F0F0000}"/>
    <cellStyle name="=C:\WINNT35\SYSTEM32\COMMAND.COM 2 6 8" xfId="495" xr:uid="{00000000-0005-0000-0000-0000A00F0000}"/>
    <cellStyle name="=C:\WINNT35\SYSTEM32\COMMAND.COM 2 6 9" xfId="496" xr:uid="{00000000-0005-0000-0000-0000A10F0000}"/>
    <cellStyle name="=C:\WINNT35\SYSTEM32\COMMAND.COM 2 6_A01" xfId="12433" xr:uid="{00000000-0005-0000-0000-0000A20F0000}"/>
    <cellStyle name="=C:\WINNT35\SYSTEM32\COMMAND.COM 2 7" xfId="497" xr:uid="{00000000-0005-0000-0000-0000A30F0000}"/>
    <cellStyle name="=C:\WINNT35\SYSTEM32\COMMAND.COM 2 7 10" xfId="498" xr:uid="{00000000-0005-0000-0000-0000A40F0000}"/>
    <cellStyle name="=C:\WINNT35\SYSTEM32\COMMAND.COM 2 7 11" xfId="499" xr:uid="{00000000-0005-0000-0000-0000A50F0000}"/>
    <cellStyle name="=C:\WINNT35\SYSTEM32\COMMAND.COM 2 7 12" xfId="500" xr:uid="{00000000-0005-0000-0000-0000A60F0000}"/>
    <cellStyle name="=C:\WINNT35\SYSTEM32\COMMAND.COM 2 7 13" xfId="501" xr:uid="{00000000-0005-0000-0000-0000A70F0000}"/>
    <cellStyle name="=C:\WINNT35\SYSTEM32\COMMAND.COM 2 7 14" xfId="502" xr:uid="{00000000-0005-0000-0000-0000A80F0000}"/>
    <cellStyle name="=C:\WINNT35\SYSTEM32\COMMAND.COM 2 7 15" xfId="503" xr:uid="{00000000-0005-0000-0000-0000A90F0000}"/>
    <cellStyle name="=C:\WINNT35\SYSTEM32\COMMAND.COM 2 7 16" xfId="504" xr:uid="{00000000-0005-0000-0000-0000AA0F0000}"/>
    <cellStyle name="=C:\WINNT35\SYSTEM32\COMMAND.COM 2 7 17" xfId="505" xr:uid="{00000000-0005-0000-0000-0000AB0F0000}"/>
    <cellStyle name="=C:\WINNT35\SYSTEM32\COMMAND.COM 2 7 18" xfId="506" xr:uid="{00000000-0005-0000-0000-0000AC0F0000}"/>
    <cellStyle name="=C:\WINNT35\SYSTEM32\COMMAND.COM 2 7 2" xfId="507" xr:uid="{00000000-0005-0000-0000-0000AD0F0000}"/>
    <cellStyle name="=C:\WINNT35\SYSTEM32\COMMAND.COM 2 7 3" xfId="508" xr:uid="{00000000-0005-0000-0000-0000AE0F0000}"/>
    <cellStyle name="=C:\WINNT35\SYSTEM32\COMMAND.COM 2 7 4" xfId="509" xr:uid="{00000000-0005-0000-0000-0000AF0F0000}"/>
    <cellStyle name="=C:\WINNT35\SYSTEM32\COMMAND.COM 2 7 5" xfId="510" xr:uid="{00000000-0005-0000-0000-0000B00F0000}"/>
    <cellStyle name="=C:\WINNT35\SYSTEM32\COMMAND.COM 2 7 6" xfId="511" xr:uid="{00000000-0005-0000-0000-0000B10F0000}"/>
    <cellStyle name="=C:\WINNT35\SYSTEM32\COMMAND.COM 2 7 7" xfId="512" xr:uid="{00000000-0005-0000-0000-0000B20F0000}"/>
    <cellStyle name="=C:\WINNT35\SYSTEM32\COMMAND.COM 2 7 8" xfId="513" xr:uid="{00000000-0005-0000-0000-0000B30F0000}"/>
    <cellStyle name="=C:\WINNT35\SYSTEM32\COMMAND.COM 2 7 9" xfId="514" xr:uid="{00000000-0005-0000-0000-0000B40F0000}"/>
    <cellStyle name="=C:\WINNT35\SYSTEM32\COMMAND.COM 2 7_A01" xfId="12434" xr:uid="{00000000-0005-0000-0000-0000B50F0000}"/>
    <cellStyle name="=C:\WINNT35\SYSTEM32\COMMAND.COM 2 8" xfId="515" xr:uid="{00000000-0005-0000-0000-0000B60F0000}"/>
    <cellStyle name="=C:\WINNT35\SYSTEM32\COMMAND.COM 2 8 10" xfId="516" xr:uid="{00000000-0005-0000-0000-0000B70F0000}"/>
    <cellStyle name="=C:\WINNT35\SYSTEM32\COMMAND.COM 2 8 11" xfId="517" xr:uid="{00000000-0005-0000-0000-0000B80F0000}"/>
    <cellStyle name="=C:\WINNT35\SYSTEM32\COMMAND.COM 2 8 12" xfId="518" xr:uid="{00000000-0005-0000-0000-0000B90F0000}"/>
    <cellStyle name="=C:\WINNT35\SYSTEM32\COMMAND.COM 2 8 13" xfId="519" xr:uid="{00000000-0005-0000-0000-0000BA0F0000}"/>
    <cellStyle name="=C:\WINNT35\SYSTEM32\COMMAND.COM 2 8 14" xfId="520" xr:uid="{00000000-0005-0000-0000-0000BB0F0000}"/>
    <cellStyle name="=C:\WINNT35\SYSTEM32\COMMAND.COM 2 8 15" xfId="521" xr:uid="{00000000-0005-0000-0000-0000BC0F0000}"/>
    <cellStyle name="=C:\WINNT35\SYSTEM32\COMMAND.COM 2 8 16" xfId="522" xr:uid="{00000000-0005-0000-0000-0000BD0F0000}"/>
    <cellStyle name="=C:\WINNT35\SYSTEM32\COMMAND.COM 2 8 17" xfId="523" xr:uid="{00000000-0005-0000-0000-0000BE0F0000}"/>
    <cellStyle name="=C:\WINNT35\SYSTEM32\COMMAND.COM 2 8 18" xfId="524" xr:uid="{00000000-0005-0000-0000-0000BF0F0000}"/>
    <cellStyle name="=C:\WINNT35\SYSTEM32\COMMAND.COM 2 8 2" xfId="525" xr:uid="{00000000-0005-0000-0000-0000C00F0000}"/>
    <cellStyle name="=C:\WINNT35\SYSTEM32\COMMAND.COM 2 8 3" xfId="526" xr:uid="{00000000-0005-0000-0000-0000C10F0000}"/>
    <cellStyle name="=C:\WINNT35\SYSTEM32\COMMAND.COM 2 8 4" xfId="527" xr:uid="{00000000-0005-0000-0000-0000C20F0000}"/>
    <cellStyle name="=C:\WINNT35\SYSTEM32\COMMAND.COM 2 8 5" xfId="528" xr:uid="{00000000-0005-0000-0000-0000C30F0000}"/>
    <cellStyle name="=C:\WINNT35\SYSTEM32\COMMAND.COM 2 8 6" xfId="529" xr:uid="{00000000-0005-0000-0000-0000C40F0000}"/>
    <cellStyle name="=C:\WINNT35\SYSTEM32\COMMAND.COM 2 8 7" xfId="530" xr:uid="{00000000-0005-0000-0000-0000C50F0000}"/>
    <cellStyle name="=C:\WINNT35\SYSTEM32\COMMAND.COM 2 8 8" xfId="531" xr:uid="{00000000-0005-0000-0000-0000C60F0000}"/>
    <cellStyle name="=C:\WINNT35\SYSTEM32\COMMAND.COM 2 8 9" xfId="532" xr:uid="{00000000-0005-0000-0000-0000C70F0000}"/>
    <cellStyle name="=C:\WINNT35\SYSTEM32\COMMAND.COM 2 8_A01" xfId="12435" xr:uid="{00000000-0005-0000-0000-0000C80F0000}"/>
    <cellStyle name="=C:\WINNT35\SYSTEM32\COMMAND.COM 2 9" xfId="533" xr:uid="{00000000-0005-0000-0000-0000C90F0000}"/>
    <cellStyle name="=C:\WINNT35\SYSTEM32\COMMAND.COM 2 9 10" xfId="534" xr:uid="{00000000-0005-0000-0000-0000CA0F0000}"/>
    <cellStyle name="=C:\WINNT35\SYSTEM32\COMMAND.COM 2 9 11" xfId="535" xr:uid="{00000000-0005-0000-0000-0000CB0F0000}"/>
    <cellStyle name="=C:\WINNT35\SYSTEM32\COMMAND.COM 2 9 12" xfId="536" xr:uid="{00000000-0005-0000-0000-0000CC0F0000}"/>
    <cellStyle name="=C:\WINNT35\SYSTEM32\COMMAND.COM 2 9 13" xfId="537" xr:uid="{00000000-0005-0000-0000-0000CD0F0000}"/>
    <cellStyle name="=C:\WINNT35\SYSTEM32\COMMAND.COM 2 9 14" xfId="538" xr:uid="{00000000-0005-0000-0000-0000CE0F0000}"/>
    <cellStyle name="=C:\WINNT35\SYSTEM32\COMMAND.COM 2 9 15" xfId="539" xr:uid="{00000000-0005-0000-0000-0000CF0F0000}"/>
    <cellStyle name="=C:\WINNT35\SYSTEM32\COMMAND.COM 2 9 16" xfId="540" xr:uid="{00000000-0005-0000-0000-0000D00F0000}"/>
    <cellStyle name="=C:\WINNT35\SYSTEM32\COMMAND.COM 2 9 17" xfId="541" xr:uid="{00000000-0005-0000-0000-0000D10F0000}"/>
    <cellStyle name="=C:\WINNT35\SYSTEM32\COMMAND.COM 2 9 18" xfId="542" xr:uid="{00000000-0005-0000-0000-0000D20F0000}"/>
    <cellStyle name="=C:\WINNT35\SYSTEM32\COMMAND.COM 2 9 2" xfId="543" xr:uid="{00000000-0005-0000-0000-0000D30F0000}"/>
    <cellStyle name="=C:\WINNT35\SYSTEM32\COMMAND.COM 2 9 3" xfId="544" xr:uid="{00000000-0005-0000-0000-0000D40F0000}"/>
    <cellStyle name="=C:\WINNT35\SYSTEM32\COMMAND.COM 2 9 4" xfId="545" xr:uid="{00000000-0005-0000-0000-0000D50F0000}"/>
    <cellStyle name="=C:\WINNT35\SYSTEM32\COMMAND.COM 2 9 5" xfId="546" xr:uid="{00000000-0005-0000-0000-0000D60F0000}"/>
    <cellStyle name="=C:\WINNT35\SYSTEM32\COMMAND.COM 2 9 6" xfId="547" xr:uid="{00000000-0005-0000-0000-0000D70F0000}"/>
    <cellStyle name="=C:\WINNT35\SYSTEM32\COMMAND.COM 2 9 7" xfId="548" xr:uid="{00000000-0005-0000-0000-0000D80F0000}"/>
    <cellStyle name="=C:\WINNT35\SYSTEM32\COMMAND.COM 2 9 8" xfId="549" xr:uid="{00000000-0005-0000-0000-0000D90F0000}"/>
    <cellStyle name="=C:\WINNT35\SYSTEM32\COMMAND.COM 2 9 9" xfId="550" xr:uid="{00000000-0005-0000-0000-0000DA0F0000}"/>
    <cellStyle name="=C:\WINNT35\SYSTEM32\COMMAND.COM 2 9_CC1" xfId="53221" xr:uid="{2B9AF4FC-C4F2-435B-8E7C-44BA23C48324}"/>
    <cellStyle name="=C:\WINNT35\SYSTEM32\COMMAND.COM 2_A01" xfId="12425" xr:uid="{00000000-0005-0000-0000-0000DC0F0000}"/>
    <cellStyle name="=C:\WINNT35\SYSTEM32\COMMAND.COM 3" xfId="551" xr:uid="{00000000-0005-0000-0000-0000DD0F0000}"/>
    <cellStyle name="=C:\WINNT35\SYSTEM32\COMMAND.COM 3 10" xfId="552" xr:uid="{00000000-0005-0000-0000-0000DE0F0000}"/>
    <cellStyle name="=C:\WINNT35\SYSTEM32\COMMAND.COM 3 11" xfId="553" xr:uid="{00000000-0005-0000-0000-0000DF0F0000}"/>
    <cellStyle name="=C:\WINNT35\SYSTEM32\COMMAND.COM 3 12" xfId="554" xr:uid="{00000000-0005-0000-0000-0000E00F0000}"/>
    <cellStyle name="=C:\WINNT35\SYSTEM32\COMMAND.COM 3 13" xfId="555" xr:uid="{00000000-0005-0000-0000-0000E10F0000}"/>
    <cellStyle name="=C:\WINNT35\SYSTEM32\COMMAND.COM 3 14" xfId="556" xr:uid="{00000000-0005-0000-0000-0000E20F0000}"/>
    <cellStyle name="=C:\WINNT35\SYSTEM32\COMMAND.COM 3 15" xfId="557" xr:uid="{00000000-0005-0000-0000-0000E30F0000}"/>
    <cellStyle name="=C:\WINNT35\SYSTEM32\COMMAND.COM 3 16" xfId="558" xr:uid="{00000000-0005-0000-0000-0000E40F0000}"/>
    <cellStyle name="=C:\WINNT35\SYSTEM32\COMMAND.COM 3 17" xfId="559" xr:uid="{00000000-0005-0000-0000-0000E50F0000}"/>
    <cellStyle name="=C:\WINNT35\SYSTEM32\COMMAND.COM 3 2" xfId="560" xr:uid="{00000000-0005-0000-0000-0000E60F0000}"/>
    <cellStyle name="=C:\WINNT35\SYSTEM32\COMMAND.COM 3 3" xfId="561" xr:uid="{00000000-0005-0000-0000-0000E70F0000}"/>
    <cellStyle name="=C:\WINNT35\SYSTEM32\COMMAND.COM 3 4" xfId="562" xr:uid="{00000000-0005-0000-0000-0000E80F0000}"/>
    <cellStyle name="=C:\WINNT35\SYSTEM32\COMMAND.COM 3 5" xfId="563" xr:uid="{00000000-0005-0000-0000-0000E90F0000}"/>
    <cellStyle name="=C:\WINNT35\SYSTEM32\COMMAND.COM 3 6" xfId="564" xr:uid="{00000000-0005-0000-0000-0000EA0F0000}"/>
    <cellStyle name="=C:\WINNT35\SYSTEM32\COMMAND.COM 3 7" xfId="565" xr:uid="{00000000-0005-0000-0000-0000EB0F0000}"/>
    <cellStyle name="=C:\WINNT35\SYSTEM32\COMMAND.COM 3 8" xfId="566" xr:uid="{00000000-0005-0000-0000-0000EC0F0000}"/>
    <cellStyle name="=C:\WINNT35\SYSTEM32\COMMAND.COM 3 9" xfId="567" xr:uid="{00000000-0005-0000-0000-0000ED0F0000}"/>
    <cellStyle name="=C:\WINNT35\SYSTEM32\COMMAND.COM 3_CC1" xfId="53222" xr:uid="{FF38755F-C950-44F6-9351-65E63B4D6E16}"/>
    <cellStyle name="=C:\WINNT35\SYSTEM32\COMMAND.COM 4" xfId="568" xr:uid="{00000000-0005-0000-0000-0000EF0F0000}"/>
    <cellStyle name="=C:\WINNT35\SYSTEM32\COMMAND.COM_4 manuell" xfId="53223" xr:uid="{D2011226-3F6D-4776-9016-7CE3F04B61C5}"/>
    <cellStyle name="1 antraštė" xfId="569" xr:uid="{00000000-0005-0000-0000-0000F10F0000}"/>
    <cellStyle name="1,comma" xfId="12549" xr:uid="{00000000-0005-0000-0000-0000F20F0000}"/>
    <cellStyle name="1,comma 2" xfId="12550" xr:uid="{00000000-0005-0000-0000-0000F30F0000}"/>
    <cellStyle name="1,comma 2 2" xfId="37195" xr:uid="{00000000-0005-0000-0000-0000F40F0000}"/>
    <cellStyle name="1,comma 3" xfId="37196" xr:uid="{00000000-0005-0000-0000-0000F50F0000}"/>
    <cellStyle name="1,comma_Adjustment-Hovedtall" xfId="37197" xr:uid="{00000000-0005-0000-0000-0000F60F0000}"/>
    <cellStyle name="2 antraštė" xfId="570" xr:uid="{00000000-0005-0000-0000-0000F70F0000}"/>
    <cellStyle name="20 % - Markeringsfarve1" xfId="12551" xr:uid="{00000000-0005-0000-0000-0000F80F0000}"/>
    <cellStyle name="20 % - Markeringsfarve1 2" xfId="37198" xr:uid="{00000000-0005-0000-0000-0000F90F0000}"/>
    <cellStyle name="20 % - Markeringsfarve2" xfId="12552" xr:uid="{00000000-0005-0000-0000-0000FA0F0000}"/>
    <cellStyle name="20 % - Markeringsfarve2 2" xfId="37199" xr:uid="{00000000-0005-0000-0000-0000FB0F0000}"/>
    <cellStyle name="20 % - Markeringsfarve3" xfId="12553" xr:uid="{00000000-0005-0000-0000-0000FC0F0000}"/>
    <cellStyle name="20 % - Markeringsfarve3 2" xfId="37200" xr:uid="{00000000-0005-0000-0000-0000FD0F0000}"/>
    <cellStyle name="20 % - Markeringsfarve4" xfId="12554" xr:uid="{00000000-0005-0000-0000-0000FE0F0000}"/>
    <cellStyle name="20 % - Markeringsfarve4 2" xfId="37201" xr:uid="{00000000-0005-0000-0000-0000FF0F0000}"/>
    <cellStyle name="20 % - Markeringsfarve5" xfId="12555" xr:uid="{00000000-0005-0000-0000-000000100000}"/>
    <cellStyle name="20 % - Markeringsfarve5 2" xfId="37202" xr:uid="{00000000-0005-0000-0000-000001100000}"/>
    <cellStyle name="20 % - Markeringsfarve6" xfId="12556" xr:uid="{00000000-0005-0000-0000-000002100000}"/>
    <cellStyle name="20 % - Markeringsfarve6 2" xfId="37203" xr:uid="{00000000-0005-0000-0000-000003100000}"/>
    <cellStyle name="20% - 1. jelölőszín" xfId="571" xr:uid="{00000000-0005-0000-0000-000004100000}"/>
    <cellStyle name="20% - 1. jelölőszín 2" xfId="572" xr:uid="{00000000-0005-0000-0000-000005100000}"/>
    <cellStyle name="20% - 1. jelölőszín 2 2" xfId="573" xr:uid="{00000000-0005-0000-0000-000006100000}"/>
    <cellStyle name="20% - 1. jelölőszín 2 3" xfId="574" xr:uid="{00000000-0005-0000-0000-000007100000}"/>
    <cellStyle name="20% - 1. jelölőszín 2_4 manuell" xfId="53224" xr:uid="{16123C1A-8C95-44B6-BC57-CD2578D7F61B}"/>
    <cellStyle name="20% - 1. jelölőszín 3" xfId="575" xr:uid="{00000000-0005-0000-0000-000009100000}"/>
    <cellStyle name="20% - 1. jelölőszín 4" xfId="576" xr:uid="{00000000-0005-0000-0000-00000A100000}"/>
    <cellStyle name="20% - 1. jelölőszín_20130128_ITS on reporting_Annex I_CA" xfId="577" xr:uid="{00000000-0005-0000-0000-00000B100000}"/>
    <cellStyle name="20% - 2. jelölőszín" xfId="578" xr:uid="{00000000-0005-0000-0000-00000C100000}"/>
    <cellStyle name="20% - 2. jelölőszín 2" xfId="579" xr:uid="{00000000-0005-0000-0000-00000D100000}"/>
    <cellStyle name="20% - 2. jelölőszín 2 2" xfId="580" xr:uid="{00000000-0005-0000-0000-00000E100000}"/>
    <cellStyle name="20% - 2. jelölőszín 2 3" xfId="581" xr:uid="{00000000-0005-0000-0000-00000F100000}"/>
    <cellStyle name="20% - 2. jelölőszín 2_4 manuell" xfId="53225" xr:uid="{8B3C6D94-5F91-4E48-A853-ADF08D265814}"/>
    <cellStyle name="20% - 2. jelölőszín 3" xfId="582" xr:uid="{00000000-0005-0000-0000-000011100000}"/>
    <cellStyle name="20% - 2. jelölőszín 4" xfId="583" xr:uid="{00000000-0005-0000-0000-000012100000}"/>
    <cellStyle name="20% - 2. jelölőszín_20130128_ITS on reporting_Annex I_CA" xfId="584" xr:uid="{00000000-0005-0000-0000-000013100000}"/>
    <cellStyle name="20% - 3. jelölőszín" xfId="585" xr:uid="{00000000-0005-0000-0000-000014100000}"/>
    <cellStyle name="20% - 3. jelölőszín 2" xfId="586" xr:uid="{00000000-0005-0000-0000-000015100000}"/>
    <cellStyle name="20% - 3. jelölőszín 2 2" xfId="587" xr:uid="{00000000-0005-0000-0000-000016100000}"/>
    <cellStyle name="20% - 3. jelölőszín 2 3" xfId="588" xr:uid="{00000000-0005-0000-0000-000017100000}"/>
    <cellStyle name="20% - 3. jelölőszín 2_4 manuell" xfId="53226" xr:uid="{63CD7DF5-633A-40B0-87CC-5838CC2C3B5E}"/>
    <cellStyle name="20% - 3. jelölőszín 3" xfId="589" xr:uid="{00000000-0005-0000-0000-000019100000}"/>
    <cellStyle name="20% - 3. jelölőszín 4" xfId="590" xr:uid="{00000000-0005-0000-0000-00001A100000}"/>
    <cellStyle name="20% - 3. jelölőszín_20130128_ITS on reporting_Annex I_CA" xfId="591" xr:uid="{00000000-0005-0000-0000-00001B100000}"/>
    <cellStyle name="20% - 4. jelölőszín" xfId="592" xr:uid="{00000000-0005-0000-0000-00001C100000}"/>
    <cellStyle name="20% - 4. jelölőszín 2" xfId="593" xr:uid="{00000000-0005-0000-0000-00001D100000}"/>
    <cellStyle name="20% - 4. jelölőszín 2 2" xfId="594" xr:uid="{00000000-0005-0000-0000-00001E100000}"/>
    <cellStyle name="20% - 4. jelölőszín 2 3" xfId="595" xr:uid="{00000000-0005-0000-0000-00001F100000}"/>
    <cellStyle name="20% - 4. jelölőszín 2_4 manuell" xfId="53227" xr:uid="{E7971F25-B818-49A5-8D3F-491B399D6BFC}"/>
    <cellStyle name="20% - 4. jelölőszín 3" xfId="596" xr:uid="{00000000-0005-0000-0000-000021100000}"/>
    <cellStyle name="20% - 4. jelölőszín 4" xfId="597" xr:uid="{00000000-0005-0000-0000-000022100000}"/>
    <cellStyle name="20% - 4. jelölőszín_20130128_ITS on reporting_Annex I_CA" xfId="598" xr:uid="{00000000-0005-0000-0000-000023100000}"/>
    <cellStyle name="20% - 5. jelölőszín" xfId="599" xr:uid="{00000000-0005-0000-0000-000024100000}"/>
    <cellStyle name="20% - 5. jelölőszín 2" xfId="600" xr:uid="{00000000-0005-0000-0000-000025100000}"/>
    <cellStyle name="20% - 5. jelölőszín 2 2" xfId="601" xr:uid="{00000000-0005-0000-0000-000026100000}"/>
    <cellStyle name="20% - 5. jelölőszín 2 3" xfId="602" xr:uid="{00000000-0005-0000-0000-000027100000}"/>
    <cellStyle name="20% - 5. jelölőszín 2_4 manuell" xfId="53228" xr:uid="{0FDFF853-BD67-4CFD-A7BB-DDF2C5B1653D}"/>
    <cellStyle name="20% - 5. jelölőszín 3" xfId="603" xr:uid="{00000000-0005-0000-0000-000029100000}"/>
    <cellStyle name="20% - 5. jelölőszín 4" xfId="604" xr:uid="{00000000-0005-0000-0000-00002A100000}"/>
    <cellStyle name="20% - 5. jelölőszín_20130128_ITS on reporting_Annex I_CA" xfId="605" xr:uid="{00000000-0005-0000-0000-00002B100000}"/>
    <cellStyle name="20% - 6. jelölőszín" xfId="606" xr:uid="{00000000-0005-0000-0000-00002C100000}"/>
    <cellStyle name="20% - 6. jelölőszín 2" xfId="607" xr:uid="{00000000-0005-0000-0000-00002D100000}"/>
    <cellStyle name="20% - 6. jelölőszín 2 2" xfId="608" xr:uid="{00000000-0005-0000-0000-00002E100000}"/>
    <cellStyle name="20% - 6. jelölőszín 2 3" xfId="609" xr:uid="{00000000-0005-0000-0000-00002F100000}"/>
    <cellStyle name="20% - 6. jelölőszín 2_4 manuell" xfId="53229" xr:uid="{107C8471-DC71-4856-A129-CA42C2DCD54A}"/>
    <cellStyle name="20% - 6. jelölőszín 3" xfId="610" xr:uid="{00000000-0005-0000-0000-000031100000}"/>
    <cellStyle name="20% - 6. jelölőszín 4" xfId="611" xr:uid="{00000000-0005-0000-0000-000032100000}"/>
    <cellStyle name="20% - 6. jelölőszín_20130128_ITS on reporting_Annex I_CA" xfId="612" xr:uid="{00000000-0005-0000-0000-000033100000}"/>
    <cellStyle name="20% - Accent1" xfId="613" xr:uid="{00000000-0005-0000-0000-000034100000}"/>
    <cellStyle name="20% - Accent1 10" xfId="614" xr:uid="{00000000-0005-0000-0000-000035100000}"/>
    <cellStyle name="20% - Accent1 10 2" xfId="615" xr:uid="{00000000-0005-0000-0000-000036100000}"/>
    <cellStyle name="20% - Accent1 10 3" xfId="616" xr:uid="{00000000-0005-0000-0000-000037100000}"/>
    <cellStyle name="20% - Accent1 10 4" xfId="43178" xr:uid="{00000000-0005-0000-0000-000038100000}"/>
    <cellStyle name="20% - Accent1 10_A01" xfId="617" xr:uid="{00000000-0005-0000-0000-000039100000}"/>
    <cellStyle name="20% - Accent1 11" xfId="618" xr:uid="{00000000-0005-0000-0000-00003A100000}"/>
    <cellStyle name="20% - Accent1 11 2" xfId="619" xr:uid="{00000000-0005-0000-0000-00003B100000}"/>
    <cellStyle name="20% - Accent1 11 3" xfId="620" xr:uid="{00000000-0005-0000-0000-00003C100000}"/>
    <cellStyle name="20% - Accent1 11 4" xfId="43179" xr:uid="{00000000-0005-0000-0000-00003D100000}"/>
    <cellStyle name="20% - Accent1 11_A01" xfId="621" xr:uid="{00000000-0005-0000-0000-00003E100000}"/>
    <cellStyle name="20% - Accent1 12" xfId="622" xr:uid="{00000000-0005-0000-0000-00003F100000}"/>
    <cellStyle name="20% - Accent1 12 2" xfId="623" xr:uid="{00000000-0005-0000-0000-000040100000}"/>
    <cellStyle name="20% - Accent1 12 3" xfId="624" xr:uid="{00000000-0005-0000-0000-000041100000}"/>
    <cellStyle name="20% - Accent1 12_A01" xfId="625" xr:uid="{00000000-0005-0000-0000-000042100000}"/>
    <cellStyle name="20% - Accent1 13" xfId="626" xr:uid="{00000000-0005-0000-0000-000043100000}"/>
    <cellStyle name="20% - Accent1 13 2" xfId="627" xr:uid="{00000000-0005-0000-0000-000044100000}"/>
    <cellStyle name="20% - Accent1 13_CC1" xfId="53230" xr:uid="{93B64CE4-AAF6-44BB-B5DA-9BB483067B21}"/>
    <cellStyle name="20% - Accent1 14" xfId="628" xr:uid="{00000000-0005-0000-0000-000046100000}"/>
    <cellStyle name="20% - Accent1 14 2" xfId="629" xr:uid="{00000000-0005-0000-0000-000047100000}"/>
    <cellStyle name="20% - Accent1 14_CC1" xfId="53231" xr:uid="{990DDCEB-1E6E-494A-9264-254E7A2C1DD7}"/>
    <cellStyle name="20% - Accent1 15" xfId="630" xr:uid="{00000000-0005-0000-0000-000049100000}"/>
    <cellStyle name="20% - Accent1 15 2" xfId="631" xr:uid="{00000000-0005-0000-0000-00004A100000}"/>
    <cellStyle name="20% - Accent1 15_CC1" xfId="53232" xr:uid="{66712AA7-B59D-4059-BE81-63FF2A8B7B24}"/>
    <cellStyle name="20% - Accent1 16" xfId="632" xr:uid="{00000000-0005-0000-0000-00004C100000}"/>
    <cellStyle name="20% - Accent1 16 2" xfId="633" xr:uid="{00000000-0005-0000-0000-00004D100000}"/>
    <cellStyle name="20% - Accent1 16_CC1" xfId="53233" xr:uid="{F22AFDC7-553F-4DCA-BA4C-906B7FFED55C}"/>
    <cellStyle name="20% - Accent1 17" xfId="634" xr:uid="{00000000-0005-0000-0000-00004F100000}"/>
    <cellStyle name="20% - Accent1 17 2" xfId="635" xr:uid="{00000000-0005-0000-0000-000050100000}"/>
    <cellStyle name="20% - Accent1 17_CC1" xfId="53234" xr:uid="{6B3D2D5B-D345-4C79-AFCC-F0A508387F46}"/>
    <cellStyle name="20% - Accent1 18" xfId="636" xr:uid="{00000000-0005-0000-0000-000052100000}"/>
    <cellStyle name="20% - Accent1 18 2" xfId="637" xr:uid="{00000000-0005-0000-0000-000053100000}"/>
    <cellStyle name="20% - Accent1 18_CC1" xfId="53235" xr:uid="{5213C49A-9DBC-4CFB-BF5F-9BF5FCF68236}"/>
    <cellStyle name="20% - Accent1 19" xfId="638" xr:uid="{00000000-0005-0000-0000-000055100000}"/>
    <cellStyle name="20% - Accent1 19 2" xfId="639" xr:uid="{00000000-0005-0000-0000-000056100000}"/>
    <cellStyle name="20% - Accent1 19_CC1" xfId="53236" xr:uid="{FDB344A0-E45D-4CA5-B57F-392E8E2408DE}"/>
    <cellStyle name="20% - Accent1 2" xfId="640" xr:uid="{00000000-0005-0000-0000-000058100000}"/>
    <cellStyle name="20% - Accent1 2 10" xfId="641" xr:uid="{00000000-0005-0000-0000-000059100000}"/>
    <cellStyle name="20% - Accent1 2 10 10" xfId="642" xr:uid="{00000000-0005-0000-0000-00005A100000}"/>
    <cellStyle name="20% - Accent1 2 10 10 2" xfId="643" xr:uid="{00000000-0005-0000-0000-00005B100000}"/>
    <cellStyle name="20% - Accent1 2 10 10_CC1" xfId="53238" xr:uid="{D96D6918-6A41-498D-A092-8FC4FC7DA54E}"/>
    <cellStyle name="20% - Accent1 2 10 11" xfId="644" xr:uid="{00000000-0005-0000-0000-00005D100000}"/>
    <cellStyle name="20% - Accent1 2 10 11 2" xfId="645" xr:uid="{00000000-0005-0000-0000-00005E100000}"/>
    <cellStyle name="20% - Accent1 2 10 11_CC1" xfId="53239" xr:uid="{8CA03EEB-3C0D-4F2D-AFF7-72E6D5CD5F96}"/>
    <cellStyle name="20% - Accent1 2 10 12" xfId="646" xr:uid="{00000000-0005-0000-0000-000060100000}"/>
    <cellStyle name="20% - Accent1 2 10 13" xfId="647" xr:uid="{00000000-0005-0000-0000-000061100000}"/>
    <cellStyle name="20% - Accent1 2 10 14" xfId="648" xr:uid="{00000000-0005-0000-0000-000062100000}"/>
    <cellStyle name="20% - Accent1 2 10 15" xfId="649" xr:uid="{00000000-0005-0000-0000-000063100000}"/>
    <cellStyle name="20% - Accent1 2 10 16" xfId="650" xr:uid="{00000000-0005-0000-0000-000064100000}"/>
    <cellStyle name="20% - Accent1 2 10 17" xfId="651" xr:uid="{00000000-0005-0000-0000-000065100000}"/>
    <cellStyle name="20% - Accent1 2 10 18" xfId="652" xr:uid="{00000000-0005-0000-0000-000066100000}"/>
    <cellStyle name="20% - Accent1 2 10 2" xfId="653" xr:uid="{00000000-0005-0000-0000-000067100000}"/>
    <cellStyle name="20% - Accent1 2 10 2 2" xfId="654" xr:uid="{00000000-0005-0000-0000-000068100000}"/>
    <cellStyle name="20% - Accent1 2 10 2 3" xfId="655" xr:uid="{00000000-0005-0000-0000-000069100000}"/>
    <cellStyle name="20% - Accent1 2 10 2 4" xfId="656" xr:uid="{00000000-0005-0000-0000-00006A100000}"/>
    <cellStyle name="20% - Accent1 2 10 2 5" xfId="657" xr:uid="{00000000-0005-0000-0000-00006B100000}"/>
    <cellStyle name="20% - Accent1 2 10 2 6" xfId="658" xr:uid="{00000000-0005-0000-0000-00006C100000}"/>
    <cellStyle name="20% - Accent1 2 10 2 7" xfId="659" xr:uid="{00000000-0005-0000-0000-00006D100000}"/>
    <cellStyle name="20% - Accent1 2 10 2 8" xfId="660" xr:uid="{00000000-0005-0000-0000-00006E100000}"/>
    <cellStyle name="20% - Accent1 2 10 2_CC1" xfId="53240" xr:uid="{BC477157-446E-4FA4-8600-801AF57EBEB6}"/>
    <cellStyle name="20% - Accent1 2 10 3" xfId="661" xr:uid="{00000000-0005-0000-0000-000070100000}"/>
    <cellStyle name="20% - Accent1 2 10 3 2" xfId="662" xr:uid="{00000000-0005-0000-0000-000071100000}"/>
    <cellStyle name="20% - Accent1 2 10 3 3" xfId="663" xr:uid="{00000000-0005-0000-0000-000072100000}"/>
    <cellStyle name="20% - Accent1 2 10 3 4" xfId="664" xr:uid="{00000000-0005-0000-0000-000073100000}"/>
    <cellStyle name="20% - Accent1 2 10 3 5" xfId="665" xr:uid="{00000000-0005-0000-0000-000074100000}"/>
    <cellStyle name="20% - Accent1 2 10 3 6" xfId="666" xr:uid="{00000000-0005-0000-0000-000075100000}"/>
    <cellStyle name="20% - Accent1 2 10 3 7" xfId="667" xr:uid="{00000000-0005-0000-0000-000076100000}"/>
    <cellStyle name="20% - Accent1 2 10 3 8" xfId="668" xr:uid="{00000000-0005-0000-0000-000077100000}"/>
    <cellStyle name="20% - Accent1 2 10 3_CC1" xfId="53241" xr:uid="{97686DC0-D8A3-45DA-80EC-99D8F283C98D}"/>
    <cellStyle name="20% - Accent1 2 10 4" xfId="669" xr:uid="{00000000-0005-0000-0000-000079100000}"/>
    <cellStyle name="20% - Accent1 2 10 4 2" xfId="670" xr:uid="{00000000-0005-0000-0000-00007A100000}"/>
    <cellStyle name="20% - Accent1 2 10 4_CC1" xfId="53242" xr:uid="{02761081-47E3-4F6D-AC63-2AB62E632C6B}"/>
    <cellStyle name="20% - Accent1 2 10 5" xfId="671" xr:uid="{00000000-0005-0000-0000-00007C100000}"/>
    <cellStyle name="20% - Accent1 2 10 5 2" xfId="672" xr:uid="{00000000-0005-0000-0000-00007D100000}"/>
    <cellStyle name="20% - Accent1 2 10 5_CC1" xfId="53243" xr:uid="{DC6A27F5-5BF2-4C0A-9C2A-968F2E47AD53}"/>
    <cellStyle name="20% - Accent1 2 10 6" xfId="673" xr:uid="{00000000-0005-0000-0000-00007F100000}"/>
    <cellStyle name="20% - Accent1 2 10 6 2" xfId="674" xr:uid="{00000000-0005-0000-0000-000080100000}"/>
    <cellStyle name="20% - Accent1 2 10 6_CC1" xfId="53244" xr:uid="{11000625-7C03-4AAF-A4E3-4F0D36A75835}"/>
    <cellStyle name="20% - Accent1 2 10 7" xfId="675" xr:uid="{00000000-0005-0000-0000-000082100000}"/>
    <cellStyle name="20% - Accent1 2 10 7 2" xfId="676" xr:uid="{00000000-0005-0000-0000-000083100000}"/>
    <cellStyle name="20% - Accent1 2 10 7_CC1" xfId="53245" xr:uid="{16892363-DC9F-463A-AEDE-C7E20309AE67}"/>
    <cellStyle name="20% - Accent1 2 10 8" xfId="677" xr:uid="{00000000-0005-0000-0000-000085100000}"/>
    <cellStyle name="20% - Accent1 2 10 8 2" xfId="678" xr:uid="{00000000-0005-0000-0000-000086100000}"/>
    <cellStyle name="20% - Accent1 2 10 8_CC1" xfId="53246" xr:uid="{04A42236-2250-4B9C-A7CD-EB0A7050247E}"/>
    <cellStyle name="20% - Accent1 2 10 9" xfId="679" xr:uid="{00000000-0005-0000-0000-000088100000}"/>
    <cellStyle name="20% - Accent1 2 10 9 2" xfId="680" xr:uid="{00000000-0005-0000-0000-000089100000}"/>
    <cellStyle name="20% - Accent1 2 10 9_CC1" xfId="53247" xr:uid="{A65ABF03-AE4E-4004-94EA-53E0C2F50669}"/>
    <cellStyle name="20% - Accent1 2 10_CC1" xfId="53237" xr:uid="{D42A6D05-C333-4443-8A5E-69B4491C9ECB}"/>
    <cellStyle name="20% - Accent1 2 11" xfId="681" xr:uid="{00000000-0005-0000-0000-00008C100000}"/>
    <cellStyle name="20% - Accent1 2 11 10" xfId="682" xr:uid="{00000000-0005-0000-0000-00008D100000}"/>
    <cellStyle name="20% - Accent1 2 11 10 2" xfId="683" xr:uid="{00000000-0005-0000-0000-00008E100000}"/>
    <cellStyle name="20% - Accent1 2 11 10_CC1" xfId="53249" xr:uid="{CC56EE1D-1073-4F0E-97C5-6CE593412FDE}"/>
    <cellStyle name="20% - Accent1 2 11 11" xfId="684" xr:uid="{00000000-0005-0000-0000-000090100000}"/>
    <cellStyle name="20% - Accent1 2 11 11 2" xfId="685" xr:uid="{00000000-0005-0000-0000-000091100000}"/>
    <cellStyle name="20% - Accent1 2 11 11_CC1" xfId="53250" xr:uid="{DF73830A-2D8E-45AC-AAB2-812BE4C9FE3E}"/>
    <cellStyle name="20% - Accent1 2 11 12" xfId="686" xr:uid="{00000000-0005-0000-0000-000093100000}"/>
    <cellStyle name="20% - Accent1 2 11 13" xfId="687" xr:uid="{00000000-0005-0000-0000-000094100000}"/>
    <cellStyle name="20% - Accent1 2 11 14" xfId="688" xr:uid="{00000000-0005-0000-0000-000095100000}"/>
    <cellStyle name="20% - Accent1 2 11 15" xfId="689" xr:uid="{00000000-0005-0000-0000-000096100000}"/>
    <cellStyle name="20% - Accent1 2 11 16" xfId="690" xr:uid="{00000000-0005-0000-0000-000097100000}"/>
    <cellStyle name="20% - Accent1 2 11 17" xfId="691" xr:uid="{00000000-0005-0000-0000-000098100000}"/>
    <cellStyle name="20% - Accent1 2 11 18" xfId="692" xr:uid="{00000000-0005-0000-0000-000099100000}"/>
    <cellStyle name="20% - Accent1 2 11 2" xfId="693" xr:uid="{00000000-0005-0000-0000-00009A100000}"/>
    <cellStyle name="20% - Accent1 2 11 2 2" xfId="694" xr:uid="{00000000-0005-0000-0000-00009B100000}"/>
    <cellStyle name="20% - Accent1 2 11 2 3" xfId="695" xr:uid="{00000000-0005-0000-0000-00009C100000}"/>
    <cellStyle name="20% - Accent1 2 11 2 4" xfId="696" xr:uid="{00000000-0005-0000-0000-00009D100000}"/>
    <cellStyle name="20% - Accent1 2 11 2 5" xfId="697" xr:uid="{00000000-0005-0000-0000-00009E100000}"/>
    <cellStyle name="20% - Accent1 2 11 2 6" xfId="698" xr:uid="{00000000-0005-0000-0000-00009F100000}"/>
    <cellStyle name="20% - Accent1 2 11 2 7" xfId="699" xr:uid="{00000000-0005-0000-0000-0000A0100000}"/>
    <cellStyle name="20% - Accent1 2 11 2 8" xfId="700" xr:uid="{00000000-0005-0000-0000-0000A1100000}"/>
    <cellStyle name="20% - Accent1 2 11 2_CC1" xfId="53251" xr:uid="{65B4F0F7-12A5-4EDF-A3B1-0EDB699177C2}"/>
    <cellStyle name="20% - Accent1 2 11 3" xfId="701" xr:uid="{00000000-0005-0000-0000-0000A3100000}"/>
    <cellStyle name="20% - Accent1 2 11 3 2" xfId="702" xr:uid="{00000000-0005-0000-0000-0000A4100000}"/>
    <cellStyle name="20% - Accent1 2 11 3 3" xfId="703" xr:uid="{00000000-0005-0000-0000-0000A5100000}"/>
    <cellStyle name="20% - Accent1 2 11 3 4" xfId="704" xr:uid="{00000000-0005-0000-0000-0000A6100000}"/>
    <cellStyle name="20% - Accent1 2 11 3 5" xfId="705" xr:uid="{00000000-0005-0000-0000-0000A7100000}"/>
    <cellStyle name="20% - Accent1 2 11 3 6" xfId="706" xr:uid="{00000000-0005-0000-0000-0000A8100000}"/>
    <cellStyle name="20% - Accent1 2 11 3 7" xfId="707" xr:uid="{00000000-0005-0000-0000-0000A9100000}"/>
    <cellStyle name="20% - Accent1 2 11 3 8" xfId="708" xr:uid="{00000000-0005-0000-0000-0000AA100000}"/>
    <cellStyle name="20% - Accent1 2 11 3_CC1" xfId="53252" xr:uid="{3DF76E14-5F7A-409C-9D7F-F9FB6F97674A}"/>
    <cellStyle name="20% - Accent1 2 11 4" xfId="709" xr:uid="{00000000-0005-0000-0000-0000AC100000}"/>
    <cellStyle name="20% - Accent1 2 11 4 2" xfId="710" xr:uid="{00000000-0005-0000-0000-0000AD100000}"/>
    <cellStyle name="20% - Accent1 2 11 4_CC1" xfId="53253" xr:uid="{60E54434-1DCA-416C-8E2A-5B746E0BE1CF}"/>
    <cellStyle name="20% - Accent1 2 11 5" xfId="711" xr:uid="{00000000-0005-0000-0000-0000AF100000}"/>
    <cellStyle name="20% - Accent1 2 11 5 2" xfId="712" xr:uid="{00000000-0005-0000-0000-0000B0100000}"/>
    <cellStyle name="20% - Accent1 2 11 5_CC1" xfId="53254" xr:uid="{85E79B37-2E0A-4C8E-BCA8-DD3B1282CE7B}"/>
    <cellStyle name="20% - Accent1 2 11 6" xfId="713" xr:uid="{00000000-0005-0000-0000-0000B2100000}"/>
    <cellStyle name="20% - Accent1 2 11 6 2" xfId="714" xr:uid="{00000000-0005-0000-0000-0000B3100000}"/>
    <cellStyle name="20% - Accent1 2 11 6_CC1" xfId="53255" xr:uid="{59AD3586-FB15-465E-9C89-1ECE0A1C9CD9}"/>
    <cellStyle name="20% - Accent1 2 11 7" xfId="715" xr:uid="{00000000-0005-0000-0000-0000B5100000}"/>
    <cellStyle name="20% - Accent1 2 11 7 2" xfId="716" xr:uid="{00000000-0005-0000-0000-0000B6100000}"/>
    <cellStyle name="20% - Accent1 2 11 7_CC1" xfId="53256" xr:uid="{EE870E7B-4BE8-4E26-89D3-864266D72257}"/>
    <cellStyle name="20% - Accent1 2 11 8" xfId="717" xr:uid="{00000000-0005-0000-0000-0000B8100000}"/>
    <cellStyle name="20% - Accent1 2 11 8 2" xfId="718" xr:uid="{00000000-0005-0000-0000-0000B9100000}"/>
    <cellStyle name="20% - Accent1 2 11 8_CC1" xfId="53257" xr:uid="{F3BDADFA-BA20-4898-9C9C-A3B2B38EEB3E}"/>
    <cellStyle name="20% - Accent1 2 11 9" xfId="719" xr:uid="{00000000-0005-0000-0000-0000BB100000}"/>
    <cellStyle name="20% - Accent1 2 11 9 2" xfId="720" xr:uid="{00000000-0005-0000-0000-0000BC100000}"/>
    <cellStyle name="20% - Accent1 2 11 9_CC1" xfId="53258" xr:uid="{4DC91BAC-CAFE-4B3B-B2DB-9EBCA1293355}"/>
    <cellStyle name="20% - Accent1 2 11_CC1" xfId="53248" xr:uid="{2F3A3A91-0967-45AF-8A2E-BA889A38EF30}"/>
    <cellStyle name="20% - Accent1 2 12" xfId="721" xr:uid="{00000000-0005-0000-0000-0000BF100000}"/>
    <cellStyle name="20% - Accent1 2 12 10" xfId="722" xr:uid="{00000000-0005-0000-0000-0000C0100000}"/>
    <cellStyle name="20% - Accent1 2 12 10 2" xfId="723" xr:uid="{00000000-0005-0000-0000-0000C1100000}"/>
    <cellStyle name="20% - Accent1 2 12 10_CC1" xfId="53260" xr:uid="{C8510306-219E-4EE1-840A-C5AE93DD15D1}"/>
    <cellStyle name="20% - Accent1 2 12 11" xfId="724" xr:uid="{00000000-0005-0000-0000-0000C3100000}"/>
    <cellStyle name="20% - Accent1 2 12 11 2" xfId="725" xr:uid="{00000000-0005-0000-0000-0000C4100000}"/>
    <cellStyle name="20% - Accent1 2 12 11_CC1" xfId="53261" xr:uid="{71A2F507-BC0D-42AB-B8D7-828D59855E44}"/>
    <cellStyle name="20% - Accent1 2 12 12" xfId="726" xr:uid="{00000000-0005-0000-0000-0000C6100000}"/>
    <cellStyle name="20% - Accent1 2 12 13" xfId="727" xr:uid="{00000000-0005-0000-0000-0000C7100000}"/>
    <cellStyle name="20% - Accent1 2 12 14" xfId="728" xr:uid="{00000000-0005-0000-0000-0000C8100000}"/>
    <cellStyle name="20% - Accent1 2 12 15" xfId="729" xr:uid="{00000000-0005-0000-0000-0000C9100000}"/>
    <cellStyle name="20% - Accent1 2 12 16" xfId="730" xr:uid="{00000000-0005-0000-0000-0000CA100000}"/>
    <cellStyle name="20% - Accent1 2 12 17" xfId="731" xr:uid="{00000000-0005-0000-0000-0000CB100000}"/>
    <cellStyle name="20% - Accent1 2 12 18" xfId="732" xr:uid="{00000000-0005-0000-0000-0000CC100000}"/>
    <cellStyle name="20% - Accent1 2 12 2" xfId="733" xr:uid="{00000000-0005-0000-0000-0000CD100000}"/>
    <cellStyle name="20% - Accent1 2 12 2 2" xfId="734" xr:uid="{00000000-0005-0000-0000-0000CE100000}"/>
    <cellStyle name="20% - Accent1 2 12 2 3" xfId="735" xr:uid="{00000000-0005-0000-0000-0000CF100000}"/>
    <cellStyle name="20% - Accent1 2 12 2 4" xfId="736" xr:uid="{00000000-0005-0000-0000-0000D0100000}"/>
    <cellStyle name="20% - Accent1 2 12 2 5" xfId="737" xr:uid="{00000000-0005-0000-0000-0000D1100000}"/>
    <cellStyle name="20% - Accent1 2 12 2 6" xfId="738" xr:uid="{00000000-0005-0000-0000-0000D2100000}"/>
    <cellStyle name="20% - Accent1 2 12 2 7" xfId="739" xr:uid="{00000000-0005-0000-0000-0000D3100000}"/>
    <cellStyle name="20% - Accent1 2 12 2 8" xfId="740" xr:uid="{00000000-0005-0000-0000-0000D4100000}"/>
    <cellStyle name="20% - Accent1 2 12 2_CC1" xfId="53262" xr:uid="{DFD9A2F5-4B44-4710-BCB0-7179439D5AB5}"/>
    <cellStyle name="20% - Accent1 2 12 3" xfId="741" xr:uid="{00000000-0005-0000-0000-0000D6100000}"/>
    <cellStyle name="20% - Accent1 2 12 3 2" xfId="742" xr:uid="{00000000-0005-0000-0000-0000D7100000}"/>
    <cellStyle name="20% - Accent1 2 12 3 3" xfId="743" xr:uid="{00000000-0005-0000-0000-0000D8100000}"/>
    <cellStyle name="20% - Accent1 2 12 3 4" xfId="744" xr:uid="{00000000-0005-0000-0000-0000D9100000}"/>
    <cellStyle name="20% - Accent1 2 12 3 5" xfId="745" xr:uid="{00000000-0005-0000-0000-0000DA100000}"/>
    <cellStyle name="20% - Accent1 2 12 3 6" xfId="746" xr:uid="{00000000-0005-0000-0000-0000DB100000}"/>
    <cellStyle name="20% - Accent1 2 12 3 7" xfId="747" xr:uid="{00000000-0005-0000-0000-0000DC100000}"/>
    <cellStyle name="20% - Accent1 2 12 3 8" xfId="748" xr:uid="{00000000-0005-0000-0000-0000DD100000}"/>
    <cellStyle name="20% - Accent1 2 12 3_CC1" xfId="53263" xr:uid="{6DA0F9F7-0031-4912-88BD-5B3C3716ECA6}"/>
    <cellStyle name="20% - Accent1 2 12 4" xfId="749" xr:uid="{00000000-0005-0000-0000-0000DF100000}"/>
    <cellStyle name="20% - Accent1 2 12 4 2" xfId="750" xr:uid="{00000000-0005-0000-0000-0000E0100000}"/>
    <cellStyle name="20% - Accent1 2 12 4_CC1" xfId="53264" xr:uid="{0F77CFE1-4303-43EB-86CD-299FD0CB7CD6}"/>
    <cellStyle name="20% - Accent1 2 12 5" xfId="751" xr:uid="{00000000-0005-0000-0000-0000E2100000}"/>
    <cellStyle name="20% - Accent1 2 12 5 2" xfId="752" xr:uid="{00000000-0005-0000-0000-0000E3100000}"/>
    <cellStyle name="20% - Accent1 2 12 5_CC1" xfId="53265" xr:uid="{FE7B1BDF-01CD-4A5A-89F2-54839584297C}"/>
    <cellStyle name="20% - Accent1 2 12 6" xfId="753" xr:uid="{00000000-0005-0000-0000-0000E5100000}"/>
    <cellStyle name="20% - Accent1 2 12 6 2" xfId="754" xr:uid="{00000000-0005-0000-0000-0000E6100000}"/>
    <cellStyle name="20% - Accent1 2 12 6_CC1" xfId="53266" xr:uid="{19CC4B27-E45E-4945-B203-1FC5B66C63DD}"/>
    <cellStyle name="20% - Accent1 2 12 7" xfId="755" xr:uid="{00000000-0005-0000-0000-0000E8100000}"/>
    <cellStyle name="20% - Accent1 2 12 7 2" xfId="756" xr:uid="{00000000-0005-0000-0000-0000E9100000}"/>
    <cellStyle name="20% - Accent1 2 12 7_CC1" xfId="53267" xr:uid="{C81BDDDB-9BCC-42F9-B9DA-5FECCC449CCA}"/>
    <cellStyle name="20% - Accent1 2 12 8" xfId="757" xr:uid="{00000000-0005-0000-0000-0000EB100000}"/>
    <cellStyle name="20% - Accent1 2 12 8 2" xfId="758" xr:uid="{00000000-0005-0000-0000-0000EC100000}"/>
    <cellStyle name="20% - Accent1 2 12 8_CC1" xfId="53268" xr:uid="{5970DB31-931C-450D-91FE-55B5F71AD7A6}"/>
    <cellStyle name="20% - Accent1 2 12 9" xfId="759" xr:uid="{00000000-0005-0000-0000-0000EE100000}"/>
    <cellStyle name="20% - Accent1 2 12 9 2" xfId="760" xr:uid="{00000000-0005-0000-0000-0000EF100000}"/>
    <cellStyle name="20% - Accent1 2 12 9_CC1" xfId="53269" xr:uid="{3AB7958B-786A-4D6E-8D7D-8DF02E166092}"/>
    <cellStyle name="20% - Accent1 2 12_CC1" xfId="53259" xr:uid="{E1857995-55F4-48F6-AD89-7C39EF097847}"/>
    <cellStyle name="20% - Accent1 2 13" xfId="761" xr:uid="{00000000-0005-0000-0000-0000F2100000}"/>
    <cellStyle name="20% - Accent1 2 13 10" xfId="762" xr:uid="{00000000-0005-0000-0000-0000F3100000}"/>
    <cellStyle name="20% - Accent1 2 13 10 2" xfId="763" xr:uid="{00000000-0005-0000-0000-0000F4100000}"/>
    <cellStyle name="20% - Accent1 2 13 10_CC1" xfId="53271" xr:uid="{6E63FBE7-3E20-4A7A-8D1D-13492BBC111C}"/>
    <cellStyle name="20% - Accent1 2 13 11" xfId="764" xr:uid="{00000000-0005-0000-0000-0000F6100000}"/>
    <cellStyle name="20% - Accent1 2 13 11 2" xfId="765" xr:uid="{00000000-0005-0000-0000-0000F7100000}"/>
    <cellStyle name="20% - Accent1 2 13 11_CC1" xfId="53272" xr:uid="{DE98F7C7-36F6-4BEA-AAB0-DD7035A85FFD}"/>
    <cellStyle name="20% - Accent1 2 13 12" xfId="766" xr:uid="{00000000-0005-0000-0000-0000F9100000}"/>
    <cellStyle name="20% - Accent1 2 13 13" xfId="767" xr:uid="{00000000-0005-0000-0000-0000FA100000}"/>
    <cellStyle name="20% - Accent1 2 13 14" xfId="768" xr:uid="{00000000-0005-0000-0000-0000FB100000}"/>
    <cellStyle name="20% - Accent1 2 13 15" xfId="769" xr:uid="{00000000-0005-0000-0000-0000FC100000}"/>
    <cellStyle name="20% - Accent1 2 13 16" xfId="770" xr:uid="{00000000-0005-0000-0000-0000FD100000}"/>
    <cellStyle name="20% - Accent1 2 13 17" xfId="771" xr:uid="{00000000-0005-0000-0000-0000FE100000}"/>
    <cellStyle name="20% - Accent1 2 13 18" xfId="772" xr:uid="{00000000-0005-0000-0000-0000FF100000}"/>
    <cellStyle name="20% - Accent1 2 13 2" xfId="773" xr:uid="{00000000-0005-0000-0000-000000110000}"/>
    <cellStyle name="20% - Accent1 2 13 2 2" xfId="774" xr:uid="{00000000-0005-0000-0000-000001110000}"/>
    <cellStyle name="20% - Accent1 2 13 2 3" xfId="775" xr:uid="{00000000-0005-0000-0000-000002110000}"/>
    <cellStyle name="20% - Accent1 2 13 2 4" xfId="776" xr:uid="{00000000-0005-0000-0000-000003110000}"/>
    <cellStyle name="20% - Accent1 2 13 2 5" xfId="777" xr:uid="{00000000-0005-0000-0000-000004110000}"/>
    <cellStyle name="20% - Accent1 2 13 2 6" xfId="778" xr:uid="{00000000-0005-0000-0000-000005110000}"/>
    <cellStyle name="20% - Accent1 2 13 2 7" xfId="779" xr:uid="{00000000-0005-0000-0000-000006110000}"/>
    <cellStyle name="20% - Accent1 2 13 2 8" xfId="780" xr:uid="{00000000-0005-0000-0000-000007110000}"/>
    <cellStyle name="20% - Accent1 2 13 2_CC1" xfId="53273" xr:uid="{FBF38643-1EF0-4B8F-83C7-4C4EA8270E90}"/>
    <cellStyle name="20% - Accent1 2 13 3" xfId="781" xr:uid="{00000000-0005-0000-0000-000009110000}"/>
    <cellStyle name="20% - Accent1 2 13 3 2" xfId="782" xr:uid="{00000000-0005-0000-0000-00000A110000}"/>
    <cellStyle name="20% - Accent1 2 13 3 3" xfId="783" xr:uid="{00000000-0005-0000-0000-00000B110000}"/>
    <cellStyle name="20% - Accent1 2 13 3 4" xfId="784" xr:uid="{00000000-0005-0000-0000-00000C110000}"/>
    <cellStyle name="20% - Accent1 2 13 3 5" xfId="785" xr:uid="{00000000-0005-0000-0000-00000D110000}"/>
    <cellStyle name="20% - Accent1 2 13 3 6" xfId="786" xr:uid="{00000000-0005-0000-0000-00000E110000}"/>
    <cellStyle name="20% - Accent1 2 13 3 7" xfId="787" xr:uid="{00000000-0005-0000-0000-00000F110000}"/>
    <cellStyle name="20% - Accent1 2 13 3 8" xfId="788" xr:uid="{00000000-0005-0000-0000-000010110000}"/>
    <cellStyle name="20% - Accent1 2 13 3_CC1" xfId="53274" xr:uid="{BBED86EE-6209-4E6F-99EB-4E74454FF9E2}"/>
    <cellStyle name="20% - Accent1 2 13 4" xfId="789" xr:uid="{00000000-0005-0000-0000-000012110000}"/>
    <cellStyle name="20% - Accent1 2 13 4 2" xfId="790" xr:uid="{00000000-0005-0000-0000-000013110000}"/>
    <cellStyle name="20% - Accent1 2 13 4_CC1" xfId="53275" xr:uid="{7E547A7F-AD3A-453C-9F8F-8E1694A544C4}"/>
    <cellStyle name="20% - Accent1 2 13 5" xfId="791" xr:uid="{00000000-0005-0000-0000-000015110000}"/>
    <cellStyle name="20% - Accent1 2 13 5 2" xfId="792" xr:uid="{00000000-0005-0000-0000-000016110000}"/>
    <cellStyle name="20% - Accent1 2 13 5_CC1" xfId="53276" xr:uid="{27D5E6DE-46D8-4443-85B0-F74DBAFB12E5}"/>
    <cellStyle name="20% - Accent1 2 13 6" xfId="793" xr:uid="{00000000-0005-0000-0000-000018110000}"/>
    <cellStyle name="20% - Accent1 2 13 6 2" xfId="794" xr:uid="{00000000-0005-0000-0000-000019110000}"/>
    <cellStyle name="20% - Accent1 2 13 6_CC1" xfId="53277" xr:uid="{67899734-401D-4F69-B841-10C646432F84}"/>
    <cellStyle name="20% - Accent1 2 13 7" xfId="795" xr:uid="{00000000-0005-0000-0000-00001B110000}"/>
    <cellStyle name="20% - Accent1 2 13 7 2" xfId="796" xr:uid="{00000000-0005-0000-0000-00001C110000}"/>
    <cellStyle name="20% - Accent1 2 13 7_CC1" xfId="53278" xr:uid="{B562EF7D-9F45-492D-A415-47F2D5AFCF72}"/>
    <cellStyle name="20% - Accent1 2 13 8" xfId="797" xr:uid="{00000000-0005-0000-0000-00001E110000}"/>
    <cellStyle name="20% - Accent1 2 13 8 2" xfId="798" xr:uid="{00000000-0005-0000-0000-00001F110000}"/>
    <cellStyle name="20% - Accent1 2 13 8_CC1" xfId="53279" xr:uid="{80F95C70-3621-4464-B281-D4AD16C384C2}"/>
    <cellStyle name="20% - Accent1 2 13 9" xfId="799" xr:uid="{00000000-0005-0000-0000-000021110000}"/>
    <cellStyle name="20% - Accent1 2 13 9 2" xfId="800" xr:uid="{00000000-0005-0000-0000-000022110000}"/>
    <cellStyle name="20% - Accent1 2 13 9_CC1" xfId="53280" xr:uid="{35ED6014-FA98-4FD6-ACB1-9584C32F255D}"/>
    <cellStyle name="20% - Accent1 2 13_CC1" xfId="53270" xr:uid="{F2ACF48B-F77E-4EE4-8C7E-20DC3345B2A7}"/>
    <cellStyle name="20% - Accent1 2 14" xfId="801" xr:uid="{00000000-0005-0000-0000-000025110000}"/>
    <cellStyle name="20% - Accent1 2 14 10" xfId="802" xr:uid="{00000000-0005-0000-0000-000026110000}"/>
    <cellStyle name="20% - Accent1 2 14 10 2" xfId="803" xr:uid="{00000000-0005-0000-0000-000027110000}"/>
    <cellStyle name="20% - Accent1 2 14 10_CC1" xfId="53282" xr:uid="{93EBAED1-5163-461F-A7F5-1EEA634107E6}"/>
    <cellStyle name="20% - Accent1 2 14 11" xfId="804" xr:uid="{00000000-0005-0000-0000-000029110000}"/>
    <cellStyle name="20% - Accent1 2 14 11 2" xfId="805" xr:uid="{00000000-0005-0000-0000-00002A110000}"/>
    <cellStyle name="20% - Accent1 2 14 11_CC1" xfId="53283" xr:uid="{6D305C37-0178-439A-8DC6-672659CA252B}"/>
    <cellStyle name="20% - Accent1 2 14 12" xfId="806" xr:uid="{00000000-0005-0000-0000-00002C110000}"/>
    <cellStyle name="20% - Accent1 2 14 13" xfId="807" xr:uid="{00000000-0005-0000-0000-00002D110000}"/>
    <cellStyle name="20% - Accent1 2 14 14" xfId="808" xr:uid="{00000000-0005-0000-0000-00002E110000}"/>
    <cellStyle name="20% - Accent1 2 14 15" xfId="809" xr:uid="{00000000-0005-0000-0000-00002F110000}"/>
    <cellStyle name="20% - Accent1 2 14 16" xfId="810" xr:uid="{00000000-0005-0000-0000-000030110000}"/>
    <cellStyle name="20% - Accent1 2 14 17" xfId="811" xr:uid="{00000000-0005-0000-0000-000031110000}"/>
    <cellStyle name="20% - Accent1 2 14 18" xfId="812" xr:uid="{00000000-0005-0000-0000-000032110000}"/>
    <cellStyle name="20% - Accent1 2 14 2" xfId="813" xr:uid="{00000000-0005-0000-0000-000033110000}"/>
    <cellStyle name="20% - Accent1 2 14 2 2" xfId="814" xr:uid="{00000000-0005-0000-0000-000034110000}"/>
    <cellStyle name="20% - Accent1 2 14 2 3" xfId="815" xr:uid="{00000000-0005-0000-0000-000035110000}"/>
    <cellStyle name="20% - Accent1 2 14 2 4" xfId="816" xr:uid="{00000000-0005-0000-0000-000036110000}"/>
    <cellStyle name="20% - Accent1 2 14 2 5" xfId="817" xr:uid="{00000000-0005-0000-0000-000037110000}"/>
    <cellStyle name="20% - Accent1 2 14 2 6" xfId="818" xr:uid="{00000000-0005-0000-0000-000038110000}"/>
    <cellStyle name="20% - Accent1 2 14 2 7" xfId="819" xr:uid="{00000000-0005-0000-0000-000039110000}"/>
    <cellStyle name="20% - Accent1 2 14 2 8" xfId="820" xr:uid="{00000000-0005-0000-0000-00003A110000}"/>
    <cellStyle name="20% - Accent1 2 14 2_CC1" xfId="53284" xr:uid="{F062398A-2727-49E6-A2A4-B00FF3F10DCE}"/>
    <cellStyle name="20% - Accent1 2 14 3" xfId="821" xr:uid="{00000000-0005-0000-0000-00003C110000}"/>
    <cellStyle name="20% - Accent1 2 14 3 2" xfId="822" xr:uid="{00000000-0005-0000-0000-00003D110000}"/>
    <cellStyle name="20% - Accent1 2 14 3 3" xfId="823" xr:uid="{00000000-0005-0000-0000-00003E110000}"/>
    <cellStyle name="20% - Accent1 2 14 3 4" xfId="824" xr:uid="{00000000-0005-0000-0000-00003F110000}"/>
    <cellStyle name="20% - Accent1 2 14 3 5" xfId="825" xr:uid="{00000000-0005-0000-0000-000040110000}"/>
    <cellStyle name="20% - Accent1 2 14 3 6" xfId="826" xr:uid="{00000000-0005-0000-0000-000041110000}"/>
    <cellStyle name="20% - Accent1 2 14 3 7" xfId="827" xr:uid="{00000000-0005-0000-0000-000042110000}"/>
    <cellStyle name="20% - Accent1 2 14 3 8" xfId="828" xr:uid="{00000000-0005-0000-0000-000043110000}"/>
    <cellStyle name="20% - Accent1 2 14 3_CC1" xfId="53285" xr:uid="{65EDA833-1F73-43AF-BD1D-F092ACC712C7}"/>
    <cellStyle name="20% - Accent1 2 14 4" xfId="829" xr:uid="{00000000-0005-0000-0000-000045110000}"/>
    <cellStyle name="20% - Accent1 2 14 4 2" xfId="830" xr:uid="{00000000-0005-0000-0000-000046110000}"/>
    <cellStyle name="20% - Accent1 2 14 4_CC1" xfId="53286" xr:uid="{A1A70F16-D53E-4C60-8834-2234490615F9}"/>
    <cellStyle name="20% - Accent1 2 14 5" xfId="831" xr:uid="{00000000-0005-0000-0000-000048110000}"/>
    <cellStyle name="20% - Accent1 2 14 5 2" xfId="832" xr:uid="{00000000-0005-0000-0000-000049110000}"/>
    <cellStyle name="20% - Accent1 2 14 5_CC1" xfId="53287" xr:uid="{3F8EF103-1B14-4233-B695-5ABC31195D07}"/>
    <cellStyle name="20% - Accent1 2 14 6" xfId="833" xr:uid="{00000000-0005-0000-0000-00004B110000}"/>
    <cellStyle name="20% - Accent1 2 14 6 2" xfId="834" xr:uid="{00000000-0005-0000-0000-00004C110000}"/>
    <cellStyle name="20% - Accent1 2 14 6_CC1" xfId="53288" xr:uid="{95BB2181-15F3-4DEC-AEC0-A2D1183D0B99}"/>
    <cellStyle name="20% - Accent1 2 14 7" xfId="835" xr:uid="{00000000-0005-0000-0000-00004E110000}"/>
    <cellStyle name="20% - Accent1 2 14 7 2" xfId="836" xr:uid="{00000000-0005-0000-0000-00004F110000}"/>
    <cellStyle name="20% - Accent1 2 14 7_CC1" xfId="53289" xr:uid="{18D0F024-0921-41D9-8D89-0A1818D02685}"/>
    <cellStyle name="20% - Accent1 2 14 8" xfId="837" xr:uid="{00000000-0005-0000-0000-000051110000}"/>
    <cellStyle name="20% - Accent1 2 14 8 2" xfId="838" xr:uid="{00000000-0005-0000-0000-000052110000}"/>
    <cellStyle name="20% - Accent1 2 14 8_CC1" xfId="53290" xr:uid="{D42D76E4-C87C-4ADF-9FBB-7380C68C3D02}"/>
    <cellStyle name="20% - Accent1 2 14 9" xfId="839" xr:uid="{00000000-0005-0000-0000-000054110000}"/>
    <cellStyle name="20% - Accent1 2 14 9 2" xfId="840" xr:uid="{00000000-0005-0000-0000-000055110000}"/>
    <cellStyle name="20% - Accent1 2 14 9_CC1" xfId="53291" xr:uid="{60593CEC-1EE7-4433-BD77-A5AF31EF5097}"/>
    <cellStyle name="20% - Accent1 2 14_CC1" xfId="53281" xr:uid="{E3790AEC-CBA0-4061-B8F1-40848F4307B5}"/>
    <cellStyle name="20% - Accent1 2 15" xfId="841" xr:uid="{00000000-0005-0000-0000-000058110000}"/>
    <cellStyle name="20% - Accent1 2 15 10" xfId="842" xr:uid="{00000000-0005-0000-0000-000059110000}"/>
    <cellStyle name="20% - Accent1 2 15 10 2" xfId="843" xr:uid="{00000000-0005-0000-0000-00005A110000}"/>
    <cellStyle name="20% - Accent1 2 15 10_CC1" xfId="53293" xr:uid="{313C70CD-A1A7-426D-9ACE-3D8945BE611D}"/>
    <cellStyle name="20% - Accent1 2 15 11" xfId="844" xr:uid="{00000000-0005-0000-0000-00005C110000}"/>
    <cellStyle name="20% - Accent1 2 15 11 2" xfId="845" xr:uid="{00000000-0005-0000-0000-00005D110000}"/>
    <cellStyle name="20% - Accent1 2 15 11_CC1" xfId="53294" xr:uid="{715F778D-57DD-484B-BBFD-BDD26930FCA6}"/>
    <cellStyle name="20% - Accent1 2 15 12" xfId="846" xr:uid="{00000000-0005-0000-0000-00005F110000}"/>
    <cellStyle name="20% - Accent1 2 15 13" xfId="847" xr:uid="{00000000-0005-0000-0000-000060110000}"/>
    <cellStyle name="20% - Accent1 2 15 14" xfId="848" xr:uid="{00000000-0005-0000-0000-000061110000}"/>
    <cellStyle name="20% - Accent1 2 15 15" xfId="849" xr:uid="{00000000-0005-0000-0000-000062110000}"/>
    <cellStyle name="20% - Accent1 2 15 16" xfId="850" xr:uid="{00000000-0005-0000-0000-000063110000}"/>
    <cellStyle name="20% - Accent1 2 15 17" xfId="851" xr:uid="{00000000-0005-0000-0000-000064110000}"/>
    <cellStyle name="20% - Accent1 2 15 18" xfId="852" xr:uid="{00000000-0005-0000-0000-000065110000}"/>
    <cellStyle name="20% - Accent1 2 15 2" xfId="853" xr:uid="{00000000-0005-0000-0000-000066110000}"/>
    <cellStyle name="20% - Accent1 2 15 2 2" xfId="854" xr:uid="{00000000-0005-0000-0000-000067110000}"/>
    <cellStyle name="20% - Accent1 2 15 2 3" xfId="855" xr:uid="{00000000-0005-0000-0000-000068110000}"/>
    <cellStyle name="20% - Accent1 2 15 2 4" xfId="856" xr:uid="{00000000-0005-0000-0000-000069110000}"/>
    <cellStyle name="20% - Accent1 2 15 2 5" xfId="857" xr:uid="{00000000-0005-0000-0000-00006A110000}"/>
    <cellStyle name="20% - Accent1 2 15 2 6" xfId="858" xr:uid="{00000000-0005-0000-0000-00006B110000}"/>
    <cellStyle name="20% - Accent1 2 15 2 7" xfId="859" xr:uid="{00000000-0005-0000-0000-00006C110000}"/>
    <cellStyle name="20% - Accent1 2 15 2 8" xfId="860" xr:uid="{00000000-0005-0000-0000-00006D110000}"/>
    <cellStyle name="20% - Accent1 2 15 2_CC1" xfId="53295" xr:uid="{231E3F45-F812-43EB-B4F1-63FD250D5381}"/>
    <cellStyle name="20% - Accent1 2 15 3" xfId="861" xr:uid="{00000000-0005-0000-0000-00006F110000}"/>
    <cellStyle name="20% - Accent1 2 15 3 2" xfId="862" xr:uid="{00000000-0005-0000-0000-000070110000}"/>
    <cellStyle name="20% - Accent1 2 15 3 3" xfId="863" xr:uid="{00000000-0005-0000-0000-000071110000}"/>
    <cellStyle name="20% - Accent1 2 15 3 4" xfId="864" xr:uid="{00000000-0005-0000-0000-000072110000}"/>
    <cellStyle name="20% - Accent1 2 15 3 5" xfId="865" xr:uid="{00000000-0005-0000-0000-000073110000}"/>
    <cellStyle name="20% - Accent1 2 15 3 6" xfId="866" xr:uid="{00000000-0005-0000-0000-000074110000}"/>
    <cellStyle name="20% - Accent1 2 15 3 7" xfId="867" xr:uid="{00000000-0005-0000-0000-000075110000}"/>
    <cellStyle name="20% - Accent1 2 15 3 8" xfId="868" xr:uid="{00000000-0005-0000-0000-000076110000}"/>
    <cellStyle name="20% - Accent1 2 15 3_CC1" xfId="53296" xr:uid="{1E9639D5-D567-4EF4-949A-55BA5B4025EB}"/>
    <cellStyle name="20% - Accent1 2 15 4" xfId="869" xr:uid="{00000000-0005-0000-0000-000078110000}"/>
    <cellStyle name="20% - Accent1 2 15 4 2" xfId="870" xr:uid="{00000000-0005-0000-0000-000079110000}"/>
    <cellStyle name="20% - Accent1 2 15 4_CC1" xfId="53297" xr:uid="{1C8838BF-361E-4A8B-8D2D-47A24C6DC372}"/>
    <cellStyle name="20% - Accent1 2 15 5" xfId="871" xr:uid="{00000000-0005-0000-0000-00007B110000}"/>
    <cellStyle name="20% - Accent1 2 15 5 2" xfId="872" xr:uid="{00000000-0005-0000-0000-00007C110000}"/>
    <cellStyle name="20% - Accent1 2 15 5_CC1" xfId="53298" xr:uid="{CACD4B67-D81D-407F-AE42-5989C21C15B5}"/>
    <cellStyle name="20% - Accent1 2 15 6" xfId="873" xr:uid="{00000000-0005-0000-0000-00007E110000}"/>
    <cellStyle name="20% - Accent1 2 15 6 2" xfId="874" xr:uid="{00000000-0005-0000-0000-00007F110000}"/>
    <cellStyle name="20% - Accent1 2 15 6_CC1" xfId="53299" xr:uid="{2050115B-346A-4D1A-8EFB-1113C33F1F38}"/>
    <cellStyle name="20% - Accent1 2 15 7" xfId="875" xr:uid="{00000000-0005-0000-0000-000081110000}"/>
    <cellStyle name="20% - Accent1 2 15 7 2" xfId="876" xr:uid="{00000000-0005-0000-0000-000082110000}"/>
    <cellStyle name="20% - Accent1 2 15 7_CC1" xfId="53300" xr:uid="{14B473CE-3E86-4F7F-9AE3-FEC5345B7957}"/>
    <cellStyle name="20% - Accent1 2 15 8" xfId="877" xr:uid="{00000000-0005-0000-0000-000084110000}"/>
    <cellStyle name="20% - Accent1 2 15 8 2" xfId="878" xr:uid="{00000000-0005-0000-0000-000085110000}"/>
    <cellStyle name="20% - Accent1 2 15 8_CC1" xfId="53301" xr:uid="{E760653F-C623-4EEA-8AC0-CCB427B94F28}"/>
    <cellStyle name="20% - Accent1 2 15 9" xfId="879" xr:uid="{00000000-0005-0000-0000-000087110000}"/>
    <cellStyle name="20% - Accent1 2 15 9 2" xfId="880" xr:uid="{00000000-0005-0000-0000-000088110000}"/>
    <cellStyle name="20% - Accent1 2 15 9_CC1" xfId="53302" xr:uid="{C2F336F8-CE15-4EC9-AA0B-EA8CD6C21129}"/>
    <cellStyle name="20% - Accent1 2 15_CC1" xfId="53292" xr:uid="{B2E9418A-3058-4F93-A3BB-40D412D532D4}"/>
    <cellStyle name="20% - Accent1 2 16" xfId="881" xr:uid="{00000000-0005-0000-0000-00008B110000}"/>
    <cellStyle name="20% - Accent1 2 16 10" xfId="882" xr:uid="{00000000-0005-0000-0000-00008C110000}"/>
    <cellStyle name="20% - Accent1 2 16 10 2" xfId="883" xr:uid="{00000000-0005-0000-0000-00008D110000}"/>
    <cellStyle name="20% - Accent1 2 16 10_CC1" xfId="53304" xr:uid="{00ADCB80-F276-4C82-BA1E-82E4E07F7A32}"/>
    <cellStyle name="20% - Accent1 2 16 11" xfId="884" xr:uid="{00000000-0005-0000-0000-00008F110000}"/>
    <cellStyle name="20% - Accent1 2 16 11 2" xfId="885" xr:uid="{00000000-0005-0000-0000-000090110000}"/>
    <cellStyle name="20% - Accent1 2 16 11_CC1" xfId="53305" xr:uid="{9703DA00-3BE6-43A3-965F-8EE372513106}"/>
    <cellStyle name="20% - Accent1 2 16 12" xfId="886" xr:uid="{00000000-0005-0000-0000-000092110000}"/>
    <cellStyle name="20% - Accent1 2 16 13" xfId="887" xr:uid="{00000000-0005-0000-0000-000093110000}"/>
    <cellStyle name="20% - Accent1 2 16 14" xfId="888" xr:uid="{00000000-0005-0000-0000-000094110000}"/>
    <cellStyle name="20% - Accent1 2 16 15" xfId="889" xr:uid="{00000000-0005-0000-0000-000095110000}"/>
    <cellStyle name="20% - Accent1 2 16 16" xfId="890" xr:uid="{00000000-0005-0000-0000-000096110000}"/>
    <cellStyle name="20% - Accent1 2 16 17" xfId="891" xr:uid="{00000000-0005-0000-0000-000097110000}"/>
    <cellStyle name="20% - Accent1 2 16 18" xfId="892" xr:uid="{00000000-0005-0000-0000-000098110000}"/>
    <cellStyle name="20% - Accent1 2 16 2" xfId="893" xr:uid="{00000000-0005-0000-0000-000099110000}"/>
    <cellStyle name="20% - Accent1 2 16 2 2" xfId="894" xr:uid="{00000000-0005-0000-0000-00009A110000}"/>
    <cellStyle name="20% - Accent1 2 16 2 3" xfId="895" xr:uid="{00000000-0005-0000-0000-00009B110000}"/>
    <cellStyle name="20% - Accent1 2 16 2 4" xfId="896" xr:uid="{00000000-0005-0000-0000-00009C110000}"/>
    <cellStyle name="20% - Accent1 2 16 2 5" xfId="897" xr:uid="{00000000-0005-0000-0000-00009D110000}"/>
    <cellStyle name="20% - Accent1 2 16 2 6" xfId="898" xr:uid="{00000000-0005-0000-0000-00009E110000}"/>
    <cellStyle name="20% - Accent1 2 16 2 7" xfId="899" xr:uid="{00000000-0005-0000-0000-00009F110000}"/>
    <cellStyle name="20% - Accent1 2 16 2 8" xfId="900" xr:uid="{00000000-0005-0000-0000-0000A0110000}"/>
    <cellStyle name="20% - Accent1 2 16 2_CC1" xfId="53306" xr:uid="{7DE17F86-1077-4E49-B628-51050AA317AF}"/>
    <cellStyle name="20% - Accent1 2 16 3" xfId="901" xr:uid="{00000000-0005-0000-0000-0000A2110000}"/>
    <cellStyle name="20% - Accent1 2 16 3 2" xfId="902" xr:uid="{00000000-0005-0000-0000-0000A3110000}"/>
    <cellStyle name="20% - Accent1 2 16 3 3" xfId="903" xr:uid="{00000000-0005-0000-0000-0000A4110000}"/>
    <cellStyle name="20% - Accent1 2 16 3 4" xfId="904" xr:uid="{00000000-0005-0000-0000-0000A5110000}"/>
    <cellStyle name="20% - Accent1 2 16 3 5" xfId="905" xr:uid="{00000000-0005-0000-0000-0000A6110000}"/>
    <cellStyle name="20% - Accent1 2 16 3 6" xfId="906" xr:uid="{00000000-0005-0000-0000-0000A7110000}"/>
    <cellStyle name="20% - Accent1 2 16 3 7" xfId="907" xr:uid="{00000000-0005-0000-0000-0000A8110000}"/>
    <cellStyle name="20% - Accent1 2 16 3 8" xfId="908" xr:uid="{00000000-0005-0000-0000-0000A9110000}"/>
    <cellStyle name="20% - Accent1 2 16 3_CC1" xfId="53307" xr:uid="{EBD8C7B0-1236-44C1-B8EC-72305708018B}"/>
    <cellStyle name="20% - Accent1 2 16 4" xfId="909" xr:uid="{00000000-0005-0000-0000-0000AB110000}"/>
    <cellStyle name="20% - Accent1 2 16 4 2" xfId="910" xr:uid="{00000000-0005-0000-0000-0000AC110000}"/>
    <cellStyle name="20% - Accent1 2 16 4_CC1" xfId="53308" xr:uid="{599FB3F7-34EC-485C-906E-25A0DBE0729D}"/>
    <cellStyle name="20% - Accent1 2 16 5" xfId="911" xr:uid="{00000000-0005-0000-0000-0000AE110000}"/>
    <cellStyle name="20% - Accent1 2 16 5 2" xfId="912" xr:uid="{00000000-0005-0000-0000-0000AF110000}"/>
    <cellStyle name="20% - Accent1 2 16 5_CC1" xfId="53309" xr:uid="{7B24B6E1-036A-400B-AEBE-83566B2D3A0E}"/>
    <cellStyle name="20% - Accent1 2 16 6" xfId="913" xr:uid="{00000000-0005-0000-0000-0000B1110000}"/>
    <cellStyle name="20% - Accent1 2 16 6 2" xfId="914" xr:uid="{00000000-0005-0000-0000-0000B2110000}"/>
    <cellStyle name="20% - Accent1 2 16 6_CC1" xfId="53310" xr:uid="{411CB471-7815-48DF-A2BE-33FD93024B74}"/>
    <cellStyle name="20% - Accent1 2 16 7" xfId="915" xr:uid="{00000000-0005-0000-0000-0000B4110000}"/>
    <cellStyle name="20% - Accent1 2 16 7 2" xfId="916" xr:uid="{00000000-0005-0000-0000-0000B5110000}"/>
    <cellStyle name="20% - Accent1 2 16 7_CC1" xfId="53311" xr:uid="{5A43E95B-0FE6-480C-B774-69DADEC9AF0E}"/>
    <cellStyle name="20% - Accent1 2 16 8" xfId="917" xr:uid="{00000000-0005-0000-0000-0000B7110000}"/>
    <cellStyle name="20% - Accent1 2 16 8 2" xfId="918" xr:uid="{00000000-0005-0000-0000-0000B8110000}"/>
    <cellStyle name="20% - Accent1 2 16 8_CC1" xfId="53312" xr:uid="{B714DB29-C321-4EDC-8722-F8E3B339A450}"/>
    <cellStyle name="20% - Accent1 2 16 9" xfId="919" xr:uid="{00000000-0005-0000-0000-0000BA110000}"/>
    <cellStyle name="20% - Accent1 2 16 9 2" xfId="920" xr:uid="{00000000-0005-0000-0000-0000BB110000}"/>
    <cellStyle name="20% - Accent1 2 16 9_CC1" xfId="53313" xr:uid="{AC323612-5234-45D5-A002-925974EC5891}"/>
    <cellStyle name="20% - Accent1 2 16_CC1" xfId="53303" xr:uid="{A0B64949-D9F5-4230-83BD-E98541125AB0}"/>
    <cellStyle name="20% - Accent1 2 17" xfId="921" xr:uid="{00000000-0005-0000-0000-0000BE110000}"/>
    <cellStyle name="20% - Accent1 2 17 10" xfId="922" xr:uid="{00000000-0005-0000-0000-0000BF110000}"/>
    <cellStyle name="20% - Accent1 2 17 10 2" xfId="923" xr:uid="{00000000-0005-0000-0000-0000C0110000}"/>
    <cellStyle name="20% - Accent1 2 17 10_CC1" xfId="53315" xr:uid="{B140819E-227A-442E-99D7-742A0F365C6A}"/>
    <cellStyle name="20% - Accent1 2 17 11" xfId="924" xr:uid="{00000000-0005-0000-0000-0000C2110000}"/>
    <cellStyle name="20% - Accent1 2 17 11 2" xfId="925" xr:uid="{00000000-0005-0000-0000-0000C3110000}"/>
    <cellStyle name="20% - Accent1 2 17 11_CC1" xfId="53316" xr:uid="{32873F52-D727-4430-8B89-006059300775}"/>
    <cellStyle name="20% - Accent1 2 17 12" xfId="926" xr:uid="{00000000-0005-0000-0000-0000C5110000}"/>
    <cellStyle name="20% - Accent1 2 17 13" xfId="927" xr:uid="{00000000-0005-0000-0000-0000C6110000}"/>
    <cellStyle name="20% - Accent1 2 17 14" xfId="928" xr:uid="{00000000-0005-0000-0000-0000C7110000}"/>
    <cellStyle name="20% - Accent1 2 17 15" xfId="929" xr:uid="{00000000-0005-0000-0000-0000C8110000}"/>
    <cellStyle name="20% - Accent1 2 17 16" xfId="930" xr:uid="{00000000-0005-0000-0000-0000C9110000}"/>
    <cellStyle name="20% - Accent1 2 17 17" xfId="931" xr:uid="{00000000-0005-0000-0000-0000CA110000}"/>
    <cellStyle name="20% - Accent1 2 17 18" xfId="932" xr:uid="{00000000-0005-0000-0000-0000CB110000}"/>
    <cellStyle name="20% - Accent1 2 17 2" xfId="933" xr:uid="{00000000-0005-0000-0000-0000CC110000}"/>
    <cellStyle name="20% - Accent1 2 17 2 2" xfId="934" xr:uid="{00000000-0005-0000-0000-0000CD110000}"/>
    <cellStyle name="20% - Accent1 2 17 2 3" xfId="935" xr:uid="{00000000-0005-0000-0000-0000CE110000}"/>
    <cellStyle name="20% - Accent1 2 17 2 4" xfId="936" xr:uid="{00000000-0005-0000-0000-0000CF110000}"/>
    <cellStyle name="20% - Accent1 2 17 2 5" xfId="937" xr:uid="{00000000-0005-0000-0000-0000D0110000}"/>
    <cellStyle name="20% - Accent1 2 17 2 6" xfId="938" xr:uid="{00000000-0005-0000-0000-0000D1110000}"/>
    <cellStyle name="20% - Accent1 2 17 2 7" xfId="939" xr:uid="{00000000-0005-0000-0000-0000D2110000}"/>
    <cellStyle name="20% - Accent1 2 17 2 8" xfId="940" xr:uid="{00000000-0005-0000-0000-0000D3110000}"/>
    <cellStyle name="20% - Accent1 2 17 2_CC1" xfId="53317" xr:uid="{7BBD75E6-8875-4C61-863F-5DD305689952}"/>
    <cellStyle name="20% - Accent1 2 17 3" xfId="941" xr:uid="{00000000-0005-0000-0000-0000D5110000}"/>
    <cellStyle name="20% - Accent1 2 17 3 2" xfId="942" xr:uid="{00000000-0005-0000-0000-0000D6110000}"/>
    <cellStyle name="20% - Accent1 2 17 3 3" xfId="943" xr:uid="{00000000-0005-0000-0000-0000D7110000}"/>
    <cellStyle name="20% - Accent1 2 17 3 4" xfId="944" xr:uid="{00000000-0005-0000-0000-0000D8110000}"/>
    <cellStyle name="20% - Accent1 2 17 3 5" xfId="945" xr:uid="{00000000-0005-0000-0000-0000D9110000}"/>
    <cellStyle name="20% - Accent1 2 17 3 6" xfId="946" xr:uid="{00000000-0005-0000-0000-0000DA110000}"/>
    <cellStyle name="20% - Accent1 2 17 3 7" xfId="947" xr:uid="{00000000-0005-0000-0000-0000DB110000}"/>
    <cellStyle name="20% - Accent1 2 17 3 8" xfId="948" xr:uid="{00000000-0005-0000-0000-0000DC110000}"/>
    <cellStyle name="20% - Accent1 2 17 3_CC1" xfId="53318" xr:uid="{9C36C10A-7A3F-48DC-B605-A8597A57E90E}"/>
    <cellStyle name="20% - Accent1 2 17 4" xfId="949" xr:uid="{00000000-0005-0000-0000-0000DE110000}"/>
    <cellStyle name="20% - Accent1 2 17 4 2" xfId="950" xr:uid="{00000000-0005-0000-0000-0000DF110000}"/>
    <cellStyle name="20% - Accent1 2 17 4_CC1" xfId="53319" xr:uid="{B19091AD-427F-4A06-852A-82A944BF3BE1}"/>
    <cellStyle name="20% - Accent1 2 17 5" xfId="951" xr:uid="{00000000-0005-0000-0000-0000E1110000}"/>
    <cellStyle name="20% - Accent1 2 17 5 2" xfId="952" xr:uid="{00000000-0005-0000-0000-0000E2110000}"/>
    <cellStyle name="20% - Accent1 2 17 5_CC1" xfId="53320" xr:uid="{05248FF7-56B6-4710-9114-F942977B654B}"/>
    <cellStyle name="20% - Accent1 2 17 6" xfId="953" xr:uid="{00000000-0005-0000-0000-0000E4110000}"/>
    <cellStyle name="20% - Accent1 2 17 6 2" xfId="954" xr:uid="{00000000-0005-0000-0000-0000E5110000}"/>
    <cellStyle name="20% - Accent1 2 17 6_CC1" xfId="53321" xr:uid="{217B460B-20B2-4B54-831C-E1DCCF4A7D72}"/>
    <cellStyle name="20% - Accent1 2 17 7" xfId="955" xr:uid="{00000000-0005-0000-0000-0000E7110000}"/>
    <cellStyle name="20% - Accent1 2 17 7 2" xfId="956" xr:uid="{00000000-0005-0000-0000-0000E8110000}"/>
    <cellStyle name="20% - Accent1 2 17 7_CC1" xfId="53322" xr:uid="{3715499A-56F6-4742-AE8A-5387D849FBDF}"/>
    <cellStyle name="20% - Accent1 2 17 8" xfId="957" xr:uid="{00000000-0005-0000-0000-0000EA110000}"/>
    <cellStyle name="20% - Accent1 2 17 8 2" xfId="958" xr:uid="{00000000-0005-0000-0000-0000EB110000}"/>
    <cellStyle name="20% - Accent1 2 17 8_CC1" xfId="53323" xr:uid="{A1231DAF-464E-40CE-B9E3-994AEE2755C6}"/>
    <cellStyle name="20% - Accent1 2 17 9" xfId="959" xr:uid="{00000000-0005-0000-0000-0000ED110000}"/>
    <cellStyle name="20% - Accent1 2 17 9 2" xfId="960" xr:uid="{00000000-0005-0000-0000-0000EE110000}"/>
    <cellStyle name="20% - Accent1 2 17 9_CC1" xfId="53324" xr:uid="{15A43FD0-B978-4D24-A8C0-6ADC7CC7799E}"/>
    <cellStyle name="20% - Accent1 2 17_CC1" xfId="53314" xr:uid="{A3C74B1D-12CF-4EBD-9623-271A1EE814CA}"/>
    <cellStyle name="20% - Accent1 2 18" xfId="961" xr:uid="{00000000-0005-0000-0000-0000F1110000}"/>
    <cellStyle name="20% - Accent1 2 18 10" xfId="962" xr:uid="{00000000-0005-0000-0000-0000F2110000}"/>
    <cellStyle name="20% - Accent1 2 18 10 2" xfId="963" xr:uid="{00000000-0005-0000-0000-0000F3110000}"/>
    <cellStyle name="20% - Accent1 2 18 10_CC1" xfId="53326" xr:uid="{89C4E29C-542E-4E72-8711-F15D3A1D7DAA}"/>
    <cellStyle name="20% - Accent1 2 18 11" xfId="964" xr:uid="{00000000-0005-0000-0000-0000F5110000}"/>
    <cellStyle name="20% - Accent1 2 18 11 2" xfId="965" xr:uid="{00000000-0005-0000-0000-0000F6110000}"/>
    <cellStyle name="20% - Accent1 2 18 11_CC1" xfId="53327" xr:uid="{B8DF44C9-5F20-4660-BCE8-6918CE79D7C1}"/>
    <cellStyle name="20% - Accent1 2 18 12" xfId="966" xr:uid="{00000000-0005-0000-0000-0000F8110000}"/>
    <cellStyle name="20% - Accent1 2 18 13" xfId="967" xr:uid="{00000000-0005-0000-0000-0000F9110000}"/>
    <cellStyle name="20% - Accent1 2 18 14" xfId="968" xr:uid="{00000000-0005-0000-0000-0000FA110000}"/>
    <cellStyle name="20% - Accent1 2 18 15" xfId="969" xr:uid="{00000000-0005-0000-0000-0000FB110000}"/>
    <cellStyle name="20% - Accent1 2 18 16" xfId="970" xr:uid="{00000000-0005-0000-0000-0000FC110000}"/>
    <cellStyle name="20% - Accent1 2 18 17" xfId="971" xr:uid="{00000000-0005-0000-0000-0000FD110000}"/>
    <cellStyle name="20% - Accent1 2 18 18" xfId="972" xr:uid="{00000000-0005-0000-0000-0000FE110000}"/>
    <cellStyle name="20% - Accent1 2 18 2" xfId="973" xr:uid="{00000000-0005-0000-0000-0000FF110000}"/>
    <cellStyle name="20% - Accent1 2 18 2 2" xfId="974" xr:uid="{00000000-0005-0000-0000-000000120000}"/>
    <cellStyle name="20% - Accent1 2 18 2 3" xfId="975" xr:uid="{00000000-0005-0000-0000-000001120000}"/>
    <cellStyle name="20% - Accent1 2 18 2 4" xfId="976" xr:uid="{00000000-0005-0000-0000-000002120000}"/>
    <cellStyle name="20% - Accent1 2 18 2 5" xfId="977" xr:uid="{00000000-0005-0000-0000-000003120000}"/>
    <cellStyle name="20% - Accent1 2 18 2 6" xfId="978" xr:uid="{00000000-0005-0000-0000-000004120000}"/>
    <cellStyle name="20% - Accent1 2 18 2 7" xfId="979" xr:uid="{00000000-0005-0000-0000-000005120000}"/>
    <cellStyle name="20% - Accent1 2 18 2 8" xfId="980" xr:uid="{00000000-0005-0000-0000-000006120000}"/>
    <cellStyle name="20% - Accent1 2 18 2_CC1" xfId="53328" xr:uid="{D3818304-B70D-4D54-8AA1-8FE4614BE478}"/>
    <cellStyle name="20% - Accent1 2 18 3" xfId="981" xr:uid="{00000000-0005-0000-0000-000008120000}"/>
    <cellStyle name="20% - Accent1 2 18 3 2" xfId="982" xr:uid="{00000000-0005-0000-0000-000009120000}"/>
    <cellStyle name="20% - Accent1 2 18 3 3" xfId="983" xr:uid="{00000000-0005-0000-0000-00000A120000}"/>
    <cellStyle name="20% - Accent1 2 18 3 4" xfId="984" xr:uid="{00000000-0005-0000-0000-00000B120000}"/>
    <cellStyle name="20% - Accent1 2 18 3 5" xfId="985" xr:uid="{00000000-0005-0000-0000-00000C120000}"/>
    <cellStyle name="20% - Accent1 2 18 3 6" xfId="986" xr:uid="{00000000-0005-0000-0000-00000D120000}"/>
    <cellStyle name="20% - Accent1 2 18 3 7" xfId="987" xr:uid="{00000000-0005-0000-0000-00000E120000}"/>
    <cellStyle name="20% - Accent1 2 18 3 8" xfId="988" xr:uid="{00000000-0005-0000-0000-00000F120000}"/>
    <cellStyle name="20% - Accent1 2 18 3_CC1" xfId="53329" xr:uid="{D073A089-C6CC-45C1-98B2-56FA46DED41B}"/>
    <cellStyle name="20% - Accent1 2 18 4" xfId="989" xr:uid="{00000000-0005-0000-0000-000011120000}"/>
    <cellStyle name="20% - Accent1 2 18 4 2" xfId="990" xr:uid="{00000000-0005-0000-0000-000012120000}"/>
    <cellStyle name="20% - Accent1 2 18 4_CC1" xfId="53330" xr:uid="{5D68B092-3D67-4F62-BECA-856487A80A49}"/>
    <cellStyle name="20% - Accent1 2 18 5" xfId="991" xr:uid="{00000000-0005-0000-0000-000014120000}"/>
    <cellStyle name="20% - Accent1 2 18 5 2" xfId="992" xr:uid="{00000000-0005-0000-0000-000015120000}"/>
    <cellStyle name="20% - Accent1 2 18 5_CC1" xfId="53331" xr:uid="{88C25F96-C8A3-4DFC-A09C-A775ED12E45E}"/>
    <cellStyle name="20% - Accent1 2 18 6" xfId="993" xr:uid="{00000000-0005-0000-0000-000017120000}"/>
    <cellStyle name="20% - Accent1 2 18 6 2" xfId="994" xr:uid="{00000000-0005-0000-0000-000018120000}"/>
    <cellStyle name="20% - Accent1 2 18 6_CC1" xfId="53332" xr:uid="{CCFF263C-E0CD-4E53-886B-BACE60B371CD}"/>
    <cellStyle name="20% - Accent1 2 18 7" xfId="995" xr:uid="{00000000-0005-0000-0000-00001A120000}"/>
    <cellStyle name="20% - Accent1 2 18 7 2" xfId="996" xr:uid="{00000000-0005-0000-0000-00001B120000}"/>
    <cellStyle name="20% - Accent1 2 18 7_CC1" xfId="53333" xr:uid="{3E8C71F5-77D4-4547-ADF2-7A527C252C21}"/>
    <cellStyle name="20% - Accent1 2 18 8" xfId="997" xr:uid="{00000000-0005-0000-0000-00001D120000}"/>
    <cellStyle name="20% - Accent1 2 18 8 2" xfId="998" xr:uid="{00000000-0005-0000-0000-00001E120000}"/>
    <cellStyle name="20% - Accent1 2 18 8_CC1" xfId="53334" xr:uid="{7442720E-A208-414B-BE73-C0ECF7071DF0}"/>
    <cellStyle name="20% - Accent1 2 18 9" xfId="999" xr:uid="{00000000-0005-0000-0000-000020120000}"/>
    <cellStyle name="20% - Accent1 2 18 9 2" xfId="1000" xr:uid="{00000000-0005-0000-0000-000021120000}"/>
    <cellStyle name="20% - Accent1 2 18 9_CC1" xfId="53335" xr:uid="{D7A23664-9CAD-4928-932E-597129B2B781}"/>
    <cellStyle name="20% - Accent1 2 18_CC1" xfId="53325" xr:uid="{350BCB93-CED8-4364-880C-0AD6B5A174BC}"/>
    <cellStyle name="20% - Accent1 2 19" xfId="1001" xr:uid="{00000000-0005-0000-0000-000024120000}"/>
    <cellStyle name="20% - Accent1 2 19 10" xfId="1002" xr:uid="{00000000-0005-0000-0000-000025120000}"/>
    <cellStyle name="20% - Accent1 2 19 10 2" xfId="1003" xr:uid="{00000000-0005-0000-0000-000026120000}"/>
    <cellStyle name="20% - Accent1 2 19 10_CC1" xfId="53337" xr:uid="{B52BD8FC-E469-47DD-9BAE-4582F0561C41}"/>
    <cellStyle name="20% - Accent1 2 19 11" xfId="1004" xr:uid="{00000000-0005-0000-0000-000028120000}"/>
    <cellStyle name="20% - Accent1 2 19 11 2" xfId="1005" xr:uid="{00000000-0005-0000-0000-000029120000}"/>
    <cellStyle name="20% - Accent1 2 19 11_CC1" xfId="53338" xr:uid="{C617F3E3-3FD2-4F26-BD49-2359ECA550A6}"/>
    <cellStyle name="20% - Accent1 2 19 12" xfId="1006" xr:uid="{00000000-0005-0000-0000-00002B120000}"/>
    <cellStyle name="20% - Accent1 2 19 13" xfId="1007" xr:uid="{00000000-0005-0000-0000-00002C120000}"/>
    <cellStyle name="20% - Accent1 2 19 14" xfId="1008" xr:uid="{00000000-0005-0000-0000-00002D120000}"/>
    <cellStyle name="20% - Accent1 2 19 15" xfId="1009" xr:uid="{00000000-0005-0000-0000-00002E120000}"/>
    <cellStyle name="20% - Accent1 2 19 16" xfId="1010" xr:uid="{00000000-0005-0000-0000-00002F120000}"/>
    <cellStyle name="20% - Accent1 2 19 17" xfId="1011" xr:uid="{00000000-0005-0000-0000-000030120000}"/>
    <cellStyle name="20% - Accent1 2 19 18" xfId="1012" xr:uid="{00000000-0005-0000-0000-000031120000}"/>
    <cellStyle name="20% - Accent1 2 19 2" xfId="1013" xr:uid="{00000000-0005-0000-0000-000032120000}"/>
    <cellStyle name="20% - Accent1 2 19 2 2" xfId="1014" xr:uid="{00000000-0005-0000-0000-000033120000}"/>
    <cellStyle name="20% - Accent1 2 19 2 3" xfId="1015" xr:uid="{00000000-0005-0000-0000-000034120000}"/>
    <cellStyle name="20% - Accent1 2 19 2 4" xfId="1016" xr:uid="{00000000-0005-0000-0000-000035120000}"/>
    <cellStyle name="20% - Accent1 2 19 2 5" xfId="1017" xr:uid="{00000000-0005-0000-0000-000036120000}"/>
    <cellStyle name="20% - Accent1 2 19 2 6" xfId="1018" xr:uid="{00000000-0005-0000-0000-000037120000}"/>
    <cellStyle name="20% - Accent1 2 19 2 7" xfId="1019" xr:uid="{00000000-0005-0000-0000-000038120000}"/>
    <cellStyle name="20% - Accent1 2 19 2 8" xfId="1020" xr:uid="{00000000-0005-0000-0000-000039120000}"/>
    <cellStyle name="20% - Accent1 2 19 2_CC1" xfId="53339" xr:uid="{07ACF23D-CD69-4380-8217-08155814581B}"/>
    <cellStyle name="20% - Accent1 2 19 3" xfId="1021" xr:uid="{00000000-0005-0000-0000-00003B120000}"/>
    <cellStyle name="20% - Accent1 2 19 3 2" xfId="1022" xr:uid="{00000000-0005-0000-0000-00003C120000}"/>
    <cellStyle name="20% - Accent1 2 19 3 3" xfId="1023" xr:uid="{00000000-0005-0000-0000-00003D120000}"/>
    <cellStyle name="20% - Accent1 2 19 3 4" xfId="1024" xr:uid="{00000000-0005-0000-0000-00003E120000}"/>
    <cellStyle name="20% - Accent1 2 19 3 5" xfId="1025" xr:uid="{00000000-0005-0000-0000-00003F120000}"/>
    <cellStyle name="20% - Accent1 2 19 3 6" xfId="1026" xr:uid="{00000000-0005-0000-0000-000040120000}"/>
    <cellStyle name="20% - Accent1 2 19 3 7" xfId="1027" xr:uid="{00000000-0005-0000-0000-000041120000}"/>
    <cellStyle name="20% - Accent1 2 19 3 8" xfId="1028" xr:uid="{00000000-0005-0000-0000-000042120000}"/>
    <cellStyle name="20% - Accent1 2 19 3_CC1" xfId="53340" xr:uid="{00197A44-3E55-44F3-B94D-D35561CC58FC}"/>
    <cellStyle name="20% - Accent1 2 19 4" xfId="1029" xr:uid="{00000000-0005-0000-0000-000044120000}"/>
    <cellStyle name="20% - Accent1 2 19 4 2" xfId="1030" xr:uid="{00000000-0005-0000-0000-000045120000}"/>
    <cellStyle name="20% - Accent1 2 19 4_CC1" xfId="53341" xr:uid="{DBD45D37-169F-4BE6-980D-67AE46FAA41A}"/>
    <cellStyle name="20% - Accent1 2 19 5" xfId="1031" xr:uid="{00000000-0005-0000-0000-000047120000}"/>
    <cellStyle name="20% - Accent1 2 19 5 2" xfId="1032" xr:uid="{00000000-0005-0000-0000-000048120000}"/>
    <cellStyle name="20% - Accent1 2 19 5_CC1" xfId="53342" xr:uid="{0EB16D75-CB7A-440D-80BC-95609E021AC4}"/>
    <cellStyle name="20% - Accent1 2 19 6" xfId="1033" xr:uid="{00000000-0005-0000-0000-00004A120000}"/>
    <cellStyle name="20% - Accent1 2 19 6 2" xfId="1034" xr:uid="{00000000-0005-0000-0000-00004B120000}"/>
    <cellStyle name="20% - Accent1 2 19 6_CC1" xfId="53343" xr:uid="{22D33265-BCA6-4DFD-83A9-EDD89F0E86F9}"/>
    <cellStyle name="20% - Accent1 2 19 7" xfId="1035" xr:uid="{00000000-0005-0000-0000-00004D120000}"/>
    <cellStyle name="20% - Accent1 2 19 7 2" xfId="1036" xr:uid="{00000000-0005-0000-0000-00004E120000}"/>
    <cellStyle name="20% - Accent1 2 19 7_CC1" xfId="53344" xr:uid="{C4EFE2C9-491B-4D85-B066-1B937E98BE00}"/>
    <cellStyle name="20% - Accent1 2 19 8" xfId="1037" xr:uid="{00000000-0005-0000-0000-000050120000}"/>
    <cellStyle name="20% - Accent1 2 19 8 2" xfId="1038" xr:uid="{00000000-0005-0000-0000-000051120000}"/>
    <cellStyle name="20% - Accent1 2 19 8_CC1" xfId="53345" xr:uid="{5A30C2D2-3478-47CA-8286-B2FD020358E0}"/>
    <cellStyle name="20% - Accent1 2 19 9" xfId="1039" xr:uid="{00000000-0005-0000-0000-000053120000}"/>
    <cellStyle name="20% - Accent1 2 19 9 2" xfId="1040" xr:uid="{00000000-0005-0000-0000-000054120000}"/>
    <cellStyle name="20% - Accent1 2 19 9_CC1" xfId="53346" xr:uid="{0214E79A-754D-44E3-96D3-5118F235CFA3}"/>
    <cellStyle name="20% - Accent1 2 19_CC1" xfId="53336" xr:uid="{7CE2B3FF-CEAF-4AE9-9108-497D05FEBDF4}"/>
    <cellStyle name="20% - Accent1 2 2" xfId="1041" xr:uid="{00000000-0005-0000-0000-000057120000}"/>
    <cellStyle name="20% - Accent1 2 2 10" xfId="1042" xr:uid="{00000000-0005-0000-0000-000058120000}"/>
    <cellStyle name="20% - Accent1 2 2 11" xfId="1043" xr:uid="{00000000-0005-0000-0000-000059120000}"/>
    <cellStyle name="20% - Accent1 2 2 11 2" xfId="1044" xr:uid="{00000000-0005-0000-0000-00005A120000}"/>
    <cellStyle name="20% - Accent1 2 2 11 3" xfId="1045" xr:uid="{00000000-0005-0000-0000-00005B120000}"/>
    <cellStyle name="20% - Accent1 2 2 11 4" xfId="1046" xr:uid="{00000000-0005-0000-0000-00005C120000}"/>
    <cellStyle name="20% - Accent1 2 2 11 5" xfId="1047" xr:uid="{00000000-0005-0000-0000-00005D120000}"/>
    <cellStyle name="20% - Accent1 2 2 11 6" xfId="1048" xr:uid="{00000000-0005-0000-0000-00005E120000}"/>
    <cellStyle name="20% - Accent1 2 2 11 7" xfId="1049" xr:uid="{00000000-0005-0000-0000-00005F120000}"/>
    <cellStyle name="20% - Accent1 2 2 11 8" xfId="1050" xr:uid="{00000000-0005-0000-0000-000060120000}"/>
    <cellStyle name="20% - Accent1 2 2 11 9" xfId="1051" xr:uid="{00000000-0005-0000-0000-000061120000}"/>
    <cellStyle name="20% - Accent1 2 2 11_CC1" xfId="53347" xr:uid="{221261F9-3090-47E0-B9C4-6B35ABBE1E4D}"/>
    <cellStyle name="20% - Accent1 2 2 12" xfId="1052" xr:uid="{00000000-0005-0000-0000-000063120000}"/>
    <cellStyle name="20% - Accent1 2 2 12 2" xfId="1053" xr:uid="{00000000-0005-0000-0000-000064120000}"/>
    <cellStyle name="20% - Accent1 2 2 12 3" xfId="1054" xr:uid="{00000000-0005-0000-0000-000065120000}"/>
    <cellStyle name="20% - Accent1 2 2 12 4" xfId="1055" xr:uid="{00000000-0005-0000-0000-000066120000}"/>
    <cellStyle name="20% - Accent1 2 2 12 5" xfId="1056" xr:uid="{00000000-0005-0000-0000-000067120000}"/>
    <cellStyle name="20% - Accent1 2 2 12 6" xfId="1057" xr:uid="{00000000-0005-0000-0000-000068120000}"/>
    <cellStyle name="20% - Accent1 2 2 12 7" xfId="1058" xr:uid="{00000000-0005-0000-0000-000069120000}"/>
    <cellStyle name="20% - Accent1 2 2 12_CC1" xfId="53348" xr:uid="{68E7F668-38FE-4C90-ADC9-F3FF94B9A037}"/>
    <cellStyle name="20% - Accent1 2 2 13" xfId="1059" xr:uid="{00000000-0005-0000-0000-00006B120000}"/>
    <cellStyle name="20% - Accent1 2 2 14" xfId="1060" xr:uid="{00000000-0005-0000-0000-00006C120000}"/>
    <cellStyle name="20% - Accent1 2 2 15" xfId="1061" xr:uid="{00000000-0005-0000-0000-00006D120000}"/>
    <cellStyle name="20% - Accent1 2 2 16" xfId="1062" xr:uid="{00000000-0005-0000-0000-00006E120000}"/>
    <cellStyle name="20% - Accent1 2 2 17" xfId="1063" xr:uid="{00000000-0005-0000-0000-00006F120000}"/>
    <cellStyle name="20% - Accent1 2 2 18" xfId="1064" xr:uid="{00000000-0005-0000-0000-000070120000}"/>
    <cellStyle name="20% - Accent1 2 2 19" xfId="1065" xr:uid="{00000000-0005-0000-0000-000071120000}"/>
    <cellStyle name="20% - Accent1 2 2 2" xfId="1066" xr:uid="{00000000-0005-0000-0000-000072120000}"/>
    <cellStyle name="20% - Accent1 2 2 2 10" xfId="1067" xr:uid="{00000000-0005-0000-0000-000073120000}"/>
    <cellStyle name="20% - Accent1 2 2 2 10 2" xfId="1068" xr:uid="{00000000-0005-0000-0000-000074120000}"/>
    <cellStyle name="20% - Accent1 2 2 2 10_CC1" xfId="53349" xr:uid="{9CA5CDBB-7A32-49B9-B47F-6D765C456FCF}"/>
    <cellStyle name="20% - Accent1 2 2 2 11" xfId="1069" xr:uid="{00000000-0005-0000-0000-000076120000}"/>
    <cellStyle name="20% - Accent1 2 2 2 11 2" xfId="1070" xr:uid="{00000000-0005-0000-0000-000077120000}"/>
    <cellStyle name="20% - Accent1 2 2 2 11_CC1" xfId="53350" xr:uid="{CE433B6A-E3ED-4AC3-87C8-55851D94C8E9}"/>
    <cellStyle name="20% - Accent1 2 2 2 12" xfId="1071" xr:uid="{00000000-0005-0000-0000-000079120000}"/>
    <cellStyle name="20% - Accent1 2 2 2 12 2" xfId="1072" xr:uid="{00000000-0005-0000-0000-00007A120000}"/>
    <cellStyle name="20% - Accent1 2 2 2 12_CC1" xfId="53351" xr:uid="{F2725A5E-E213-43EE-989F-F1572092FD95}"/>
    <cellStyle name="20% - Accent1 2 2 2 13" xfId="1073" xr:uid="{00000000-0005-0000-0000-00007C120000}"/>
    <cellStyle name="20% - Accent1 2 2 2 13 2" xfId="1074" xr:uid="{00000000-0005-0000-0000-00007D120000}"/>
    <cellStyle name="20% - Accent1 2 2 2 13_CC1" xfId="53352" xr:uid="{71CB8D22-C187-4596-9948-B5E2AB78A9A3}"/>
    <cellStyle name="20% - Accent1 2 2 2 14" xfId="1075" xr:uid="{00000000-0005-0000-0000-00007F120000}"/>
    <cellStyle name="20% - Accent1 2 2 2 14 2" xfId="1076" xr:uid="{00000000-0005-0000-0000-000080120000}"/>
    <cellStyle name="20% - Accent1 2 2 2 14_CC1" xfId="53353" xr:uid="{7DFDB3B4-D0EC-4B78-ABB5-83F2C7B05DBE}"/>
    <cellStyle name="20% - Accent1 2 2 2 15" xfId="1077" xr:uid="{00000000-0005-0000-0000-000082120000}"/>
    <cellStyle name="20% - Accent1 2 2 2 15 2" xfId="1078" xr:uid="{00000000-0005-0000-0000-000083120000}"/>
    <cellStyle name="20% - Accent1 2 2 2 15_CC1" xfId="53354" xr:uid="{DBC421DF-17CA-4660-AC1E-15FFE86F0571}"/>
    <cellStyle name="20% - Accent1 2 2 2 16" xfId="1079" xr:uid="{00000000-0005-0000-0000-000085120000}"/>
    <cellStyle name="20% - Accent1 2 2 2 16 2" xfId="1080" xr:uid="{00000000-0005-0000-0000-000086120000}"/>
    <cellStyle name="20% - Accent1 2 2 2 16_CC1" xfId="53355" xr:uid="{466B3126-DA7C-472D-9878-9B6F3C2B9D9D}"/>
    <cellStyle name="20% - Accent1 2 2 2 17" xfId="1081" xr:uid="{00000000-0005-0000-0000-000088120000}"/>
    <cellStyle name="20% - Accent1 2 2 2 17 2" xfId="1082" xr:uid="{00000000-0005-0000-0000-000089120000}"/>
    <cellStyle name="20% - Accent1 2 2 2 17_CC1" xfId="53356" xr:uid="{F47E29BF-7113-4BC1-A10A-077BD6A19552}"/>
    <cellStyle name="20% - Accent1 2 2 2 18" xfId="1083" xr:uid="{00000000-0005-0000-0000-00008B120000}"/>
    <cellStyle name="20% - Accent1 2 2 2 18 2" xfId="1084" xr:uid="{00000000-0005-0000-0000-00008C120000}"/>
    <cellStyle name="20% - Accent1 2 2 2 18_CC1" xfId="53357" xr:uid="{949D6B43-AA03-4361-804B-502AE61797A6}"/>
    <cellStyle name="20% - Accent1 2 2 2 19" xfId="1085" xr:uid="{00000000-0005-0000-0000-00008E120000}"/>
    <cellStyle name="20% - Accent1 2 2 2 19 2" xfId="1086" xr:uid="{00000000-0005-0000-0000-00008F120000}"/>
    <cellStyle name="20% - Accent1 2 2 2 19_CC1" xfId="53358" xr:uid="{B71B29FA-A98D-4053-896B-40CDA1D04D03}"/>
    <cellStyle name="20% - Accent1 2 2 2 2" xfId="1087" xr:uid="{00000000-0005-0000-0000-000091120000}"/>
    <cellStyle name="20% - Accent1 2 2 2 2 10" xfId="1088" xr:uid="{00000000-0005-0000-0000-000092120000}"/>
    <cellStyle name="20% - Accent1 2 2 2 2 11" xfId="1089" xr:uid="{00000000-0005-0000-0000-000093120000}"/>
    <cellStyle name="20% - Accent1 2 2 2 2 12" xfId="1090" xr:uid="{00000000-0005-0000-0000-000094120000}"/>
    <cellStyle name="20% - Accent1 2 2 2 2 12 2" xfId="1091" xr:uid="{00000000-0005-0000-0000-000095120000}"/>
    <cellStyle name="20% - Accent1 2 2 2 2 12_CC1" xfId="53360" xr:uid="{89B7FFDA-3BFF-44C6-AE7F-B2D846133E27}"/>
    <cellStyle name="20% - Accent1 2 2 2 2 13" xfId="1092" xr:uid="{00000000-0005-0000-0000-000097120000}"/>
    <cellStyle name="20% - Accent1 2 2 2 2 14" xfId="1093" xr:uid="{00000000-0005-0000-0000-000098120000}"/>
    <cellStyle name="20% - Accent1 2 2 2 2 15" xfId="1094" xr:uid="{00000000-0005-0000-0000-000099120000}"/>
    <cellStyle name="20% - Accent1 2 2 2 2 16" xfId="1095" xr:uid="{00000000-0005-0000-0000-00009A120000}"/>
    <cellStyle name="20% - Accent1 2 2 2 2 17" xfId="1096" xr:uid="{00000000-0005-0000-0000-00009B120000}"/>
    <cellStyle name="20% - Accent1 2 2 2 2 18" xfId="1097" xr:uid="{00000000-0005-0000-0000-00009C120000}"/>
    <cellStyle name="20% - Accent1 2 2 2 2 2" xfId="1098" xr:uid="{00000000-0005-0000-0000-00009D120000}"/>
    <cellStyle name="20% - Accent1 2 2 2 2 2 10" xfId="1099" xr:uid="{00000000-0005-0000-0000-00009E120000}"/>
    <cellStyle name="20% - Accent1 2 2 2 2 2 10 2" xfId="1100" xr:uid="{00000000-0005-0000-0000-00009F120000}"/>
    <cellStyle name="20% - Accent1 2 2 2 2 2 10_CC1" xfId="53362" xr:uid="{0C90D2C6-05FB-4076-B177-1937D9C2961C}"/>
    <cellStyle name="20% - Accent1 2 2 2 2 2 11" xfId="1101" xr:uid="{00000000-0005-0000-0000-0000A1120000}"/>
    <cellStyle name="20% - Accent1 2 2 2 2 2 11 2" xfId="1102" xr:uid="{00000000-0005-0000-0000-0000A2120000}"/>
    <cellStyle name="20% - Accent1 2 2 2 2 2 11_CC1" xfId="53363" xr:uid="{04A3CDFD-DC49-4693-8C8D-D5774DA965C6}"/>
    <cellStyle name="20% - Accent1 2 2 2 2 2 12" xfId="1103" xr:uid="{00000000-0005-0000-0000-0000A4120000}"/>
    <cellStyle name="20% - Accent1 2 2 2 2 2 13" xfId="1104" xr:uid="{00000000-0005-0000-0000-0000A5120000}"/>
    <cellStyle name="20% - Accent1 2 2 2 2 2 14" xfId="1105" xr:uid="{00000000-0005-0000-0000-0000A6120000}"/>
    <cellStyle name="20% - Accent1 2 2 2 2 2 15" xfId="1106" xr:uid="{00000000-0005-0000-0000-0000A7120000}"/>
    <cellStyle name="20% - Accent1 2 2 2 2 2 16" xfId="1107" xr:uid="{00000000-0005-0000-0000-0000A8120000}"/>
    <cellStyle name="20% - Accent1 2 2 2 2 2 17" xfId="1108" xr:uid="{00000000-0005-0000-0000-0000A9120000}"/>
    <cellStyle name="20% - Accent1 2 2 2 2 2 18" xfId="1109" xr:uid="{00000000-0005-0000-0000-0000AA120000}"/>
    <cellStyle name="20% - Accent1 2 2 2 2 2 2" xfId="1110" xr:uid="{00000000-0005-0000-0000-0000AB120000}"/>
    <cellStyle name="20% - Accent1 2 2 2 2 2 2 2" xfId="1111" xr:uid="{00000000-0005-0000-0000-0000AC120000}"/>
    <cellStyle name="20% - Accent1 2 2 2 2 2 2 2 2" xfId="1112" xr:uid="{00000000-0005-0000-0000-0000AD120000}"/>
    <cellStyle name="20% - Accent1 2 2 2 2 2 2 2_CC1" xfId="53365" xr:uid="{3C29A4A0-C5AE-4602-8921-E053F5E1213D}"/>
    <cellStyle name="20% - Accent1 2 2 2 2 2 2_CC1" xfId="53364" xr:uid="{AF1BCDD5-6A51-4818-8450-F7AE40C57937}"/>
    <cellStyle name="20% - Accent1 2 2 2 2 2 3" xfId="1113" xr:uid="{00000000-0005-0000-0000-0000B0120000}"/>
    <cellStyle name="20% - Accent1 2 2 2 2 2 3 2" xfId="1114" xr:uid="{00000000-0005-0000-0000-0000B1120000}"/>
    <cellStyle name="20% - Accent1 2 2 2 2 2 3_CC1" xfId="53366" xr:uid="{81592479-CFAE-4E64-B190-18CF1A6251A4}"/>
    <cellStyle name="20% - Accent1 2 2 2 2 2 4" xfId="1115" xr:uid="{00000000-0005-0000-0000-0000B3120000}"/>
    <cellStyle name="20% - Accent1 2 2 2 2 2 4 2" xfId="1116" xr:uid="{00000000-0005-0000-0000-0000B4120000}"/>
    <cellStyle name="20% - Accent1 2 2 2 2 2 4_CC1" xfId="53367" xr:uid="{A5E0A4C8-F999-4661-A156-6280EB35E849}"/>
    <cellStyle name="20% - Accent1 2 2 2 2 2 5" xfId="1117" xr:uid="{00000000-0005-0000-0000-0000B6120000}"/>
    <cellStyle name="20% - Accent1 2 2 2 2 2 5 2" xfId="1118" xr:uid="{00000000-0005-0000-0000-0000B7120000}"/>
    <cellStyle name="20% - Accent1 2 2 2 2 2 5_CC1" xfId="53368" xr:uid="{64A6502E-344C-4074-9776-22EEC48CB02F}"/>
    <cellStyle name="20% - Accent1 2 2 2 2 2 6" xfId="1119" xr:uid="{00000000-0005-0000-0000-0000B9120000}"/>
    <cellStyle name="20% - Accent1 2 2 2 2 2 6 2" xfId="1120" xr:uid="{00000000-0005-0000-0000-0000BA120000}"/>
    <cellStyle name="20% - Accent1 2 2 2 2 2 6_CC1" xfId="53369" xr:uid="{B1009ECF-E990-46E6-862C-B09E4310278C}"/>
    <cellStyle name="20% - Accent1 2 2 2 2 2 7" xfId="1121" xr:uid="{00000000-0005-0000-0000-0000BC120000}"/>
    <cellStyle name="20% - Accent1 2 2 2 2 2 7 2" xfId="1122" xr:uid="{00000000-0005-0000-0000-0000BD120000}"/>
    <cellStyle name="20% - Accent1 2 2 2 2 2 7_CC1" xfId="53370" xr:uid="{9AD6104B-A486-4887-BA45-E3EEA67FD020}"/>
    <cellStyle name="20% - Accent1 2 2 2 2 2 8" xfId="1123" xr:uid="{00000000-0005-0000-0000-0000BF120000}"/>
    <cellStyle name="20% - Accent1 2 2 2 2 2 8 2" xfId="1124" xr:uid="{00000000-0005-0000-0000-0000C0120000}"/>
    <cellStyle name="20% - Accent1 2 2 2 2 2 8_CC1" xfId="53371" xr:uid="{540A77C0-6467-47E7-AD93-D0C8D90E4A4E}"/>
    <cellStyle name="20% - Accent1 2 2 2 2 2 9" xfId="1125" xr:uid="{00000000-0005-0000-0000-0000C2120000}"/>
    <cellStyle name="20% - Accent1 2 2 2 2 2 9 2" xfId="1126" xr:uid="{00000000-0005-0000-0000-0000C3120000}"/>
    <cellStyle name="20% - Accent1 2 2 2 2 2 9_CC1" xfId="53372" xr:uid="{6244783F-386B-42D3-9AD0-B05F6ACB9FDD}"/>
    <cellStyle name="20% - Accent1 2 2 2 2 2_CC1" xfId="53361" xr:uid="{F5102BB6-B15D-43E6-9D4D-79207E00B87B}"/>
    <cellStyle name="20% - Accent1 2 2 2 2 3" xfId="1127" xr:uid="{00000000-0005-0000-0000-0000C6120000}"/>
    <cellStyle name="20% - Accent1 2 2 2 2 3 2" xfId="1128" xr:uid="{00000000-0005-0000-0000-0000C7120000}"/>
    <cellStyle name="20% - Accent1 2 2 2 2 3 3" xfId="1129" xr:uid="{00000000-0005-0000-0000-0000C8120000}"/>
    <cellStyle name="20% - Accent1 2 2 2 2 3 4" xfId="1130" xr:uid="{00000000-0005-0000-0000-0000C9120000}"/>
    <cellStyle name="20% - Accent1 2 2 2 2 3 5" xfId="1131" xr:uid="{00000000-0005-0000-0000-0000CA120000}"/>
    <cellStyle name="20% - Accent1 2 2 2 2 3 6" xfId="1132" xr:uid="{00000000-0005-0000-0000-0000CB120000}"/>
    <cellStyle name="20% - Accent1 2 2 2 2 3 7" xfId="1133" xr:uid="{00000000-0005-0000-0000-0000CC120000}"/>
    <cellStyle name="20% - Accent1 2 2 2 2 3_CC1" xfId="53373" xr:uid="{F9931B70-B598-4512-B360-7C11178CE1A5}"/>
    <cellStyle name="20% - Accent1 2 2 2 2 4" xfId="1134" xr:uid="{00000000-0005-0000-0000-0000CE120000}"/>
    <cellStyle name="20% - Accent1 2 2 2 2 5" xfId="1135" xr:uid="{00000000-0005-0000-0000-0000CF120000}"/>
    <cellStyle name="20% - Accent1 2 2 2 2 6" xfId="1136" xr:uid="{00000000-0005-0000-0000-0000D0120000}"/>
    <cellStyle name="20% - Accent1 2 2 2 2 7" xfId="1137" xr:uid="{00000000-0005-0000-0000-0000D1120000}"/>
    <cellStyle name="20% - Accent1 2 2 2 2 8" xfId="1138" xr:uid="{00000000-0005-0000-0000-0000D2120000}"/>
    <cellStyle name="20% - Accent1 2 2 2 2 9" xfId="1139" xr:uid="{00000000-0005-0000-0000-0000D3120000}"/>
    <cellStyle name="20% - Accent1 2 2 2 2_CC1" xfId="53359" xr:uid="{DE23F199-C33F-48AC-9B6F-28ABE575829C}"/>
    <cellStyle name="20% - Accent1 2 2 2 20" xfId="1140" xr:uid="{00000000-0005-0000-0000-0000D5120000}"/>
    <cellStyle name="20% - Accent1 2 2 2 20 2" xfId="1141" xr:uid="{00000000-0005-0000-0000-0000D6120000}"/>
    <cellStyle name="20% - Accent1 2 2 2 20_CC1" xfId="53374" xr:uid="{BEA13002-5ADE-4796-BDF9-C30AD9328190}"/>
    <cellStyle name="20% - Accent1 2 2 2 3" xfId="1142" xr:uid="{00000000-0005-0000-0000-0000D8120000}"/>
    <cellStyle name="20% - Accent1 2 2 2 3 10" xfId="1143" xr:uid="{00000000-0005-0000-0000-0000D9120000}"/>
    <cellStyle name="20% - Accent1 2 2 2 3 10 2" xfId="1144" xr:uid="{00000000-0005-0000-0000-0000DA120000}"/>
    <cellStyle name="20% - Accent1 2 2 2 3 10_CC1" xfId="53376" xr:uid="{2DD36C0A-6937-40BF-B832-6F56AA1829B9}"/>
    <cellStyle name="20% - Accent1 2 2 2 3 11" xfId="1145" xr:uid="{00000000-0005-0000-0000-0000DC120000}"/>
    <cellStyle name="20% - Accent1 2 2 2 3 11 2" xfId="1146" xr:uid="{00000000-0005-0000-0000-0000DD120000}"/>
    <cellStyle name="20% - Accent1 2 2 2 3 11_CC1" xfId="53377" xr:uid="{2E2BCFE6-C10E-4B08-8121-C5C3E9B6A61A}"/>
    <cellStyle name="20% - Accent1 2 2 2 3 12" xfId="1147" xr:uid="{00000000-0005-0000-0000-0000DF120000}"/>
    <cellStyle name="20% - Accent1 2 2 2 3 13" xfId="1148" xr:uid="{00000000-0005-0000-0000-0000E0120000}"/>
    <cellStyle name="20% - Accent1 2 2 2 3 14" xfId="1149" xr:uid="{00000000-0005-0000-0000-0000E1120000}"/>
    <cellStyle name="20% - Accent1 2 2 2 3 15" xfId="1150" xr:uid="{00000000-0005-0000-0000-0000E2120000}"/>
    <cellStyle name="20% - Accent1 2 2 2 3 16" xfId="1151" xr:uid="{00000000-0005-0000-0000-0000E3120000}"/>
    <cellStyle name="20% - Accent1 2 2 2 3 17" xfId="1152" xr:uid="{00000000-0005-0000-0000-0000E4120000}"/>
    <cellStyle name="20% - Accent1 2 2 2 3 18" xfId="1153" xr:uid="{00000000-0005-0000-0000-0000E5120000}"/>
    <cellStyle name="20% - Accent1 2 2 2 3 2" xfId="1154" xr:uid="{00000000-0005-0000-0000-0000E6120000}"/>
    <cellStyle name="20% - Accent1 2 2 2 3 2 2" xfId="1155" xr:uid="{00000000-0005-0000-0000-0000E7120000}"/>
    <cellStyle name="20% - Accent1 2 2 2 3 2 3" xfId="1156" xr:uid="{00000000-0005-0000-0000-0000E8120000}"/>
    <cellStyle name="20% - Accent1 2 2 2 3 2 4" xfId="1157" xr:uid="{00000000-0005-0000-0000-0000E9120000}"/>
    <cellStyle name="20% - Accent1 2 2 2 3 2 5" xfId="1158" xr:uid="{00000000-0005-0000-0000-0000EA120000}"/>
    <cellStyle name="20% - Accent1 2 2 2 3 2 6" xfId="1159" xr:uid="{00000000-0005-0000-0000-0000EB120000}"/>
    <cellStyle name="20% - Accent1 2 2 2 3 2 7" xfId="1160" xr:uid="{00000000-0005-0000-0000-0000EC120000}"/>
    <cellStyle name="20% - Accent1 2 2 2 3 2 8" xfId="1161" xr:uid="{00000000-0005-0000-0000-0000ED120000}"/>
    <cellStyle name="20% - Accent1 2 2 2 3 2_CC1" xfId="53378" xr:uid="{7CC51F08-2946-4E64-B3C5-B46706625AA7}"/>
    <cellStyle name="20% - Accent1 2 2 2 3 3" xfId="1162" xr:uid="{00000000-0005-0000-0000-0000EF120000}"/>
    <cellStyle name="20% - Accent1 2 2 2 3 3 2" xfId="1163" xr:uid="{00000000-0005-0000-0000-0000F0120000}"/>
    <cellStyle name="20% - Accent1 2 2 2 3 3 3" xfId="1164" xr:uid="{00000000-0005-0000-0000-0000F1120000}"/>
    <cellStyle name="20% - Accent1 2 2 2 3 3 4" xfId="1165" xr:uid="{00000000-0005-0000-0000-0000F2120000}"/>
    <cellStyle name="20% - Accent1 2 2 2 3 3 5" xfId="1166" xr:uid="{00000000-0005-0000-0000-0000F3120000}"/>
    <cellStyle name="20% - Accent1 2 2 2 3 3 6" xfId="1167" xr:uid="{00000000-0005-0000-0000-0000F4120000}"/>
    <cellStyle name="20% - Accent1 2 2 2 3 3 7" xfId="1168" xr:uid="{00000000-0005-0000-0000-0000F5120000}"/>
    <cellStyle name="20% - Accent1 2 2 2 3 3 8" xfId="1169" xr:uid="{00000000-0005-0000-0000-0000F6120000}"/>
    <cellStyle name="20% - Accent1 2 2 2 3 3_CC1" xfId="53379" xr:uid="{CE277B7B-06E2-4D4A-A7AE-5291ECA20F9E}"/>
    <cellStyle name="20% - Accent1 2 2 2 3 4" xfId="1170" xr:uid="{00000000-0005-0000-0000-0000F8120000}"/>
    <cellStyle name="20% - Accent1 2 2 2 3 4 2" xfId="1171" xr:uid="{00000000-0005-0000-0000-0000F9120000}"/>
    <cellStyle name="20% - Accent1 2 2 2 3 4_CC1" xfId="53380" xr:uid="{EF8DD976-0F11-4713-BCC7-C28C2C228CA9}"/>
    <cellStyle name="20% - Accent1 2 2 2 3 5" xfId="1172" xr:uid="{00000000-0005-0000-0000-0000FB120000}"/>
    <cellStyle name="20% - Accent1 2 2 2 3 5 2" xfId="1173" xr:uid="{00000000-0005-0000-0000-0000FC120000}"/>
    <cellStyle name="20% - Accent1 2 2 2 3 5_CC1" xfId="53381" xr:uid="{6985C31E-24DE-42CF-9AAD-5AE2BC043089}"/>
    <cellStyle name="20% - Accent1 2 2 2 3 6" xfId="1174" xr:uid="{00000000-0005-0000-0000-0000FE120000}"/>
    <cellStyle name="20% - Accent1 2 2 2 3 6 2" xfId="1175" xr:uid="{00000000-0005-0000-0000-0000FF120000}"/>
    <cellStyle name="20% - Accent1 2 2 2 3 6_CC1" xfId="53382" xr:uid="{56A652FB-7FE7-4605-849A-8450CD08E7C8}"/>
    <cellStyle name="20% - Accent1 2 2 2 3 7" xfId="1176" xr:uid="{00000000-0005-0000-0000-000001130000}"/>
    <cellStyle name="20% - Accent1 2 2 2 3 7 2" xfId="1177" xr:uid="{00000000-0005-0000-0000-000002130000}"/>
    <cellStyle name="20% - Accent1 2 2 2 3 7_CC1" xfId="53383" xr:uid="{DE02122E-8757-4A2F-BD90-21459C9BE13F}"/>
    <cellStyle name="20% - Accent1 2 2 2 3 8" xfId="1178" xr:uid="{00000000-0005-0000-0000-000004130000}"/>
    <cellStyle name="20% - Accent1 2 2 2 3 8 2" xfId="1179" xr:uid="{00000000-0005-0000-0000-000005130000}"/>
    <cellStyle name="20% - Accent1 2 2 2 3 8_CC1" xfId="53384" xr:uid="{484CCA08-54CA-45BA-9D20-89984B6F3C42}"/>
    <cellStyle name="20% - Accent1 2 2 2 3 9" xfId="1180" xr:uid="{00000000-0005-0000-0000-000007130000}"/>
    <cellStyle name="20% - Accent1 2 2 2 3 9 2" xfId="1181" xr:uid="{00000000-0005-0000-0000-000008130000}"/>
    <cellStyle name="20% - Accent1 2 2 2 3 9_CC1" xfId="53385" xr:uid="{40E8F21D-19D7-4BEF-91FC-23F2099E3050}"/>
    <cellStyle name="20% - Accent1 2 2 2 3_CC1" xfId="53375" xr:uid="{78BCA3E7-3B4C-4B52-9983-DA28B67343D5}"/>
    <cellStyle name="20% - Accent1 2 2 2 4" xfId="1182" xr:uid="{00000000-0005-0000-0000-00000B130000}"/>
    <cellStyle name="20% - Accent1 2 2 2 4 10" xfId="1183" xr:uid="{00000000-0005-0000-0000-00000C130000}"/>
    <cellStyle name="20% - Accent1 2 2 2 4 10 2" xfId="1184" xr:uid="{00000000-0005-0000-0000-00000D130000}"/>
    <cellStyle name="20% - Accent1 2 2 2 4 10_CC1" xfId="53387" xr:uid="{14F89EAA-9FF1-43AD-9412-C6A123CF4ABA}"/>
    <cellStyle name="20% - Accent1 2 2 2 4 11" xfId="1185" xr:uid="{00000000-0005-0000-0000-00000F130000}"/>
    <cellStyle name="20% - Accent1 2 2 2 4 11 2" xfId="1186" xr:uid="{00000000-0005-0000-0000-000010130000}"/>
    <cellStyle name="20% - Accent1 2 2 2 4 11_CC1" xfId="53388" xr:uid="{DF8801B1-B7BF-4188-8F1E-ED12C8C9B8FA}"/>
    <cellStyle name="20% - Accent1 2 2 2 4 12" xfId="1187" xr:uid="{00000000-0005-0000-0000-000012130000}"/>
    <cellStyle name="20% - Accent1 2 2 2 4 13" xfId="1188" xr:uid="{00000000-0005-0000-0000-000013130000}"/>
    <cellStyle name="20% - Accent1 2 2 2 4 14" xfId="1189" xr:uid="{00000000-0005-0000-0000-000014130000}"/>
    <cellStyle name="20% - Accent1 2 2 2 4 15" xfId="1190" xr:uid="{00000000-0005-0000-0000-000015130000}"/>
    <cellStyle name="20% - Accent1 2 2 2 4 16" xfId="1191" xr:uid="{00000000-0005-0000-0000-000016130000}"/>
    <cellStyle name="20% - Accent1 2 2 2 4 17" xfId="1192" xr:uid="{00000000-0005-0000-0000-000017130000}"/>
    <cellStyle name="20% - Accent1 2 2 2 4 18" xfId="1193" xr:uid="{00000000-0005-0000-0000-000018130000}"/>
    <cellStyle name="20% - Accent1 2 2 2 4 2" xfId="1194" xr:uid="{00000000-0005-0000-0000-000019130000}"/>
    <cellStyle name="20% - Accent1 2 2 2 4 2 2" xfId="1195" xr:uid="{00000000-0005-0000-0000-00001A130000}"/>
    <cellStyle name="20% - Accent1 2 2 2 4 2 3" xfId="1196" xr:uid="{00000000-0005-0000-0000-00001B130000}"/>
    <cellStyle name="20% - Accent1 2 2 2 4 2 4" xfId="1197" xr:uid="{00000000-0005-0000-0000-00001C130000}"/>
    <cellStyle name="20% - Accent1 2 2 2 4 2 5" xfId="1198" xr:uid="{00000000-0005-0000-0000-00001D130000}"/>
    <cellStyle name="20% - Accent1 2 2 2 4 2 6" xfId="1199" xr:uid="{00000000-0005-0000-0000-00001E130000}"/>
    <cellStyle name="20% - Accent1 2 2 2 4 2 7" xfId="1200" xr:uid="{00000000-0005-0000-0000-00001F130000}"/>
    <cellStyle name="20% - Accent1 2 2 2 4 2 8" xfId="1201" xr:uid="{00000000-0005-0000-0000-000020130000}"/>
    <cellStyle name="20% - Accent1 2 2 2 4 2_CC1" xfId="53389" xr:uid="{7862CB95-1FF1-4EC0-A148-A1AC9015BDBD}"/>
    <cellStyle name="20% - Accent1 2 2 2 4 3" xfId="1202" xr:uid="{00000000-0005-0000-0000-000022130000}"/>
    <cellStyle name="20% - Accent1 2 2 2 4 3 2" xfId="1203" xr:uid="{00000000-0005-0000-0000-000023130000}"/>
    <cellStyle name="20% - Accent1 2 2 2 4 3 3" xfId="1204" xr:uid="{00000000-0005-0000-0000-000024130000}"/>
    <cellStyle name="20% - Accent1 2 2 2 4 3 4" xfId="1205" xr:uid="{00000000-0005-0000-0000-000025130000}"/>
    <cellStyle name="20% - Accent1 2 2 2 4 3 5" xfId="1206" xr:uid="{00000000-0005-0000-0000-000026130000}"/>
    <cellStyle name="20% - Accent1 2 2 2 4 3 6" xfId="1207" xr:uid="{00000000-0005-0000-0000-000027130000}"/>
    <cellStyle name="20% - Accent1 2 2 2 4 3 7" xfId="1208" xr:uid="{00000000-0005-0000-0000-000028130000}"/>
    <cellStyle name="20% - Accent1 2 2 2 4 3 8" xfId="1209" xr:uid="{00000000-0005-0000-0000-000029130000}"/>
    <cellStyle name="20% - Accent1 2 2 2 4 3_CC1" xfId="53390" xr:uid="{9F6A8EA3-C824-48A1-911E-25BA1FCC2E06}"/>
    <cellStyle name="20% - Accent1 2 2 2 4 4" xfId="1210" xr:uid="{00000000-0005-0000-0000-00002B130000}"/>
    <cellStyle name="20% - Accent1 2 2 2 4 4 2" xfId="1211" xr:uid="{00000000-0005-0000-0000-00002C130000}"/>
    <cellStyle name="20% - Accent1 2 2 2 4 4_CC1" xfId="53391" xr:uid="{C4F370A3-0712-4922-8770-3F4F02A3396C}"/>
    <cellStyle name="20% - Accent1 2 2 2 4 5" xfId="1212" xr:uid="{00000000-0005-0000-0000-00002E130000}"/>
    <cellStyle name="20% - Accent1 2 2 2 4 5 2" xfId="1213" xr:uid="{00000000-0005-0000-0000-00002F130000}"/>
    <cellStyle name="20% - Accent1 2 2 2 4 5_CC1" xfId="53392" xr:uid="{9478B43E-CB34-4CB9-9E79-191C656D2DE0}"/>
    <cellStyle name="20% - Accent1 2 2 2 4 6" xfId="1214" xr:uid="{00000000-0005-0000-0000-000031130000}"/>
    <cellStyle name="20% - Accent1 2 2 2 4 6 2" xfId="1215" xr:uid="{00000000-0005-0000-0000-000032130000}"/>
    <cellStyle name="20% - Accent1 2 2 2 4 6_CC1" xfId="53393" xr:uid="{688EB9ED-8F8B-41B0-BDD9-9CDD533B9917}"/>
    <cellStyle name="20% - Accent1 2 2 2 4 7" xfId="1216" xr:uid="{00000000-0005-0000-0000-000034130000}"/>
    <cellStyle name="20% - Accent1 2 2 2 4 7 2" xfId="1217" xr:uid="{00000000-0005-0000-0000-000035130000}"/>
    <cellStyle name="20% - Accent1 2 2 2 4 7_CC1" xfId="53394" xr:uid="{990A7A37-5817-4DC0-B588-30A8DE2AFADF}"/>
    <cellStyle name="20% - Accent1 2 2 2 4 8" xfId="1218" xr:uid="{00000000-0005-0000-0000-000037130000}"/>
    <cellStyle name="20% - Accent1 2 2 2 4 8 2" xfId="1219" xr:uid="{00000000-0005-0000-0000-000038130000}"/>
    <cellStyle name="20% - Accent1 2 2 2 4 8_CC1" xfId="53395" xr:uid="{7622536B-49AD-4D3E-A537-229F667B054A}"/>
    <cellStyle name="20% - Accent1 2 2 2 4 9" xfId="1220" xr:uid="{00000000-0005-0000-0000-00003A130000}"/>
    <cellStyle name="20% - Accent1 2 2 2 4 9 2" xfId="1221" xr:uid="{00000000-0005-0000-0000-00003B130000}"/>
    <cellStyle name="20% - Accent1 2 2 2 4 9_CC1" xfId="53396" xr:uid="{12BBB08D-6CE5-406C-B696-5560D79BDD05}"/>
    <cellStyle name="20% - Accent1 2 2 2 4_CC1" xfId="53386" xr:uid="{77AF87EC-E24E-4D9D-B89A-CA787C859F49}"/>
    <cellStyle name="20% - Accent1 2 2 2 5" xfId="1222" xr:uid="{00000000-0005-0000-0000-00003E130000}"/>
    <cellStyle name="20% - Accent1 2 2 2 5 10" xfId="1223" xr:uid="{00000000-0005-0000-0000-00003F130000}"/>
    <cellStyle name="20% - Accent1 2 2 2 5 10 2" xfId="1224" xr:uid="{00000000-0005-0000-0000-000040130000}"/>
    <cellStyle name="20% - Accent1 2 2 2 5 10_CC1" xfId="53398" xr:uid="{04752783-5AE5-4E6D-A778-C9ACAEF9F412}"/>
    <cellStyle name="20% - Accent1 2 2 2 5 11" xfId="1225" xr:uid="{00000000-0005-0000-0000-000042130000}"/>
    <cellStyle name="20% - Accent1 2 2 2 5 11 2" xfId="1226" xr:uid="{00000000-0005-0000-0000-000043130000}"/>
    <cellStyle name="20% - Accent1 2 2 2 5 11_CC1" xfId="53399" xr:uid="{129F3CC2-3050-4250-9E9B-F6FA698A3B38}"/>
    <cellStyle name="20% - Accent1 2 2 2 5 12" xfId="1227" xr:uid="{00000000-0005-0000-0000-000045130000}"/>
    <cellStyle name="20% - Accent1 2 2 2 5 13" xfId="1228" xr:uid="{00000000-0005-0000-0000-000046130000}"/>
    <cellStyle name="20% - Accent1 2 2 2 5 14" xfId="1229" xr:uid="{00000000-0005-0000-0000-000047130000}"/>
    <cellStyle name="20% - Accent1 2 2 2 5 15" xfId="1230" xr:uid="{00000000-0005-0000-0000-000048130000}"/>
    <cellStyle name="20% - Accent1 2 2 2 5 16" xfId="1231" xr:uid="{00000000-0005-0000-0000-000049130000}"/>
    <cellStyle name="20% - Accent1 2 2 2 5 17" xfId="1232" xr:uid="{00000000-0005-0000-0000-00004A130000}"/>
    <cellStyle name="20% - Accent1 2 2 2 5 18" xfId="1233" xr:uid="{00000000-0005-0000-0000-00004B130000}"/>
    <cellStyle name="20% - Accent1 2 2 2 5 2" xfId="1234" xr:uid="{00000000-0005-0000-0000-00004C130000}"/>
    <cellStyle name="20% - Accent1 2 2 2 5 2 2" xfId="1235" xr:uid="{00000000-0005-0000-0000-00004D130000}"/>
    <cellStyle name="20% - Accent1 2 2 2 5 2 3" xfId="1236" xr:uid="{00000000-0005-0000-0000-00004E130000}"/>
    <cellStyle name="20% - Accent1 2 2 2 5 2 4" xfId="1237" xr:uid="{00000000-0005-0000-0000-00004F130000}"/>
    <cellStyle name="20% - Accent1 2 2 2 5 2 5" xfId="1238" xr:uid="{00000000-0005-0000-0000-000050130000}"/>
    <cellStyle name="20% - Accent1 2 2 2 5 2 6" xfId="1239" xr:uid="{00000000-0005-0000-0000-000051130000}"/>
    <cellStyle name="20% - Accent1 2 2 2 5 2 7" xfId="1240" xr:uid="{00000000-0005-0000-0000-000052130000}"/>
    <cellStyle name="20% - Accent1 2 2 2 5 2 8" xfId="1241" xr:uid="{00000000-0005-0000-0000-000053130000}"/>
    <cellStyle name="20% - Accent1 2 2 2 5 2_CC1" xfId="53400" xr:uid="{3BB980F8-52C6-43B0-AAF3-D32846B8B468}"/>
    <cellStyle name="20% - Accent1 2 2 2 5 3" xfId="1242" xr:uid="{00000000-0005-0000-0000-000055130000}"/>
    <cellStyle name="20% - Accent1 2 2 2 5 3 2" xfId="1243" xr:uid="{00000000-0005-0000-0000-000056130000}"/>
    <cellStyle name="20% - Accent1 2 2 2 5 3 3" xfId="1244" xr:uid="{00000000-0005-0000-0000-000057130000}"/>
    <cellStyle name="20% - Accent1 2 2 2 5 3 4" xfId="1245" xr:uid="{00000000-0005-0000-0000-000058130000}"/>
    <cellStyle name="20% - Accent1 2 2 2 5 3 5" xfId="1246" xr:uid="{00000000-0005-0000-0000-000059130000}"/>
    <cellStyle name="20% - Accent1 2 2 2 5 3 6" xfId="1247" xr:uid="{00000000-0005-0000-0000-00005A130000}"/>
    <cellStyle name="20% - Accent1 2 2 2 5 3 7" xfId="1248" xr:uid="{00000000-0005-0000-0000-00005B130000}"/>
    <cellStyle name="20% - Accent1 2 2 2 5 3 8" xfId="1249" xr:uid="{00000000-0005-0000-0000-00005C130000}"/>
    <cellStyle name="20% - Accent1 2 2 2 5 3_CC1" xfId="53401" xr:uid="{491EB846-C23D-46D0-BCE0-39EB36E79564}"/>
    <cellStyle name="20% - Accent1 2 2 2 5 4" xfId="1250" xr:uid="{00000000-0005-0000-0000-00005E130000}"/>
    <cellStyle name="20% - Accent1 2 2 2 5 4 2" xfId="1251" xr:uid="{00000000-0005-0000-0000-00005F130000}"/>
    <cellStyle name="20% - Accent1 2 2 2 5 4_CC1" xfId="53402" xr:uid="{46560A76-EB27-487A-B521-84459D5D355F}"/>
    <cellStyle name="20% - Accent1 2 2 2 5 5" xfId="1252" xr:uid="{00000000-0005-0000-0000-000061130000}"/>
    <cellStyle name="20% - Accent1 2 2 2 5 5 2" xfId="1253" xr:uid="{00000000-0005-0000-0000-000062130000}"/>
    <cellStyle name="20% - Accent1 2 2 2 5 5_CC1" xfId="53403" xr:uid="{646A29C3-3F4C-4C66-8C39-35CA0EDB83FE}"/>
    <cellStyle name="20% - Accent1 2 2 2 5 6" xfId="1254" xr:uid="{00000000-0005-0000-0000-000064130000}"/>
    <cellStyle name="20% - Accent1 2 2 2 5 6 2" xfId="1255" xr:uid="{00000000-0005-0000-0000-000065130000}"/>
    <cellStyle name="20% - Accent1 2 2 2 5 6_CC1" xfId="53404" xr:uid="{7C62E52E-2E07-4B90-967A-71D0C6BEA0AF}"/>
    <cellStyle name="20% - Accent1 2 2 2 5 7" xfId="1256" xr:uid="{00000000-0005-0000-0000-000067130000}"/>
    <cellStyle name="20% - Accent1 2 2 2 5 7 2" xfId="1257" xr:uid="{00000000-0005-0000-0000-000068130000}"/>
    <cellStyle name="20% - Accent1 2 2 2 5 7_CC1" xfId="53405" xr:uid="{CC73F388-8377-4DC4-883B-E752C1165FB0}"/>
    <cellStyle name="20% - Accent1 2 2 2 5 8" xfId="1258" xr:uid="{00000000-0005-0000-0000-00006A130000}"/>
    <cellStyle name="20% - Accent1 2 2 2 5 8 2" xfId="1259" xr:uid="{00000000-0005-0000-0000-00006B130000}"/>
    <cellStyle name="20% - Accent1 2 2 2 5 8_CC1" xfId="53406" xr:uid="{EAA2C84E-9C0D-43AC-8AE4-EF7B56BEA712}"/>
    <cellStyle name="20% - Accent1 2 2 2 5 9" xfId="1260" xr:uid="{00000000-0005-0000-0000-00006D130000}"/>
    <cellStyle name="20% - Accent1 2 2 2 5 9 2" xfId="1261" xr:uid="{00000000-0005-0000-0000-00006E130000}"/>
    <cellStyle name="20% - Accent1 2 2 2 5 9_CC1" xfId="53407" xr:uid="{01C09B19-7E97-4687-BE03-952D1E10892F}"/>
    <cellStyle name="20% - Accent1 2 2 2 5_CC1" xfId="53397" xr:uid="{3532A634-E751-43EC-9915-756D8C79382E}"/>
    <cellStyle name="20% - Accent1 2 2 2 6" xfId="1262" xr:uid="{00000000-0005-0000-0000-000071130000}"/>
    <cellStyle name="20% - Accent1 2 2 2 6 10" xfId="1263" xr:uid="{00000000-0005-0000-0000-000072130000}"/>
    <cellStyle name="20% - Accent1 2 2 2 6 10 2" xfId="1264" xr:uid="{00000000-0005-0000-0000-000073130000}"/>
    <cellStyle name="20% - Accent1 2 2 2 6 10_CC1" xfId="53409" xr:uid="{80973816-1357-4CC1-9EF9-8A57401C9AED}"/>
    <cellStyle name="20% - Accent1 2 2 2 6 11" xfId="1265" xr:uid="{00000000-0005-0000-0000-000075130000}"/>
    <cellStyle name="20% - Accent1 2 2 2 6 11 2" xfId="1266" xr:uid="{00000000-0005-0000-0000-000076130000}"/>
    <cellStyle name="20% - Accent1 2 2 2 6 11_CC1" xfId="53410" xr:uid="{A7C9665A-26E9-4D32-8436-8A9EE3BD68F2}"/>
    <cellStyle name="20% - Accent1 2 2 2 6 12" xfId="1267" xr:uid="{00000000-0005-0000-0000-000078130000}"/>
    <cellStyle name="20% - Accent1 2 2 2 6 13" xfId="1268" xr:uid="{00000000-0005-0000-0000-000079130000}"/>
    <cellStyle name="20% - Accent1 2 2 2 6 14" xfId="1269" xr:uid="{00000000-0005-0000-0000-00007A130000}"/>
    <cellStyle name="20% - Accent1 2 2 2 6 15" xfId="1270" xr:uid="{00000000-0005-0000-0000-00007B130000}"/>
    <cellStyle name="20% - Accent1 2 2 2 6 16" xfId="1271" xr:uid="{00000000-0005-0000-0000-00007C130000}"/>
    <cellStyle name="20% - Accent1 2 2 2 6 17" xfId="1272" xr:uid="{00000000-0005-0000-0000-00007D130000}"/>
    <cellStyle name="20% - Accent1 2 2 2 6 18" xfId="1273" xr:uid="{00000000-0005-0000-0000-00007E130000}"/>
    <cellStyle name="20% - Accent1 2 2 2 6 2" xfId="1274" xr:uid="{00000000-0005-0000-0000-00007F130000}"/>
    <cellStyle name="20% - Accent1 2 2 2 6 2 2" xfId="1275" xr:uid="{00000000-0005-0000-0000-000080130000}"/>
    <cellStyle name="20% - Accent1 2 2 2 6 2 3" xfId="1276" xr:uid="{00000000-0005-0000-0000-000081130000}"/>
    <cellStyle name="20% - Accent1 2 2 2 6 2 4" xfId="1277" xr:uid="{00000000-0005-0000-0000-000082130000}"/>
    <cellStyle name="20% - Accent1 2 2 2 6 2 5" xfId="1278" xr:uid="{00000000-0005-0000-0000-000083130000}"/>
    <cellStyle name="20% - Accent1 2 2 2 6 2 6" xfId="1279" xr:uid="{00000000-0005-0000-0000-000084130000}"/>
    <cellStyle name="20% - Accent1 2 2 2 6 2 7" xfId="1280" xr:uid="{00000000-0005-0000-0000-000085130000}"/>
    <cellStyle name="20% - Accent1 2 2 2 6 2 8" xfId="1281" xr:uid="{00000000-0005-0000-0000-000086130000}"/>
    <cellStyle name="20% - Accent1 2 2 2 6 2_CC1" xfId="53411" xr:uid="{D04C126B-770A-4CB4-9C7D-95671912C006}"/>
    <cellStyle name="20% - Accent1 2 2 2 6 3" xfId="1282" xr:uid="{00000000-0005-0000-0000-000088130000}"/>
    <cellStyle name="20% - Accent1 2 2 2 6 3 2" xfId="1283" xr:uid="{00000000-0005-0000-0000-000089130000}"/>
    <cellStyle name="20% - Accent1 2 2 2 6 3 3" xfId="1284" xr:uid="{00000000-0005-0000-0000-00008A130000}"/>
    <cellStyle name="20% - Accent1 2 2 2 6 3 4" xfId="1285" xr:uid="{00000000-0005-0000-0000-00008B130000}"/>
    <cellStyle name="20% - Accent1 2 2 2 6 3 5" xfId="1286" xr:uid="{00000000-0005-0000-0000-00008C130000}"/>
    <cellStyle name="20% - Accent1 2 2 2 6 3 6" xfId="1287" xr:uid="{00000000-0005-0000-0000-00008D130000}"/>
    <cellStyle name="20% - Accent1 2 2 2 6 3 7" xfId="1288" xr:uid="{00000000-0005-0000-0000-00008E130000}"/>
    <cellStyle name="20% - Accent1 2 2 2 6 3 8" xfId="1289" xr:uid="{00000000-0005-0000-0000-00008F130000}"/>
    <cellStyle name="20% - Accent1 2 2 2 6 3_CC1" xfId="53412" xr:uid="{4680C927-AE6A-4713-BB75-BB7D16C7033C}"/>
    <cellStyle name="20% - Accent1 2 2 2 6 4" xfId="1290" xr:uid="{00000000-0005-0000-0000-000091130000}"/>
    <cellStyle name="20% - Accent1 2 2 2 6 4 2" xfId="1291" xr:uid="{00000000-0005-0000-0000-000092130000}"/>
    <cellStyle name="20% - Accent1 2 2 2 6 4_CC1" xfId="53413" xr:uid="{77D9B393-811B-4D31-A3AC-08D02417B4AD}"/>
    <cellStyle name="20% - Accent1 2 2 2 6 5" xfId="1292" xr:uid="{00000000-0005-0000-0000-000094130000}"/>
    <cellStyle name="20% - Accent1 2 2 2 6 5 2" xfId="1293" xr:uid="{00000000-0005-0000-0000-000095130000}"/>
    <cellStyle name="20% - Accent1 2 2 2 6 5_CC1" xfId="53414" xr:uid="{6408579D-CC10-4878-9A6C-152926448B47}"/>
    <cellStyle name="20% - Accent1 2 2 2 6 6" xfId="1294" xr:uid="{00000000-0005-0000-0000-000097130000}"/>
    <cellStyle name="20% - Accent1 2 2 2 6 6 2" xfId="1295" xr:uid="{00000000-0005-0000-0000-000098130000}"/>
    <cellStyle name="20% - Accent1 2 2 2 6 6_CC1" xfId="53415" xr:uid="{E773ED54-3EE0-4D60-B4CA-BCB48F745516}"/>
    <cellStyle name="20% - Accent1 2 2 2 6 7" xfId="1296" xr:uid="{00000000-0005-0000-0000-00009A130000}"/>
    <cellStyle name="20% - Accent1 2 2 2 6 7 2" xfId="1297" xr:uid="{00000000-0005-0000-0000-00009B130000}"/>
    <cellStyle name="20% - Accent1 2 2 2 6 7_CC1" xfId="53416" xr:uid="{416CE9BD-A694-47C2-AFC2-B02D370C246D}"/>
    <cellStyle name="20% - Accent1 2 2 2 6 8" xfId="1298" xr:uid="{00000000-0005-0000-0000-00009D130000}"/>
    <cellStyle name="20% - Accent1 2 2 2 6 8 2" xfId="1299" xr:uid="{00000000-0005-0000-0000-00009E130000}"/>
    <cellStyle name="20% - Accent1 2 2 2 6 8_CC1" xfId="53417" xr:uid="{F4C838A4-3BB6-498C-9587-D0BD49E7EEEA}"/>
    <cellStyle name="20% - Accent1 2 2 2 6 9" xfId="1300" xr:uid="{00000000-0005-0000-0000-0000A0130000}"/>
    <cellStyle name="20% - Accent1 2 2 2 6 9 2" xfId="1301" xr:uid="{00000000-0005-0000-0000-0000A1130000}"/>
    <cellStyle name="20% - Accent1 2 2 2 6 9_CC1" xfId="53418" xr:uid="{D943FC9A-6574-4C04-93E3-B0561426EC66}"/>
    <cellStyle name="20% - Accent1 2 2 2 6_CC1" xfId="53408" xr:uid="{150903E5-FB39-455E-A85F-1202DB9426F4}"/>
    <cellStyle name="20% - Accent1 2 2 2 7" xfId="1302" xr:uid="{00000000-0005-0000-0000-0000A4130000}"/>
    <cellStyle name="20% - Accent1 2 2 2 7 10" xfId="1303" xr:uid="{00000000-0005-0000-0000-0000A5130000}"/>
    <cellStyle name="20% - Accent1 2 2 2 7 10 2" xfId="1304" xr:uid="{00000000-0005-0000-0000-0000A6130000}"/>
    <cellStyle name="20% - Accent1 2 2 2 7 10_CC1" xfId="53420" xr:uid="{4954A329-0939-41EA-88D8-E742184D6882}"/>
    <cellStyle name="20% - Accent1 2 2 2 7 11" xfId="1305" xr:uid="{00000000-0005-0000-0000-0000A8130000}"/>
    <cellStyle name="20% - Accent1 2 2 2 7 11 2" xfId="1306" xr:uid="{00000000-0005-0000-0000-0000A9130000}"/>
    <cellStyle name="20% - Accent1 2 2 2 7 11_CC1" xfId="53421" xr:uid="{3E411346-458C-457D-9ADC-0E9B0487B455}"/>
    <cellStyle name="20% - Accent1 2 2 2 7 12" xfId="1307" xr:uid="{00000000-0005-0000-0000-0000AB130000}"/>
    <cellStyle name="20% - Accent1 2 2 2 7 13" xfId="1308" xr:uid="{00000000-0005-0000-0000-0000AC130000}"/>
    <cellStyle name="20% - Accent1 2 2 2 7 14" xfId="1309" xr:uid="{00000000-0005-0000-0000-0000AD130000}"/>
    <cellStyle name="20% - Accent1 2 2 2 7 15" xfId="1310" xr:uid="{00000000-0005-0000-0000-0000AE130000}"/>
    <cellStyle name="20% - Accent1 2 2 2 7 16" xfId="1311" xr:uid="{00000000-0005-0000-0000-0000AF130000}"/>
    <cellStyle name="20% - Accent1 2 2 2 7 17" xfId="1312" xr:uid="{00000000-0005-0000-0000-0000B0130000}"/>
    <cellStyle name="20% - Accent1 2 2 2 7 18" xfId="1313" xr:uid="{00000000-0005-0000-0000-0000B1130000}"/>
    <cellStyle name="20% - Accent1 2 2 2 7 2" xfId="1314" xr:uid="{00000000-0005-0000-0000-0000B2130000}"/>
    <cellStyle name="20% - Accent1 2 2 2 7 2 2" xfId="1315" xr:uid="{00000000-0005-0000-0000-0000B3130000}"/>
    <cellStyle name="20% - Accent1 2 2 2 7 2 3" xfId="1316" xr:uid="{00000000-0005-0000-0000-0000B4130000}"/>
    <cellStyle name="20% - Accent1 2 2 2 7 2 4" xfId="1317" xr:uid="{00000000-0005-0000-0000-0000B5130000}"/>
    <cellStyle name="20% - Accent1 2 2 2 7 2 5" xfId="1318" xr:uid="{00000000-0005-0000-0000-0000B6130000}"/>
    <cellStyle name="20% - Accent1 2 2 2 7 2 6" xfId="1319" xr:uid="{00000000-0005-0000-0000-0000B7130000}"/>
    <cellStyle name="20% - Accent1 2 2 2 7 2 7" xfId="1320" xr:uid="{00000000-0005-0000-0000-0000B8130000}"/>
    <cellStyle name="20% - Accent1 2 2 2 7 2 8" xfId="1321" xr:uid="{00000000-0005-0000-0000-0000B9130000}"/>
    <cellStyle name="20% - Accent1 2 2 2 7 2_CC1" xfId="53422" xr:uid="{52D75AD8-EA4E-4C65-8A8D-C3558F431191}"/>
    <cellStyle name="20% - Accent1 2 2 2 7 3" xfId="1322" xr:uid="{00000000-0005-0000-0000-0000BB130000}"/>
    <cellStyle name="20% - Accent1 2 2 2 7 3 2" xfId="1323" xr:uid="{00000000-0005-0000-0000-0000BC130000}"/>
    <cellStyle name="20% - Accent1 2 2 2 7 3 3" xfId="1324" xr:uid="{00000000-0005-0000-0000-0000BD130000}"/>
    <cellStyle name="20% - Accent1 2 2 2 7 3 4" xfId="1325" xr:uid="{00000000-0005-0000-0000-0000BE130000}"/>
    <cellStyle name="20% - Accent1 2 2 2 7 3 5" xfId="1326" xr:uid="{00000000-0005-0000-0000-0000BF130000}"/>
    <cellStyle name="20% - Accent1 2 2 2 7 3 6" xfId="1327" xr:uid="{00000000-0005-0000-0000-0000C0130000}"/>
    <cellStyle name="20% - Accent1 2 2 2 7 3 7" xfId="1328" xr:uid="{00000000-0005-0000-0000-0000C1130000}"/>
    <cellStyle name="20% - Accent1 2 2 2 7 3 8" xfId="1329" xr:uid="{00000000-0005-0000-0000-0000C2130000}"/>
    <cellStyle name="20% - Accent1 2 2 2 7 3_CC1" xfId="53423" xr:uid="{988F1C51-2DB6-4956-8ED9-B38082B153C9}"/>
    <cellStyle name="20% - Accent1 2 2 2 7 4" xfId="1330" xr:uid="{00000000-0005-0000-0000-0000C4130000}"/>
    <cellStyle name="20% - Accent1 2 2 2 7 4 2" xfId="1331" xr:uid="{00000000-0005-0000-0000-0000C5130000}"/>
    <cellStyle name="20% - Accent1 2 2 2 7 4_CC1" xfId="53424" xr:uid="{CBCA1C52-0423-4C17-A150-F357C03EEF95}"/>
    <cellStyle name="20% - Accent1 2 2 2 7 5" xfId="1332" xr:uid="{00000000-0005-0000-0000-0000C7130000}"/>
    <cellStyle name="20% - Accent1 2 2 2 7 5 2" xfId="1333" xr:uid="{00000000-0005-0000-0000-0000C8130000}"/>
    <cellStyle name="20% - Accent1 2 2 2 7 5_CC1" xfId="53425" xr:uid="{C82A324D-8A90-4336-BA28-36702EDC50DD}"/>
    <cellStyle name="20% - Accent1 2 2 2 7 6" xfId="1334" xr:uid="{00000000-0005-0000-0000-0000CA130000}"/>
    <cellStyle name="20% - Accent1 2 2 2 7 6 2" xfId="1335" xr:uid="{00000000-0005-0000-0000-0000CB130000}"/>
    <cellStyle name="20% - Accent1 2 2 2 7 6_CC1" xfId="53426" xr:uid="{8A24FE26-EF12-487E-B2D3-DBF4A1A7022C}"/>
    <cellStyle name="20% - Accent1 2 2 2 7 7" xfId="1336" xr:uid="{00000000-0005-0000-0000-0000CD130000}"/>
    <cellStyle name="20% - Accent1 2 2 2 7 7 2" xfId="1337" xr:uid="{00000000-0005-0000-0000-0000CE130000}"/>
    <cellStyle name="20% - Accent1 2 2 2 7 7_CC1" xfId="53427" xr:uid="{8375871D-2251-47D5-BB47-D918D5F0B070}"/>
    <cellStyle name="20% - Accent1 2 2 2 7 8" xfId="1338" xr:uid="{00000000-0005-0000-0000-0000D0130000}"/>
    <cellStyle name="20% - Accent1 2 2 2 7 8 2" xfId="1339" xr:uid="{00000000-0005-0000-0000-0000D1130000}"/>
    <cellStyle name="20% - Accent1 2 2 2 7 8_CC1" xfId="53428" xr:uid="{C45F1370-05EF-47A3-88A9-9F953E14F8D8}"/>
    <cellStyle name="20% - Accent1 2 2 2 7 9" xfId="1340" xr:uid="{00000000-0005-0000-0000-0000D3130000}"/>
    <cellStyle name="20% - Accent1 2 2 2 7 9 2" xfId="1341" xr:uid="{00000000-0005-0000-0000-0000D4130000}"/>
    <cellStyle name="20% - Accent1 2 2 2 7 9_CC1" xfId="53429" xr:uid="{A769959F-3ECA-4AD7-B9A2-60C1E668532E}"/>
    <cellStyle name="20% - Accent1 2 2 2 7_CC1" xfId="53419" xr:uid="{437F189E-661C-4104-ABD7-715FA8A07EAC}"/>
    <cellStyle name="20% - Accent1 2 2 2 8" xfId="1342" xr:uid="{00000000-0005-0000-0000-0000D7130000}"/>
    <cellStyle name="20% - Accent1 2 2 2 8 10" xfId="1343" xr:uid="{00000000-0005-0000-0000-0000D8130000}"/>
    <cellStyle name="20% - Accent1 2 2 2 8 10 2" xfId="1344" xr:uid="{00000000-0005-0000-0000-0000D9130000}"/>
    <cellStyle name="20% - Accent1 2 2 2 8 10_CC1" xfId="53431" xr:uid="{D442DBF3-F3BA-454A-8DC3-CE2242679EA3}"/>
    <cellStyle name="20% - Accent1 2 2 2 8 11" xfId="1345" xr:uid="{00000000-0005-0000-0000-0000DB130000}"/>
    <cellStyle name="20% - Accent1 2 2 2 8 11 2" xfId="1346" xr:uid="{00000000-0005-0000-0000-0000DC130000}"/>
    <cellStyle name="20% - Accent1 2 2 2 8 11_CC1" xfId="53432" xr:uid="{E27B9D5B-ADAE-4DD8-90EB-0D7B7FDC0AD7}"/>
    <cellStyle name="20% - Accent1 2 2 2 8 12" xfId="1347" xr:uid="{00000000-0005-0000-0000-0000DE130000}"/>
    <cellStyle name="20% - Accent1 2 2 2 8 13" xfId="1348" xr:uid="{00000000-0005-0000-0000-0000DF130000}"/>
    <cellStyle name="20% - Accent1 2 2 2 8 14" xfId="1349" xr:uid="{00000000-0005-0000-0000-0000E0130000}"/>
    <cellStyle name="20% - Accent1 2 2 2 8 15" xfId="1350" xr:uid="{00000000-0005-0000-0000-0000E1130000}"/>
    <cellStyle name="20% - Accent1 2 2 2 8 16" xfId="1351" xr:uid="{00000000-0005-0000-0000-0000E2130000}"/>
    <cellStyle name="20% - Accent1 2 2 2 8 17" xfId="1352" xr:uid="{00000000-0005-0000-0000-0000E3130000}"/>
    <cellStyle name="20% - Accent1 2 2 2 8 18" xfId="1353" xr:uid="{00000000-0005-0000-0000-0000E4130000}"/>
    <cellStyle name="20% - Accent1 2 2 2 8 2" xfId="1354" xr:uid="{00000000-0005-0000-0000-0000E5130000}"/>
    <cellStyle name="20% - Accent1 2 2 2 8 2 2" xfId="1355" xr:uid="{00000000-0005-0000-0000-0000E6130000}"/>
    <cellStyle name="20% - Accent1 2 2 2 8 2 3" xfId="1356" xr:uid="{00000000-0005-0000-0000-0000E7130000}"/>
    <cellStyle name="20% - Accent1 2 2 2 8 2 4" xfId="1357" xr:uid="{00000000-0005-0000-0000-0000E8130000}"/>
    <cellStyle name="20% - Accent1 2 2 2 8 2 5" xfId="1358" xr:uid="{00000000-0005-0000-0000-0000E9130000}"/>
    <cellStyle name="20% - Accent1 2 2 2 8 2 6" xfId="1359" xr:uid="{00000000-0005-0000-0000-0000EA130000}"/>
    <cellStyle name="20% - Accent1 2 2 2 8 2 7" xfId="1360" xr:uid="{00000000-0005-0000-0000-0000EB130000}"/>
    <cellStyle name="20% - Accent1 2 2 2 8 2 8" xfId="1361" xr:uid="{00000000-0005-0000-0000-0000EC130000}"/>
    <cellStyle name="20% - Accent1 2 2 2 8 2_CC1" xfId="53433" xr:uid="{19F9CA57-5E43-4145-BD65-59F74974F5D9}"/>
    <cellStyle name="20% - Accent1 2 2 2 8 3" xfId="1362" xr:uid="{00000000-0005-0000-0000-0000EE130000}"/>
    <cellStyle name="20% - Accent1 2 2 2 8 3 2" xfId="1363" xr:uid="{00000000-0005-0000-0000-0000EF130000}"/>
    <cellStyle name="20% - Accent1 2 2 2 8 3 3" xfId="1364" xr:uid="{00000000-0005-0000-0000-0000F0130000}"/>
    <cellStyle name="20% - Accent1 2 2 2 8 3 4" xfId="1365" xr:uid="{00000000-0005-0000-0000-0000F1130000}"/>
    <cellStyle name="20% - Accent1 2 2 2 8 3 5" xfId="1366" xr:uid="{00000000-0005-0000-0000-0000F2130000}"/>
    <cellStyle name="20% - Accent1 2 2 2 8 3 6" xfId="1367" xr:uid="{00000000-0005-0000-0000-0000F3130000}"/>
    <cellStyle name="20% - Accent1 2 2 2 8 3 7" xfId="1368" xr:uid="{00000000-0005-0000-0000-0000F4130000}"/>
    <cellStyle name="20% - Accent1 2 2 2 8 3 8" xfId="1369" xr:uid="{00000000-0005-0000-0000-0000F5130000}"/>
    <cellStyle name="20% - Accent1 2 2 2 8 3_CC1" xfId="53434" xr:uid="{28E717A7-34FC-43F0-B310-87298C555C38}"/>
    <cellStyle name="20% - Accent1 2 2 2 8 4" xfId="1370" xr:uid="{00000000-0005-0000-0000-0000F7130000}"/>
    <cellStyle name="20% - Accent1 2 2 2 8 4 2" xfId="1371" xr:uid="{00000000-0005-0000-0000-0000F8130000}"/>
    <cellStyle name="20% - Accent1 2 2 2 8 4_CC1" xfId="53435" xr:uid="{F69382AD-C800-4EFE-AB78-AEF82A31C0DD}"/>
    <cellStyle name="20% - Accent1 2 2 2 8 5" xfId="1372" xr:uid="{00000000-0005-0000-0000-0000FA130000}"/>
    <cellStyle name="20% - Accent1 2 2 2 8 5 2" xfId="1373" xr:uid="{00000000-0005-0000-0000-0000FB130000}"/>
    <cellStyle name="20% - Accent1 2 2 2 8 5_CC1" xfId="53436" xr:uid="{D6056199-EC52-4700-B5AA-338D78318D5A}"/>
    <cellStyle name="20% - Accent1 2 2 2 8 6" xfId="1374" xr:uid="{00000000-0005-0000-0000-0000FD130000}"/>
    <cellStyle name="20% - Accent1 2 2 2 8 6 2" xfId="1375" xr:uid="{00000000-0005-0000-0000-0000FE130000}"/>
    <cellStyle name="20% - Accent1 2 2 2 8 6_CC1" xfId="53437" xr:uid="{6FDC7579-6382-47E7-B7C3-F87BCB4A3667}"/>
    <cellStyle name="20% - Accent1 2 2 2 8 7" xfId="1376" xr:uid="{00000000-0005-0000-0000-000000140000}"/>
    <cellStyle name="20% - Accent1 2 2 2 8 7 2" xfId="1377" xr:uid="{00000000-0005-0000-0000-000001140000}"/>
    <cellStyle name="20% - Accent1 2 2 2 8 7_CC1" xfId="53438" xr:uid="{8F2ECA92-4B94-4CB4-B576-5AD0F1216DBE}"/>
    <cellStyle name="20% - Accent1 2 2 2 8 8" xfId="1378" xr:uid="{00000000-0005-0000-0000-000003140000}"/>
    <cellStyle name="20% - Accent1 2 2 2 8 8 2" xfId="1379" xr:uid="{00000000-0005-0000-0000-000004140000}"/>
    <cellStyle name="20% - Accent1 2 2 2 8 8_CC1" xfId="53439" xr:uid="{2363C109-0CD0-44F6-B6B1-DF6EA49B97FE}"/>
    <cellStyle name="20% - Accent1 2 2 2 8 9" xfId="1380" xr:uid="{00000000-0005-0000-0000-000006140000}"/>
    <cellStyle name="20% - Accent1 2 2 2 8 9 2" xfId="1381" xr:uid="{00000000-0005-0000-0000-000007140000}"/>
    <cellStyle name="20% - Accent1 2 2 2 8 9_CC1" xfId="53440" xr:uid="{AD283C4E-2E00-4DC0-821F-1F816DDB6D78}"/>
    <cellStyle name="20% - Accent1 2 2 2 8_CC1" xfId="53430" xr:uid="{079881B2-87F5-4AFC-867F-4C94367FABBD}"/>
    <cellStyle name="20% - Accent1 2 2 2 9" xfId="1382" xr:uid="{00000000-0005-0000-0000-00000A140000}"/>
    <cellStyle name="20% - Accent1 2 2 2 9 10" xfId="1383" xr:uid="{00000000-0005-0000-0000-00000B140000}"/>
    <cellStyle name="20% - Accent1 2 2 2 9 10 2" xfId="1384" xr:uid="{00000000-0005-0000-0000-00000C140000}"/>
    <cellStyle name="20% - Accent1 2 2 2 9 10_CC1" xfId="53442" xr:uid="{706DFF3A-7E61-429B-9CC5-2C53E25BAFF3}"/>
    <cellStyle name="20% - Accent1 2 2 2 9 11" xfId="1385" xr:uid="{00000000-0005-0000-0000-00000E140000}"/>
    <cellStyle name="20% - Accent1 2 2 2 9 11 2" xfId="1386" xr:uid="{00000000-0005-0000-0000-00000F140000}"/>
    <cellStyle name="20% - Accent1 2 2 2 9 11_CC1" xfId="53443" xr:uid="{005B5667-C59C-4BF4-B7C5-471F4114FE36}"/>
    <cellStyle name="20% - Accent1 2 2 2 9 12" xfId="1387" xr:uid="{00000000-0005-0000-0000-000011140000}"/>
    <cellStyle name="20% - Accent1 2 2 2 9 13" xfId="1388" xr:uid="{00000000-0005-0000-0000-000012140000}"/>
    <cellStyle name="20% - Accent1 2 2 2 9 14" xfId="1389" xr:uid="{00000000-0005-0000-0000-000013140000}"/>
    <cellStyle name="20% - Accent1 2 2 2 9 15" xfId="1390" xr:uid="{00000000-0005-0000-0000-000014140000}"/>
    <cellStyle name="20% - Accent1 2 2 2 9 16" xfId="1391" xr:uid="{00000000-0005-0000-0000-000015140000}"/>
    <cellStyle name="20% - Accent1 2 2 2 9 17" xfId="1392" xr:uid="{00000000-0005-0000-0000-000016140000}"/>
    <cellStyle name="20% - Accent1 2 2 2 9 18" xfId="1393" xr:uid="{00000000-0005-0000-0000-000017140000}"/>
    <cellStyle name="20% - Accent1 2 2 2 9 2" xfId="1394" xr:uid="{00000000-0005-0000-0000-000018140000}"/>
    <cellStyle name="20% - Accent1 2 2 2 9 2 2" xfId="1395" xr:uid="{00000000-0005-0000-0000-000019140000}"/>
    <cellStyle name="20% - Accent1 2 2 2 9 2 3" xfId="1396" xr:uid="{00000000-0005-0000-0000-00001A140000}"/>
    <cellStyle name="20% - Accent1 2 2 2 9 2 4" xfId="1397" xr:uid="{00000000-0005-0000-0000-00001B140000}"/>
    <cellStyle name="20% - Accent1 2 2 2 9 2 5" xfId="1398" xr:uid="{00000000-0005-0000-0000-00001C140000}"/>
    <cellStyle name="20% - Accent1 2 2 2 9 2 6" xfId="1399" xr:uid="{00000000-0005-0000-0000-00001D140000}"/>
    <cellStyle name="20% - Accent1 2 2 2 9 2 7" xfId="1400" xr:uid="{00000000-0005-0000-0000-00001E140000}"/>
    <cellStyle name="20% - Accent1 2 2 2 9 2 8" xfId="1401" xr:uid="{00000000-0005-0000-0000-00001F140000}"/>
    <cellStyle name="20% - Accent1 2 2 2 9 2_CC1" xfId="53444" xr:uid="{B486A594-39C5-4FC1-8AA6-C1F3D08DDB35}"/>
    <cellStyle name="20% - Accent1 2 2 2 9 3" xfId="1402" xr:uid="{00000000-0005-0000-0000-000021140000}"/>
    <cellStyle name="20% - Accent1 2 2 2 9 3 2" xfId="1403" xr:uid="{00000000-0005-0000-0000-000022140000}"/>
    <cellStyle name="20% - Accent1 2 2 2 9 3 3" xfId="1404" xr:uid="{00000000-0005-0000-0000-000023140000}"/>
    <cellStyle name="20% - Accent1 2 2 2 9 3 4" xfId="1405" xr:uid="{00000000-0005-0000-0000-000024140000}"/>
    <cellStyle name="20% - Accent1 2 2 2 9 3 5" xfId="1406" xr:uid="{00000000-0005-0000-0000-000025140000}"/>
    <cellStyle name="20% - Accent1 2 2 2 9 3 6" xfId="1407" xr:uid="{00000000-0005-0000-0000-000026140000}"/>
    <cellStyle name="20% - Accent1 2 2 2 9 3 7" xfId="1408" xr:uid="{00000000-0005-0000-0000-000027140000}"/>
    <cellStyle name="20% - Accent1 2 2 2 9 3 8" xfId="1409" xr:uid="{00000000-0005-0000-0000-000028140000}"/>
    <cellStyle name="20% - Accent1 2 2 2 9 3_CC1" xfId="53445" xr:uid="{672A216C-D46B-4A4C-BDEC-849CCB5CB5F3}"/>
    <cellStyle name="20% - Accent1 2 2 2 9 4" xfId="1410" xr:uid="{00000000-0005-0000-0000-00002A140000}"/>
    <cellStyle name="20% - Accent1 2 2 2 9 4 2" xfId="1411" xr:uid="{00000000-0005-0000-0000-00002B140000}"/>
    <cellStyle name="20% - Accent1 2 2 2 9 4_CC1" xfId="53446" xr:uid="{C15EB4CB-C7A5-4D57-B069-A2EBAF36A213}"/>
    <cellStyle name="20% - Accent1 2 2 2 9 5" xfId="1412" xr:uid="{00000000-0005-0000-0000-00002D140000}"/>
    <cellStyle name="20% - Accent1 2 2 2 9 5 2" xfId="1413" xr:uid="{00000000-0005-0000-0000-00002E140000}"/>
    <cellStyle name="20% - Accent1 2 2 2 9 5_CC1" xfId="53447" xr:uid="{04D76E7A-739D-4151-8B8D-F1BEE3521143}"/>
    <cellStyle name="20% - Accent1 2 2 2 9 6" xfId="1414" xr:uid="{00000000-0005-0000-0000-000030140000}"/>
    <cellStyle name="20% - Accent1 2 2 2 9 6 2" xfId="1415" xr:uid="{00000000-0005-0000-0000-000031140000}"/>
    <cellStyle name="20% - Accent1 2 2 2 9 6_CC1" xfId="53448" xr:uid="{B3DD35A6-908D-44E2-B081-523897A51084}"/>
    <cellStyle name="20% - Accent1 2 2 2 9 7" xfId="1416" xr:uid="{00000000-0005-0000-0000-000033140000}"/>
    <cellStyle name="20% - Accent1 2 2 2 9 7 2" xfId="1417" xr:uid="{00000000-0005-0000-0000-000034140000}"/>
    <cellStyle name="20% - Accent1 2 2 2 9 7_CC1" xfId="53449" xr:uid="{C0E75F4F-6DE7-454E-A355-8751E511328D}"/>
    <cellStyle name="20% - Accent1 2 2 2 9 8" xfId="1418" xr:uid="{00000000-0005-0000-0000-000036140000}"/>
    <cellStyle name="20% - Accent1 2 2 2 9 8 2" xfId="1419" xr:uid="{00000000-0005-0000-0000-000037140000}"/>
    <cellStyle name="20% - Accent1 2 2 2 9 8_CC1" xfId="53450" xr:uid="{8ABC5955-02D6-4977-870B-6AFAF2AE231A}"/>
    <cellStyle name="20% - Accent1 2 2 2 9 9" xfId="1420" xr:uid="{00000000-0005-0000-0000-000039140000}"/>
    <cellStyle name="20% - Accent1 2 2 2 9 9 2" xfId="1421" xr:uid="{00000000-0005-0000-0000-00003A140000}"/>
    <cellStyle name="20% - Accent1 2 2 2 9 9_CC1" xfId="53451" xr:uid="{BAC8DB0B-A892-446D-8238-01CA057C963E}"/>
    <cellStyle name="20% - Accent1 2 2 2 9_CC1" xfId="53441" xr:uid="{3390C2CA-7CE5-4004-B55A-86D1D49162ED}"/>
    <cellStyle name="20% - Accent1 2 2 2_A01" xfId="1422" xr:uid="{00000000-0005-0000-0000-00003D140000}"/>
    <cellStyle name="20% - Accent1 2 2 20" xfId="1423" xr:uid="{00000000-0005-0000-0000-00003E140000}"/>
    <cellStyle name="20% - Accent1 2 2 21" xfId="1424" xr:uid="{00000000-0005-0000-0000-00003F140000}"/>
    <cellStyle name="20% - Accent1 2 2 21 2" xfId="1425" xr:uid="{00000000-0005-0000-0000-000040140000}"/>
    <cellStyle name="20% - Accent1 2 2 21_CC1" xfId="53452" xr:uid="{03566B73-A4C0-4E32-AA2C-B504E69AFA03}"/>
    <cellStyle name="20% - Accent1 2 2 22" xfId="1426" xr:uid="{00000000-0005-0000-0000-000042140000}"/>
    <cellStyle name="20% - Accent1 2 2 23" xfId="1427" xr:uid="{00000000-0005-0000-0000-000043140000}"/>
    <cellStyle name="20% - Accent1 2 2 24" xfId="1428" xr:uid="{00000000-0005-0000-0000-000044140000}"/>
    <cellStyle name="20% - Accent1 2 2 25" xfId="1429" xr:uid="{00000000-0005-0000-0000-000045140000}"/>
    <cellStyle name="20% - Accent1 2 2 26" xfId="1430" xr:uid="{00000000-0005-0000-0000-000046140000}"/>
    <cellStyle name="20% - Accent1 2 2 27" xfId="1431" xr:uid="{00000000-0005-0000-0000-000047140000}"/>
    <cellStyle name="20% - Accent1 2 2 28" xfId="1432" xr:uid="{00000000-0005-0000-0000-000048140000}"/>
    <cellStyle name="20% - Accent1 2 2 28 2" xfId="1433" xr:uid="{00000000-0005-0000-0000-000049140000}"/>
    <cellStyle name="20% - Accent1 2 2 28 2 2" xfId="1434" xr:uid="{00000000-0005-0000-0000-00004A140000}"/>
    <cellStyle name="20% - Accent1 2 2 28 2 3" xfId="1435" xr:uid="{00000000-0005-0000-0000-00004B140000}"/>
    <cellStyle name="20% - Accent1 2 2 28 2_CC1" xfId="53454" xr:uid="{11E78711-6AD4-4523-81F1-50A088689783}"/>
    <cellStyle name="20% - Accent1 2 2 28 3" xfId="1436" xr:uid="{00000000-0005-0000-0000-00004D140000}"/>
    <cellStyle name="20% - Accent1 2 2 28 4" xfId="1437" xr:uid="{00000000-0005-0000-0000-00004E140000}"/>
    <cellStyle name="20% - Accent1 2 2 28 5" xfId="1438" xr:uid="{00000000-0005-0000-0000-00004F140000}"/>
    <cellStyle name="20% - Accent1 2 2 28 6" xfId="1439" xr:uid="{00000000-0005-0000-0000-000050140000}"/>
    <cellStyle name="20% - Accent1 2 2 28 7" xfId="1440" xr:uid="{00000000-0005-0000-0000-000051140000}"/>
    <cellStyle name="20% - Accent1 2 2 28 8" xfId="1441" xr:uid="{00000000-0005-0000-0000-000052140000}"/>
    <cellStyle name="20% - Accent1 2 2 28 9" xfId="1442" xr:uid="{00000000-0005-0000-0000-000053140000}"/>
    <cellStyle name="20% - Accent1 2 2 28_CC1" xfId="53453" xr:uid="{C68122E9-0377-4BBF-B1A7-38BC5321F26E}"/>
    <cellStyle name="20% - Accent1 2 2 29" xfId="1443" xr:uid="{00000000-0005-0000-0000-000055140000}"/>
    <cellStyle name="20% - Accent1 2 2 29 2" xfId="1444" xr:uid="{00000000-0005-0000-0000-000056140000}"/>
    <cellStyle name="20% - Accent1 2 2 29 3" xfId="1445" xr:uid="{00000000-0005-0000-0000-000057140000}"/>
    <cellStyle name="20% - Accent1 2 2 29_CC1" xfId="53455" xr:uid="{4AC205B8-D869-46C1-9003-3C936B32A124}"/>
    <cellStyle name="20% - Accent1 2 2 3" xfId="1446" xr:uid="{00000000-0005-0000-0000-000059140000}"/>
    <cellStyle name="20% - Accent1 2 2 3 10" xfId="1447" xr:uid="{00000000-0005-0000-0000-00005A140000}"/>
    <cellStyle name="20% - Accent1 2 2 3 10 2" xfId="1448" xr:uid="{00000000-0005-0000-0000-00005B140000}"/>
    <cellStyle name="20% - Accent1 2 2 3 10_CC1" xfId="53457" xr:uid="{FC2A000B-89E3-45A8-AA18-9839336731AF}"/>
    <cellStyle name="20% - Accent1 2 2 3 11" xfId="1449" xr:uid="{00000000-0005-0000-0000-00005D140000}"/>
    <cellStyle name="20% - Accent1 2 2 3 11 2" xfId="1450" xr:uid="{00000000-0005-0000-0000-00005E140000}"/>
    <cellStyle name="20% - Accent1 2 2 3 11_CC1" xfId="53458" xr:uid="{32CE74B0-70D1-4400-A58D-602B78D1D88A}"/>
    <cellStyle name="20% - Accent1 2 2 3 12" xfId="1451" xr:uid="{00000000-0005-0000-0000-000060140000}"/>
    <cellStyle name="20% - Accent1 2 2 3 12 2" xfId="1452" xr:uid="{00000000-0005-0000-0000-000061140000}"/>
    <cellStyle name="20% - Accent1 2 2 3 12_CC1" xfId="53459" xr:uid="{E100EBB4-5776-48D7-95A6-1E8D929C61D7}"/>
    <cellStyle name="20% - Accent1 2 2 3 13" xfId="1453" xr:uid="{00000000-0005-0000-0000-000063140000}"/>
    <cellStyle name="20% - Accent1 2 2 3 13 2" xfId="1454" xr:uid="{00000000-0005-0000-0000-000064140000}"/>
    <cellStyle name="20% - Accent1 2 2 3 13_CC1" xfId="53460" xr:uid="{C59569AE-2FC5-45A4-9A35-F5CEE9DEF2C3}"/>
    <cellStyle name="20% - Accent1 2 2 3 14" xfId="1455" xr:uid="{00000000-0005-0000-0000-000066140000}"/>
    <cellStyle name="20% - Accent1 2 2 3 14 2" xfId="1456" xr:uid="{00000000-0005-0000-0000-000067140000}"/>
    <cellStyle name="20% - Accent1 2 2 3 14_CC1" xfId="53461" xr:uid="{576CF7AA-3C5D-4196-9304-6385B7084099}"/>
    <cellStyle name="20% - Accent1 2 2 3 15" xfId="1457" xr:uid="{00000000-0005-0000-0000-000069140000}"/>
    <cellStyle name="20% - Accent1 2 2 3 15 2" xfId="1458" xr:uid="{00000000-0005-0000-0000-00006A140000}"/>
    <cellStyle name="20% - Accent1 2 2 3 15_CC1" xfId="53462" xr:uid="{78918AEF-987C-406F-B0A4-0C348F0F645E}"/>
    <cellStyle name="20% - Accent1 2 2 3 16" xfId="1459" xr:uid="{00000000-0005-0000-0000-00006C140000}"/>
    <cellStyle name="20% - Accent1 2 2 3 16 2" xfId="1460" xr:uid="{00000000-0005-0000-0000-00006D140000}"/>
    <cellStyle name="20% - Accent1 2 2 3 16_CC1" xfId="53463" xr:uid="{68668BC8-3263-4BC3-8B7D-5DB587E31F6E}"/>
    <cellStyle name="20% - Accent1 2 2 3 17" xfId="1461" xr:uid="{00000000-0005-0000-0000-00006F140000}"/>
    <cellStyle name="20% - Accent1 2 2 3 18" xfId="1462" xr:uid="{00000000-0005-0000-0000-000070140000}"/>
    <cellStyle name="20% - Accent1 2 2 3 19" xfId="1463" xr:uid="{00000000-0005-0000-0000-000071140000}"/>
    <cellStyle name="20% - Accent1 2 2 3 2" xfId="1464" xr:uid="{00000000-0005-0000-0000-000072140000}"/>
    <cellStyle name="20% - Accent1 2 2 3 2 10" xfId="1465" xr:uid="{00000000-0005-0000-0000-000073140000}"/>
    <cellStyle name="20% - Accent1 2 2 3 2 10 2" xfId="1466" xr:uid="{00000000-0005-0000-0000-000074140000}"/>
    <cellStyle name="20% - Accent1 2 2 3 2 10_CC1" xfId="53465" xr:uid="{05D56B79-C23E-455C-90C1-DAE3C70570EB}"/>
    <cellStyle name="20% - Accent1 2 2 3 2 11" xfId="1467" xr:uid="{00000000-0005-0000-0000-000076140000}"/>
    <cellStyle name="20% - Accent1 2 2 3 2 11 2" xfId="1468" xr:uid="{00000000-0005-0000-0000-000077140000}"/>
    <cellStyle name="20% - Accent1 2 2 3 2 11_CC1" xfId="53466" xr:uid="{24888358-3AD5-4593-B7BE-75413E7067FE}"/>
    <cellStyle name="20% - Accent1 2 2 3 2 12" xfId="1469" xr:uid="{00000000-0005-0000-0000-000079140000}"/>
    <cellStyle name="20% - Accent1 2 2 3 2 13" xfId="1470" xr:uid="{00000000-0005-0000-0000-00007A140000}"/>
    <cellStyle name="20% - Accent1 2 2 3 2 14" xfId="1471" xr:uid="{00000000-0005-0000-0000-00007B140000}"/>
    <cellStyle name="20% - Accent1 2 2 3 2 15" xfId="1472" xr:uid="{00000000-0005-0000-0000-00007C140000}"/>
    <cellStyle name="20% - Accent1 2 2 3 2 16" xfId="1473" xr:uid="{00000000-0005-0000-0000-00007D140000}"/>
    <cellStyle name="20% - Accent1 2 2 3 2 17" xfId="1474" xr:uid="{00000000-0005-0000-0000-00007E140000}"/>
    <cellStyle name="20% - Accent1 2 2 3 2 18" xfId="1475" xr:uid="{00000000-0005-0000-0000-00007F140000}"/>
    <cellStyle name="20% - Accent1 2 2 3 2 2" xfId="1476" xr:uid="{00000000-0005-0000-0000-000080140000}"/>
    <cellStyle name="20% - Accent1 2 2 3 2 2 2" xfId="1477" xr:uid="{00000000-0005-0000-0000-000081140000}"/>
    <cellStyle name="20% - Accent1 2 2 3 2 2 3" xfId="1478" xr:uid="{00000000-0005-0000-0000-000082140000}"/>
    <cellStyle name="20% - Accent1 2 2 3 2 2 4" xfId="1479" xr:uid="{00000000-0005-0000-0000-000083140000}"/>
    <cellStyle name="20% - Accent1 2 2 3 2 2 5" xfId="1480" xr:uid="{00000000-0005-0000-0000-000084140000}"/>
    <cellStyle name="20% - Accent1 2 2 3 2 2 6" xfId="1481" xr:uid="{00000000-0005-0000-0000-000085140000}"/>
    <cellStyle name="20% - Accent1 2 2 3 2 2 7" xfId="1482" xr:uid="{00000000-0005-0000-0000-000086140000}"/>
    <cellStyle name="20% - Accent1 2 2 3 2 2 8" xfId="1483" xr:uid="{00000000-0005-0000-0000-000087140000}"/>
    <cellStyle name="20% - Accent1 2 2 3 2 2_CC1" xfId="53467" xr:uid="{6E522BA5-5B09-48F7-BECC-D02E09D22AED}"/>
    <cellStyle name="20% - Accent1 2 2 3 2 3" xfId="1484" xr:uid="{00000000-0005-0000-0000-000089140000}"/>
    <cellStyle name="20% - Accent1 2 2 3 2 3 2" xfId="1485" xr:uid="{00000000-0005-0000-0000-00008A140000}"/>
    <cellStyle name="20% - Accent1 2 2 3 2 3 3" xfId="1486" xr:uid="{00000000-0005-0000-0000-00008B140000}"/>
    <cellStyle name="20% - Accent1 2 2 3 2 3 4" xfId="1487" xr:uid="{00000000-0005-0000-0000-00008C140000}"/>
    <cellStyle name="20% - Accent1 2 2 3 2 3 5" xfId="1488" xr:uid="{00000000-0005-0000-0000-00008D140000}"/>
    <cellStyle name="20% - Accent1 2 2 3 2 3 6" xfId="1489" xr:uid="{00000000-0005-0000-0000-00008E140000}"/>
    <cellStyle name="20% - Accent1 2 2 3 2 3 7" xfId="1490" xr:uid="{00000000-0005-0000-0000-00008F140000}"/>
    <cellStyle name="20% - Accent1 2 2 3 2 3 8" xfId="1491" xr:uid="{00000000-0005-0000-0000-000090140000}"/>
    <cellStyle name="20% - Accent1 2 2 3 2 3_CC1" xfId="53468" xr:uid="{CE6825AD-938B-4A77-95B4-FC5445407161}"/>
    <cellStyle name="20% - Accent1 2 2 3 2 4" xfId="1492" xr:uid="{00000000-0005-0000-0000-000092140000}"/>
    <cellStyle name="20% - Accent1 2 2 3 2 4 2" xfId="1493" xr:uid="{00000000-0005-0000-0000-000093140000}"/>
    <cellStyle name="20% - Accent1 2 2 3 2 4_CC1" xfId="53469" xr:uid="{D979FC0B-24E2-4BF4-8E66-67E16EFF542F}"/>
    <cellStyle name="20% - Accent1 2 2 3 2 5" xfId="1494" xr:uid="{00000000-0005-0000-0000-000095140000}"/>
    <cellStyle name="20% - Accent1 2 2 3 2 5 2" xfId="1495" xr:uid="{00000000-0005-0000-0000-000096140000}"/>
    <cellStyle name="20% - Accent1 2 2 3 2 5_CC1" xfId="53470" xr:uid="{BC870AFE-C89B-4469-BED1-13FC637161AD}"/>
    <cellStyle name="20% - Accent1 2 2 3 2 6" xfId="1496" xr:uid="{00000000-0005-0000-0000-000098140000}"/>
    <cellStyle name="20% - Accent1 2 2 3 2 6 2" xfId="1497" xr:uid="{00000000-0005-0000-0000-000099140000}"/>
    <cellStyle name="20% - Accent1 2 2 3 2 6_CC1" xfId="53471" xr:uid="{5CF9DC5C-19EB-4DFA-8889-6948FF7D57C1}"/>
    <cellStyle name="20% - Accent1 2 2 3 2 7" xfId="1498" xr:uid="{00000000-0005-0000-0000-00009B140000}"/>
    <cellStyle name="20% - Accent1 2 2 3 2 7 2" xfId="1499" xr:uid="{00000000-0005-0000-0000-00009C140000}"/>
    <cellStyle name="20% - Accent1 2 2 3 2 7_CC1" xfId="53472" xr:uid="{26C6A122-11B3-436E-A5A3-7FC7BCE5A8DA}"/>
    <cellStyle name="20% - Accent1 2 2 3 2 8" xfId="1500" xr:uid="{00000000-0005-0000-0000-00009E140000}"/>
    <cellStyle name="20% - Accent1 2 2 3 2 8 2" xfId="1501" xr:uid="{00000000-0005-0000-0000-00009F140000}"/>
    <cellStyle name="20% - Accent1 2 2 3 2 8_CC1" xfId="53473" xr:uid="{1309B46F-D87F-471E-8E77-E13E0C2EC74D}"/>
    <cellStyle name="20% - Accent1 2 2 3 2 9" xfId="1502" xr:uid="{00000000-0005-0000-0000-0000A1140000}"/>
    <cellStyle name="20% - Accent1 2 2 3 2 9 2" xfId="1503" xr:uid="{00000000-0005-0000-0000-0000A2140000}"/>
    <cellStyle name="20% - Accent1 2 2 3 2 9_CC1" xfId="53474" xr:uid="{06B6F590-20E9-4382-84E6-AF44FE7DF5FB}"/>
    <cellStyle name="20% - Accent1 2 2 3 2_CC1" xfId="53464" xr:uid="{DF035EDF-CCFE-425C-B85D-6F58BD57DFE2}"/>
    <cellStyle name="20% - Accent1 2 2 3 20" xfId="1504" xr:uid="{00000000-0005-0000-0000-0000A5140000}"/>
    <cellStyle name="20% - Accent1 2 2 3 21" xfId="1505" xr:uid="{00000000-0005-0000-0000-0000A6140000}"/>
    <cellStyle name="20% - Accent1 2 2 3 22" xfId="1506" xr:uid="{00000000-0005-0000-0000-0000A7140000}"/>
    <cellStyle name="20% - Accent1 2 2 3 23" xfId="1507" xr:uid="{00000000-0005-0000-0000-0000A8140000}"/>
    <cellStyle name="20% - Accent1 2 2 3 3" xfId="1508" xr:uid="{00000000-0005-0000-0000-0000A9140000}"/>
    <cellStyle name="20% - Accent1 2 2 3 3 10" xfId="1509" xr:uid="{00000000-0005-0000-0000-0000AA140000}"/>
    <cellStyle name="20% - Accent1 2 2 3 3 10 2" xfId="1510" xr:uid="{00000000-0005-0000-0000-0000AB140000}"/>
    <cellStyle name="20% - Accent1 2 2 3 3 10_CC1" xfId="53476" xr:uid="{FADE3082-A191-485A-86F3-F02503D426A0}"/>
    <cellStyle name="20% - Accent1 2 2 3 3 11" xfId="1511" xr:uid="{00000000-0005-0000-0000-0000AD140000}"/>
    <cellStyle name="20% - Accent1 2 2 3 3 11 2" xfId="1512" xr:uid="{00000000-0005-0000-0000-0000AE140000}"/>
    <cellStyle name="20% - Accent1 2 2 3 3 11_CC1" xfId="53477" xr:uid="{606AD6D1-76E4-43C4-BEA8-390A5E13C5E5}"/>
    <cellStyle name="20% - Accent1 2 2 3 3 12" xfId="1513" xr:uid="{00000000-0005-0000-0000-0000B0140000}"/>
    <cellStyle name="20% - Accent1 2 2 3 3 13" xfId="1514" xr:uid="{00000000-0005-0000-0000-0000B1140000}"/>
    <cellStyle name="20% - Accent1 2 2 3 3 14" xfId="1515" xr:uid="{00000000-0005-0000-0000-0000B2140000}"/>
    <cellStyle name="20% - Accent1 2 2 3 3 15" xfId="1516" xr:uid="{00000000-0005-0000-0000-0000B3140000}"/>
    <cellStyle name="20% - Accent1 2 2 3 3 16" xfId="1517" xr:uid="{00000000-0005-0000-0000-0000B4140000}"/>
    <cellStyle name="20% - Accent1 2 2 3 3 17" xfId="1518" xr:uid="{00000000-0005-0000-0000-0000B5140000}"/>
    <cellStyle name="20% - Accent1 2 2 3 3 18" xfId="1519" xr:uid="{00000000-0005-0000-0000-0000B6140000}"/>
    <cellStyle name="20% - Accent1 2 2 3 3 2" xfId="1520" xr:uid="{00000000-0005-0000-0000-0000B7140000}"/>
    <cellStyle name="20% - Accent1 2 2 3 3 2 2" xfId="1521" xr:uid="{00000000-0005-0000-0000-0000B8140000}"/>
    <cellStyle name="20% - Accent1 2 2 3 3 2 3" xfId="1522" xr:uid="{00000000-0005-0000-0000-0000B9140000}"/>
    <cellStyle name="20% - Accent1 2 2 3 3 2 4" xfId="1523" xr:uid="{00000000-0005-0000-0000-0000BA140000}"/>
    <cellStyle name="20% - Accent1 2 2 3 3 2 5" xfId="1524" xr:uid="{00000000-0005-0000-0000-0000BB140000}"/>
    <cellStyle name="20% - Accent1 2 2 3 3 2 6" xfId="1525" xr:uid="{00000000-0005-0000-0000-0000BC140000}"/>
    <cellStyle name="20% - Accent1 2 2 3 3 2 7" xfId="1526" xr:uid="{00000000-0005-0000-0000-0000BD140000}"/>
    <cellStyle name="20% - Accent1 2 2 3 3 2 8" xfId="1527" xr:uid="{00000000-0005-0000-0000-0000BE140000}"/>
    <cellStyle name="20% - Accent1 2 2 3 3 2_CC1" xfId="53478" xr:uid="{B774DD34-8DE9-4BC5-A3FF-21EAEDBA9F4D}"/>
    <cellStyle name="20% - Accent1 2 2 3 3 3" xfId="1528" xr:uid="{00000000-0005-0000-0000-0000C0140000}"/>
    <cellStyle name="20% - Accent1 2 2 3 3 3 2" xfId="1529" xr:uid="{00000000-0005-0000-0000-0000C1140000}"/>
    <cellStyle name="20% - Accent1 2 2 3 3 3 3" xfId="1530" xr:uid="{00000000-0005-0000-0000-0000C2140000}"/>
    <cellStyle name="20% - Accent1 2 2 3 3 3 4" xfId="1531" xr:uid="{00000000-0005-0000-0000-0000C3140000}"/>
    <cellStyle name="20% - Accent1 2 2 3 3 3 5" xfId="1532" xr:uid="{00000000-0005-0000-0000-0000C4140000}"/>
    <cellStyle name="20% - Accent1 2 2 3 3 3 6" xfId="1533" xr:uid="{00000000-0005-0000-0000-0000C5140000}"/>
    <cellStyle name="20% - Accent1 2 2 3 3 3 7" xfId="1534" xr:uid="{00000000-0005-0000-0000-0000C6140000}"/>
    <cellStyle name="20% - Accent1 2 2 3 3 3 8" xfId="1535" xr:uid="{00000000-0005-0000-0000-0000C7140000}"/>
    <cellStyle name="20% - Accent1 2 2 3 3 3_CC1" xfId="53479" xr:uid="{AA1BC439-0BF4-4FD3-8446-11285B68B48E}"/>
    <cellStyle name="20% - Accent1 2 2 3 3 4" xfId="1536" xr:uid="{00000000-0005-0000-0000-0000C9140000}"/>
    <cellStyle name="20% - Accent1 2 2 3 3 4 2" xfId="1537" xr:uid="{00000000-0005-0000-0000-0000CA140000}"/>
    <cellStyle name="20% - Accent1 2 2 3 3 4_CC1" xfId="53480" xr:uid="{71AF3D94-EBEB-463F-8D4B-F4369BEF5CCD}"/>
    <cellStyle name="20% - Accent1 2 2 3 3 5" xfId="1538" xr:uid="{00000000-0005-0000-0000-0000CC140000}"/>
    <cellStyle name="20% - Accent1 2 2 3 3 5 2" xfId="1539" xr:uid="{00000000-0005-0000-0000-0000CD140000}"/>
    <cellStyle name="20% - Accent1 2 2 3 3 5_CC1" xfId="53481" xr:uid="{917FF4A5-D3C8-4A3F-BD85-EC10ADCD918B}"/>
    <cellStyle name="20% - Accent1 2 2 3 3 6" xfId="1540" xr:uid="{00000000-0005-0000-0000-0000CF140000}"/>
    <cellStyle name="20% - Accent1 2 2 3 3 6 2" xfId="1541" xr:uid="{00000000-0005-0000-0000-0000D0140000}"/>
    <cellStyle name="20% - Accent1 2 2 3 3 6_CC1" xfId="53482" xr:uid="{813FA454-E3B7-4BC3-A377-618A2E70D0CD}"/>
    <cellStyle name="20% - Accent1 2 2 3 3 7" xfId="1542" xr:uid="{00000000-0005-0000-0000-0000D2140000}"/>
    <cellStyle name="20% - Accent1 2 2 3 3 7 2" xfId="1543" xr:uid="{00000000-0005-0000-0000-0000D3140000}"/>
    <cellStyle name="20% - Accent1 2 2 3 3 7_CC1" xfId="53483" xr:uid="{0E15D665-4966-45B5-893B-DF7EFFC02505}"/>
    <cellStyle name="20% - Accent1 2 2 3 3 8" xfId="1544" xr:uid="{00000000-0005-0000-0000-0000D5140000}"/>
    <cellStyle name="20% - Accent1 2 2 3 3 8 2" xfId="1545" xr:uid="{00000000-0005-0000-0000-0000D6140000}"/>
    <cellStyle name="20% - Accent1 2 2 3 3 8_CC1" xfId="53484" xr:uid="{7CE09048-161D-4D19-8D60-74014AD4FF3C}"/>
    <cellStyle name="20% - Accent1 2 2 3 3 9" xfId="1546" xr:uid="{00000000-0005-0000-0000-0000D8140000}"/>
    <cellStyle name="20% - Accent1 2 2 3 3 9 2" xfId="1547" xr:uid="{00000000-0005-0000-0000-0000D9140000}"/>
    <cellStyle name="20% - Accent1 2 2 3 3 9_CC1" xfId="53485" xr:uid="{53F90F5F-9094-4D47-BD7C-81703B09CF52}"/>
    <cellStyle name="20% - Accent1 2 2 3 3_CC1" xfId="53475" xr:uid="{8C1BBE32-B0EE-467E-9FB3-B51DD4CFBBD7}"/>
    <cellStyle name="20% - Accent1 2 2 3 4" xfId="1548" xr:uid="{00000000-0005-0000-0000-0000DC140000}"/>
    <cellStyle name="20% - Accent1 2 2 3 4 10" xfId="1549" xr:uid="{00000000-0005-0000-0000-0000DD140000}"/>
    <cellStyle name="20% - Accent1 2 2 3 4 10 2" xfId="1550" xr:uid="{00000000-0005-0000-0000-0000DE140000}"/>
    <cellStyle name="20% - Accent1 2 2 3 4 10_CC1" xfId="53487" xr:uid="{68A51DDD-355C-45BB-8FA5-60AE656937D6}"/>
    <cellStyle name="20% - Accent1 2 2 3 4 11" xfId="1551" xr:uid="{00000000-0005-0000-0000-0000E0140000}"/>
    <cellStyle name="20% - Accent1 2 2 3 4 11 2" xfId="1552" xr:uid="{00000000-0005-0000-0000-0000E1140000}"/>
    <cellStyle name="20% - Accent1 2 2 3 4 11_CC1" xfId="53488" xr:uid="{93613D8A-D91E-4C53-9002-23FD0FF313BD}"/>
    <cellStyle name="20% - Accent1 2 2 3 4 12" xfId="1553" xr:uid="{00000000-0005-0000-0000-0000E3140000}"/>
    <cellStyle name="20% - Accent1 2 2 3 4 13" xfId="1554" xr:uid="{00000000-0005-0000-0000-0000E4140000}"/>
    <cellStyle name="20% - Accent1 2 2 3 4 14" xfId="1555" xr:uid="{00000000-0005-0000-0000-0000E5140000}"/>
    <cellStyle name="20% - Accent1 2 2 3 4 15" xfId="1556" xr:uid="{00000000-0005-0000-0000-0000E6140000}"/>
    <cellStyle name="20% - Accent1 2 2 3 4 16" xfId="1557" xr:uid="{00000000-0005-0000-0000-0000E7140000}"/>
    <cellStyle name="20% - Accent1 2 2 3 4 17" xfId="1558" xr:uid="{00000000-0005-0000-0000-0000E8140000}"/>
    <cellStyle name="20% - Accent1 2 2 3 4 18" xfId="1559" xr:uid="{00000000-0005-0000-0000-0000E9140000}"/>
    <cellStyle name="20% - Accent1 2 2 3 4 2" xfId="1560" xr:uid="{00000000-0005-0000-0000-0000EA140000}"/>
    <cellStyle name="20% - Accent1 2 2 3 4 2 2" xfId="1561" xr:uid="{00000000-0005-0000-0000-0000EB140000}"/>
    <cellStyle name="20% - Accent1 2 2 3 4 2 3" xfId="1562" xr:uid="{00000000-0005-0000-0000-0000EC140000}"/>
    <cellStyle name="20% - Accent1 2 2 3 4 2 4" xfId="1563" xr:uid="{00000000-0005-0000-0000-0000ED140000}"/>
    <cellStyle name="20% - Accent1 2 2 3 4 2 5" xfId="1564" xr:uid="{00000000-0005-0000-0000-0000EE140000}"/>
    <cellStyle name="20% - Accent1 2 2 3 4 2 6" xfId="1565" xr:uid="{00000000-0005-0000-0000-0000EF140000}"/>
    <cellStyle name="20% - Accent1 2 2 3 4 2 7" xfId="1566" xr:uid="{00000000-0005-0000-0000-0000F0140000}"/>
    <cellStyle name="20% - Accent1 2 2 3 4 2 8" xfId="1567" xr:uid="{00000000-0005-0000-0000-0000F1140000}"/>
    <cellStyle name="20% - Accent1 2 2 3 4 2_CC1" xfId="53489" xr:uid="{21E8C465-D179-48DD-82C9-A36ADD55F987}"/>
    <cellStyle name="20% - Accent1 2 2 3 4 3" xfId="1568" xr:uid="{00000000-0005-0000-0000-0000F3140000}"/>
    <cellStyle name="20% - Accent1 2 2 3 4 3 2" xfId="1569" xr:uid="{00000000-0005-0000-0000-0000F4140000}"/>
    <cellStyle name="20% - Accent1 2 2 3 4 3 3" xfId="1570" xr:uid="{00000000-0005-0000-0000-0000F5140000}"/>
    <cellStyle name="20% - Accent1 2 2 3 4 3 4" xfId="1571" xr:uid="{00000000-0005-0000-0000-0000F6140000}"/>
    <cellStyle name="20% - Accent1 2 2 3 4 3 5" xfId="1572" xr:uid="{00000000-0005-0000-0000-0000F7140000}"/>
    <cellStyle name="20% - Accent1 2 2 3 4 3 6" xfId="1573" xr:uid="{00000000-0005-0000-0000-0000F8140000}"/>
    <cellStyle name="20% - Accent1 2 2 3 4 3 7" xfId="1574" xr:uid="{00000000-0005-0000-0000-0000F9140000}"/>
    <cellStyle name="20% - Accent1 2 2 3 4 3 8" xfId="1575" xr:uid="{00000000-0005-0000-0000-0000FA140000}"/>
    <cellStyle name="20% - Accent1 2 2 3 4 3_CC1" xfId="53490" xr:uid="{5A04E3BF-0155-488F-AAD7-215F1741325E}"/>
    <cellStyle name="20% - Accent1 2 2 3 4 4" xfId="1576" xr:uid="{00000000-0005-0000-0000-0000FC140000}"/>
    <cellStyle name="20% - Accent1 2 2 3 4 4 2" xfId="1577" xr:uid="{00000000-0005-0000-0000-0000FD140000}"/>
    <cellStyle name="20% - Accent1 2 2 3 4 4_CC1" xfId="53491" xr:uid="{AA3A59DF-178A-42A1-B23A-E16DC91FAD70}"/>
    <cellStyle name="20% - Accent1 2 2 3 4 5" xfId="1578" xr:uid="{00000000-0005-0000-0000-0000FF140000}"/>
    <cellStyle name="20% - Accent1 2 2 3 4 5 2" xfId="1579" xr:uid="{00000000-0005-0000-0000-000000150000}"/>
    <cellStyle name="20% - Accent1 2 2 3 4 5_CC1" xfId="53492" xr:uid="{13AB2212-73F8-49E1-A67B-FC3CC22E1C88}"/>
    <cellStyle name="20% - Accent1 2 2 3 4 6" xfId="1580" xr:uid="{00000000-0005-0000-0000-000002150000}"/>
    <cellStyle name="20% - Accent1 2 2 3 4 6 2" xfId="1581" xr:uid="{00000000-0005-0000-0000-000003150000}"/>
    <cellStyle name="20% - Accent1 2 2 3 4 6_CC1" xfId="53493" xr:uid="{B66F5BF9-51EF-463E-869F-47800ACE3F29}"/>
    <cellStyle name="20% - Accent1 2 2 3 4 7" xfId="1582" xr:uid="{00000000-0005-0000-0000-000005150000}"/>
    <cellStyle name="20% - Accent1 2 2 3 4 7 2" xfId="1583" xr:uid="{00000000-0005-0000-0000-000006150000}"/>
    <cellStyle name="20% - Accent1 2 2 3 4 7_CC1" xfId="53494" xr:uid="{CB190C4F-1556-4E0D-92BE-2F04A4CE5D91}"/>
    <cellStyle name="20% - Accent1 2 2 3 4 8" xfId="1584" xr:uid="{00000000-0005-0000-0000-000008150000}"/>
    <cellStyle name="20% - Accent1 2 2 3 4 8 2" xfId="1585" xr:uid="{00000000-0005-0000-0000-000009150000}"/>
    <cellStyle name="20% - Accent1 2 2 3 4 8_CC1" xfId="53495" xr:uid="{53D88B6D-904F-4097-ABC3-08331C9372EC}"/>
    <cellStyle name="20% - Accent1 2 2 3 4 9" xfId="1586" xr:uid="{00000000-0005-0000-0000-00000B150000}"/>
    <cellStyle name="20% - Accent1 2 2 3 4 9 2" xfId="1587" xr:uid="{00000000-0005-0000-0000-00000C150000}"/>
    <cellStyle name="20% - Accent1 2 2 3 4 9_CC1" xfId="53496" xr:uid="{50E3DAE0-709A-43A0-B47E-DCD15F0F85AB}"/>
    <cellStyle name="20% - Accent1 2 2 3 4_CC1" xfId="53486" xr:uid="{A981A7C9-3635-4836-B141-40D4A2210455}"/>
    <cellStyle name="20% - Accent1 2 2 3 5" xfId="1588" xr:uid="{00000000-0005-0000-0000-00000F150000}"/>
    <cellStyle name="20% - Accent1 2 2 3 5 10" xfId="1589" xr:uid="{00000000-0005-0000-0000-000010150000}"/>
    <cellStyle name="20% - Accent1 2 2 3 5 10 2" xfId="1590" xr:uid="{00000000-0005-0000-0000-000011150000}"/>
    <cellStyle name="20% - Accent1 2 2 3 5 10_CC1" xfId="53498" xr:uid="{29E175E6-D097-4FBC-973F-A2AA61E99524}"/>
    <cellStyle name="20% - Accent1 2 2 3 5 11" xfId="1591" xr:uid="{00000000-0005-0000-0000-000013150000}"/>
    <cellStyle name="20% - Accent1 2 2 3 5 11 2" xfId="1592" xr:uid="{00000000-0005-0000-0000-000014150000}"/>
    <cellStyle name="20% - Accent1 2 2 3 5 11_CC1" xfId="53499" xr:uid="{0FFB53FB-79EC-4246-8941-24FC6157CD3D}"/>
    <cellStyle name="20% - Accent1 2 2 3 5 12" xfId="1593" xr:uid="{00000000-0005-0000-0000-000016150000}"/>
    <cellStyle name="20% - Accent1 2 2 3 5 13" xfId="1594" xr:uid="{00000000-0005-0000-0000-000017150000}"/>
    <cellStyle name="20% - Accent1 2 2 3 5 14" xfId="1595" xr:uid="{00000000-0005-0000-0000-000018150000}"/>
    <cellStyle name="20% - Accent1 2 2 3 5 15" xfId="1596" xr:uid="{00000000-0005-0000-0000-000019150000}"/>
    <cellStyle name="20% - Accent1 2 2 3 5 16" xfId="1597" xr:uid="{00000000-0005-0000-0000-00001A150000}"/>
    <cellStyle name="20% - Accent1 2 2 3 5 17" xfId="1598" xr:uid="{00000000-0005-0000-0000-00001B150000}"/>
    <cellStyle name="20% - Accent1 2 2 3 5 18" xfId="1599" xr:uid="{00000000-0005-0000-0000-00001C150000}"/>
    <cellStyle name="20% - Accent1 2 2 3 5 2" xfId="1600" xr:uid="{00000000-0005-0000-0000-00001D150000}"/>
    <cellStyle name="20% - Accent1 2 2 3 5 2 2" xfId="1601" xr:uid="{00000000-0005-0000-0000-00001E150000}"/>
    <cellStyle name="20% - Accent1 2 2 3 5 2 3" xfId="1602" xr:uid="{00000000-0005-0000-0000-00001F150000}"/>
    <cellStyle name="20% - Accent1 2 2 3 5 2 4" xfId="1603" xr:uid="{00000000-0005-0000-0000-000020150000}"/>
    <cellStyle name="20% - Accent1 2 2 3 5 2 5" xfId="1604" xr:uid="{00000000-0005-0000-0000-000021150000}"/>
    <cellStyle name="20% - Accent1 2 2 3 5 2 6" xfId="1605" xr:uid="{00000000-0005-0000-0000-000022150000}"/>
    <cellStyle name="20% - Accent1 2 2 3 5 2 7" xfId="1606" xr:uid="{00000000-0005-0000-0000-000023150000}"/>
    <cellStyle name="20% - Accent1 2 2 3 5 2 8" xfId="1607" xr:uid="{00000000-0005-0000-0000-000024150000}"/>
    <cellStyle name="20% - Accent1 2 2 3 5 2_CC1" xfId="53500" xr:uid="{352D4680-8D87-421F-8FBD-FF81121C8BBE}"/>
    <cellStyle name="20% - Accent1 2 2 3 5 3" xfId="1608" xr:uid="{00000000-0005-0000-0000-000026150000}"/>
    <cellStyle name="20% - Accent1 2 2 3 5 3 2" xfId="1609" xr:uid="{00000000-0005-0000-0000-000027150000}"/>
    <cellStyle name="20% - Accent1 2 2 3 5 3 3" xfId="1610" xr:uid="{00000000-0005-0000-0000-000028150000}"/>
    <cellStyle name="20% - Accent1 2 2 3 5 3 4" xfId="1611" xr:uid="{00000000-0005-0000-0000-000029150000}"/>
    <cellStyle name="20% - Accent1 2 2 3 5 3 5" xfId="1612" xr:uid="{00000000-0005-0000-0000-00002A150000}"/>
    <cellStyle name="20% - Accent1 2 2 3 5 3 6" xfId="1613" xr:uid="{00000000-0005-0000-0000-00002B150000}"/>
    <cellStyle name="20% - Accent1 2 2 3 5 3 7" xfId="1614" xr:uid="{00000000-0005-0000-0000-00002C150000}"/>
    <cellStyle name="20% - Accent1 2 2 3 5 3 8" xfId="1615" xr:uid="{00000000-0005-0000-0000-00002D150000}"/>
    <cellStyle name="20% - Accent1 2 2 3 5 3_CC1" xfId="53501" xr:uid="{E2EC9142-5698-4A5E-8F98-96A0A755F3A5}"/>
    <cellStyle name="20% - Accent1 2 2 3 5 4" xfId="1616" xr:uid="{00000000-0005-0000-0000-00002F150000}"/>
    <cellStyle name="20% - Accent1 2 2 3 5 4 2" xfId="1617" xr:uid="{00000000-0005-0000-0000-000030150000}"/>
    <cellStyle name="20% - Accent1 2 2 3 5 4_CC1" xfId="53502" xr:uid="{0013DF4F-4E39-4C43-92EF-61CAADE6B84A}"/>
    <cellStyle name="20% - Accent1 2 2 3 5 5" xfId="1618" xr:uid="{00000000-0005-0000-0000-000032150000}"/>
    <cellStyle name="20% - Accent1 2 2 3 5 5 2" xfId="1619" xr:uid="{00000000-0005-0000-0000-000033150000}"/>
    <cellStyle name="20% - Accent1 2 2 3 5 5_CC1" xfId="53503" xr:uid="{DBE78149-BEB7-4DFD-879D-CB2E9579B517}"/>
    <cellStyle name="20% - Accent1 2 2 3 5 6" xfId="1620" xr:uid="{00000000-0005-0000-0000-000035150000}"/>
    <cellStyle name="20% - Accent1 2 2 3 5 6 2" xfId="1621" xr:uid="{00000000-0005-0000-0000-000036150000}"/>
    <cellStyle name="20% - Accent1 2 2 3 5 6_CC1" xfId="53504" xr:uid="{0A68998D-A5A0-4DEE-8384-65F5DD71A43D}"/>
    <cellStyle name="20% - Accent1 2 2 3 5 7" xfId="1622" xr:uid="{00000000-0005-0000-0000-000038150000}"/>
    <cellStyle name="20% - Accent1 2 2 3 5 7 2" xfId="1623" xr:uid="{00000000-0005-0000-0000-000039150000}"/>
    <cellStyle name="20% - Accent1 2 2 3 5 7_CC1" xfId="53505" xr:uid="{F9D9CDA0-BD24-4723-BD64-92FC01A2E594}"/>
    <cellStyle name="20% - Accent1 2 2 3 5 8" xfId="1624" xr:uid="{00000000-0005-0000-0000-00003B150000}"/>
    <cellStyle name="20% - Accent1 2 2 3 5 8 2" xfId="1625" xr:uid="{00000000-0005-0000-0000-00003C150000}"/>
    <cellStyle name="20% - Accent1 2 2 3 5 8_CC1" xfId="53506" xr:uid="{365E67DF-052D-4C5B-95FE-8CA5F7B1E193}"/>
    <cellStyle name="20% - Accent1 2 2 3 5 9" xfId="1626" xr:uid="{00000000-0005-0000-0000-00003E150000}"/>
    <cellStyle name="20% - Accent1 2 2 3 5 9 2" xfId="1627" xr:uid="{00000000-0005-0000-0000-00003F150000}"/>
    <cellStyle name="20% - Accent1 2 2 3 5 9_CC1" xfId="53507" xr:uid="{4883590F-603A-49FD-B854-52280A0BD96F}"/>
    <cellStyle name="20% - Accent1 2 2 3 5_CC1" xfId="53497" xr:uid="{7B6CD1A1-E687-4D71-95FD-429AA39E00C1}"/>
    <cellStyle name="20% - Accent1 2 2 3 6" xfId="1628" xr:uid="{00000000-0005-0000-0000-000042150000}"/>
    <cellStyle name="20% - Accent1 2 2 3 6 10" xfId="1629" xr:uid="{00000000-0005-0000-0000-000043150000}"/>
    <cellStyle name="20% - Accent1 2 2 3 6 10 2" xfId="1630" xr:uid="{00000000-0005-0000-0000-000044150000}"/>
    <cellStyle name="20% - Accent1 2 2 3 6 10_CC1" xfId="53509" xr:uid="{0EA7AE40-8D51-417E-AC4A-EF58F8D9C4E7}"/>
    <cellStyle name="20% - Accent1 2 2 3 6 11" xfId="1631" xr:uid="{00000000-0005-0000-0000-000046150000}"/>
    <cellStyle name="20% - Accent1 2 2 3 6 11 2" xfId="1632" xr:uid="{00000000-0005-0000-0000-000047150000}"/>
    <cellStyle name="20% - Accent1 2 2 3 6 11_CC1" xfId="53510" xr:uid="{1C647D51-B8EE-4DA4-AE08-96C0CA25199C}"/>
    <cellStyle name="20% - Accent1 2 2 3 6 12" xfId="1633" xr:uid="{00000000-0005-0000-0000-000049150000}"/>
    <cellStyle name="20% - Accent1 2 2 3 6 13" xfId="1634" xr:uid="{00000000-0005-0000-0000-00004A150000}"/>
    <cellStyle name="20% - Accent1 2 2 3 6 14" xfId="1635" xr:uid="{00000000-0005-0000-0000-00004B150000}"/>
    <cellStyle name="20% - Accent1 2 2 3 6 15" xfId="1636" xr:uid="{00000000-0005-0000-0000-00004C150000}"/>
    <cellStyle name="20% - Accent1 2 2 3 6 16" xfId="1637" xr:uid="{00000000-0005-0000-0000-00004D150000}"/>
    <cellStyle name="20% - Accent1 2 2 3 6 17" xfId="1638" xr:uid="{00000000-0005-0000-0000-00004E150000}"/>
    <cellStyle name="20% - Accent1 2 2 3 6 18" xfId="1639" xr:uid="{00000000-0005-0000-0000-00004F150000}"/>
    <cellStyle name="20% - Accent1 2 2 3 6 2" xfId="1640" xr:uid="{00000000-0005-0000-0000-000050150000}"/>
    <cellStyle name="20% - Accent1 2 2 3 6 2 2" xfId="1641" xr:uid="{00000000-0005-0000-0000-000051150000}"/>
    <cellStyle name="20% - Accent1 2 2 3 6 2 3" xfId="1642" xr:uid="{00000000-0005-0000-0000-000052150000}"/>
    <cellStyle name="20% - Accent1 2 2 3 6 2 4" xfId="1643" xr:uid="{00000000-0005-0000-0000-000053150000}"/>
    <cellStyle name="20% - Accent1 2 2 3 6 2 5" xfId="1644" xr:uid="{00000000-0005-0000-0000-000054150000}"/>
    <cellStyle name="20% - Accent1 2 2 3 6 2 6" xfId="1645" xr:uid="{00000000-0005-0000-0000-000055150000}"/>
    <cellStyle name="20% - Accent1 2 2 3 6 2 7" xfId="1646" xr:uid="{00000000-0005-0000-0000-000056150000}"/>
    <cellStyle name="20% - Accent1 2 2 3 6 2 8" xfId="1647" xr:uid="{00000000-0005-0000-0000-000057150000}"/>
    <cellStyle name="20% - Accent1 2 2 3 6 2_CC1" xfId="53511" xr:uid="{DADA0C23-C48F-4192-8744-4AF05E4B3049}"/>
    <cellStyle name="20% - Accent1 2 2 3 6 3" xfId="1648" xr:uid="{00000000-0005-0000-0000-000059150000}"/>
    <cellStyle name="20% - Accent1 2 2 3 6 3 2" xfId="1649" xr:uid="{00000000-0005-0000-0000-00005A150000}"/>
    <cellStyle name="20% - Accent1 2 2 3 6 3 3" xfId="1650" xr:uid="{00000000-0005-0000-0000-00005B150000}"/>
    <cellStyle name="20% - Accent1 2 2 3 6 3 4" xfId="1651" xr:uid="{00000000-0005-0000-0000-00005C150000}"/>
    <cellStyle name="20% - Accent1 2 2 3 6 3 5" xfId="1652" xr:uid="{00000000-0005-0000-0000-00005D150000}"/>
    <cellStyle name="20% - Accent1 2 2 3 6 3 6" xfId="1653" xr:uid="{00000000-0005-0000-0000-00005E150000}"/>
    <cellStyle name="20% - Accent1 2 2 3 6 3 7" xfId="1654" xr:uid="{00000000-0005-0000-0000-00005F150000}"/>
    <cellStyle name="20% - Accent1 2 2 3 6 3 8" xfId="1655" xr:uid="{00000000-0005-0000-0000-000060150000}"/>
    <cellStyle name="20% - Accent1 2 2 3 6 3_CC1" xfId="53512" xr:uid="{A6F87963-C59E-49E2-B952-1C824342C35F}"/>
    <cellStyle name="20% - Accent1 2 2 3 6 4" xfId="1656" xr:uid="{00000000-0005-0000-0000-000062150000}"/>
    <cellStyle name="20% - Accent1 2 2 3 6 4 2" xfId="1657" xr:uid="{00000000-0005-0000-0000-000063150000}"/>
    <cellStyle name="20% - Accent1 2 2 3 6 4_CC1" xfId="53513" xr:uid="{2A4EB495-C479-43AB-A8FF-DD8B458D7348}"/>
    <cellStyle name="20% - Accent1 2 2 3 6 5" xfId="1658" xr:uid="{00000000-0005-0000-0000-000065150000}"/>
    <cellStyle name="20% - Accent1 2 2 3 6 5 2" xfId="1659" xr:uid="{00000000-0005-0000-0000-000066150000}"/>
    <cellStyle name="20% - Accent1 2 2 3 6 5_CC1" xfId="53514" xr:uid="{FB93621E-790F-4231-B369-41B85B4D6DEC}"/>
    <cellStyle name="20% - Accent1 2 2 3 6 6" xfId="1660" xr:uid="{00000000-0005-0000-0000-000068150000}"/>
    <cellStyle name="20% - Accent1 2 2 3 6 6 2" xfId="1661" xr:uid="{00000000-0005-0000-0000-000069150000}"/>
    <cellStyle name="20% - Accent1 2 2 3 6 6_CC1" xfId="53515" xr:uid="{BA2E1B1B-F28A-47C3-9A37-426E443FD1FD}"/>
    <cellStyle name="20% - Accent1 2 2 3 6 7" xfId="1662" xr:uid="{00000000-0005-0000-0000-00006B150000}"/>
    <cellStyle name="20% - Accent1 2 2 3 6 7 2" xfId="1663" xr:uid="{00000000-0005-0000-0000-00006C150000}"/>
    <cellStyle name="20% - Accent1 2 2 3 6 7_CC1" xfId="53516" xr:uid="{9A35237E-B03F-4428-86E4-3652AD93DEAA}"/>
    <cellStyle name="20% - Accent1 2 2 3 6 8" xfId="1664" xr:uid="{00000000-0005-0000-0000-00006E150000}"/>
    <cellStyle name="20% - Accent1 2 2 3 6 8 2" xfId="1665" xr:uid="{00000000-0005-0000-0000-00006F150000}"/>
    <cellStyle name="20% - Accent1 2 2 3 6 8_CC1" xfId="53517" xr:uid="{CF3BD791-7774-4BD4-A868-12980D402CD4}"/>
    <cellStyle name="20% - Accent1 2 2 3 6 9" xfId="1666" xr:uid="{00000000-0005-0000-0000-000071150000}"/>
    <cellStyle name="20% - Accent1 2 2 3 6 9 2" xfId="1667" xr:uid="{00000000-0005-0000-0000-000072150000}"/>
    <cellStyle name="20% - Accent1 2 2 3 6 9_CC1" xfId="53518" xr:uid="{56D7E60A-36F3-4596-9846-77350BC5B9A4}"/>
    <cellStyle name="20% - Accent1 2 2 3 6_CC1" xfId="53508" xr:uid="{8AA2E702-85FF-4153-AA36-975A8C96D236}"/>
    <cellStyle name="20% - Accent1 2 2 3 7" xfId="1668" xr:uid="{00000000-0005-0000-0000-000075150000}"/>
    <cellStyle name="20% - Accent1 2 2 3 7 2" xfId="1669" xr:uid="{00000000-0005-0000-0000-000076150000}"/>
    <cellStyle name="20% - Accent1 2 2 3 7 3" xfId="1670" xr:uid="{00000000-0005-0000-0000-000077150000}"/>
    <cellStyle name="20% - Accent1 2 2 3 7 4" xfId="1671" xr:uid="{00000000-0005-0000-0000-000078150000}"/>
    <cellStyle name="20% - Accent1 2 2 3 7 5" xfId="1672" xr:uid="{00000000-0005-0000-0000-000079150000}"/>
    <cellStyle name="20% - Accent1 2 2 3 7 6" xfId="1673" xr:uid="{00000000-0005-0000-0000-00007A150000}"/>
    <cellStyle name="20% - Accent1 2 2 3 7 7" xfId="1674" xr:uid="{00000000-0005-0000-0000-00007B150000}"/>
    <cellStyle name="20% - Accent1 2 2 3 7 8" xfId="1675" xr:uid="{00000000-0005-0000-0000-00007C150000}"/>
    <cellStyle name="20% - Accent1 2 2 3 7_CC1" xfId="53519" xr:uid="{E8E602A7-B1EC-40BF-ABD2-66A94E2683C0}"/>
    <cellStyle name="20% - Accent1 2 2 3 8" xfId="1676" xr:uid="{00000000-0005-0000-0000-00007E150000}"/>
    <cellStyle name="20% - Accent1 2 2 3 8 2" xfId="1677" xr:uid="{00000000-0005-0000-0000-00007F150000}"/>
    <cellStyle name="20% - Accent1 2 2 3 8 3" xfId="1678" xr:uid="{00000000-0005-0000-0000-000080150000}"/>
    <cellStyle name="20% - Accent1 2 2 3 8 4" xfId="1679" xr:uid="{00000000-0005-0000-0000-000081150000}"/>
    <cellStyle name="20% - Accent1 2 2 3 8 5" xfId="1680" xr:uid="{00000000-0005-0000-0000-000082150000}"/>
    <cellStyle name="20% - Accent1 2 2 3 8 6" xfId="1681" xr:uid="{00000000-0005-0000-0000-000083150000}"/>
    <cellStyle name="20% - Accent1 2 2 3 8 7" xfId="1682" xr:uid="{00000000-0005-0000-0000-000084150000}"/>
    <cellStyle name="20% - Accent1 2 2 3 8 8" xfId="1683" xr:uid="{00000000-0005-0000-0000-000085150000}"/>
    <cellStyle name="20% - Accent1 2 2 3 8_CC1" xfId="53520" xr:uid="{C0F30170-AFE0-4854-B4B4-659A29683C98}"/>
    <cellStyle name="20% - Accent1 2 2 3 9" xfId="1684" xr:uid="{00000000-0005-0000-0000-000087150000}"/>
    <cellStyle name="20% - Accent1 2 2 3 9 2" xfId="1685" xr:uid="{00000000-0005-0000-0000-000088150000}"/>
    <cellStyle name="20% - Accent1 2 2 3 9_CC1" xfId="53521" xr:uid="{A1FC39E8-2414-4D46-AA7C-A06B1FA9EEF2}"/>
    <cellStyle name="20% - Accent1 2 2 3_CC1" xfId="53456" xr:uid="{BFDF5105-683F-41F6-A460-65C3C10A2F01}"/>
    <cellStyle name="20% - Accent1 2 2 30" xfId="1686" xr:uid="{00000000-0005-0000-0000-00008B150000}"/>
    <cellStyle name="20% - Accent1 2 2 30 2" xfId="1687" xr:uid="{00000000-0005-0000-0000-00008C150000}"/>
    <cellStyle name="20% - Accent1 2 2 30 3" xfId="1688" xr:uid="{00000000-0005-0000-0000-00008D150000}"/>
    <cellStyle name="20% - Accent1 2 2 30_CC1" xfId="53522" xr:uid="{1A4931C6-10C2-4456-9452-455432D471C8}"/>
    <cellStyle name="20% - Accent1 2 2 31" xfId="1689" xr:uid="{00000000-0005-0000-0000-00008F150000}"/>
    <cellStyle name="20% - Accent1 2 2 32" xfId="1690" xr:uid="{00000000-0005-0000-0000-000090150000}"/>
    <cellStyle name="20% - Accent1 2 2 33" xfId="1691" xr:uid="{00000000-0005-0000-0000-000091150000}"/>
    <cellStyle name="20% - Accent1 2 2 34" xfId="1692" xr:uid="{00000000-0005-0000-0000-000092150000}"/>
    <cellStyle name="20% - Accent1 2 2 35" xfId="1693" xr:uid="{00000000-0005-0000-0000-000093150000}"/>
    <cellStyle name="20% - Accent1 2 2 36" xfId="12557" xr:uid="{00000000-0005-0000-0000-000094150000}"/>
    <cellStyle name="20% - Accent1 2 2 37" xfId="12558" xr:uid="{00000000-0005-0000-0000-000095150000}"/>
    <cellStyle name="20% - Accent1 2 2 38" xfId="43180" xr:uid="{00000000-0005-0000-0000-000096150000}"/>
    <cellStyle name="20% - Accent1 2 2 4" xfId="1694" xr:uid="{00000000-0005-0000-0000-000097150000}"/>
    <cellStyle name="20% - Accent1 2 2 5" xfId="1695" xr:uid="{00000000-0005-0000-0000-000098150000}"/>
    <cellStyle name="20% - Accent1 2 2 6" xfId="1696" xr:uid="{00000000-0005-0000-0000-000099150000}"/>
    <cellStyle name="20% - Accent1 2 2 7" xfId="1697" xr:uid="{00000000-0005-0000-0000-00009A150000}"/>
    <cellStyle name="20% - Accent1 2 2 8" xfId="1698" xr:uid="{00000000-0005-0000-0000-00009B150000}"/>
    <cellStyle name="20% - Accent1 2 2 9" xfId="1699" xr:uid="{00000000-0005-0000-0000-00009C150000}"/>
    <cellStyle name="20% - Accent1 2 2_A01" xfId="1700" xr:uid="{00000000-0005-0000-0000-00009D150000}"/>
    <cellStyle name="20% - Accent1 2 20" xfId="1701" xr:uid="{00000000-0005-0000-0000-00009E150000}"/>
    <cellStyle name="20% - Accent1 2 20 10" xfId="1702" xr:uid="{00000000-0005-0000-0000-00009F150000}"/>
    <cellStyle name="20% - Accent1 2 20 10 2" xfId="1703" xr:uid="{00000000-0005-0000-0000-0000A0150000}"/>
    <cellStyle name="20% - Accent1 2 20 10_CC1" xfId="53524" xr:uid="{8D4BB2CD-4DCC-4346-8E0B-C6B005BD7378}"/>
    <cellStyle name="20% - Accent1 2 20 11" xfId="1704" xr:uid="{00000000-0005-0000-0000-0000A2150000}"/>
    <cellStyle name="20% - Accent1 2 20 11 2" xfId="1705" xr:uid="{00000000-0005-0000-0000-0000A3150000}"/>
    <cellStyle name="20% - Accent1 2 20 11_CC1" xfId="53525" xr:uid="{E5CEEAA2-AF79-48D2-919C-1B99A9C58E31}"/>
    <cellStyle name="20% - Accent1 2 20 12" xfId="1706" xr:uid="{00000000-0005-0000-0000-0000A5150000}"/>
    <cellStyle name="20% - Accent1 2 20 13" xfId="1707" xr:uid="{00000000-0005-0000-0000-0000A6150000}"/>
    <cellStyle name="20% - Accent1 2 20 14" xfId="1708" xr:uid="{00000000-0005-0000-0000-0000A7150000}"/>
    <cellStyle name="20% - Accent1 2 20 15" xfId="1709" xr:uid="{00000000-0005-0000-0000-0000A8150000}"/>
    <cellStyle name="20% - Accent1 2 20 16" xfId="1710" xr:uid="{00000000-0005-0000-0000-0000A9150000}"/>
    <cellStyle name="20% - Accent1 2 20 17" xfId="1711" xr:uid="{00000000-0005-0000-0000-0000AA150000}"/>
    <cellStyle name="20% - Accent1 2 20 18" xfId="1712" xr:uid="{00000000-0005-0000-0000-0000AB150000}"/>
    <cellStyle name="20% - Accent1 2 20 2" xfId="1713" xr:uid="{00000000-0005-0000-0000-0000AC150000}"/>
    <cellStyle name="20% - Accent1 2 20 2 2" xfId="1714" xr:uid="{00000000-0005-0000-0000-0000AD150000}"/>
    <cellStyle name="20% - Accent1 2 20 2 3" xfId="1715" xr:uid="{00000000-0005-0000-0000-0000AE150000}"/>
    <cellStyle name="20% - Accent1 2 20 2 4" xfId="1716" xr:uid="{00000000-0005-0000-0000-0000AF150000}"/>
    <cellStyle name="20% - Accent1 2 20 2 5" xfId="1717" xr:uid="{00000000-0005-0000-0000-0000B0150000}"/>
    <cellStyle name="20% - Accent1 2 20 2 6" xfId="1718" xr:uid="{00000000-0005-0000-0000-0000B1150000}"/>
    <cellStyle name="20% - Accent1 2 20 2 7" xfId="1719" xr:uid="{00000000-0005-0000-0000-0000B2150000}"/>
    <cellStyle name="20% - Accent1 2 20 2 8" xfId="1720" xr:uid="{00000000-0005-0000-0000-0000B3150000}"/>
    <cellStyle name="20% - Accent1 2 20 2_CC1" xfId="53526" xr:uid="{3C3DCDB1-6F66-4976-8EF7-F27FA05D961C}"/>
    <cellStyle name="20% - Accent1 2 20 3" xfId="1721" xr:uid="{00000000-0005-0000-0000-0000B5150000}"/>
    <cellStyle name="20% - Accent1 2 20 3 2" xfId="1722" xr:uid="{00000000-0005-0000-0000-0000B6150000}"/>
    <cellStyle name="20% - Accent1 2 20 3 3" xfId="1723" xr:uid="{00000000-0005-0000-0000-0000B7150000}"/>
    <cellStyle name="20% - Accent1 2 20 3 4" xfId="1724" xr:uid="{00000000-0005-0000-0000-0000B8150000}"/>
    <cellStyle name="20% - Accent1 2 20 3 5" xfId="1725" xr:uid="{00000000-0005-0000-0000-0000B9150000}"/>
    <cellStyle name="20% - Accent1 2 20 3 6" xfId="1726" xr:uid="{00000000-0005-0000-0000-0000BA150000}"/>
    <cellStyle name="20% - Accent1 2 20 3 7" xfId="1727" xr:uid="{00000000-0005-0000-0000-0000BB150000}"/>
    <cellStyle name="20% - Accent1 2 20 3 8" xfId="1728" xr:uid="{00000000-0005-0000-0000-0000BC150000}"/>
    <cellStyle name="20% - Accent1 2 20 3_CC1" xfId="53527" xr:uid="{C2958C6F-9F3B-4599-843A-BAB9E9F76F20}"/>
    <cellStyle name="20% - Accent1 2 20 4" xfId="1729" xr:uid="{00000000-0005-0000-0000-0000BE150000}"/>
    <cellStyle name="20% - Accent1 2 20 4 2" xfId="1730" xr:uid="{00000000-0005-0000-0000-0000BF150000}"/>
    <cellStyle name="20% - Accent1 2 20 4_CC1" xfId="53528" xr:uid="{DB8745E7-931F-471E-BF44-C38D6D1F9056}"/>
    <cellStyle name="20% - Accent1 2 20 5" xfId="1731" xr:uid="{00000000-0005-0000-0000-0000C1150000}"/>
    <cellStyle name="20% - Accent1 2 20 5 2" xfId="1732" xr:uid="{00000000-0005-0000-0000-0000C2150000}"/>
    <cellStyle name="20% - Accent1 2 20 5_CC1" xfId="53529" xr:uid="{C8832382-47A8-491D-B6D3-D11524183C2C}"/>
    <cellStyle name="20% - Accent1 2 20 6" xfId="1733" xr:uid="{00000000-0005-0000-0000-0000C4150000}"/>
    <cellStyle name="20% - Accent1 2 20 6 2" xfId="1734" xr:uid="{00000000-0005-0000-0000-0000C5150000}"/>
    <cellStyle name="20% - Accent1 2 20 6_CC1" xfId="53530" xr:uid="{113F77D1-7554-4465-B0DF-083838E03DF0}"/>
    <cellStyle name="20% - Accent1 2 20 7" xfId="1735" xr:uid="{00000000-0005-0000-0000-0000C7150000}"/>
    <cellStyle name="20% - Accent1 2 20 7 2" xfId="1736" xr:uid="{00000000-0005-0000-0000-0000C8150000}"/>
    <cellStyle name="20% - Accent1 2 20 7_CC1" xfId="53531" xr:uid="{3B95465C-3557-4DCC-A5DC-0B685B4C5FC6}"/>
    <cellStyle name="20% - Accent1 2 20 8" xfId="1737" xr:uid="{00000000-0005-0000-0000-0000CA150000}"/>
    <cellStyle name="20% - Accent1 2 20 8 2" xfId="1738" xr:uid="{00000000-0005-0000-0000-0000CB150000}"/>
    <cellStyle name="20% - Accent1 2 20 8_CC1" xfId="53532" xr:uid="{9FF0D720-1C63-425F-B68D-390948A98CD7}"/>
    <cellStyle name="20% - Accent1 2 20 9" xfId="1739" xr:uid="{00000000-0005-0000-0000-0000CD150000}"/>
    <cellStyle name="20% - Accent1 2 20 9 2" xfId="1740" xr:uid="{00000000-0005-0000-0000-0000CE150000}"/>
    <cellStyle name="20% - Accent1 2 20 9_CC1" xfId="53533" xr:uid="{E6E4A96B-E952-4133-A6B6-A86B3E3F428B}"/>
    <cellStyle name="20% - Accent1 2 20_CC1" xfId="53523" xr:uid="{72A64CBD-24D6-4041-B969-E1A1AC6FAD2C}"/>
    <cellStyle name="20% - Accent1 2 21" xfId="1741" xr:uid="{00000000-0005-0000-0000-0000D1150000}"/>
    <cellStyle name="20% - Accent1 2 21 10" xfId="1742" xr:uid="{00000000-0005-0000-0000-0000D2150000}"/>
    <cellStyle name="20% - Accent1 2 21 10 2" xfId="1743" xr:uid="{00000000-0005-0000-0000-0000D3150000}"/>
    <cellStyle name="20% - Accent1 2 21 10_CC1" xfId="53535" xr:uid="{B1DED0E4-1A6E-4C31-B103-44A013FE219E}"/>
    <cellStyle name="20% - Accent1 2 21 11" xfId="1744" xr:uid="{00000000-0005-0000-0000-0000D5150000}"/>
    <cellStyle name="20% - Accent1 2 21 11 2" xfId="1745" xr:uid="{00000000-0005-0000-0000-0000D6150000}"/>
    <cellStyle name="20% - Accent1 2 21 11_CC1" xfId="53536" xr:uid="{1ED6E8DB-B441-410F-BF8B-83BC230D100A}"/>
    <cellStyle name="20% - Accent1 2 21 12" xfId="1746" xr:uid="{00000000-0005-0000-0000-0000D8150000}"/>
    <cellStyle name="20% - Accent1 2 21 13" xfId="1747" xr:uid="{00000000-0005-0000-0000-0000D9150000}"/>
    <cellStyle name="20% - Accent1 2 21 14" xfId="1748" xr:uid="{00000000-0005-0000-0000-0000DA150000}"/>
    <cellStyle name="20% - Accent1 2 21 15" xfId="1749" xr:uid="{00000000-0005-0000-0000-0000DB150000}"/>
    <cellStyle name="20% - Accent1 2 21 16" xfId="1750" xr:uid="{00000000-0005-0000-0000-0000DC150000}"/>
    <cellStyle name="20% - Accent1 2 21 17" xfId="1751" xr:uid="{00000000-0005-0000-0000-0000DD150000}"/>
    <cellStyle name="20% - Accent1 2 21 18" xfId="1752" xr:uid="{00000000-0005-0000-0000-0000DE150000}"/>
    <cellStyle name="20% - Accent1 2 21 2" xfId="1753" xr:uid="{00000000-0005-0000-0000-0000DF150000}"/>
    <cellStyle name="20% - Accent1 2 21 2 2" xfId="1754" xr:uid="{00000000-0005-0000-0000-0000E0150000}"/>
    <cellStyle name="20% - Accent1 2 21 2 3" xfId="1755" xr:uid="{00000000-0005-0000-0000-0000E1150000}"/>
    <cellStyle name="20% - Accent1 2 21 2 4" xfId="1756" xr:uid="{00000000-0005-0000-0000-0000E2150000}"/>
    <cellStyle name="20% - Accent1 2 21 2 5" xfId="1757" xr:uid="{00000000-0005-0000-0000-0000E3150000}"/>
    <cellStyle name="20% - Accent1 2 21 2 6" xfId="1758" xr:uid="{00000000-0005-0000-0000-0000E4150000}"/>
    <cellStyle name="20% - Accent1 2 21 2 7" xfId="1759" xr:uid="{00000000-0005-0000-0000-0000E5150000}"/>
    <cellStyle name="20% - Accent1 2 21 2 8" xfId="1760" xr:uid="{00000000-0005-0000-0000-0000E6150000}"/>
    <cellStyle name="20% - Accent1 2 21 2_CC1" xfId="53537" xr:uid="{40130831-C7C8-445F-A0DE-E4AC178C3865}"/>
    <cellStyle name="20% - Accent1 2 21 3" xfId="1761" xr:uid="{00000000-0005-0000-0000-0000E8150000}"/>
    <cellStyle name="20% - Accent1 2 21 3 2" xfId="1762" xr:uid="{00000000-0005-0000-0000-0000E9150000}"/>
    <cellStyle name="20% - Accent1 2 21 3 3" xfId="1763" xr:uid="{00000000-0005-0000-0000-0000EA150000}"/>
    <cellStyle name="20% - Accent1 2 21 3 4" xfId="1764" xr:uid="{00000000-0005-0000-0000-0000EB150000}"/>
    <cellStyle name="20% - Accent1 2 21 3 5" xfId="1765" xr:uid="{00000000-0005-0000-0000-0000EC150000}"/>
    <cellStyle name="20% - Accent1 2 21 3 6" xfId="1766" xr:uid="{00000000-0005-0000-0000-0000ED150000}"/>
    <cellStyle name="20% - Accent1 2 21 3 7" xfId="1767" xr:uid="{00000000-0005-0000-0000-0000EE150000}"/>
    <cellStyle name="20% - Accent1 2 21 3 8" xfId="1768" xr:uid="{00000000-0005-0000-0000-0000EF150000}"/>
    <cellStyle name="20% - Accent1 2 21 3_CC1" xfId="53538" xr:uid="{930A8CBA-3279-4938-AD74-54DCCFABA3DF}"/>
    <cellStyle name="20% - Accent1 2 21 4" xfId="1769" xr:uid="{00000000-0005-0000-0000-0000F1150000}"/>
    <cellStyle name="20% - Accent1 2 21 4 2" xfId="1770" xr:uid="{00000000-0005-0000-0000-0000F2150000}"/>
    <cellStyle name="20% - Accent1 2 21 4_CC1" xfId="53539" xr:uid="{BEE4DD99-36FD-48CD-B1F5-695E9C44C4F5}"/>
    <cellStyle name="20% - Accent1 2 21 5" xfId="1771" xr:uid="{00000000-0005-0000-0000-0000F4150000}"/>
    <cellStyle name="20% - Accent1 2 21 5 2" xfId="1772" xr:uid="{00000000-0005-0000-0000-0000F5150000}"/>
    <cellStyle name="20% - Accent1 2 21 5_CC1" xfId="53540" xr:uid="{CC122B7B-899A-403C-B563-ED81A06EBB37}"/>
    <cellStyle name="20% - Accent1 2 21 6" xfId="1773" xr:uid="{00000000-0005-0000-0000-0000F7150000}"/>
    <cellStyle name="20% - Accent1 2 21 6 2" xfId="1774" xr:uid="{00000000-0005-0000-0000-0000F8150000}"/>
    <cellStyle name="20% - Accent1 2 21 6_CC1" xfId="53541" xr:uid="{4E2EFC13-3E12-46F3-B297-C0249CBA6DD1}"/>
    <cellStyle name="20% - Accent1 2 21 7" xfId="1775" xr:uid="{00000000-0005-0000-0000-0000FA150000}"/>
    <cellStyle name="20% - Accent1 2 21 7 2" xfId="1776" xr:uid="{00000000-0005-0000-0000-0000FB150000}"/>
    <cellStyle name="20% - Accent1 2 21 7_CC1" xfId="53542" xr:uid="{04A7EF15-2B36-4591-8BA5-611E332FD4B7}"/>
    <cellStyle name="20% - Accent1 2 21 8" xfId="1777" xr:uid="{00000000-0005-0000-0000-0000FD150000}"/>
    <cellStyle name="20% - Accent1 2 21 8 2" xfId="1778" xr:uid="{00000000-0005-0000-0000-0000FE150000}"/>
    <cellStyle name="20% - Accent1 2 21 8_CC1" xfId="53543" xr:uid="{5D8F56F5-70D6-434D-92B8-B6F7A8C5B803}"/>
    <cellStyle name="20% - Accent1 2 21 9" xfId="1779" xr:uid="{00000000-0005-0000-0000-000000160000}"/>
    <cellStyle name="20% - Accent1 2 21 9 2" xfId="1780" xr:uid="{00000000-0005-0000-0000-000001160000}"/>
    <cellStyle name="20% - Accent1 2 21 9_CC1" xfId="53544" xr:uid="{3429585B-BA35-4878-9579-383E9749D537}"/>
    <cellStyle name="20% - Accent1 2 21_CC1" xfId="53534" xr:uid="{76F506CD-A02A-441D-A785-B2AA711A701A}"/>
    <cellStyle name="20% - Accent1 2 22" xfId="1781" xr:uid="{00000000-0005-0000-0000-000004160000}"/>
    <cellStyle name="20% - Accent1 2 22 10" xfId="1782" xr:uid="{00000000-0005-0000-0000-000005160000}"/>
    <cellStyle name="20% - Accent1 2 22 10 2" xfId="1783" xr:uid="{00000000-0005-0000-0000-000006160000}"/>
    <cellStyle name="20% - Accent1 2 22 10_CC1" xfId="53546" xr:uid="{89C08A04-F315-4B0A-8BA8-B0DA020015FD}"/>
    <cellStyle name="20% - Accent1 2 22 11" xfId="1784" xr:uid="{00000000-0005-0000-0000-000008160000}"/>
    <cellStyle name="20% - Accent1 2 22 11 2" xfId="1785" xr:uid="{00000000-0005-0000-0000-000009160000}"/>
    <cellStyle name="20% - Accent1 2 22 11_CC1" xfId="53547" xr:uid="{827E61CD-7CBF-4A16-BA2E-466DE35D5E02}"/>
    <cellStyle name="20% - Accent1 2 22 12" xfId="1786" xr:uid="{00000000-0005-0000-0000-00000B160000}"/>
    <cellStyle name="20% - Accent1 2 22 13" xfId="1787" xr:uid="{00000000-0005-0000-0000-00000C160000}"/>
    <cellStyle name="20% - Accent1 2 22 14" xfId="1788" xr:uid="{00000000-0005-0000-0000-00000D160000}"/>
    <cellStyle name="20% - Accent1 2 22 15" xfId="1789" xr:uid="{00000000-0005-0000-0000-00000E160000}"/>
    <cellStyle name="20% - Accent1 2 22 16" xfId="1790" xr:uid="{00000000-0005-0000-0000-00000F160000}"/>
    <cellStyle name="20% - Accent1 2 22 17" xfId="1791" xr:uid="{00000000-0005-0000-0000-000010160000}"/>
    <cellStyle name="20% - Accent1 2 22 18" xfId="1792" xr:uid="{00000000-0005-0000-0000-000011160000}"/>
    <cellStyle name="20% - Accent1 2 22 2" xfId="1793" xr:uid="{00000000-0005-0000-0000-000012160000}"/>
    <cellStyle name="20% - Accent1 2 22 2 2" xfId="1794" xr:uid="{00000000-0005-0000-0000-000013160000}"/>
    <cellStyle name="20% - Accent1 2 22 2 3" xfId="1795" xr:uid="{00000000-0005-0000-0000-000014160000}"/>
    <cellStyle name="20% - Accent1 2 22 2 4" xfId="1796" xr:uid="{00000000-0005-0000-0000-000015160000}"/>
    <cellStyle name="20% - Accent1 2 22 2 5" xfId="1797" xr:uid="{00000000-0005-0000-0000-000016160000}"/>
    <cellStyle name="20% - Accent1 2 22 2 6" xfId="1798" xr:uid="{00000000-0005-0000-0000-000017160000}"/>
    <cellStyle name="20% - Accent1 2 22 2 7" xfId="1799" xr:uid="{00000000-0005-0000-0000-000018160000}"/>
    <cellStyle name="20% - Accent1 2 22 2 8" xfId="1800" xr:uid="{00000000-0005-0000-0000-000019160000}"/>
    <cellStyle name="20% - Accent1 2 22 2_CC1" xfId="53548" xr:uid="{1047260A-838E-45A0-B85F-AD3D80D380DE}"/>
    <cellStyle name="20% - Accent1 2 22 3" xfId="1801" xr:uid="{00000000-0005-0000-0000-00001B160000}"/>
    <cellStyle name="20% - Accent1 2 22 3 2" xfId="1802" xr:uid="{00000000-0005-0000-0000-00001C160000}"/>
    <cellStyle name="20% - Accent1 2 22 3 3" xfId="1803" xr:uid="{00000000-0005-0000-0000-00001D160000}"/>
    <cellStyle name="20% - Accent1 2 22 3 4" xfId="1804" xr:uid="{00000000-0005-0000-0000-00001E160000}"/>
    <cellStyle name="20% - Accent1 2 22 3 5" xfId="1805" xr:uid="{00000000-0005-0000-0000-00001F160000}"/>
    <cellStyle name="20% - Accent1 2 22 3 6" xfId="1806" xr:uid="{00000000-0005-0000-0000-000020160000}"/>
    <cellStyle name="20% - Accent1 2 22 3 7" xfId="1807" xr:uid="{00000000-0005-0000-0000-000021160000}"/>
    <cellStyle name="20% - Accent1 2 22 3 8" xfId="1808" xr:uid="{00000000-0005-0000-0000-000022160000}"/>
    <cellStyle name="20% - Accent1 2 22 3_CC1" xfId="53549" xr:uid="{B4F7FA9B-4BA7-4D89-A61E-ED81BA94248B}"/>
    <cellStyle name="20% - Accent1 2 22 4" xfId="1809" xr:uid="{00000000-0005-0000-0000-000024160000}"/>
    <cellStyle name="20% - Accent1 2 22 4 2" xfId="1810" xr:uid="{00000000-0005-0000-0000-000025160000}"/>
    <cellStyle name="20% - Accent1 2 22 4_CC1" xfId="53550" xr:uid="{B886517B-8F45-4CE0-A018-E95BC18C7D7B}"/>
    <cellStyle name="20% - Accent1 2 22 5" xfId="1811" xr:uid="{00000000-0005-0000-0000-000027160000}"/>
    <cellStyle name="20% - Accent1 2 22 5 2" xfId="1812" xr:uid="{00000000-0005-0000-0000-000028160000}"/>
    <cellStyle name="20% - Accent1 2 22 5_CC1" xfId="53551" xr:uid="{3644FBA8-48F7-4C3C-A534-F07FDAEC8BAB}"/>
    <cellStyle name="20% - Accent1 2 22 6" xfId="1813" xr:uid="{00000000-0005-0000-0000-00002A160000}"/>
    <cellStyle name="20% - Accent1 2 22 6 2" xfId="1814" xr:uid="{00000000-0005-0000-0000-00002B160000}"/>
    <cellStyle name="20% - Accent1 2 22 6_CC1" xfId="53552" xr:uid="{A1CD4C57-3B59-4F5E-BEAA-C26832BDCA42}"/>
    <cellStyle name="20% - Accent1 2 22 7" xfId="1815" xr:uid="{00000000-0005-0000-0000-00002D160000}"/>
    <cellStyle name="20% - Accent1 2 22 7 2" xfId="1816" xr:uid="{00000000-0005-0000-0000-00002E160000}"/>
    <cellStyle name="20% - Accent1 2 22 7_CC1" xfId="53553" xr:uid="{FDEA1EFB-ACFB-4C99-8A0C-49E24862169A}"/>
    <cellStyle name="20% - Accent1 2 22 8" xfId="1817" xr:uid="{00000000-0005-0000-0000-000030160000}"/>
    <cellStyle name="20% - Accent1 2 22 8 2" xfId="1818" xr:uid="{00000000-0005-0000-0000-000031160000}"/>
    <cellStyle name="20% - Accent1 2 22 8_CC1" xfId="53554" xr:uid="{3CD307A3-8A5F-4CC1-A6D9-0697463439B1}"/>
    <cellStyle name="20% - Accent1 2 22 9" xfId="1819" xr:uid="{00000000-0005-0000-0000-000033160000}"/>
    <cellStyle name="20% - Accent1 2 22 9 2" xfId="1820" xr:uid="{00000000-0005-0000-0000-000034160000}"/>
    <cellStyle name="20% - Accent1 2 22 9_CC1" xfId="53555" xr:uid="{7F520541-8904-455F-A203-88F2E43459F4}"/>
    <cellStyle name="20% - Accent1 2 22_CC1" xfId="53545" xr:uid="{0A0A2BA4-502B-4C06-8B54-08590FF7F5B3}"/>
    <cellStyle name="20% - Accent1 2 23" xfId="1821" xr:uid="{00000000-0005-0000-0000-000037160000}"/>
    <cellStyle name="20% - Accent1 2 23 10" xfId="1822" xr:uid="{00000000-0005-0000-0000-000038160000}"/>
    <cellStyle name="20% - Accent1 2 23 10 2" xfId="1823" xr:uid="{00000000-0005-0000-0000-000039160000}"/>
    <cellStyle name="20% - Accent1 2 23 10_CC1" xfId="53557" xr:uid="{265F1291-4C14-48B7-BA83-D60A17CC0DF8}"/>
    <cellStyle name="20% - Accent1 2 23 11" xfId="1824" xr:uid="{00000000-0005-0000-0000-00003B160000}"/>
    <cellStyle name="20% - Accent1 2 23 11 2" xfId="1825" xr:uid="{00000000-0005-0000-0000-00003C160000}"/>
    <cellStyle name="20% - Accent1 2 23 11_CC1" xfId="53558" xr:uid="{C24736C0-C077-42F5-8316-36AAE99F70F6}"/>
    <cellStyle name="20% - Accent1 2 23 12" xfId="1826" xr:uid="{00000000-0005-0000-0000-00003E160000}"/>
    <cellStyle name="20% - Accent1 2 23 13" xfId="1827" xr:uid="{00000000-0005-0000-0000-00003F160000}"/>
    <cellStyle name="20% - Accent1 2 23 14" xfId="1828" xr:uid="{00000000-0005-0000-0000-000040160000}"/>
    <cellStyle name="20% - Accent1 2 23 15" xfId="1829" xr:uid="{00000000-0005-0000-0000-000041160000}"/>
    <cellStyle name="20% - Accent1 2 23 16" xfId="1830" xr:uid="{00000000-0005-0000-0000-000042160000}"/>
    <cellStyle name="20% - Accent1 2 23 17" xfId="1831" xr:uid="{00000000-0005-0000-0000-000043160000}"/>
    <cellStyle name="20% - Accent1 2 23 18" xfId="1832" xr:uid="{00000000-0005-0000-0000-000044160000}"/>
    <cellStyle name="20% - Accent1 2 23 2" xfId="1833" xr:uid="{00000000-0005-0000-0000-000045160000}"/>
    <cellStyle name="20% - Accent1 2 23 2 2" xfId="1834" xr:uid="{00000000-0005-0000-0000-000046160000}"/>
    <cellStyle name="20% - Accent1 2 23 2 3" xfId="1835" xr:uid="{00000000-0005-0000-0000-000047160000}"/>
    <cellStyle name="20% - Accent1 2 23 2 4" xfId="1836" xr:uid="{00000000-0005-0000-0000-000048160000}"/>
    <cellStyle name="20% - Accent1 2 23 2 5" xfId="1837" xr:uid="{00000000-0005-0000-0000-000049160000}"/>
    <cellStyle name="20% - Accent1 2 23 2 6" xfId="1838" xr:uid="{00000000-0005-0000-0000-00004A160000}"/>
    <cellStyle name="20% - Accent1 2 23 2 7" xfId="1839" xr:uid="{00000000-0005-0000-0000-00004B160000}"/>
    <cellStyle name="20% - Accent1 2 23 2 8" xfId="1840" xr:uid="{00000000-0005-0000-0000-00004C160000}"/>
    <cellStyle name="20% - Accent1 2 23 2_CC1" xfId="53559" xr:uid="{39819DEF-FC9E-4332-9DC8-1052834DCDB0}"/>
    <cellStyle name="20% - Accent1 2 23 3" xfId="1841" xr:uid="{00000000-0005-0000-0000-00004E160000}"/>
    <cellStyle name="20% - Accent1 2 23 3 2" xfId="1842" xr:uid="{00000000-0005-0000-0000-00004F160000}"/>
    <cellStyle name="20% - Accent1 2 23 3 3" xfId="1843" xr:uid="{00000000-0005-0000-0000-000050160000}"/>
    <cellStyle name="20% - Accent1 2 23 3 4" xfId="1844" xr:uid="{00000000-0005-0000-0000-000051160000}"/>
    <cellStyle name="20% - Accent1 2 23 3 5" xfId="1845" xr:uid="{00000000-0005-0000-0000-000052160000}"/>
    <cellStyle name="20% - Accent1 2 23 3 6" xfId="1846" xr:uid="{00000000-0005-0000-0000-000053160000}"/>
    <cellStyle name="20% - Accent1 2 23 3 7" xfId="1847" xr:uid="{00000000-0005-0000-0000-000054160000}"/>
    <cellStyle name="20% - Accent1 2 23 3 8" xfId="1848" xr:uid="{00000000-0005-0000-0000-000055160000}"/>
    <cellStyle name="20% - Accent1 2 23 3_CC1" xfId="53560" xr:uid="{D5F3F274-458A-42D8-AEFE-A5EC88D354B8}"/>
    <cellStyle name="20% - Accent1 2 23 4" xfId="1849" xr:uid="{00000000-0005-0000-0000-000057160000}"/>
    <cellStyle name="20% - Accent1 2 23 4 2" xfId="1850" xr:uid="{00000000-0005-0000-0000-000058160000}"/>
    <cellStyle name="20% - Accent1 2 23 4_CC1" xfId="53561" xr:uid="{9ED094CA-7F41-4B6F-8F30-E749A5DB6D32}"/>
    <cellStyle name="20% - Accent1 2 23 5" xfId="1851" xr:uid="{00000000-0005-0000-0000-00005A160000}"/>
    <cellStyle name="20% - Accent1 2 23 5 2" xfId="1852" xr:uid="{00000000-0005-0000-0000-00005B160000}"/>
    <cellStyle name="20% - Accent1 2 23 5_CC1" xfId="53562" xr:uid="{DE522775-1CF1-4B3C-BF37-F8F96DE5EA7E}"/>
    <cellStyle name="20% - Accent1 2 23 6" xfId="1853" xr:uid="{00000000-0005-0000-0000-00005D160000}"/>
    <cellStyle name="20% - Accent1 2 23 6 2" xfId="1854" xr:uid="{00000000-0005-0000-0000-00005E160000}"/>
    <cellStyle name="20% - Accent1 2 23 6_CC1" xfId="53563" xr:uid="{7486A018-4A3A-4FAF-AEF3-EA828B7C9A50}"/>
    <cellStyle name="20% - Accent1 2 23 7" xfId="1855" xr:uid="{00000000-0005-0000-0000-000060160000}"/>
    <cellStyle name="20% - Accent1 2 23 7 2" xfId="1856" xr:uid="{00000000-0005-0000-0000-000061160000}"/>
    <cellStyle name="20% - Accent1 2 23 7_CC1" xfId="53564" xr:uid="{78DC6F5D-72E9-4FFB-90EA-3789D2B26E36}"/>
    <cellStyle name="20% - Accent1 2 23 8" xfId="1857" xr:uid="{00000000-0005-0000-0000-000063160000}"/>
    <cellStyle name="20% - Accent1 2 23 8 2" xfId="1858" xr:uid="{00000000-0005-0000-0000-000064160000}"/>
    <cellStyle name="20% - Accent1 2 23 8_CC1" xfId="53565" xr:uid="{A420BE00-9741-4417-9F2B-7E2B13B2BB62}"/>
    <cellStyle name="20% - Accent1 2 23 9" xfId="1859" xr:uid="{00000000-0005-0000-0000-000066160000}"/>
    <cellStyle name="20% - Accent1 2 23 9 2" xfId="1860" xr:uid="{00000000-0005-0000-0000-000067160000}"/>
    <cellStyle name="20% - Accent1 2 23 9_CC1" xfId="53566" xr:uid="{22E49932-894D-4371-B030-CC9E5D29D3A0}"/>
    <cellStyle name="20% - Accent1 2 23_CC1" xfId="53556" xr:uid="{F1B60065-334B-4C53-A5CE-6AA012CB6AF1}"/>
    <cellStyle name="20% - Accent1 2 24" xfId="1861" xr:uid="{00000000-0005-0000-0000-00006A160000}"/>
    <cellStyle name="20% - Accent1 2 24 10" xfId="1862" xr:uid="{00000000-0005-0000-0000-00006B160000}"/>
    <cellStyle name="20% - Accent1 2 24 10 2" xfId="1863" xr:uid="{00000000-0005-0000-0000-00006C160000}"/>
    <cellStyle name="20% - Accent1 2 24 10_CC1" xfId="53568" xr:uid="{728D326F-9119-4918-8A63-7F1BCD6C01FB}"/>
    <cellStyle name="20% - Accent1 2 24 11" xfId="1864" xr:uid="{00000000-0005-0000-0000-00006E160000}"/>
    <cellStyle name="20% - Accent1 2 24 11 2" xfId="1865" xr:uid="{00000000-0005-0000-0000-00006F160000}"/>
    <cellStyle name="20% - Accent1 2 24 11_CC1" xfId="53569" xr:uid="{87294055-A5CB-4FBE-97B7-6059034B5296}"/>
    <cellStyle name="20% - Accent1 2 24 12" xfId="1866" xr:uid="{00000000-0005-0000-0000-000071160000}"/>
    <cellStyle name="20% - Accent1 2 24 13" xfId="1867" xr:uid="{00000000-0005-0000-0000-000072160000}"/>
    <cellStyle name="20% - Accent1 2 24 14" xfId="1868" xr:uid="{00000000-0005-0000-0000-000073160000}"/>
    <cellStyle name="20% - Accent1 2 24 15" xfId="1869" xr:uid="{00000000-0005-0000-0000-000074160000}"/>
    <cellStyle name="20% - Accent1 2 24 16" xfId="1870" xr:uid="{00000000-0005-0000-0000-000075160000}"/>
    <cellStyle name="20% - Accent1 2 24 17" xfId="1871" xr:uid="{00000000-0005-0000-0000-000076160000}"/>
    <cellStyle name="20% - Accent1 2 24 18" xfId="1872" xr:uid="{00000000-0005-0000-0000-000077160000}"/>
    <cellStyle name="20% - Accent1 2 24 2" xfId="1873" xr:uid="{00000000-0005-0000-0000-000078160000}"/>
    <cellStyle name="20% - Accent1 2 24 2 2" xfId="1874" xr:uid="{00000000-0005-0000-0000-000079160000}"/>
    <cellStyle name="20% - Accent1 2 24 2 3" xfId="1875" xr:uid="{00000000-0005-0000-0000-00007A160000}"/>
    <cellStyle name="20% - Accent1 2 24 2 4" xfId="1876" xr:uid="{00000000-0005-0000-0000-00007B160000}"/>
    <cellStyle name="20% - Accent1 2 24 2 5" xfId="1877" xr:uid="{00000000-0005-0000-0000-00007C160000}"/>
    <cellStyle name="20% - Accent1 2 24 2 6" xfId="1878" xr:uid="{00000000-0005-0000-0000-00007D160000}"/>
    <cellStyle name="20% - Accent1 2 24 2 7" xfId="1879" xr:uid="{00000000-0005-0000-0000-00007E160000}"/>
    <cellStyle name="20% - Accent1 2 24 2 8" xfId="1880" xr:uid="{00000000-0005-0000-0000-00007F160000}"/>
    <cellStyle name="20% - Accent1 2 24 2_CC1" xfId="53570" xr:uid="{4A166572-731F-491F-8F9A-383598B66D94}"/>
    <cellStyle name="20% - Accent1 2 24 3" xfId="1881" xr:uid="{00000000-0005-0000-0000-000081160000}"/>
    <cellStyle name="20% - Accent1 2 24 3 2" xfId="1882" xr:uid="{00000000-0005-0000-0000-000082160000}"/>
    <cellStyle name="20% - Accent1 2 24 3 3" xfId="1883" xr:uid="{00000000-0005-0000-0000-000083160000}"/>
    <cellStyle name="20% - Accent1 2 24 3 4" xfId="1884" xr:uid="{00000000-0005-0000-0000-000084160000}"/>
    <cellStyle name="20% - Accent1 2 24 3 5" xfId="1885" xr:uid="{00000000-0005-0000-0000-000085160000}"/>
    <cellStyle name="20% - Accent1 2 24 3 6" xfId="1886" xr:uid="{00000000-0005-0000-0000-000086160000}"/>
    <cellStyle name="20% - Accent1 2 24 3 7" xfId="1887" xr:uid="{00000000-0005-0000-0000-000087160000}"/>
    <cellStyle name="20% - Accent1 2 24 3 8" xfId="1888" xr:uid="{00000000-0005-0000-0000-000088160000}"/>
    <cellStyle name="20% - Accent1 2 24 3_CC1" xfId="53571" xr:uid="{67535359-84C9-427F-90ED-F5B26C94227A}"/>
    <cellStyle name="20% - Accent1 2 24 4" xfId="1889" xr:uid="{00000000-0005-0000-0000-00008A160000}"/>
    <cellStyle name="20% - Accent1 2 24 4 2" xfId="1890" xr:uid="{00000000-0005-0000-0000-00008B160000}"/>
    <cellStyle name="20% - Accent1 2 24 4_CC1" xfId="53572" xr:uid="{C22D418A-51BB-48FC-973E-991C990CA847}"/>
    <cellStyle name="20% - Accent1 2 24 5" xfId="1891" xr:uid="{00000000-0005-0000-0000-00008D160000}"/>
    <cellStyle name="20% - Accent1 2 24 5 2" xfId="1892" xr:uid="{00000000-0005-0000-0000-00008E160000}"/>
    <cellStyle name="20% - Accent1 2 24 5_CC1" xfId="53573" xr:uid="{F7A5A63E-789C-452B-B216-BB8D712A18EA}"/>
    <cellStyle name="20% - Accent1 2 24 6" xfId="1893" xr:uid="{00000000-0005-0000-0000-000090160000}"/>
    <cellStyle name="20% - Accent1 2 24 6 2" xfId="1894" xr:uid="{00000000-0005-0000-0000-000091160000}"/>
    <cellStyle name="20% - Accent1 2 24 6_CC1" xfId="53574" xr:uid="{332D3BBD-7BAD-4BDA-A13D-5AED8E99BF25}"/>
    <cellStyle name="20% - Accent1 2 24 7" xfId="1895" xr:uid="{00000000-0005-0000-0000-000093160000}"/>
    <cellStyle name="20% - Accent1 2 24 7 2" xfId="1896" xr:uid="{00000000-0005-0000-0000-000094160000}"/>
    <cellStyle name="20% - Accent1 2 24 7_CC1" xfId="53575" xr:uid="{4B374F77-EDD4-4D75-918E-FC9D1B707F49}"/>
    <cellStyle name="20% - Accent1 2 24 8" xfId="1897" xr:uid="{00000000-0005-0000-0000-000096160000}"/>
    <cellStyle name="20% - Accent1 2 24 8 2" xfId="1898" xr:uid="{00000000-0005-0000-0000-000097160000}"/>
    <cellStyle name="20% - Accent1 2 24 8_CC1" xfId="53576" xr:uid="{4A2D6C9C-A11D-47DA-A3E9-C489B755DD83}"/>
    <cellStyle name="20% - Accent1 2 24 9" xfId="1899" xr:uid="{00000000-0005-0000-0000-000099160000}"/>
    <cellStyle name="20% - Accent1 2 24 9 2" xfId="1900" xr:uid="{00000000-0005-0000-0000-00009A160000}"/>
    <cellStyle name="20% - Accent1 2 24 9_CC1" xfId="53577" xr:uid="{4E251425-1AB8-4055-97A1-37489AD82B92}"/>
    <cellStyle name="20% - Accent1 2 24_CC1" xfId="53567" xr:uid="{5B0A1A4A-A0BD-4826-BB0B-C33FBACA55A0}"/>
    <cellStyle name="20% - Accent1 2 25" xfId="1901" xr:uid="{00000000-0005-0000-0000-00009D160000}"/>
    <cellStyle name="20% - Accent1 2 25 10" xfId="1902" xr:uid="{00000000-0005-0000-0000-00009E160000}"/>
    <cellStyle name="20% - Accent1 2 25 10 2" xfId="1903" xr:uid="{00000000-0005-0000-0000-00009F160000}"/>
    <cellStyle name="20% - Accent1 2 25 10_CC1" xfId="53579" xr:uid="{7D7CED0C-D76E-4314-8D0D-8A7BF455BFF3}"/>
    <cellStyle name="20% - Accent1 2 25 11" xfId="1904" xr:uid="{00000000-0005-0000-0000-0000A1160000}"/>
    <cellStyle name="20% - Accent1 2 25 11 2" xfId="1905" xr:uid="{00000000-0005-0000-0000-0000A2160000}"/>
    <cellStyle name="20% - Accent1 2 25 11_CC1" xfId="53580" xr:uid="{C080D46B-C404-49A9-B413-944BA5670948}"/>
    <cellStyle name="20% - Accent1 2 25 12" xfId="1906" xr:uid="{00000000-0005-0000-0000-0000A4160000}"/>
    <cellStyle name="20% - Accent1 2 25 13" xfId="1907" xr:uid="{00000000-0005-0000-0000-0000A5160000}"/>
    <cellStyle name="20% - Accent1 2 25 14" xfId="1908" xr:uid="{00000000-0005-0000-0000-0000A6160000}"/>
    <cellStyle name="20% - Accent1 2 25 15" xfId="1909" xr:uid="{00000000-0005-0000-0000-0000A7160000}"/>
    <cellStyle name="20% - Accent1 2 25 16" xfId="1910" xr:uid="{00000000-0005-0000-0000-0000A8160000}"/>
    <cellStyle name="20% - Accent1 2 25 17" xfId="1911" xr:uid="{00000000-0005-0000-0000-0000A9160000}"/>
    <cellStyle name="20% - Accent1 2 25 18" xfId="1912" xr:uid="{00000000-0005-0000-0000-0000AA160000}"/>
    <cellStyle name="20% - Accent1 2 25 2" xfId="1913" xr:uid="{00000000-0005-0000-0000-0000AB160000}"/>
    <cellStyle name="20% - Accent1 2 25 2 2" xfId="1914" xr:uid="{00000000-0005-0000-0000-0000AC160000}"/>
    <cellStyle name="20% - Accent1 2 25 2 3" xfId="1915" xr:uid="{00000000-0005-0000-0000-0000AD160000}"/>
    <cellStyle name="20% - Accent1 2 25 2 4" xfId="1916" xr:uid="{00000000-0005-0000-0000-0000AE160000}"/>
    <cellStyle name="20% - Accent1 2 25 2 5" xfId="1917" xr:uid="{00000000-0005-0000-0000-0000AF160000}"/>
    <cellStyle name="20% - Accent1 2 25 2 6" xfId="1918" xr:uid="{00000000-0005-0000-0000-0000B0160000}"/>
    <cellStyle name="20% - Accent1 2 25 2 7" xfId="1919" xr:uid="{00000000-0005-0000-0000-0000B1160000}"/>
    <cellStyle name="20% - Accent1 2 25 2 8" xfId="1920" xr:uid="{00000000-0005-0000-0000-0000B2160000}"/>
    <cellStyle name="20% - Accent1 2 25 2_CC1" xfId="53581" xr:uid="{4AB1BA6F-7599-4510-9DF7-4D84770E6613}"/>
    <cellStyle name="20% - Accent1 2 25 3" xfId="1921" xr:uid="{00000000-0005-0000-0000-0000B4160000}"/>
    <cellStyle name="20% - Accent1 2 25 3 2" xfId="1922" xr:uid="{00000000-0005-0000-0000-0000B5160000}"/>
    <cellStyle name="20% - Accent1 2 25 3 3" xfId="1923" xr:uid="{00000000-0005-0000-0000-0000B6160000}"/>
    <cellStyle name="20% - Accent1 2 25 3 4" xfId="1924" xr:uid="{00000000-0005-0000-0000-0000B7160000}"/>
    <cellStyle name="20% - Accent1 2 25 3 5" xfId="1925" xr:uid="{00000000-0005-0000-0000-0000B8160000}"/>
    <cellStyle name="20% - Accent1 2 25 3 6" xfId="1926" xr:uid="{00000000-0005-0000-0000-0000B9160000}"/>
    <cellStyle name="20% - Accent1 2 25 3 7" xfId="1927" xr:uid="{00000000-0005-0000-0000-0000BA160000}"/>
    <cellStyle name="20% - Accent1 2 25 3 8" xfId="1928" xr:uid="{00000000-0005-0000-0000-0000BB160000}"/>
    <cellStyle name="20% - Accent1 2 25 3_CC1" xfId="53582" xr:uid="{2B3DAB2D-5574-4DDC-8153-4D0F9903551B}"/>
    <cellStyle name="20% - Accent1 2 25 4" xfId="1929" xr:uid="{00000000-0005-0000-0000-0000BD160000}"/>
    <cellStyle name="20% - Accent1 2 25 4 2" xfId="1930" xr:uid="{00000000-0005-0000-0000-0000BE160000}"/>
    <cellStyle name="20% - Accent1 2 25 4_CC1" xfId="53583" xr:uid="{BD6FB569-CC2D-4BFA-9B57-D457F236B5B4}"/>
    <cellStyle name="20% - Accent1 2 25 5" xfId="1931" xr:uid="{00000000-0005-0000-0000-0000C0160000}"/>
    <cellStyle name="20% - Accent1 2 25 5 2" xfId="1932" xr:uid="{00000000-0005-0000-0000-0000C1160000}"/>
    <cellStyle name="20% - Accent1 2 25 5_CC1" xfId="53584" xr:uid="{82CE92FC-AB5F-4170-8109-E5C3E27221D5}"/>
    <cellStyle name="20% - Accent1 2 25 6" xfId="1933" xr:uid="{00000000-0005-0000-0000-0000C3160000}"/>
    <cellStyle name="20% - Accent1 2 25 6 2" xfId="1934" xr:uid="{00000000-0005-0000-0000-0000C4160000}"/>
    <cellStyle name="20% - Accent1 2 25 6_CC1" xfId="53585" xr:uid="{CDFE7833-5D2E-430B-BF57-76261BE16407}"/>
    <cellStyle name="20% - Accent1 2 25 7" xfId="1935" xr:uid="{00000000-0005-0000-0000-0000C6160000}"/>
    <cellStyle name="20% - Accent1 2 25 7 2" xfId="1936" xr:uid="{00000000-0005-0000-0000-0000C7160000}"/>
    <cellStyle name="20% - Accent1 2 25 7_CC1" xfId="53586" xr:uid="{3310CCD6-ECA5-4CD0-81B6-F1667656F5F1}"/>
    <cellStyle name="20% - Accent1 2 25 8" xfId="1937" xr:uid="{00000000-0005-0000-0000-0000C9160000}"/>
    <cellStyle name="20% - Accent1 2 25 8 2" xfId="1938" xr:uid="{00000000-0005-0000-0000-0000CA160000}"/>
    <cellStyle name="20% - Accent1 2 25 8_CC1" xfId="53587" xr:uid="{4CB1ADE2-029B-4775-AA76-3D03DA6A5D5E}"/>
    <cellStyle name="20% - Accent1 2 25 9" xfId="1939" xr:uid="{00000000-0005-0000-0000-0000CC160000}"/>
    <cellStyle name="20% - Accent1 2 25 9 2" xfId="1940" xr:uid="{00000000-0005-0000-0000-0000CD160000}"/>
    <cellStyle name="20% - Accent1 2 25 9_CC1" xfId="53588" xr:uid="{CF703082-2F70-47EB-8C16-645426DC138D}"/>
    <cellStyle name="20% - Accent1 2 25_CC1" xfId="53578" xr:uid="{F77E0603-9FCA-4D3A-AD6F-6A473A8BA758}"/>
    <cellStyle name="20% - Accent1 2 26" xfId="1941" xr:uid="{00000000-0005-0000-0000-0000D0160000}"/>
    <cellStyle name="20% - Accent1 2 27" xfId="1942" xr:uid="{00000000-0005-0000-0000-0000D1160000}"/>
    <cellStyle name="20% - Accent1 2 28" xfId="1943" xr:uid="{00000000-0005-0000-0000-0000D2160000}"/>
    <cellStyle name="20% - Accent1 2 29" xfId="1944" xr:uid="{00000000-0005-0000-0000-0000D3160000}"/>
    <cellStyle name="20% - Accent1 2 3" xfId="1945" xr:uid="{00000000-0005-0000-0000-0000D4160000}"/>
    <cellStyle name="20% - Accent1 2 3 10" xfId="1946" xr:uid="{00000000-0005-0000-0000-0000D5160000}"/>
    <cellStyle name="20% - Accent1 2 3 11" xfId="1947" xr:uid="{00000000-0005-0000-0000-0000D6160000}"/>
    <cellStyle name="20% - Accent1 2 3 12" xfId="1948" xr:uid="{00000000-0005-0000-0000-0000D7160000}"/>
    <cellStyle name="20% - Accent1 2 3 13" xfId="1949" xr:uid="{00000000-0005-0000-0000-0000D8160000}"/>
    <cellStyle name="20% - Accent1 2 3 14" xfId="1950" xr:uid="{00000000-0005-0000-0000-0000D9160000}"/>
    <cellStyle name="20% - Accent1 2 3 15" xfId="1951" xr:uid="{00000000-0005-0000-0000-0000DA160000}"/>
    <cellStyle name="20% - Accent1 2 3 16" xfId="1952" xr:uid="{00000000-0005-0000-0000-0000DB160000}"/>
    <cellStyle name="20% - Accent1 2 3 17" xfId="1953" xr:uid="{00000000-0005-0000-0000-0000DC160000}"/>
    <cellStyle name="20% - Accent1 2 3 18" xfId="1954" xr:uid="{00000000-0005-0000-0000-0000DD160000}"/>
    <cellStyle name="20% - Accent1 2 3 19" xfId="1955" xr:uid="{00000000-0005-0000-0000-0000DE160000}"/>
    <cellStyle name="20% - Accent1 2 3 19 10" xfId="1956" xr:uid="{00000000-0005-0000-0000-0000DF160000}"/>
    <cellStyle name="20% - Accent1 2 3 19 10 2" xfId="1957" xr:uid="{00000000-0005-0000-0000-0000E0160000}"/>
    <cellStyle name="20% - Accent1 2 3 19 10_CC1" xfId="53590" xr:uid="{1493017C-A806-46D0-B7BC-5A8C33398C45}"/>
    <cellStyle name="20% - Accent1 2 3 19 11" xfId="1958" xr:uid="{00000000-0005-0000-0000-0000E2160000}"/>
    <cellStyle name="20% - Accent1 2 3 19 11 2" xfId="1959" xr:uid="{00000000-0005-0000-0000-0000E3160000}"/>
    <cellStyle name="20% - Accent1 2 3 19 11_CC1" xfId="53591" xr:uid="{0EBD9524-E274-46C9-A6C2-70BFC43A9E72}"/>
    <cellStyle name="20% - Accent1 2 3 19 12" xfId="1960" xr:uid="{00000000-0005-0000-0000-0000E5160000}"/>
    <cellStyle name="20% - Accent1 2 3 19 13" xfId="1961" xr:uid="{00000000-0005-0000-0000-0000E6160000}"/>
    <cellStyle name="20% - Accent1 2 3 19 14" xfId="1962" xr:uid="{00000000-0005-0000-0000-0000E7160000}"/>
    <cellStyle name="20% - Accent1 2 3 19 15" xfId="1963" xr:uid="{00000000-0005-0000-0000-0000E8160000}"/>
    <cellStyle name="20% - Accent1 2 3 19 16" xfId="1964" xr:uid="{00000000-0005-0000-0000-0000E9160000}"/>
    <cellStyle name="20% - Accent1 2 3 19 17" xfId="1965" xr:uid="{00000000-0005-0000-0000-0000EA160000}"/>
    <cellStyle name="20% - Accent1 2 3 19 18" xfId="1966" xr:uid="{00000000-0005-0000-0000-0000EB160000}"/>
    <cellStyle name="20% - Accent1 2 3 19 2" xfId="1967" xr:uid="{00000000-0005-0000-0000-0000EC160000}"/>
    <cellStyle name="20% - Accent1 2 3 19 2 2" xfId="1968" xr:uid="{00000000-0005-0000-0000-0000ED160000}"/>
    <cellStyle name="20% - Accent1 2 3 19 2 3" xfId="1969" xr:uid="{00000000-0005-0000-0000-0000EE160000}"/>
    <cellStyle name="20% - Accent1 2 3 19 2 4" xfId="1970" xr:uid="{00000000-0005-0000-0000-0000EF160000}"/>
    <cellStyle name="20% - Accent1 2 3 19 2 5" xfId="1971" xr:uid="{00000000-0005-0000-0000-0000F0160000}"/>
    <cellStyle name="20% - Accent1 2 3 19 2 6" xfId="1972" xr:uid="{00000000-0005-0000-0000-0000F1160000}"/>
    <cellStyle name="20% - Accent1 2 3 19 2 7" xfId="1973" xr:uid="{00000000-0005-0000-0000-0000F2160000}"/>
    <cellStyle name="20% - Accent1 2 3 19 2 8" xfId="1974" xr:uid="{00000000-0005-0000-0000-0000F3160000}"/>
    <cellStyle name="20% - Accent1 2 3 19 2_CC1" xfId="53592" xr:uid="{006EC7C6-3B9C-4CA5-8F72-3AE11B90D8FD}"/>
    <cellStyle name="20% - Accent1 2 3 19 3" xfId="1975" xr:uid="{00000000-0005-0000-0000-0000F5160000}"/>
    <cellStyle name="20% - Accent1 2 3 19 3 2" xfId="1976" xr:uid="{00000000-0005-0000-0000-0000F6160000}"/>
    <cellStyle name="20% - Accent1 2 3 19 3 3" xfId="1977" xr:uid="{00000000-0005-0000-0000-0000F7160000}"/>
    <cellStyle name="20% - Accent1 2 3 19 3 4" xfId="1978" xr:uid="{00000000-0005-0000-0000-0000F8160000}"/>
    <cellStyle name="20% - Accent1 2 3 19 3 5" xfId="1979" xr:uid="{00000000-0005-0000-0000-0000F9160000}"/>
    <cellStyle name="20% - Accent1 2 3 19 3 6" xfId="1980" xr:uid="{00000000-0005-0000-0000-0000FA160000}"/>
    <cellStyle name="20% - Accent1 2 3 19 3 7" xfId="1981" xr:uid="{00000000-0005-0000-0000-0000FB160000}"/>
    <cellStyle name="20% - Accent1 2 3 19 3 8" xfId="1982" xr:uid="{00000000-0005-0000-0000-0000FC160000}"/>
    <cellStyle name="20% - Accent1 2 3 19 3_CC1" xfId="53593" xr:uid="{4FE85D79-DF1E-428B-A395-82E59A5EE44B}"/>
    <cellStyle name="20% - Accent1 2 3 19 4" xfId="1983" xr:uid="{00000000-0005-0000-0000-0000FE160000}"/>
    <cellStyle name="20% - Accent1 2 3 19 4 2" xfId="1984" xr:uid="{00000000-0005-0000-0000-0000FF160000}"/>
    <cellStyle name="20% - Accent1 2 3 19 4_CC1" xfId="53594" xr:uid="{C3FB3C57-ADDC-40F7-923A-23AFBBE26439}"/>
    <cellStyle name="20% - Accent1 2 3 19 5" xfId="1985" xr:uid="{00000000-0005-0000-0000-000001170000}"/>
    <cellStyle name="20% - Accent1 2 3 19 5 2" xfId="1986" xr:uid="{00000000-0005-0000-0000-000002170000}"/>
    <cellStyle name="20% - Accent1 2 3 19 5_CC1" xfId="53595" xr:uid="{49490E4D-DB42-410E-B09C-B7CDE9CEC84F}"/>
    <cellStyle name="20% - Accent1 2 3 19 6" xfId="1987" xr:uid="{00000000-0005-0000-0000-000004170000}"/>
    <cellStyle name="20% - Accent1 2 3 19 6 2" xfId="1988" xr:uid="{00000000-0005-0000-0000-000005170000}"/>
    <cellStyle name="20% - Accent1 2 3 19 6_CC1" xfId="53596" xr:uid="{74D1E465-6DB9-4CBA-BB88-B2702603F3B6}"/>
    <cellStyle name="20% - Accent1 2 3 19 7" xfId="1989" xr:uid="{00000000-0005-0000-0000-000007170000}"/>
    <cellStyle name="20% - Accent1 2 3 19 7 2" xfId="1990" xr:uid="{00000000-0005-0000-0000-000008170000}"/>
    <cellStyle name="20% - Accent1 2 3 19 7_CC1" xfId="53597" xr:uid="{7C228857-A8C2-4CAD-9F4E-75ADA11DBC38}"/>
    <cellStyle name="20% - Accent1 2 3 19 8" xfId="1991" xr:uid="{00000000-0005-0000-0000-00000A170000}"/>
    <cellStyle name="20% - Accent1 2 3 19 8 2" xfId="1992" xr:uid="{00000000-0005-0000-0000-00000B170000}"/>
    <cellStyle name="20% - Accent1 2 3 19 8_CC1" xfId="53598" xr:uid="{1DB9E7C4-C245-4E20-BB56-42CFEE5908E4}"/>
    <cellStyle name="20% - Accent1 2 3 19 9" xfId="1993" xr:uid="{00000000-0005-0000-0000-00000D170000}"/>
    <cellStyle name="20% - Accent1 2 3 19 9 2" xfId="1994" xr:uid="{00000000-0005-0000-0000-00000E170000}"/>
    <cellStyle name="20% - Accent1 2 3 19 9_CC1" xfId="53599" xr:uid="{CFABFB28-D446-41A8-9BFC-6A33FE84E037}"/>
    <cellStyle name="20% - Accent1 2 3 19_CC1" xfId="53589" xr:uid="{818EA11F-EEB3-42BB-87AC-01B1245577AE}"/>
    <cellStyle name="20% - Accent1 2 3 2" xfId="1995" xr:uid="{00000000-0005-0000-0000-000011170000}"/>
    <cellStyle name="20% - Accent1 2 3 2 10" xfId="1996" xr:uid="{00000000-0005-0000-0000-000012170000}"/>
    <cellStyle name="20% - Accent1 2 3 2 10 2" xfId="1997" xr:uid="{00000000-0005-0000-0000-000013170000}"/>
    <cellStyle name="20% - Accent1 2 3 2 10_CC1" xfId="53600" xr:uid="{81424D0F-D2E4-45E6-A5E3-998690C982F6}"/>
    <cellStyle name="20% - Accent1 2 3 2 11" xfId="1998" xr:uid="{00000000-0005-0000-0000-000015170000}"/>
    <cellStyle name="20% - Accent1 2 3 2 11 2" xfId="1999" xr:uid="{00000000-0005-0000-0000-000016170000}"/>
    <cellStyle name="20% - Accent1 2 3 2 11_CC1" xfId="53601" xr:uid="{42CCAD1A-A4C0-4A9D-88B8-9D2CA2496CE0}"/>
    <cellStyle name="20% - Accent1 2 3 2 12" xfId="2000" xr:uid="{00000000-0005-0000-0000-000018170000}"/>
    <cellStyle name="20% - Accent1 2 3 2 12 2" xfId="2001" xr:uid="{00000000-0005-0000-0000-000019170000}"/>
    <cellStyle name="20% - Accent1 2 3 2 12_CC1" xfId="53602" xr:uid="{761B2FFB-1C08-4A40-ADE1-D144284EF554}"/>
    <cellStyle name="20% - Accent1 2 3 2 13" xfId="2002" xr:uid="{00000000-0005-0000-0000-00001B170000}"/>
    <cellStyle name="20% - Accent1 2 3 2 13 2" xfId="2003" xr:uid="{00000000-0005-0000-0000-00001C170000}"/>
    <cellStyle name="20% - Accent1 2 3 2 13_CC1" xfId="53603" xr:uid="{A6F4D699-6A15-463C-BA65-5A85F75C563C}"/>
    <cellStyle name="20% - Accent1 2 3 2 14" xfId="2004" xr:uid="{00000000-0005-0000-0000-00001E170000}"/>
    <cellStyle name="20% - Accent1 2 3 2 14 2" xfId="2005" xr:uid="{00000000-0005-0000-0000-00001F170000}"/>
    <cellStyle name="20% - Accent1 2 3 2 14_CC1" xfId="53604" xr:uid="{A098C8C0-4281-46AE-AF5C-1387A64DEBCD}"/>
    <cellStyle name="20% - Accent1 2 3 2 15" xfId="2006" xr:uid="{00000000-0005-0000-0000-000021170000}"/>
    <cellStyle name="20% - Accent1 2 3 2 15 2" xfId="2007" xr:uid="{00000000-0005-0000-0000-000022170000}"/>
    <cellStyle name="20% - Accent1 2 3 2 15_CC1" xfId="53605" xr:uid="{D466F39D-CA5E-4174-9BAD-E776FBC5F617}"/>
    <cellStyle name="20% - Accent1 2 3 2 16" xfId="2008" xr:uid="{00000000-0005-0000-0000-000024170000}"/>
    <cellStyle name="20% - Accent1 2 3 2 16 2" xfId="2009" xr:uid="{00000000-0005-0000-0000-000025170000}"/>
    <cellStyle name="20% - Accent1 2 3 2 16_CC1" xfId="53606" xr:uid="{8BC57CD5-D54B-4550-B432-2B6B580FDF0B}"/>
    <cellStyle name="20% - Accent1 2 3 2 17" xfId="2010" xr:uid="{00000000-0005-0000-0000-000027170000}"/>
    <cellStyle name="20% - Accent1 2 3 2 18" xfId="2011" xr:uid="{00000000-0005-0000-0000-000028170000}"/>
    <cellStyle name="20% - Accent1 2 3 2 19" xfId="2012" xr:uid="{00000000-0005-0000-0000-000029170000}"/>
    <cellStyle name="20% - Accent1 2 3 2 2" xfId="2013" xr:uid="{00000000-0005-0000-0000-00002A170000}"/>
    <cellStyle name="20% - Accent1 2 3 2 20" xfId="2014" xr:uid="{00000000-0005-0000-0000-00002B170000}"/>
    <cellStyle name="20% - Accent1 2 3 2 21" xfId="2015" xr:uid="{00000000-0005-0000-0000-00002C170000}"/>
    <cellStyle name="20% - Accent1 2 3 2 22" xfId="2016" xr:uid="{00000000-0005-0000-0000-00002D170000}"/>
    <cellStyle name="20% - Accent1 2 3 2 23" xfId="2017" xr:uid="{00000000-0005-0000-0000-00002E170000}"/>
    <cellStyle name="20% - Accent1 2 3 2 24" xfId="43181" xr:uid="{00000000-0005-0000-0000-00002F170000}"/>
    <cellStyle name="20% - Accent1 2 3 2 3" xfId="2018" xr:uid="{00000000-0005-0000-0000-000030170000}"/>
    <cellStyle name="20% - Accent1 2 3 2 4" xfId="2019" xr:uid="{00000000-0005-0000-0000-000031170000}"/>
    <cellStyle name="20% - Accent1 2 3 2 5" xfId="2020" xr:uid="{00000000-0005-0000-0000-000032170000}"/>
    <cellStyle name="20% - Accent1 2 3 2 6" xfId="2021" xr:uid="{00000000-0005-0000-0000-000033170000}"/>
    <cellStyle name="20% - Accent1 2 3 2 7" xfId="2022" xr:uid="{00000000-0005-0000-0000-000034170000}"/>
    <cellStyle name="20% - Accent1 2 3 2 7 2" xfId="2023" xr:uid="{00000000-0005-0000-0000-000035170000}"/>
    <cellStyle name="20% - Accent1 2 3 2 7 3" xfId="2024" xr:uid="{00000000-0005-0000-0000-000036170000}"/>
    <cellStyle name="20% - Accent1 2 3 2 7 4" xfId="2025" xr:uid="{00000000-0005-0000-0000-000037170000}"/>
    <cellStyle name="20% - Accent1 2 3 2 7 5" xfId="2026" xr:uid="{00000000-0005-0000-0000-000038170000}"/>
    <cellStyle name="20% - Accent1 2 3 2 7 6" xfId="2027" xr:uid="{00000000-0005-0000-0000-000039170000}"/>
    <cellStyle name="20% - Accent1 2 3 2 7 7" xfId="2028" xr:uid="{00000000-0005-0000-0000-00003A170000}"/>
    <cellStyle name="20% - Accent1 2 3 2 7 8" xfId="2029" xr:uid="{00000000-0005-0000-0000-00003B170000}"/>
    <cellStyle name="20% - Accent1 2 3 2 7_CC1" xfId="53607" xr:uid="{B498AB5C-66CB-4A47-B2E1-134F2C024020}"/>
    <cellStyle name="20% - Accent1 2 3 2 8" xfId="2030" xr:uid="{00000000-0005-0000-0000-00003D170000}"/>
    <cellStyle name="20% - Accent1 2 3 2 8 2" xfId="2031" xr:uid="{00000000-0005-0000-0000-00003E170000}"/>
    <cellStyle name="20% - Accent1 2 3 2 8 3" xfId="2032" xr:uid="{00000000-0005-0000-0000-00003F170000}"/>
    <cellStyle name="20% - Accent1 2 3 2 8 4" xfId="2033" xr:uid="{00000000-0005-0000-0000-000040170000}"/>
    <cellStyle name="20% - Accent1 2 3 2 8 5" xfId="2034" xr:uid="{00000000-0005-0000-0000-000041170000}"/>
    <cellStyle name="20% - Accent1 2 3 2 8 6" xfId="2035" xr:uid="{00000000-0005-0000-0000-000042170000}"/>
    <cellStyle name="20% - Accent1 2 3 2 8 7" xfId="2036" xr:uid="{00000000-0005-0000-0000-000043170000}"/>
    <cellStyle name="20% - Accent1 2 3 2 8 8" xfId="2037" xr:uid="{00000000-0005-0000-0000-000044170000}"/>
    <cellStyle name="20% - Accent1 2 3 2 8_CC1" xfId="53608" xr:uid="{AF490C8B-94EA-40F0-A28F-DBFA18A5C5B8}"/>
    <cellStyle name="20% - Accent1 2 3 2 9" xfId="2038" xr:uid="{00000000-0005-0000-0000-000046170000}"/>
    <cellStyle name="20% - Accent1 2 3 2 9 2" xfId="2039" xr:uid="{00000000-0005-0000-0000-000047170000}"/>
    <cellStyle name="20% - Accent1 2 3 2 9_CC1" xfId="53609" xr:uid="{308CAD26-DA1B-47D6-9B3E-A8D53404A315}"/>
    <cellStyle name="20% - Accent1 2 3 2_A01" xfId="2040" xr:uid="{00000000-0005-0000-0000-000049170000}"/>
    <cellStyle name="20% - Accent1 2 3 20" xfId="2041" xr:uid="{00000000-0005-0000-0000-00004A170000}"/>
    <cellStyle name="20% - Accent1 2 3 20 10" xfId="2042" xr:uid="{00000000-0005-0000-0000-00004B170000}"/>
    <cellStyle name="20% - Accent1 2 3 20 10 2" xfId="2043" xr:uid="{00000000-0005-0000-0000-00004C170000}"/>
    <cellStyle name="20% - Accent1 2 3 20 10_CC1" xfId="53611" xr:uid="{05824501-09D3-4FEE-9515-E0A5A6A3E077}"/>
    <cellStyle name="20% - Accent1 2 3 20 11" xfId="2044" xr:uid="{00000000-0005-0000-0000-00004E170000}"/>
    <cellStyle name="20% - Accent1 2 3 20 11 2" xfId="2045" xr:uid="{00000000-0005-0000-0000-00004F170000}"/>
    <cellStyle name="20% - Accent1 2 3 20 11_CC1" xfId="53612" xr:uid="{84FA6CBF-3B39-47C6-AA23-7C90236B5604}"/>
    <cellStyle name="20% - Accent1 2 3 20 12" xfId="2046" xr:uid="{00000000-0005-0000-0000-000051170000}"/>
    <cellStyle name="20% - Accent1 2 3 20 13" xfId="2047" xr:uid="{00000000-0005-0000-0000-000052170000}"/>
    <cellStyle name="20% - Accent1 2 3 20 14" xfId="2048" xr:uid="{00000000-0005-0000-0000-000053170000}"/>
    <cellStyle name="20% - Accent1 2 3 20 15" xfId="2049" xr:uid="{00000000-0005-0000-0000-000054170000}"/>
    <cellStyle name="20% - Accent1 2 3 20 16" xfId="2050" xr:uid="{00000000-0005-0000-0000-000055170000}"/>
    <cellStyle name="20% - Accent1 2 3 20 17" xfId="2051" xr:uid="{00000000-0005-0000-0000-000056170000}"/>
    <cellStyle name="20% - Accent1 2 3 20 18" xfId="2052" xr:uid="{00000000-0005-0000-0000-000057170000}"/>
    <cellStyle name="20% - Accent1 2 3 20 2" xfId="2053" xr:uid="{00000000-0005-0000-0000-000058170000}"/>
    <cellStyle name="20% - Accent1 2 3 20 2 2" xfId="2054" xr:uid="{00000000-0005-0000-0000-000059170000}"/>
    <cellStyle name="20% - Accent1 2 3 20 2 3" xfId="2055" xr:uid="{00000000-0005-0000-0000-00005A170000}"/>
    <cellStyle name="20% - Accent1 2 3 20 2 4" xfId="2056" xr:uid="{00000000-0005-0000-0000-00005B170000}"/>
    <cellStyle name="20% - Accent1 2 3 20 2 5" xfId="2057" xr:uid="{00000000-0005-0000-0000-00005C170000}"/>
    <cellStyle name="20% - Accent1 2 3 20 2 6" xfId="2058" xr:uid="{00000000-0005-0000-0000-00005D170000}"/>
    <cellStyle name="20% - Accent1 2 3 20 2 7" xfId="2059" xr:uid="{00000000-0005-0000-0000-00005E170000}"/>
    <cellStyle name="20% - Accent1 2 3 20 2 8" xfId="2060" xr:uid="{00000000-0005-0000-0000-00005F170000}"/>
    <cellStyle name="20% - Accent1 2 3 20 2_CC1" xfId="53613" xr:uid="{82E633A1-F63D-4FA4-B3D1-87625EFF1E96}"/>
    <cellStyle name="20% - Accent1 2 3 20 3" xfId="2061" xr:uid="{00000000-0005-0000-0000-000061170000}"/>
    <cellStyle name="20% - Accent1 2 3 20 3 2" xfId="2062" xr:uid="{00000000-0005-0000-0000-000062170000}"/>
    <cellStyle name="20% - Accent1 2 3 20 3 3" xfId="2063" xr:uid="{00000000-0005-0000-0000-000063170000}"/>
    <cellStyle name="20% - Accent1 2 3 20 3 4" xfId="2064" xr:uid="{00000000-0005-0000-0000-000064170000}"/>
    <cellStyle name="20% - Accent1 2 3 20 3 5" xfId="2065" xr:uid="{00000000-0005-0000-0000-000065170000}"/>
    <cellStyle name="20% - Accent1 2 3 20 3 6" xfId="2066" xr:uid="{00000000-0005-0000-0000-000066170000}"/>
    <cellStyle name="20% - Accent1 2 3 20 3 7" xfId="2067" xr:uid="{00000000-0005-0000-0000-000067170000}"/>
    <cellStyle name="20% - Accent1 2 3 20 3 8" xfId="2068" xr:uid="{00000000-0005-0000-0000-000068170000}"/>
    <cellStyle name="20% - Accent1 2 3 20 3_CC1" xfId="53614" xr:uid="{1FF36273-13F4-4549-900E-9EEDD1062DBB}"/>
    <cellStyle name="20% - Accent1 2 3 20 4" xfId="2069" xr:uid="{00000000-0005-0000-0000-00006A170000}"/>
    <cellStyle name="20% - Accent1 2 3 20 4 2" xfId="2070" xr:uid="{00000000-0005-0000-0000-00006B170000}"/>
    <cellStyle name="20% - Accent1 2 3 20 4_CC1" xfId="53615" xr:uid="{D50B4CD7-F714-47ED-9D53-70D661DF19E8}"/>
    <cellStyle name="20% - Accent1 2 3 20 5" xfId="2071" xr:uid="{00000000-0005-0000-0000-00006D170000}"/>
    <cellStyle name="20% - Accent1 2 3 20 5 2" xfId="2072" xr:uid="{00000000-0005-0000-0000-00006E170000}"/>
    <cellStyle name="20% - Accent1 2 3 20 5_CC1" xfId="53616" xr:uid="{EB1644EF-8CE7-48CA-BC68-F245EE3EBAD4}"/>
    <cellStyle name="20% - Accent1 2 3 20 6" xfId="2073" xr:uid="{00000000-0005-0000-0000-000070170000}"/>
    <cellStyle name="20% - Accent1 2 3 20 6 2" xfId="2074" xr:uid="{00000000-0005-0000-0000-000071170000}"/>
    <cellStyle name="20% - Accent1 2 3 20 6_CC1" xfId="53617" xr:uid="{5E7091A4-D598-412C-B420-0BAA73F522A3}"/>
    <cellStyle name="20% - Accent1 2 3 20 7" xfId="2075" xr:uid="{00000000-0005-0000-0000-000073170000}"/>
    <cellStyle name="20% - Accent1 2 3 20 7 2" xfId="2076" xr:uid="{00000000-0005-0000-0000-000074170000}"/>
    <cellStyle name="20% - Accent1 2 3 20 7_CC1" xfId="53618" xr:uid="{8CE1E461-37BA-44C0-B620-5C548B503246}"/>
    <cellStyle name="20% - Accent1 2 3 20 8" xfId="2077" xr:uid="{00000000-0005-0000-0000-000076170000}"/>
    <cellStyle name="20% - Accent1 2 3 20 8 2" xfId="2078" xr:uid="{00000000-0005-0000-0000-000077170000}"/>
    <cellStyle name="20% - Accent1 2 3 20 8_CC1" xfId="53619" xr:uid="{27F6E8E9-427C-467D-A4EE-C6E27FEFED12}"/>
    <cellStyle name="20% - Accent1 2 3 20 9" xfId="2079" xr:uid="{00000000-0005-0000-0000-000079170000}"/>
    <cellStyle name="20% - Accent1 2 3 20 9 2" xfId="2080" xr:uid="{00000000-0005-0000-0000-00007A170000}"/>
    <cellStyle name="20% - Accent1 2 3 20 9_CC1" xfId="53620" xr:uid="{647CBDB4-0C65-4A29-A57C-606C32FB46F9}"/>
    <cellStyle name="20% - Accent1 2 3 20_CC1" xfId="53610" xr:uid="{B2C7D52E-4496-41ED-BACF-81A6F620237D}"/>
    <cellStyle name="20% - Accent1 2 3 21" xfId="2081" xr:uid="{00000000-0005-0000-0000-00007D170000}"/>
    <cellStyle name="20% - Accent1 2 3 21 10" xfId="2082" xr:uid="{00000000-0005-0000-0000-00007E170000}"/>
    <cellStyle name="20% - Accent1 2 3 21 10 2" xfId="2083" xr:uid="{00000000-0005-0000-0000-00007F170000}"/>
    <cellStyle name="20% - Accent1 2 3 21 10_CC1" xfId="53622" xr:uid="{565D8DC5-257E-4D88-9391-7F43785A173C}"/>
    <cellStyle name="20% - Accent1 2 3 21 11" xfId="2084" xr:uid="{00000000-0005-0000-0000-000081170000}"/>
    <cellStyle name="20% - Accent1 2 3 21 11 2" xfId="2085" xr:uid="{00000000-0005-0000-0000-000082170000}"/>
    <cellStyle name="20% - Accent1 2 3 21 11_CC1" xfId="53623" xr:uid="{1C7BEED3-B326-43DB-9EFC-1C98A838CC7B}"/>
    <cellStyle name="20% - Accent1 2 3 21 12" xfId="2086" xr:uid="{00000000-0005-0000-0000-000084170000}"/>
    <cellStyle name="20% - Accent1 2 3 21 13" xfId="2087" xr:uid="{00000000-0005-0000-0000-000085170000}"/>
    <cellStyle name="20% - Accent1 2 3 21 14" xfId="2088" xr:uid="{00000000-0005-0000-0000-000086170000}"/>
    <cellStyle name="20% - Accent1 2 3 21 15" xfId="2089" xr:uid="{00000000-0005-0000-0000-000087170000}"/>
    <cellStyle name="20% - Accent1 2 3 21 16" xfId="2090" xr:uid="{00000000-0005-0000-0000-000088170000}"/>
    <cellStyle name="20% - Accent1 2 3 21 17" xfId="2091" xr:uid="{00000000-0005-0000-0000-000089170000}"/>
    <cellStyle name="20% - Accent1 2 3 21 18" xfId="2092" xr:uid="{00000000-0005-0000-0000-00008A170000}"/>
    <cellStyle name="20% - Accent1 2 3 21 2" xfId="2093" xr:uid="{00000000-0005-0000-0000-00008B170000}"/>
    <cellStyle name="20% - Accent1 2 3 21 2 2" xfId="2094" xr:uid="{00000000-0005-0000-0000-00008C170000}"/>
    <cellStyle name="20% - Accent1 2 3 21 2 3" xfId="2095" xr:uid="{00000000-0005-0000-0000-00008D170000}"/>
    <cellStyle name="20% - Accent1 2 3 21 2 4" xfId="2096" xr:uid="{00000000-0005-0000-0000-00008E170000}"/>
    <cellStyle name="20% - Accent1 2 3 21 2 5" xfId="2097" xr:uid="{00000000-0005-0000-0000-00008F170000}"/>
    <cellStyle name="20% - Accent1 2 3 21 2 6" xfId="2098" xr:uid="{00000000-0005-0000-0000-000090170000}"/>
    <cellStyle name="20% - Accent1 2 3 21 2 7" xfId="2099" xr:uid="{00000000-0005-0000-0000-000091170000}"/>
    <cellStyle name="20% - Accent1 2 3 21 2 8" xfId="2100" xr:uid="{00000000-0005-0000-0000-000092170000}"/>
    <cellStyle name="20% - Accent1 2 3 21 2_CC1" xfId="53624" xr:uid="{EC3CBAE0-0627-407B-A22B-8BFF1CBA8FEC}"/>
    <cellStyle name="20% - Accent1 2 3 21 3" xfId="2101" xr:uid="{00000000-0005-0000-0000-000094170000}"/>
    <cellStyle name="20% - Accent1 2 3 21 3 2" xfId="2102" xr:uid="{00000000-0005-0000-0000-000095170000}"/>
    <cellStyle name="20% - Accent1 2 3 21 3 3" xfId="2103" xr:uid="{00000000-0005-0000-0000-000096170000}"/>
    <cellStyle name="20% - Accent1 2 3 21 3 4" xfId="2104" xr:uid="{00000000-0005-0000-0000-000097170000}"/>
    <cellStyle name="20% - Accent1 2 3 21 3 5" xfId="2105" xr:uid="{00000000-0005-0000-0000-000098170000}"/>
    <cellStyle name="20% - Accent1 2 3 21 3 6" xfId="2106" xr:uid="{00000000-0005-0000-0000-000099170000}"/>
    <cellStyle name="20% - Accent1 2 3 21 3 7" xfId="2107" xr:uid="{00000000-0005-0000-0000-00009A170000}"/>
    <cellStyle name="20% - Accent1 2 3 21 3 8" xfId="2108" xr:uid="{00000000-0005-0000-0000-00009B170000}"/>
    <cellStyle name="20% - Accent1 2 3 21 3_CC1" xfId="53625" xr:uid="{D378B624-6BDE-4962-96C3-46C828657878}"/>
    <cellStyle name="20% - Accent1 2 3 21 4" xfId="2109" xr:uid="{00000000-0005-0000-0000-00009D170000}"/>
    <cellStyle name="20% - Accent1 2 3 21 4 2" xfId="2110" xr:uid="{00000000-0005-0000-0000-00009E170000}"/>
    <cellStyle name="20% - Accent1 2 3 21 4_CC1" xfId="53626" xr:uid="{9BFBC294-2A28-4CA8-8073-BD0E4E3A731A}"/>
    <cellStyle name="20% - Accent1 2 3 21 5" xfId="2111" xr:uid="{00000000-0005-0000-0000-0000A0170000}"/>
    <cellStyle name="20% - Accent1 2 3 21 5 2" xfId="2112" xr:uid="{00000000-0005-0000-0000-0000A1170000}"/>
    <cellStyle name="20% - Accent1 2 3 21 5_CC1" xfId="53627" xr:uid="{B6FD04B2-2D03-41BC-BC6E-4CEE67BD6A12}"/>
    <cellStyle name="20% - Accent1 2 3 21 6" xfId="2113" xr:uid="{00000000-0005-0000-0000-0000A3170000}"/>
    <cellStyle name="20% - Accent1 2 3 21 6 2" xfId="2114" xr:uid="{00000000-0005-0000-0000-0000A4170000}"/>
    <cellStyle name="20% - Accent1 2 3 21 6_CC1" xfId="53628" xr:uid="{8750B8F4-9511-4035-BF99-EB492C727D1F}"/>
    <cellStyle name="20% - Accent1 2 3 21 7" xfId="2115" xr:uid="{00000000-0005-0000-0000-0000A6170000}"/>
    <cellStyle name="20% - Accent1 2 3 21 7 2" xfId="2116" xr:uid="{00000000-0005-0000-0000-0000A7170000}"/>
    <cellStyle name="20% - Accent1 2 3 21 7_CC1" xfId="53629" xr:uid="{1B7E45E7-94AC-44CD-A9C0-69D4C5529D06}"/>
    <cellStyle name="20% - Accent1 2 3 21 8" xfId="2117" xr:uid="{00000000-0005-0000-0000-0000A9170000}"/>
    <cellStyle name="20% - Accent1 2 3 21 8 2" xfId="2118" xr:uid="{00000000-0005-0000-0000-0000AA170000}"/>
    <cellStyle name="20% - Accent1 2 3 21 8_CC1" xfId="53630" xr:uid="{071C34BB-93C9-4650-8D86-4BACE2F15728}"/>
    <cellStyle name="20% - Accent1 2 3 21 9" xfId="2119" xr:uid="{00000000-0005-0000-0000-0000AC170000}"/>
    <cellStyle name="20% - Accent1 2 3 21 9 2" xfId="2120" xr:uid="{00000000-0005-0000-0000-0000AD170000}"/>
    <cellStyle name="20% - Accent1 2 3 21 9_CC1" xfId="53631" xr:uid="{E14B20F0-3225-42A7-9DCC-BC57A431E392}"/>
    <cellStyle name="20% - Accent1 2 3 21_CC1" xfId="53621" xr:uid="{C5B0577B-A7C6-42FB-B3E8-613B6690DD77}"/>
    <cellStyle name="20% - Accent1 2 3 22" xfId="2121" xr:uid="{00000000-0005-0000-0000-0000B0170000}"/>
    <cellStyle name="20% - Accent1 2 3 22 10" xfId="2122" xr:uid="{00000000-0005-0000-0000-0000B1170000}"/>
    <cellStyle name="20% - Accent1 2 3 22 10 2" xfId="2123" xr:uid="{00000000-0005-0000-0000-0000B2170000}"/>
    <cellStyle name="20% - Accent1 2 3 22 10_CC1" xfId="53633" xr:uid="{33F34B52-5111-4C81-ACBE-50363DABAEDF}"/>
    <cellStyle name="20% - Accent1 2 3 22 11" xfId="2124" xr:uid="{00000000-0005-0000-0000-0000B4170000}"/>
    <cellStyle name="20% - Accent1 2 3 22 11 2" xfId="2125" xr:uid="{00000000-0005-0000-0000-0000B5170000}"/>
    <cellStyle name="20% - Accent1 2 3 22 11_CC1" xfId="53634" xr:uid="{ECB5F561-3BF9-44DA-BA0D-BBDF8D718319}"/>
    <cellStyle name="20% - Accent1 2 3 22 12" xfId="2126" xr:uid="{00000000-0005-0000-0000-0000B7170000}"/>
    <cellStyle name="20% - Accent1 2 3 22 13" xfId="2127" xr:uid="{00000000-0005-0000-0000-0000B8170000}"/>
    <cellStyle name="20% - Accent1 2 3 22 14" xfId="2128" xr:uid="{00000000-0005-0000-0000-0000B9170000}"/>
    <cellStyle name="20% - Accent1 2 3 22 15" xfId="2129" xr:uid="{00000000-0005-0000-0000-0000BA170000}"/>
    <cellStyle name="20% - Accent1 2 3 22 16" xfId="2130" xr:uid="{00000000-0005-0000-0000-0000BB170000}"/>
    <cellStyle name="20% - Accent1 2 3 22 17" xfId="2131" xr:uid="{00000000-0005-0000-0000-0000BC170000}"/>
    <cellStyle name="20% - Accent1 2 3 22 18" xfId="2132" xr:uid="{00000000-0005-0000-0000-0000BD170000}"/>
    <cellStyle name="20% - Accent1 2 3 22 2" xfId="2133" xr:uid="{00000000-0005-0000-0000-0000BE170000}"/>
    <cellStyle name="20% - Accent1 2 3 22 2 2" xfId="2134" xr:uid="{00000000-0005-0000-0000-0000BF170000}"/>
    <cellStyle name="20% - Accent1 2 3 22 2 3" xfId="2135" xr:uid="{00000000-0005-0000-0000-0000C0170000}"/>
    <cellStyle name="20% - Accent1 2 3 22 2 4" xfId="2136" xr:uid="{00000000-0005-0000-0000-0000C1170000}"/>
    <cellStyle name="20% - Accent1 2 3 22 2 5" xfId="2137" xr:uid="{00000000-0005-0000-0000-0000C2170000}"/>
    <cellStyle name="20% - Accent1 2 3 22 2 6" xfId="2138" xr:uid="{00000000-0005-0000-0000-0000C3170000}"/>
    <cellStyle name="20% - Accent1 2 3 22 2 7" xfId="2139" xr:uid="{00000000-0005-0000-0000-0000C4170000}"/>
    <cellStyle name="20% - Accent1 2 3 22 2 8" xfId="2140" xr:uid="{00000000-0005-0000-0000-0000C5170000}"/>
    <cellStyle name="20% - Accent1 2 3 22 2_CC1" xfId="53635" xr:uid="{B933326F-180C-45B1-8C93-4A5DF34E3A83}"/>
    <cellStyle name="20% - Accent1 2 3 22 3" xfId="2141" xr:uid="{00000000-0005-0000-0000-0000C7170000}"/>
    <cellStyle name="20% - Accent1 2 3 22 3 2" xfId="2142" xr:uid="{00000000-0005-0000-0000-0000C8170000}"/>
    <cellStyle name="20% - Accent1 2 3 22 3 3" xfId="2143" xr:uid="{00000000-0005-0000-0000-0000C9170000}"/>
    <cellStyle name="20% - Accent1 2 3 22 3 4" xfId="2144" xr:uid="{00000000-0005-0000-0000-0000CA170000}"/>
    <cellStyle name="20% - Accent1 2 3 22 3 5" xfId="2145" xr:uid="{00000000-0005-0000-0000-0000CB170000}"/>
    <cellStyle name="20% - Accent1 2 3 22 3 6" xfId="2146" xr:uid="{00000000-0005-0000-0000-0000CC170000}"/>
    <cellStyle name="20% - Accent1 2 3 22 3 7" xfId="2147" xr:uid="{00000000-0005-0000-0000-0000CD170000}"/>
    <cellStyle name="20% - Accent1 2 3 22 3 8" xfId="2148" xr:uid="{00000000-0005-0000-0000-0000CE170000}"/>
    <cellStyle name="20% - Accent1 2 3 22 3_CC1" xfId="53636" xr:uid="{362C3834-58EE-4837-B8FB-660F6F3ED024}"/>
    <cellStyle name="20% - Accent1 2 3 22 4" xfId="2149" xr:uid="{00000000-0005-0000-0000-0000D0170000}"/>
    <cellStyle name="20% - Accent1 2 3 22 4 2" xfId="2150" xr:uid="{00000000-0005-0000-0000-0000D1170000}"/>
    <cellStyle name="20% - Accent1 2 3 22 4_CC1" xfId="53637" xr:uid="{68E670E5-1FDF-48C3-9640-B0380118766B}"/>
    <cellStyle name="20% - Accent1 2 3 22 5" xfId="2151" xr:uid="{00000000-0005-0000-0000-0000D3170000}"/>
    <cellStyle name="20% - Accent1 2 3 22 5 2" xfId="2152" xr:uid="{00000000-0005-0000-0000-0000D4170000}"/>
    <cellStyle name="20% - Accent1 2 3 22 5_CC1" xfId="53638" xr:uid="{5F173DEE-C335-48B6-B619-88B24CCF8B0B}"/>
    <cellStyle name="20% - Accent1 2 3 22 6" xfId="2153" xr:uid="{00000000-0005-0000-0000-0000D6170000}"/>
    <cellStyle name="20% - Accent1 2 3 22 6 2" xfId="2154" xr:uid="{00000000-0005-0000-0000-0000D7170000}"/>
    <cellStyle name="20% - Accent1 2 3 22 6_CC1" xfId="53639" xr:uid="{1DAC51D2-BB7F-46D8-99A6-0D20174B64CB}"/>
    <cellStyle name="20% - Accent1 2 3 22 7" xfId="2155" xr:uid="{00000000-0005-0000-0000-0000D9170000}"/>
    <cellStyle name="20% - Accent1 2 3 22 7 2" xfId="2156" xr:uid="{00000000-0005-0000-0000-0000DA170000}"/>
    <cellStyle name="20% - Accent1 2 3 22 7_CC1" xfId="53640" xr:uid="{CDC544EC-B731-4AD4-9AF9-98E9428B9B93}"/>
    <cellStyle name="20% - Accent1 2 3 22 8" xfId="2157" xr:uid="{00000000-0005-0000-0000-0000DC170000}"/>
    <cellStyle name="20% - Accent1 2 3 22 8 2" xfId="2158" xr:uid="{00000000-0005-0000-0000-0000DD170000}"/>
    <cellStyle name="20% - Accent1 2 3 22 8_CC1" xfId="53641" xr:uid="{81E06CDD-8E91-4ECA-B226-9A7E61485CCA}"/>
    <cellStyle name="20% - Accent1 2 3 22 9" xfId="2159" xr:uid="{00000000-0005-0000-0000-0000DF170000}"/>
    <cellStyle name="20% - Accent1 2 3 22 9 2" xfId="2160" xr:uid="{00000000-0005-0000-0000-0000E0170000}"/>
    <cellStyle name="20% - Accent1 2 3 22 9_CC1" xfId="53642" xr:uid="{E61285BA-B824-43C0-B308-D54BA99D6C41}"/>
    <cellStyle name="20% - Accent1 2 3 22_CC1" xfId="53632" xr:uid="{C1433084-39FB-498E-8895-D73B304E596C}"/>
    <cellStyle name="20% - Accent1 2 3 23" xfId="2161" xr:uid="{00000000-0005-0000-0000-0000E3170000}"/>
    <cellStyle name="20% - Accent1 2 3 23 2" xfId="2162" xr:uid="{00000000-0005-0000-0000-0000E4170000}"/>
    <cellStyle name="20% - Accent1 2 3 23 3" xfId="2163" xr:uid="{00000000-0005-0000-0000-0000E5170000}"/>
    <cellStyle name="20% - Accent1 2 3 23 4" xfId="2164" xr:uid="{00000000-0005-0000-0000-0000E6170000}"/>
    <cellStyle name="20% - Accent1 2 3 23 5" xfId="2165" xr:uid="{00000000-0005-0000-0000-0000E7170000}"/>
    <cellStyle name="20% - Accent1 2 3 23 6" xfId="2166" xr:uid="{00000000-0005-0000-0000-0000E8170000}"/>
    <cellStyle name="20% - Accent1 2 3 23 7" xfId="2167" xr:uid="{00000000-0005-0000-0000-0000E9170000}"/>
    <cellStyle name="20% - Accent1 2 3 23 8" xfId="2168" xr:uid="{00000000-0005-0000-0000-0000EA170000}"/>
    <cellStyle name="20% - Accent1 2 3 23_CC1" xfId="53643" xr:uid="{EF8FF65E-B569-4A7D-AED8-45E952FC0BCB}"/>
    <cellStyle name="20% - Accent1 2 3 24" xfId="2169" xr:uid="{00000000-0005-0000-0000-0000EC170000}"/>
    <cellStyle name="20% - Accent1 2 3 24 2" xfId="2170" xr:uid="{00000000-0005-0000-0000-0000ED170000}"/>
    <cellStyle name="20% - Accent1 2 3 24 3" xfId="2171" xr:uid="{00000000-0005-0000-0000-0000EE170000}"/>
    <cellStyle name="20% - Accent1 2 3 24 4" xfId="2172" xr:uid="{00000000-0005-0000-0000-0000EF170000}"/>
    <cellStyle name="20% - Accent1 2 3 24 5" xfId="2173" xr:uid="{00000000-0005-0000-0000-0000F0170000}"/>
    <cellStyle name="20% - Accent1 2 3 24 6" xfId="2174" xr:uid="{00000000-0005-0000-0000-0000F1170000}"/>
    <cellStyle name="20% - Accent1 2 3 24 7" xfId="2175" xr:uid="{00000000-0005-0000-0000-0000F2170000}"/>
    <cellStyle name="20% - Accent1 2 3 24 8" xfId="2176" xr:uid="{00000000-0005-0000-0000-0000F3170000}"/>
    <cellStyle name="20% - Accent1 2 3 24_CC1" xfId="53644" xr:uid="{A5910219-A211-4E34-8B07-D2BE57FA612E}"/>
    <cellStyle name="20% - Accent1 2 3 25" xfId="2177" xr:uid="{00000000-0005-0000-0000-0000F5170000}"/>
    <cellStyle name="20% - Accent1 2 3 25 2" xfId="2178" xr:uid="{00000000-0005-0000-0000-0000F6170000}"/>
    <cellStyle name="20% - Accent1 2 3 25_CC1" xfId="53645" xr:uid="{6ED5E432-3105-4F81-863F-8186A5B62174}"/>
    <cellStyle name="20% - Accent1 2 3 26" xfId="2179" xr:uid="{00000000-0005-0000-0000-0000F8170000}"/>
    <cellStyle name="20% - Accent1 2 3 26 2" xfId="2180" xr:uid="{00000000-0005-0000-0000-0000F9170000}"/>
    <cellStyle name="20% - Accent1 2 3 26_CC1" xfId="53646" xr:uid="{AEB1EDD5-B9EB-4874-971D-74C7E660C0FC}"/>
    <cellStyle name="20% - Accent1 2 3 27" xfId="2181" xr:uid="{00000000-0005-0000-0000-0000FB170000}"/>
    <cellStyle name="20% - Accent1 2 3 27 2" xfId="2182" xr:uid="{00000000-0005-0000-0000-0000FC170000}"/>
    <cellStyle name="20% - Accent1 2 3 27_CC1" xfId="53647" xr:uid="{2868DDAF-4FE9-4FEE-BA3B-2BFF1CC9EA53}"/>
    <cellStyle name="20% - Accent1 2 3 28" xfId="2183" xr:uid="{00000000-0005-0000-0000-0000FE170000}"/>
    <cellStyle name="20% - Accent1 2 3 28 2" xfId="2184" xr:uid="{00000000-0005-0000-0000-0000FF170000}"/>
    <cellStyle name="20% - Accent1 2 3 28_CC1" xfId="53648" xr:uid="{E4FF0FE0-0416-401D-8243-952873DF593E}"/>
    <cellStyle name="20% - Accent1 2 3 29" xfId="2185" xr:uid="{00000000-0005-0000-0000-000001180000}"/>
    <cellStyle name="20% - Accent1 2 3 29 2" xfId="2186" xr:uid="{00000000-0005-0000-0000-000002180000}"/>
    <cellStyle name="20% - Accent1 2 3 29_CC1" xfId="53649" xr:uid="{811DEEB9-59FA-4304-A740-E0E4A252F700}"/>
    <cellStyle name="20% - Accent1 2 3 3" xfId="2187" xr:uid="{00000000-0005-0000-0000-000004180000}"/>
    <cellStyle name="20% - Accent1 2 3 3 2" xfId="43182" xr:uid="{00000000-0005-0000-0000-000005180000}"/>
    <cellStyle name="20% - Accent1 2 3 3_CC1" xfId="53650" xr:uid="{4B167F92-45F5-47B3-9673-120BC217109F}"/>
    <cellStyle name="20% - Accent1 2 3 30" xfId="2188" xr:uid="{00000000-0005-0000-0000-000006180000}"/>
    <cellStyle name="20% - Accent1 2 3 30 2" xfId="2189" xr:uid="{00000000-0005-0000-0000-000007180000}"/>
    <cellStyle name="20% - Accent1 2 3 30_CC1" xfId="53651" xr:uid="{BAC7846E-02AD-4BA7-B8E1-90C5DAE58EA1}"/>
    <cellStyle name="20% - Accent1 2 3 31" xfId="2190" xr:uid="{00000000-0005-0000-0000-000009180000}"/>
    <cellStyle name="20% - Accent1 2 3 31 2" xfId="2191" xr:uid="{00000000-0005-0000-0000-00000A180000}"/>
    <cellStyle name="20% - Accent1 2 3 31_CC1" xfId="53652" xr:uid="{80DD5F07-E1F5-4421-BEC4-18945DCE48A8}"/>
    <cellStyle name="20% - Accent1 2 3 32" xfId="2192" xr:uid="{00000000-0005-0000-0000-00000C180000}"/>
    <cellStyle name="20% - Accent1 2 3 32 2" xfId="2193" xr:uid="{00000000-0005-0000-0000-00000D180000}"/>
    <cellStyle name="20% - Accent1 2 3 32_CC1" xfId="53653" xr:uid="{F78DB7A4-67E3-4904-93F4-A167502FC5C4}"/>
    <cellStyle name="20% - Accent1 2 3 33" xfId="2194" xr:uid="{00000000-0005-0000-0000-00000F180000}"/>
    <cellStyle name="20% - Accent1 2 3 34" xfId="2195" xr:uid="{00000000-0005-0000-0000-000010180000}"/>
    <cellStyle name="20% - Accent1 2 3 35" xfId="2196" xr:uid="{00000000-0005-0000-0000-000011180000}"/>
    <cellStyle name="20% - Accent1 2 3 36" xfId="2197" xr:uid="{00000000-0005-0000-0000-000012180000}"/>
    <cellStyle name="20% - Accent1 2 3 37" xfId="2198" xr:uid="{00000000-0005-0000-0000-000013180000}"/>
    <cellStyle name="20% - Accent1 2 3 38" xfId="2199" xr:uid="{00000000-0005-0000-0000-000014180000}"/>
    <cellStyle name="20% - Accent1 2 3 39" xfId="2200" xr:uid="{00000000-0005-0000-0000-000015180000}"/>
    <cellStyle name="20% - Accent1 2 3 4" xfId="2201" xr:uid="{00000000-0005-0000-0000-000016180000}"/>
    <cellStyle name="20% - Accent1 2 3 4 2" xfId="43183" xr:uid="{00000000-0005-0000-0000-000017180000}"/>
    <cellStyle name="20% - Accent1 2 3 4_CC1" xfId="53654" xr:uid="{5C169F8C-3ACD-47D1-B706-ACB6DB2A7304}"/>
    <cellStyle name="20% - Accent1 2 3 40" xfId="12559" xr:uid="{00000000-0005-0000-0000-000018180000}"/>
    <cellStyle name="20% - Accent1 2 3 41" xfId="12560" xr:uid="{00000000-0005-0000-0000-000019180000}"/>
    <cellStyle name="20% - Accent1 2 3 42" xfId="43184" xr:uid="{00000000-0005-0000-0000-00001A180000}"/>
    <cellStyle name="20% - Accent1 2 3 5" xfId="2202" xr:uid="{00000000-0005-0000-0000-00001B180000}"/>
    <cellStyle name="20% - Accent1 2 3 5 2" xfId="43185" xr:uid="{00000000-0005-0000-0000-00001C180000}"/>
    <cellStyle name="20% - Accent1 2 3 5_CC1" xfId="53655" xr:uid="{37786E78-9174-4BD3-93E0-69038AD1A5FF}"/>
    <cellStyle name="20% - Accent1 2 3 6" xfId="2203" xr:uid="{00000000-0005-0000-0000-00001D180000}"/>
    <cellStyle name="20% - Accent1 2 3 7" xfId="2204" xr:uid="{00000000-0005-0000-0000-00001E180000}"/>
    <cellStyle name="20% - Accent1 2 3 8" xfId="2205" xr:uid="{00000000-0005-0000-0000-00001F180000}"/>
    <cellStyle name="20% - Accent1 2 3 9" xfId="2206" xr:uid="{00000000-0005-0000-0000-000020180000}"/>
    <cellStyle name="20% - Accent1 2 3_A01" xfId="2207" xr:uid="{00000000-0005-0000-0000-000021180000}"/>
    <cellStyle name="20% - Accent1 2 30" xfId="2208" xr:uid="{00000000-0005-0000-0000-000022180000}"/>
    <cellStyle name="20% - Accent1 2 31" xfId="2209" xr:uid="{00000000-0005-0000-0000-000023180000}"/>
    <cellStyle name="20% - Accent1 2 32" xfId="2210" xr:uid="{00000000-0005-0000-0000-000024180000}"/>
    <cellStyle name="20% - Accent1 2 33" xfId="2211" xr:uid="{00000000-0005-0000-0000-000025180000}"/>
    <cellStyle name="20% - Accent1 2 34" xfId="2212" xr:uid="{00000000-0005-0000-0000-000026180000}"/>
    <cellStyle name="20% - Accent1 2 35" xfId="2213" xr:uid="{00000000-0005-0000-0000-000027180000}"/>
    <cellStyle name="20% - Accent1 2 36" xfId="2214" xr:uid="{00000000-0005-0000-0000-000028180000}"/>
    <cellStyle name="20% - Accent1 2 37" xfId="2215" xr:uid="{00000000-0005-0000-0000-000029180000}"/>
    <cellStyle name="20% - Accent1 2 38" xfId="2216" xr:uid="{00000000-0005-0000-0000-00002A180000}"/>
    <cellStyle name="20% - Accent1 2 39" xfId="2217" xr:uid="{00000000-0005-0000-0000-00002B180000}"/>
    <cellStyle name="20% - Accent1 2 4" xfId="2218" xr:uid="{00000000-0005-0000-0000-00002C180000}"/>
    <cellStyle name="20% - Accent1 2 4 2" xfId="2219" xr:uid="{00000000-0005-0000-0000-00002D180000}"/>
    <cellStyle name="20% - Accent1 2 4 3" xfId="12561" xr:uid="{00000000-0005-0000-0000-00002E180000}"/>
    <cellStyle name="20% - Accent1 2 4 4" xfId="43186" xr:uid="{00000000-0005-0000-0000-00002F180000}"/>
    <cellStyle name="20% - Accent1 2 4_A01" xfId="2220" xr:uid="{00000000-0005-0000-0000-000030180000}"/>
    <cellStyle name="20% - Accent1 2 40" xfId="2221" xr:uid="{00000000-0005-0000-0000-000031180000}"/>
    <cellStyle name="20% - Accent1 2 41" xfId="2222" xr:uid="{00000000-0005-0000-0000-000032180000}"/>
    <cellStyle name="20% - Accent1 2 41 2" xfId="2223" xr:uid="{00000000-0005-0000-0000-000033180000}"/>
    <cellStyle name="20% - Accent1 2 41 2 2" xfId="2224" xr:uid="{00000000-0005-0000-0000-000034180000}"/>
    <cellStyle name="20% - Accent1 2 41 2_CC1" xfId="53657" xr:uid="{C7519B6D-6B16-462D-A81D-FE0CD87F56CA}"/>
    <cellStyle name="20% - Accent1 2 41 3" xfId="2225" xr:uid="{00000000-0005-0000-0000-000036180000}"/>
    <cellStyle name="20% - Accent1 2 41 3 2" xfId="2226" xr:uid="{00000000-0005-0000-0000-000037180000}"/>
    <cellStyle name="20% - Accent1 2 41 3_CC1" xfId="53658" xr:uid="{AE476FBC-3B5B-4F48-B7C8-057D3D85BEC6}"/>
    <cellStyle name="20% - Accent1 2 41_CC1" xfId="53656" xr:uid="{5ED89CB3-9CCF-45A9-88F4-30A3955859AC}"/>
    <cellStyle name="20% - Accent1 2 42" xfId="2227" xr:uid="{00000000-0005-0000-0000-00003A180000}"/>
    <cellStyle name="20% - Accent1 2 42 2" xfId="2228" xr:uid="{00000000-0005-0000-0000-00003B180000}"/>
    <cellStyle name="20% - Accent1 2 42 2 2" xfId="2229" xr:uid="{00000000-0005-0000-0000-00003C180000}"/>
    <cellStyle name="20% - Accent1 2 42 2_CC1" xfId="53660" xr:uid="{CC6C372D-CAB9-4C08-AA41-A3FA0005182E}"/>
    <cellStyle name="20% - Accent1 2 42 3" xfId="2230" xr:uid="{00000000-0005-0000-0000-00003E180000}"/>
    <cellStyle name="20% - Accent1 2 42 3 2" xfId="2231" xr:uid="{00000000-0005-0000-0000-00003F180000}"/>
    <cellStyle name="20% - Accent1 2 42 3_CC1" xfId="53661" xr:uid="{83E26DF2-0F25-4BA5-A9F9-09DB04C9A889}"/>
    <cellStyle name="20% - Accent1 2 42_CC1" xfId="53659" xr:uid="{F10D79E0-84C3-4D6D-9CB1-D07089447CD6}"/>
    <cellStyle name="20% - Accent1 2 43" xfId="2232" xr:uid="{00000000-0005-0000-0000-000042180000}"/>
    <cellStyle name="20% - Accent1 2 43 2" xfId="2233" xr:uid="{00000000-0005-0000-0000-000043180000}"/>
    <cellStyle name="20% - Accent1 2 43_CC1" xfId="53662" xr:uid="{CF77289B-BC58-47F2-8748-2E0BBA39F6D9}"/>
    <cellStyle name="20% - Accent1 2 44" xfId="2234" xr:uid="{00000000-0005-0000-0000-000045180000}"/>
    <cellStyle name="20% - Accent1 2 44 2" xfId="2235" xr:uid="{00000000-0005-0000-0000-000046180000}"/>
    <cellStyle name="20% - Accent1 2 44_CC1" xfId="53663" xr:uid="{8544AF48-B87D-48C1-AA67-7684EB83D128}"/>
    <cellStyle name="20% - Accent1 2 45" xfId="2236" xr:uid="{00000000-0005-0000-0000-000048180000}"/>
    <cellStyle name="20% - Accent1 2 46" xfId="12562" xr:uid="{00000000-0005-0000-0000-000049180000}"/>
    <cellStyle name="20% - Accent1 2 47" xfId="36808" xr:uid="{00000000-0005-0000-0000-00004A180000}"/>
    <cellStyle name="20% - Accent1 2 5" xfId="2237" xr:uid="{00000000-0005-0000-0000-00004B180000}"/>
    <cellStyle name="20% - Accent1 2 5 10" xfId="2238" xr:uid="{00000000-0005-0000-0000-00004C180000}"/>
    <cellStyle name="20% - Accent1 2 5 11" xfId="2239" xr:uid="{00000000-0005-0000-0000-00004D180000}"/>
    <cellStyle name="20% - Accent1 2 5 12" xfId="2240" xr:uid="{00000000-0005-0000-0000-00004E180000}"/>
    <cellStyle name="20% - Accent1 2 5 13" xfId="2241" xr:uid="{00000000-0005-0000-0000-00004F180000}"/>
    <cellStyle name="20% - Accent1 2 5 14" xfId="2242" xr:uid="{00000000-0005-0000-0000-000050180000}"/>
    <cellStyle name="20% - Accent1 2 5 15" xfId="2243" xr:uid="{00000000-0005-0000-0000-000051180000}"/>
    <cellStyle name="20% - Accent1 2 5 16" xfId="2244" xr:uid="{00000000-0005-0000-0000-000052180000}"/>
    <cellStyle name="20% - Accent1 2 5 17" xfId="2245" xr:uid="{00000000-0005-0000-0000-000053180000}"/>
    <cellStyle name="20% - Accent1 2 5 18" xfId="2246" xr:uid="{00000000-0005-0000-0000-000054180000}"/>
    <cellStyle name="20% - Accent1 2 5 19" xfId="2247" xr:uid="{00000000-0005-0000-0000-000055180000}"/>
    <cellStyle name="20% - Accent1 2 5 19 10" xfId="2248" xr:uid="{00000000-0005-0000-0000-000056180000}"/>
    <cellStyle name="20% - Accent1 2 5 19 10 2" xfId="2249" xr:uid="{00000000-0005-0000-0000-000057180000}"/>
    <cellStyle name="20% - Accent1 2 5 19 10_CC1" xfId="53666" xr:uid="{BFB53E87-51CD-4E49-873E-3D99C7D98407}"/>
    <cellStyle name="20% - Accent1 2 5 19 11" xfId="2250" xr:uid="{00000000-0005-0000-0000-000059180000}"/>
    <cellStyle name="20% - Accent1 2 5 19 11 2" xfId="2251" xr:uid="{00000000-0005-0000-0000-00005A180000}"/>
    <cellStyle name="20% - Accent1 2 5 19 11_CC1" xfId="53667" xr:uid="{4190673B-096C-4344-8D95-BCCF8E335FE8}"/>
    <cellStyle name="20% - Accent1 2 5 19 12" xfId="2252" xr:uid="{00000000-0005-0000-0000-00005C180000}"/>
    <cellStyle name="20% - Accent1 2 5 19 13" xfId="2253" xr:uid="{00000000-0005-0000-0000-00005D180000}"/>
    <cellStyle name="20% - Accent1 2 5 19 14" xfId="2254" xr:uid="{00000000-0005-0000-0000-00005E180000}"/>
    <cellStyle name="20% - Accent1 2 5 19 15" xfId="2255" xr:uid="{00000000-0005-0000-0000-00005F180000}"/>
    <cellStyle name="20% - Accent1 2 5 19 16" xfId="2256" xr:uid="{00000000-0005-0000-0000-000060180000}"/>
    <cellStyle name="20% - Accent1 2 5 19 17" xfId="2257" xr:uid="{00000000-0005-0000-0000-000061180000}"/>
    <cellStyle name="20% - Accent1 2 5 19 18" xfId="2258" xr:uid="{00000000-0005-0000-0000-000062180000}"/>
    <cellStyle name="20% - Accent1 2 5 19 2" xfId="2259" xr:uid="{00000000-0005-0000-0000-000063180000}"/>
    <cellStyle name="20% - Accent1 2 5 19 2 2" xfId="2260" xr:uid="{00000000-0005-0000-0000-000064180000}"/>
    <cellStyle name="20% - Accent1 2 5 19 2 3" xfId="2261" xr:uid="{00000000-0005-0000-0000-000065180000}"/>
    <cellStyle name="20% - Accent1 2 5 19 2 4" xfId="2262" xr:uid="{00000000-0005-0000-0000-000066180000}"/>
    <cellStyle name="20% - Accent1 2 5 19 2 5" xfId="2263" xr:uid="{00000000-0005-0000-0000-000067180000}"/>
    <cellStyle name="20% - Accent1 2 5 19 2 6" xfId="2264" xr:uid="{00000000-0005-0000-0000-000068180000}"/>
    <cellStyle name="20% - Accent1 2 5 19 2 7" xfId="2265" xr:uid="{00000000-0005-0000-0000-000069180000}"/>
    <cellStyle name="20% - Accent1 2 5 19 2 8" xfId="2266" xr:uid="{00000000-0005-0000-0000-00006A180000}"/>
    <cellStyle name="20% - Accent1 2 5 19 2_CC1" xfId="53668" xr:uid="{4CF9D9D1-BA9A-409D-AC47-ADEB8E8F67F5}"/>
    <cellStyle name="20% - Accent1 2 5 19 3" xfId="2267" xr:uid="{00000000-0005-0000-0000-00006C180000}"/>
    <cellStyle name="20% - Accent1 2 5 19 3 2" xfId="2268" xr:uid="{00000000-0005-0000-0000-00006D180000}"/>
    <cellStyle name="20% - Accent1 2 5 19 3 3" xfId="2269" xr:uid="{00000000-0005-0000-0000-00006E180000}"/>
    <cellStyle name="20% - Accent1 2 5 19 3 4" xfId="2270" xr:uid="{00000000-0005-0000-0000-00006F180000}"/>
    <cellStyle name="20% - Accent1 2 5 19 3 5" xfId="2271" xr:uid="{00000000-0005-0000-0000-000070180000}"/>
    <cellStyle name="20% - Accent1 2 5 19 3 6" xfId="2272" xr:uid="{00000000-0005-0000-0000-000071180000}"/>
    <cellStyle name="20% - Accent1 2 5 19 3 7" xfId="2273" xr:uid="{00000000-0005-0000-0000-000072180000}"/>
    <cellStyle name="20% - Accent1 2 5 19 3 8" xfId="2274" xr:uid="{00000000-0005-0000-0000-000073180000}"/>
    <cellStyle name="20% - Accent1 2 5 19 3_CC1" xfId="53669" xr:uid="{4038FB4F-1D2C-43C3-BA4B-2F8DDF6883EC}"/>
    <cellStyle name="20% - Accent1 2 5 19 4" xfId="2275" xr:uid="{00000000-0005-0000-0000-000075180000}"/>
    <cellStyle name="20% - Accent1 2 5 19 4 2" xfId="2276" xr:uid="{00000000-0005-0000-0000-000076180000}"/>
    <cellStyle name="20% - Accent1 2 5 19 4_CC1" xfId="53670" xr:uid="{87726A10-0033-4B4C-89AE-EB3163108372}"/>
    <cellStyle name="20% - Accent1 2 5 19 5" xfId="2277" xr:uid="{00000000-0005-0000-0000-000078180000}"/>
    <cellStyle name="20% - Accent1 2 5 19 5 2" xfId="2278" xr:uid="{00000000-0005-0000-0000-000079180000}"/>
    <cellStyle name="20% - Accent1 2 5 19 5_CC1" xfId="53671" xr:uid="{85B2EF8C-46E6-4611-8325-7524946FF2C0}"/>
    <cellStyle name="20% - Accent1 2 5 19 6" xfId="2279" xr:uid="{00000000-0005-0000-0000-00007B180000}"/>
    <cellStyle name="20% - Accent1 2 5 19 6 2" xfId="2280" xr:uid="{00000000-0005-0000-0000-00007C180000}"/>
    <cellStyle name="20% - Accent1 2 5 19 6_CC1" xfId="53672" xr:uid="{4638B736-F06A-4773-B8C8-C17F22BC703F}"/>
    <cellStyle name="20% - Accent1 2 5 19 7" xfId="2281" xr:uid="{00000000-0005-0000-0000-00007E180000}"/>
    <cellStyle name="20% - Accent1 2 5 19 7 2" xfId="2282" xr:uid="{00000000-0005-0000-0000-00007F180000}"/>
    <cellStyle name="20% - Accent1 2 5 19 7_CC1" xfId="53673" xr:uid="{F8E24C1C-FB4E-4801-AA3A-EBA8FB0BA355}"/>
    <cellStyle name="20% - Accent1 2 5 19 8" xfId="2283" xr:uid="{00000000-0005-0000-0000-000081180000}"/>
    <cellStyle name="20% - Accent1 2 5 19 8 2" xfId="2284" xr:uid="{00000000-0005-0000-0000-000082180000}"/>
    <cellStyle name="20% - Accent1 2 5 19 8_CC1" xfId="53674" xr:uid="{9F2F974F-9E3F-4866-869B-2CC81E51F930}"/>
    <cellStyle name="20% - Accent1 2 5 19 9" xfId="2285" xr:uid="{00000000-0005-0000-0000-000084180000}"/>
    <cellStyle name="20% - Accent1 2 5 19 9 2" xfId="2286" xr:uid="{00000000-0005-0000-0000-000085180000}"/>
    <cellStyle name="20% - Accent1 2 5 19 9_CC1" xfId="53675" xr:uid="{C62731E3-0E23-4587-BEDD-AB0D391A692E}"/>
    <cellStyle name="20% - Accent1 2 5 19_CC1" xfId="53665" xr:uid="{44506B61-2458-4E9F-B0C2-D797EDB2C562}"/>
    <cellStyle name="20% - Accent1 2 5 2" xfId="2287" xr:uid="{00000000-0005-0000-0000-000088180000}"/>
    <cellStyle name="20% - Accent1 2 5 2 10" xfId="2288" xr:uid="{00000000-0005-0000-0000-000089180000}"/>
    <cellStyle name="20% - Accent1 2 5 2 10 2" xfId="2289" xr:uid="{00000000-0005-0000-0000-00008A180000}"/>
    <cellStyle name="20% - Accent1 2 5 2 10_CC1" xfId="53677" xr:uid="{4C835E5E-5734-44BA-9831-913A458596C6}"/>
    <cellStyle name="20% - Accent1 2 5 2 11" xfId="2290" xr:uid="{00000000-0005-0000-0000-00008C180000}"/>
    <cellStyle name="20% - Accent1 2 5 2 11 2" xfId="2291" xr:uid="{00000000-0005-0000-0000-00008D180000}"/>
    <cellStyle name="20% - Accent1 2 5 2 11_CC1" xfId="53678" xr:uid="{B946B708-A6FA-4834-A4E6-7A25DA5FBFF3}"/>
    <cellStyle name="20% - Accent1 2 5 2 12" xfId="2292" xr:uid="{00000000-0005-0000-0000-00008F180000}"/>
    <cellStyle name="20% - Accent1 2 5 2 12 2" xfId="2293" xr:uid="{00000000-0005-0000-0000-000090180000}"/>
    <cellStyle name="20% - Accent1 2 5 2 12_CC1" xfId="53679" xr:uid="{9460E9D8-4B1D-4290-BE34-FA2F2D78C51D}"/>
    <cellStyle name="20% - Accent1 2 5 2 13" xfId="2294" xr:uid="{00000000-0005-0000-0000-000092180000}"/>
    <cellStyle name="20% - Accent1 2 5 2 13 2" xfId="2295" xr:uid="{00000000-0005-0000-0000-000093180000}"/>
    <cellStyle name="20% - Accent1 2 5 2 13_CC1" xfId="53680" xr:uid="{5A8D6E07-2C86-4FDA-941C-1A08335AE2EF}"/>
    <cellStyle name="20% - Accent1 2 5 2 14" xfId="2296" xr:uid="{00000000-0005-0000-0000-000095180000}"/>
    <cellStyle name="20% - Accent1 2 5 2 14 2" xfId="2297" xr:uid="{00000000-0005-0000-0000-000096180000}"/>
    <cellStyle name="20% - Accent1 2 5 2 14_CC1" xfId="53681" xr:uid="{9F25DC28-A005-42F7-B41A-9D25391DD700}"/>
    <cellStyle name="20% - Accent1 2 5 2 15" xfId="2298" xr:uid="{00000000-0005-0000-0000-000098180000}"/>
    <cellStyle name="20% - Accent1 2 5 2 15 2" xfId="2299" xr:uid="{00000000-0005-0000-0000-000099180000}"/>
    <cellStyle name="20% - Accent1 2 5 2 15_CC1" xfId="53682" xr:uid="{16A36C3B-A5EF-4D1C-B48D-4CEDEC568651}"/>
    <cellStyle name="20% - Accent1 2 5 2 16" xfId="2300" xr:uid="{00000000-0005-0000-0000-00009B180000}"/>
    <cellStyle name="20% - Accent1 2 5 2 16 2" xfId="2301" xr:uid="{00000000-0005-0000-0000-00009C180000}"/>
    <cellStyle name="20% - Accent1 2 5 2 16_CC1" xfId="53683" xr:uid="{BECF0705-7345-4B21-AD57-2AA501D3A53D}"/>
    <cellStyle name="20% - Accent1 2 5 2 17" xfId="2302" xr:uid="{00000000-0005-0000-0000-00009E180000}"/>
    <cellStyle name="20% - Accent1 2 5 2 18" xfId="2303" xr:uid="{00000000-0005-0000-0000-00009F180000}"/>
    <cellStyle name="20% - Accent1 2 5 2 19" xfId="2304" xr:uid="{00000000-0005-0000-0000-0000A0180000}"/>
    <cellStyle name="20% - Accent1 2 5 2 2" xfId="2305" xr:uid="{00000000-0005-0000-0000-0000A1180000}"/>
    <cellStyle name="20% - Accent1 2 5 2 20" xfId="2306" xr:uid="{00000000-0005-0000-0000-0000A2180000}"/>
    <cellStyle name="20% - Accent1 2 5 2 21" xfId="2307" xr:uid="{00000000-0005-0000-0000-0000A3180000}"/>
    <cellStyle name="20% - Accent1 2 5 2 22" xfId="2308" xr:uid="{00000000-0005-0000-0000-0000A4180000}"/>
    <cellStyle name="20% - Accent1 2 5 2 23" xfId="2309" xr:uid="{00000000-0005-0000-0000-0000A5180000}"/>
    <cellStyle name="20% - Accent1 2 5 2 3" xfId="2310" xr:uid="{00000000-0005-0000-0000-0000A6180000}"/>
    <cellStyle name="20% - Accent1 2 5 2 4" xfId="2311" xr:uid="{00000000-0005-0000-0000-0000A7180000}"/>
    <cellStyle name="20% - Accent1 2 5 2 5" xfId="2312" xr:uid="{00000000-0005-0000-0000-0000A8180000}"/>
    <cellStyle name="20% - Accent1 2 5 2 6" xfId="2313" xr:uid="{00000000-0005-0000-0000-0000A9180000}"/>
    <cellStyle name="20% - Accent1 2 5 2 7" xfId="2314" xr:uid="{00000000-0005-0000-0000-0000AA180000}"/>
    <cellStyle name="20% - Accent1 2 5 2 7 2" xfId="2315" xr:uid="{00000000-0005-0000-0000-0000AB180000}"/>
    <cellStyle name="20% - Accent1 2 5 2 7 3" xfId="2316" xr:uid="{00000000-0005-0000-0000-0000AC180000}"/>
    <cellStyle name="20% - Accent1 2 5 2 7 4" xfId="2317" xr:uid="{00000000-0005-0000-0000-0000AD180000}"/>
    <cellStyle name="20% - Accent1 2 5 2 7 5" xfId="2318" xr:uid="{00000000-0005-0000-0000-0000AE180000}"/>
    <cellStyle name="20% - Accent1 2 5 2 7 6" xfId="2319" xr:uid="{00000000-0005-0000-0000-0000AF180000}"/>
    <cellStyle name="20% - Accent1 2 5 2 7 7" xfId="2320" xr:uid="{00000000-0005-0000-0000-0000B0180000}"/>
    <cellStyle name="20% - Accent1 2 5 2 7 8" xfId="2321" xr:uid="{00000000-0005-0000-0000-0000B1180000}"/>
    <cellStyle name="20% - Accent1 2 5 2 7_CC1" xfId="53684" xr:uid="{381BE329-2C62-4DCB-85D3-E67816BC3277}"/>
    <cellStyle name="20% - Accent1 2 5 2 8" xfId="2322" xr:uid="{00000000-0005-0000-0000-0000B3180000}"/>
    <cellStyle name="20% - Accent1 2 5 2 8 2" xfId="2323" xr:uid="{00000000-0005-0000-0000-0000B4180000}"/>
    <cellStyle name="20% - Accent1 2 5 2 8 3" xfId="2324" xr:uid="{00000000-0005-0000-0000-0000B5180000}"/>
    <cellStyle name="20% - Accent1 2 5 2 8 4" xfId="2325" xr:uid="{00000000-0005-0000-0000-0000B6180000}"/>
    <cellStyle name="20% - Accent1 2 5 2 8 5" xfId="2326" xr:uid="{00000000-0005-0000-0000-0000B7180000}"/>
    <cellStyle name="20% - Accent1 2 5 2 8 6" xfId="2327" xr:uid="{00000000-0005-0000-0000-0000B8180000}"/>
    <cellStyle name="20% - Accent1 2 5 2 8 7" xfId="2328" xr:uid="{00000000-0005-0000-0000-0000B9180000}"/>
    <cellStyle name="20% - Accent1 2 5 2 8 8" xfId="2329" xr:uid="{00000000-0005-0000-0000-0000BA180000}"/>
    <cellStyle name="20% - Accent1 2 5 2 8_CC1" xfId="53685" xr:uid="{420555A2-92E7-4ADE-A545-C99DF3DC1762}"/>
    <cellStyle name="20% - Accent1 2 5 2 9" xfId="2330" xr:uid="{00000000-0005-0000-0000-0000BC180000}"/>
    <cellStyle name="20% - Accent1 2 5 2 9 2" xfId="2331" xr:uid="{00000000-0005-0000-0000-0000BD180000}"/>
    <cellStyle name="20% - Accent1 2 5 2 9_CC1" xfId="53686" xr:uid="{721DDD38-4471-4671-99AF-AC5D9AAC2192}"/>
    <cellStyle name="20% - Accent1 2 5 2_CC1" xfId="53676" xr:uid="{3C43E4D2-40B8-4E85-B447-DBED8E771C11}"/>
    <cellStyle name="20% - Accent1 2 5 20" xfId="2332" xr:uid="{00000000-0005-0000-0000-0000C0180000}"/>
    <cellStyle name="20% - Accent1 2 5 20 10" xfId="2333" xr:uid="{00000000-0005-0000-0000-0000C1180000}"/>
    <cellStyle name="20% - Accent1 2 5 20 10 2" xfId="2334" xr:uid="{00000000-0005-0000-0000-0000C2180000}"/>
    <cellStyle name="20% - Accent1 2 5 20 10_CC1" xfId="53688" xr:uid="{E07759CD-26D5-4AAB-B4D0-77DB81E40E66}"/>
    <cellStyle name="20% - Accent1 2 5 20 11" xfId="2335" xr:uid="{00000000-0005-0000-0000-0000C4180000}"/>
    <cellStyle name="20% - Accent1 2 5 20 11 2" xfId="2336" xr:uid="{00000000-0005-0000-0000-0000C5180000}"/>
    <cellStyle name="20% - Accent1 2 5 20 11_CC1" xfId="53689" xr:uid="{C4667CC4-92BF-4AC5-88AE-0AC668040D2D}"/>
    <cellStyle name="20% - Accent1 2 5 20 12" xfId="2337" xr:uid="{00000000-0005-0000-0000-0000C7180000}"/>
    <cellStyle name="20% - Accent1 2 5 20 13" xfId="2338" xr:uid="{00000000-0005-0000-0000-0000C8180000}"/>
    <cellStyle name="20% - Accent1 2 5 20 14" xfId="2339" xr:uid="{00000000-0005-0000-0000-0000C9180000}"/>
    <cellStyle name="20% - Accent1 2 5 20 15" xfId="2340" xr:uid="{00000000-0005-0000-0000-0000CA180000}"/>
    <cellStyle name="20% - Accent1 2 5 20 16" xfId="2341" xr:uid="{00000000-0005-0000-0000-0000CB180000}"/>
    <cellStyle name="20% - Accent1 2 5 20 17" xfId="2342" xr:uid="{00000000-0005-0000-0000-0000CC180000}"/>
    <cellStyle name="20% - Accent1 2 5 20 18" xfId="2343" xr:uid="{00000000-0005-0000-0000-0000CD180000}"/>
    <cellStyle name="20% - Accent1 2 5 20 2" xfId="2344" xr:uid="{00000000-0005-0000-0000-0000CE180000}"/>
    <cellStyle name="20% - Accent1 2 5 20 2 2" xfId="2345" xr:uid="{00000000-0005-0000-0000-0000CF180000}"/>
    <cellStyle name="20% - Accent1 2 5 20 2 3" xfId="2346" xr:uid="{00000000-0005-0000-0000-0000D0180000}"/>
    <cellStyle name="20% - Accent1 2 5 20 2 4" xfId="2347" xr:uid="{00000000-0005-0000-0000-0000D1180000}"/>
    <cellStyle name="20% - Accent1 2 5 20 2 5" xfId="2348" xr:uid="{00000000-0005-0000-0000-0000D2180000}"/>
    <cellStyle name="20% - Accent1 2 5 20 2 6" xfId="2349" xr:uid="{00000000-0005-0000-0000-0000D3180000}"/>
    <cellStyle name="20% - Accent1 2 5 20 2 7" xfId="2350" xr:uid="{00000000-0005-0000-0000-0000D4180000}"/>
    <cellStyle name="20% - Accent1 2 5 20 2 8" xfId="2351" xr:uid="{00000000-0005-0000-0000-0000D5180000}"/>
    <cellStyle name="20% - Accent1 2 5 20 2_CC1" xfId="53690" xr:uid="{4457E26A-FE1D-4B6A-9A92-F1BE2BE28E9D}"/>
    <cellStyle name="20% - Accent1 2 5 20 3" xfId="2352" xr:uid="{00000000-0005-0000-0000-0000D7180000}"/>
    <cellStyle name="20% - Accent1 2 5 20 3 2" xfId="2353" xr:uid="{00000000-0005-0000-0000-0000D8180000}"/>
    <cellStyle name="20% - Accent1 2 5 20 3 3" xfId="2354" xr:uid="{00000000-0005-0000-0000-0000D9180000}"/>
    <cellStyle name="20% - Accent1 2 5 20 3 4" xfId="2355" xr:uid="{00000000-0005-0000-0000-0000DA180000}"/>
    <cellStyle name="20% - Accent1 2 5 20 3 5" xfId="2356" xr:uid="{00000000-0005-0000-0000-0000DB180000}"/>
    <cellStyle name="20% - Accent1 2 5 20 3 6" xfId="2357" xr:uid="{00000000-0005-0000-0000-0000DC180000}"/>
    <cellStyle name="20% - Accent1 2 5 20 3 7" xfId="2358" xr:uid="{00000000-0005-0000-0000-0000DD180000}"/>
    <cellStyle name="20% - Accent1 2 5 20 3 8" xfId="2359" xr:uid="{00000000-0005-0000-0000-0000DE180000}"/>
    <cellStyle name="20% - Accent1 2 5 20 3_CC1" xfId="53691" xr:uid="{7E78BD09-DA59-4BA3-851C-FB756C4ECBBF}"/>
    <cellStyle name="20% - Accent1 2 5 20 4" xfId="2360" xr:uid="{00000000-0005-0000-0000-0000E0180000}"/>
    <cellStyle name="20% - Accent1 2 5 20 4 2" xfId="2361" xr:uid="{00000000-0005-0000-0000-0000E1180000}"/>
    <cellStyle name="20% - Accent1 2 5 20 4_CC1" xfId="53692" xr:uid="{00F86A2C-EE7D-4BBD-8B7D-4EFC853C0B53}"/>
    <cellStyle name="20% - Accent1 2 5 20 5" xfId="2362" xr:uid="{00000000-0005-0000-0000-0000E3180000}"/>
    <cellStyle name="20% - Accent1 2 5 20 5 2" xfId="2363" xr:uid="{00000000-0005-0000-0000-0000E4180000}"/>
    <cellStyle name="20% - Accent1 2 5 20 5_CC1" xfId="53693" xr:uid="{067C04DD-E712-4C2C-8D74-9D900506D1A9}"/>
    <cellStyle name="20% - Accent1 2 5 20 6" xfId="2364" xr:uid="{00000000-0005-0000-0000-0000E6180000}"/>
    <cellStyle name="20% - Accent1 2 5 20 6 2" xfId="2365" xr:uid="{00000000-0005-0000-0000-0000E7180000}"/>
    <cellStyle name="20% - Accent1 2 5 20 6_CC1" xfId="53694" xr:uid="{ABE561CC-E80C-417E-A988-12D2716D43F3}"/>
    <cellStyle name="20% - Accent1 2 5 20 7" xfId="2366" xr:uid="{00000000-0005-0000-0000-0000E9180000}"/>
    <cellStyle name="20% - Accent1 2 5 20 7 2" xfId="2367" xr:uid="{00000000-0005-0000-0000-0000EA180000}"/>
    <cellStyle name="20% - Accent1 2 5 20 7_CC1" xfId="53695" xr:uid="{096240FD-A63A-4B64-B17B-2C670830176E}"/>
    <cellStyle name="20% - Accent1 2 5 20 8" xfId="2368" xr:uid="{00000000-0005-0000-0000-0000EC180000}"/>
    <cellStyle name="20% - Accent1 2 5 20 8 2" xfId="2369" xr:uid="{00000000-0005-0000-0000-0000ED180000}"/>
    <cellStyle name="20% - Accent1 2 5 20 8_CC1" xfId="53696" xr:uid="{4062B75A-B57B-4978-81BD-39F4A7BCB5D5}"/>
    <cellStyle name="20% - Accent1 2 5 20 9" xfId="2370" xr:uid="{00000000-0005-0000-0000-0000EF180000}"/>
    <cellStyle name="20% - Accent1 2 5 20 9 2" xfId="2371" xr:uid="{00000000-0005-0000-0000-0000F0180000}"/>
    <cellStyle name="20% - Accent1 2 5 20 9_CC1" xfId="53697" xr:uid="{6A0F349F-385B-43BA-B073-6671BD9BE594}"/>
    <cellStyle name="20% - Accent1 2 5 20_CC1" xfId="53687" xr:uid="{C8430F50-CE1D-4823-BF63-848474E4ED18}"/>
    <cellStyle name="20% - Accent1 2 5 21" xfId="2372" xr:uid="{00000000-0005-0000-0000-0000F3180000}"/>
    <cellStyle name="20% - Accent1 2 5 21 10" xfId="2373" xr:uid="{00000000-0005-0000-0000-0000F4180000}"/>
    <cellStyle name="20% - Accent1 2 5 21 10 2" xfId="2374" xr:uid="{00000000-0005-0000-0000-0000F5180000}"/>
    <cellStyle name="20% - Accent1 2 5 21 10_CC1" xfId="53699" xr:uid="{14001033-0267-4837-9537-5F7DA56CC937}"/>
    <cellStyle name="20% - Accent1 2 5 21 11" xfId="2375" xr:uid="{00000000-0005-0000-0000-0000F7180000}"/>
    <cellStyle name="20% - Accent1 2 5 21 11 2" xfId="2376" xr:uid="{00000000-0005-0000-0000-0000F8180000}"/>
    <cellStyle name="20% - Accent1 2 5 21 11_CC1" xfId="53700" xr:uid="{AD52991F-0D2B-40ED-817F-D208F6159C40}"/>
    <cellStyle name="20% - Accent1 2 5 21 12" xfId="2377" xr:uid="{00000000-0005-0000-0000-0000FA180000}"/>
    <cellStyle name="20% - Accent1 2 5 21 13" xfId="2378" xr:uid="{00000000-0005-0000-0000-0000FB180000}"/>
    <cellStyle name="20% - Accent1 2 5 21 14" xfId="2379" xr:uid="{00000000-0005-0000-0000-0000FC180000}"/>
    <cellStyle name="20% - Accent1 2 5 21 15" xfId="2380" xr:uid="{00000000-0005-0000-0000-0000FD180000}"/>
    <cellStyle name="20% - Accent1 2 5 21 16" xfId="2381" xr:uid="{00000000-0005-0000-0000-0000FE180000}"/>
    <cellStyle name="20% - Accent1 2 5 21 17" xfId="2382" xr:uid="{00000000-0005-0000-0000-0000FF180000}"/>
    <cellStyle name="20% - Accent1 2 5 21 18" xfId="2383" xr:uid="{00000000-0005-0000-0000-000000190000}"/>
    <cellStyle name="20% - Accent1 2 5 21 2" xfId="2384" xr:uid="{00000000-0005-0000-0000-000001190000}"/>
    <cellStyle name="20% - Accent1 2 5 21 2 2" xfId="2385" xr:uid="{00000000-0005-0000-0000-000002190000}"/>
    <cellStyle name="20% - Accent1 2 5 21 2 3" xfId="2386" xr:uid="{00000000-0005-0000-0000-000003190000}"/>
    <cellStyle name="20% - Accent1 2 5 21 2 4" xfId="2387" xr:uid="{00000000-0005-0000-0000-000004190000}"/>
    <cellStyle name="20% - Accent1 2 5 21 2 5" xfId="2388" xr:uid="{00000000-0005-0000-0000-000005190000}"/>
    <cellStyle name="20% - Accent1 2 5 21 2 6" xfId="2389" xr:uid="{00000000-0005-0000-0000-000006190000}"/>
    <cellStyle name="20% - Accent1 2 5 21 2 7" xfId="2390" xr:uid="{00000000-0005-0000-0000-000007190000}"/>
    <cellStyle name="20% - Accent1 2 5 21 2 8" xfId="2391" xr:uid="{00000000-0005-0000-0000-000008190000}"/>
    <cellStyle name="20% - Accent1 2 5 21 2_CC1" xfId="53701" xr:uid="{48290265-4C2B-495B-B625-C1F14A35E04D}"/>
    <cellStyle name="20% - Accent1 2 5 21 3" xfId="2392" xr:uid="{00000000-0005-0000-0000-00000A190000}"/>
    <cellStyle name="20% - Accent1 2 5 21 3 2" xfId="2393" xr:uid="{00000000-0005-0000-0000-00000B190000}"/>
    <cellStyle name="20% - Accent1 2 5 21 3 3" xfId="2394" xr:uid="{00000000-0005-0000-0000-00000C190000}"/>
    <cellStyle name="20% - Accent1 2 5 21 3 4" xfId="2395" xr:uid="{00000000-0005-0000-0000-00000D190000}"/>
    <cellStyle name="20% - Accent1 2 5 21 3 5" xfId="2396" xr:uid="{00000000-0005-0000-0000-00000E190000}"/>
    <cellStyle name="20% - Accent1 2 5 21 3 6" xfId="2397" xr:uid="{00000000-0005-0000-0000-00000F190000}"/>
    <cellStyle name="20% - Accent1 2 5 21 3 7" xfId="2398" xr:uid="{00000000-0005-0000-0000-000010190000}"/>
    <cellStyle name="20% - Accent1 2 5 21 3 8" xfId="2399" xr:uid="{00000000-0005-0000-0000-000011190000}"/>
    <cellStyle name="20% - Accent1 2 5 21 3_CC1" xfId="53702" xr:uid="{4F535EC6-54A5-42DC-B50A-4E4640C07577}"/>
    <cellStyle name="20% - Accent1 2 5 21 4" xfId="2400" xr:uid="{00000000-0005-0000-0000-000013190000}"/>
    <cellStyle name="20% - Accent1 2 5 21 4 2" xfId="2401" xr:uid="{00000000-0005-0000-0000-000014190000}"/>
    <cellStyle name="20% - Accent1 2 5 21 4_CC1" xfId="53703" xr:uid="{EF6B7043-FD47-437A-B974-AAEE2E32DF13}"/>
    <cellStyle name="20% - Accent1 2 5 21 5" xfId="2402" xr:uid="{00000000-0005-0000-0000-000016190000}"/>
    <cellStyle name="20% - Accent1 2 5 21 5 2" xfId="2403" xr:uid="{00000000-0005-0000-0000-000017190000}"/>
    <cellStyle name="20% - Accent1 2 5 21 5_CC1" xfId="53704" xr:uid="{50F7A6FE-F94F-4FF9-84F4-B4CA80943191}"/>
    <cellStyle name="20% - Accent1 2 5 21 6" xfId="2404" xr:uid="{00000000-0005-0000-0000-000019190000}"/>
    <cellStyle name="20% - Accent1 2 5 21 6 2" xfId="2405" xr:uid="{00000000-0005-0000-0000-00001A190000}"/>
    <cellStyle name="20% - Accent1 2 5 21 6_CC1" xfId="53705" xr:uid="{AE09FA17-08D3-4D18-83C6-DA1B727EAAC3}"/>
    <cellStyle name="20% - Accent1 2 5 21 7" xfId="2406" xr:uid="{00000000-0005-0000-0000-00001C190000}"/>
    <cellStyle name="20% - Accent1 2 5 21 7 2" xfId="2407" xr:uid="{00000000-0005-0000-0000-00001D190000}"/>
    <cellStyle name="20% - Accent1 2 5 21 7_CC1" xfId="53706" xr:uid="{63436267-9EC1-4A26-8714-BBCCC79EF2DE}"/>
    <cellStyle name="20% - Accent1 2 5 21 8" xfId="2408" xr:uid="{00000000-0005-0000-0000-00001F190000}"/>
    <cellStyle name="20% - Accent1 2 5 21 8 2" xfId="2409" xr:uid="{00000000-0005-0000-0000-000020190000}"/>
    <cellStyle name="20% - Accent1 2 5 21 8_CC1" xfId="53707" xr:uid="{4A6D22CD-41C7-415B-B425-E1312A9ACFBE}"/>
    <cellStyle name="20% - Accent1 2 5 21 9" xfId="2410" xr:uid="{00000000-0005-0000-0000-000022190000}"/>
    <cellStyle name="20% - Accent1 2 5 21 9 2" xfId="2411" xr:uid="{00000000-0005-0000-0000-000023190000}"/>
    <cellStyle name="20% - Accent1 2 5 21 9_CC1" xfId="53708" xr:uid="{F196A5A5-A9BE-4A02-B6B9-3E7461AB0777}"/>
    <cellStyle name="20% - Accent1 2 5 21_CC1" xfId="53698" xr:uid="{751214E4-4AAE-4F79-B427-C4E2A6DFFFCF}"/>
    <cellStyle name="20% - Accent1 2 5 22" xfId="2412" xr:uid="{00000000-0005-0000-0000-000026190000}"/>
    <cellStyle name="20% - Accent1 2 5 22 10" xfId="2413" xr:uid="{00000000-0005-0000-0000-000027190000}"/>
    <cellStyle name="20% - Accent1 2 5 22 10 2" xfId="2414" xr:uid="{00000000-0005-0000-0000-000028190000}"/>
    <cellStyle name="20% - Accent1 2 5 22 10_CC1" xfId="53710" xr:uid="{CA6D8FCC-579C-48D9-920F-60070E22D6C3}"/>
    <cellStyle name="20% - Accent1 2 5 22 11" xfId="2415" xr:uid="{00000000-0005-0000-0000-00002A190000}"/>
    <cellStyle name="20% - Accent1 2 5 22 11 2" xfId="2416" xr:uid="{00000000-0005-0000-0000-00002B190000}"/>
    <cellStyle name="20% - Accent1 2 5 22 11_CC1" xfId="53711" xr:uid="{69DC1024-A090-43DA-98C3-9EA8D581E015}"/>
    <cellStyle name="20% - Accent1 2 5 22 12" xfId="2417" xr:uid="{00000000-0005-0000-0000-00002D190000}"/>
    <cellStyle name="20% - Accent1 2 5 22 13" xfId="2418" xr:uid="{00000000-0005-0000-0000-00002E190000}"/>
    <cellStyle name="20% - Accent1 2 5 22 14" xfId="2419" xr:uid="{00000000-0005-0000-0000-00002F190000}"/>
    <cellStyle name="20% - Accent1 2 5 22 15" xfId="2420" xr:uid="{00000000-0005-0000-0000-000030190000}"/>
    <cellStyle name="20% - Accent1 2 5 22 16" xfId="2421" xr:uid="{00000000-0005-0000-0000-000031190000}"/>
    <cellStyle name="20% - Accent1 2 5 22 17" xfId="2422" xr:uid="{00000000-0005-0000-0000-000032190000}"/>
    <cellStyle name="20% - Accent1 2 5 22 18" xfId="2423" xr:uid="{00000000-0005-0000-0000-000033190000}"/>
    <cellStyle name="20% - Accent1 2 5 22 2" xfId="2424" xr:uid="{00000000-0005-0000-0000-000034190000}"/>
    <cellStyle name="20% - Accent1 2 5 22 2 2" xfId="2425" xr:uid="{00000000-0005-0000-0000-000035190000}"/>
    <cellStyle name="20% - Accent1 2 5 22 2 3" xfId="2426" xr:uid="{00000000-0005-0000-0000-000036190000}"/>
    <cellStyle name="20% - Accent1 2 5 22 2 4" xfId="2427" xr:uid="{00000000-0005-0000-0000-000037190000}"/>
    <cellStyle name="20% - Accent1 2 5 22 2 5" xfId="2428" xr:uid="{00000000-0005-0000-0000-000038190000}"/>
    <cellStyle name="20% - Accent1 2 5 22 2 6" xfId="2429" xr:uid="{00000000-0005-0000-0000-000039190000}"/>
    <cellStyle name="20% - Accent1 2 5 22 2 7" xfId="2430" xr:uid="{00000000-0005-0000-0000-00003A190000}"/>
    <cellStyle name="20% - Accent1 2 5 22 2 8" xfId="2431" xr:uid="{00000000-0005-0000-0000-00003B190000}"/>
    <cellStyle name="20% - Accent1 2 5 22 2_CC1" xfId="53712" xr:uid="{CB2455E3-3998-4EC5-B7CB-2D5438FA6E4C}"/>
    <cellStyle name="20% - Accent1 2 5 22 3" xfId="12563" xr:uid="{00000000-0005-0000-0000-00003D190000}"/>
    <cellStyle name="20% - Accent1 2 5 22 3 2" xfId="12564" xr:uid="{00000000-0005-0000-0000-00003E190000}"/>
    <cellStyle name="20% - Accent1 2 5 22 3 3" xfId="12565" xr:uid="{00000000-0005-0000-0000-00003F190000}"/>
    <cellStyle name="20% - Accent1 2 5 22 3 4" xfId="12566" xr:uid="{00000000-0005-0000-0000-000040190000}"/>
    <cellStyle name="20% - Accent1 2 5 22 3 5" xfId="12567" xr:uid="{00000000-0005-0000-0000-000041190000}"/>
    <cellStyle name="20% - Accent1 2 5 22 3 6" xfId="12568" xr:uid="{00000000-0005-0000-0000-000042190000}"/>
    <cellStyle name="20% - Accent1 2 5 22 3 7" xfId="12569" xr:uid="{00000000-0005-0000-0000-000043190000}"/>
    <cellStyle name="20% - Accent1 2 5 22 3 8" xfId="12570" xr:uid="{00000000-0005-0000-0000-000044190000}"/>
    <cellStyle name="20% - Accent1 2 5 22 4" xfId="12571" xr:uid="{00000000-0005-0000-0000-000045190000}"/>
    <cellStyle name="20% - Accent1 2 5 22 4 2" xfId="12572" xr:uid="{00000000-0005-0000-0000-000046190000}"/>
    <cellStyle name="20% - Accent1 2 5 22 5" xfId="12573" xr:uid="{00000000-0005-0000-0000-000047190000}"/>
    <cellStyle name="20% - Accent1 2 5 22 5 2" xfId="12574" xr:uid="{00000000-0005-0000-0000-000048190000}"/>
    <cellStyle name="20% - Accent1 2 5 22 6" xfId="12575" xr:uid="{00000000-0005-0000-0000-000049190000}"/>
    <cellStyle name="20% - Accent1 2 5 22 6 2" xfId="12576" xr:uid="{00000000-0005-0000-0000-00004A190000}"/>
    <cellStyle name="20% - Accent1 2 5 22 7" xfId="12577" xr:uid="{00000000-0005-0000-0000-00004B190000}"/>
    <cellStyle name="20% - Accent1 2 5 22 7 2" xfId="12578" xr:uid="{00000000-0005-0000-0000-00004C190000}"/>
    <cellStyle name="20% - Accent1 2 5 22 8" xfId="12579" xr:uid="{00000000-0005-0000-0000-00004D190000}"/>
    <cellStyle name="20% - Accent1 2 5 22 8 2" xfId="12580" xr:uid="{00000000-0005-0000-0000-00004E190000}"/>
    <cellStyle name="20% - Accent1 2 5 22 9" xfId="12581" xr:uid="{00000000-0005-0000-0000-00004F190000}"/>
    <cellStyle name="20% - Accent1 2 5 22 9 2" xfId="12582" xr:uid="{00000000-0005-0000-0000-000050190000}"/>
    <cellStyle name="20% - Accent1 2 5 22_CC1" xfId="53709" xr:uid="{3F2231F3-D8F9-4825-84BD-124C7D8272DE}"/>
    <cellStyle name="20% - Accent1 2 5 23" xfId="12583" xr:uid="{00000000-0005-0000-0000-000052190000}"/>
    <cellStyle name="20% - Accent1 2 5 23 2" xfId="12584" xr:uid="{00000000-0005-0000-0000-000053190000}"/>
    <cellStyle name="20% - Accent1 2 5 23 3" xfId="12585" xr:uid="{00000000-0005-0000-0000-000054190000}"/>
    <cellStyle name="20% - Accent1 2 5 23 4" xfId="12586" xr:uid="{00000000-0005-0000-0000-000055190000}"/>
    <cellStyle name="20% - Accent1 2 5 23 5" xfId="12587" xr:uid="{00000000-0005-0000-0000-000056190000}"/>
    <cellStyle name="20% - Accent1 2 5 23 6" xfId="12588" xr:uid="{00000000-0005-0000-0000-000057190000}"/>
    <cellStyle name="20% - Accent1 2 5 23 7" xfId="12589" xr:uid="{00000000-0005-0000-0000-000058190000}"/>
    <cellStyle name="20% - Accent1 2 5 23 8" xfId="12590" xr:uid="{00000000-0005-0000-0000-000059190000}"/>
    <cellStyle name="20% - Accent1 2 5 24" xfId="12591" xr:uid="{00000000-0005-0000-0000-00005A190000}"/>
    <cellStyle name="20% - Accent1 2 5 24 2" xfId="12592" xr:uid="{00000000-0005-0000-0000-00005B190000}"/>
    <cellStyle name="20% - Accent1 2 5 24 3" xfId="12593" xr:uid="{00000000-0005-0000-0000-00005C190000}"/>
    <cellStyle name="20% - Accent1 2 5 24 4" xfId="12594" xr:uid="{00000000-0005-0000-0000-00005D190000}"/>
    <cellStyle name="20% - Accent1 2 5 24 5" xfId="12595" xr:uid="{00000000-0005-0000-0000-00005E190000}"/>
    <cellStyle name="20% - Accent1 2 5 24 6" xfId="12596" xr:uid="{00000000-0005-0000-0000-00005F190000}"/>
    <cellStyle name="20% - Accent1 2 5 24 7" xfId="12597" xr:uid="{00000000-0005-0000-0000-000060190000}"/>
    <cellStyle name="20% - Accent1 2 5 24 8" xfId="12598" xr:uid="{00000000-0005-0000-0000-000061190000}"/>
    <cellStyle name="20% - Accent1 2 5 25" xfId="12599" xr:uid="{00000000-0005-0000-0000-000062190000}"/>
    <cellStyle name="20% - Accent1 2 5 25 2" xfId="12600" xr:uid="{00000000-0005-0000-0000-000063190000}"/>
    <cellStyle name="20% - Accent1 2 5 26" xfId="12601" xr:uid="{00000000-0005-0000-0000-000064190000}"/>
    <cellStyle name="20% - Accent1 2 5 26 2" xfId="12602" xr:uid="{00000000-0005-0000-0000-000065190000}"/>
    <cellStyle name="20% - Accent1 2 5 27" xfId="12603" xr:uid="{00000000-0005-0000-0000-000066190000}"/>
    <cellStyle name="20% - Accent1 2 5 27 2" xfId="12604" xr:uid="{00000000-0005-0000-0000-000067190000}"/>
    <cellStyle name="20% - Accent1 2 5 28" xfId="12605" xr:uid="{00000000-0005-0000-0000-000068190000}"/>
    <cellStyle name="20% - Accent1 2 5 28 2" xfId="12606" xr:uid="{00000000-0005-0000-0000-000069190000}"/>
    <cellStyle name="20% - Accent1 2 5 29" xfId="12607" xr:uid="{00000000-0005-0000-0000-00006A190000}"/>
    <cellStyle name="20% - Accent1 2 5 29 2" xfId="12608" xr:uid="{00000000-0005-0000-0000-00006B190000}"/>
    <cellStyle name="20% - Accent1 2 5 3" xfId="12609" xr:uid="{00000000-0005-0000-0000-00006C190000}"/>
    <cellStyle name="20% - Accent1 2 5 30" xfId="12610" xr:uid="{00000000-0005-0000-0000-00006D190000}"/>
    <cellStyle name="20% - Accent1 2 5 30 2" xfId="12611" xr:uid="{00000000-0005-0000-0000-00006E190000}"/>
    <cellStyle name="20% - Accent1 2 5 31" xfId="12612" xr:uid="{00000000-0005-0000-0000-00006F190000}"/>
    <cellStyle name="20% - Accent1 2 5 31 2" xfId="12613" xr:uid="{00000000-0005-0000-0000-000070190000}"/>
    <cellStyle name="20% - Accent1 2 5 32" xfId="12614" xr:uid="{00000000-0005-0000-0000-000071190000}"/>
    <cellStyle name="20% - Accent1 2 5 32 2" xfId="12615" xr:uid="{00000000-0005-0000-0000-000072190000}"/>
    <cellStyle name="20% - Accent1 2 5 33" xfId="12616" xr:uid="{00000000-0005-0000-0000-000073190000}"/>
    <cellStyle name="20% - Accent1 2 5 34" xfId="12617" xr:uid="{00000000-0005-0000-0000-000074190000}"/>
    <cellStyle name="20% - Accent1 2 5 35" xfId="12618" xr:uid="{00000000-0005-0000-0000-000075190000}"/>
    <cellStyle name="20% - Accent1 2 5 36" xfId="12619" xr:uid="{00000000-0005-0000-0000-000076190000}"/>
    <cellStyle name="20% - Accent1 2 5 37" xfId="12620" xr:uid="{00000000-0005-0000-0000-000077190000}"/>
    <cellStyle name="20% - Accent1 2 5 38" xfId="12621" xr:uid="{00000000-0005-0000-0000-000078190000}"/>
    <cellStyle name="20% - Accent1 2 5 39" xfId="12622" xr:uid="{00000000-0005-0000-0000-000079190000}"/>
    <cellStyle name="20% - Accent1 2 5 4" xfId="12623" xr:uid="{00000000-0005-0000-0000-00007A190000}"/>
    <cellStyle name="20% - Accent1 2 5 5" xfId="12624" xr:uid="{00000000-0005-0000-0000-00007B190000}"/>
    <cellStyle name="20% - Accent1 2 5 6" xfId="12625" xr:uid="{00000000-0005-0000-0000-00007C190000}"/>
    <cellStyle name="20% - Accent1 2 5 7" xfId="12626" xr:uid="{00000000-0005-0000-0000-00007D190000}"/>
    <cellStyle name="20% - Accent1 2 5 8" xfId="12627" xr:uid="{00000000-0005-0000-0000-00007E190000}"/>
    <cellStyle name="20% - Accent1 2 5 9" xfId="12628" xr:uid="{00000000-0005-0000-0000-00007F190000}"/>
    <cellStyle name="20% - Accent1 2 5_CC1" xfId="53664" xr:uid="{0218643E-C3EC-4411-936C-84DC0581DB2E}"/>
    <cellStyle name="20% - Accent1 2 6" xfId="12629" xr:uid="{00000000-0005-0000-0000-000081190000}"/>
    <cellStyle name="20% - Accent1 2 6 10" xfId="12630" xr:uid="{00000000-0005-0000-0000-000082190000}"/>
    <cellStyle name="20% - Accent1 2 6 10 2" xfId="12631" xr:uid="{00000000-0005-0000-0000-000083190000}"/>
    <cellStyle name="20% - Accent1 2 6 11" xfId="12632" xr:uid="{00000000-0005-0000-0000-000084190000}"/>
    <cellStyle name="20% - Accent1 2 6 11 2" xfId="12633" xr:uid="{00000000-0005-0000-0000-000085190000}"/>
    <cellStyle name="20% - Accent1 2 6 12" xfId="12634" xr:uid="{00000000-0005-0000-0000-000086190000}"/>
    <cellStyle name="20% - Accent1 2 6 12 2" xfId="12635" xr:uid="{00000000-0005-0000-0000-000087190000}"/>
    <cellStyle name="20% - Accent1 2 6 13" xfId="12636" xr:uid="{00000000-0005-0000-0000-000088190000}"/>
    <cellStyle name="20% - Accent1 2 6 13 2" xfId="12637" xr:uid="{00000000-0005-0000-0000-000089190000}"/>
    <cellStyle name="20% - Accent1 2 6 14" xfId="12638" xr:uid="{00000000-0005-0000-0000-00008A190000}"/>
    <cellStyle name="20% - Accent1 2 6 14 2" xfId="12639" xr:uid="{00000000-0005-0000-0000-00008B190000}"/>
    <cellStyle name="20% - Accent1 2 6 15" xfId="12640" xr:uid="{00000000-0005-0000-0000-00008C190000}"/>
    <cellStyle name="20% - Accent1 2 6 15 2" xfId="12641" xr:uid="{00000000-0005-0000-0000-00008D190000}"/>
    <cellStyle name="20% - Accent1 2 6 16" xfId="12642" xr:uid="{00000000-0005-0000-0000-00008E190000}"/>
    <cellStyle name="20% - Accent1 2 6 16 2" xfId="12643" xr:uid="{00000000-0005-0000-0000-00008F190000}"/>
    <cellStyle name="20% - Accent1 2 6 17" xfId="12644" xr:uid="{00000000-0005-0000-0000-000090190000}"/>
    <cellStyle name="20% - Accent1 2 6 18" xfId="12645" xr:uid="{00000000-0005-0000-0000-000091190000}"/>
    <cellStyle name="20% - Accent1 2 6 19" xfId="12646" xr:uid="{00000000-0005-0000-0000-000092190000}"/>
    <cellStyle name="20% - Accent1 2 6 2" xfId="12647" xr:uid="{00000000-0005-0000-0000-000093190000}"/>
    <cellStyle name="20% - Accent1 2 6 2 10" xfId="12648" xr:uid="{00000000-0005-0000-0000-000094190000}"/>
    <cellStyle name="20% - Accent1 2 6 2 10 2" xfId="12649" xr:uid="{00000000-0005-0000-0000-000095190000}"/>
    <cellStyle name="20% - Accent1 2 6 2 11" xfId="12650" xr:uid="{00000000-0005-0000-0000-000096190000}"/>
    <cellStyle name="20% - Accent1 2 6 2 11 2" xfId="12651" xr:uid="{00000000-0005-0000-0000-000097190000}"/>
    <cellStyle name="20% - Accent1 2 6 2 12" xfId="12652" xr:uid="{00000000-0005-0000-0000-000098190000}"/>
    <cellStyle name="20% - Accent1 2 6 2 13" xfId="12653" xr:uid="{00000000-0005-0000-0000-000099190000}"/>
    <cellStyle name="20% - Accent1 2 6 2 14" xfId="12654" xr:uid="{00000000-0005-0000-0000-00009A190000}"/>
    <cellStyle name="20% - Accent1 2 6 2 15" xfId="12655" xr:uid="{00000000-0005-0000-0000-00009B190000}"/>
    <cellStyle name="20% - Accent1 2 6 2 16" xfId="12656" xr:uid="{00000000-0005-0000-0000-00009C190000}"/>
    <cellStyle name="20% - Accent1 2 6 2 17" xfId="12657" xr:uid="{00000000-0005-0000-0000-00009D190000}"/>
    <cellStyle name="20% - Accent1 2 6 2 18" xfId="12658" xr:uid="{00000000-0005-0000-0000-00009E190000}"/>
    <cellStyle name="20% - Accent1 2 6 2 2" xfId="12659" xr:uid="{00000000-0005-0000-0000-00009F190000}"/>
    <cellStyle name="20% - Accent1 2 6 2 2 2" xfId="12660" xr:uid="{00000000-0005-0000-0000-0000A0190000}"/>
    <cellStyle name="20% - Accent1 2 6 2 2 3" xfId="12661" xr:uid="{00000000-0005-0000-0000-0000A1190000}"/>
    <cellStyle name="20% - Accent1 2 6 2 2 4" xfId="12662" xr:uid="{00000000-0005-0000-0000-0000A2190000}"/>
    <cellStyle name="20% - Accent1 2 6 2 2 5" xfId="12663" xr:uid="{00000000-0005-0000-0000-0000A3190000}"/>
    <cellStyle name="20% - Accent1 2 6 2 2 6" xfId="12664" xr:uid="{00000000-0005-0000-0000-0000A4190000}"/>
    <cellStyle name="20% - Accent1 2 6 2 2 7" xfId="12665" xr:uid="{00000000-0005-0000-0000-0000A5190000}"/>
    <cellStyle name="20% - Accent1 2 6 2 2 8" xfId="12666" xr:uid="{00000000-0005-0000-0000-0000A6190000}"/>
    <cellStyle name="20% - Accent1 2 6 2 3" xfId="12667" xr:uid="{00000000-0005-0000-0000-0000A7190000}"/>
    <cellStyle name="20% - Accent1 2 6 2 3 2" xfId="12668" xr:uid="{00000000-0005-0000-0000-0000A8190000}"/>
    <cellStyle name="20% - Accent1 2 6 2 3 3" xfId="12669" xr:uid="{00000000-0005-0000-0000-0000A9190000}"/>
    <cellStyle name="20% - Accent1 2 6 2 3 4" xfId="12670" xr:uid="{00000000-0005-0000-0000-0000AA190000}"/>
    <cellStyle name="20% - Accent1 2 6 2 3 5" xfId="12671" xr:uid="{00000000-0005-0000-0000-0000AB190000}"/>
    <cellStyle name="20% - Accent1 2 6 2 3 6" xfId="12672" xr:uid="{00000000-0005-0000-0000-0000AC190000}"/>
    <cellStyle name="20% - Accent1 2 6 2 3 7" xfId="12673" xr:uid="{00000000-0005-0000-0000-0000AD190000}"/>
    <cellStyle name="20% - Accent1 2 6 2 3 8" xfId="12674" xr:uid="{00000000-0005-0000-0000-0000AE190000}"/>
    <cellStyle name="20% - Accent1 2 6 2 4" xfId="12675" xr:uid="{00000000-0005-0000-0000-0000AF190000}"/>
    <cellStyle name="20% - Accent1 2 6 2 4 2" xfId="12676" xr:uid="{00000000-0005-0000-0000-0000B0190000}"/>
    <cellStyle name="20% - Accent1 2 6 2 5" xfId="12677" xr:uid="{00000000-0005-0000-0000-0000B1190000}"/>
    <cellStyle name="20% - Accent1 2 6 2 5 2" xfId="12678" xr:uid="{00000000-0005-0000-0000-0000B2190000}"/>
    <cellStyle name="20% - Accent1 2 6 2 6" xfId="12679" xr:uid="{00000000-0005-0000-0000-0000B3190000}"/>
    <cellStyle name="20% - Accent1 2 6 2 6 2" xfId="12680" xr:uid="{00000000-0005-0000-0000-0000B4190000}"/>
    <cellStyle name="20% - Accent1 2 6 2 7" xfId="12681" xr:uid="{00000000-0005-0000-0000-0000B5190000}"/>
    <cellStyle name="20% - Accent1 2 6 2 7 2" xfId="12682" xr:uid="{00000000-0005-0000-0000-0000B6190000}"/>
    <cellStyle name="20% - Accent1 2 6 2 8" xfId="12683" xr:uid="{00000000-0005-0000-0000-0000B7190000}"/>
    <cellStyle name="20% - Accent1 2 6 2 8 2" xfId="12684" xr:uid="{00000000-0005-0000-0000-0000B8190000}"/>
    <cellStyle name="20% - Accent1 2 6 2 9" xfId="12685" xr:uid="{00000000-0005-0000-0000-0000B9190000}"/>
    <cellStyle name="20% - Accent1 2 6 2 9 2" xfId="12686" xr:uid="{00000000-0005-0000-0000-0000BA190000}"/>
    <cellStyle name="20% - Accent1 2 6 20" xfId="12687" xr:uid="{00000000-0005-0000-0000-0000BB190000}"/>
    <cellStyle name="20% - Accent1 2 6 21" xfId="12688" xr:uid="{00000000-0005-0000-0000-0000BC190000}"/>
    <cellStyle name="20% - Accent1 2 6 22" xfId="12689" xr:uid="{00000000-0005-0000-0000-0000BD190000}"/>
    <cellStyle name="20% - Accent1 2 6 23" xfId="12690" xr:uid="{00000000-0005-0000-0000-0000BE190000}"/>
    <cellStyle name="20% - Accent1 2 6 3" xfId="12691" xr:uid="{00000000-0005-0000-0000-0000BF190000}"/>
    <cellStyle name="20% - Accent1 2 6 3 10" xfId="12692" xr:uid="{00000000-0005-0000-0000-0000C0190000}"/>
    <cellStyle name="20% - Accent1 2 6 3 10 2" xfId="12693" xr:uid="{00000000-0005-0000-0000-0000C1190000}"/>
    <cellStyle name="20% - Accent1 2 6 3 11" xfId="12694" xr:uid="{00000000-0005-0000-0000-0000C2190000}"/>
    <cellStyle name="20% - Accent1 2 6 3 11 2" xfId="12695" xr:uid="{00000000-0005-0000-0000-0000C3190000}"/>
    <cellStyle name="20% - Accent1 2 6 3 12" xfId="12696" xr:uid="{00000000-0005-0000-0000-0000C4190000}"/>
    <cellStyle name="20% - Accent1 2 6 3 13" xfId="12697" xr:uid="{00000000-0005-0000-0000-0000C5190000}"/>
    <cellStyle name="20% - Accent1 2 6 3 14" xfId="12698" xr:uid="{00000000-0005-0000-0000-0000C6190000}"/>
    <cellStyle name="20% - Accent1 2 6 3 15" xfId="12699" xr:uid="{00000000-0005-0000-0000-0000C7190000}"/>
    <cellStyle name="20% - Accent1 2 6 3 16" xfId="12700" xr:uid="{00000000-0005-0000-0000-0000C8190000}"/>
    <cellStyle name="20% - Accent1 2 6 3 17" xfId="12701" xr:uid="{00000000-0005-0000-0000-0000C9190000}"/>
    <cellStyle name="20% - Accent1 2 6 3 18" xfId="12702" xr:uid="{00000000-0005-0000-0000-0000CA190000}"/>
    <cellStyle name="20% - Accent1 2 6 3 2" xfId="12703" xr:uid="{00000000-0005-0000-0000-0000CB190000}"/>
    <cellStyle name="20% - Accent1 2 6 3 2 2" xfId="12704" xr:uid="{00000000-0005-0000-0000-0000CC190000}"/>
    <cellStyle name="20% - Accent1 2 6 3 2 3" xfId="12705" xr:uid="{00000000-0005-0000-0000-0000CD190000}"/>
    <cellStyle name="20% - Accent1 2 6 3 2 4" xfId="12706" xr:uid="{00000000-0005-0000-0000-0000CE190000}"/>
    <cellStyle name="20% - Accent1 2 6 3 2 5" xfId="12707" xr:uid="{00000000-0005-0000-0000-0000CF190000}"/>
    <cellStyle name="20% - Accent1 2 6 3 2 6" xfId="12708" xr:uid="{00000000-0005-0000-0000-0000D0190000}"/>
    <cellStyle name="20% - Accent1 2 6 3 2 7" xfId="12709" xr:uid="{00000000-0005-0000-0000-0000D1190000}"/>
    <cellStyle name="20% - Accent1 2 6 3 2 8" xfId="12710" xr:uid="{00000000-0005-0000-0000-0000D2190000}"/>
    <cellStyle name="20% - Accent1 2 6 3 3" xfId="12711" xr:uid="{00000000-0005-0000-0000-0000D3190000}"/>
    <cellStyle name="20% - Accent1 2 6 3 3 2" xfId="12712" xr:uid="{00000000-0005-0000-0000-0000D4190000}"/>
    <cellStyle name="20% - Accent1 2 6 3 3 3" xfId="12713" xr:uid="{00000000-0005-0000-0000-0000D5190000}"/>
    <cellStyle name="20% - Accent1 2 6 3 3 4" xfId="12714" xr:uid="{00000000-0005-0000-0000-0000D6190000}"/>
    <cellStyle name="20% - Accent1 2 6 3 3 5" xfId="12715" xr:uid="{00000000-0005-0000-0000-0000D7190000}"/>
    <cellStyle name="20% - Accent1 2 6 3 3 6" xfId="12716" xr:uid="{00000000-0005-0000-0000-0000D8190000}"/>
    <cellStyle name="20% - Accent1 2 6 3 3 7" xfId="12717" xr:uid="{00000000-0005-0000-0000-0000D9190000}"/>
    <cellStyle name="20% - Accent1 2 6 3 3 8" xfId="12718" xr:uid="{00000000-0005-0000-0000-0000DA190000}"/>
    <cellStyle name="20% - Accent1 2 6 3 4" xfId="12719" xr:uid="{00000000-0005-0000-0000-0000DB190000}"/>
    <cellStyle name="20% - Accent1 2 6 3 4 2" xfId="12720" xr:uid="{00000000-0005-0000-0000-0000DC190000}"/>
    <cellStyle name="20% - Accent1 2 6 3 5" xfId="12721" xr:uid="{00000000-0005-0000-0000-0000DD190000}"/>
    <cellStyle name="20% - Accent1 2 6 3 5 2" xfId="12722" xr:uid="{00000000-0005-0000-0000-0000DE190000}"/>
    <cellStyle name="20% - Accent1 2 6 3 6" xfId="12723" xr:uid="{00000000-0005-0000-0000-0000DF190000}"/>
    <cellStyle name="20% - Accent1 2 6 3 6 2" xfId="12724" xr:uid="{00000000-0005-0000-0000-0000E0190000}"/>
    <cellStyle name="20% - Accent1 2 6 3 7" xfId="12725" xr:uid="{00000000-0005-0000-0000-0000E1190000}"/>
    <cellStyle name="20% - Accent1 2 6 3 7 2" xfId="12726" xr:uid="{00000000-0005-0000-0000-0000E2190000}"/>
    <cellStyle name="20% - Accent1 2 6 3 8" xfId="12727" xr:uid="{00000000-0005-0000-0000-0000E3190000}"/>
    <cellStyle name="20% - Accent1 2 6 3 8 2" xfId="12728" xr:uid="{00000000-0005-0000-0000-0000E4190000}"/>
    <cellStyle name="20% - Accent1 2 6 3 9" xfId="12729" xr:uid="{00000000-0005-0000-0000-0000E5190000}"/>
    <cellStyle name="20% - Accent1 2 6 3 9 2" xfId="12730" xr:uid="{00000000-0005-0000-0000-0000E6190000}"/>
    <cellStyle name="20% - Accent1 2 6 4" xfId="12731" xr:uid="{00000000-0005-0000-0000-0000E7190000}"/>
    <cellStyle name="20% - Accent1 2 6 4 10" xfId="12732" xr:uid="{00000000-0005-0000-0000-0000E8190000}"/>
    <cellStyle name="20% - Accent1 2 6 4 10 2" xfId="12733" xr:uid="{00000000-0005-0000-0000-0000E9190000}"/>
    <cellStyle name="20% - Accent1 2 6 4 11" xfId="12734" xr:uid="{00000000-0005-0000-0000-0000EA190000}"/>
    <cellStyle name="20% - Accent1 2 6 4 11 2" xfId="12735" xr:uid="{00000000-0005-0000-0000-0000EB190000}"/>
    <cellStyle name="20% - Accent1 2 6 4 12" xfId="12736" xr:uid="{00000000-0005-0000-0000-0000EC190000}"/>
    <cellStyle name="20% - Accent1 2 6 4 13" xfId="12737" xr:uid="{00000000-0005-0000-0000-0000ED190000}"/>
    <cellStyle name="20% - Accent1 2 6 4 14" xfId="12738" xr:uid="{00000000-0005-0000-0000-0000EE190000}"/>
    <cellStyle name="20% - Accent1 2 6 4 15" xfId="12739" xr:uid="{00000000-0005-0000-0000-0000EF190000}"/>
    <cellStyle name="20% - Accent1 2 6 4 16" xfId="12740" xr:uid="{00000000-0005-0000-0000-0000F0190000}"/>
    <cellStyle name="20% - Accent1 2 6 4 17" xfId="12741" xr:uid="{00000000-0005-0000-0000-0000F1190000}"/>
    <cellStyle name="20% - Accent1 2 6 4 18" xfId="12742" xr:uid="{00000000-0005-0000-0000-0000F2190000}"/>
    <cellStyle name="20% - Accent1 2 6 4 2" xfId="12743" xr:uid="{00000000-0005-0000-0000-0000F3190000}"/>
    <cellStyle name="20% - Accent1 2 6 4 2 2" xfId="12744" xr:uid="{00000000-0005-0000-0000-0000F4190000}"/>
    <cellStyle name="20% - Accent1 2 6 4 2 3" xfId="12745" xr:uid="{00000000-0005-0000-0000-0000F5190000}"/>
    <cellStyle name="20% - Accent1 2 6 4 2 4" xfId="12746" xr:uid="{00000000-0005-0000-0000-0000F6190000}"/>
    <cellStyle name="20% - Accent1 2 6 4 2 5" xfId="12747" xr:uid="{00000000-0005-0000-0000-0000F7190000}"/>
    <cellStyle name="20% - Accent1 2 6 4 2 6" xfId="12748" xr:uid="{00000000-0005-0000-0000-0000F8190000}"/>
    <cellStyle name="20% - Accent1 2 6 4 2 7" xfId="12749" xr:uid="{00000000-0005-0000-0000-0000F9190000}"/>
    <cellStyle name="20% - Accent1 2 6 4 2 8" xfId="12750" xr:uid="{00000000-0005-0000-0000-0000FA190000}"/>
    <cellStyle name="20% - Accent1 2 6 4 3" xfId="12751" xr:uid="{00000000-0005-0000-0000-0000FB190000}"/>
    <cellStyle name="20% - Accent1 2 6 4 3 2" xfId="12752" xr:uid="{00000000-0005-0000-0000-0000FC190000}"/>
    <cellStyle name="20% - Accent1 2 6 4 3 3" xfId="12753" xr:uid="{00000000-0005-0000-0000-0000FD190000}"/>
    <cellStyle name="20% - Accent1 2 6 4 3 4" xfId="12754" xr:uid="{00000000-0005-0000-0000-0000FE190000}"/>
    <cellStyle name="20% - Accent1 2 6 4 3 5" xfId="12755" xr:uid="{00000000-0005-0000-0000-0000FF190000}"/>
    <cellStyle name="20% - Accent1 2 6 4 3 6" xfId="12756" xr:uid="{00000000-0005-0000-0000-0000001A0000}"/>
    <cellStyle name="20% - Accent1 2 6 4 3 7" xfId="12757" xr:uid="{00000000-0005-0000-0000-0000011A0000}"/>
    <cellStyle name="20% - Accent1 2 6 4 3 8" xfId="12758" xr:uid="{00000000-0005-0000-0000-0000021A0000}"/>
    <cellStyle name="20% - Accent1 2 6 4 4" xfId="12759" xr:uid="{00000000-0005-0000-0000-0000031A0000}"/>
    <cellStyle name="20% - Accent1 2 6 4 4 2" xfId="12760" xr:uid="{00000000-0005-0000-0000-0000041A0000}"/>
    <cellStyle name="20% - Accent1 2 6 4 5" xfId="12761" xr:uid="{00000000-0005-0000-0000-0000051A0000}"/>
    <cellStyle name="20% - Accent1 2 6 4 5 2" xfId="12762" xr:uid="{00000000-0005-0000-0000-0000061A0000}"/>
    <cellStyle name="20% - Accent1 2 6 4 6" xfId="12763" xr:uid="{00000000-0005-0000-0000-0000071A0000}"/>
    <cellStyle name="20% - Accent1 2 6 4 6 2" xfId="12764" xr:uid="{00000000-0005-0000-0000-0000081A0000}"/>
    <cellStyle name="20% - Accent1 2 6 4 7" xfId="12765" xr:uid="{00000000-0005-0000-0000-0000091A0000}"/>
    <cellStyle name="20% - Accent1 2 6 4 7 2" xfId="12766" xr:uid="{00000000-0005-0000-0000-00000A1A0000}"/>
    <cellStyle name="20% - Accent1 2 6 4 8" xfId="12767" xr:uid="{00000000-0005-0000-0000-00000B1A0000}"/>
    <cellStyle name="20% - Accent1 2 6 4 8 2" xfId="12768" xr:uid="{00000000-0005-0000-0000-00000C1A0000}"/>
    <cellStyle name="20% - Accent1 2 6 4 9" xfId="12769" xr:uid="{00000000-0005-0000-0000-00000D1A0000}"/>
    <cellStyle name="20% - Accent1 2 6 4 9 2" xfId="12770" xr:uid="{00000000-0005-0000-0000-00000E1A0000}"/>
    <cellStyle name="20% - Accent1 2 6 5" xfId="12771" xr:uid="{00000000-0005-0000-0000-00000F1A0000}"/>
    <cellStyle name="20% - Accent1 2 6 5 10" xfId="12772" xr:uid="{00000000-0005-0000-0000-0000101A0000}"/>
    <cellStyle name="20% - Accent1 2 6 5 10 2" xfId="12773" xr:uid="{00000000-0005-0000-0000-0000111A0000}"/>
    <cellStyle name="20% - Accent1 2 6 5 11" xfId="12774" xr:uid="{00000000-0005-0000-0000-0000121A0000}"/>
    <cellStyle name="20% - Accent1 2 6 5 11 2" xfId="12775" xr:uid="{00000000-0005-0000-0000-0000131A0000}"/>
    <cellStyle name="20% - Accent1 2 6 5 12" xfId="12776" xr:uid="{00000000-0005-0000-0000-0000141A0000}"/>
    <cellStyle name="20% - Accent1 2 6 5 13" xfId="12777" xr:uid="{00000000-0005-0000-0000-0000151A0000}"/>
    <cellStyle name="20% - Accent1 2 6 5 14" xfId="12778" xr:uid="{00000000-0005-0000-0000-0000161A0000}"/>
    <cellStyle name="20% - Accent1 2 6 5 15" xfId="12779" xr:uid="{00000000-0005-0000-0000-0000171A0000}"/>
    <cellStyle name="20% - Accent1 2 6 5 16" xfId="12780" xr:uid="{00000000-0005-0000-0000-0000181A0000}"/>
    <cellStyle name="20% - Accent1 2 6 5 17" xfId="12781" xr:uid="{00000000-0005-0000-0000-0000191A0000}"/>
    <cellStyle name="20% - Accent1 2 6 5 18" xfId="12782" xr:uid="{00000000-0005-0000-0000-00001A1A0000}"/>
    <cellStyle name="20% - Accent1 2 6 5 2" xfId="12783" xr:uid="{00000000-0005-0000-0000-00001B1A0000}"/>
    <cellStyle name="20% - Accent1 2 6 5 2 2" xfId="12784" xr:uid="{00000000-0005-0000-0000-00001C1A0000}"/>
    <cellStyle name="20% - Accent1 2 6 5 2 3" xfId="12785" xr:uid="{00000000-0005-0000-0000-00001D1A0000}"/>
    <cellStyle name="20% - Accent1 2 6 5 2 4" xfId="12786" xr:uid="{00000000-0005-0000-0000-00001E1A0000}"/>
    <cellStyle name="20% - Accent1 2 6 5 2 5" xfId="12787" xr:uid="{00000000-0005-0000-0000-00001F1A0000}"/>
    <cellStyle name="20% - Accent1 2 6 5 2 6" xfId="12788" xr:uid="{00000000-0005-0000-0000-0000201A0000}"/>
    <cellStyle name="20% - Accent1 2 6 5 2 7" xfId="12789" xr:uid="{00000000-0005-0000-0000-0000211A0000}"/>
    <cellStyle name="20% - Accent1 2 6 5 2 8" xfId="12790" xr:uid="{00000000-0005-0000-0000-0000221A0000}"/>
    <cellStyle name="20% - Accent1 2 6 5 3" xfId="12791" xr:uid="{00000000-0005-0000-0000-0000231A0000}"/>
    <cellStyle name="20% - Accent1 2 6 5 3 2" xfId="12792" xr:uid="{00000000-0005-0000-0000-0000241A0000}"/>
    <cellStyle name="20% - Accent1 2 6 5 3 3" xfId="12793" xr:uid="{00000000-0005-0000-0000-0000251A0000}"/>
    <cellStyle name="20% - Accent1 2 6 5 3 4" xfId="12794" xr:uid="{00000000-0005-0000-0000-0000261A0000}"/>
    <cellStyle name="20% - Accent1 2 6 5 3 5" xfId="12795" xr:uid="{00000000-0005-0000-0000-0000271A0000}"/>
    <cellStyle name="20% - Accent1 2 6 5 3 6" xfId="12796" xr:uid="{00000000-0005-0000-0000-0000281A0000}"/>
    <cellStyle name="20% - Accent1 2 6 5 3 7" xfId="12797" xr:uid="{00000000-0005-0000-0000-0000291A0000}"/>
    <cellStyle name="20% - Accent1 2 6 5 3 8" xfId="12798" xr:uid="{00000000-0005-0000-0000-00002A1A0000}"/>
    <cellStyle name="20% - Accent1 2 6 5 4" xfId="12799" xr:uid="{00000000-0005-0000-0000-00002B1A0000}"/>
    <cellStyle name="20% - Accent1 2 6 5 4 2" xfId="12800" xr:uid="{00000000-0005-0000-0000-00002C1A0000}"/>
    <cellStyle name="20% - Accent1 2 6 5 5" xfId="12801" xr:uid="{00000000-0005-0000-0000-00002D1A0000}"/>
    <cellStyle name="20% - Accent1 2 6 5 5 2" xfId="12802" xr:uid="{00000000-0005-0000-0000-00002E1A0000}"/>
    <cellStyle name="20% - Accent1 2 6 5 6" xfId="12803" xr:uid="{00000000-0005-0000-0000-00002F1A0000}"/>
    <cellStyle name="20% - Accent1 2 6 5 6 2" xfId="12804" xr:uid="{00000000-0005-0000-0000-0000301A0000}"/>
    <cellStyle name="20% - Accent1 2 6 5 7" xfId="12805" xr:uid="{00000000-0005-0000-0000-0000311A0000}"/>
    <cellStyle name="20% - Accent1 2 6 5 7 2" xfId="12806" xr:uid="{00000000-0005-0000-0000-0000321A0000}"/>
    <cellStyle name="20% - Accent1 2 6 5 8" xfId="12807" xr:uid="{00000000-0005-0000-0000-0000331A0000}"/>
    <cellStyle name="20% - Accent1 2 6 5 8 2" xfId="12808" xr:uid="{00000000-0005-0000-0000-0000341A0000}"/>
    <cellStyle name="20% - Accent1 2 6 5 9" xfId="12809" xr:uid="{00000000-0005-0000-0000-0000351A0000}"/>
    <cellStyle name="20% - Accent1 2 6 5 9 2" xfId="12810" xr:uid="{00000000-0005-0000-0000-0000361A0000}"/>
    <cellStyle name="20% - Accent1 2 6 6" xfId="12811" xr:uid="{00000000-0005-0000-0000-0000371A0000}"/>
    <cellStyle name="20% - Accent1 2 6 6 10" xfId="12812" xr:uid="{00000000-0005-0000-0000-0000381A0000}"/>
    <cellStyle name="20% - Accent1 2 6 6 10 2" xfId="12813" xr:uid="{00000000-0005-0000-0000-0000391A0000}"/>
    <cellStyle name="20% - Accent1 2 6 6 11" xfId="12814" xr:uid="{00000000-0005-0000-0000-00003A1A0000}"/>
    <cellStyle name="20% - Accent1 2 6 6 11 2" xfId="12815" xr:uid="{00000000-0005-0000-0000-00003B1A0000}"/>
    <cellStyle name="20% - Accent1 2 6 6 12" xfId="12816" xr:uid="{00000000-0005-0000-0000-00003C1A0000}"/>
    <cellStyle name="20% - Accent1 2 6 6 13" xfId="12817" xr:uid="{00000000-0005-0000-0000-00003D1A0000}"/>
    <cellStyle name="20% - Accent1 2 6 6 14" xfId="12818" xr:uid="{00000000-0005-0000-0000-00003E1A0000}"/>
    <cellStyle name="20% - Accent1 2 6 6 15" xfId="12819" xr:uid="{00000000-0005-0000-0000-00003F1A0000}"/>
    <cellStyle name="20% - Accent1 2 6 6 16" xfId="12820" xr:uid="{00000000-0005-0000-0000-0000401A0000}"/>
    <cellStyle name="20% - Accent1 2 6 6 17" xfId="12821" xr:uid="{00000000-0005-0000-0000-0000411A0000}"/>
    <cellStyle name="20% - Accent1 2 6 6 18" xfId="12822" xr:uid="{00000000-0005-0000-0000-0000421A0000}"/>
    <cellStyle name="20% - Accent1 2 6 6 2" xfId="12823" xr:uid="{00000000-0005-0000-0000-0000431A0000}"/>
    <cellStyle name="20% - Accent1 2 6 6 2 2" xfId="12824" xr:uid="{00000000-0005-0000-0000-0000441A0000}"/>
    <cellStyle name="20% - Accent1 2 6 6 2 3" xfId="12825" xr:uid="{00000000-0005-0000-0000-0000451A0000}"/>
    <cellStyle name="20% - Accent1 2 6 6 2 4" xfId="12826" xr:uid="{00000000-0005-0000-0000-0000461A0000}"/>
    <cellStyle name="20% - Accent1 2 6 6 2 5" xfId="12827" xr:uid="{00000000-0005-0000-0000-0000471A0000}"/>
    <cellStyle name="20% - Accent1 2 6 6 2 6" xfId="12828" xr:uid="{00000000-0005-0000-0000-0000481A0000}"/>
    <cellStyle name="20% - Accent1 2 6 6 2 7" xfId="12829" xr:uid="{00000000-0005-0000-0000-0000491A0000}"/>
    <cellStyle name="20% - Accent1 2 6 6 2 8" xfId="12830" xr:uid="{00000000-0005-0000-0000-00004A1A0000}"/>
    <cellStyle name="20% - Accent1 2 6 6 3" xfId="12831" xr:uid="{00000000-0005-0000-0000-00004B1A0000}"/>
    <cellStyle name="20% - Accent1 2 6 6 3 2" xfId="12832" xr:uid="{00000000-0005-0000-0000-00004C1A0000}"/>
    <cellStyle name="20% - Accent1 2 6 6 3 3" xfId="12833" xr:uid="{00000000-0005-0000-0000-00004D1A0000}"/>
    <cellStyle name="20% - Accent1 2 6 6 3 4" xfId="12834" xr:uid="{00000000-0005-0000-0000-00004E1A0000}"/>
    <cellStyle name="20% - Accent1 2 6 6 3 5" xfId="12835" xr:uid="{00000000-0005-0000-0000-00004F1A0000}"/>
    <cellStyle name="20% - Accent1 2 6 6 3 6" xfId="12836" xr:uid="{00000000-0005-0000-0000-0000501A0000}"/>
    <cellStyle name="20% - Accent1 2 6 6 3 7" xfId="12837" xr:uid="{00000000-0005-0000-0000-0000511A0000}"/>
    <cellStyle name="20% - Accent1 2 6 6 3 8" xfId="12838" xr:uid="{00000000-0005-0000-0000-0000521A0000}"/>
    <cellStyle name="20% - Accent1 2 6 6 4" xfId="12839" xr:uid="{00000000-0005-0000-0000-0000531A0000}"/>
    <cellStyle name="20% - Accent1 2 6 6 4 2" xfId="12840" xr:uid="{00000000-0005-0000-0000-0000541A0000}"/>
    <cellStyle name="20% - Accent1 2 6 6 5" xfId="12841" xr:uid="{00000000-0005-0000-0000-0000551A0000}"/>
    <cellStyle name="20% - Accent1 2 6 6 5 2" xfId="12842" xr:uid="{00000000-0005-0000-0000-0000561A0000}"/>
    <cellStyle name="20% - Accent1 2 6 6 6" xfId="12843" xr:uid="{00000000-0005-0000-0000-0000571A0000}"/>
    <cellStyle name="20% - Accent1 2 6 6 6 2" xfId="12844" xr:uid="{00000000-0005-0000-0000-0000581A0000}"/>
    <cellStyle name="20% - Accent1 2 6 6 7" xfId="12845" xr:uid="{00000000-0005-0000-0000-0000591A0000}"/>
    <cellStyle name="20% - Accent1 2 6 6 7 2" xfId="12846" xr:uid="{00000000-0005-0000-0000-00005A1A0000}"/>
    <cellStyle name="20% - Accent1 2 6 6 8" xfId="12847" xr:uid="{00000000-0005-0000-0000-00005B1A0000}"/>
    <cellStyle name="20% - Accent1 2 6 6 8 2" xfId="12848" xr:uid="{00000000-0005-0000-0000-00005C1A0000}"/>
    <cellStyle name="20% - Accent1 2 6 6 9" xfId="12849" xr:uid="{00000000-0005-0000-0000-00005D1A0000}"/>
    <cellStyle name="20% - Accent1 2 6 6 9 2" xfId="12850" xr:uid="{00000000-0005-0000-0000-00005E1A0000}"/>
    <cellStyle name="20% - Accent1 2 6 7" xfId="12851" xr:uid="{00000000-0005-0000-0000-00005F1A0000}"/>
    <cellStyle name="20% - Accent1 2 6 7 2" xfId="12852" xr:uid="{00000000-0005-0000-0000-0000601A0000}"/>
    <cellStyle name="20% - Accent1 2 6 7 3" xfId="12853" xr:uid="{00000000-0005-0000-0000-0000611A0000}"/>
    <cellStyle name="20% - Accent1 2 6 7 4" xfId="12854" xr:uid="{00000000-0005-0000-0000-0000621A0000}"/>
    <cellStyle name="20% - Accent1 2 6 7 5" xfId="12855" xr:uid="{00000000-0005-0000-0000-0000631A0000}"/>
    <cellStyle name="20% - Accent1 2 6 7 6" xfId="12856" xr:uid="{00000000-0005-0000-0000-0000641A0000}"/>
    <cellStyle name="20% - Accent1 2 6 7 7" xfId="12857" xr:uid="{00000000-0005-0000-0000-0000651A0000}"/>
    <cellStyle name="20% - Accent1 2 6 7 8" xfId="12858" xr:uid="{00000000-0005-0000-0000-0000661A0000}"/>
    <cellStyle name="20% - Accent1 2 6 8" xfId="12859" xr:uid="{00000000-0005-0000-0000-0000671A0000}"/>
    <cellStyle name="20% - Accent1 2 6 8 2" xfId="12860" xr:uid="{00000000-0005-0000-0000-0000681A0000}"/>
    <cellStyle name="20% - Accent1 2 6 8 3" xfId="12861" xr:uid="{00000000-0005-0000-0000-0000691A0000}"/>
    <cellStyle name="20% - Accent1 2 6 8 4" xfId="12862" xr:uid="{00000000-0005-0000-0000-00006A1A0000}"/>
    <cellStyle name="20% - Accent1 2 6 8 5" xfId="12863" xr:uid="{00000000-0005-0000-0000-00006B1A0000}"/>
    <cellStyle name="20% - Accent1 2 6 8 6" xfId="12864" xr:uid="{00000000-0005-0000-0000-00006C1A0000}"/>
    <cellStyle name="20% - Accent1 2 6 8 7" xfId="12865" xr:uid="{00000000-0005-0000-0000-00006D1A0000}"/>
    <cellStyle name="20% - Accent1 2 6 8 8" xfId="12866" xr:uid="{00000000-0005-0000-0000-00006E1A0000}"/>
    <cellStyle name="20% - Accent1 2 6 9" xfId="12867" xr:uid="{00000000-0005-0000-0000-00006F1A0000}"/>
    <cellStyle name="20% - Accent1 2 6 9 2" xfId="12868" xr:uid="{00000000-0005-0000-0000-0000701A0000}"/>
    <cellStyle name="20% - Accent1 2 7" xfId="12869" xr:uid="{00000000-0005-0000-0000-0000711A0000}"/>
    <cellStyle name="20% - Accent1 2 7 10" xfId="12870" xr:uid="{00000000-0005-0000-0000-0000721A0000}"/>
    <cellStyle name="20% - Accent1 2 7 10 2" xfId="12871" xr:uid="{00000000-0005-0000-0000-0000731A0000}"/>
    <cellStyle name="20% - Accent1 2 7 11" xfId="12872" xr:uid="{00000000-0005-0000-0000-0000741A0000}"/>
    <cellStyle name="20% - Accent1 2 7 11 2" xfId="12873" xr:uid="{00000000-0005-0000-0000-0000751A0000}"/>
    <cellStyle name="20% - Accent1 2 7 12" xfId="12874" xr:uid="{00000000-0005-0000-0000-0000761A0000}"/>
    <cellStyle name="20% - Accent1 2 7 13" xfId="12875" xr:uid="{00000000-0005-0000-0000-0000771A0000}"/>
    <cellStyle name="20% - Accent1 2 7 14" xfId="12876" xr:uid="{00000000-0005-0000-0000-0000781A0000}"/>
    <cellStyle name="20% - Accent1 2 7 15" xfId="12877" xr:uid="{00000000-0005-0000-0000-0000791A0000}"/>
    <cellStyle name="20% - Accent1 2 7 16" xfId="12878" xr:uid="{00000000-0005-0000-0000-00007A1A0000}"/>
    <cellStyle name="20% - Accent1 2 7 17" xfId="12879" xr:uid="{00000000-0005-0000-0000-00007B1A0000}"/>
    <cellStyle name="20% - Accent1 2 7 18" xfId="12880" xr:uid="{00000000-0005-0000-0000-00007C1A0000}"/>
    <cellStyle name="20% - Accent1 2 7 2" xfId="12881" xr:uid="{00000000-0005-0000-0000-00007D1A0000}"/>
    <cellStyle name="20% - Accent1 2 7 2 2" xfId="12882" xr:uid="{00000000-0005-0000-0000-00007E1A0000}"/>
    <cellStyle name="20% - Accent1 2 7 2 3" xfId="12883" xr:uid="{00000000-0005-0000-0000-00007F1A0000}"/>
    <cellStyle name="20% - Accent1 2 7 2 4" xfId="12884" xr:uid="{00000000-0005-0000-0000-0000801A0000}"/>
    <cellStyle name="20% - Accent1 2 7 2 5" xfId="12885" xr:uid="{00000000-0005-0000-0000-0000811A0000}"/>
    <cellStyle name="20% - Accent1 2 7 2 6" xfId="12886" xr:uid="{00000000-0005-0000-0000-0000821A0000}"/>
    <cellStyle name="20% - Accent1 2 7 2 7" xfId="12887" xr:uid="{00000000-0005-0000-0000-0000831A0000}"/>
    <cellStyle name="20% - Accent1 2 7 2 8" xfId="12888" xr:uid="{00000000-0005-0000-0000-0000841A0000}"/>
    <cellStyle name="20% - Accent1 2 7 3" xfId="12889" xr:uid="{00000000-0005-0000-0000-0000851A0000}"/>
    <cellStyle name="20% - Accent1 2 7 3 2" xfId="12890" xr:uid="{00000000-0005-0000-0000-0000861A0000}"/>
    <cellStyle name="20% - Accent1 2 7 3 3" xfId="12891" xr:uid="{00000000-0005-0000-0000-0000871A0000}"/>
    <cellStyle name="20% - Accent1 2 7 3 4" xfId="12892" xr:uid="{00000000-0005-0000-0000-0000881A0000}"/>
    <cellStyle name="20% - Accent1 2 7 3 5" xfId="12893" xr:uid="{00000000-0005-0000-0000-0000891A0000}"/>
    <cellStyle name="20% - Accent1 2 7 3 6" xfId="12894" xr:uid="{00000000-0005-0000-0000-00008A1A0000}"/>
    <cellStyle name="20% - Accent1 2 7 3 7" xfId="12895" xr:uid="{00000000-0005-0000-0000-00008B1A0000}"/>
    <cellStyle name="20% - Accent1 2 7 3 8" xfId="12896" xr:uid="{00000000-0005-0000-0000-00008C1A0000}"/>
    <cellStyle name="20% - Accent1 2 7 4" xfId="12897" xr:uid="{00000000-0005-0000-0000-00008D1A0000}"/>
    <cellStyle name="20% - Accent1 2 7 4 2" xfId="12898" xr:uid="{00000000-0005-0000-0000-00008E1A0000}"/>
    <cellStyle name="20% - Accent1 2 7 5" xfId="12899" xr:uid="{00000000-0005-0000-0000-00008F1A0000}"/>
    <cellStyle name="20% - Accent1 2 7 5 2" xfId="12900" xr:uid="{00000000-0005-0000-0000-0000901A0000}"/>
    <cellStyle name="20% - Accent1 2 7 6" xfId="12901" xr:uid="{00000000-0005-0000-0000-0000911A0000}"/>
    <cellStyle name="20% - Accent1 2 7 6 2" xfId="12902" xr:uid="{00000000-0005-0000-0000-0000921A0000}"/>
    <cellStyle name="20% - Accent1 2 7 7" xfId="12903" xr:uid="{00000000-0005-0000-0000-0000931A0000}"/>
    <cellStyle name="20% - Accent1 2 7 7 2" xfId="12904" xr:uid="{00000000-0005-0000-0000-0000941A0000}"/>
    <cellStyle name="20% - Accent1 2 7 8" xfId="12905" xr:uid="{00000000-0005-0000-0000-0000951A0000}"/>
    <cellStyle name="20% - Accent1 2 7 8 2" xfId="12906" xr:uid="{00000000-0005-0000-0000-0000961A0000}"/>
    <cellStyle name="20% - Accent1 2 7 9" xfId="12907" xr:uid="{00000000-0005-0000-0000-0000971A0000}"/>
    <cellStyle name="20% - Accent1 2 7 9 2" xfId="12908" xr:uid="{00000000-0005-0000-0000-0000981A0000}"/>
    <cellStyle name="20% - Accent1 2 8" xfId="12909" xr:uid="{00000000-0005-0000-0000-0000991A0000}"/>
    <cellStyle name="20% - Accent1 2 8 10" xfId="12910" xr:uid="{00000000-0005-0000-0000-00009A1A0000}"/>
    <cellStyle name="20% - Accent1 2 8 10 2" xfId="12911" xr:uid="{00000000-0005-0000-0000-00009B1A0000}"/>
    <cellStyle name="20% - Accent1 2 8 11" xfId="12912" xr:uid="{00000000-0005-0000-0000-00009C1A0000}"/>
    <cellStyle name="20% - Accent1 2 8 11 2" xfId="12913" xr:uid="{00000000-0005-0000-0000-00009D1A0000}"/>
    <cellStyle name="20% - Accent1 2 8 12" xfId="12914" xr:uid="{00000000-0005-0000-0000-00009E1A0000}"/>
    <cellStyle name="20% - Accent1 2 8 13" xfId="12915" xr:uid="{00000000-0005-0000-0000-00009F1A0000}"/>
    <cellStyle name="20% - Accent1 2 8 14" xfId="12916" xr:uid="{00000000-0005-0000-0000-0000A01A0000}"/>
    <cellStyle name="20% - Accent1 2 8 15" xfId="12917" xr:uid="{00000000-0005-0000-0000-0000A11A0000}"/>
    <cellStyle name="20% - Accent1 2 8 16" xfId="12918" xr:uid="{00000000-0005-0000-0000-0000A21A0000}"/>
    <cellStyle name="20% - Accent1 2 8 17" xfId="12919" xr:uid="{00000000-0005-0000-0000-0000A31A0000}"/>
    <cellStyle name="20% - Accent1 2 8 18" xfId="12920" xr:uid="{00000000-0005-0000-0000-0000A41A0000}"/>
    <cellStyle name="20% - Accent1 2 8 2" xfId="12921" xr:uid="{00000000-0005-0000-0000-0000A51A0000}"/>
    <cellStyle name="20% - Accent1 2 8 2 2" xfId="12922" xr:uid="{00000000-0005-0000-0000-0000A61A0000}"/>
    <cellStyle name="20% - Accent1 2 8 2 3" xfId="12923" xr:uid="{00000000-0005-0000-0000-0000A71A0000}"/>
    <cellStyle name="20% - Accent1 2 8 2 4" xfId="12924" xr:uid="{00000000-0005-0000-0000-0000A81A0000}"/>
    <cellStyle name="20% - Accent1 2 8 2 5" xfId="12925" xr:uid="{00000000-0005-0000-0000-0000A91A0000}"/>
    <cellStyle name="20% - Accent1 2 8 2 6" xfId="12926" xr:uid="{00000000-0005-0000-0000-0000AA1A0000}"/>
    <cellStyle name="20% - Accent1 2 8 2 7" xfId="12927" xr:uid="{00000000-0005-0000-0000-0000AB1A0000}"/>
    <cellStyle name="20% - Accent1 2 8 2 8" xfId="12928" xr:uid="{00000000-0005-0000-0000-0000AC1A0000}"/>
    <cellStyle name="20% - Accent1 2 8 3" xfId="12929" xr:uid="{00000000-0005-0000-0000-0000AD1A0000}"/>
    <cellStyle name="20% - Accent1 2 8 3 2" xfId="12930" xr:uid="{00000000-0005-0000-0000-0000AE1A0000}"/>
    <cellStyle name="20% - Accent1 2 8 3 3" xfId="12931" xr:uid="{00000000-0005-0000-0000-0000AF1A0000}"/>
    <cellStyle name="20% - Accent1 2 8 3 4" xfId="12932" xr:uid="{00000000-0005-0000-0000-0000B01A0000}"/>
    <cellStyle name="20% - Accent1 2 8 3 5" xfId="12933" xr:uid="{00000000-0005-0000-0000-0000B11A0000}"/>
    <cellStyle name="20% - Accent1 2 8 3 6" xfId="12934" xr:uid="{00000000-0005-0000-0000-0000B21A0000}"/>
    <cellStyle name="20% - Accent1 2 8 3 7" xfId="12935" xr:uid="{00000000-0005-0000-0000-0000B31A0000}"/>
    <cellStyle name="20% - Accent1 2 8 3 8" xfId="12936" xr:uid="{00000000-0005-0000-0000-0000B41A0000}"/>
    <cellStyle name="20% - Accent1 2 8 4" xfId="12937" xr:uid="{00000000-0005-0000-0000-0000B51A0000}"/>
    <cellStyle name="20% - Accent1 2 8 4 2" xfId="12938" xr:uid="{00000000-0005-0000-0000-0000B61A0000}"/>
    <cellStyle name="20% - Accent1 2 8 5" xfId="12939" xr:uid="{00000000-0005-0000-0000-0000B71A0000}"/>
    <cellStyle name="20% - Accent1 2 8 5 2" xfId="12940" xr:uid="{00000000-0005-0000-0000-0000B81A0000}"/>
    <cellStyle name="20% - Accent1 2 8 6" xfId="12941" xr:uid="{00000000-0005-0000-0000-0000B91A0000}"/>
    <cellStyle name="20% - Accent1 2 8 6 2" xfId="12942" xr:uid="{00000000-0005-0000-0000-0000BA1A0000}"/>
    <cellStyle name="20% - Accent1 2 8 7" xfId="12943" xr:uid="{00000000-0005-0000-0000-0000BB1A0000}"/>
    <cellStyle name="20% - Accent1 2 8 7 2" xfId="12944" xr:uid="{00000000-0005-0000-0000-0000BC1A0000}"/>
    <cellStyle name="20% - Accent1 2 8 8" xfId="12945" xr:uid="{00000000-0005-0000-0000-0000BD1A0000}"/>
    <cellStyle name="20% - Accent1 2 8 8 2" xfId="12946" xr:uid="{00000000-0005-0000-0000-0000BE1A0000}"/>
    <cellStyle name="20% - Accent1 2 8 9" xfId="12947" xr:uid="{00000000-0005-0000-0000-0000BF1A0000}"/>
    <cellStyle name="20% - Accent1 2 8 9 2" xfId="12948" xr:uid="{00000000-0005-0000-0000-0000C01A0000}"/>
    <cellStyle name="20% - Accent1 2 9" xfId="12949" xr:uid="{00000000-0005-0000-0000-0000C11A0000}"/>
    <cellStyle name="20% - Accent1 2 9 10" xfId="12950" xr:uid="{00000000-0005-0000-0000-0000C21A0000}"/>
    <cellStyle name="20% - Accent1 2 9 10 2" xfId="12951" xr:uid="{00000000-0005-0000-0000-0000C31A0000}"/>
    <cellStyle name="20% - Accent1 2 9 11" xfId="12952" xr:uid="{00000000-0005-0000-0000-0000C41A0000}"/>
    <cellStyle name="20% - Accent1 2 9 11 2" xfId="12953" xr:uid="{00000000-0005-0000-0000-0000C51A0000}"/>
    <cellStyle name="20% - Accent1 2 9 12" xfId="12954" xr:uid="{00000000-0005-0000-0000-0000C61A0000}"/>
    <cellStyle name="20% - Accent1 2 9 13" xfId="12955" xr:uid="{00000000-0005-0000-0000-0000C71A0000}"/>
    <cellStyle name="20% - Accent1 2 9 14" xfId="12956" xr:uid="{00000000-0005-0000-0000-0000C81A0000}"/>
    <cellStyle name="20% - Accent1 2 9 15" xfId="12957" xr:uid="{00000000-0005-0000-0000-0000C91A0000}"/>
    <cellStyle name="20% - Accent1 2 9 16" xfId="12958" xr:uid="{00000000-0005-0000-0000-0000CA1A0000}"/>
    <cellStyle name="20% - Accent1 2 9 17" xfId="12959" xr:uid="{00000000-0005-0000-0000-0000CB1A0000}"/>
    <cellStyle name="20% - Accent1 2 9 18" xfId="12960" xr:uid="{00000000-0005-0000-0000-0000CC1A0000}"/>
    <cellStyle name="20% - Accent1 2 9 2" xfId="12961" xr:uid="{00000000-0005-0000-0000-0000CD1A0000}"/>
    <cellStyle name="20% - Accent1 2 9 2 2" xfId="12962" xr:uid="{00000000-0005-0000-0000-0000CE1A0000}"/>
    <cellStyle name="20% - Accent1 2 9 2 3" xfId="12963" xr:uid="{00000000-0005-0000-0000-0000CF1A0000}"/>
    <cellStyle name="20% - Accent1 2 9 2 4" xfId="12964" xr:uid="{00000000-0005-0000-0000-0000D01A0000}"/>
    <cellStyle name="20% - Accent1 2 9 2 5" xfId="12965" xr:uid="{00000000-0005-0000-0000-0000D11A0000}"/>
    <cellStyle name="20% - Accent1 2 9 2 6" xfId="12966" xr:uid="{00000000-0005-0000-0000-0000D21A0000}"/>
    <cellStyle name="20% - Accent1 2 9 2 7" xfId="12967" xr:uid="{00000000-0005-0000-0000-0000D31A0000}"/>
    <cellStyle name="20% - Accent1 2 9 2 8" xfId="12968" xr:uid="{00000000-0005-0000-0000-0000D41A0000}"/>
    <cellStyle name="20% - Accent1 2 9 3" xfId="12969" xr:uid="{00000000-0005-0000-0000-0000D51A0000}"/>
    <cellStyle name="20% - Accent1 2 9 3 2" xfId="12970" xr:uid="{00000000-0005-0000-0000-0000D61A0000}"/>
    <cellStyle name="20% - Accent1 2 9 3 3" xfId="12971" xr:uid="{00000000-0005-0000-0000-0000D71A0000}"/>
    <cellStyle name="20% - Accent1 2 9 3 4" xfId="12972" xr:uid="{00000000-0005-0000-0000-0000D81A0000}"/>
    <cellStyle name="20% - Accent1 2 9 3 5" xfId="12973" xr:uid="{00000000-0005-0000-0000-0000D91A0000}"/>
    <cellStyle name="20% - Accent1 2 9 3 6" xfId="12974" xr:uid="{00000000-0005-0000-0000-0000DA1A0000}"/>
    <cellStyle name="20% - Accent1 2 9 3 7" xfId="12975" xr:uid="{00000000-0005-0000-0000-0000DB1A0000}"/>
    <cellStyle name="20% - Accent1 2 9 3 8" xfId="12976" xr:uid="{00000000-0005-0000-0000-0000DC1A0000}"/>
    <cellStyle name="20% - Accent1 2 9 4" xfId="12977" xr:uid="{00000000-0005-0000-0000-0000DD1A0000}"/>
    <cellStyle name="20% - Accent1 2 9 4 2" xfId="12978" xr:uid="{00000000-0005-0000-0000-0000DE1A0000}"/>
    <cellStyle name="20% - Accent1 2 9 5" xfId="12979" xr:uid="{00000000-0005-0000-0000-0000DF1A0000}"/>
    <cellStyle name="20% - Accent1 2 9 5 2" xfId="12980" xr:uid="{00000000-0005-0000-0000-0000E01A0000}"/>
    <cellStyle name="20% - Accent1 2 9 6" xfId="12981" xr:uid="{00000000-0005-0000-0000-0000E11A0000}"/>
    <cellStyle name="20% - Accent1 2 9 6 2" xfId="12982" xr:uid="{00000000-0005-0000-0000-0000E21A0000}"/>
    <cellStyle name="20% - Accent1 2 9 7" xfId="12983" xr:uid="{00000000-0005-0000-0000-0000E31A0000}"/>
    <cellStyle name="20% - Accent1 2 9 7 2" xfId="12984" xr:uid="{00000000-0005-0000-0000-0000E41A0000}"/>
    <cellStyle name="20% - Accent1 2 9 8" xfId="12985" xr:uid="{00000000-0005-0000-0000-0000E51A0000}"/>
    <cellStyle name="20% - Accent1 2 9 8 2" xfId="12986" xr:uid="{00000000-0005-0000-0000-0000E61A0000}"/>
    <cellStyle name="20% - Accent1 2 9 9" xfId="12987" xr:uid="{00000000-0005-0000-0000-0000E71A0000}"/>
    <cellStyle name="20% - Accent1 2 9 9 2" xfId="12988" xr:uid="{00000000-0005-0000-0000-0000E81A0000}"/>
    <cellStyle name="20% - Accent1 2_4 manuell" xfId="53713" xr:uid="{0E660198-AD40-4E15-A144-1B769FD28BCF}"/>
    <cellStyle name="20% - Accent1 20" xfId="12989" xr:uid="{00000000-0005-0000-0000-0000EA1A0000}"/>
    <cellStyle name="20% - Accent1 20 2" xfId="12990" xr:uid="{00000000-0005-0000-0000-0000EB1A0000}"/>
    <cellStyle name="20% - Accent1 21" xfId="12991" xr:uid="{00000000-0005-0000-0000-0000EC1A0000}"/>
    <cellStyle name="20% - Accent1 22" xfId="12992" xr:uid="{00000000-0005-0000-0000-0000ED1A0000}"/>
    <cellStyle name="20% - Accent1 23" xfId="12993" xr:uid="{00000000-0005-0000-0000-0000EE1A0000}"/>
    <cellStyle name="20% - Accent1 24" xfId="12994" xr:uid="{00000000-0005-0000-0000-0000EF1A0000}"/>
    <cellStyle name="20% - Accent1 25" xfId="12995" xr:uid="{00000000-0005-0000-0000-0000F01A0000}"/>
    <cellStyle name="20% - Accent1 26" xfId="12996" xr:uid="{00000000-0005-0000-0000-0000F11A0000}"/>
    <cellStyle name="20% - Accent1 27" xfId="12997" xr:uid="{00000000-0005-0000-0000-0000F21A0000}"/>
    <cellStyle name="20% - Accent1 27 2" xfId="12998" xr:uid="{00000000-0005-0000-0000-0000F31A0000}"/>
    <cellStyle name="20% - Accent1 27 3" xfId="12999" xr:uid="{00000000-0005-0000-0000-0000F41A0000}"/>
    <cellStyle name="20% - Accent1 27_AVA DVA EL" xfId="13000" xr:uid="{00000000-0005-0000-0000-0000F51A0000}"/>
    <cellStyle name="20% - Accent1 28" xfId="13001" xr:uid="{00000000-0005-0000-0000-0000F61A0000}"/>
    <cellStyle name="20% - Accent1 28 2" xfId="13002" xr:uid="{00000000-0005-0000-0000-0000F71A0000}"/>
    <cellStyle name="20% - Accent1 28 3" xfId="13003" xr:uid="{00000000-0005-0000-0000-0000F81A0000}"/>
    <cellStyle name="20% - Accent1 28_AVA DVA EL" xfId="13004" xr:uid="{00000000-0005-0000-0000-0000F91A0000}"/>
    <cellStyle name="20% - Accent1 29" xfId="13005" xr:uid="{00000000-0005-0000-0000-0000FA1A0000}"/>
    <cellStyle name="20% - Accent1 29 2" xfId="13006" xr:uid="{00000000-0005-0000-0000-0000FB1A0000}"/>
    <cellStyle name="20% - Accent1 29 3" xfId="13007" xr:uid="{00000000-0005-0000-0000-0000FC1A0000}"/>
    <cellStyle name="20% - Accent1 29_AVA DVA EL" xfId="13008" xr:uid="{00000000-0005-0000-0000-0000FD1A0000}"/>
    <cellStyle name="20% - Accent1 3" xfId="2432" xr:uid="{00000000-0005-0000-0000-0000FE1A0000}"/>
    <cellStyle name="20% - Accent1 3 10" xfId="13009" xr:uid="{00000000-0005-0000-0000-0000FF1A0000}"/>
    <cellStyle name="20% - Accent1 3 10 10" xfId="13010" xr:uid="{00000000-0005-0000-0000-0000001B0000}"/>
    <cellStyle name="20% - Accent1 3 10 10 2" xfId="13011" xr:uid="{00000000-0005-0000-0000-0000011B0000}"/>
    <cellStyle name="20% - Accent1 3 10 11" xfId="13012" xr:uid="{00000000-0005-0000-0000-0000021B0000}"/>
    <cellStyle name="20% - Accent1 3 10 11 2" xfId="13013" xr:uid="{00000000-0005-0000-0000-0000031B0000}"/>
    <cellStyle name="20% - Accent1 3 10 12" xfId="13014" xr:uid="{00000000-0005-0000-0000-0000041B0000}"/>
    <cellStyle name="20% - Accent1 3 10 13" xfId="13015" xr:uid="{00000000-0005-0000-0000-0000051B0000}"/>
    <cellStyle name="20% - Accent1 3 10 14" xfId="13016" xr:uid="{00000000-0005-0000-0000-0000061B0000}"/>
    <cellStyle name="20% - Accent1 3 10 15" xfId="13017" xr:uid="{00000000-0005-0000-0000-0000071B0000}"/>
    <cellStyle name="20% - Accent1 3 10 16" xfId="13018" xr:uid="{00000000-0005-0000-0000-0000081B0000}"/>
    <cellStyle name="20% - Accent1 3 10 17" xfId="13019" xr:uid="{00000000-0005-0000-0000-0000091B0000}"/>
    <cellStyle name="20% - Accent1 3 10 18" xfId="13020" xr:uid="{00000000-0005-0000-0000-00000A1B0000}"/>
    <cellStyle name="20% - Accent1 3 10 2" xfId="13021" xr:uid="{00000000-0005-0000-0000-00000B1B0000}"/>
    <cellStyle name="20% - Accent1 3 10 2 2" xfId="13022" xr:uid="{00000000-0005-0000-0000-00000C1B0000}"/>
    <cellStyle name="20% - Accent1 3 10 2 3" xfId="13023" xr:uid="{00000000-0005-0000-0000-00000D1B0000}"/>
    <cellStyle name="20% - Accent1 3 10 2 4" xfId="13024" xr:uid="{00000000-0005-0000-0000-00000E1B0000}"/>
    <cellStyle name="20% - Accent1 3 10 2 5" xfId="13025" xr:uid="{00000000-0005-0000-0000-00000F1B0000}"/>
    <cellStyle name="20% - Accent1 3 10 2 6" xfId="13026" xr:uid="{00000000-0005-0000-0000-0000101B0000}"/>
    <cellStyle name="20% - Accent1 3 10 2 7" xfId="13027" xr:uid="{00000000-0005-0000-0000-0000111B0000}"/>
    <cellStyle name="20% - Accent1 3 10 2 8" xfId="13028" xr:uid="{00000000-0005-0000-0000-0000121B0000}"/>
    <cellStyle name="20% - Accent1 3 10 3" xfId="13029" xr:uid="{00000000-0005-0000-0000-0000131B0000}"/>
    <cellStyle name="20% - Accent1 3 10 3 2" xfId="13030" xr:uid="{00000000-0005-0000-0000-0000141B0000}"/>
    <cellStyle name="20% - Accent1 3 10 3 3" xfId="13031" xr:uid="{00000000-0005-0000-0000-0000151B0000}"/>
    <cellStyle name="20% - Accent1 3 10 3 4" xfId="13032" xr:uid="{00000000-0005-0000-0000-0000161B0000}"/>
    <cellStyle name="20% - Accent1 3 10 3 5" xfId="13033" xr:uid="{00000000-0005-0000-0000-0000171B0000}"/>
    <cellStyle name="20% - Accent1 3 10 3 6" xfId="13034" xr:uid="{00000000-0005-0000-0000-0000181B0000}"/>
    <cellStyle name="20% - Accent1 3 10 3 7" xfId="13035" xr:uid="{00000000-0005-0000-0000-0000191B0000}"/>
    <cellStyle name="20% - Accent1 3 10 3 8" xfId="13036" xr:uid="{00000000-0005-0000-0000-00001A1B0000}"/>
    <cellStyle name="20% - Accent1 3 10 4" xfId="13037" xr:uid="{00000000-0005-0000-0000-00001B1B0000}"/>
    <cellStyle name="20% - Accent1 3 10 4 2" xfId="13038" xr:uid="{00000000-0005-0000-0000-00001C1B0000}"/>
    <cellStyle name="20% - Accent1 3 10 5" xfId="13039" xr:uid="{00000000-0005-0000-0000-00001D1B0000}"/>
    <cellStyle name="20% - Accent1 3 10 5 2" xfId="13040" xr:uid="{00000000-0005-0000-0000-00001E1B0000}"/>
    <cellStyle name="20% - Accent1 3 10 6" xfId="13041" xr:uid="{00000000-0005-0000-0000-00001F1B0000}"/>
    <cellStyle name="20% - Accent1 3 10 6 2" xfId="13042" xr:uid="{00000000-0005-0000-0000-0000201B0000}"/>
    <cellStyle name="20% - Accent1 3 10 7" xfId="13043" xr:uid="{00000000-0005-0000-0000-0000211B0000}"/>
    <cellStyle name="20% - Accent1 3 10 7 2" xfId="13044" xr:uid="{00000000-0005-0000-0000-0000221B0000}"/>
    <cellStyle name="20% - Accent1 3 10 8" xfId="13045" xr:uid="{00000000-0005-0000-0000-0000231B0000}"/>
    <cellStyle name="20% - Accent1 3 10 8 2" xfId="13046" xr:uid="{00000000-0005-0000-0000-0000241B0000}"/>
    <cellStyle name="20% - Accent1 3 10 9" xfId="13047" xr:uid="{00000000-0005-0000-0000-0000251B0000}"/>
    <cellStyle name="20% - Accent1 3 10 9 2" xfId="13048" xr:uid="{00000000-0005-0000-0000-0000261B0000}"/>
    <cellStyle name="20% - Accent1 3 11" xfId="13049" xr:uid="{00000000-0005-0000-0000-0000271B0000}"/>
    <cellStyle name="20% - Accent1 3 11 10" xfId="13050" xr:uid="{00000000-0005-0000-0000-0000281B0000}"/>
    <cellStyle name="20% - Accent1 3 11 10 2" xfId="13051" xr:uid="{00000000-0005-0000-0000-0000291B0000}"/>
    <cellStyle name="20% - Accent1 3 11 11" xfId="13052" xr:uid="{00000000-0005-0000-0000-00002A1B0000}"/>
    <cellStyle name="20% - Accent1 3 11 11 2" xfId="13053" xr:uid="{00000000-0005-0000-0000-00002B1B0000}"/>
    <cellStyle name="20% - Accent1 3 11 12" xfId="13054" xr:uid="{00000000-0005-0000-0000-00002C1B0000}"/>
    <cellStyle name="20% - Accent1 3 11 13" xfId="13055" xr:uid="{00000000-0005-0000-0000-00002D1B0000}"/>
    <cellStyle name="20% - Accent1 3 11 14" xfId="13056" xr:uid="{00000000-0005-0000-0000-00002E1B0000}"/>
    <cellStyle name="20% - Accent1 3 11 15" xfId="13057" xr:uid="{00000000-0005-0000-0000-00002F1B0000}"/>
    <cellStyle name="20% - Accent1 3 11 16" xfId="13058" xr:uid="{00000000-0005-0000-0000-0000301B0000}"/>
    <cellStyle name="20% - Accent1 3 11 17" xfId="13059" xr:uid="{00000000-0005-0000-0000-0000311B0000}"/>
    <cellStyle name="20% - Accent1 3 11 18" xfId="13060" xr:uid="{00000000-0005-0000-0000-0000321B0000}"/>
    <cellStyle name="20% - Accent1 3 11 2" xfId="13061" xr:uid="{00000000-0005-0000-0000-0000331B0000}"/>
    <cellStyle name="20% - Accent1 3 11 2 2" xfId="13062" xr:uid="{00000000-0005-0000-0000-0000341B0000}"/>
    <cellStyle name="20% - Accent1 3 11 2 3" xfId="13063" xr:uid="{00000000-0005-0000-0000-0000351B0000}"/>
    <cellStyle name="20% - Accent1 3 11 2 4" xfId="13064" xr:uid="{00000000-0005-0000-0000-0000361B0000}"/>
    <cellStyle name="20% - Accent1 3 11 2 5" xfId="13065" xr:uid="{00000000-0005-0000-0000-0000371B0000}"/>
    <cellStyle name="20% - Accent1 3 11 2 6" xfId="13066" xr:uid="{00000000-0005-0000-0000-0000381B0000}"/>
    <cellStyle name="20% - Accent1 3 11 2 7" xfId="13067" xr:uid="{00000000-0005-0000-0000-0000391B0000}"/>
    <cellStyle name="20% - Accent1 3 11 2 8" xfId="13068" xr:uid="{00000000-0005-0000-0000-00003A1B0000}"/>
    <cellStyle name="20% - Accent1 3 11 3" xfId="13069" xr:uid="{00000000-0005-0000-0000-00003B1B0000}"/>
    <cellStyle name="20% - Accent1 3 11 3 2" xfId="13070" xr:uid="{00000000-0005-0000-0000-00003C1B0000}"/>
    <cellStyle name="20% - Accent1 3 11 3 3" xfId="13071" xr:uid="{00000000-0005-0000-0000-00003D1B0000}"/>
    <cellStyle name="20% - Accent1 3 11 3 4" xfId="13072" xr:uid="{00000000-0005-0000-0000-00003E1B0000}"/>
    <cellStyle name="20% - Accent1 3 11 3 5" xfId="13073" xr:uid="{00000000-0005-0000-0000-00003F1B0000}"/>
    <cellStyle name="20% - Accent1 3 11 3 6" xfId="13074" xr:uid="{00000000-0005-0000-0000-0000401B0000}"/>
    <cellStyle name="20% - Accent1 3 11 3 7" xfId="13075" xr:uid="{00000000-0005-0000-0000-0000411B0000}"/>
    <cellStyle name="20% - Accent1 3 11 3 8" xfId="13076" xr:uid="{00000000-0005-0000-0000-0000421B0000}"/>
    <cellStyle name="20% - Accent1 3 11 4" xfId="13077" xr:uid="{00000000-0005-0000-0000-0000431B0000}"/>
    <cellStyle name="20% - Accent1 3 11 4 2" xfId="13078" xr:uid="{00000000-0005-0000-0000-0000441B0000}"/>
    <cellStyle name="20% - Accent1 3 11 5" xfId="13079" xr:uid="{00000000-0005-0000-0000-0000451B0000}"/>
    <cellStyle name="20% - Accent1 3 11 5 2" xfId="13080" xr:uid="{00000000-0005-0000-0000-0000461B0000}"/>
    <cellStyle name="20% - Accent1 3 11 6" xfId="13081" xr:uid="{00000000-0005-0000-0000-0000471B0000}"/>
    <cellStyle name="20% - Accent1 3 11 6 2" xfId="13082" xr:uid="{00000000-0005-0000-0000-0000481B0000}"/>
    <cellStyle name="20% - Accent1 3 11 7" xfId="13083" xr:uid="{00000000-0005-0000-0000-0000491B0000}"/>
    <cellStyle name="20% - Accent1 3 11 7 2" xfId="13084" xr:uid="{00000000-0005-0000-0000-00004A1B0000}"/>
    <cellStyle name="20% - Accent1 3 11 8" xfId="13085" xr:uid="{00000000-0005-0000-0000-00004B1B0000}"/>
    <cellStyle name="20% - Accent1 3 11 8 2" xfId="13086" xr:uid="{00000000-0005-0000-0000-00004C1B0000}"/>
    <cellStyle name="20% - Accent1 3 11 9" xfId="13087" xr:uid="{00000000-0005-0000-0000-00004D1B0000}"/>
    <cellStyle name="20% - Accent1 3 11 9 2" xfId="13088" xr:uid="{00000000-0005-0000-0000-00004E1B0000}"/>
    <cellStyle name="20% - Accent1 3 12" xfId="13089" xr:uid="{00000000-0005-0000-0000-00004F1B0000}"/>
    <cellStyle name="20% - Accent1 3 12 10" xfId="13090" xr:uid="{00000000-0005-0000-0000-0000501B0000}"/>
    <cellStyle name="20% - Accent1 3 12 10 2" xfId="13091" xr:uid="{00000000-0005-0000-0000-0000511B0000}"/>
    <cellStyle name="20% - Accent1 3 12 11" xfId="13092" xr:uid="{00000000-0005-0000-0000-0000521B0000}"/>
    <cellStyle name="20% - Accent1 3 12 11 2" xfId="13093" xr:uid="{00000000-0005-0000-0000-0000531B0000}"/>
    <cellStyle name="20% - Accent1 3 12 12" xfId="13094" xr:uid="{00000000-0005-0000-0000-0000541B0000}"/>
    <cellStyle name="20% - Accent1 3 12 13" xfId="13095" xr:uid="{00000000-0005-0000-0000-0000551B0000}"/>
    <cellStyle name="20% - Accent1 3 12 14" xfId="13096" xr:uid="{00000000-0005-0000-0000-0000561B0000}"/>
    <cellStyle name="20% - Accent1 3 12 15" xfId="13097" xr:uid="{00000000-0005-0000-0000-0000571B0000}"/>
    <cellStyle name="20% - Accent1 3 12 16" xfId="13098" xr:uid="{00000000-0005-0000-0000-0000581B0000}"/>
    <cellStyle name="20% - Accent1 3 12 17" xfId="13099" xr:uid="{00000000-0005-0000-0000-0000591B0000}"/>
    <cellStyle name="20% - Accent1 3 12 18" xfId="13100" xr:uid="{00000000-0005-0000-0000-00005A1B0000}"/>
    <cellStyle name="20% - Accent1 3 12 2" xfId="13101" xr:uid="{00000000-0005-0000-0000-00005B1B0000}"/>
    <cellStyle name="20% - Accent1 3 12 2 2" xfId="13102" xr:uid="{00000000-0005-0000-0000-00005C1B0000}"/>
    <cellStyle name="20% - Accent1 3 12 2 3" xfId="13103" xr:uid="{00000000-0005-0000-0000-00005D1B0000}"/>
    <cellStyle name="20% - Accent1 3 12 2 4" xfId="13104" xr:uid="{00000000-0005-0000-0000-00005E1B0000}"/>
    <cellStyle name="20% - Accent1 3 12 2 5" xfId="13105" xr:uid="{00000000-0005-0000-0000-00005F1B0000}"/>
    <cellStyle name="20% - Accent1 3 12 2 6" xfId="13106" xr:uid="{00000000-0005-0000-0000-0000601B0000}"/>
    <cellStyle name="20% - Accent1 3 12 2 7" xfId="13107" xr:uid="{00000000-0005-0000-0000-0000611B0000}"/>
    <cellStyle name="20% - Accent1 3 12 2 8" xfId="13108" xr:uid="{00000000-0005-0000-0000-0000621B0000}"/>
    <cellStyle name="20% - Accent1 3 12 3" xfId="13109" xr:uid="{00000000-0005-0000-0000-0000631B0000}"/>
    <cellStyle name="20% - Accent1 3 12 3 2" xfId="13110" xr:uid="{00000000-0005-0000-0000-0000641B0000}"/>
    <cellStyle name="20% - Accent1 3 12 3 3" xfId="13111" xr:uid="{00000000-0005-0000-0000-0000651B0000}"/>
    <cellStyle name="20% - Accent1 3 12 3 4" xfId="13112" xr:uid="{00000000-0005-0000-0000-0000661B0000}"/>
    <cellStyle name="20% - Accent1 3 12 3 5" xfId="13113" xr:uid="{00000000-0005-0000-0000-0000671B0000}"/>
    <cellStyle name="20% - Accent1 3 12 3 6" xfId="13114" xr:uid="{00000000-0005-0000-0000-0000681B0000}"/>
    <cellStyle name="20% - Accent1 3 12 3 7" xfId="13115" xr:uid="{00000000-0005-0000-0000-0000691B0000}"/>
    <cellStyle name="20% - Accent1 3 12 3 8" xfId="13116" xr:uid="{00000000-0005-0000-0000-00006A1B0000}"/>
    <cellStyle name="20% - Accent1 3 12 4" xfId="13117" xr:uid="{00000000-0005-0000-0000-00006B1B0000}"/>
    <cellStyle name="20% - Accent1 3 12 4 2" xfId="13118" xr:uid="{00000000-0005-0000-0000-00006C1B0000}"/>
    <cellStyle name="20% - Accent1 3 12 5" xfId="13119" xr:uid="{00000000-0005-0000-0000-00006D1B0000}"/>
    <cellStyle name="20% - Accent1 3 12 5 2" xfId="13120" xr:uid="{00000000-0005-0000-0000-00006E1B0000}"/>
    <cellStyle name="20% - Accent1 3 12 6" xfId="13121" xr:uid="{00000000-0005-0000-0000-00006F1B0000}"/>
    <cellStyle name="20% - Accent1 3 12 6 2" xfId="13122" xr:uid="{00000000-0005-0000-0000-0000701B0000}"/>
    <cellStyle name="20% - Accent1 3 12 7" xfId="13123" xr:uid="{00000000-0005-0000-0000-0000711B0000}"/>
    <cellStyle name="20% - Accent1 3 12 7 2" xfId="13124" xr:uid="{00000000-0005-0000-0000-0000721B0000}"/>
    <cellStyle name="20% - Accent1 3 12 8" xfId="13125" xr:uid="{00000000-0005-0000-0000-0000731B0000}"/>
    <cellStyle name="20% - Accent1 3 12 8 2" xfId="13126" xr:uid="{00000000-0005-0000-0000-0000741B0000}"/>
    <cellStyle name="20% - Accent1 3 12 9" xfId="13127" xr:uid="{00000000-0005-0000-0000-0000751B0000}"/>
    <cellStyle name="20% - Accent1 3 12 9 2" xfId="13128" xr:uid="{00000000-0005-0000-0000-0000761B0000}"/>
    <cellStyle name="20% - Accent1 3 13" xfId="13129" xr:uid="{00000000-0005-0000-0000-0000771B0000}"/>
    <cellStyle name="20% - Accent1 3 13 10" xfId="13130" xr:uid="{00000000-0005-0000-0000-0000781B0000}"/>
    <cellStyle name="20% - Accent1 3 13 10 2" xfId="13131" xr:uid="{00000000-0005-0000-0000-0000791B0000}"/>
    <cellStyle name="20% - Accent1 3 13 11" xfId="13132" xr:uid="{00000000-0005-0000-0000-00007A1B0000}"/>
    <cellStyle name="20% - Accent1 3 13 11 2" xfId="13133" xr:uid="{00000000-0005-0000-0000-00007B1B0000}"/>
    <cellStyle name="20% - Accent1 3 13 12" xfId="13134" xr:uid="{00000000-0005-0000-0000-00007C1B0000}"/>
    <cellStyle name="20% - Accent1 3 13 13" xfId="13135" xr:uid="{00000000-0005-0000-0000-00007D1B0000}"/>
    <cellStyle name="20% - Accent1 3 13 14" xfId="13136" xr:uid="{00000000-0005-0000-0000-00007E1B0000}"/>
    <cellStyle name="20% - Accent1 3 13 15" xfId="13137" xr:uid="{00000000-0005-0000-0000-00007F1B0000}"/>
    <cellStyle name="20% - Accent1 3 13 16" xfId="13138" xr:uid="{00000000-0005-0000-0000-0000801B0000}"/>
    <cellStyle name="20% - Accent1 3 13 17" xfId="13139" xr:uid="{00000000-0005-0000-0000-0000811B0000}"/>
    <cellStyle name="20% - Accent1 3 13 18" xfId="13140" xr:uid="{00000000-0005-0000-0000-0000821B0000}"/>
    <cellStyle name="20% - Accent1 3 13 2" xfId="13141" xr:uid="{00000000-0005-0000-0000-0000831B0000}"/>
    <cellStyle name="20% - Accent1 3 13 2 2" xfId="13142" xr:uid="{00000000-0005-0000-0000-0000841B0000}"/>
    <cellStyle name="20% - Accent1 3 13 2 3" xfId="13143" xr:uid="{00000000-0005-0000-0000-0000851B0000}"/>
    <cellStyle name="20% - Accent1 3 13 2 4" xfId="13144" xr:uid="{00000000-0005-0000-0000-0000861B0000}"/>
    <cellStyle name="20% - Accent1 3 13 2 5" xfId="13145" xr:uid="{00000000-0005-0000-0000-0000871B0000}"/>
    <cellStyle name="20% - Accent1 3 13 2 6" xfId="13146" xr:uid="{00000000-0005-0000-0000-0000881B0000}"/>
    <cellStyle name="20% - Accent1 3 13 2 7" xfId="13147" xr:uid="{00000000-0005-0000-0000-0000891B0000}"/>
    <cellStyle name="20% - Accent1 3 13 2 8" xfId="13148" xr:uid="{00000000-0005-0000-0000-00008A1B0000}"/>
    <cellStyle name="20% - Accent1 3 13 3" xfId="13149" xr:uid="{00000000-0005-0000-0000-00008B1B0000}"/>
    <cellStyle name="20% - Accent1 3 13 3 2" xfId="13150" xr:uid="{00000000-0005-0000-0000-00008C1B0000}"/>
    <cellStyle name="20% - Accent1 3 13 3 3" xfId="13151" xr:uid="{00000000-0005-0000-0000-00008D1B0000}"/>
    <cellStyle name="20% - Accent1 3 13 3 4" xfId="13152" xr:uid="{00000000-0005-0000-0000-00008E1B0000}"/>
    <cellStyle name="20% - Accent1 3 13 3 5" xfId="13153" xr:uid="{00000000-0005-0000-0000-00008F1B0000}"/>
    <cellStyle name="20% - Accent1 3 13 3 6" xfId="13154" xr:uid="{00000000-0005-0000-0000-0000901B0000}"/>
    <cellStyle name="20% - Accent1 3 13 3 7" xfId="13155" xr:uid="{00000000-0005-0000-0000-0000911B0000}"/>
    <cellStyle name="20% - Accent1 3 13 3 8" xfId="13156" xr:uid="{00000000-0005-0000-0000-0000921B0000}"/>
    <cellStyle name="20% - Accent1 3 13 4" xfId="13157" xr:uid="{00000000-0005-0000-0000-0000931B0000}"/>
    <cellStyle name="20% - Accent1 3 13 4 2" xfId="13158" xr:uid="{00000000-0005-0000-0000-0000941B0000}"/>
    <cellStyle name="20% - Accent1 3 13 5" xfId="13159" xr:uid="{00000000-0005-0000-0000-0000951B0000}"/>
    <cellStyle name="20% - Accent1 3 13 5 2" xfId="13160" xr:uid="{00000000-0005-0000-0000-0000961B0000}"/>
    <cellStyle name="20% - Accent1 3 13 6" xfId="13161" xr:uid="{00000000-0005-0000-0000-0000971B0000}"/>
    <cellStyle name="20% - Accent1 3 13 6 2" xfId="13162" xr:uid="{00000000-0005-0000-0000-0000981B0000}"/>
    <cellStyle name="20% - Accent1 3 13 7" xfId="13163" xr:uid="{00000000-0005-0000-0000-0000991B0000}"/>
    <cellStyle name="20% - Accent1 3 13 7 2" xfId="13164" xr:uid="{00000000-0005-0000-0000-00009A1B0000}"/>
    <cellStyle name="20% - Accent1 3 13 8" xfId="13165" xr:uid="{00000000-0005-0000-0000-00009B1B0000}"/>
    <cellStyle name="20% - Accent1 3 13 8 2" xfId="13166" xr:uid="{00000000-0005-0000-0000-00009C1B0000}"/>
    <cellStyle name="20% - Accent1 3 13 9" xfId="13167" xr:uid="{00000000-0005-0000-0000-00009D1B0000}"/>
    <cellStyle name="20% - Accent1 3 13 9 2" xfId="13168" xr:uid="{00000000-0005-0000-0000-00009E1B0000}"/>
    <cellStyle name="20% - Accent1 3 14" xfId="13169" xr:uid="{00000000-0005-0000-0000-00009F1B0000}"/>
    <cellStyle name="20% - Accent1 3 14 10" xfId="13170" xr:uid="{00000000-0005-0000-0000-0000A01B0000}"/>
    <cellStyle name="20% - Accent1 3 14 10 2" xfId="13171" xr:uid="{00000000-0005-0000-0000-0000A11B0000}"/>
    <cellStyle name="20% - Accent1 3 14 11" xfId="13172" xr:uid="{00000000-0005-0000-0000-0000A21B0000}"/>
    <cellStyle name="20% - Accent1 3 14 11 2" xfId="13173" xr:uid="{00000000-0005-0000-0000-0000A31B0000}"/>
    <cellStyle name="20% - Accent1 3 14 12" xfId="13174" xr:uid="{00000000-0005-0000-0000-0000A41B0000}"/>
    <cellStyle name="20% - Accent1 3 14 13" xfId="13175" xr:uid="{00000000-0005-0000-0000-0000A51B0000}"/>
    <cellStyle name="20% - Accent1 3 14 14" xfId="13176" xr:uid="{00000000-0005-0000-0000-0000A61B0000}"/>
    <cellStyle name="20% - Accent1 3 14 15" xfId="13177" xr:uid="{00000000-0005-0000-0000-0000A71B0000}"/>
    <cellStyle name="20% - Accent1 3 14 16" xfId="13178" xr:uid="{00000000-0005-0000-0000-0000A81B0000}"/>
    <cellStyle name="20% - Accent1 3 14 17" xfId="13179" xr:uid="{00000000-0005-0000-0000-0000A91B0000}"/>
    <cellStyle name="20% - Accent1 3 14 18" xfId="13180" xr:uid="{00000000-0005-0000-0000-0000AA1B0000}"/>
    <cellStyle name="20% - Accent1 3 14 2" xfId="13181" xr:uid="{00000000-0005-0000-0000-0000AB1B0000}"/>
    <cellStyle name="20% - Accent1 3 14 2 2" xfId="13182" xr:uid="{00000000-0005-0000-0000-0000AC1B0000}"/>
    <cellStyle name="20% - Accent1 3 14 2 3" xfId="13183" xr:uid="{00000000-0005-0000-0000-0000AD1B0000}"/>
    <cellStyle name="20% - Accent1 3 14 2 4" xfId="13184" xr:uid="{00000000-0005-0000-0000-0000AE1B0000}"/>
    <cellStyle name="20% - Accent1 3 14 2 5" xfId="13185" xr:uid="{00000000-0005-0000-0000-0000AF1B0000}"/>
    <cellStyle name="20% - Accent1 3 14 2 6" xfId="13186" xr:uid="{00000000-0005-0000-0000-0000B01B0000}"/>
    <cellStyle name="20% - Accent1 3 14 2 7" xfId="13187" xr:uid="{00000000-0005-0000-0000-0000B11B0000}"/>
    <cellStyle name="20% - Accent1 3 14 2 8" xfId="13188" xr:uid="{00000000-0005-0000-0000-0000B21B0000}"/>
    <cellStyle name="20% - Accent1 3 14 3" xfId="13189" xr:uid="{00000000-0005-0000-0000-0000B31B0000}"/>
    <cellStyle name="20% - Accent1 3 14 3 2" xfId="13190" xr:uid="{00000000-0005-0000-0000-0000B41B0000}"/>
    <cellStyle name="20% - Accent1 3 14 3 3" xfId="13191" xr:uid="{00000000-0005-0000-0000-0000B51B0000}"/>
    <cellStyle name="20% - Accent1 3 14 3 4" xfId="13192" xr:uid="{00000000-0005-0000-0000-0000B61B0000}"/>
    <cellStyle name="20% - Accent1 3 14 3 5" xfId="13193" xr:uid="{00000000-0005-0000-0000-0000B71B0000}"/>
    <cellStyle name="20% - Accent1 3 14 3 6" xfId="13194" xr:uid="{00000000-0005-0000-0000-0000B81B0000}"/>
    <cellStyle name="20% - Accent1 3 14 3 7" xfId="13195" xr:uid="{00000000-0005-0000-0000-0000B91B0000}"/>
    <cellStyle name="20% - Accent1 3 14 3 8" xfId="13196" xr:uid="{00000000-0005-0000-0000-0000BA1B0000}"/>
    <cellStyle name="20% - Accent1 3 14 4" xfId="13197" xr:uid="{00000000-0005-0000-0000-0000BB1B0000}"/>
    <cellStyle name="20% - Accent1 3 14 4 2" xfId="13198" xr:uid="{00000000-0005-0000-0000-0000BC1B0000}"/>
    <cellStyle name="20% - Accent1 3 14 5" xfId="13199" xr:uid="{00000000-0005-0000-0000-0000BD1B0000}"/>
    <cellStyle name="20% - Accent1 3 14 5 2" xfId="13200" xr:uid="{00000000-0005-0000-0000-0000BE1B0000}"/>
    <cellStyle name="20% - Accent1 3 14 6" xfId="13201" xr:uid="{00000000-0005-0000-0000-0000BF1B0000}"/>
    <cellStyle name="20% - Accent1 3 14 6 2" xfId="13202" xr:uid="{00000000-0005-0000-0000-0000C01B0000}"/>
    <cellStyle name="20% - Accent1 3 14 7" xfId="13203" xr:uid="{00000000-0005-0000-0000-0000C11B0000}"/>
    <cellStyle name="20% - Accent1 3 14 7 2" xfId="13204" xr:uid="{00000000-0005-0000-0000-0000C21B0000}"/>
    <cellStyle name="20% - Accent1 3 14 8" xfId="13205" xr:uid="{00000000-0005-0000-0000-0000C31B0000}"/>
    <cellStyle name="20% - Accent1 3 14 8 2" xfId="13206" xr:uid="{00000000-0005-0000-0000-0000C41B0000}"/>
    <cellStyle name="20% - Accent1 3 14 9" xfId="13207" xr:uid="{00000000-0005-0000-0000-0000C51B0000}"/>
    <cellStyle name="20% - Accent1 3 14 9 2" xfId="13208" xr:uid="{00000000-0005-0000-0000-0000C61B0000}"/>
    <cellStyle name="20% - Accent1 3 15" xfId="13209" xr:uid="{00000000-0005-0000-0000-0000C71B0000}"/>
    <cellStyle name="20% - Accent1 3 15 10" xfId="13210" xr:uid="{00000000-0005-0000-0000-0000C81B0000}"/>
    <cellStyle name="20% - Accent1 3 15 10 2" xfId="13211" xr:uid="{00000000-0005-0000-0000-0000C91B0000}"/>
    <cellStyle name="20% - Accent1 3 15 11" xfId="13212" xr:uid="{00000000-0005-0000-0000-0000CA1B0000}"/>
    <cellStyle name="20% - Accent1 3 15 11 2" xfId="13213" xr:uid="{00000000-0005-0000-0000-0000CB1B0000}"/>
    <cellStyle name="20% - Accent1 3 15 12" xfId="13214" xr:uid="{00000000-0005-0000-0000-0000CC1B0000}"/>
    <cellStyle name="20% - Accent1 3 15 13" xfId="13215" xr:uid="{00000000-0005-0000-0000-0000CD1B0000}"/>
    <cellStyle name="20% - Accent1 3 15 14" xfId="13216" xr:uid="{00000000-0005-0000-0000-0000CE1B0000}"/>
    <cellStyle name="20% - Accent1 3 15 15" xfId="13217" xr:uid="{00000000-0005-0000-0000-0000CF1B0000}"/>
    <cellStyle name="20% - Accent1 3 15 16" xfId="13218" xr:uid="{00000000-0005-0000-0000-0000D01B0000}"/>
    <cellStyle name="20% - Accent1 3 15 17" xfId="13219" xr:uid="{00000000-0005-0000-0000-0000D11B0000}"/>
    <cellStyle name="20% - Accent1 3 15 18" xfId="13220" xr:uid="{00000000-0005-0000-0000-0000D21B0000}"/>
    <cellStyle name="20% - Accent1 3 15 2" xfId="13221" xr:uid="{00000000-0005-0000-0000-0000D31B0000}"/>
    <cellStyle name="20% - Accent1 3 15 2 2" xfId="13222" xr:uid="{00000000-0005-0000-0000-0000D41B0000}"/>
    <cellStyle name="20% - Accent1 3 15 2 3" xfId="13223" xr:uid="{00000000-0005-0000-0000-0000D51B0000}"/>
    <cellStyle name="20% - Accent1 3 15 2 4" xfId="13224" xr:uid="{00000000-0005-0000-0000-0000D61B0000}"/>
    <cellStyle name="20% - Accent1 3 15 2 5" xfId="13225" xr:uid="{00000000-0005-0000-0000-0000D71B0000}"/>
    <cellStyle name="20% - Accent1 3 15 2 6" xfId="13226" xr:uid="{00000000-0005-0000-0000-0000D81B0000}"/>
    <cellStyle name="20% - Accent1 3 15 2 7" xfId="13227" xr:uid="{00000000-0005-0000-0000-0000D91B0000}"/>
    <cellStyle name="20% - Accent1 3 15 2 8" xfId="13228" xr:uid="{00000000-0005-0000-0000-0000DA1B0000}"/>
    <cellStyle name="20% - Accent1 3 15 3" xfId="13229" xr:uid="{00000000-0005-0000-0000-0000DB1B0000}"/>
    <cellStyle name="20% - Accent1 3 15 3 2" xfId="13230" xr:uid="{00000000-0005-0000-0000-0000DC1B0000}"/>
    <cellStyle name="20% - Accent1 3 15 3 3" xfId="13231" xr:uid="{00000000-0005-0000-0000-0000DD1B0000}"/>
    <cellStyle name="20% - Accent1 3 15 3 4" xfId="13232" xr:uid="{00000000-0005-0000-0000-0000DE1B0000}"/>
    <cellStyle name="20% - Accent1 3 15 3 5" xfId="13233" xr:uid="{00000000-0005-0000-0000-0000DF1B0000}"/>
    <cellStyle name="20% - Accent1 3 15 3 6" xfId="13234" xr:uid="{00000000-0005-0000-0000-0000E01B0000}"/>
    <cellStyle name="20% - Accent1 3 15 3 7" xfId="13235" xr:uid="{00000000-0005-0000-0000-0000E11B0000}"/>
    <cellStyle name="20% - Accent1 3 15 3 8" xfId="13236" xr:uid="{00000000-0005-0000-0000-0000E21B0000}"/>
    <cellStyle name="20% - Accent1 3 15 4" xfId="13237" xr:uid="{00000000-0005-0000-0000-0000E31B0000}"/>
    <cellStyle name="20% - Accent1 3 15 4 2" xfId="13238" xr:uid="{00000000-0005-0000-0000-0000E41B0000}"/>
    <cellStyle name="20% - Accent1 3 15 5" xfId="13239" xr:uid="{00000000-0005-0000-0000-0000E51B0000}"/>
    <cellStyle name="20% - Accent1 3 15 5 2" xfId="13240" xr:uid="{00000000-0005-0000-0000-0000E61B0000}"/>
    <cellStyle name="20% - Accent1 3 15 6" xfId="13241" xr:uid="{00000000-0005-0000-0000-0000E71B0000}"/>
    <cellStyle name="20% - Accent1 3 15 6 2" xfId="13242" xr:uid="{00000000-0005-0000-0000-0000E81B0000}"/>
    <cellStyle name="20% - Accent1 3 15 7" xfId="13243" xr:uid="{00000000-0005-0000-0000-0000E91B0000}"/>
    <cellStyle name="20% - Accent1 3 15 7 2" xfId="13244" xr:uid="{00000000-0005-0000-0000-0000EA1B0000}"/>
    <cellStyle name="20% - Accent1 3 15 8" xfId="13245" xr:uid="{00000000-0005-0000-0000-0000EB1B0000}"/>
    <cellStyle name="20% - Accent1 3 15 8 2" xfId="13246" xr:uid="{00000000-0005-0000-0000-0000EC1B0000}"/>
    <cellStyle name="20% - Accent1 3 15 9" xfId="13247" xr:uid="{00000000-0005-0000-0000-0000ED1B0000}"/>
    <cellStyle name="20% - Accent1 3 15 9 2" xfId="13248" xr:uid="{00000000-0005-0000-0000-0000EE1B0000}"/>
    <cellStyle name="20% - Accent1 3 16" xfId="13249" xr:uid="{00000000-0005-0000-0000-0000EF1B0000}"/>
    <cellStyle name="20% - Accent1 3 16 10" xfId="13250" xr:uid="{00000000-0005-0000-0000-0000F01B0000}"/>
    <cellStyle name="20% - Accent1 3 16 10 2" xfId="13251" xr:uid="{00000000-0005-0000-0000-0000F11B0000}"/>
    <cellStyle name="20% - Accent1 3 16 11" xfId="13252" xr:uid="{00000000-0005-0000-0000-0000F21B0000}"/>
    <cellStyle name="20% - Accent1 3 16 11 2" xfId="13253" xr:uid="{00000000-0005-0000-0000-0000F31B0000}"/>
    <cellStyle name="20% - Accent1 3 16 12" xfId="13254" xr:uid="{00000000-0005-0000-0000-0000F41B0000}"/>
    <cellStyle name="20% - Accent1 3 16 13" xfId="13255" xr:uid="{00000000-0005-0000-0000-0000F51B0000}"/>
    <cellStyle name="20% - Accent1 3 16 14" xfId="13256" xr:uid="{00000000-0005-0000-0000-0000F61B0000}"/>
    <cellStyle name="20% - Accent1 3 16 15" xfId="13257" xr:uid="{00000000-0005-0000-0000-0000F71B0000}"/>
    <cellStyle name="20% - Accent1 3 16 16" xfId="13258" xr:uid="{00000000-0005-0000-0000-0000F81B0000}"/>
    <cellStyle name="20% - Accent1 3 16 17" xfId="13259" xr:uid="{00000000-0005-0000-0000-0000F91B0000}"/>
    <cellStyle name="20% - Accent1 3 16 18" xfId="13260" xr:uid="{00000000-0005-0000-0000-0000FA1B0000}"/>
    <cellStyle name="20% - Accent1 3 16 2" xfId="13261" xr:uid="{00000000-0005-0000-0000-0000FB1B0000}"/>
    <cellStyle name="20% - Accent1 3 16 2 2" xfId="13262" xr:uid="{00000000-0005-0000-0000-0000FC1B0000}"/>
    <cellStyle name="20% - Accent1 3 16 2 3" xfId="13263" xr:uid="{00000000-0005-0000-0000-0000FD1B0000}"/>
    <cellStyle name="20% - Accent1 3 16 2 4" xfId="13264" xr:uid="{00000000-0005-0000-0000-0000FE1B0000}"/>
    <cellStyle name="20% - Accent1 3 16 2 5" xfId="13265" xr:uid="{00000000-0005-0000-0000-0000FF1B0000}"/>
    <cellStyle name="20% - Accent1 3 16 2 6" xfId="13266" xr:uid="{00000000-0005-0000-0000-0000001C0000}"/>
    <cellStyle name="20% - Accent1 3 16 2 7" xfId="13267" xr:uid="{00000000-0005-0000-0000-0000011C0000}"/>
    <cellStyle name="20% - Accent1 3 16 2 8" xfId="13268" xr:uid="{00000000-0005-0000-0000-0000021C0000}"/>
    <cellStyle name="20% - Accent1 3 16 3" xfId="13269" xr:uid="{00000000-0005-0000-0000-0000031C0000}"/>
    <cellStyle name="20% - Accent1 3 16 3 2" xfId="13270" xr:uid="{00000000-0005-0000-0000-0000041C0000}"/>
    <cellStyle name="20% - Accent1 3 16 3 3" xfId="13271" xr:uid="{00000000-0005-0000-0000-0000051C0000}"/>
    <cellStyle name="20% - Accent1 3 16 3 4" xfId="13272" xr:uid="{00000000-0005-0000-0000-0000061C0000}"/>
    <cellStyle name="20% - Accent1 3 16 3 5" xfId="13273" xr:uid="{00000000-0005-0000-0000-0000071C0000}"/>
    <cellStyle name="20% - Accent1 3 16 3 6" xfId="13274" xr:uid="{00000000-0005-0000-0000-0000081C0000}"/>
    <cellStyle name="20% - Accent1 3 16 3 7" xfId="13275" xr:uid="{00000000-0005-0000-0000-0000091C0000}"/>
    <cellStyle name="20% - Accent1 3 16 3 8" xfId="13276" xr:uid="{00000000-0005-0000-0000-00000A1C0000}"/>
    <cellStyle name="20% - Accent1 3 16 4" xfId="13277" xr:uid="{00000000-0005-0000-0000-00000B1C0000}"/>
    <cellStyle name="20% - Accent1 3 16 4 2" xfId="13278" xr:uid="{00000000-0005-0000-0000-00000C1C0000}"/>
    <cellStyle name="20% - Accent1 3 16 5" xfId="13279" xr:uid="{00000000-0005-0000-0000-00000D1C0000}"/>
    <cellStyle name="20% - Accent1 3 16 5 2" xfId="13280" xr:uid="{00000000-0005-0000-0000-00000E1C0000}"/>
    <cellStyle name="20% - Accent1 3 16 6" xfId="13281" xr:uid="{00000000-0005-0000-0000-00000F1C0000}"/>
    <cellStyle name="20% - Accent1 3 16 6 2" xfId="13282" xr:uid="{00000000-0005-0000-0000-0000101C0000}"/>
    <cellStyle name="20% - Accent1 3 16 7" xfId="13283" xr:uid="{00000000-0005-0000-0000-0000111C0000}"/>
    <cellStyle name="20% - Accent1 3 16 7 2" xfId="13284" xr:uid="{00000000-0005-0000-0000-0000121C0000}"/>
    <cellStyle name="20% - Accent1 3 16 8" xfId="13285" xr:uid="{00000000-0005-0000-0000-0000131C0000}"/>
    <cellStyle name="20% - Accent1 3 16 8 2" xfId="13286" xr:uid="{00000000-0005-0000-0000-0000141C0000}"/>
    <cellStyle name="20% - Accent1 3 16 9" xfId="13287" xr:uid="{00000000-0005-0000-0000-0000151C0000}"/>
    <cellStyle name="20% - Accent1 3 16 9 2" xfId="13288" xr:uid="{00000000-0005-0000-0000-0000161C0000}"/>
    <cellStyle name="20% - Accent1 3 17" xfId="13289" xr:uid="{00000000-0005-0000-0000-0000171C0000}"/>
    <cellStyle name="20% - Accent1 3 17 10" xfId="13290" xr:uid="{00000000-0005-0000-0000-0000181C0000}"/>
    <cellStyle name="20% - Accent1 3 17 10 2" xfId="13291" xr:uid="{00000000-0005-0000-0000-0000191C0000}"/>
    <cellStyle name="20% - Accent1 3 17 11" xfId="13292" xr:uid="{00000000-0005-0000-0000-00001A1C0000}"/>
    <cellStyle name="20% - Accent1 3 17 11 2" xfId="13293" xr:uid="{00000000-0005-0000-0000-00001B1C0000}"/>
    <cellStyle name="20% - Accent1 3 17 12" xfId="13294" xr:uid="{00000000-0005-0000-0000-00001C1C0000}"/>
    <cellStyle name="20% - Accent1 3 17 13" xfId="13295" xr:uid="{00000000-0005-0000-0000-00001D1C0000}"/>
    <cellStyle name="20% - Accent1 3 17 14" xfId="13296" xr:uid="{00000000-0005-0000-0000-00001E1C0000}"/>
    <cellStyle name="20% - Accent1 3 17 15" xfId="13297" xr:uid="{00000000-0005-0000-0000-00001F1C0000}"/>
    <cellStyle name="20% - Accent1 3 17 16" xfId="13298" xr:uid="{00000000-0005-0000-0000-0000201C0000}"/>
    <cellStyle name="20% - Accent1 3 17 17" xfId="13299" xr:uid="{00000000-0005-0000-0000-0000211C0000}"/>
    <cellStyle name="20% - Accent1 3 17 18" xfId="13300" xr:uid="{00000000-0005-0000-0000-0000221C0000}"/>
    <cellStyle name="20% - Accent1 3 17 2" xfId="13301" xr:uid="{00000000-0005-0000-0000-0000231C0000}"/>
    <cellStyle name="20% - Accent1 3 17 2 2" xfId="13302" xr:uid="{00000000-0005-0000-0000-0000241C0000}"/>
    <cellStyle name="20% - Accent1 3 17 2 3" xfId="13303" xr:uid="{00000000-0005-0000-0000-0000251C0000}"/>
    <cellStyle name="20% - Accent1 3 17 2 4" xfId="13304" xr:uid="{00000000-0005-0000-0000-0000261C0000}"/>
    <cellStyle name="20% - Accent1 3 17 2 5" xfId="13305" xr:uid="{00000000-0005-0000-0000-0000271C0000}"/>
    <cellStyle name="20% - Accent1 3 17 2 6" xfId="13306" xr:uid="{00000000-0005-0000-0000-0000281C0000}"/>
    <cellStyle name="20% - Accent1 3 17 2 7" xfId="13307" xr:uid="{00000000-0005-0000-0000-0000291C0000}"/>
    <cellStyle name="20% - Accent1 3 17 2 8" xfId="13308" xr:uid="{00000000-0005-0000-0000-00002A1C0000}"/>
    <cellStyle name="20% - Accent1 3 17 3" xfId="13309" xr:uid="{00000000-0005-0000-0000-00002B1C0000}"/>
    <cellStyle name="20% - Accent1 3 17 3 2" xfId="13310" xr:uid="{00000000-0005-0000-0000-00002C1C0000}"/>
    <cellStyle name="20% - Accent1 3 17 3 3" xfId="13311" xr:uid="{00000000-0005-0000-0000-00002D1C0000}"/>
    <cellStyle name="20% - Accent1 3 17 3 4" xfId="13312" xr:uid="{00000000-0005-0000-0000-00002E1C0000}"/>
    <cellStyle name="20% - Accent1 3 17 3 5" xfId="13313" xr:uid="{00000000-0005-0000-0000-00002F1C0000}"/>
    <cellStyle name="20% - Accent1 3 17 3 6" xfId="13314" xr:uid="{00000000-0005-0000-0000-0000301C0000}"/>
    <cellStyle name="20% - Accent1 3 17 3 7" xfId="13315" xr:uid="{00000000-0005-0000-0000-0000311C0000}"/>
    <cellStyle name="20% - Accent1 3 17 3 8" xfId="13316" xr:uid="{00000000-0005-0000-0000-0000321C0000}"/>
    <cellStyle name="20% - Accent1 3 17 4" xfId="13317" xr:uid="{00000000-0005-0000-0000-0000331C0000}"/>
    <cellStyle name="20% - Accent1 3 17 4 2" xfId="13318" xr:uid="{00000000-0005-0000-0000-0000341C0000}"/>
    <cellStyle name="20% - Accent1 3 17 5" xfId="13319" xr:uid="{00000000-0005-0000-0000-0000351C0000}"/>
    <cellStyle name="20% - Accent1 3 17 5 2" xfId="13320" xr:uid="{00000000-0005-0000-0000-0000361C0000}"/>
    <cellStyle name="20% - Accent1 3 17 6" xfId="13321" xr:uid="{00000000-0005-0000-0000-0000371C0000}"/>
    <cellStyle name="20% - Accent1 3 17 6 2" xfId="13322" xr:uid="{00000000-0005-0000-0000-0000381C0000}"/>
    <cellStyle name="20% - Accent1 3 17 7" xfId="13323" xr:uid="{00000000-0005-0000-0000-0000391C0000}"/>
    <cellStyle name="20% - Accent1 3 17 7 2" xfId="13324" xr:uid="{00000000-0005-0000-0000-00003A1C0000}"/>
    <cellStyle name="20% - Accent1 3 17 8" xfId="13325" xr:uid="{00000000-0005-0000-0000-00003B1C0000}"/>
    <cellStyle name="20% - Accent1 3 17 8 2" xfId="13326" xr:uid="{00000000-0005-0000-0000-00003C1C0000}"/>
    <cellStyle name="20% - Accent1 3 17 9" xfId="13327" xr:uid="{00000000-0005-0000-0000-00003D1C0000}"/>
    <cellStyle name="20% - Accent1 3 17 9 2" xfId="13328" xr:uid="{00000000-0005-0000-0000-00003E1C0000}"/>
    <cellStyle name="20% - Accent1 3 18" xfId="13329" xr:uid="{00000000-0005-0000-0000-00003F1C0000}"/>
    <cellStyle name="20% - Accent1 3 18 10" xfId="13330" xr:uid="{00000000-0005-0000-0000-0000401C0000}"/>
    <cellStyle name="20% - Accent1 3 18 10 2" xfId="13331" xr:uid="{00000000-0005-0000-0000-0000411C0000}"/>
    <cellStyle name="20% - Accent1 3 18 11" xfId="13332" xr:uid="{00000000-0005-0000-0000-0000421C0000}"/>
    <cellStyle name="20% - Accent1 3 18 11 2" xfId="13333" xr:uid="{00000000-0005-0000-0000-0000431C0000}"/>
    <cellStyle name="20% - Accent1 3 18 12" xfId="13334" xr:uid="{00000000-0005-0000-0000-0000441C0000}"/>
    <cellStyle name="20% - Accent1 3 18 13" xfId="13335" xr:uid="{00000000-0005-0000-0000-0000451C0000}"/>
    <cellStyle name="20% - Accent1 3 18 14" xfId="13336" xr:uid="{00000000-0005-0000-0000-0000461C0000}"/>
    <cellStyle name="20% - Accent1 3 18 15" xfId="13337" xr:uid="{00000000-0005-0000-0000-0000471C0000}"/>
    <cellStyle name="20% - Accent1 3 18 16" xfId="13338" xr:uid="{00000000-0005-0000-0000-0000481C0000}"/>
    <cellStyle name="20% - Accent1 3 18 17" xfId="13339" xr:uid="{00000000-0005-0000-0000-0000491C0000}"/>
    <cellStyle name="20% - Accent1 3 18 18" xfId="13340" xr:uid="{00000000-0005-0000-0000-00004A1C0000}"/>
    <cellStyle name="20% - Accent1 3 18 2" xfId="13341" xr:uid="{00000000-0005-0000-0000-00004B1C0000}"/>
    <cellStyle name="20% - Accent1 3 18 2 2" xfId="13342" xr:uid="{00000000-0005-0000-0000-00004C1C0000}"/>
    <cellStyle name="20% - Accent1 3 18 2 3" xfId="13343" xr:uid="{00000000-0005-0000-0000-00004D1C0000}"/>
    <cellStyle name="20% - Accent1 3 18 2 4" xfId="13344" xr:uid="{00000000-0005-0000-0000-00004E1C0000}"/>
    <cellStyle name="20% - Accent1 3 18 2 5" xfId="13345" xr:uid="{00000000-0005-0000-0000-00004F1C0000}"/>
    <cellStyle name="20% - Accent1 3 18 2 6" xfId="13346" xr:uid="{00000000-0005-0000-0000-0000501C0000}"/>
    <cellStyle name="20% - Accent1 3 18 2 7" xfId="13347" xr:uid="{00000000-0005-0000-0000-0000511C0000}"/>
    <cellStyle name="20% - Accent1 3 18 2 8" xfId="13348" xr:uid="{00000000-0005-0000-0000-0000521C0000}"/>
    <cellStyle name="20% - Accent1 3 18 3" xfId="13349" xr:uid="{00000000-0005-0000-0000-0000531C0000}"/>
    <cellStyle name="20% - Accent1 3 18 3 2" xfId="13350" xr:uid="{00000000-0005-0000-0000-0000541C0000}"/>
    <cellStyle name="20% - Accent1 3 18 3 3" xfId="13351" xr:uid="{00000000-0005-0000-0000-0000551C0000}"/>
    <cellStyle name="20% - Accent1 3 18 3 4" xfId="13352" xr:uid="{00000000-0005-0000-0000-0000561C0000}"/>
    <cellStyle name="20% - Accent1 3 18 3 5" xfId="13353" xr:uid="{00000000-0005-0000-0000-0000571C0000}"/>
    <cellStyle name="20% - Accent1 3 18 3 6" xfId="13354" xr:uid="{00000000-0005-0000-0000-0000581C0000}"/>
    <cellStyle name="20% - Accent1 3 18 3 7" xfId="13355" xr:uid="{00000000-0005-0000-0000-0000591C0000}"/>
    <cellStyle name="20% - Accent1 3 18 3 8" xfId="13356" xr:uid="{00000000-0005-0000-0000-00005A1C0000}"/>
    <cellStyle name="20% - Accent1 3 18 4" xfId="13357" xr:uid="{00000000-0005-0000-0000-00005B1C0000}"/>
    <cellStyle name="20% - Accent1 3 18 4 2" xfId="13358" xr:uid="{00000000-0005-0000-0000-00005C1C0000}"/>
    <cellStyle name="20% - Accent1 3 18 5" xfId="13359" xr:uid="{00000000-0005-0000-0000-00005D1C0000}"/>
    <cellStyle name="20% - Accent1 3 18 5 2" xfId="13360" xr:uid="{00000000-0005-0000-0000-00005E1C0000}"/>
    <cellStyle name="20% - Accent1 3 18 6" xfId="13361" xr:uid="{00000000-0005-0000-0000-00005F1C0000}"/>
    <cellStyle name="20% - Accent1 3 18 6 2" xfId="13362" xr:uid="{00000000-0005-0000-0000-0000601C0000}"/>
    <cellStyle name="20% - Accent1 3 18 7" xfId="13363" xr:uid="{00000000-0005-0000-0000-0000611C0000}"/>
    <cellStyle name="20% - Accent1 3 18 7 2" xfId="13364" xr:uid="{00000000-0005-0000-0000-0000621C0000}"/>
    <cellStyle name="20% - Accent1 3 18 8" xfId="13365" xr:uid="{00000000-0005-0000-0000-0000631C0000}"/>
    <cellStyle name="20% - Accent1 3 18 8 2" xfId="13366" xr:uid="{00000000-0005-0000-0000-0000641C0000}"/>
    <cellStyle name="20% - Accent1 3 18 9" xfId="13367" xr:uid="{00000000-0005-0000-0000-0000651C0000}"/>
    <cellStyle name="20% - Accent1 3 18 9 2" xfId="13368" xr:uid="{00000000-0005-0000-0000-0000661C0000}"/>
    <cellStyle name="20% - Accent1 3 19" xfId="13369" xr:uid="{00000000-0005-0000-0000-0000671C0000}"/>
    <cellStyle name="20% - Accent1 3 19 10" xfId="13370" xr:uid="{00000000-0005-0000-0000-0000681C0000}"/>
    <cellStyle name="20% - Accent1 3 19 10 2" xfId="13371" xr:uid="{00000000-0005-0000-0000-0000691C0000}"/>
    <cellStyle name="20% - Accent1 3 19 11" xfId="13372" xr:uid="{00000000-0005-0000-0000-00006A1C0000}"/>
    <cellStyle name="20% - Accent1 3 19 11 2" xfId="13373" xr:uid="{00000000-0005-0000-0000-00006B1C0000}"/>
    <cellStyle name="20% - Accent1 3 19 12" xfId="13374" xr:uid="{00000000-0005-0000-0000-00006C1C0000}"/>
    <cellStyle name="20% - Accent1 3 19 13" xfId="13375" xr:uid="{00000000-0005-0000-0000-00006D1C0000}"/>
    <cellStyle name="20% - Accent1 3 19 14" xfId="13376" xr:uid="{00000000-0005-0000-0000-00006E1C0000}"/>
    <cellStyle name="20% - Accent1 3 19 15" xfId="13377" xr:uid="{00000000-0005-0000-0000-00006F1C0000}"/>
    <cellStyle name="20% - Accent1 3 19 16" xfId="13378" xr:uid="{00000000-0005-0000-0000-0000701C0000}"/>
    <cellStyle name="20% - Accent1 3 19 17" xfId="13379" xr:uid="{00000000-0005-0000-0000-0000711C0000}"/>
    <cellStyle name="20% - Accent1 3 19 18" xfId="13380" xr:uid="{00000000-0005-0000-0000-0000721C0000}"/>
    <cellStyle name="20% - Accent1 3 19 2" xfId="13381" xr:uid="{00000000-0005-0000-0000-0000731C0000}"/>
    <cellStyle name="20% - Accent1 3 19 2 2" xfId="13382" xr:uid="{00000000-0005-0000-0000-0000741C0000}"/>
    <cellStyle name="20% - Accent1 3 19 2 3" xfId="13383" xr:uid="{00000000-0005-0000-0000-0000751C0000}"/>
    <cellStyle name="20% - Accent1 3 19 2 4" xfId="13384" xr:uid="{00000000-0005-0000-0000-0000761C0000}"/>
    <cellStyle name="20% - Accent1 3 19 2 5" xfId="13385" xr:uid="{00000000-0005-0000-0000-0000771C0000}"/>
    <cellStyle name="20% - Accent1 3 19 2 6" xfId="13386" xr:uid="{00000000-0005-0000-0000-0000781C0000}"/>
    <cellStyle name="20% - Accent1 3 19 2 7" xfId="13387" xr:uid="{00000000-0005-0000-0000-0000791C0000}"/>
    <cellStyle name="20% - Accent1 3 19 2 8" xfId="13388" xr:uid="{00000000-0005-0000-0000-00007A1C0000}"/>
    <cellStyle name="20% - Accent1 3 19 3" xfId="13389" xr:uid="{00000000-0005-0000-0000-00007B1C0000}"/>
    <cellStyle name="20% - Accent1 3 19 3 2" xfId="13390" xr:uid="{00000000-0005-0000-0000-00007C1C0000}"/>
    <cellStyle name="20% - Accent1 3 19 3 3" xfId="13391" xr:uid="{00000000-0005-0000-0000-00007D1C0000}"/>
    <cellStyle name="20% - Accent1 3 19 3 4" xfId="13392" xr:uid="{00000000-0005-0000-0000-00007E1C0000}"/>
    <cellStyle name="20% - Accent1 3 19 3 5" xfId="13393" xr:uid="{00000000-0005-0000-0000-00007F1C0000}"/>
    <cellStyle name="20% - Accent1 3 19 3 6" xfId="13394" xr:uid="{00000000-0005-0000-0000-0000801C0000}"/>
    <cellStyle name="20% - Accent1 3 19 3 7" xfId="13395" xr:uid="{00000000-0005-0000-0000-0000811C0000}"/>
    <cellStyle name="20% - Accent1 3 19 3 8" xfId="13396" xr:uid="{00000000-0005-0000-0000-0000821C0000}"/>
    <cellStyle name="20% - Accent1 3 19 4" xfId="13397" xr:uid="{00000000-0005-0000-0000-0000831C0000}"/>
    <cellStyle name="20% - Accent1 3 19 4 2" xfId="13398" xr:uid="{00000000-0005-0000-0000-0000841C0000}"/>
    <cellStyle name="20% - Accent1 3 19 5" xfId="13399" xr:uid="{00000000-0005-0000-0000-0000851C0000}"/>
    <cellStyle name="20% - Accent1 3 19 5 2" xfId="13400" xr:uid="{00000000-0005-0000-0000-0000861C0000}"/>
    <cellStyle name="20% - Accent1 3 19 6" xfId="13401" xr:uid="{00000000-0005-0000-0000-0000871C0000}"/>
    <cellStyle name="20% - Accent1 3 19 6 2" xfId="13402" xr:uid="{00000000-0005-0000-0000-0000881C0000}"/>
    <cellStyle name="20% - Accent1 3 19 7" xfId="13403" xr:uid="{00000000-0005-0000-0000-0000891C0000}"/>
    <cellStyle name="20% - Accent1 3 19 7 2" xfId="13404" xr:uid="{00000000-0005-0000-0000-00008A1C0000}"/>
    <cellStyle name="20% - Accent1 3 19 8" xfId="13405" xr:uid="{00000000-0005-0000-0000-00008B1C0000}"/>
    <cellStyle name="20% - Accent1 3 19 8 2" xfId="13406" xr:uid="{00000000-0005-0000-0000-00008C1C0000}"/>
    <cellStyle name="20% - Accent1 3 19 9" xfId="13407" xr:uid="{00000000-0005-0000-0000-00008D1C0000}"/>
    <cellStyle name="20% - Accent1 3 19 9 2" xfId="13408" xr:uid="{00000000-0005-0000-0000-00008E1C0000}"/>
    <cellStyle name="20% - Accent1 3 2" xfId="13409" xr:uid="{00000000-0005-0000-0000-00008F1C0000}"/>
    <cellStyle name="20% - Accent1 3 2 10" xfId="13410" xr:uid="{00000000-0005-0000-0000-0000901C0000}"/>
    <cellStyle name="20% - Accent1 3 2 10 2" xfId="13411" xr:uid="{00000000-0005-0000-0000-0000911C0000}"/>
    <cellStyle name="20% - Accent1 3 2 11" xfId="13412" xr:uid="{00000000-0005-0000-0000-0000921C0000}"/>
    <cellStyle name="20% - Accent1 3 2 11 2" xfId="13413" xr:uid="{00000000-0005-0000-0000-0000931C0000}"/>
    <cellStyle name="20% - Accent1 3 2 12" xfId="13414" xr:uid="{00000000-0005-0000-0000-0000941C0000}"/>
    <cellStyle name="20% - Accent1 3 2 13" xfId="13415" xr:uid="{00000000-0005-0000-0000-0000951C0000}"/>
    <cellStyle name="20% - Accent1 3 2 14" xfId="13416" xr:uid="{00000000-0005-0000-0000-0000961C0000}"/>
    <cellStyle name="20% - Accent1 3 2 15" xfId="13417" xr:uid="{00000000-0005-0000-0000-0000971C0000}"/>
    <cellStyle name="20% - Accent1 3 2 16" xfId="13418" xr:uid="{00000000-0005-0000-0000-0000981C0000}"/>
    <cellStyle name="20% - Accent1 3 2 17" xfId="13419" xr:uid="{00000000-0005-0000-0000-0000991C0000}"/>
    <cellStyle name="20% - Accent1 3 2 18" xfId="13420" xr:uid="{00000000-0005-0000-0000-00009A1C0000}"/>
    <cellStyle name="20% - Accent1 3 2 2" xfId="13421" xr:uid="{00000000-0005-0000-0000-00009B1C0000}"/>
    <cellStyle name="20% - Accent1 3 2 2 2" xfId="13422" xr:uid="{00000000-0005-0000-0000-00009C1C0000}"/>
    <cellStyle name="20% - Accent1 3 2 2 3" xfId="13423" xr:uid="{00000000-0005-0000-0000-00009D1C0000}"/>
    <cellStyle name="20% - Accent1 3 2 2 4" xfId="13424" xr:uid="{00000000-0005-0000-0000-00009E1C0000}"/>
    <cellStyle name="20% - Accent1 3 2 2 5" xfId="13425" xr:uid="{00000000-0005-0000-0000-00009F1C0000}"/>
    <cellStyle name="20% - Accent1 3 2 2 6" xfId="13426" xr:uid="{00000000-0005-0000-0000-0000A01C0000}"/>
    <cellStyle name="20% - Accent1 3 2 2 7" xfId="13427" xr:uid="{00000000-0005-0000-0000-0000A11C0000}"/>
    <cellStyle name="20% - Accent1 3 2 2 8" xfId="13428" xr:uid="{00000000-0005-0000-0000-0000A21C0000}"/>
    <cellStyle name="20% - Accent1 3 2 3" xfId="13429" xr:uid="{00000000-0005-0000-0000-0000A31C0000}"/>
    <cellStyle name="20% - Accent1 3 2 3 2" xfId="13430" xr:uid="{00000000-0005-0000-0000-0000A41C0000}"/>
    <cellStyle name="20% - Accent1 3 2 3 3" xfId="13431" xr:uid="{00000000-0005-0000-0000-0000A51C0000}"/>
    <cellStyle name="20% - Accent1 3 2 3 4" xfId="13432" xr:uid="{00000000-0005-0000-0000-0000A61C0000}"/>
    <cellStyle name="20% - Accent1 3 2 3 5" xfId="13433" xr:uid="{00000000-0005-0000-0000-0000A71C0000}"/>
    <cellStyle name="20% - Accent1 3 2 3 6" xfId="13434" xr:uid="{00000000-0005-0000-0000-0000A81C0000}"/>
    <cellStyle name="20% - Accent1 3 2 3 7" xfId="13435" xr:uid="{00000000-0005-0000-0000-0000A91C0000}"/>
    <cellStyle name="20% - Accent1 3 2 3 8" xfId="13436" xr:uid="{00000000-0005-0000-0000-0000AA1C0000}"/>
    <cellStyle name="20% - Accent1 3 2 4" xfId="13437" xr:uid="{00000000-0005-0000-0000-0000AB1C0000}"/>
    <cellStyle name="20% - Accent1 3 2 4 2" xfId="13438" xr:uid="{00000000-0005-0000-0000-0000AC1C0000}"/>
    <cellStyle name="20% - Accent1 3 2 5" xfId="13439" xr:uid="{00000000-0005-0000-0000-0000AD1C0000}"/>
    <cellStyle name="20% - Accent1 3 2 5 2" xfId="13440" xr:uid="{00000000-0005-0000-0000-0000AE1C0000}"/>
    <cellStyle name="20% - Accent1 3 2 6" xfId="13441" xr:uid="{00000000-0005-0000-0000-0000AF1C0000}"/>
    <cellStyle name="20% - Accent1 3 2 6 2" xfId="13442" xr:uid="{00000000-0005-0000-0000-0000B01C0000}"/>
    <cellStyle name="20% - Accent1 3 2 7" xfId="13443" xr:uid="{00000000-0005-0000-0000-0000B11C0000}"/>
    <cellStyle name="20% - Accent1 3 2 7 2" xfId="13444" xr:uid="{00000000-0005-0000-0000-0000B21C0000}"/>
    <cellStyle name="20% - Accent1 3 2 8" xfId="13445" xr:uid="{00000000-0005-0000-0000-0000B31C0000}"/>
    <cellStyle name="20% - Accent1 3 2 8 2" xfId="13446" xr:uid="{00000000-0005-0000-0000-0000B41C0000}"/>
    <cellStyle name="20% - Accent1 3 2 9" xfId="13447" xr:uid="{00000000-0005-0000-0000-0000B51C0000}"/>
    <cellStyle name="20% - Accent1 3 2 9 2" xfId="13448" xr:uid="{00000000-0005-0000-0000-0000B61C0000}"/>
    <cellStyle name="20% - Accent1 3 20" xfId="13449" xr:uid="{00000000-0005-0000-0000-0000B71C0000}"/>
    <cellStyle name="20% - Accent1 3 20 10" xfId="13450" xr:uid="{00000000-0005-0000-0000-0000B81C0000}"/>
    <cellStyle name="20% - Accent1 3 20 10 2" xfId="13451" xr:uid="{00000000-0005-0000-0000-0000B91C0000}"/>
    <cellStyle name="20% - Accent1 3 20 11" xfId="13452" xr:uid="{00000000-0005-0000-0000-0000BA1C0000}"/>
    <cellStyle name="20% - Accent1 3 20 11 2" xfId="13453" xr:uid="{00000000-0005-0000-0000-0000BB1C0000}"/>
    <cellStyle name="20% - Accent1 3 20 12" xfId="13454" xr:uid="{00000000-0005-0000-0000-0000BC1C0000}"/>
    <cellStyle name="20% - Accent1 3 20 13" xfId="13455" xr:uid="{00000000-0005-0000-0000-0000BD1C0000}"/>
    <cellStyle name="20% - Accent1 3 20 14" xfId="13456" xr:uid="{00000000-0005-0000-0000-0000BE1C0000}"/>
    <cellStyle name="20% - Accent1 3 20 15" xfId="13457" xr:uid="{00000000-0005-0000-0000-0000BF1C0000}"/>
    <cellStyle name="20% - Accent1 3 20 16" xfId="13458" xr:uid="{00000000-0005-0000-0000-0000C01C0000}"/>
    <cellStyle name="20% - Accent1 3 20 17" xfId="13459" xr:uid="{00000000-0005-0000-0000-0000C11C0000}"/>
    <cellStyle name="20% - Accent1 3 20 18" xfId="13460" xr:uid="{00000000-0005-0000-0000-0000C21C0000}"/>
    <cellStyle name="20% - Accent1 3 20 2" xfId="13461" xr:uid="{00000000-0005-0000-0000-0000C31C0000}"/>
    <cellStyle name="20% - Accent1 3 20 2 2" xfId="13462" xr:uid="{00000000-0005-0000-0000-0000C41C0000}"/>
    <cellStyle name="20% - Accent1 3 20 2 3" xfId="13463" xr:uid="{00000000-0005-0000-0000-0000C51C0000}"/>
    <cellStyle name="20% - Accent1 3 20 2 4" xfId="13464" xr:uid="{00000000-0005-0000-0000-0000C61C0000}"/>
    <cellStyle name="20% - Accent1 3 20 2 5" xfId="13465" xr:uid="{00000000-0005-0000-0000-0000C71C0000}"/>
    <cellStyle name="20% - Accent1 3 20 2 6" xfId="13466" xr:uid="{00000000-0005-0000-0000-0000C81C0000}"/>
    <cellStyle name="20% - Accent1 3 20 2 7" xfId="13467" xr:uid="{00000000-0005-0000-0000-0000C91C0000}"/>
    <cellStyle name="20% - Accent1 3 20 2 8" xfId="13468" xr:uid="{00000000-0005-0000-0000-0000CA1C0000}"/>
    <cellStyle name="20% - Accent1 3 20 3" xfId="13469" xr:uid="{00000000-0005-0000-0000-0000CB1C0000}"/>
    <cellStyle name="20% - Accent1 3 20 3 2" xfId="13470" xr:uid="{00000000-0005-0000-0000-0000CC1C0000}"/>
    <cellStyle name="20% - Accent1 3 20 3 3" xfId="13471" xr:uid="{00000000-0005-0000-0000-0000CD1C0000}"/>
    <cellStyle name="20% - Accent1 3 20 3 4" xfId="13472" xr:uid="{00000000-0005-0000-0000-0000CE1C0000}"/>
    <cellStyle name="20% - Accent1 3 20 3 5" xfId="13473" xr:uid="{00000000-0005-0000-0000-0000CF1C0000}"/>
    <cellStyle name="20% - Accent1 3 20 3 6" xfId="13474" xr:uid="{00000000-0005-0000-0000-0000D01C0000}"/>
    <cellStyle name="20% - Accent1 3 20 3 7" xfId="13475" xr:uid="{00000000-0005-0000-0000-0000D11C0000}"/>
    <cellStyle name="20% - Accent1 3 20 3 8" xfId="13476" xr:uid="{00000000-0005-0000-0000-0000D21C0000}"/>
    <cellStyle name="20% - Accent1 3 20 4" xfId="13477" xr:uid="{00000000-0005-0000-0000-0000D31C0000}"/>
    <cellStyle name="20% - Accent1 3 20 4 2" xfId="13478" xr:uid="{00000000-0005-0000-0000-0000D41C0000}"/>
    <cellStyle name="20% - Accent1 3 20 5" xfId="13479" xr:uid="{00000000-0005-0000-0000-0000D51C0000}"/>
    <cellStyle name="20% - Accent1 3 20 5 2" xfId="13480" xr:uid="{00000000-0005-0000-0000-0000D61C0000}"/>
    <cellStyle name="20% - Accent1 3 20 6" xfId="13481" xr:uid="{00000000-0005-0000-0000-0000D71C0000}"/>
    <cellStyle name="20% - Accent1 3 20 6 2" xfId="13482" xr:uid="{00000000-0005-0000-0000-0000D81C0000}"/>
    <cellStyle name="20% - Accent1 3 20 7" xfId="13483" xr:uid="{00000000-0005-0000-0000-0000D91C0000}"/>
    <cellStyle name="20% - Accent1 3 20 7 2" xfId="13484" xr:uid="{00000000-0005-0000-0000-0000DA1C0000}"/>
    <cellStyle name="20% - Accent1 3 20 8" xfId="13485" xr:uid="{00000000-0005-0000-0000-0000DB1C0000}"/>
    <cellStyle name="20% - Accent1 3 20 8 2" xfId="13486" xr:uid="{00000000-0005-0000-0000-0000DC1C0000}"/>
    <cellStyle name="20% - Accent1 3 20 9" xfId="13487" xr:uid="{00000000-0005-0000-0000-0000DD1C0000}"/>
    <cellStyle name="20% - Accent1 3 20 9 2" xfId="13488" xr:uid="{00000000-0005-0000-0000-0000DE1C0000}"/>
    <cellStyle name="20% - Accent1 3 21" xfId="13489" xr:uid="{00000000-0005-0000-0000-0000DF1C0000}"/>
    <cellStyle name="20% - Accent1 3 21 10" xfId="13490" xr:uid="{00000000-0005-0000-0000-0000E01C0000}"/>
    <cellStyle name="20% - Accent1 3 21 10 2" xfId="13491" xr:uid="{00000000-0005-0000-0000-0000E11C0000}"/>
    <cellStyle name="20% - Accent1 3 21 11" xfId="13492" xr:uid="{00000000-0005-0000-0000-0000E21C0000}"/>
    <cellStyle name="20% - Accent1 3 21 11 2" xfId="13493" xr:uid="{00000000-0005-0000-0000-0000E31C0000}"/>
    <cellStyle name="20% - Accent1 3 21 12" xfId="13494" xr:uid="{00000000-0005-0000-0000-0000E41C0000}"/>
    <cellStyle name="20% - Accent1 3 21 13" xfId="13495" xr:uid="{00000000-0005-0000-0000-0000E51C0000}"/>
    <cellStyle name="20% - Accent1 3 21 14" xfId="13496" xr:uid="{00000000-0005-0000-0000-0000E61C0000}"/>
    <cellStyle name="20% - Accent1 3 21 15" xfId="13497" xr:uid="{00000000-0005-0000-0000-0000E71C0000}"/>
    <cellStyle name="20% - Accent1 3 21 16" xfId="13498" xr:uid="{00000000-0005-0000-0000-0000E81C0000}"/>
    <cellStyle name="20% - Accent1 3 21 17" xfId="13499" xr:uid="{00000000-0005-0000-0000-0000E91C0000}"/>
    <cellStyle name="20% - Accent1 3 21 18" xfId="13500" xr:uid="{00000000-0005-0000-0000-0000EA1C0000}"/>
    <cellStyle name="20% - Accent1 3 21 2" xfId="13501" xr:uid="{00000000-0005-0000-0000-0000EB1C0000}"/>
    <cellStyle name="20% - Accent1 3 21 2 2" xfId="13502" xr:uid="{00000000-0005-0000-0000-0000EC1C0000}"/>
    <cellStyle name="20% - Accent1 3 21 2 3" xfId="13503" xr:uid="{00000000-0005-0000-0000-0000ED1C0000}"/>
    <cellStyle name="20% - Accent1 3 21 2 4" xfId="13504" xr:uid="{00000000-0005-0000-0000-0000EE1C0000}"/>
    <cellStyle name="20% - Accent1 3 21 2 5" xfId="13505" xr:uid="{00000000-0005-0000-0000-0000EF1C0000}"/>
    <cellStyle name="20% - Accent1 3 21 2 6" xfId="13506" xr:uid="{00000000-0005-0000-0000-0000F01C0000}"/>
    <cellStyle name="20% - Accent1 3 21 2 7" xfId="13507" xr:uid="{00000000-0005-0000-0000-0000F11C0000}"/>
    <cellStyle name="20% - Accent1 3 21 2 8" xfId="13508" xr:uid="{00000000-0005-0000-0000-0000F21C0000}"/>
    <cellStyle name="20% - Accent1 3 21 3" xfId="13509" xr:uid="{00000000-0005-0000-0000-0000F31C0000}"/>
    <cellStyle name="20% - Accent1 3 21 3 2" xfId="13510" xr:uid="{00000000-0005-0000-0000-0000F41C0000}"/>
    <cellStyle name="20% - Accent1 3 21 3 3" xfId="13511" xr:uid="{00000000-0005-0000-0000-0000F51C0000}"/>
    <cellStyle name="20% - Accent1 3 21 3 4" xfId="13512" xr:uid="{00000000-0005-0000-0000-0000F61C0000}"/>
    <cellStyle name="20% - Accent1 3 21 3 5" xfId="13513" xr:uid="{00000000-0005-0000-0000-0000F71C0000}"/>
    <cellStyle name="20% - Accent1 3 21 3 6" xfId="13514" xr:uid="{00000000-0005-0000-0000-0000F81C0000}"/>
    <cellStyle name="20% - Accent1 3 21 3 7" xfId="13515" xr:uid="{00000000-0005-0000-0000-0000F91C0000}"/>
    <cellStyle name="20% - Accent1 3 21 3 8" xfId="13516" xr:uid="{00000000-0005-0000-0000-0000FA1C0000}"/>
    <cellStyle name="20% - Accent1 3 21 4" xfId="13517" xr:uid="{00000000-0005-0000-0000-0000FB1C0000}"/>
    <cellStyle name="20% - Accent1 3 21 4 2" xfId="13518" xr:uid="{00000000-0005-0000-0000-0000FC1C0000}"/>
    <cellStyle name="20% - Accent1 3 21 5" xfId="13519" xr:uid="{00000000-0005-0000-0000-0000FD1C0000}"/>
    <cellStyle name="20% - Accent1 3 21 5 2" xfId="13520" xr:uid="{00000000-0005-0000-0000-0000FE1C0000}"/>
    <cellStyle name="20% - Accent1 3 21 6" xfId="13521" xr:uid="{00000000-0005-0000-0000-0000FF1C0000}"/>
    <cellStyle name="20% - Accent1 3 21 6 2" xfId="13522" xr:uid="{00000000-0005-0000-0000-0000001D0000}"/>
    <cellStyle name="20% - Accent1 3 21 7" xfId="13523" xr:uid="{00000000-0005-0000-0000-0000011D0000}"/>
    <cellStyle name="20% - Accent1 3 21 7 2" xfId="13524" xr:uid="{00000000-0005-0000-0000-0000021D0000}"/>
    <cellStyle name="20% - Accent1 3 21 8" xfId="13525" xr:uid="{00000000-0005-0000-0000-0000031D0000}"/>
    <cellStyle name="20% - Accent1 3 21 8 2" xfId="13526" xr:uid="{00000000-0005-0000-0000-0000041D0000}"/>
    <cellStyle name="20% - Accent1 3 21 9" xfId="13527" xr:uid="{00000000-0005-0000-0000-0000051D0000}"/>
    <cellStyle name="20% - Accent1 3 21 9 2" xfId="13528" xr:uid="{00000000-0005-0000-0000-0000061D0000}"/>
    <cellStyle name="20% - Accent1 3 22" xfId="13529" xr:uid="{00000000-0005-0000-0000-0000071D0000}"/>
    <cellStyle name="20% - Accent1 3 22 10" xfId="13530" xr:uid="{00000000-0005-0000-0000-0000081D0000}"/>
    <cellStyle name="20% - Accent1 3 22 10 2" xfId="13531" xr:uid="{00000000-0005-0000-0000-0000091D0000}"/>
    <cellStyle name="20% - Accent1 3 22 11" xfId="13532" xr:uid="{00000000-0005-0000-0000-00000A1D0000}"/>
    <cellStyle name="20% - Accent1 3 22 11 2" xfId="13533" xr:uid="{00000000-0005-0000-0000-00000B1D0000}"/>
    <cellStyle name="20% - Accent1 3 22 12" xfId="13534" xr:uid="{00000000-0005-0000-0000-00000C1D0000}"/>
    <cellStyle name="20% - Accent1 3 22 13" xfId="13535" xr:uid="{00000000-0005-0000-0000-00000D1D0000}"/>
    <cellStyle name="20% - Accent1 3 22 14" xfId="13536" xr:uid="{00000000-0005-0000-0000-00000E1D0000}"/>
    <cellStyle name="20% - Accent1 3 22 15" xfId="13537" xr:uid="{00000000-0005-0000-0000-00000F1D0000}"/>
    <cellStyle name="20% - Accent1 3 22 16" xfId="13538" xr:uid="{00000000-0005-0000-0000-0000101D0000}"/>
    <cellStyle name="20% - Accent1 3 22 17" xfId="13539" xr:uid="{00000000-0005-0000-0000-0000111D0000}"/>
    <cellStyle name="20% - Accent1 3 22 18" xfId="13540" xr:uid="{00000000-0005-0000-0000-0000121D0000}"/>
    <cellStyle name="20% - Accent1 3 22 2" xfId="13541" xr:uid="{00000000-0005-0000-0000-0000131D0000}"/>
    <cellStyle name="20% - Accent1 3 22 2 2" xfId="13542" xr:uid="{00000000-0005-0000-0000-0000141D0000}"/>
    <cellStyle name="20% - Accent1 3 22 2 3" xfId="13543" xr:uid="{00000000-0005-0000-0000-0000151D0000}"/>
    <cellStyle name="20% - Accent1 3 22 2 4" xfId="13544" xr:uid="{00000000-0005-0000-0000-0000161D0000}"/>
    <cellStyle name="20% - Accent1 3 22 2 5" xfId="13545" xr:uid="{00000000-0005-0000-0000-0000171D0000}"/>
    <cellStyle name="20% - Accent1 3 22 2 6" xfId="13546" xr:uid="{00000000-0005-0000-0000-0000181D0000}"/>
    <cellStyle name="20% - Accent1 3 22 2 7" xfId="13547" xr:uid="{00000000-0005-0000-0000-0000191D0000}"/>
    <cellStyle name="20% - Accent1 3 22 2 8" xfId="13548" xr:uid="{00000000-0005-0000-0000-00001A1D0000}"/>
    <cellStyle name="20% - Accent1 3 22 3" xfId="13549" xr:uid="{00000000-0005-0000-0000-00001B1D0000}"/>
    <cellStyle name="20% - Accent1 3 22 3 2" xfId="13550" xr:uid="{00000000-0005-0000-0000-00001C1D0000}"/>
    <cellStyle name="20% - Accent1 3 22 3 3" xfId="13551" xr:uid="{00000000-0005-0000-0000-00001D1D0000}"/>
    <cellStyle name="20% - Accent1 3 22 3 4" xfId="13552" xr:uid="{00000000-0005-0000-0000-00001E1D0000}"/>
    <cellStyle name="20% - Accent1 3 22 3 5" xfId="13553" xr:uid="{00000000-0005-0000-0000-00001F1D0000}"/>
    <cellStyle name="20% - Accent1 3 22 3 6" xfId="13554" xr:uid="{00000000-0005-0000-0000-0000201D0000}"/>
    <cellStyle name="20% - Accent1 3 22 3 7" xfId="13555" xr:uid="{00000000-0005-0000-0000-0000211D0000}"/>
    <cellStyle name="20% - Accent1 3 22 3 8" xfId="13556" xr:uid="{00000000-0005-0000-0000-0000221D0000}"/>
    <cellStyle name="20% - Accent1 3 22 4" xfId="13557" xr:uid="{00000000-0005-0000-0000-0000231D0000}"/>
    <cellStyle name="20% - Accent1 3 22 4 2" xfId="13558" xr:uid="{00000000-0005-0000-0000-0000241D0000}"/>
    <cellStyle name="20% - Accent1 3 22 5" xfId="13559" xr:uid="{00000000-0005-0000-0000-0000251D0000}"/>
    <cellStyle name="20% - Accent1 3 22 5 2" xfId="13560" xr:uid="{00000000-0005-0000-0000-0000261D0000}"/>
    <cellStyle name="20% - Accent1 3 22 6" xfId="13561" xr:uid="{00000000-0005-0000-0000-0000271D0000}"/>
    <cellStyle name="20% - Accent1 3 22 6 2" xfId="13562" xr:uid="{00000000-0005-0000-0000-0000281D0000}"/>
    <cellStyle name="20% - Accent1 3 22 7" xfId="13563" xr:uid="{00000000-0005-0000-0000-0000291D0000}"/>
    <cellStyle name="20% - Accent1 3 22 7 2" xfId="13564" xr:uid="{00000000-0005-0000-0000-00002A1D0000}"/>
    <cellStyle name="20% - Accent1 3 22 8" xfId="13565" xr:uid="{00000000-0005-0000-0000-00002B1D0000}"/>
    <cellStyle name="20% - Accent1 3 22 8 2" xfId="13566" xr:uid="{00000000-0005-0000-0000-00002C1D0000}"/>
    <cellStyle name="20% - Accent1 3 22 9" xfId="13567" xr:uid="{00000000-0005-0000-0000-00002D1D0000}"/>
    <cellStyle name="20% - Accent1 3 22 9 2" xfId="13568" xr:uid="{00000000-0005-0000-0000-00002E1D0000}"/>
    <cellStyle name="20% - Accent1 3 23" xfId="13569" xr:uid="{00000000-0005-0000-0000-00002F1D0000}"/>
    <cellStyle name="20% - Accent1 3 23 2" xfId="13570" xr:uid="{00000000-0005-0000-0000-0000301D0000}"/>
    <cellStyle name="20% - Accent1 3 23 3" xfId="13571" xr:uid="{00000000-0005-0000-0000-0000311D0000}"/>
    <cellStyle name="20% - Accent1 3 23 4" xfId="13572" xr:uid="{00000000-0005-0000-0000-0000321D0000}"/>
    <cellStyle name="20% - Accent1 3 23 5" xfId="13573" xr:uid="{00000000-0005-0000-0000-0000331D0000}"/>
    <cellStyle name="20% - Accent1 3 23 6" xfId="13574" xr:uid="{00000000-0005-0000-0000-0000341D0000}"/>
    <cellStyle name="20% - Accent1 3 23 7" xfId="13575" xr:uid="{00000000-0005-0000-0000-0000351D0000}"/>
    <cellStyle name="20% - Accent1 3 23 8" xfId="13576" xr:uid="{00000000-0005-0000-0000-0000361D0000}"/>
    <cellStyle name="20% - Accent1 3 24" xfId="13577" xr:uid="{00000000-0005-0000-0000-0000371D0000}"/>
    <cellStyle name="20% - Accent1 3 24 2" xfId="13578" xr:uid="{00000000-0005-0000-0000-0000381D0000}"/>
    <cellStyle name="20% - Accent1 3 24 3" xfId="13579" xr:uid="{00000000-0005-0000-0000-0000391D0000}"/>
    <cellStyle name="20% - Accent1 3 24 4" xfId="13580" xr:uid="{00000000-0005-0000-0000-00003A1D0000}"/>
    <cellStyle name="20% - Accent1 3 24 5" xfId="13581" xr:uid="{00000000-0005-0000-0000-00003B1D0000}"/>
    <cellStyle name="20% - Accent1 3 24 6" xfId="13582" xr:uid="{00000000-0005-0000-0000-00003C1D0000}"/>
    <cellStyle name="20% - Accent1 3 24 7" xfId="13583" xr:uid="{00000000-0005-0000-0000-00003D1D0000}"/>
    <cellStyle name="20% - Accent1 3 24 8" xfId="13584" xr:uid="{00000000-0005-0000-0000-00003E1D0000}"/>
    <cellStyle name="20% - Accent1 3 25" xfId="13585" xr:uid="{00000000-0005-0000-0000-00003F1D0000}"/>
    <cellStyle name="20% - Accent1 3 25 2" xfId="13586" xr:uid="{00000000-0005-0000-0000-0000401D0000}"/>
    <cellStyle name="20% - Accent1 3 26" xfId="13587" xr:uid="{00000000-0005-0000-0000-0000411D0000}"/>
    <cellStyle name="20% - Accent1 3 26 2" xfId="13588" xr:uid="{00000000-0005-0000-0000-0000421D0000}"/>
    <cellStyle name="20% - Accent1 3 27" xfId="13589" xr:uid="{00000000-0005-0000-0000-0000431D0000}"/>
    <cellStyle name="20% - Accent1 3 27 2" xfId="13590" xr:uid="{00000000-0005-0000-0000-0000441D0000}"/>
    <cellStyle name="20% - Accent1 3 28" xfId="13591" xr:uid="{00000000-0005-0000-0000-0000451D0000}"/>
    <cellStyle name="20% - Accent1 3 28 2" xfId="13592" xr:uid="{00000000-0005-0000-0000-0000461D0000}"/>
    <cellStyle name="20% - Accent1 3 29" xfId="13593" xr:uid="{00000000-0005-0000-0000-0000471D0000}"/>
    <cellStyle name="20% - Accent1 3 29 2" xfId="13594" xr:uid="{00000000-0005-0000-0000-0000481D0000}"/>
    <cellStyle name="20% - Accent1 3 3" xfId="13595" xr:uid="{00000000-0005-0000-0000-0000491D0000}"/>
    <cellStyle name="20% - Accent1 3 3 10" xfId="13596" xr:uid="{00000000-0005-0000-0000-00004A1D0000}"/>
    <cellStyle name="20% - Accent1 3 3 10 2" xfId="13597" xr:uid="{00000000-0005-0000-0000-00004B1D0000}"/>
    <cellStyle name="20% - Accent1 3 3 11" xfId="13598" xr:uid="{00000000-0005-0000-0000-00004C1D0000}"/>
    <cellStyle name="20% - Accent1 3 3 11 2" xfId="13599" xr:uid="{00000000-0005-0000-0000-00004D1D0000}"/>
    <cellStyle name="20% - Accent1 3 3 12" xfId="13600" xr:uid="{00000000-0005-0000-0000-00004E1D0000}"/>
    <cellStyle name="20% - Accent1 3 3 13" xfId="13601" xr:uid="{00000000-0005-0000-0000-00004F1D0000}"/>
    <cellStyle name="20% - Accent1 3 3 14" xfId="13602" xr:uid="{00000000-0005-0000-0000-0000501D0000}"/>
    <cellStyle name="20% - Accent1 3 3 15" xfId="13603" xr:uid="{00000000-0005-0000-0000-0000511D0000}"/>
    <cellStyle name="20% - Accent1 3 3 16" xfId="13604" xr:uid="{00000000-0005-0000-0000-0000521D0000}"/>
    <cellStyle name="20% - Accent1 3 3 17" xfId="13605" xr:uid="{00000000-0005-0000-0000-0000531D0000}"/>
    <cellStyle name="20% - Accent1 3 3 18" xfId="13606" xr:uid="{00000000-0005-0000-0000-0000541D0000}"/>
    <cellStyle name="20% - Accent1 3 3 2" xfId="13607" xr:uid="{00000000-0005-0000-0000-0000551D0000}"/>
    <cellStyle name="20% - Accent1 3 3 2 2" xfId="13608" xr:uid="{00000000-0005-0000-0000-0000561D0000}"/>
    <cellStyle name="20% - Accent1 3 3 2 3" xfId="13609" xr:uid="{00000000-0005-0000-0000-0000571D0000}"/>
    <cellStyle name="20% - Accent1 3 3 2 4" xfId="13610" xr:uid="{00000000-0005-0000-0000-0000581D0000}"/>
    <cellStyle name="20% - Accent1 3 3 2 5" xfId="13611" xr:uid="{00000000-0005-0000-0000-0000591D0000}"/>
    <cellStyle name="20% - Accent1 3 3 2 6" xfId="13612" xr:uid="{00000000-0005-0000-0000-00005A1D0000}"/>
    <cellStyle name="20% - Accent1 3 3 2 7" xfId="13613" xr:uid="{00000000-0005-0000-0000-00005B1D0000}"/>
    <cellStyle name="20% - Accent1 3 3 2 8" xfId="13614" xr:uid="{00000000-0005-0000-0000-00005C1D0000}"/>
    <cellStyle name="20% - Accent1 3 3 3" xfId="13615" xr:uid="{00000000-0005-0000-0000-00005D1D0000}"/>
    <cellStyle name="20% - Accent1 3 3 3 2" xfId="13616" xr:uid="{00000000-0005-0000-0000-00005E1D0000}"/>
    <cellStyle name="20% - Accent1 3 3 3 3" xfId="13617" xr:uid="{00000000-0005-0000-0000-00005F1D0000}"/>
    <cellStyle name="20% - Accent1 3 3 3 4" xfId="13618" xr:uid="{00000000-0005-0000-0000-0000601D0000}"/>
    <cellStyle name="20% - Accent1 3 3 3 5" xfId="13619" xr:uid="{00000000-0005-0000-0000-0000611D0000}"/>
    <cellStyle name="20% - Accent1 3 3 3 6" xfId="13620" xr:uid="{00000000-0005-0000-0000-0000621D0000}"/>
    <cellStyle name="20% - Accent1 3 3 3 7" xfId="13621" xr:uid="{00000000-0005-0000-0000-0000631D0000}"/>
    <cellStyle name="20% - Accent1 3 3 3 8" xfId="13622" xr:uid="{00000000-0005-0000-0000-0000641D0000}"/>
    <cellStyle name="20% - Accent1 3 3 4" xfId="13623" xr:uid="{00000000-0005-0000-0000-0000651D0000}"/>
    <cellStyle name="20% - Accent1 3 3 4 2" xfId="13624" xr:uid="{00000000-0005-0000-0000-0000661D0000}"/>
    <cellStyle name="20% - Accent1 3 3 5" xfId="13625" xr:uid="{00000000-0005-0000-0000-0000671D0000}"/>
    <cellStyle name="20% - Accent1 3 3 5 2" xfId="13626" xr:uid="{00000000-0005-0000-0000-0000681D0000}"/>
    <cellStyle name="20% - Accent1 3 3 6" xfId="13627" xr:uid="{00000000-0005-0000-0000-0000691D0000}"/>
    <cellStyle name="20% - Accent1 3 3 6 2" xfId="13628" xr:uid="{00000000-0005-0000-0000-00006A1D0000}"/>
    <cellStyle name="20% - Accent1 3 3 7" xfId="13629" xr:uid="{00000000-0005-0000-0000-00006B1D0000}"/>
    <cellStyle name="20% - Accent1 3 3 7 2" xfId="13630" xr:uid="{00000000-0005-0000-0000-00006C1D0000}"/>
    <cellStyle name="20% - Accent1 3 3 8" xfId="13631" xr:uid="{00000000-0005-0000-0000-00006D1D0000}"/>
    <cellStyle name="20% - Accent1 3 3 8 2" xfId="13632" xr:uid="{00000000-0005-0000-0000-00006E1D0000}"/>
    <cellStyle name="20% - Accent1 3 3 9" xfId="13633" xr:uid="{00000000-0005-0000-0000-00006F1D0000}"/>
    <cellStyle name="20% - Accent1 3 3 9 2" xfId="13634" xr:uid="{00000000-0005-0000-0000-0000701D0000}"/>
    <cellStyle name="20% - Accent1 3 30" xfId="13635" xr:uid="{00000000-0005-0000-0000-0000711D0000}"/>
    <cellStyle name="20% - Accent1 3 30 2" xfId="13636" xr:uid="{00000000-0005-0000-0000-0000721D0000}"/>
    <cellStyle name="20% - Accent1 3 31" xfId="13637" xr:uid="{00000000-0005-0000-0000-0000731D0000}"/>
    <cellStyle name="20% - Accent1 3 31 2" xfId="13638" xr:uid="{00000000-0005-0000-0000-0000741D0000}"/>
    <cellStyle name="20% - Accent1 3 32" xfId="13639" xr:uid="{00000000-0005-0000-0000-0000751D0000}"/>
    <cellStyle name="20% - Accent1 3 32 2" xfId="13640" xr:uid="{00000000-0005-0000-0000-0000761D0000}"/>
    <cellStyle name="20% - Accent1 3 33" xfId="13641" xr:uid="{00000000-0005-0000-0000-0000771D0000}"/>
    <cellStyle name="20% - Accent1 3 34" xfId="13642" xr:uid="{00000000-0005-0000-0000-0000781D0000}"/>
    <cellStyle name="20% - Accent1 3 35" xfId="13643" xr:uid="{00000000-0005-0000-0000-0000791D0000}"/>
    <cellStyle name="20% - Accent1 3 36" xfId="13644" xr:uid="{00000000-0005-0000-0000-00007A1D0000}"/>
    <cellStyle name="20% - Accent1 3 37" xfId="13645" xr:uid="{00000000-0005-0000-0000-00007B1D0000}"/>
    <cellStyle name="20% - Accent1 3 38" xfId="13646" xr:uid="{00000000-0005-0000-0000-00007C1D0000}"/>
    <cellStyle name="20% - Accent1 3 39" xfId="13647" xr:uid="{00000000-0005-0000-0000-00007D1D0000}"/>
    <cellStyle name="20% - Accent1 3 4" xfId="13648" xr:uid="{00000000-0005-0000-0000-00007E1D0000}"/>
    <cellStyle name="20% - Accent1 3 4 10" xfId="13649" xr:uid="{00000000-0005-0000-0000-00007F1D0000}"/>
    <cellStyle name="20% - Accent1 3 4 10 2" xfId="13650" xr:uid="{00000000-0005-0000-0000-0000801D0000}"/>
    <cellStyle name="20% - Accent1 3 4 11" xfId="13651" xr:uid="{00000000-0005-0000-0000-0000811D0000}"/>
    <cellStyle name="20% - Accent1 3 4 11 2" xfId="13652" xr:uid="{00000000-0005-0000-0000-0000821D0000}"/>
    <cellStyle name="20% - Accent1 3 4 12" xfId="13653" xr:uid="{00000000-0005-0000-0000-0000831D0000}"/>
    <cellStyle name="20% - Accent1 3 4 13" xfId="13654" xr:uid="{00000000-0005-0000-0000-0000841D0000}"/>
    <cellStyle name="20% - Accent1 3 4 14" xfId="13655" xr:uid="{00000000-0005-0000-0000-0000851D0000}"/>
    <cellStyle name="20% - Accent1 3 4 15" xfId="13656" xr:uid="{00000000-0005-0000-0000-0000861D0000}"/>
    <cellStyle name="20% - Accent1 3 4 16" xfId="13657" xr:uid="{00000000-0005-0000-0000-0000871D0000}"/>
    <cellStyle name="20% - Accent1 3 4 17" xfId="13658" xr:uid="{00000000-0005-0000-0000-0000881D0000}"/>
    <cellStyle name="20% - Accent1 3 4 18" xfId="13659" xr:uid="{00000000-0005-0000-0000-0000891D0000}"/>
    <cellStyle name="20% - Accent1 3 4 2" xfId="13660" xr:uid="{00000000-0005-0000-0000-00008A1D0000}"/>
    <cellStyle name="20% - Accent1 3 4 2 2" xfId="13661" xr:uid="{00000000-0005-0000-0000-00008B1D0000}"/>
    <cellStyle name="20% - Accent1 3 4 2 3" xfId="13662" xr:uid="{00000000-0005-0000-0000-00008C1D0000}"/>
    <cellStyle name="20% - Accent1 3 4 2 4" xfId="13663" xr:uid="{00000000-0005-0000-0000-00008D1D0000}"/>
    <cellStyle name="20% - Accent1 3 4 2 5" xfId="13664" xr:uid="{00000000-0005-0000-0000-00008E1D0000}"/>
    <cellStyle name="20% - Accent1 3 4 2 6" xfId="13665" xr:uid="{00000000-0005-0000-0000-00008F1D0000}"/>
    <cellStyle name="20% - Accent1 3 4 2 7" xfId="13666" xr:uid="{00000000-0005-0000-0000-0000901D0000}"/>
    <cellStyle name="20% - Accent1 3 4 2 8" xfId="13667" xr:uid="{00000000-0005-0000-0000-0000911D0000}"/>
    <cellStyle name="20% - Accent1 3 4 3" xfId="13668" xr:uid="{00000000-0005-0000-0000-0000921D0000}"/>
    <cellStyle name="20% - Accent1 3 4 3 2" xfId="13669" xr:uid="{00000000-0005-0000-0000-0000931D0000}"/>
    <cellStyle name="20% - Accent1 3 4 3 3" xfId="13670" xr:uid="{00000000-0005-0000-0000-0000941D0000}"/>
    <cellStyle name="20% - Accent1 3 4 3 4" xfId="13671" xr:uid="{00000000-0005-0000-0000-0000951D0000}"/>
    <cellStyle name="20% - Accent1 3 4 3 5" xfId="13672" xr:uid="{00000000-0005-0000-0000-0000961D0000}"/>
    <cellStyle name="20% - Accent1 3 4 3 6" xfId="13673" xr:uid="{00000000-0005-0000-0000-0000971D0000}"/>
    <cellStyle name="20% - Accent1 3 4 3 7" xfId="13674" xr:uid="{00000000-0005-0000-0000-0000981D0000}"/>
    <cellStyle name="20% - Accent1 3 4 3 8" xfId="13675" xr:uid="{00000000-0005-0000-0000-0000991D0000}"/>
    <cellStyle name="20% - Accent1 3 4 4" xfId="13676" xr:uid="{00000000-0005-0000-0000-00009A1D0000}"/>
    <cellStyle name="20% - Accent1 3 4 4 2" xfId="13677" xr:uid="{00000000-0005-0000-0000-00009B1D0000}"/>
    <cellStyle name="20% - Accent1 3 4 5" xfId="13678" xr:uid="{00000000-0005-0000-0000-00009C1D0000}"/>
    <cellStyle name="20% - Accent1 3 4 5 2" xfId="13679" xr:uid="{00000000-0005-0000-0000-00009D1D0000}"/>
    <cellStyle name="20% - Accent1 3 4 6" xfId="13680" xr:uid="{00000000-0005-0000-0000-00009E1D0000}"/>
    <cellStyle name="20% - Accent1 3 4 6 2" xfId="13681" xr:uid="{00000000-0005-0000-0000-00009F1D0000}"/>
    <cellStyle name="20% - Accent1 3 4 7" xfId="13682" xr:uid="{00000000-0005-0000-0000-0000A01D0000}"/>
    <cellStyle name="20% - Accent1 3 4 7 2" xfId="13683" xr:uid="{00000000-0005-0000-0000-0000A11D0000}"/>
    <cellStyle name="20% - Accent1 3 4 8" xfId="13684" xr:uid="{00000000-0005-0000-0000-0000A21D0000}"/>
    <cellStyle name="20% - Accent1 3 4 8 2" xfId="13685" xr:uid="{00000000-0005-0000-0000-0000A31D0000}"/>
    <cellStyle name="20% - Accent1 3 4 9" xfId="13686" xr:uid="{00000000-0005-0000-0000-0000A41D0000}"/>
    <cellStyle name="20% - Accent1 3 4 9 2" xfId="13687" xr:uid="{00000000-0005-0000-0000-0000A51D0000}"/>
    <cellStyle name="20% - Accent1 3 40" xfId="13688" xr:uid="{00000000-0005-0000-0000-0000A61D0000}"/>
    <cellStyle name="20% - Accent1 3 40 2" xfId="13689" xr:uid="{00000000-0005-0000-0000-0000A71D0000}"/>
    <cellStyle name="20% - Accent1 3 40 2 2" xfId="13690" xr:uid="{00000000-0005-0000-0000-0000A81D0000}"/>
    <cellStyle name="20% - Accent1 3 40 2 3" xfId="13691" xr:uid="{00000000-0005-0000-0000-0000A91D0000}"/>
    <cellStyle name="20% - Accent1 3 40 3" xfId="13692" xr:uid="{00000000-0005-0000-0000-0000AA1D0000}"/>
    <cellStyle name="20% - Accent1 3 40 4" xfId="13693" xr:uid="{00000000-0005-0000-0000-0000AB1D0000}"/>
    <cellStyle name="20% - Accent1 3 40 5" xfId="13694" xr:uid="{00000000-0005-0000-0000-0000AC1D0000}"/>
    <cellStyle name="20% - Accent1 3 40 6" xfId="13695" xr:uid="{00000000-0005-0000-0000-0000AD1D0000}"/>
    <cellStyle name="20% - Accent1 3 40 7" xfId="13696" xr:uid="{00000000-0005-0000-0000-0000AE1D0000}"/>
    <cellStyle name="20% - Accent1 3 40 8" xfId="13697" xr:uid="{00000000-0005-0000-0000-0000AF1D0000}"/>
    <cellStyle name="20% - Accent1 3 40 9" xfId="13698" xr:uid="{00000000-0005-0000-0000-0000B01D0000}"/>
    <cellStyle name="20% - Accent1 3 41" xfId="13699" xr:uid="{00000000-0005-0000-0000-0000B11D0000}"/>
    <cellStyle name="20% - Accent1 3 41 2" xfId="13700" xr:uid="{00000000-0005-0000-0000-0000B21D0000}"/>
    <cellStyle name="20% - Accent1 3 41 3" xfId="13701" xr:uid="{00000000-0005-0000-0000-0000B31D0000}"/>
    <cellStyle name="20% - Accent1 3 42" xfId="13702" xr:uid="{00000000-0005-0000-0000-0000B41D0000}"/>
    <cellStyle name="20% - Accent1 3 42 2" xfId="13703" xr:uid="{00000000-0005-0000-0000-0000B51D0000}"/>
    <cellStyle name="20% - Accent1 3 42 3" xfId="13704" xr:uid="{00000000-0005-0000-0000-0000B61D0000}"/>
    <cellStyle name="20% - Accent1 3 43" xfId="13705" xr:uid="{00000000-0005-0000-0000-0000B71D0000}"/>
    <cellStyle name="20% - Accent1 3 44" xfId="13706" xr:uid="{00000000-0005-0000-0000-0000B81D0000}"/>
    <cellStyle name="20% - Accent1 3 45" xfId="13707" xr:uid="{00000000-0005-0000-0000-0000B91D0000}"/>
    <cellStyle name="20% - Accent1 3 46" xfId="13708" xr:uid="{00000000-0005-0000-0000-0000BA1D0000}"/>
    <cellStyle name="20% - Accent1 3 47" xfId="13709" xr:uid="{00000000-0005-0000-0000-0000BB1D0000}"/>
    <cellStyle name="20% - Accent1 3 48" xfId="13710" xr:uid="{00000000-0005-0000-0000-0000BC1D0000}"/>
    <cellStyle name="20% - Accent1 3 49" xfId="43187" xr:uid="{00000000-0005-0000-0000-0000BD1D0000}"/>
    <cellStyle name="20% - Accent1 3 5" xfId="13711" xr:uid="{00000000-0005-0000-0000-0000BE1D0000}"/>
    <cellStyle name="20% - Accent1 3 5 10" xfId="13712" xr:uid="{00000000-0005-0000-0000-0000BF1D0000}"/>
    <cellStyle name="20% - Accent1 3 5 10 2" xfId="13713" xr:uid="{00000000-0005-0000-0000-0000C01D0000}"/>
    <cellStyle name="20% - Accent1 3 5 11" xfId="13714" xr:uid="{00000000-0005-0000-0000-0000C11D0000}"/>
    <cellStyle name="20% - Accent1 3 5 11 2" xfId="13715" xr:uid="{00000000-0005-0000-0000-0000C21D0000}"/>
    <cellStyle name="20% - Accent1 3 5 12" xfId="13716" xr:uid="{00000000-0005-0000-0000-0000C31D0000}"/>
    <cellStyle name="20% - Accent1 3 5 13" xfId="13717" xr:uid="{00000000-0005-0000-0000-0000C41D0000}"/>
    <cellStyle name="20% - Accent1 3 5 14" xfId="13718" xr:uid="{00000000-0005-0000-0000-0000C51D0000}"/>
    <cellStyle name="20% - Accent1 3 5 15" xfId="13719" xr:uid="{00000000-0005-0000-0000-0000C61D0000}"/>
    <cellStyle name="20% - Accent1 3 5 16" xfId="13720" xr:uid="{00000000-0005-0000-0000-0000C71D0000}"/>
    <cellStyle name="20% - Accent1 3 5 17" xfId="13721" xr:uid="{00000000-0005-0000-0000-0000C81D0000}"/>
    <cellStyle name="20% - Accent1 3 5 18" xfId="13722" xr:uid="{00000000-0005-0000-0000-0000C91D0000}"/>
    <cellStyle name="20% - Accent1 3 5 2" xfId="13723" xr:uid="{00000000-0005-0000-0000-0000CA1D0000}"/>
    <cellStyle name="20% - Accent1 3 5 2 2" xfId="13724" xr:uid="{00000000-0005-0000-0000-0000CB1D0000}"/>
    <cellStyle name="20% - Accent1 3 5 2 3" xfId="13725" xr:uid="{00000000-0005-0000-0000-0000CC1D0000}"/>
    <cellStyle name="20% - Accent1 3 5 2 4" xfId="13726" xr:uid="{00000000-0005-0000-0000-0000CD1D0000}"/>
    <cellStyle name="20% - Accent1 3 5 2 5" xfId="13727" xr:uid="{00000000-0005-0000-0000-0000CE1D0000}"/>
    <cellStyle name="20% - Accent1 3 5 2 6" xfId="13728" xr:uid="{00000000-0005-0000-0000-0000CF1D0000}"/>
    <cellStyle name="20% - Accent1 3 5 2 7" xfId="13729" xr:uid="{00000000-0005-0000-0000-0000D01D0000}"/>
    <cellStyle name="20% - Accent1 3 5 2 8" xfId="13730" xr:uid="{00000000-0005-0000-0000-0000D11D0000}"/>
    <cellStyle name="20% - Accent1 3 5 3" xfId="13731" xr:uid="{00000000-0005-0000-0000-0000D21D0000}"/>
    <cellStyle name="20% - Accent1 3 5 3 2" xfId="13732" xr:uid="{00000000-0005-0000-0000-0000D31D0000}"/>
    <cellStyle name="20% - Accent1 3 5 3 3" xfId="13733" xr:uid="{00000000-0005-0000-0000-0000D41D0000}"/>
    <cellStyle name="20% - Accent1 3 5 3 4" xfId="13734" xr:uid="{00000000-0005-0000-0000-0000D51D0000}"/>
    <cellStyle name="20% - Accent1 3 5 3 5" xfId="13735" xr:uid="{00000000-0005-0000-0000-0000D61D0000}"/>
    <cellStyle name="20% - Accent1 3 5 3 6" xfId="13736" xr:uid="{00000000-0005-0000-0000-0000D71D0000}"/>
    <cellStyle name="20% - Accent1 3 5 3 7" xfId="13737" xr:uid="{00000000-0005-0000-0000-0000D81D0000}"/>
    <cellStyle name="20% - Accent1 3 5 3 8" xfId="13738" xr:uid="{00000000-0005-0000-0000-0000D91D0000}"/>
    <cellStyle name="20% - Accent1 3 5 4" xfId="13739" xr:uid="{00000000-0005-0000-0000-0000DA1D0000}"/>
    <cellStyle name="20% - Accent1 3 5 4 2" xfId="13740" xr:uid="{00000000-0005-0000-0000-0000DB1D0000}"/>
    <cellStyle name="20% - Accent1 3 5 5" xfId="13741" xr:uid="{00000000-0005-0000-0000-0000DC1D0000}"/>
    <cellStyle name="20% - Accent1 3 5 5 2" xfId="13742" xr:uid="{00000000-0005-0000-0000-0000DD1D0000}"/>
    <cellStyle name="20% - Accent1 3 5 6" xfId="13743" xr:uid="{00000000-0005-0000-0000-0000DE1D0000}"/>
    <cellStyle name="20% - Accent1 3 5 6 2" xfId="13744" xr:uid="{00000000-0005-0000-0000-0000DF1D0000}"/>
    <cellStyle name="20% - Accent1 3 5 7" xfId="13745" xr:uid="{00000000-0005-0000-0000-0000E01D0000}"/>
    <cellStyle name="20% - Accent1 3 5 7 2" xfId="13746" xr:uid="{00000000-0005-0000-0000-0000E11D0000}"/>
    <cellStyle name="20% - Accent1 3 5 8" xfId="13747" xr:uid="{00000000-0005-0000-0000-0000E21D0000}"/>
    <cellStyle name="20% - Accent1 3 5 8 2" xfId="13748" xr:uid="{00000000-0005-0000-0000-0000E31D0000}"/>
    <cellStyle name="20% - Accent1 3 5 9" xfId="13749" xr:uid="{00000000-0005-0000-0000-0000E41D0000}"/>
    <cellStyle name="20% - Accent1 3 5 9 2" xfId="13750" xr:uid="{00000000-0005-0000-0000-0000E51D0000}"/>
    <cellStyle name="20% - Accent1 3 6" xfId="13751" xr:uid="{00000000-0005-0000-0000-0000E61D0000}"/>
    <cellStyle name="20% - Accent1 3 6 10" xfId="13752" xr:uid="{00000000-0005-0000-0000-0000E71D0000}"/>
    <cellStyle name="20% - Accent1 3 6 10 2" xfId="13753" xr:uid="{00000000-0005-0000-0000-0000E81D0000}"/>
    <cellStyle name="20% - Accent1 3 6 11" xfId="13754" xr:uid="{00000000-0005-0000-0000-0000E91D0000}"/>
    <cellStyle name="20% - Accent1 3 6 11 2" xfId="13755" xr:uid="{00000000-0005-0000-0000-0000EA1D0000}"/>
    <cellStyle name="20% - Accent1 3 6 12" xfId="13756" xr:uid="{00000000-0005-0000-0000-0000EB1D0000}"/>
    <cellStyle name="20% - Accent1 3 6 13" xfId="13757" xr:uid="{00000000-0005-0000-0000-0000EC1D0000}"/>
    <cellStyle name="20% - Accent1 3 6 14" xfId="13758" xr:uid="{00000000-0005-0000-0000-0000ED1D0000}"/>
    <cellStyle name="20% - Accent1 3 6 15" xfId="13759" xr:uid="{00000000-0005-0000-0000-0000EE1D0000}"/>
    <cellStyle name="20% - Accent1 3 6 16" xfId="13760" xr:uid="{00000000-0005-0000-0000-0000EF1D0000}"/>
    <cellStyle name="20% - Accent1 3 6 17" xfId="13761" xr:uid="{00000000-0005-0000-0000-0000F01D0000}"/>
    <cellStyle name="20% - Accent1 3 6 18" xfId="13762" xr:uid="{00000000-0005-0000-0000-0000F11D0000}"/>
    <cellStyle name="20% - Accent1 3 6 2" xfId="13763" xr:uid="{00000000-0005-0000-0000-0000F21D0000}"/>
    <cellStyle name="20% - Accent1 3 6 2 2" xfId="13764" xr:uid="{00000000-0005-0000-0000-0000F31D0000}"/>
    <cellStyle name="20% - Accent1 3 6 2 3" xfId="13765" xr:uid="{00000000-0005-0000-0000-0000F41D0000}"/>
    <cellStyle name="20% - Accent1 3 6 2 4" xfId="13766" xr:uid="{00000000-0005-0000-0000-0000F51D0000}"/>
    <cellStyle name="20% - Accent1 3 6 2 5" xfId="13767" xr:uid="{00000000-0005-0000-0000-0000F61D0000}"/>
    <cellStyle name="20% - Accent1 3 6 2 6" xfId="13768" xr:uid="{00000000-0005-0000-0000-0000F71D0000}"/>
    <cellStyle name="20% - Accent1 3 6 2 7" xfId="13769" xr:uid="{00000000-0005-0000-0000-0000F81D0000}"/>
    <cellStyle name="20% - Accent1 3 6 2 8" xfId="13770" xr:uid="{00000000-0005-0000-0000-0000F91D0000}"/>
    <cellStyle name="20% - Accent1 3 6 3" xfId="13771" xr:uid="{00000000-0005-0000-0000-0000FA1D0000}"/>
    <cellStyle name="20% - Accent1 3 6 3 2" xfId="13772" xr:uid="{00000000-0005-0000-0000-0000FB1D0000}"/>
    <cellStyle name="20% - Accent1 3 6 3 3" xfId="13773" xr:uid="{00000000-0005-0000-0000-0000FC1D0000}"/>
    <cellStyle name="20% - Accent1 3 6 3 4" xfId="13774" xr:uid="{00000000-0005-0000-0000-0000FD1D0000}"/>
    <cellStyle name="20% - Accent1 3 6 3 5" xfId="13775" xr:uid="{00000000-0005-0000-0000-0000FE1D0000}"/>
    <cellStyle name="20% - Accent1 3 6 3 6" xfId="13776" xr:uid="{00000000-0005-0000-0000-0000FF1D0000}"/>
    <cellStyle name="20% - Accent1 3 6 3 7" xfId="13777" xr:uid="{00000000-0005-0000-0000-0000001E0000}"/>
    <cellStyle name="20% - Accent1 3 6 3 8" xfId="13778" xr:uid="{00000000-0005-0000-0000-0000011E0000}"/>
    <cellStyle name="20% - Accent1 3 6 4" xfId="13779" xr:uid="{00000000-0005-0000-0000-0000021E0000}"/>
    <cellStyle name="20% - Accent1 3 6 4 2" xfId="13780" xr:uid="{00000000-0005-0000-0000-0000031E0000}"/>
    <cellStyle name="20% - Accent1 3 6 5" xfId="13781" xr:uid="{00000000-0005-0000-0000-0000041E0000}"/>
    <cellStyle name="20% - Accent1 3 6 5 2" xfId="13782" xr:uid="{00000000-0005-0000-0000-0000051E0000}"/>
    <cellStyle name="20% - Accent1 3 6 6" xfId="13783" xr:uid="{00000000-0005-0000-0000-0000061E0000}"/>
    <cellStyle name="20% - Accent1 3 6 6 2" xfId="13784" xr:uid="{00000000-0005-0000-0000-0000071E0000}"/>
    <cellStyle name="20% - Accent1 3 6 7" xfId="13785" xr:uid="{00000000-0005-0000-0000-0000081E0000}"/>
    <cellStyle name="20% - Accent1 3 6 7 2" xfId="13786" xr:uid="{00000000-0005-0000-0000-0000091E0000}"/>
    <cellStyle name="20% - Accent1 3 6 8" xfId="13787" xr:uid="{00000000-0005-0000-0000-00000A1E0000}"/>
    <cellStyle name="20% - Accent1 3 6 8 2" xfId="13788" xr:uid="{00000000-0005-0000-0000-00000B1E0000}"/>
    <cellStyle name="20% - Accent1 3 6 9" xfId="13789" xr:uid="{00000000-0005-0000-0000-00000C1E0000}"/>
    <cellStyle name="20% - Accent1 3 6 9 2" xfId="13790" xr:uid="{00000000-0005-0000-0000-00000D1E0000}"/>
    <cellStyle name="20% - Accent1 3 7" xfId="13791" xr:uid="{00000000-0005-0000-0000-00000E1E0000}"/>
    <cellStyle name="20% - Accent1 3 7 10" xfId="13792" xr:uid="{00000000-0005-0000-0000-00000F1E0000}"/>
    <cellStyle name="20% - Accent1 3 7 10 2" xfId="13793" xr:uid="{00000000-0005-0000-0000-0000101E0000}"/>
    <cellStyle name="20% - Accent1 3 7 11" xfId="13794" xr:uid="{00000000-0005-0000-0000-0000111E0000}"/>
    <cellStyle name="20% - Accent1 3 7 11 2" xfId="13795" xr:uid="{00000000-0005-0000-0000-0000121E0000}"/>
    <cellStyle name="20% - Accent1 3 7 12" xfId="13796" xr:uid="{00000000-0005-0000-0000-0000131E0000}"/>
    <cellStyle name="20% - Accent1 3 7 13" xfId="13797" xr:uid="{00000000-0005-0000-0000-0000141E0000}"/>
    <cellStyle name="20% - Accent1 3 7 14" xfId="13798" xr:uid="{00000000-0005-0000-0000-0000151E0000}"/>
    <cellStyle name="20% - Accent1 3 7 15" xfId="13799" xr:uid="{00000000-0005-0000-0000-0000161E0000}"/>
    <cellStyle name="20% - Accent1 3 7 16" xfId="13800" xr:uid="{00000000-0005-0000-0000-0000171E0000}"/>
    <cellStyle name="20% - Accent1 3 7 17" xfId="13801" xr:uid="{00000000-0005-0000-0000-0000181E0000}"/>
    <cellStyle name="20% - Accent1 3 7 18" xfId="13802" xr:uid="{00000000-0005-0000-0000-0000191E0000}"/>
    <cellStyle name="20% - Accent1 3 7 2" xfId="13803" xr:uid="{00000000-0005-0000-0000-00001A1E0000}"/>
    <cellStyle name="20% - Accent1 3 7 2 2" xfId="13804" xr:uid="{00000000-0005-0000-0000-00001B1E0000}"/>
    <cellStyle name="20% - Accent1 3 7 2 3" xfId="13805" xr:uid="{00000000-0005-0000-0000-00001C1E0000}"/>
    <cellStyle name="20% - Accent1 3 7 2 4" xfId="13806" xr:uid="{00000000-0005-0000-0000-00001D1E0000}"/>
    <cellStyle name="20% - Accent1 3 7 2 5" xfId="13807" xr:uid="{00000000-0005-0000-0000-00001E1E0000}"/>
    <cellStyle name="20% - Accent1 3 7 2 6" xfId="13808" xr:uid="{00000000-0005-0000-0000-00001F1E0000}"/>
    <cellStyle name="20% - Accent1 3 7 2 7" xfId="13809" xr:uid="{00000000-0005-0000-0000-0000201E0000}"/>
    <cellStyle name="20% - Accent1 3 7 2 8" xfId="13810" xr:uid="{00000000-0005-0000-0000-0000211E0000}"/>
    <cellStyle name="20% - Accent1 3 7 3" xfId="13811" xr:uid="{00000000-0005-0000-0000-0000221E0000}"/>
    <cellStyle name="20% - Accent1 3 7 3 2" xfId="13812" xr:uid="{00000000-0005-0000-0000-0000231E0000}"/>
    <cellStyle name="20% - Accent1 3 7 3 3" xfId="13813" xr:uid="{00000000-0005-0000-0000-0000241E0000}"/>
    <cellStyle name="20% - Accent1 3 7 3 4" xfId="13814" xr:uid="{00000000-0005-0000-0000-0000251E0000}"/>
    <cellStyle name="20% - Accent1 3 7 3 5" xfId="13815" xr:uid="{00000000-0005-0000-0000-0000261E0000}"/>
    <cellStyle name="20% - Accent1 3 7 3 6" xfId="13816" xr:uid="{00000000-0005-0000-0000-0000271E0000}"/>
    <cellStyle name="20% - Accent1 3 7 3 7" xfId="13817" xr:uid="{00000000-0005-0000-0000-0000281E0000}"/>
    <cellStyle name="20% - Accent1 3 7 3 8" xfId="13818" xr:uid="{00000000-0005-0000-0000-0000291E0000}"/>
    <cellStyle name="20% - Accent1 3 7 4" xfId="13819" xr:uid="{00000000-0005-0000-0000-00002A1E0000}"/>
    <cellStyle name="20% - Accent1 3 7 4 2" xfId="13820" xr:uid="{00000000-0005-0000-0000-00002B1E0000}"/>
    <cellStyle name="20% - Accent1 3 7 5" xfId="13821" xr:uid="{00000000-0005-0000-0000-00002C1E0000}"/>
    <cellStyle name="20% - Accent1 3 7 5 2" xfId="13822" xr:uid="{00000000-0005-0000-0000-00002D1E0000}"/>
    <cellStyle name="20% - Accent1 3 7 6" xfId="13823" xr:uid="{00000000-0005-0000-0000-00002E1E0000}"/>
    <cellStyle name="20% - Accent1 3 7 6 2" xfId="13824" xr:uid="{00000000-0005-0000-0000-00002F1E0000}"/>
    <cellStyle name="20% - Accent1 3 7 7" xfId="13825" xr:uid="{00000000-0005-0000-0000-0000301E0000}"/>
    <cellStyle name="20% - Accent1 3 7 7 2" xfId="13826" xr:uid="{00000000-0005-0000-0000-0000311E0000}"/>
    <cellStyle name="20% - Accent1 3 7 8" xfId="13827" xr:uid="{00000000-0005-0000-0000-0000321E0000}"/>
    <cellStyle name="20% - Accent1 3 7 8 2" xfId="13828" xr:uid="{00000000-0005-0000-0000-0000331E0000}"/>
    <cellStyle name="20% - Accent1 3 7 9" xfId="13829" xr:uid="{00000000-0005-0000-0000-0000341E0000}"/>
    <cellStyle name="20% - Accent1 3 7 9 2" xfId="13830" xr:uid="{00000000-0005-0000-0000-0000351E0000}"/>
    <cellStyle name="20% - Accent1 3 8" xfId="13831" xr:uid="{00000000-0005-0000-0000-0000361E0000}"/>
    <cellStyle name="20% - Accent1 3 8 10" xfId="13832" xr:uid="{00000000-0005-0000-0000-0000371E0000}"/>
    <cellStyle name="20% - Accent1 3 8 10 2" xfId="13833" xr:uid="{00000000-0005-0000-0000-0000381E0000}"/>
    <cellStyle name="20% - Accent1 3 8 11" xfId="13834" xr:uid="{00000000-0005-0000-0000-0000391E0000}"/>
    <cellStyle name="20% - Accent1 3 8 11 2" xfId="13835" xr:uid="{00000000-0005-0000-0000-00003A1E0000}"/>
    <cellStyle name="20% - Accent1 3 8 12" xfId="13836" xr:uid="{00000000-0005-0000-0000-00003B1E0000}"/>
    <cellStyle name="20% - Accent1 3 8 13" xfId="13837" xr:uid="{00000000-0005-0000-0000-00003C1E0000}"/>
    <cellStyle name="20% - Accent1 3 8 14" xfId="13838" xr:uid="{00000000-0005-0000-0000-00003D1E0000}"/>
    <cellStyle name="20% - Accent1 3 8 15" xfId="13839" xr:uid="{00000000-0005-0000-0000-00003E1E0000}"/>
    <cellStyle name="20% - Accent1 3 8 16" xfId="13840" xr:uid="{00000000-0005-0000-0000-00003F1E0000}"/>
    <cellStyle name="20% - Accent1 3 8 17" xfId="13841" xr:uid="{00000000-0005-0000-0000-0000401E0000}"/>
    <cellStyle name="20% - Accent1 3 8 18" xfId="13842" xr:uid="{00000000-0005-0000-0000-0000411E0000}"/>
    <cellStyle name="20% - Accent1 3 8 2" xfId="13843" xr:uid="{00000000-0005-0000-0000-0000421E0000}"/>
    <cellStyle name="20% - Accent1 3 8 2 2" xfId="13844" xr:uid="{00000000-0005-0000-0000-0000431E0000}"/>
    <cellStyle name="20% - Accent1 3 8 2 3" xfId="13845" xr:uid="{00000000-0005-0000-0000-0000441E0000}"/>
    <cellStyle name="20% - Accent1 3 8 2 4" xfId="13846" xr:uid="{00000000-0005-0000-0000-0000451E0000}"/>
    <cellStyle name="20% - Accent1 3 8 2 5" xfId="13847" xr:uid="{00000000-0005-0000-0000-0000461E0000}"/>
    <cellStyle name="20% - Accent1 3 8 2 6" xfId="13848" xr:uid="{00000000-0005-0000-0000-0000471E0000}"/>
    <cellStyle name="20% - Accent1 3 8 2 7" xfId="13849" xr:uid="{00000000-0005-0000-0000-0000481E0000}"/>
    <cellStyle name="20% - Accent1 3 8 2 8" xfId="13850" xr:uid="{00000000-0005-0000-0000-0000491E0000}"/>
    <cellStyle name="20% - Accent1 3 8 3" xfId="13851" xr:uid="{00000000-0005-0000-0000-00004A1E0000}"/>
    <cellStyle name="20% - Accent1 3 8 3 2" xfId="13852" xr:uid="{00000000-0005-0000-0000-00004B1E0000}"/>
    <cellStyle name="20% - Accent1 3 8 3 3" xfId="13853" xr:uid="{00000000-0005-0000-0000-00004C1E0000}"/>
    <cellStyle name="20% - Accent1 3 8 3 4" xfId="13854" xr:uid="{00000000-0005-0000-0000-00004D1E0000}"/>
    <cellStyle name="20% - Accent1 3 8 3 5" xfId="13855" xr:uid="{00000000-0005-0000-0000-00004E1E0000}"/>
    <cellStyle name="20% - Accent1 3 8 3 6" xfId="13856" xr:uid="{00000000-0005-0000-0000-00004F1E0000}"/>
    <cellStyle name="20% - Accent1 3 8 3 7" xfId="13857" xr:uid="{00000000-0005-0000-0000-0000501E0000}"/>
    <cellStyle name="20% - Accent1 3 8 3 8" xfId="13858" xr:uid="{00000000-0005-0000-0000-0000511E0000}"/>
    <cellStyle name="20% - Accent1 3 8 4" xfId="13859" xr:uid="{00000000-0005-0000-0000-0000521E0000}"/>
    <cellStyle name="20% - Accent1 3 8 4 2" xfId="13860" xr:uid="{00000000-0005-0000-0000-0000531E0000}"/>
    <cellStyle name="20% - Accent1 3 8 5" xfId="13861" xr:uid="{00000000-0005-0000-0000-0000541E0000}"/>
    <cellStyle name="20% - Accent1 3 8 5 2" xfId="13862" xr:uid="{00000000-0005-0000-0000-0000551E0000}"/>
    <cellStyle name="20% - Accent1 3 8 6" xfId="13863" xr:uid="{00000000-0005-0000-0000-0000561E0000}"/>
    <cellStyle name="20% - Accent1 3 8 6 2" xfId="13864" xr:uid="{00000000-0005-0000-0000-0000571E0000}"/>
    <cellStyle name="20% - Accent1 3 8 7" xfId="13865" xr:uid="{00000000-0005-0000-0000-0000581E0000}"/>
    <cellStyle name="20% - Accent1 3 8 7 2" xfId="13866" xr:uid="{00000000-0005-0000-0000-0000591E0000}"/>
    <cellStyle name="20% - Accent1 3 8 8" xfId="13867" xr:uid="{00000000-0005-0000-0000-00005A1E0000}"/>
    <cellStyle name="20% - Accent1 3 8 8 2" xfId="13868" xr:uid="{00000000-0005-0000-0000-00005B1E0000}"/>
    <cellStyle name="20% - Accent1 3 8 9" xfId="13869" xr:uid="{00000000-0005-0000-0000-00005C1E0000}"/>
    <cellStyle name="20% - Accent1 3 8 9 2" xfId="13870" xr:uid="{00000000-0005-0000-0000-00005D1E0000}"/>
    <cellStyle name="20% - Accent1 3 9" xfId="13871" xr:uid="{00000000-0005-0000-0000-00005E1E0000}"/>
    <cellStyle name="20% - Accent1 3 9 10" xfId="13872" xr:uid="{00000000-0005-0000-0000-00005F1E0000}"/>
    <cellStyle name="20% - Accent1 3 9 10 2" xfId="13873" xr:uid="{00000000-0005-0000-0000-0000601E0000}"/>
    <cellStyle name="20% - Accent1 3 9 11" xfId="13874" xr:uid="{00000000-0005-0000-0000-0000611E0000}"/>
    <cellStyle name="20% - Accent1 3 9 11 2" xfId="13875" xr:uid="{00000000-0005-0000-0000-0000621E0000}"/>
    <cellStyle name="20% - Accent1 3 9 12" xfId="13876" xr:uid="{00000000-0005-0000-0000-0000631E0000}"/>
    <cellStyle name="20% - Accent1 3 9 13" xfId="13877" xr:uid="{00000000-0005-0000-0000-0000641E0000}"/>
    <cellStyle name="20% - Accent1 3 9 14" xfId="13878" xr:uid="{00000000-0005-0000-0000-0000651E0000}"/>
    <cellStyle name="20% - Accent1 3 9 15" xfId="13879" xr:uid="{00000000-0005-0000-0000-0000661E0000}"/>
    <cellStyle name="20% - Accent1 3 9 16" xfId="13880" xr:uid="{00000000-0005-0000-0000-0000671E0000}"/>
    <cellStyle name="20% - Accent1 3 9 17" xfId="13881" xr:uid="{00000000-0005-0000-0000-0000681E0000}"/>
    <cellStyle name="20% - Accent1 3 9 18" xfId="13882" xr:uid="{00000000-0005-0000-0000-0000691E0000}"/>
    <cellStyle name="20% - Accent1 3 9 2" xfId="13883" xr:uid="{00000000-0005-0000-0000-00006A1E0000}"/>
    <cellStyle name="20% - Accent1 3 9 2 2" xfId="13884" xr:uid="{00000000-0005-0000-0000-00006B1E0000}"/>
    <cellStyle name="20% - Accent1 3 9 2 3" xfId="13885" xr:uid="{00000000-0005-0000-0000-00006C1E0000}"/>
    <cellStyle name="20% - Accent1 3 9 2 4" xfId="13886" xr:uid="{00000000-0005-0000-0000-00006D1E0000}"/>
    <cellStyle name="20% - Accent1 3 9 2 5" xfId="13887" xr:uid="{00000000-0005-0000-0000-00006E1E0000}"/>
    <cellStyle name="20% - Accent1 3 9 2 6" xfId="13888" xr:uid="{00000000-0005-0000-0000-00006F1E0000}"/>
    <cellStyle name="20% - Accent1 3 9 2 7" xfId="13889" xr:uid="{00000000-0005-0000-0000-0000701E0000}"/>
    <cellStyle name="20% - Accent1 3 9 2 8" xfId="13890" xr:uid="{00000000-0005-0000-0000-0000711E0000}"/>
    <cellStyle name="20% - Accent1 3 9 3" xfId="13891" xr:uid="{00000000-0005-0000-0000-0000721E0000}"/>
    <cellStyle name="20% - Accent1 3 9 3 2" xfId="13892" xr:uid="{00000000-0005-0000-0000-0000731E0000}"/>
    <cellStyle name="20% - Accent1 3 9 3 3" xfId="13893" xr:uid="{00000000-0005-0000-0000-0000741E0000}"/>
    <cellStyle name="20% - Accent1 3 9 3 4" xfId="13894" xr:uid="{00000000-0005-0000-0000-0000751E0000}"/>
    <cellStyle name="20% - Accent1 3 9 3 5" xfId="13895" xr:uid="{00000000-0005-0000-0000-0000761E0000}"/>
    <cellStyle name="20% - Accent1 3 9 3 6" xfId="13896" xr:uid="{00000000-0005-0000-0000-0000771E0000}"/>
    <cellStyle name="20% - Accent1 3 9 3 7" xfId="13897" xr:uid="{00000000-0005-0000-0000-0000781E0000}"/>
    <cellStyle name="20% - Accent1 3 9 3 8" xfId="13898" xr:uid="{00000000-0005-0000-0000-0000791E0000}"/>
    <cellStyle name="20% - Accent1 3 9 4" xfId="13899" xr:uid="{00000000-0005-0000-0000-00007A1E0000}"/>
    <cellStyle name="20% - Accent1 3 9 4 2" xfId="13900" xr:uid="{00000000-0005-0000-0000-00007B1E0000}"/>
    <cellStyle name="20% - Accent1 3 9 5" xfId="13901" xr:uid="{00000000-0005-0000-0000-00007C1E0000}"/>
    <cellStyle name="20% - Accent1 3 9 5 2" xfId="13902" xr:uid="{00000000-0005-0000-0000-00007D1E0000}"/>
    <cellStyle name="20% - Accent1 3 9 6" xfId="13903" xr:uid="{00000000-0005-0000-0000-00007E1E0000}"/>
    <cellStyle name="20% - Accent1 3 9 6 2" xfId="13904" xr:uid="{00000000-0005-0000-0000-00007F1E0000}"/>
    <cellStyle name="20% - Accent1 3 9 7" xfId="13905" xr:uid="{00000000-0005-0000-0000-0000801E0000}"/>
    <cellStyle name="20% - Accent1 3 9 7 2" xfId="13906" xr:uid="{00000000-0005-0000-0000-0000811E0000}"/>
    <cellStyle name="20% - Accent1 3 9 8" xfId="13907" xr:uid="{00000000-0005-0000-0000-0000821E0000}"/>
    <cellStyle name="20% - Accent1 3 9 8 2" xfId="13908" xr:uid="{00000000-0005-0000-0000-0000831E0000}"/>
    <cellStyle name="20% - Accent1 3 9 9" xfId="13909" xr:uid="{00000000-0005-0000-0000-0000841E0000}"/>
    <cellStyle name="20% - Accent1 3 9 9 2" xfId="13910" xr:uid="{00000000-0005-0000-0000-0000851E0000}"/>
    <cellStyle name="20% - Accent1 3_4 manuell" xfId="53714" xr:uid="{A05AB7F5-6EBA-46D5-90E6-F9B1DD47AFE8}"/>
    <cellStyle name="20% - Accent1 30" xfId="13911" xr:uid="{00000000-0005-0000-0000-0000871E0000}"/>
    <cellStyle name="20% - Accent1 31" xfId="13912" xr:uid="{00000000-0005-0000-0000-0000881E0000}"/>
    <cellStyle name="20% - Accent1 32" xfId="37204" xr:uid="{00000000-0005-0000-0000-0000891E0000}"/>
    <cellStyle name="20% - Accent1 33" xfId="43188" xr:uid="{00000000-0005-0000-0000-00008A1E0000}"/>
    <cellStyle name="20% - Accent1 34" xfId="43189" xr:uid="{00000000-0005-0000-0000-00008B1E0000}"/>
    <cellStyle name="20% - Accent1 35" xfId="43190" xr:uid="{00000000-0005-0000-0000-00008C1E0000}"/>
    <cellStyle name="20% - Accent1 36" xfId="43191" xr:uid="{00000000-0005-0000-0000-00008D1E0000}"/>
    <cellStyle name="20% - Accent1 4" xfId="2433" xr:uid="{00000000-0005-0000-0000-00008E1E0000}"/>
    <cellStyle name="20% - Accent1 4 10" xfId="13913" xr:uid="{00000000-0005-0000-0000-00008F1E0000}"/>
    <cellStyle name="20% - Accent1 4 10 10" xfId="13914" xr:uid="{00000000-0005-0000-0000-0000901E0000}"/>
    <cellStyle name="20% - Accent1 4 10 10 2" xfId="13915" xr:uid="{00000000-0005-0000-0000-0000911E0000}"/>
    <cellStyle name="20% - Accent1 4 10 11" xfId="13916" xr:uid="{00000000-0005-0000-0000-0000921E0000}"/>
    <cellStyle name="20% - Accent1 4 10 11 2" xfId="13917" xr:uid="{00000000-0005-0000-0000-0000931E0000}"/>
    <cellStyle name="20% - Accent1 4 10 12" xfId="13918" xr:uid="{00000000-0005-0000-0000-0000941E0000}"/>
    <cellStyle name="20% - Accent1 4 10 13" xfId="13919" xr:uid="{00000000-0005-0000-0000-0000951E0000}"/>
    <cellStyle name="20% - Accent1 4 10 14" xfId="13920" xr:uid="{00000000-0005-0000-0000-0000961E0000}"/>
    <cellStyle name="20% - Accent1 4 10 15" xfId="13921" xr:uid="{00000000-0005-0000-0000-0000971E0000}"/>
    <cellStyle name="20% - Accent1 4 10 16" xfId="13922" xr:uid="{00000000-0005-0000-0000-0000981E0000}"/>
    <cellStyle name="20% - Accent1 4 10 17" xfId="13923" xr:uid="{00000000-0005-0000-0000-0000991E0000}"/>
    <cellStyle name="20% - Accent1 4 10 18" xfId="13924" xr:uid="{00000000-0005-0000-0000-00009A1E0000}"/>
    <cellStyle name="20% - Accent1 4 10 2" xfId="13925" xr:uid="{00000000-0005-0000-0000-00009B1E0000}"/>
    <cellStyle name="20% - Accent1 4 10 2 2" xfId="13926" xr:uid="{00000000-0005-0000-0000-00009C1E0000}"/>
    <cellStyle name="20% - Accent1 4 10 2 3" xfId="13927" xr:uid="{00000000-0005-0000-0000-00009D1E0000}"/>
    <cellStyle name="20% - Accent1 4 10 2 4" xfId="13928" xr:uid="{00000000-0005-0000-0000-00009E1E0000}"/>
    <cellStyle name="20% - Accent1 4 10 2 5" xfId="13929" xr:uid="{00000000-0005-0000-0000-00009F1E0000}"/>
    <cellStyle name="20% - Accent1 4 10 2 6" xfId="13930" xr:uid="{00000000-0005-0000-0000-0000A01E0000}"/>
    <cellStyle name="20% - Accent1 4 10 2 7" xfId="13931" xr:uid="{00000000-0005-0000-0000-0000A11E0000}"/>
    <cellStyle name="20% - Accent1 4 10 2 8" xfId="13932" xr:uid="{00000000-0005-0000-0000-0000A21E0000}"/>
    <cellStyle name="20% - Accent1 4 10 3" xfId="13933" xr:uid="{00000000-0005-0000-0000-0000A31E0000}"/>
    <cellStyle name="20% - Accent1 4 10 3 2" xfId="13934" xr:uid="{00000000-0005-0000-0000-0000A41E0000}"/>
    <cellStyle name="20% - Accent1 4 10 3 3" xfId="13935" xr:uid="{00000000-0005-0000-0000-0000A51E0000}"/>
    <cellStyle name="20% - Accent1 4 10 3 4" xfId="13936" xr:uid="{00000000-0005-0000-0000-0000A61E0000}"/>
    <cellStyle name="20% - Accent1 4 10 3 5" xfId="13937" xr:uid="{00000000-0005-0000-0000-0000A71E0000}"/>
    <cellStyle name="20% - Accent1 4 10 3 6" xfId="13938" xr:uid="{00000000-0005-0000-0000-0000A81E0000}"/>
    <cellStyle name="20% - Accent1 4 10 3 7" xfId="13939" xr:uid="{00000000-0005-0000-0000-0000A91E0000}"/>
    <cellStyle name="20% - Accent1 4 10 3 8" xfId="13940" xr:uid="{00000000-0005-0000-0000-0000AA1E0000}"/>
    <cellStyle name="20% - Accent1 4 10 4" xfId="13941" xr:uid="{00000000-0005-0000-0000-0000AB1E0000}"/>
    <cellStyle name="20% - Accent1 4 10 4 2" xfId="13942" xr:uid="{00000000-0005-0000-0000-0000AC1E0000}"/>
    <cellStyle name="20% - Accent1 4 10 5" xfId="13943" xr:uid="{00000000-0005-0000-0000-0000AD1E0000}"/>
    <cellStyle name="20% - Accent1 4 10 5 2" xfId="13944" xr:uid="{00000000-0005-0000-0000-0000AE1E0000}"/>
    <cellStyle name="20% - Accent1 4 10 6" xfId="13945" xr:uid="{00000000-0005-0000-0000-0000AF1E0000}"/>
    <cellStyle name="20% - Accent1 4 10 6 2" xfId="13946" xr:uid="{00000000-0005-0000-0000-0000B01E0000}"/>
    <cellStyle name="20% - Accent1 4 10 7" xfId="13947" xr:uid="{00000000-0005-0000-0000-0000B11E0000}"/>
    <cellStyle name="20% - Accent1 4 10 7 2" xfId="13948" xr:uid="{00000000-0005-0000-0000-0000B21E0000}"/>
    <cellStyle name="20% - Accent1 4 10 8" xfId="13949" xr:uid="{00000000-0005-0000-0000-0000B31E0000}"/>
    <cellStyle name="20% - Accent1 4 10 8 2" xfId="13950" xr:uid="{00000000-0005-0000-0000-0000B41E0000}"/>
    <cellStyle name="20% - Accent1 4 10 9" xfId="13951" xr:uid="{00000000-0005-0000-0000-0000B51E0000}"/>
    <cellStyle name="20% - Accent1 4 10 9 2" xfId="13952" xr:uid="{00000000-0005-0000-0000-0000B61E0000}"/>
    <cellStyle name="20% - Accent1 4 11" xfId="13953" xr:uid="{00000000-0005-0000-0000-0000B71E0000}"/>
    <cellStyle name="20% - Accent1 4 11 10" xfId="13954" xr:uid="{00000000-0005-0000-0000-0000B81E0000}"/>
    <cellStyle name="20% - Accent1 4 11 10 2" xfId="13955" xr:uid="{00000000-0005-0000-0000-0000B91E0000}"/>
    <cellStyle name="20% - Accent1 4 11 11" xfId="13956" xr:uid="{00000000-0005-0000-0000-0000BA1E0000}"/>
    <cellStyle name="20% - Accent1 4 11 11 2" xfId="13957" xr:uid="{00000000-0005-0000-0000-0000BB1E0000}"/>
    <cellStyle name="20% - Accent1 4 11 12" xfId="13958" xr:uid="{00000000-0005-0000-0000-0000BC1E0000}"/>
    <cellStyle name="20% - Accent1 4 11 13" xfId="13959" xr:uid="{00000000-0005-0000-0000-0000BD1E0000}"/>
    <cellStyle name="20% - Accent1 4 11 14" xfId="13960" xr:uid="{00000000-0005-0000-0000-0000BE1E0000}"/>
    <cellStyle name="20% - Accent1 4 11 15" xfId="13961" xr:uid="{00000000-0005-0000-0000-0000BF1E0000}"/>
    <cellStyle name="20% - Accent1 4 11 16" xfId="13962" xr:uid="{00000000-0005-0000-0000-0000C01E0000}"/>
    <cellStyle name="20% - Accent1 4 11 17" xfId="13963" xr:uid="{00000000-0005-0000-0000-0000C11E0000}"/>
    <cellStyle name="20% - Accent1 4 11 18" xfId="13964" xr:uid="{00000000-0005-0000-0000-0000C21E0000}"/>
    <cellStyle name="20% - Accent1 4 11 2" xfId="13965" xr:uid="{00000000-0005-0000-0000-0000C31E0000}"/>
    <cellStyle name="20% - Accent1 4 11 2 2" xfId="13966" xr:uid="{00000000-0005-0000-0000-0000C41E0000}"/>
    <cellStyle name="20% - Accent1 4 11 2 3" xfId="13967" xr:uid="{00000000-0005-0000-0000-0000C51E0000}"/>
    <cellStyle name="20% - Accent1 4 11 2 4" xfId="13968" xr:uid="{00000000-0005-0000-0000-0000C61E0000}"/>
    <cellStyle name="20% - Accent1 4 11 2 5" xfId="13969" xr:uid="{00000000-0005-0000-0000-0000C71E0000}"/>
    <cellStyle name="20% - Accent1 4 11 2 6" xfId="13970" xr:uid="{00000000-0005-0000-0000-0000C81E0000}"/>
    <cellStyle name="20% - Accent1 4 11 2 7" xfId="13971" xr:uid="{00000000-0005-0000-0000-0000C91E0000}"/>
    <cellStyle name="20% - Accent1 4 11 2 8" xfId="13972" xr:uid="{00000000-0005-0000-0000-0000CA1E0000}"/>
    <cellStyle name="20% - Accent1 4 11 3" xfId="13973" xr:uid="{00000000-0005-0000-0000-0000CB1E0000}"/>
    <cellStyle name="20% - Accent1 4 11 3 2" xfId="13974" xr:uid="{00000000-0005-0000-0000-0000CC1E0000}"/>
    <cellStyle name="20% - Accent1 4 11 3 3" xfId="13975" xr:uid="{00000000-0005-0000-0000-0000CD1E0000}"/>
    <cellStyle name="20% - Accent1 4 11 3 4" xfId="13976" xr:uid="{00000000-0005-0000-0000-0000CE1E0000}"/>
    <cellStyle name="20% - Accent1 4 11 3 5" xfId="13977" xr:uid="{00000000-0005-0000-0000-0000CF1E0000}"/>
    <cellStyle name="20% - Accent1 4 11 3 6" xfId="13978" xr:uid="{00000000-0005-0000-0000-0000D01E0000}"/>
    <cellStyle name="20% - Accent1 4 11 3 7" xfId="13979" xr:uid="{00000000-0005-0000-0000-0000D11E0000}"/>
    <cellStyle name="20% - Accent1 4 11 3 8" xfId="13980" xr:uid="{00000000-0005-0000-0000-0000D21E0000}"/>
    <cellStyle name="20% - Accent1 4 11 4" xfId="13981" xr:uid="{00000000-0005-0000-0000-0000D31E0000}"/>
    <cellStyle name="20% - Accent1 4 11 4 2" xfId="13982" xr:uid="{00000000-0005-0000-0000-0000D41E0000}"/>
    <cellStyle name="20% - Accent1 4 11 5" xfId="13983" xr:uid="{00000000-0005-0000-0000-0000D51E0000}"/>
    <cellStyle name="20% - Accent1 4 11 5 2" xfId="13984" xr:uid="{00000000-0005-0000-0000-0000D61E0000}"/>
    <cellStyle name="20% - Accent1 4 11 6" xfId="13985" xr:uid="{00000000-0005-0000-0000-0000D71E0000}"/>
    <cellStyle name="20% - Accent1 4 2" xfId="13986" xr:uid="{00000000-0005-0000-0000-0000D81E0000}"/>
    <cellStyle name="20% - Accent1 4_A01" xfId="35682" xr:uid="{00000000-0005-0000-0000-0000D91E0000}"/>
    <cellStyle name="20% - Accent1 5" xfId="2434" xr:uid="{00000000-0005-0000-0000-0000DA1E0000}"/>
    <cellStyle name="20% - Accent1 5 2" xfId="13987" xr:uid="{00000000-0005-0000-0000-0000DB1E0000}"/>
    <cellStyle name="20% - Accent1 5 3" xfId="13988" xr:uid="{00000000-0005-0000-0000-0000DC1E0000}"/>
    <cellStyle name="20% - Accent1 5 4" xfId="13989" xr:uid="{00000000-0005-0000-0000-0000DD1E0000}"/>
    <cellStyle name="20% - Accent1 5_A01" xfId="35683" xr:uid="{00000000-0005-0000-0000-0000DE1E0000}"/>
    <cellStyle name="20% - Accent1 6" xfId="2435" xr:uid="{00000000-0005-0000-0000-0000DF1E0000}"/>
    <cellStyle name="20% - Accent1 6 2" xfId="13990" xr:uid="{00000000-0005-0000-0000-0000E01E0000}"/>
    <cellStyle name="20% - Accent1 6 3" xfId="13991" xr:uid="{00000000-0005-0000-0000-0000E11E0000}"/>
    <cellStyle name="20% - Accent1 6 4" xfId="13992" xr:uid="{00000000-0005-0000-0000-0000E21E0000}"/>
    <cellStyle name="20% - Accent1 6_A01" xfId="35684" xr:uid="{00000000-0005-0000-0000-0000E31E0000}"/>
    <cellStyle name="20% - Accent1 7" xfId="2436" xr:uid="{00000000-0005-0000-0000-0000E41E0000}"/>
    <cellStyle name="20% - Accent1 7 2" xfId="13993" xr:uid="{00000000-0005-0000-0000-0000E51E0000}"/>
    <cellStyle name="20% - Accent1 7_A01" xfId="35685" xr:uid="{00000000-0005-0000-0000-0000E61E0000}"/>
    <cellStyle name="20% - Accent1 8" xfId="2437" xr:uid="{00000000-0005-0000-0000-0000E71E0000}"/>
    <cellStyle name="20% - Accent1 8 2" xfId="13994" xr:uid="{00000000-0005-0000-0000-0000E81E0000}"/>
    <cellStyle name="20% - Accent1 8_A01" xfId="35686" xr:uid="{00000000-0005-0000-0000-0000E91E0000}"/>
    <cellStyle name="20% - Accent1 9" xfId="2438" xr:uid="{00000000-0005-0000-0000-0000EA1E0000}"/>
    <cellStyle name="20% - Accent1 9 2" xfId="13995" xr:uid="{00000000-0005-0000-0000-0000EB1E0000}"/>
    <cellStyle name="20% - Accent1 9 2 2" xfId="13996" xr:uid="{00000000-0005-0000-0000-0000EC1E0000}"/>
    <cellStyle name="20% - Accent1 9 2 3" xfId="13997" xr:uid="{00000000-0005-0000-0000-0000ED1E0000}"/>
    <cellStyle name="20% - Accent1 9 2_AVA DVA EL" xfId="13998" xr:uid="{00000000-0005-0000-0000-0000EE1E0000}"/>
    <cellStyle name="20% - Accent1 9_A01" xfId="35687" xr:uid="{00000000-0005-0000-0000-0000EF1E0000}"/>
    <cellStyle name="20% - Accent1_10" xfId="2439" xr:uid="{00000000-0005-0000-0000-0000F01E0000}"/>
    <cellStyle name="20% - Accent2" xfId="2440" xr:uid="{00000000-0005-0000-0000-0000F11E0000}"/>
    <cellStyle name="20% - Accent2 10" xfId="2441" xr:uid="{00000000-0005-0000-0000-0000F21E0000}"/>
    <cellStyle name="20% - Accent2 10 2" xfId="13999" xr:uid="{00000000-0005-0000-0000-0000F31E0000}"/>
    <cellStyle name="20% - Accent2 10 2 2" xfId="14000" xr:uid="{00000000-0005-0000-0000-0000F41E0000}"/>
    <cellStyle name="20% - Accent2 10 2 3" xfId="14001" xr:uid="{00000000-0005-0000-0000-0000F51E0000}"/>
    <cellStyle name="20% - Accent2 10 2_AVA DVA EL" xfId="14002" xr:uid="{00000000-0005-0000-0000-0000F61E0000}"/>
    <cellStyle name="20% - Accent2 10 3" xfId="14003" xr:uid="{00000000-0005-0000-0000-0000F71E0000}"/>
    <cellStyle name="20% - Accent2 10 4" xfId="14004" xr:uid="{00000000-0005-0000-0000-0000F81E0000}"/>
    <cellStyle name="20% - Accent2 10_AVA DVA EL" xfId="14005" xr:uid="{00000000-0005-0000-0000-0000F91E0000}"/>
    <cellStyle name="20% - Accent2 11" xfId="2442" xr:uid="{00000000-0005-0000-0000-0000FA1E0000}"/>
    <cellStyle name="20% - Accent2 11 2" xfId="14006" xr:uid="{00000000-0005-0000-0000-0000FB1E0000}"/>
    <cellStyle name="20% - Accent2 11 2 2" xfId="14007" xr:uid="{00000000-0005-0000-0000-0000FC1E0000}"/>
    <cellStyle name="20% - Accent2 11 2 3" xfId="14008" xr:uid="{00000000-0005-0000-0000-0000FD1E0000}"/>
    <cellStyle name="20% - Accent2 11 2_AVA DVA EL" xfId="14009" xr:uid="{00000000-0005-0000-0000-0000FE1E0000}"/>
    <cellStyle name="20% - Accent2 11 3" xfId="14010" xr:uid="{00000000-0005-0000-0000-0000FF1E0000}"/>
    <cellStyle name="20% - Accent2 11 4" xfId="14011" xr:uid="{00000000-0005-0000-0000-0000001F0000}"/>
    <cellStyle name="20% - Accent2 11_AVA DVA EL" xfId="14012" xr:uid="{00000000-0005-0000-0000-0000011F0000}"/>
    <cellStyle name="20% - Accent2 12" xfId="2443" xr:uid="{00000000-0005-0000-0000-0000021F0000}"/>
    <cellStyle name="20% - Accent2 12 2" xfId="14013" xr:uid="{00000000-0005-0000-0000-0000031F0000}"/>
    <cellStyle name="20% - Accent2 12 2 2" xfId="14014" xr:uid="{00000000-0005-0000-0000-0000041F0000}"/>
    <cellStyle name="20% - Accent2 12 2 3" xfId="14015" xr:uid="{00000000-0005-0000-0000-0000051F0000}"/>
    <cellStyle name="20% - Accent2 12 2_AVA DVA EL" xfId="14016" xr:uid="{00000000-0005-0000-0000-0000061F0000}"/>
    <cellStyle name="20% - Accent2 12 3" xfId="14017" xr:uid="{00000000-0005-0000-0000-0000071F0000}"/>
    <cellStyle name="20% - Accent2 12 4" xfId="14018" xr:uid="{00000000-0005-0000-0000-0000081F0000}"/>
    <cellStyle name="20% - Accent2 12_AVA DVA EL" xfId="14019" xr:uid="{00000000-0005-0000-0000-0000091F0000}"/>
    <cellStyle name="20% - Accent2 13" xfId="14020" xr:uid="{00000000-0005-0000-0000-00000A1F0000}"/>
    <cellStyle name="20% - Accent2 13 2" xfId="14021" xr:uid="{00000000-0005-0000-0000-00000B1F0000}"/>
    <cellStyle name="20% - Accent2 13 3" xfId="14022" xr:uid="{00000000-0005-0000-0000-00000C1F0000}"/>
    <cellStyle name="20% - Accent2 13_AVA DVA EL" xfId="14023" xr:uid="{00000000-0005-0000-0000-00000D1F0000}"/>
    <cellStyle name="20% - Accent2 14" xfId="14024" xr:uid="{00000000-0005-0000-0000-00000E1F0000}"/>
    <cellStyle name="20% - Accent2 14 2" xfId="14025" xr:uid="{00000000-0005-0000-0000-00000F1F0000}"/>
    <cellStyle name="20% - Accent2 14 3" xfId="14026" xr:uid="{00000000-0005-0000-0000-0000101F0000}"/>
    <cellStyle name="20% - Accent2 14_AVA DVA EL" xfId="14027" xr:uid="{00000000-0005-0000-0000-0000111F0000}"/>
    <cellStyle name="20% - Accent2 15" xfId="14028" xr:uid="{00000000-0005-0000-0000-0000121F0000}"/>
    <cellStyle name="20% - Accent2 15 2" xfId="14029" xr:uid="{00000000-0005-0000-0000-0000131F0000}"/>
    <cellStyle name="20% - Accent2 15 3" xfId="14030" xr:uid="{00000000-0005-0000-0000-0000141F0000}"/>
    <cellStyle name="20% - Accent2 15_AVA DVA EL" xfId="14031" xr:uid="{00000000-0005-0000-0000-0000151F0000}"/>
    <cellStyle name="20% - Accent2 16" xfId="14032" xr:uid="{00000000-0005-0000-0000-0000161F0000}"/>
    <cellStyle name="20% - Accent2 17" xfId="43192" xr:uid="{00000000-0005-0000-0000-0000171F0000}"/>
    <cellStyle name="20% - Accent2 18" xfId="43193" xr:uid="{00000000-0005-0000-0000-0000181F0000}"/>
    <cellStyle name="20% - Accent2 19" xfId="43194" xr:uid="{00000000-0005-0000-0000-0000191F0000}"/>
    <cellStyle name="20% - Accent2 2" xfId="2444" xr:uid="{00000000-0005-0000-0000-00001A1F0000}"/>
    <cellStyle name="20% - Accent2 2 2" xfId="2445" xr:uid="{00000000-0005-0000-0000-00001B1F0000}"/>
    <cellStyle name="20% - Accent2 2 2 2" xfId="2446" xr:uid="{00000000-0005-0000-0000-00001C1F0000}"/>
    <cellStyle name="20% - Accent2 2 2 3" xfId="14033" xr:uid="{00000000-0005-0000-0000-00001D1F0000}"/>
    <cellStyle name="20% - Accent2 2 2 4" xfId="14034" xr:uid="{00000000-0005-0000-0000-00001E1F0000}"/>
    <cellStyle name="20% - Accent2 2 2 5" xfId="14035" xr:uid="{00000000-0005-0000-0000-00001F1F0000}"/>
    <cellStyle name="20% - Accent2 2 2 6" xfId="14036" xr:uid="{00000000-0005-0000-0000-0000201F0000}"/>
    <cellStyle name="20% - Accent2 2 2 7" xfId="14037" xr:uid="{00000000-0005-0000-0000-0000211F0000}"/>
    <cellStyle name="20% - Accent2 2 2 8" xfId="43195" xr:uid="{00000000-0005-0000-0000-0000221F0000}"/>
    <cellStyle name="20% - Accent2 2 2_A01" xfId="12436" xr:uid="{00000000-0005-0000-0000-0000231F0000}"/>
    <cellStyle name="20% - Accent2 2 3" xfId="2447" xr:uid="{00000000-0005-0000-0000-0000241F0000}"/>
    <cellStyle name="20% - Accent2 2 3 2" xfId="2448" xr:uid="{00000000-0005-0000-0000-0000251F0000}"/>
    <cellStyle name="20% - Accent2 2 3 2 2" xfId="43196" xr:uid="{00000000-0005-0000-0000-0000261F0000}"/>
    <cellStyle name="20% - Accent2 2 3 2_CC1" xfId="53715" xr:uid="{10CDF341-9ED9-412F-AE6B-3930AAB4DE96}"/>
    <cellStyle name="20% - Accent2 2 3 3" xfId="14038" xr:uid="{00000000-0005-0000-0000-0000271F0000}"/>
    <cellStyle name="20% - Accent2 2 3 3 2" xfId="43197" xr:uid="{00000000-0005-0000-0000-0000281F0000}"/>
    <cellStyle name="20% - Accent2 2 3 4" xfId="43198" xr:uid="{00000000-0005-0000-0000-0000291F0000}"/>
    <cellStyle name="20% - Accent2 2 3 5" xfId="43199" xr:uid="{00000000-0005-0000-0000-00002A1F0000}"/>
    <cellStyle name="20% - Accent2 2 3 6" xfId="43200" xr:uid="{00000000-0005-0000-0000-00002B1F0000}"/>
    <cellStyle name="20% - Accent2 2 3_A01" xfId="12437" xr:uid="{00000000-0005-0000-0000-00002C1F0000}"/>
    <cellStyle name="20% - Accent2 2 4" xfId="2449" xr:uid="{00000000-0005-0000-0000-00002D1F0000}"/>
    <cellStyle name="20% - Accent2 2 4 2" xfId="14039" xr:uid="{00000000-0005-0000-0000-00002E1F0000}"/>
    <cellStyle name="20% - Accent2 2 4 3" xfId="43201" xr:uid="{00000000-0005-0000-0000-00002F1F0000}"/>
    <cellStyle name="20% - Accent2 2 4_AVA DVA EL" xfId="43202" xr:uid="{00000000-0005-0000-0000-0000301F0000}"/>
    <cellStyle name="20% - Accent2 2 5" xfId="14040" xr:uid="{00000000-0005-0000-0000-0000311F0000}"/>
    <cellStyle name="20% - Accent2 2 6" xfId="14041" xr:uid="{00000000-0005-0000-0000-0000321F0000}"/>
    <cellStyle name="20% - Accent2 2 7" xfId="14042" xr:uid="{00000000-0005-0000-0000-0000331F0000}"/>
    <cellStyle name="20% - Accent2 2 8" xfId="43203" xr:uid="{00000000-0005-0000-0000-0000341F0000}"/>
    <cellStyle name="20% - Accent2 2_4 manuell" xfId="53716" xr:uid="{45E3C54B-C3D6-4F9F-9566-75A40618F803}"/>
    <cellStyle name="20% - Accent2 20" xfId="43204" xr:uid="{00000000-0005-0000-0000-0000361F0000}"/>
    <cellStyle name="20% - Accent2 3" xfId="2450" xr:uid="{00000000-0005-0000-0000-0000371F0000}"/>
    <cellStyle name="20% - Accent2 3 2" xfId="14043" xr:uid="{00000000-0005-0000-0000-0000381F0000}"/>
    <cellStyle name="20% - Accent2 3 3" xfId="43205" xr:uid="{00000000-0005-0000-0000-0000391F0000}"/>
    <cellStyle name="20% - Accent2 3_4 manuell" xfId="53717" xr:uid="{D475F647-1AB0-4F18-8E83-CC91BF26A6AC}"/>
    <cellStyle name="20% - Accent2 4" xfId="2451" xr:uid="{00000000-0005-0000-0000-00003B1F0000}"/>
    <cellStyle name="20% - Accent2 4 2" xfId="14044" xr:uid="{00000000-0005-0000-0000-00003C1F0000}"/>
    <cellStyle name="20% - Accent2 4 3" xfId="14045" xr:uid="{00000000-0005-0000-0000-00003D1F0000}"/>
    <cellStyle name="20% - Accent2 4 4" xfId="14046" xr:uid="{00000000-0005-0000-0000-00003E1F0000}"/>
    <cellStyle name="20% - Accent2 4_A01" xfId="35688" xr:uid="{00000000-0005-0000-0000-00003F1F0000}"/>
    <cellStyle name="20% - Accent2 5" xfId="2452" xr:uid="{00000000-0005-0000-0000-0000401F0000}"/>
    <cellStyle name="20% - Accent2 5 2" xfId="14047" xr:uid="{00000000-0005-0000-0000-0000411F0000}"/>
    <cellStyle name="20% - Accent2 5_A01" xfId="35689" xr:uid="{00000000-0005-0000-0000-0000421F0000}"/>
    <cellStyle name="20% - Accent2 6" xfId="2453" xr:uid="{00000000-0005-0000-0000-0000431F0000}"/>
    <cellStyle name="20% - Accent2 6 2" xfId="14048" xr:uid="{00000000-0005-0000-0000-0000441F0000}"/>
    <cellStyle name="20% - Accent2 6_A01" xfId="35690" xr:uid="{00000000-0005-0000-0000-0000451F0000}"/>
    <cellStyle name="20% - Accent2 7" xfId="2454" xr:uid="{00000000-0005-0000-0000-0000461F0000}"/>
    <cellStyle name="20% - Accent2 7 2" xfId="14049" xr:uid="{00000000-0005-0000-0000-0000471F0000}"/>
    <cellStyle name="20% - Accent2 7 2 2" xfId="14050" xr:uid="{00000000-0005-0000-0000-0000481F0000}"/>
    <cellStyle name="20% - Accent2 7 2 3" xfId="14051" xr:uid="{00000000-0005-0000-0000-0000491F0000}"/>
    <cellStyle name="20% - Accent2 7 2_AVA DVA EL" xfId="14052" xr:uid="{00000000-0005-0000-0000-00004A1F0000}"/>
    <cellStyle name="20% - Accent2 7 3" xfId="14053" xr:uid="{00000000-0005-0000-0000-00004B1F0000}"/>
    <cellStyle name="20% - Accent2 7 3 2" xfId="14054" xr:uid="{00000000-0005-0000-0000-00004C1F0000}"/>
    <cellStyle name="20% - Accent2 7 3 3" xfId="14055" xr:uid="{00000000-0005-0000-0000-00004D1F0000}"/>
    <cellStyle name="20% - Accent2 7 3_AVA DVA EL" xfId="14056" xr:uid="{00000000-0005-0000-0000-00004E1F0000}"/>
    <cellStyle name="20% - Accent2 7_A01" xfId="35691" xr:uid="{00000000-0005-0000-0000-00004F1F0000}"/>
    <cellStyle name="20% - Accent2 8" xfId="2455" xr:uid="{00000000-0005-0000-0000-0000501F0000}"/>
    <cellStyle name="20% - Accent2 8 2" xfId="14057" xr:uid="{00000000-0005-0000-0000-0000511F0000}"/>
    <cellStyle name="20% - Accent2 8 2 2" xfId="14058" xr:uid="{00000000-0005-0000-0000-0000521F0000}"/>
    <cellStyle name="20% - Accent2 8 2 3" xfId="14059" xr:uid="{00000000-0005-0000-0000-0000531F0000}"/>
    <cellStyle name="20% - Accent2 8 2_AVA DVA EL" xfId="14060" xr:uid="{00000000-0005-0000-0000-0000541F0000}"/>
    <cellStyle name="20% - Accent2 8 3" xfId="14061" xr:uid="{00000000-0005-0000-0000-0000551F0000}"/>
    <cellStyle name="20% - Accent2 8 3 2" xfId="14062" xr:uid="{00000000-0005-0000-0000-0000561F0000}"/>
    <cellStyle name="20% - Accent2 8 3 3" xfId="14063" xr:uid="{00000000-0005-0000-0000-0000571F0000}"/>
    <cellStyle name="20% - Accent2 8 3_AVA DVA EL" xfId="14064" xr:uid="{00000000-0005-0000-0000-0000581F0000}"/>
    <cellStyle name="20% - Accent2 8_A01" xfId="35692" xr:uid="{00000000-0005-0000-0000-0000591F0000}"/>
    <cellStyle name="20% - Accent2 9" xfId="2456" xr:uid="{00000000-0005-0000-0000-00005A1F0000}"/>
    <cellStyle name="20% - Accent2 9 2" xfId="14065" xr:uid="{00000000-0005-0000-0000-00005B1F0000}"/>
    <cellStyle name="20% - Accent2 9 2 2" xfId="14066" xr:uid="{00000000-0005-0000-0000-00005C1F0000}"/>
    <cellStyle name="20% - Accent2 9 2 3" xfId="14067" xr:uid="{00000000-0005-0000-0000-00005D1F0000}"/>
    <cellStyle name="20% - Accent2 9 2_AVA DVA EL" xfId="14068" xr:uid="{00000000-0005-0000-0000-00005E1F0000}"/>
    <cellStyle name="20% - Accent2 9 3" xfId="14069" xr:uid="{00000000-0005-0000-0000-00005F1F0000}"/>
    <cellStyle name="20% - Accent2 9 3 2" xfId="14070" xr:uid="{00000000-0005-0000-0000-0000601F0000}"/>
    <cellStyle name="20% - Accent2 9 3 3" xfId="14071" xr:uid="{00000000-0005-0000-0000-0000611F0000}"/>
    <cellStyle name="20% - Accent2 9 3_AVA DVA EL" xfId="14072" xr:uid="{00000000-0005-0000-0000-0000621F0000}"/>
    <cellStyle name="20% - Accent2 9_A01" xfId="35693" xr:uid="{00000000-0005-0000-0000-0000631F0000}"/>
    <cellStyle name="20% - Accent2_10" xfId="2457" xr:uid="{00000000-0005-0000-0000-0000641F0000}"/>
    <cellStyle name="20% - Accent3" xfId="2458" xr:uid="{00000000-0005-0000-0000-0000651F0000}"/>
    <cellStyle name="20% - Accent3 10" xfId="2459" xr:uid="{00000000-0005-0000-0000-0000661F0000}"/>
    <cellStyle name="20% - Accent3 10 2" xfId="14073" xr:uid="{00000000-0005-0000-0000-0000671F0000}"/>
    <cellStyle name="20% - Accent3 10 2 2" xfId="14074" xr:uid="{00000000-0005-0000-0000-0000681F0000}"/>
    <cellStyle name="20% - Accent3 10 2 3" xfId="14075" xr:uid="{00000000-0005-0000-0000-0000691F0000}"/>
    <cellStyle name="20% - Accent3 10 2_AVA DVA EL" xfId="14076" xr:uid="{00000000-0005-0000-0000-00006A1F0000}"/>
    <cellStyle name="20% - Accent3 10 3" xfId="14077" xr:uid="{00000000-0005-0000-0000-00006B1F0000}"/>
    <cellStyle name="20% - Accent3 10 4" xfId="14078" xr:uid="{00000000-0005-0000-0000-00006C1F0000}"/>
    <cellStyle name="20% - Accent3 10_AVA DVA EL" xfId="14079" xr:uid="{00000000-0005-0000-0000-00006D1F0000}"/>
    <cellStyle name="20% - Accent3 11" xfId="2460" xr:uid="{00000000-0005-0000-0000-00006E1F0000}"/>
    <cellStyle name="20% - Accent3 11 2" xfId="14080" xr:uid="{00000000-0005-0000-0000-00006F1F0000}"/>
    <cellStyle name="20% - Accent3 11 2 2" xfId="14081" xr:uid="{00000000-0005-0000-0000-0000701F0000}"/>
    <cellStyle name="20% - Accent3 11 2 3" xfId="14082" xr:uid="{00000000-0005-0000-0000-0000711F0000}"/>
    <cellStyle name="20% - Accent3 11 2_AVA DVA EL" xfId="14083" xr:uid="{00000000-0005-0000-0000-0000721F0000}"/>
    <cellStyle name="20% - Accent3 11 3" xfId="14084" xr:uid="{00000000-0005-0000-0000-0000731F0000}"/>
    <cellStyle name="20% - Accent3 11 4" xfId="14085" xr:uid="{00000000-0005-0000-0000-0000741F0000}"/>
    <cellStyle name="20% - Accent3 11_AVA DVA EL" xfId="14086" xr:uid="{00000000-0005-0000-0000-0000751F0000}"/>
    <cellStyle name="20% - Accent3 12" xfId="2461" xr:uid="{00000000-0005-0000-0000-0000761F0000}"/>
    <cellStyle name="20% - Accent3 12 2" xfId="14087" xr:uid="{00000000-0005-0000-0000-0000771F0000}"/>
    <cellStyle name="20% - Accent3 12 2 2" xfId="14088" xr:uid="{00000000-0005-0000-0000-0000781F0000}"/>
    <cellStyle name="20% - Accent3 12 2 3" xfId="14089" xr:uid="{00000000-0005-0000-0000-0000791F0000}"/>
    <cellStyle name="20% - Accent3 12 2_AVA DVA EL" xfId="14090" xr:uid="{00000000-0005-0000-0000-00007A1F0000}"/>
    <cellStyle name="20% - Accent3 12 3" xfId="14091" xr:uid="{00000000-0005-0000-0000-00007B1F0000}"/>
    <cellStyle name="20% - Accent3 12 4" xfId="14092" xr:uid="{00000000-0005-0000-0000-00007C1F0000}"/>
    <cellStyle name="20% - Accent3 12_AVA DVA EL" xfId="14093" xr:uid="{00000000-0005-0000-0000-00007D1F0000}"/>
    <cellStyle name="20% - Accent3 13" xfId="14094" xr:uid="{00000000-0005-0000-0000-00007E1F0000}"/>
    <cellStyle name="20% - Accent3 13 2" xfId="14095" xr:uid="{00000000-0005-0000-0000-00007F1F0000}"/>
    <cellStyle name="20% - Accent3 13 3" xfId="14096" xr:uid="{00000000-0005-0000-0000-0000801F0000}"/>
    <cellStyle name="20% - Accent3 13_AVA DVA EL" xfId="14097" xr:uid="{00000000-0005-0000-0000-0000811F0000}"/>
    <cellStyle name="20% - Accent3 14" xfId="14098" xr:uid="{00000000-0005-0000-0000-0000821F0000}"/>
    <cellStyle name="20% - Accent3 14 2" xfId="14099" xr:uid="{00000000-0005-0000-0000-0000831F0000}"/>
    <cellStyle name="20% - Accent3 14 3" xfId="14100" xr:uid="{00000000-0005-0000-0000-0000841F0000}"/>
    <cellStyle name="20% - Accent3 14_AVA DVA EL" xfId="14101" xr:uid="{00000000-0005-0000-0000-0000851F0000}"/>
    <cellStyle name="20% - Accent3 15" xfId="14102" xr:uid="{00000000-0005-0000-0000-0000861F0000}"/>
    <cellStyle name="20% - Accent3 15 2" xfId="14103" xr:uid="{00000000-0005-0000-0000-0000871F0000}"/>
    <cellStyle name="20% - Accent3 15 3" xfId="14104" xr:uid="{00000000-0005-0000-0000-0000881F0000}"/>
    <cellStyle name="20% - Accent3 15_AVA DVA EL" xfId="14105" xr:uid="{00000000-0005-0000-0000-0000891F0000}"/>
    <cellStyle name="20% - Accent3 16" xfId="14106" xr:uid="{00000000-0005-0000-0000-00008A1F0000}"/>
    <cellStyle name="20% - Accent3 17" xfId="14107" xr:uid="{00000000-0005-0000-0000-00008B1F0000}"/>
    <cellStyle name="20% - Accent3 18" xfId="37205" xr:uid="{00000000-0005-0000-0000-00008C1F0000}"/>
    <cellStyle name="20% - Accent3 19" xfId="43206" xr:uid="{00000000-0005-0000-0000-00008D1F0000}"/>
    <cellStyle name="20% - Accent3 2" xfId="2462" xr:uid="{00000000-0005-0000-0000-00008E1F0000}"/>
    <cellStyle name="20% - Accent3 2 2" xfId="2463" xr:uid="{00000000-0005-0000-0000-00008F1F0000}"/>
    <cellStyle name="20% - Accent3 2 2 2" xfId="2464" xr:uid="{00000000-0005-0000-0000-0000901F0000}"/>
    <cellStyle name="20% - Accent3 2 2 3" xfId="14108" xr:uid="{00000000-0005-0000-0000-0000911F0000}"/>
    <cellStyle name="20% - Accent3 2 2 4" xfId="43207" xr:uid="{00000000-0005-0000-0000-0000921F0000}"/>
    <cellStyle name="20% - Accent3 2 2_A01" xfId="12438" xr:uid="{00000000-0005-0000-0000-0000931F0000}"/>
    <cellStyle name="20% - Accent3 2 3" xfId="2465" xr:uid="{00000000-0005-0000-0000-0000941F0000}"/>
    <cellStyle name="20% - Accent3 2 3 2" xfId="2466" xr:uid="{00000000-0005-0000-0000-0000951F0000}"/>
    <cellStyle name="20% - Accent3 2 3 2 2" xfId="43208" xr:uid="{00000000-0005-0000-0000-0000961F0000}"/>
    <cellStyle name="20% - Accent3 2 3 2_CC1" xfId="53718" xr:uid="{2BFC0269-FCB9-4398-8067-8D27D0C4B523}"/>
    <cellStyle name="20% - Accent3 2 3 3" xfId="14109" xr:uid="{00000000-0005-0000-0000-0000971F0000}"/>
    <cellStyle name="20% - Accent3 2 3 3 2" xfId="43209" xr:uid="{00000000-0005-0000-0000-0000981F0000}"/>
    <cellStyle name="20% - Accent3 2 3 4" xfId="43210" xr:uid="{00000000-0005-0000-0000-0000991F0000}"/>
    <cellStyle name="20% - Accent3 2 3 5" xfId="43211" xr:uid="{00000000-0005-0000-0000-00009A1F0000}"/>
    <cellStyle name="20% - Accent3 2 3 6" xfId="43212" xr:uid="{00000000-0005-0000-0000-00009B1F0000}"/>
    <cellStyle name="20% - Accent3 2 3_A01" xfId="12439" xr:uid="{00000000-0005-0000-0000-00009C1F0000}"/>
    <cellStyle name="20% - Accent3 2 4" xfId="2467" xr:uid="{00000000-0005-0000-0000-00009D1F0000}"/>
    <cellStyle name="20% - Accent3 2 4 2" xfId="14110" xr:uid="{00000000-0005-0000-0000-00009E1F0000}"/>
    <cellStyle name="20% - Accent3 2 4 3" xfId="43213" xr:uid="{00000000-0005-0000-0000-00009F1F0000}"/>
    <cellStyle name="20% - Accent3 2 4_AVA DVA EL" xfId="43214" xr:uid="{00000000-0005-0000-0000-0000A01F0000}"/>
    <cellStyle name="20% - Accent3 2 5" xfId="14111" xr:uid="{00000000-0005-0000-0000-0000A11F0000}"/>
    <cellStyle name="20% - Accent3 2 6" xfId="14112" xr:uid="{00000000-0005-0000-0000-0000A21F0000}"/>
    <cellStyle name="20% - Accent3 2 7" xfId="14113" xr:uid="{00000000-0005-0000-0000-0000A31F0000}"/>
    <cellStyle name="20% - Accent3 2 8" xfId="43215" xr:uid="{00000000-0005-0000-0000-0000A41F0000}"/>
    <cellStyle name="20% - Accent3 2_4 manuell" xfId="53719" xr:uid="{A3EC239B-40FA-4037-84C4-A8E6C28B2D63}"/>
    <cellStyle name="20% - Accent3 20" xfId="43216" xr:uid="{00000000-0005-0000-0000-0000A61F0000}"/>
    <cellStyle name="20% - Accent3 3" xfId="2468" xr:uid="{00000000-0005-0000-0000-0000A71F0000}"/>
    <cellStyle name="20% - Accent3 3 2" xfId="14114" xr:uid="{00000000-0005-0000-0000-0000A81F0000}"/>
    <cellStyle name="20% - Accent3 3 3" xfId="43217" xr:uid="{00000000-0005-0000-0000-0000A91F0000}"/>
    <cellStyle name="20% - Accent3 3_4 manuell" xfId="53720" xr:uid="{40DF1A70-F231-4A10-AC2A-2BF23763CC6B}"/>
    <cellStyle name="20% - Accent3 4" xfId="2469" xr:uid="{00000000-0005-0000-0000-0000AB1F0000}"/>
    <cellStyle name="20% - Accent3 4 2" xfId="14115" xr:uid="{00000000-0005-0000-0000-0000AC1F0000}"/>
    <cellStyle name="20% - Accent3 4 3" xfId="14116" xr:uid="{00000000-0005-0000-0000-0000AD1F0000}"/>
    <cellStyle name="20% - Accent3 4 4" xfId="14117" xr:uid="{00000000-0005-0000-0000-0000AE1F0000}"/>
    <cellStyle name="20% - Accent3 4_A01" xfId="35694" xr:uid="{00000000-0005-0000-0000-0000AF1F0000}"/>
    <cellStyle name="20% - Accent3 5" xfId="2470" xr:uid="{00000000-0005-0000-0000-0000B01F0000}"/>
    <cellStyle name="20% - Accent3 5 2" xfId="14118" xr:uid="{00000000-0005-0000-0000-0000B11F0000}"/>
    <cellStyle name="20% - Accent3 5_A01" xfId="35695" xr:uid="{00000000-0005-0000-0000-0000B21F0000}"/>
    <cellStyle name="20% - Accent3 6" xfId="2471" xr:uid="{00000000-0005-0000-0000-0000B31F0000}"/>
    <cellStyle name="20% - Accent3 6 2" xfId="14119" xr:uid="{00000000-0005-0000-0000-0000B41F0000}"/>
    <cellStyle name="20% - Accent3 6_A01" xfId="35696" xr:uid="{00000000-0005-0000-0000-0000B51F0000}"/>
    <cellStyle name="20% - Accent3 7" xfId="2472" xr:uid="{00000000-0005-0000-0000-0000B61F0000}"/>
    <cellStyle name="20% - Accent3 7 2" xfId="14120" xr:uid="{00000000-0005-0000-0000-0000B71F0000}"/>
    <cellStyle name="20% - Accent3 7 2 2" xfId="14121" xr:uid="{00000000-0005-0000-0000-0000B81F0000}"/>
    <cellStyle name="20% - Accent3 7 2 3" xfId="14122" xr:uid="{00000000-0005-0000-0000-0000B91F0000}"/>
    <cellStyle name="20% - Accent3 7 2_AVA DVA EL" xfId="14123" xr:uid="{00000000-0005-0000-0000-0000BA1F0000}"/>
    <cellStyle name="20% - Accent3 7 3" xfId="14124" xr:uid="{00000000-0005-0000-0000-0000BB1F0000}"/>
    <cellStyle name="20% - Accent3 7 3 2" xfId="14125" xr:uid="{00000000-0005-0000-0000-0000BC1F0000}"/>
    <cellStyle name="20% - Accent3 7 3 3" xfId="14126" xr:uid="{00000000-0005-0000-0000-0000BD1F0000}"/>
    <cellStyle name="20% - Accent3 7 3_AVA DVA EL" xfId="14127" xr:uid="{00000000-0005-0000-0000-0000BE1F0000}"/>
    <cellStyle name="20% - Accent3 7_A01" xfId="35697" xr:uid="{00000000-0005-0000-0000-0000BF1F0000}"/>
    <cellStyle name="20% - Accent3 8" xfId="2473" xr:uid="{00000000-0005-0000-0000-0000C01F0000}"/>
    <cellStyle name="20% - Accent3 8 2" xfId="14128" xr:uid="{00000000-0005-0000-0000-0000C11F0000}"/>
    <cellStyle name="20% - Accent3 8 2 2" xfId="14129" xr:uid="{00000000-0005-0000-0000-0000C21F0000}"/>
    <cellStyle name="20% - Accent3 8 2 3" xfId="14130" xr:uid="{00000000-0005-0000-0000-0000C31F0000}"/>
    <cellStyle name="20% - Accent3 8 2_AVA DVA EL" xfId="14131" xr:uid="{00000000-0005-0000-0000-0000C41F0000}"/>
    <cellStyle name="20% - Accent3 8 3" xfId="14132" xr:uid="{00000000-0005-0000-0000-0000C51F0000}"/>
    <cellStyle name="20% - Accent3 8 3 2" xfId="14133" xr:uid="{00000000-0005-0000-0000-0000C61F0000}"/>
    <cellStyle name="20% - Accent3 8 3 3" xfId="14134" xr:uid="{00000000-0005-0000-0000-0000C71F0000}"/>
    <cellStyle name="20% - Accent3 8 3_AVA DVA EL" xfId="14135" xr:uid="{00000000-0005-0000-0000-0000C81F0000}"/>
    <cellStyle name="20% - Accent3 8_A01" xfId="35698" xr:uid="{00000000-0005-0000-0000-0000C91F0000}"/>
    <cellStyle name="20% - Accent3 9" xfId="2474" xr:uid="{00000000-0005-0000-0000-0000CA1F0000}"/>
    <cellStyle name="20% - Accent3 9 2" xfId="14136" xr:uid="{00000000-0005-0000-0000-0000CB1F0000}"/>
    <cellStyle name="20% - Accent3 9 2 2" xfId="14137" xr:uid="{00000000-0005-0000-0000-0000CC1F0000}"/>
    <cellStyle name="20% - Accent3 9 2 3" xfId="14138" xr:uid="{00000000-0005-0000-0000-0000CD1F0000}"/>
    <cellStyle name="20% - Accent3 9 2_AVA DVA EL" xfId="14139" xr:uid="{00000000-0005-0000-0000-0000CE1F0000}"/>
    <cellStyle name="20% - Accent3 9 3" xfId="14140" xr:uid="{00000000-0005-0000-0000-0000CF1F0000}"/>
    <cellStyle name="20% - Accent3 9 3 2" xfId="14141" xr:uid="{00000000-0005-0000-0000-0000D01F0000}"/>
    <cellStyle name="20% - Accent3 9 3 3" xfId="14142" xr:uid="{00000000-0005-0000-0000-0000D11F0000}"/>
    <cellStyle name="20% - Accent3 9 3_AVA DVA EL" xfId="14143" xr:uid="{00000000-0005-0000-0000-0000D21F0000}"/>
    <cellStyle name="20% - Accent3 9_A01" xfId="35699" xr:uid="{00000000-0005-0000-0000-0000D31F0000}"/>
    <cellStyle name="20% - Accent3_10" xfId="2475" xr:uid="{00000000-0005-0000-0000-0000D41F0000}"/>
    <cellStyle name="20% - Accent4" xfId="2476" xr:uid="{00000000-0005-0000-0000-0000D51F0000}"/>
    <cellStyle name="20% - Accent4 10" xfId="2477" xr:uid="{00000000-0005-0000-0000-0000D61F0000}"/>
    <cellStyle name="20% - Accent4 10 2" xfId="14144" xr:uid="{00000000-0005-0000-0000-0000D71F0000}"/>
    <cellStyle name="20% - Accent4 10 2 2" xfId="14145" xr:uid="{00000000-0005-0000-0000-0000D81F0000}"/>
    <cellStyle name="20% - Accent4 10 2 3" xfId="14146" xr:uid="{00000000-0005-0000-0000-0000D91F0000}"/>
    <cellStyle name="20% - Accent4 10 2_AVA DVA EL" xfId="14147" xr:uid="{00000000-0005-0000-0000-0000DA1F0000}"/>
    <cellStyle name="20% - Accent4 10 3" xfId="14148" xr:uid="{00000000-0005-0000-0000-0000DB1F0000}"/>
    <cellStyle name="20% - Accent4 10 4" xfId="14149" xr:uid="{00000000-0005-0000-0000-0000DC1F0000}"/>
    <cellStyle name="20% - Accent4 10_AVA DVA EL" xfId="14150" xr:uid="{00000000-0005-0000-0000-0000DD1F0000}"/>
    <cellStyle name="20% - Accent4 11" xfId="2478" xr:uid="{00000000-0005-0000-0000-0000DE1F0000}"/>
    <cellStyle name="20% - Accent4 11 2" xfId="14151" xr:uid="{00000000-0005-0000-0000-0000DF1F0000}"/>
    <cellStyle name="20% - Accent4 11 2 2" xfId="14152" xr:uid="{00000000-0005-0000-0000-0000E01F0000}"/>
    <cellStyle name="20% - Accent4 11 2 2 2" xfId="14153" xr:uid="{00000000-0005-0000-0000-0000E11F0000}"/>
    <cellStyle name="20% - Accent4 11 2 2_AVA DVA EL" xfId="14154" xr:uid="{00000000-0005-0000-0000-0000E21F0000}"/>
    <cellStyle name="20% - Accent4 11 2 3" xfId="14155" xr:uid="{00000000-0005-0000-0000-0000E31F0000}"/>
    <cellStyle name="20% - Accent4 11 2_AVA DVA EL" xfId="14156" xr:uid="{00000000-0005-0000-0000-0000E41F0000}"/>
    <cellStyle name="20% - Accent4 11 3" xfId="14157" xr:uid="{00000000-0005-0000-0000-0000E51F0000}"/>
    <cellStyle name="20% - Accent4 11 3 2" xfId="14158" xr:uid="{00000000-0005-0000-0000-0000E61F0000}"/>
    <cellStyle name="20% - Accent4 11 3_AVA DVA EL" xfId="14159" xr:uid="{00000000-0005-0000-0000-0000E71F0000}"/>
    <cellStyle name="20% - Accent4 11 4" xfId="14160" xr:uid="{00000000-0005-0000-0000-0000E81F0000}"/>
    <cellStyle name="20% - Accent4 11_AVA DVA EL" xfId="14161" xr:uid="{00000000-0005-0000-0000-0000E91F0000}"/>
    <cellStyle name="20% - Accent4 12" xfId="2479" xr:uid="{00000000-0005-0000-0000-0000EA1F0000}"/>
    <cellStyle name="20% - Accent4 12 2" xfId="14162" xr:uid="{00000000-0005-0000-0000-0000EB1F0000}"/>
    <cellStyle name="20% - Accent4 12 2 2" xfId="14163" xr:uid="{00000000-0005-0000-0000-0000EC1F0000}"/>
    <cellStyle name="20% - Accent4 12 2 2 2" xfId="14164" xr:uid="{00000000-0005-0000-0000-0000ED1F0000}"/>
    <cellStyle name="20% - Accent4 12 2 2_AVA DVA EL" xfId="14165" xr:uid="{00000000-0005-0000-0000-0000EE1F0000}"/>
    <cellStyle name="20% - Accent4 12 2 3" xfId="14166" xr:uid="{00000000-0005-0000-0000-0000EF1F0000}"/>
    <cellStyle name="20% - Accent4 12 2_AVA DVA EL" xfId="14167" xr:uid="{00000000-0005-0000-0000-0000F01F0000}"/>
    <cellStyle name="20% - Accent4 12 3" xfId="14168" xr:uid="{00000000-0005-0000-0000-0000F11F0000}"/>
    <cellStyle name="20% - Accent4 12 3 2" xfId="14169" xr:uid="{00000000-0005-0000-0000-0000F21F0000}"/>
    <cellStyle name="20% - Accent4 12 3_AVA DVA EL" xfId="14170" xr:uid="{00000000-0005-0000-0000-0000F31F0000}"/>
    <cellStyle name="20% - Accent4 12 4" xfId="14171" xr:uid="{00000000-0005-0000-0000-0000F41F0000}"/>
    <cellStyle name="20% - Accent4 12_AVA DVA EL" xfId="14172" xr:uid="{00000000-0005-0000-0000-0000F51F0000}"/>
    <cellStyle name="20% - Accent4 13" xfId="14173" xr:uid="{00000000-0005-0000-0000-0000F61F0000}"/>
    <cellStyle name="20% - Accent4 13 2" xfId="14174" xr:uid="{00000000-0005-0000-0000-0000F71F0000}"/>
    <cellStyle name="20% - Accent4 13 2 2" xfId="14175" xr:uid="{00000000-0005-0000-0000-0000F81F0000}"/>
    <cellStyle name="20% - Accent4 13 2_AVA DVA EL" xfId="14176" xr:uid="{00000000-0005-0000-0000-0000F91F0000}"/>
    <cellStyle name="20% - Accent4 13 3" xfId="14177" xr:uid="{00000000-0005-0000-0000-0000FA1F0000}"/>
    <cellStyle name="20% - Accent4 13_AVA DVA EL" xfId="14178" xr:uid="{00000000-0005-0000-0000-0000FB1F0000}"/>
    <cellStyle name="20% - Accent4 14" xfId="14179" xr:uid="{00000000-0005-0000-0000-0000FC1F0000}"/>
    <cellStyle name="20% - Accent4 14 2" xfId="14180" xr:uid="{00000000-0005-0000-0000-0000FD1F0000}"/>
    <cellStyle name="20% - Accent4 14 2 2" xfId="14181" xr:uid="{00000000-0005-0000-0000-0000FE1F0000}"/>
    <cellStyle name="20% - Accent4 14 2_AVA DVA EL" xfId="14182" xr:uid="{00000000-0005-0000-0000-0000FF1F0000}"/>
    <cellStyle name="20% - Accent4 14 3" xfId="14183" xr:uid="{00000000-0005-0000-0000-000000200000}"/>
    <cellStyle name="20% - Accent4 14_AVA DVA EL" xfId="14184" xr:uid="{00000000-0005-0000-0000-000001200000}"/>
    <cellStyle name="20% - Accent4 15" xfId="14185" xr:uid="{00000000-0005-0000-0000-000002200000}"/>
    <cellStyle name="20% - Accent4 15 2" xfId="14186" xr:uid="{00000000-0005-0000-0000-000003200000}"/>
    <cellStyle name="20% - Accent4 15 2 2" xfId="14187" xr:uid="{00000000-0005-0000-0000-000004200000}"/>
    <cellStyle name="20% - Accent4 15 2_AVA DVA EL" xfId="14188" xr:uid="{00000000-0005-0000-0000-000005200000}"/>
    <cellStyle name="20% - Accent4 15 3" xfId="14189" xr:uid="{00000000-0005-0000-0000-000006200000}"/>
    <cellStyle name="20% - Accent4 15_AVA DVA EL" xfId="14190" xr:uid="{00000000-0005-0000-0000-000007200000}"/>
    <cellStyle name="20% - Accent4 16" xfId="14191" xr:uid="{00000000-0005-0000-0000-000008200000}"/>
    <cellStyle name="20% - Accent4 17" xfId="14192" xr:uid="{00000000-0005-0000-0000-000009200000}"/>
    <cellStyle name="20% - Accent4 18" xfId="37206" xr:uid="{00000000-0005-0000-0000-00000A200000}"/>
    <cellStyle name="20% - Accent4 19" xfId="43218" xr:uid="{00000000-0005-0000-0000-00000B200000}"/>
    <cellStyle name="20% - Accent4 2" xfId="2480" xr:uid="{00000000-0005-0000-0000-00000C200000}"/>
    <cellStyle name="20% - Accent4 2 2" xfId="2481" xr:uid="{00000000-0005-0000-0000-00000D200000}"/>
    <cellStyle name="20% - Accent4 2 2 2" xfId="2482" xr:uid="{00000000-0005-0000-0000-00000E200000}"/>
    <cellStyle name="20% - Accent4 2 2 2 2" xfId="14193" xr:uid="{00000000-0005-0000-0000-00000F200000}"/>
    <cellStyle name="20% - Accent4 2 2 2_AVA DVA EL" xfId="14194" xr:uid="{00000000-0005-0000-0000-000010200000}"/>
    <cellStyle name="20% - Accent4 2 2 3" xfId="14195" xr:uid="{00000000-0005-0000-0000-000011200000}"/>
    <cellStyle name="20% - Accent4 2 2 3 2" xfId="14196" xr:uid="{00000000-0005-0000-0000-000012200000}"/>
    <cellStyle name="20% - Accent4 2 2 3_AVA DVA EL" xfId="14197" xr:uid="{00000000-0005-0000-0000-000013200000}"/>
    <cellStyle name="20% - Accent4 2 2 4" xfId="14198" xr:uid="{00000000-0005-0000-0000-000014200000}"/>
    <cellStyle name="20% - Accent4 2 2 4 2" xfId="14199" xr:uid="{00000000-0005-0000-0000-000015200000}"/>
    <cellStyle name="20% - Accent4 2 2 4_AVA DVA EL" xfId="14200" xr:uid="{00000000-0005-0000-0000-000016200000}"/>
    <cellStyle name="20% - Accent4 2 2 5" xfId="14201" xr:uid="{00000000-0005-0000-0000-000017200000}"/>
    <cellStyle name="20% - Accent4 2 2 5 2" xfId="14202" xr:uid="{00000000-0005-0000-0000-000018200000}"/>
    <cellStyle name="20% - Accent4 2 2 5_AVA DVA EL" xfId="14203" xr:uid="{00000000-0005-0000-0000-000019200000}"/>
    <cellStyle name="20% - Accent4 2 2 6" xfId="14204" xr:uid="{00000000-0005-0000-0000-00001A200000}"/>
    <cellStyle name="20% - Accent4 2 2 6 2" xfId="14205" xr:uid="{00000000-0005-0000-0000-00001B200000}"/>
    <cellStyle name="20% - Accent4 2 2 6_AVA DVA EL" xfId="14206" xr:uid="{00000000-0005-0000-0000-00001C200000}"/>
    <cellStyle name="20% - Accent4 2 2 7" xfId="14207" xr:uid="{00000000-0005-0000-0000-00001D200000}"/>
    <cellStyle name="20% - Accent4 2 2 7 2" xfId="14208" xr:uid="{00000000-0005-0000-0000-00001E200000}"/>
    <cellStyle name="20% - Accent4 2 2 7_AVA DVA EL" xfId="14209" xr:uid="{00000000-0005-0000-0000-00001F200000}"/>
    <cellStyle name="20% - Accent4 2 2 8" xfId="43219" xr:uid="{00000000-0005-0000-0000-000020200000}"/>
    <cellStyle name="20% - Accent4 2 2_A01" xfId="12440" xr:uid="{00000000-0005-0000-0000-000021200000}"/>
    <cellStyle name="20% - Accent4 2 3" xfId="2483" xr:uid="{00000000-0005-0000-0000-000022200000}"/>
    <cellStyle name="20% - Accent4 2 3 2" xfId="2484" xr:uid="{00000000-0005-0000-0000-000023200000}"/>
    <cellStyle name="20% - Accent4 2 3 2 2" xfId="14210" xr:uid="{00000000-0005-0000-0000-000024200000}"/>
    <cellStyle name="20% - Accent4 2 3 2 3" xfId="43220" xr:uid="{00000000-0005-0000-0000-000025200000}"/>
    <cellStyle name="20% - Accent4 2 3 2_AVA DVA EL" xfId="14211" xr:uid="{00000000-0005-0000-0000-000026200000}"/>
    <cellStyle name="20% - Accent4 2 3 3" xfId="14212" xr:uid="{00000000-0005-0000-0000-000027200000}"/>
    <cellStyle name="20% - Accent4 2 3 3 2" xfId="14213" xr:uid="{00000000-0005-0000-0000-000028200000}"/>
    <cellStyle name="20% - Accent4 2 3 3 3" xfId="43221" xr:uid="{00000000-0005-0000-0000-000029200000}"/>
    <cellStyle name="20% - Accent4 2 3 3_AVA DVA EL" xfId="14214" xr:uid="{00000000-0005-0000-0000-00002A200000}"/>
    <cellStyle name="20% - Accent4 2 3 4" xfId="43222" xr:uid="{00000000-0005-0000-0000-00002B200000}"/>
    <cellStyle name="20% - Accent4 2 3 5" xfId="43223" xr:uid="{00000000-0005-0000-0000-00002C200000}"/>
    <cellStyle name="20% - Accent4 2 3 6" xfId="43224" xr:uid="{00000000-0005-0000-0000-00002D200000}"/>
    <cellStyle name="20% - Accent4 2 3_A01" xfId="12441" xr:uid="{00000000-0005-0000-0000-00002E200000}"/>
    <cellStyle name="20% - Accent4 2 4" xfId="2485" xr:uid="{00000000-0005-0000-0000-00002F200000}"/>
    <cellStyle name="20% - Accent4 2 4 2" xfId="14215" xr:uid="{00000000-0005-0000-0000-000030200000}"/>
    <cellStyle name="20% - Accent4 2 4 2 2" xfId="14216" xr:uid="{00000000-0005-0000-0000-000031200000}"/>
    <cellStyle name="20% - Accent4 2 4 2_AVA DVA EL" xfId="14217" xr:uid="{00000000-0005-0000-0000-000032200000}"/>
    <cellStyle name="20% - Accent4 2 4 3" xfId="14218" xr:uid="{00000000-0005-0000-0000-000033200000}"/>
    <cellStyle name="20% - Accent4 2 4 4" xfId="43225" xr:uid="{00000000-0005-0000-0000-000034200000}"/>
    <cellStyle name="20% - Accent4 2 4_AVA DVA EL" xfId="14219" xr:uid="{00000000-0005-0000-0000-000035200000}"/>
    <cellStyle name="20% - Accent4 2 5" xfId="14220" xr:uid="{00000000-0005-0000-0000-000036200000}"/>
    <cellStyle name="20% - Accent4 2 5 2" xfId="14221" xr:uid="{00000000-0005-0000-0000-000037200000}"/>
    <cellStyle name="20% - Accent4 2 5_AVA DVA EL" xfId="14222" xr:uid="{00000000-0005-0000-0000-000038200000}"/>
    <cellStyle name="20% - Accent4 2 6" xfId="14223" xr:uid="{00000000-0005-0000-0000-000039200000}"/>
    <cellStyle name="20% - Accent4 2 6 2" xfId="14224" xr:uid="{00000000-0005-0000-0000-00003A200000}"/>
    <cellStyle name="20% - Accent4 2 6_AVA DVA EL" xfId="14225" xr:uid="{00000000-0005-0000-0000-00003B200000}"/>
    <cellStyle name="20% - Accent4 2 7" xfId="14226" xr:uid="{00000000-0005-0000-0000-00003C200000}"/>
    <cellStyle name="20% - Accent4 2 7 2" xfId="14227" xr:uid="{00000000-0005-0000-0000-00003D200000}"/>
    <cellStyle name="20% - Accent4 2 7_AVA DVA EL" xfId="14228" xr:uid="{00000000-0005-0000-0000-00003E200000}"/>
    <cellStyle name="20% - Accent4 2 8" xfId="43226" xr:uid="{00000000-0005-0000-0000-00003F200000}"/>
    <cellStyle name="20% - Accent4 2_4 manuell" xfId="53721" xr:uid="{B7BC626F-75A3-493F-8372-26FA672AD160}"/>
    <cellStyle name="20% - Accent4 20" xfId="43227" xr:uid="{00000000-0005-0000-0000-000041200000}"/>
    <cellStyle name="20% - Accent4 3" xfId="2486" xr:uid="{00000000-0005-0000-0000-000042200000}"/>
    <cellStyle name="20% - Accent4 3 2" xfId="14229" xr:uid="{00000000-0005-0000-0000-000043200000}"/>
    <cellStyle name="20% - Accent4 3 2 2" xfId="14230" xr:uid="{00000000-0005-0000-0000-000044200000}"/>
    <cellStyle name="20% - Accent4 3 2_AVA DVA EL" xfId="14231" xr:uid="{00000000-0005-0000-0000-000045200000}"/>
    <cellStyle name="20% - Accent4 3 3" xfId="43228" xr:uid="{00000000-0005-0000-0000-000046200000}"/>
    <cellStyle name="20% - Accent4 3_4 manuell" xfId="53722" xr:uid="{EBCF5198-7756-4C29-B83B-01D816B4935A}"/>
    <cellStyle name="20% - Accent4 4" xfId="2487" xr:uid="{00000000-0005-0000-0000-000048200000}"/>
    <cellStyle name="20% - Accent4 4 2" xfId="14232" xr:uid="{00000000-0005-0000-0000-000049200000}"/>
    <cellStyle name="20% - Accent4 4 2 2" xfId="14233" xr:uid="{00000000-0005-0000-0000-00004A200000}"/>
    <cellStyle name="20% - Accent4 4 2_AVA DVA EL" xfId="14234" xr:uid="{00000000-0005-0000-0000-00004B200000}"/>
    <cellStyle name="20% - Accent4 4 3" xfId="14235" xr:uid="{00000000-0005-0000-0000-00004C200000}"/>
    <cellStyle name="20% - Accent4 4 3 2" xfId="14236" xr:uid="{00000000-0005-0000-0000-00004D200000}"/>
    <cellStyle name="20% - Accent4 4 3_AVA DVA EL" xfId="14237" xr:uid="{00000000-0005-0000-0000-00004E200000}"/>
    <cellStyle name="20% - Accent4 4 4" xfId="14238" xr:uid="{00000000-0005-0000-0000-00004F200000}"/>
    <cellStyle name="20% - Accent4 4 4 2" xfId="14239" xr:uid="{00000000-0005-0000-0000-000050200000}"/>
    <cellStyle name="20% - Accent4 4 4_AVA DVA EL" xfId="14240" xr:uid="{00000000-0005-0000-0000-000051200000}"/>
    <cellStyle name="20% - Accent4 4_A01" xfId="35700" xr:uid="{00000000-0005-0000-0000-000052200000}"/>
    <cellStyle name="20% - Accent4 5" xfId="2488" xr:uid="{00000000-0005-0000-0000-000053200000}"/>
    <cellStyle name="20% - Accent4 5 2" xfId="14241" xr:uid="{00000000-0005-0000-0000-000054200000}"/>
    <cellStyle name="20% - Accent4 5 2 2" xfId="14242" xr:uid="{00000000-0005-0000-0000-000055200000}"/>
    <cellStyle name="20% - Accent4 5 2_AVA DVA EL" xfId="14243" xr:uid="{00000000-0005-0000-0000-000056200000}"/>
    <cellStyle name="20% - Accent4 5_A01" xfId="35701" xr:uid="{00000000-0005-0000-0000-000057200000}"/>
    <cellStyle name="20% - Accent4 6" xfId="2489" xr:uid="{00000000-0005-0000-0000-000058200000}"/>
    <cellStyle name="20% - Accent4 6 2" xfId="14244" xr:uid="{00000000-0005-0000-0000-000059200000}"/>
    <cellStyle name="20% - Accent4 6 2 2" xfId="14245" xr:uid="{00000000-0005-0000-0000-00005A200000}"/>
    <cellStyle name="20% - Accent4 6 2_AVA DVA EL" xfId="14246" xr:uid="{00000000-0005-0000-0000-00005B200000}"/>
    <cellStyle name="20% - Accent4 6_A01" xfId="35702" xr:uid="{00000000-0005-0000-0000-00005C200000}"/>
    <cellStyle name="20% - Accent4 7" xfId="2490" xr:uid="{00000000-0005-0000-0000-00005D200000}"/>
    <cellStyle name="20% - Accent4 7 2" xfId="14247" xr:uid="{00000000-0005-0000-0000-00005E200000}"/>
    <cellStyle name="20% - Accent4 7 2 2" xfId="14248" xr:uid="{00000000-0005-0000-0000-00005F200000}"/>
    <cellStyle name="20% - Accent4 7 2 2 2" xfId="14249" xr:uid="{00000000-0005-0000-0000-000060200000}"/>
    <cellStyle name="20% - Accent4 7 2 2_AVA DVA EL" xfId="14250" xr:uid="{00000000-0005-0000-0000-000061200000}"/>
    <cellStyle name="20% - Accent4 7 2 3" xfId="14251" xr:uid="{00000000-0005-0000-0000-000062200000}"/>
    <cellStyle name="20% - Accent4 7 2_AVA DVA EL" xfId="14252" xr:uid="{00000000-0005-0000-0000-000063200000}"/>
    <cellStyle name="20% - Accent4 7 3" xfId="14253" xr:uid="{00000000-0005-0000-0000-000064200000}"/>
    <cellStyle name="20% - Accent4 7 3 2" xfId="14254" xr:uid="{00000000-0005-0000-0000-000065200000}"/>
    <cellStyle name="20% - Accent4 7 3 2 2" xfId="14255" xr:uid="{00000000-0005-0000-0000-000066200000}"/>
    <cellStyle name="20% - Accent4 7 3 2_AVA DVA EL" xfId="14256" xr:uid="{00000000-0005-0000-0000-000067200000}"/>
    <cellStyle name="20% - Accent4 7 3 3" xfId="14257" xr:uid="{00000000-0005-0000-0000-000068200000}"/>
    <cellStyle name="20% - Accent4 7 3_AVA DVA EL" xfId="14258" xr:uid="{00000000-0005-0000-0000-000069200000}"/>
    <cellStyle name="20% - Accent4 7_A01" xfId="35703" xr:uid="{00000000-0005-0000-0000-00006A200000}"/>
    <cellStyle name="20% - Accent4 8" xfId="2491" xr:uid="{00000000-0005-0000-0000-00006B200000}"/>
    <cellStyle name="20% - Accent4 8 2" xfId="14259" xr:uid="{00000000-0005-0000-0000-00006C200000}"/>
    <cellStyle name="20% - Accent4 8 2 2" xfId="14260" xr:uid="{00000000-0005-0000-0000-00006D200000}"/>
    <cellStyle name="20% - Accent4 8 2 2 2" xfId="14261" xr:uid="{00000000-0005-0000-0000-00006E200000}"/>
    <cellStyle name="20% - Accent4 8 2 2_AVA DVA EL" xfId="14262" xr:uid="{00000000-0005-0000-0000-00006F200000}"/>
    <cellStyle name="20% - Accent4 8 2 3" xfId="14263" xr:uid="{00000000-0005-0000-0000-000070200000}"/>
    <cellStyle name="20% - Accent4 8 2_AVA DVA EL" xfId="14264" xr:uid="{00000000-0005-0000-0000-000071200000}"/>
    <cellStyle name="20% - Accent4 8 3" xfId="14265" xr:uid="{00000000-0005-0000-0000-000072200000}"/>
    <cellStyle name="20% - Accent4 8 3 2" xfId="14266" xr:uid="{00000000-0005-0000-0000-000073200000}"/>
    <cellStyle name="20% - Accent4 8 3 2 2" xfId="14267" xr:uid="{00000000-0005-0000-0000-000074200000}"/>
    <cellStyle name="20% - Accent4 8 3 2_AVA DVA EL" xfId="14268" xr:uid="{00000000-0005-0000-0000-000075200000}"/>
    <cellStyle name="20% - Accent4 8 3 3" xfId="14269" xr:uid="{00000000-0005-0000-0000-000076200000}"/>
    <cellStyle name="20% - Accent4 8 3_AVA DVA EL" xfId="14270" xr:uid="{00000000-0005-0000-0000-000077200000}"/>
    <cellStyle name="20% - Accent4 8_A01" xfId="35704" xr:uid="{00000000-0005-0000-0000-000078200000}"/>
    <cellStyle name="20% - Accent4 9" xfId="2492" xr:uid="{00000000-0005-0000-0000-000079200000}"/>
    <cellStyle name="20% - Accent4 9 2" xfId="14271" xr:uid="{00000000-0005-0000-0000-00007A200000}"/>
    <cellStyle name="20% - Accent4 9 2 2" xfId="14272" xr:uid="{00000000-0005-0000-0000-00007B200000}"/>
    <cellStyle name="20% - Accent4 9 2 2 2" xfId="14273" xr:uid="{00000000-0005-0000-0000-00007C200000}"/>
    <cellStyle name="20% - Accent4 9 2 2_AVA DVA EL" xfId="14274" xr:uid="{00000000-0005-0000-0000-00007D200000}"/>
    <cellStyle name="20% - Accent4 9 2 3" xfId="14275" xr:uid="{00000000-0005-0000-0000-00007E200000}"/>
    <cellStyle name="20% - Accent4 9 2_AVA DVA EL" xfId="14276" xr:uid="{00000000-0005-0000-0000-00007F200000}"/>
    <cellStyle name="20% - Accent4 9 3" xfId="14277" xr:uid="{00000000-0005-0000-0000-000080200000}"/>
    <cellStyle name="20% - Accent4 9 3 2" xfId="14278" xr:uid="{00000000-0005-0000-0000-000081200000}"/>
    <cellStyle name="20% - Accent4 9 3 2 2" xfId="14279" xr:uid="{00000000-0005-0000-0000-000082200000}"/>
    <cellStyle name="20% - Accent4 9 3 2_AVA DVA EL" xfId="14280" xr:uid="{00000000-0005-0000-0000-000083200000}"/>
    <cellStyle name="20% - Accent4 9 3 3" xfId="14281" xr:uid="{00000000-0005-0000-0000-000084200000}"/>
    <cellStyle name="20% - Accent4 9 3_AVA DVA EL" xfId="14282" xr:uid="{00000000-0005-0000-0000-000085200000}"/>
    <cellStyle name="20% - Accent4 9_A01" xfId="35705" xr:uid="{00000000-0005-0000-0000-000086200000}"/>
    <cellStyle name="20% - Accent4_10" xfId="2493" xr:uid="{00000000-0005-0000-0000-000087200000}"/>
    <cellStyle name="20% - Accent5" xfId="2494" xr:uid="{00000000-0005-0000-0000-000088200000}"/>
    <cellStyle name="20% - Accent5 10" xfId="2495" xr:uid="{00000000-0005-0000-0000-000089200000}"/>
    <cellStyle name="20% - Accent5 10 2" xfId="14283" xr:uid="{00000000-0005-0000-0000-00008A200000}"/>
    <cellStyle name="20% - Accent5 10 3" xfId="14284" xr:uid="{00000000-0005-0000-0000-00008B200000}"/>
    <cellStyle name="20% - Accent5 10_AVA DVA EL" xfId="14285" xr:uid="{00000000-0005-0000-0000-00008C200000}"/>
    <cellStyle name="20% - Accent5 11" xfId="2496" xr:uid="{00000000-0005-0000-0000-00008D200000}"/>
    <cellStyle name="20% - Accent5 12" xfId="2497" xr:uid="{00000000-0005-0000-0000-00008E200000}"/>
    <cellStyle name="20% - Accent5 13" xfId="37207" xr:uid="{00000000-0005-0000-0000-00008F200000}"/>
    <cellStyle name="20% - Accent5 14" xfId="43229" xr:uid="{00000000-0005-0000-0000-000090200000}"/>
    <cellStyle name="20% - Accent5 15" xfId="43230" xr:uid="{00000000-0005-0000-0000-000091200000}"/>
    <cellStyle name="20% - Accent5 16" xfId="43231" xr:uid="{00000000-0005-0000-0000-000092200000}"/>
    <cellStyle name="20% - Accent5 2" xfId="2498" xr:uid="{00000000-0005-0000-0000-000093200000}"/>
    <cellStyle name="20% - Accent5 2 2" xfId="2499" xr:uid="{00000000-0005-0000-0000-000094200000}"/>
    <cellStyle name="20% - Accent5 2 2 2" xfId="2500" xr:uid="{00000000-0005-0000-0000-000095200000}"/>
    <cellStyle name="20% - Accent5 2 2 2 2" xfId="14286" xr:uid="{00000000-0005-0000-0000-000096200000}"/>
    <cellStyle name="20% - Accent5 2 2 2 3" xfId="14287" xr:uid="{00000000-0005-0000-0000-000097200000}"/>
    <cellStyle name="20% - Accent5 2 2 2_AVA DVA EL" xfId="14288" xr:uid="{00000000-0005-0000-0000-000098200000}"/>
    <cellStyle name="20% - Accent5 2 2 3" xfId="14289" xr:uid="{00000000-0005-0000-0000-000099200000}"/>
    <cellStyle name="20% - Accent5 2 2 4" xfId="43232" xr:uid="{00000000-0005-0000-0000-00009A200000}"/>
    <cellStyle name="20% - Accent5 2 2_A01" xfId="12442" xr:uid="{00000000-0005-0000-0000-00009B200000}"/>
    <cellStyle name="20% - Accent5 2 3" xfId="2501" xr:uid="{00000000-0005-0000-0000-00009C200000}"/>
    <cellStyle name="20% - Accent5 2 3 2" xfId="2502" xr:uid="{00000000-0005-0000-0000-00009D200000}"/>
    <cellStyle name="20% - Accent5 2 3 2 2" xfId="14290" xr:uid="{00000000-0005-0000-0000-00009E200000}"/>
    <cellStyle name="20% - Accent5 2 3 2 3" xfId="14291" xr:uid="{00000000-0005-0000-0000-00009F200000}"/>
    <cellStyle name="20% - Accent5 2 3 2_AVA DVA EL" xfId="14292" xr:uid="{00000000-0005-0000-0000-0000A0200000}"/>
    <cellStyle name="20% - Accent5 2 3 3" xfId="14293" xr:uid="{00000000-0005-0000-0000-0000A1200000}"/>
    <cellStyle name="20% - Accent5 2 3_A01" xfId="12443" xr:uid="{00000000-0005-0000-0000-0000A2200000}"/>
    <cellStyle name="20% - Accent5 2 4" xfId="2503" xr:uid="{00000000-0005-0000-0000-0000A3200000}"/>
    <cellStyle name="20% - Accent5 2 4 2" xfId="14294" xr:uid="{00000000-0005-0000-0000-0000A4200000}"/>
    <cellStyle name="20% - Accent5 2 4 3" xfId="14295" xr:uid="{00000000-0005-0000-0000-0000A5200000}"/>
    <cellStyle name="20% - Accent5 2 4_AVA DVA EL" xfId="14296" xr:uid="{00000000-0005-0000-0000-0000A6200000}"/>
    <cellStyle name="20% - Accent5 2 5" xfId="14297" xr:uid="{00000000-0005-0000-0000-0000A7200000}"/>
    <cellStyle name="20% - Accent5 2 5 2" xfId="14298" xr:uid="{00000000-0005-0000-0000-0000A8200000}"/>
    <cellStyle name="20% - Accent5 2 5 3" xfId="14299" xr:uid="{00000000-0005-0000-0000-0000A9200000}"/>
    <cellStyle name="20% - Accent5 2 5_AVA DVA EL" xfId="14300" xr:uid="{00000000-0005-0000-0000-0000AA200000}"/>
    <cellStyle name="20% - Accent5 2 6" xfId="14301" xr:uid="{00000000-0005-0000-0000-0000AB200000}"/>
    <cellStyle name="20% - Accent5 2 7" xfId="43233" xr:uid="{00000000-0005-0000-0000-0000AC200000}"/>
    <cellStyle name="20% - Accent5 2_4 manuell" xfId="53723" xr:uid="{0F1C7312-692F-438B-96B1-A4822CF6C938}"/>
    <cellStyle name="20% - Accent5 3" xfId="2504" xr:uid="{00000000-0005-0000-0000-0000AE200000}"/>
    <cellStyle name="20% - Accent5 3 2" xfId="14302" xr:uid="{00000000-0005-0000-0000-0000AF200000}"/>
    <cellStyle name="20% - Accent5 3 2 2" xfId="14303" xr:uid="{00000000-0005-0000-0000-0000B0200000}"/>
    <cellStyle name="20% - Accent5 3 2 3" xfId="14304" xr:uid="{00000000-0005-0000-0000-0000B1200000}"/>
    <cellStyle name="20% - Accent5 3 2_AVA DVA EL" xfId="14305" xr:uid="{00000000-0005-0000-0000-0000B2200000}"/>
    <cellStyle name="20% - Accent5 3 3" xfId="14306" xr:uid="{00000000-0005-0000-0000-0000B3200000}"/>
    <cellStyle name="20% - Accent5 3 4" xfId="43234" xr:uid="{00000000-0005-0000-0000-0000B4200000}"/>
    <cellStyle name="20% - Accent5 3_4 manuell" xfId="53724" xr:uid="{BA0AFB15-E230-4983-A65D-552BD78E6A44}"/>
    <cellStyle name="20% - Accent5 4" xfId="2505" xr:uid="{00000000-0005-0000-0000-0000B6200000}"/>
    <cellStyle name="20% - Accent5 4 2" xfId="14307" xr:uid="{00000000-0005-0000-0000-0000B7200000}"/>
    <cellStyle name="20% - Accent5 4 2 2" xfId="14308" xr:uid="{00000000-0005-0000-0000-0000B8200000}"/>
    <cellStyle name="20% - Accent5 4 2 3" xfId="14309" xr:uid="{00000000-0005-0000-0000-0000B9200000}"/>
    <cellStyle name="20% - Accent5 4 2_AVA DVA EL" xfId="14310" xr:uid="{00000000-0005-0000-0000-0000BA200000}"/>
    <cellStyle name="20% - Accent5 4 3" xfId="14311" xr:uid="{00000000-0005-0000-0000-0000BB200000}"/>
    <cellStyle name="20% - Accent5 4 3 2" xfId="14312" xr:uid="{00000000-0005-0000-0000-0000BC200000}"/>
    <cellStyle name="20% - Accent5 4 3 3" xfId="14313" xr:uid="{00000000-0005-0000-0000-0000BD200000}"/>
    <cellStyle name="20% - Accent5 4 3_AVA DVA EL" xfId="14314" xr:uid="{00000000-0005-0000-0000-0000BE200000}"/>
    <cellStyle name="20% - Accent5 4 4" xfId="14315" xr:uid="{00000000-0005-0000-0000-0000BF200000}"/>
    <cellStyle name="20% - Accent5 4 4 2" xfId="14316" xr:uid="{00000000-0005-0000-0000-0000C0200000}"/>
    <cellStyle name="20% - Accent5 4 4 3" xfId="14317" xr:uid="{00000000-0005-0000-0000-0000C1200000}"/>
    <cellStyle name="20% - Accent5 4 4_AVA DVA EL" xfId="14318" xr:uid="{00000000-0005-0000-0000-0000C2200000}"/>
    <cellStyle name="20% - Accent5 4 5" xfId="14319" xr:uid="{00000000-0005-0000-0000-0000C3200000}"/>
    <cellStyle name="20% - Accent5 4_A01" xfId="35706" xr:uid="{00000000-0005-0000-0000-0000C4200000}"/>
    <cellStyle name="20% - Accent5 5" xfId="2506" xr:uid="{00000000-0005-0000-0000-0000C5200000}"/>
    <cellStyle name="20% - Accent5 5 2" xfId="14320" xr:uid="{00000000-0005-0000-0000-0000C6200000}"/>
    <cellStyle name="20% - Accent5 5 2 2" xfId="14321" xr:uid="{00000000-0005-0000-0000-0000C7200000}"/>
    <cellStyle name="20% - Accent5 5 2 3" xfId="14322" xr:uid="{00000000-0005-0000-0000-0000C8200000}"/>
    <cellStyle name="20% - Accent5 5 2_AVA DVA EL" xfId="14323" xr:uid="{00000000-0005-0000-0000-0000C9200000}"/>
    <cellStyle name="20% - Accent5 5 3" xfId="14324" xr:uid="{00000000-0005-0000-0000-0000CA200000}"/>
    <cellStyle name="20% - Accent5 5_A01" xfId="35707" xr:uid="{00000000-0005-0000-0000-0000CB200000}"/>
    <cellStyle name="20% - Accent5 6" xfId="2507" xr:uid="{00000000-0005-0000-0000-0000CC200000}"/>
    <cellStyle name="20% - Accent5 6 2" xfId="14325" xr:uid="{00000000-0005-0000-0000-0000CD200000}"/>
    <cellStyle name="20% - Accent5 6 2 2" xfId="14326" xr:uid="{00000000-0005-0000-0000-0000CE200000}"/>
    <cellStyle name="20% - Accent5 6 2 3" xfId="14327" xr:uid="{00000000-0005-0000-0000-0000CF200000}"/>
    <cellStyle name="20% - Accent5 6 2_AVA DVA EL" xfId="14328" xr:uid="{00000000-0005-0000-0000-0000D0200000}"/>
    <cellStyle name="20% - Accent5 6 3" xfId="14329" xr:uid="{00000000-0005-0000-0000-0000D1200000}"/>
    <cellStyle name="20% - Accent5 6_A01" xfId="35708" xr:uid="{00000000-0005-0000-0000-0000D2200000}"/>
    <cellStyle name="20% - Accent5 7" xfId="2508" xr:uid="{00000000-0005-0000-0000-0000D3200000}"/>
    <cellStyle name="20% - Accent5 7 2" xfId="14330" xr:uid="{00000000-0005-0000-0000-0000D4200000}"/>
    <cellStyle name="20% - Accent5 7 2 2" xfId="14331" xr:uid="{00000000-0005-0000-0000-0000D5200000}"/>
    <cellStyle name="20% - Accent5 7 2 3" xfId="14332" xr:uid="{00000000-0005-0000-0000-0000D6200000}"/>
    <cellStyle name="20% - Accent5 7 2_AVA DVA EL" xfId="14333" xr:uid="{00000000-0005-0000-0000-0000D7200000}"/>
    <cellStyle name="20% - Accent5 7 3" xfId="14334" xr:uid="{00000000-0005-0000-0000-0000D8200000}"/>
    <cellStyle name="20% - Accent5 7_A01" xfId="35709" xr:uid="{00000000-0005-0000-0000-0000D9200000}"/>
    <cellStyle name="20% - Accent5 8" xfId="2509" xr:uid="{00000000-0005-0000-0000-0000DA200000}"/>
    <cellStyle name="20% - Accent5 8 2" xfId="14335" xr:uid="{00000000-0005-0000-0000-0000DB200000}"/>
    <cellStyle name="20% - Accent5 8 2 2" xfId="14336" xr:uid="{00000000-0005-0000-0000-0000DC200000}"/>
    <cellStyle name="20% - Accent5 8 2 3" xfId="14337" xr:uid="{00000000-0005-0000-0000-0000DD200000}"/>
    <cellStyle name="20% - Accent5 8 2_AVA DVA EL" xfId="14338" xr:uid="{00000000-0005-0000-0000-0000DE200000}"/>
    <cellStyle name="20% - Accent5 8 3" xfId="14339" xr:uid="{00000000-0005-0000-0000-0000DF200000}"/>
    <cellStyle name="20% - Accent5 8_A01" xfId="35710" xr:uid="{00000000-0005-0000-0000-0000E0200000}"/>
    <cellStyle name="20% - Accent5 9" xfId="2510" xr:uid="{00000000-0005-0000-0000-0000E1200000}"/>
    <cellStyle name="20% - Accent5 9 2" xfId="14340" xr:uid="{00000000-0005-0000-0000-0000E2200000}"/>
    <cellStyle name="20% - Accent5 9 2 2" xfId="14341" xr:uid="{00000000-0005-0000-0000-0000E3200000}"/>
    <cellStyle name="20% - Accent5 9 2 3" xfId="14342" xr:uid="{00000000-0005-0000-0000-0000E4200000}"/>
    <cellStyle name="20% - Accent5 9 2_AVA DVA EL" xfId="14343" xr:uid="{00000000-0005-0000-0000-0000E5200000}"/>
    <cellStyle name="20% - Accent5 9 3" xfId="14344" xr:uid="{00000000-0005-0000-0000-0000E6200000}"/>
    <cellStyle name="20% - Accent5 9_A01" xfId="35711" xr:uid="{00000000-0005-0000-0000-0000E7200000}"/>
    <cellStyle name="20% - Accent5_10" xfId="2511" xr:uid="{00000000-0005-0000-0000-0000E8200000}"/>
    <cellStyle name="20% - Accent6" xfId="2512" xr:uid="{00000000-0005-0000-0000-0000E9200000}"/>
    <cellStyle name="20% - Accent6 10" xfId="2513" xr:uid="{00000000-0005-0000-0000-0000EA200000}"/>
    <cellStyle name="20% - Accent6 10 2" xfId="14345" xr:uid="{00000000-0005-0000-0000-0000EB200000}"/>
    <cellStyle name="20% - Accent6 10 3" xfId="14346" xr:uid="{00000000-0005-0000-0000-0000EC200000}"/>
    <cellStyle name="20% - Accent6 10_AVA DVA EL" xfId="14347" xr:uid="{00000000-0005-0000-0000-0000ED200000}"/>
    <cellStyle name="20% - Accent6 11" xfId="2514" xr:uid="{00000000-0005-0000-0000-0000EE200000}"/>
    <cellStyle name="20% - Accent6 12" xfId="2515" xr:uid="{00000000-0005-0000-0000-0000EF200000}"/>
    <cellStyle name="20% - Accent6 13" xfId="43235" xr:uid="{00000000-0005-0000-0000-0000F0200000}"/>
    <cellStyle name="20% - Accent6 14" xfId="43236" xr:uid="{00000000-0005-0000-0000-0000F1200000}"/>
    <cellStyle name="20% - Accent6 15" xfId="43237" xr:uid="{00000000-0005-0000-0000-0000F2200000}"/>
    <cellStyle name="20% - Accent6 16" xfId="43238" xr:uid="{00000000-0005-0000-0000-0000F3200000}"/>
    <cellStyle name="20% - Accent6 2" xfId="2516" xr:uid="{00000000-0005-0000-0000-0000F4200000}"/>
    <cellStyle name="20% - Accent6 2 10" xfId="43239" xr:uid="{00000000-0005-0000-0000-0000F5200000}"/>
    <cellStyle name="20% - Accent6 2 2" xfId="2517" xr:uid="{00000000-0005-0000-0000-0000F6200000}"/>
    <cellStyle name="20% - Accent6 2 2 2" xfId="2518" xr:uid="{00000000-0005-0000-0000-0000F7200000}"/>
    <cellStyle name="20% - Accent6 2 2 2 2" xfId="14348" xr:uid="{00000000-0005-0000-0000-0000F8200000}"/>
    <cellStyle name="20% - Accent6 2 2 2 3" xfId="14349" xr:uid="{00000000-0005-0000-0000-0000F9200000}"/>
    <cellStyle name="20% - Accent6 2 2 2_AVA DVA EL" xfId="14350" xr:uid="{00000000-0005-0000-0000-0000FA200000}"/>
    <cellStyle name="20% - Accent6 2 2 3" xfId="14351" xr:uid="{00000000-0005-0000-0000-0000FB200000}"/>
    <cellStyle name="20% - Accent6 2 2 3 2" xfId="14352" xr:uid="{00000000-0005-0000-0000-0000FC200000}"/>
    <cellStyle name="20% - Accent6 2 2 3 3" xfId="14353" xr:uid="{00000000-0005-0000-0000-0000FD200000}"/>
    <cellStyle name="20% - Accent6 2 2 3_AVA DVA EL" xfId="14354" xr:uid="{00000000-0005-0000-0000-0000FE200000}"/>
    <cellStyle name="20% - Accent6 2 2 4" xfId="14355" xr:uid="{00000000-0005-0000-0000-0000FF200000}"/>
    <cellStyle name="20% - Accent6 2 2 4 2" xfId="14356" xr:uid="{00000000-0005-0000-0000-000000210000}"/>
    <cellStyle name="20% - Accent6 2 2 4 3" xfId="14357" xr:uid="{00000000-0005-0000-0000-000001210000}"/>
    <cellStyle name="20% - Accent6 2 2 4_AVA DVA EL" xfId="14358" xr:uid="{00000000-0005-0000-0000-000002210000}"/>
    <cellStyle name="20% - Accent6 2 2 5" xfId="14359" xr:uid="{00000000-0005-0000-0000-000003210000}"/>
    <cellStyle name="20% - Accent6 2 2 5 2" xfId="14360" xr:uid="{00000000-0005-0000-0000-000004210000}"/>
    <cellStyle name="20% - Accent6 2 2 5 3" xfId="14361" xr:uid="{00000000-0005-0000-0000-000005210000}"/>
    <cellStyle name="20% - Accent6 2 2 5_AVA DVA EL" xfId="14362" xr:uid="{00000000-0005-0000-0000-000006210000}"/>
    <cellStyle name="20% - Accent6 2 2 6" xfId="14363" xr:uid="{00000000-0005-0000-0000-000007210000}"/>
    <cellStyle name="20% - Accent6 2 2 6 2" xfId="14364" xr:uid="{00000000-0005-0000-0000-000008210000}"/>
    <cellStyle name="20% - Accent6 2 2 6 3" xfId="14365" xr:uid="{00000000-0005-0000-0000-000009210000}"/>
    <cellStyle name="20% - Accent6 2 2 6_AVA DVA EL" xfId="14366" xr:uid="{00000000-0005-0000-0000-00000A210000}"/>
    <cellStyle name="20% - Accent6 2 2 7" xfId="14367" xr:uid="{00000000-0005-0000-0000-00000B210000}"/>
    <cellStyle name="20% - Accent6 2 2 8" xfId="43240" xr:uid="{00000000-0005-0000-0000-00000C210000}"/>
    <cellStyle name="20% - Accent6 2 2_A01" xfId="12444" xr:uid="{00000000-0005-0000-0000-00000D210000}"/>
    <cellStyle name="20% - Accent6 2 3" xfId="2519" xr:uid="{00000000-0005-0000-0000-00000E210000}"/>
    <cellStyle name="20% - Accent6 2 3 2" xfId="2520" xr:uid="{00000000-0005-0000-0000-00000F210000}"/>
    <cellStyle name="20% - Accent6 2 3 2 2" xfId="14368" xr:uid="{00000000-0005-0000-0000-000010210000}"/>
    <cellStyle name="20% - Accent6 2 3 2 3" xfId="14369" xr:uid="{00000000-0005-0000-0000-000011210000}"/>
    <cellStyle name="20% - Accent6 2 3 2_AVA DVA EL" xfId="14370" xr:uid="{00000000-0005-0000-0000-000012210000}"/>
    <cellStyle name="20% - Accent6 2 3 3" xfId="14371" xr:uid="{00000000-0005-0000-0000-000013210000}"/>
    <cellStyle name="20% - Accent6 2 3_A01" xfId="12445" xr:uid="{00000000-0005-0000-0000-000014210000}"/>
    <cellStyle name="20% - Accent6 2 4" xfId="2521" xr:uid="{00000000-0005-0000-0000-000015210000}"/>
    <cellStyle name="20% - Accent6 2 4 2" xfId="14372" xr:uid="{00000000-0005-0000-0000-000016210000}"/>
    <cellStyle name="20% - Accent6 2 4 2 2" xfId="14373" xr:uid="{00000000-0005-0000-0000-000017210000}"/>
    <cellStyle name="20% - Accent6 2 4 2 3" xfId="14374" xr:uid="{00000000-0005-0000-0000-000018210000}"/>
    <cellStyle name="20% - Accent6 2 4 2_AVA DVA EL" xfId="14375" xr:uid="{00000000-0005-0000-0000-000019210000}"/>
    <cellStyle name="20% - Accent6 2 4 3" xfId="14376" xr:uid="{00000000-0005-0000-0000-00001A210000}"/>
    <cellStyle name="20% - Accent6 2 4 4" xfId="14377" xr:uid="{00000000-0005-0000-0000-00001B210000}"/>
    <cellStyle name="20% - Accent6 2 4_AVA DVA EL" xfId="14378" xr:uid="{00000000-0005-0000-0000-00001C210000}"/>
    <cellStyle name="20% - Accent6 2 5" xfId="14379" xr:uid="{00000000-0005-0000-0000-00001D210000}"/>
    <cellStyle name="20% - Accent6 2 5 2" xfId="14380" xr:uid="{00000000-0005-0000-0000-00001E210000}"/>
    <cellStyle name="20% - Accent6 2 5 3" xfId="14381" xr:uid="{00000000-0005-0000-0000-00001F210000}"/>
    <cellStyle name="20% - Accent6 2 5_AVA DVA EL" xfId="14382" xr:uid="{00000000-0005-0000-0000-000020210000}"/>
    <cellStyle name="20% - Accent6 2 6" xfId="14383" xr:uid="{00000000-0005-0000-0000-000021210000}"/>
    <cellStyle name="20% - Accent6 2 6 2" xfId="14384" xr:uid="{00000000-0005-0000-0000-000022210000}"/>
    <cellStyle name="20% - Accent6 2 6 3" xfId="14385" xr:uid="{00000000-0005-0000-0000-000023210000}"/>
    <cellStyle name="20% - Accent6 2 6_AVA DVA EL" xfId="14386" xr:uid="{00000000-0005-0000-0000-000024210000}"/>
    <cellStyle name="20% - Accent6 2 7" xfId="14387" xr:uid="{00000000-0005-0000-0000-000025210000}"/>
    <cellStyle name="20% - Accent6 2 7 2" xfId="14388" xr:uid="{00000000-0005-0000-0000-000026210000}"/>
    <cellStyle name="20% - Accent6 2 7 3" xfId="14389" xr:uid="{00000000-0005-0000-0000-000027210000}"/>
    <cellStyle name="20% - Accent6 2 7_AVA DVA EL" xfId="14390" xr:uid="{00000000-0005-0000-0000-000028210000}"/>
    <cellStyle name="20% - Accent6 2 8" xfId="14391" xr:uid="{00000000-0005-0000-0000-000029210000}"/>
    <cellStyle name="20% - Accent6 2 9" xfId="14392" xr:uid="{00000000-0005-0000-0000-00002A210000}"/>
    <cellStyle name="20% - Accent6 2_4 manuell" xfId="53725" xr:uid="{A3890BF3-5265-4F9E-BB02-9331D265EAAB}"/>
    <cellStyle name="20% - Accent6 3" xfId="2522" xr:uid="{00000000-0005-0000-0000-00002C210000}"/>
    <cellStyle name="20% - Accent6 3 2" xfId="14393" xr:uid="{00000000-0005-0000-0000-00002D210000}"/>
    <cellStyle name="20% - Accent6 3 2 2" xfId="14394" xr:uid="{00000000-0005-0000-0000-00002E210000}"/>
    <cellStyle name="20% - Accent6 3 2 3" xfId="14395" xr:uid="{00000000-0005-0000-0000-00002F210000}"/>
    <cellStyle name="20% - Accent6 3 2_AVA DVA EL" xfId="14396" xr:uid="{00000000-0005-0000-0000-000030210000}"/>
    <cellStyle name="20% - Accent6 3 3" xfId="14397" xr:uid="{00000000-0005-0000-0000-000031210000}"/>
    <cellStyle name="20% - Accent6 3 4" xfId="43241" xr:uid="{00000000-0005-0000-0000-000032210000}"/>
    <cellStyle name="20% - Accent6 3_4 manuell" xfId="53726" xr:uid="{993E848F-8572-46DA-A7E0-88230E950B42}"/>
    <cellStyle name="20% - Accent6 4" xfId="2523" xr:uid="{00000000-0005-0000-0000-000034210000}"/>
    <cellStyle name="20% - Accent6 4 2" xfId="14398" xr:uid="{00000000-0005-0000-0000-000035210000}"/>
    <cellStyle name="20% - Accent6 4 2 2" xfId="14399" xr:uid="{00000000-0005-0000-0000-000036210000}"/>
    <cellStyle name="20% - Accent6 4 2 3" xfId="14400" xr:uid="{00000000-0005-0000-0000-000037210000}"/>
    <cellStyle name="20% - Accent6 4 2_AVA DVA EL" xfId="14401" xr:uid="{00000000-0005-0000-0000-000038210000}"/>
    <cellStyle name="20% - Accent6 4 3" xfId="14402" xr:uid="{00000000-0005-0000-0000-000039210000}"/>
    <cellStyle name="20% - Accent6 4 3 2" xfId="14403" xr:uid="{00000000-0005-0000-0000-00003A210000}"/>
    <cellStyle name="20% - Accent6 4 3 3" xfId="14404" xr:uid="{00000000-0005-0000-0000-00003B210000}"/>
    <cellStyle name="20% - Accent6 4 3_AVA DVA EL" xfId="14405" xr:uid="{00000000-0005-0000-0000-00003C210000}"/>
    <cellStyle name="20% - Accent6 4 4" xfId="14406" xr:uid="{00000000-0005-0000-0000-00003D210000}"/>
    <cellStyle name="20% - Accent6 4 4 2" xfId="14407" xr:uid="{00000000-0005-0000-0000-00003E210000}"/>
    <cellStyle name="20% - Accent6 4 4 3" xfId="14408" xr:uid="{00000000-0005-0000-0000-00003F210000}"/>
    <cellStyle name="20% - Accent6 4 4_AVA DVA EL" xfId="14409" xr:uid="{00000000-0005-0000-0000-000040210000}"/>
    <cellStyle name="20% - Accent6 4 5" xfId="14410" xr:uid="{00000000-0005-0000-0000-000041210000}"/>
    <cellStyle name="20% - Accent6 4_A01" xfId="35712" xr:uid="{00000000-0005-0000-0000-000042210000}"/>
    <cellStyle name="20% - Accent6 5" xfId="2524" xr:uid="{00000000-0005-0000-0000-000043210000}"/>
    <cellStyle name="20% - Accent6 5 2" xfId="14411" xr:uid="{00000000-0005-0000-0000-000044210000}"/>
    <cellStyle name="20% - Accent6 5_A01" xfId="35713" xr:uid="{00000000-0005-0000-0000-000045210000}"/>
    <cellStyle name="20% - Accent6 6" xfId="2525" xr:uid="{00000000-0005-0000-0000-000046210000}"/>
    <cellStyle name="20% - Accent6 6 2" xfId="14412" xr:uid="{00000000-0005-0000-0000-000047210000}"/>
    <cellStyle name="20% - Accent6 6_A01" xfId="35714" xr:uid="{00000000-0005-0000-0000-000048210000}"/>
    <cellStyle name="20% - Accent6 7" xfId="2526" xr:uid="{00000000-0005-0000-0000-000049210000}"/>
    <cellStyle name="20% - Accent6 7 2" xfId="14413" xr:uid="{00000000-0005-0000-0000-00004A210000}"/>
    <cellStyle name="20% - Accent6 7 2 2" xfId="14414" xr:uid="{00000000-0005-0000-0000-00004B210000}"/>
    <cellStyle name="20% - Accent6 7 2 3" xfId="14415" xr:uid="{00000000-0005-0000-0000-00004C210000}"/>
    <cellStyle name="20% - Accent6 7 2_AVA DVA EL" xfId="14416" xr:uid="{00000000-0005-0000-0000-00004D210000}"/>
    <cellStyle name="20% - Accent6 7 3" xfId="14417" xr:uid="{00000000-0005-0000-0000-00004E210000}"/>
    <cellStyle name="20% - Accent6 7_A01" xfId="35715" xr:uid="{00000000-0005-0000-0000-00004F210000}"/>
    <cellStyle name="20% - Accent6 8" xfId="2527" xr:uid="{00000000-0005-0000-0000-000050210000}"/>
    <cellStyle name="20% - Accent6 8 2" xfId="14418" xr:uid="{00000000-0005-0000-0000-000051210000}"/>
    <cellStyle name="20% - Accent6 8 2 2" xfId="14419" xr:uid="{00000000-0005-0000-0000-000052210000}"/>
    <cellStyle name="20% - Accent6 8 2 3" xfId="14420" xr:uid="{00000000-0005-0000-0000-000053210000}"/>
    <cellStyle name="20% - Accent6 8 2_AVA DVA EL" xfId="14421" xr:uid="{00000000-0005-0000-0000-000054210000}"/>
    <cellStyle name="20% - Accent6 8 3" xfId="14422" xr:uid="{00000000-0005-0000-0000-000055210000}"/>
    <cellStyle name="20% - Accent6 8_A01" xfId="35716" xr:uid="{00000000-0005-0000-0000-000056210000}"/>
    <cellStyle name="20% - Accent6 9" xfId="2528" xr:uid="{00000000-0005-0000-0000-000057210000}"/>
    <cellStyle name="20% - Accent6 9 2" xfId="14423" xr:uid="{00000000-0005-0000-0000-000058210000}"/>
    <cellStyle name="20% - Accent6 9 2 2" xfId="14424" xr:uid="{00000000-0005-0000-0000-000059210000}"/>
    <cellStyle name="20% - Accent6 9 2 3" xfId="14425" xr:uid="{00000000-0005-0000-0000-00005A210000}"/>
    <cellStyle name="20% - Accent6 9 2_AVA DVA EL" xfId="14426" xr:uid="{00000000-0005-0000-0000-00005B210000}"/>
    <cellStyle name="20% - Accent6 9 3" xfId="14427" xr:uid="{00000000-0005-0000-0000-00005C210000}"/>
    <cellStyle name="20% - Accent6 9_A01" xfId="35717" xr:uid="{00000000-0005-0000-0000-00005D210000}"/>
    <cellStyle name="20% - Accent6_10" xfId="2529" xr:uid="{00000000-0005-0000-0000-00005E210000}"/>
    <cellStyle name="20% - akcent 1" xfId="14428" xr:uid="{00000000-0005-0000-0000-00005F210000}"/>
    <cellStyle name="20% - akcent 1 2" xfId="14429" xr:uid="{00000000-0005-0000-0000-000060210000}"/>
    <cellStyle name="20% - akcent 1 3" xfId="14430" xr:uid="{00000000-0005-0000-0000-000061210000}"/>
    <cellStyle name="20% - akcent 1 4" xfId="37208" xr:uid="{00000000-0005-0000-0000-000062210000}"/>
    <cellStyle name="20% - akcent 1_AVA DVA EL" xfId="14431" xr:uid="{00000000-0005-0000-0000-000063210000}"/>
    <cellStyle name="20% - akcent 2" xfId="14432" xr:uid="{00000000-0005-0000-0000-000064210000}"/>
    <cellStyle name="20% - akcent 2 2" xfId="14433" xr:uid="{00000000-0005-0000-0000-000065210000}"/>
    <cellStyle name="20% - akcent 2 3" xfId="14434" xr:uid="{00000000-0005-0000-0000-000066210000}"/>
    <cellStyle name="20% - akcent 2 4" xfId="37209" xr:uid="{00000000-0005-0000-0000-000067210000}"/>
    <cellStyle name="20% - akcent 2_AVA DVA EL" xfId="14435" xr:uid="{00000000-0005-0000-0000-000068210000}"/>
    <cellStyle name="20% - akcent 3" xfId="14436" xr:uid="{00000000-0005-0000-0000-000069210000}"/>
    <cellStyle name="20% - akcent 3 2" xfId="14437" xr:uid="{00000000-0005-0000-0000-00006A210000}"/>
    <cellStyle name="20% - akcent 3 3" xfId="14438" xr:uid="{00000000-0005-0000-0000-00006B210000}"/>
    <cellStyle name="20% - akcent 3 4" xfId="37210" xr:uid="{00000000-0005-0000-0000-00006C210000}"/>
    <cellStyle name="20% - akcent 3_AVA DVA EL" xfId="14439" xr:uid="{00000000-0005-0000-0000-00006D210000}"/>
    <cellStyle name="20% - akcent 4" xfId="14440" xr:uid="{00000000-0005-0000-0000-00006E210000}"/>
    <cellStyle name="20% - akcent 4 2" xfId="14441" xr:uid="{00000000-0005-0000-0000-00006F210000}"/>
    <cellStyle name="20% - akcent 4 3" xfId="14442" xr:uid="{00000000-0005-0000-0000-000070210000}"/>
    <cellStyle name="20% - akcent 4 4" xfId="37211" xr:uid="{00000000-0005-0000-0000-000071210000}"/>
    <cellStyle name="20% - akcent 4_AVA DVA EL" xfId="14443" xr:uid="{00000000-0005-0000-0000-000072210000}"/>
    <cellStyle name="20% - akcent 5" xfId="14444" xr:uid="{00000000-0005-0000-0000-000073210000}"/>
    <cellStyle name="20% - akcent 5 2" xfId="14445" xr:uid="{00000000-0005-0000-0000-000074210000}"/>
    <cellStyle name="20% - akcent 5 3" xfId="14446" xr:uid="{00000000-0005-0000-0000-000075210000}"/>
    <cellStyle name="20% - akcent 5 4" xfId="37212" xr:uid="{00000000-0005-0000-0000-000076210000}"/>
    <cellStyle name="20% - akcent 5_AVA DVA EL" xfId="14447" xr:uid="{00000000-0005-0000-0000-000077210000}"/>
    <cellStyle name="20% - akcent 6" xfId="14448" xr:uid="{00000000-0005-0000-0000-000078210000}"/>
    <cellStyle name="20% - akcent 6 2" xfId="14449" xr:uid="{00000000-0005-0000-0000-000079210000}"/>
    <cellStyle name="20% - akcent 6 3" xfId="14450" xr:uid="{00000000-0005-0000-0000-00007A210000}"/>
    <cellStyle name="20% - akcent 6 4" xfId="37213" xr:uid="{00000000-0005-0000-0000-00007B210000}"/>
    <cellStyle name="20% - akcent 6_AVA DVA EL" xfId="14451" xr:uid="{00000000-0005-0000-0000-00007C210000}"/>
    <cellStyle name="20% - Énfasis1" xfId="2530" xr:uid="{00000000-0005-0000-0000-00007D210000}"/>
    <cellStyle name="20% - Énfasis1 2" xfId="2531" xr:uid="{00000000-0005-0000-0000-00007E210000}"/>
    <cellStyle name="20% - Énfasis1 3" xfId="2532" xr:uid="{00000000-0005-0000-0000-00007F210000}"/>
    <cellStyle name="20% - Énfasis1_4 manuell" xfId="53727" xr:uid="{E78A969C-A496-45BD-94BA-AF28B563DB70}"/>
    <cellStyle name="20% - Énfasis2" xfId="2533" xr:uid="{00000000-0005-0000-0000-000081210000}"/>
    <cellStyle name="20% - Énfasis2 2" xfId="2534" xr:uid="{00000000-0005-0000-0000-000082210000}"/>
    <cellStyle name="20% - Énfasis2 3" xfId="2535" xr:uid="{00000000-0005-0000-0000-000083210000}"/>
    <cellStyle name="20% - Énfasis2_4 manuell" xfId="53728" xr:uid="{AAA0625C-E93C-45E9-851D-CF24732522D9}"/>
    <cellStyle name="20% - Énfasis3" xfId="2536" xr:uid="{00000000-0005-0000-0000-000085210000}"/>
    <cellStyle name="20% - Énfasis3 2" xfId="2537" xr:uid="{00000000-0005-0000-0000-000086210000}"/>
    <cellStyle name="20% - Énfasis3 3" xfId="2538" xr:uid="{00000000-0005-0000-0000-000087210000}"/>
    <cellStyle name="20% - Énfasis3_4 manuell" xfId="53729" xr:uid="{D1C1A803-B2C2-4169-B260-11C0F4FAA955}"/>
    <cellStyle name="20% - Énfasis4" xfId="2539" xr:uid="{00000000-0005-0000-0000-000089210000}"/>
    <cellStyle name="20% - Énfasis4 2" xfId="2540" xr:uid="{00000000-0005-0000-0000-00008A210000}"/>
    <cellStyle name="20% - Énfasis4 3" xfId="2541" xr:uid="{00000000-0005-0000-0000-00008B210000}"/>
    <cellStyle name="20% - Énfasis4_4 manuell" xfId="53730" xr:uid="{31011BE7-BC31-42BA-994A-70A74E3CFD05}"/>
    <cellStyle name="20% - Énfasis5" xfId="2542" xr:uid="{00000000-0005-0000-0000-00008D210000}"/>
    <cellStyle name="20% - Énfasis5 2" xfId="2543" xr:uid="{00000000-0005-0000-0000-00008E210000}"/>
    <cellStyle name="20% - Énfasis5 3" xfId="2544" xr:uid="{00000000-0005-0000-0000-00008F210000}"/>
    <cellStyle name="20% - Énfasis5_4 manuell" xfId="53731" xr:uid="{4D92E8D6-15ED-4D7C-807E-AE7ACA7EFCB1}"/>
    <cellStyle name="20% - Énfasis6" xfId="2545" xr:uid="{00000000-0005-0000-0000-000091210000}"/>
    <cellStyle name="20% - Énfasis6 2" xfId="2546" xr:uid="{00000000-0005-0000-0000-000092210000}"/>
    <cellStyle name="20% - Énfasis6 3" xfId="2547" xr:uid="{00000000-0005-0000-0000-000093210000}"/>
    <cellStyle name="20% - Énfasis6_4 manuell" xfId="53732" xr:uid="{5B897F1D-92B2-4DE8-ADE8-D5FA2B9FE1CB}"/>
    <cellStyle name="20% – paryškinimas 1" xfId="2548" xr:uid="{00000000-0005-0000-0000-000095210000}"/>
    <cellStyle name="20% – paryškinimas 1 2" xfId="14452" xr:uid="{00000000-0005-0000-0000-000096210000}"/>
    <cellStyle name="20% – paryškinimas 1_A01" xfId="35718" xr:uid="{00000000-0005-0000-0000-000097210000}"/>
    <cellStyle name="20% – paryškinimas 2" xfId="2549" xr:uid="{00000000-0005-0000-0000-000098210000}"/>
    <cellStyle name="20% – paryškinimas 2 2" xfId="14453" xr:uid="{00000000-0005-0000-0000-000099210000}"/>
    <cellStyle name="20% – paryškinimas 2_A01" xfId="35719" xr:uid="{00000000-0005-0000-0000-00009A210000}"/>
    <cellStyle name="20% – paryškinimas 3" xfId="2550" xr:uid="{00000000-0005-0000-0000-00009B210000}"/>
    <cellStyle name="20% – paryškinimas 3 2" xfId="14454" xr:uid="{00000000-0005-0000-0000-00009C210000}"/>
    <cellStyle name="20% – paryškinimas 3_A01" xfId="35720" xr:uid="{00000000-0005-0000-0000-00009D210000}"/>
    <cellStyle name="20% – paryškinimas 4" xfId="2551" xr:uid="{00000000-0005-0000-0000-00009E210000}"/>
    <cellStyle name="20% – paryškinimas 4 2" xfId="14455" xr:uid="{00000000-0005-0000-0000-00009F210000}"/>
    <cellStyle name="20% – paryškinimas 4_A01" xfId="35721" xr:uid="{00000000-0005-0000-0000-0000A0210000}"/>
    <cellStyle name="20% – paryškinimas 5" xfId="2552" xr:uid="{00000000-0005-0000-0000-0000A1210000}"/>
    <cellStyle name="20% – paryškinimas 5 2" xfId="14456" xr:uid="{00000000-0005-0000-0000-0000A2210000}"/>
    <cellStyle name="20% – paryškinimas 5_A01" xfId="35722" xr:uid="{00000000-0005-0000-0000-0000A3210000}"/>
    <cellStyle name="20% – paryškinimas 6" xfId="2553" xr:uid="{00000000-0005-0000-0000-0000A4210000}"/>
    <cellStyle name="20% – paryškinimas 6 2" xfId="14457" xr:uid="{00000000-0005-0000-0000-0000A5210000}"/>
    <cellStyle name="20% – paryškinimas 6_A01" xfId="35723" xr:uid="{00000000-0005-0000-0000-0000A6210000}"/>
    <cellStyle name="20% - uthevingsfarge 1" xfId="36245" xr:uid="{00000000-0005-0000-0000-0000A7210000}"/>
    <cellStyle name="20% - uthevingsfarge 1 10" xfId="2554" xr:uid="{00000000-0005-0000-0000-0000A8210000}"/>
    <cellStyle name="20% - uthevingsfarge 1 10 2" xfId="2555" xr:uid="{00000000-0005-0000-0000-0000A9210000}"/>
    <cellStyle name="20% - uthevingsfarge 1 10 2 2" xfId="2556" xr:uid="{00000000-0005-0000-0000-0000AA210000}"/>
    <cellStyle name="20% - uthevingsfarge 1 10 2 2 2" xfId="37216" xr:uid="{00000000-0005-0000-0000-0000AB210000}"/>
    <cellStyle name="20% - uthevingsfarge 1 10 2 2_CC1" xfId="53733" xr:uid="{FD851EDC-EA42-4218-BADC-0ECE5EC7F455}"/>
    <cellStyle name="20% - uthevingsfarge 1 10 2 3" xfId="37217" xr:uid="{00000000-0005-0000-0000-0000AC210000}"/>
    <cellStyle name="20% - uthevingsfarge 1 10 2 4" xfId="37218" xr:uid="{00000000-0005-0000-0000-0000AD210000}"/>
    <cellStyle name="20% - uthevingsfarge 1 10 2 5" xfId="37219" xr:uid="{00000000-0005-0000-0000-0000AE210000}"/>
    <cellStyle name="20% - uthevingsfarge 1 10 2 6" xfId="37215" xr:uid="{00000000-0005-0000-0000-0000AF210000}"/>
    <cellStyle name="20% - uthevingsfarge 1 10 2_4 manuell" xfId="53734" xr:uid="{0A0D6DDE-0C73-4ADB-A1E7-879740F6BC70}"/>
    <cellStyle name="20% - uthevingsfarge 1 10 3" xfId="2557" xr:uid="{00000000-0005-0000-0000-0000B1210000}"/>
    <cellStyle name="20% - uthevingsfarge 1 10 3 2" xfId="37220" xr:uid="{00000000-0005-0000-0000-0000B2210000}"/>
    <cellStyle name="20% - uthevingsfarge 1 10 3_CC1" xfId="53735" xr:uid="{2989A824-404D-41BC-95B2-112F8855F70B}"/>
    <cellStyle name="20% - uthevingsfarge 1 10 4" xfId="37221" xr:uid="{00000000-0005-0000-0000-0000B3210000}"/>
    <cellStyle name="20% - uthevingsfarge 1 10 5" xfId="37222" xr:uid="{00000000-0005-0000-0000-0000B4210000}"/>
    <cellStyle name="20% - uthevingsfarge 1 10 6" xfId="37223" xr:uid="{00000000-0005-0000-0000-0000B5210000}"/>
    <cellStyle name="20% - uthevingsfarge 1 10 7" xfId="37214" xr:uid="{00000000-0005-0000-0000-0000B6210000}"/>
    <cellStyle name="20% - uthevingsfarge 1 10_4 manuell" xfId="53736" xr:uid="{90BAB75B-FB14-4492-9CB1-E55DFC955E72}"/>
    <cellStyle name="20% - uthevingsfarge 1 11" xfId="2558" xr:uid="{00000000-0005-0000-0000-0000B8210000}"/>
    <cellStyle name="20% - uthevingsfarge 1 11 2" xfId="2559" xr:uid="{00000000-0005-0000-0000-0000B9210000}"/>
    <cellStyle name="20% - uthevingsfarge 1 11 2 2" xfId="2560" xr:uid="{00000000-0005-0000-0000-0000BA210000}"/>
    <cellStyle name="20% - uthevingsfarge 1 11 2 2 2" xfId="37226" xr:uid="{00000000-0005-0000-0000-0000BB210000}"/>
    <cellStyle name="20% - uthevingsfarge 1 11 2 2_CC1" xfId="53737" xr:uid="{04E831ED-8D92-4D08-84A8-9ED82D36A8E1}"/>
    <cellStyle name="20% - uthevingsfarge 1 11 2 3" xfId="37227" xr:uid="{00000000-0005-0000-0000-0000BC210000}"/>
    <cellStyle name="20% - uthevingsfarge 1 11 2 4" xfId="37228" xr:uid="{00000000-0005-0000-0000-0000BD210000}"/>
    <cellStyle name="20% - uthevingsfarge 1 11 2 5" xfId="37229" xr:uid="{00000000-0005-0000-0000-0000BE210000}"/>
    <cellStyle name="20% - uthevingsfarge 1 11 2 6" xfId="37225" xr:uid="{00000000-0005-0000-0000-0000BF210000}"/>
    <cellStyle name="20% - uthevingsfarge 1 11 2_4 manuell" xfId="53738" xr:uid="{0B1FBA9C-FA00-4B91-A748-BDF579EFD775}"/>
    <cellStyle name="20% - uthevingsfarge 1 11 3" xfId="2561" xr:uid="{00000000-0005-0000-0000-0000C1210000}"/>
    <cellStyle name="20% - uthevingsfarge 1 11 3 2" xfId="37230" xr:uid="{00000000-0005-0000-0000-0000C2210000}"/>
    <cellStyle name="20% - uthevingsfarge 1 11 3_CC1" xfId="53739" xr:uid="{987C2CFE-49C6-4F70-94E7-4BC262D0E888}"/>
    <cellStyle name="20% - uthevingsfarge 1 11 4" xfId="37231" xr:uid="{00000000-0005-0000-0000-0000C3210000}"/>
    <cellStyle name="20% - uthevingsfarge 1 11 5" xfId="37232" xr:uid="{00000000-0005-0000-0000-0000C4210000}"/>
    <cellStyle name="20% - uthevingsfarge 1 11 6" xfId="37233" xr:uid="{00000000-0005-0000-0000-0000C5210000}"/>
    <cellStyle name="20% - uthevingsfarge 1 11 7" xfId="37224" xr:uid="{00000000-0005-0000-0000-0000C6210000}"/>
    <cellStyle name="20% - uthevingsfarge 1 11_4 manuell" xfId="53740" xr:uid="{CEE37C57-383C-4320-866B-0E507D930E56}"/>
    <cellStyle name="20% - uthevingsfarge 1 12" xfId="2562" xr:uid="{00000000-0005-0000-0000-0000C8210000}"/>
    <cellStyle name="20% - uthevingsfarge 1 12 2" xfId="2563" xr:uid="{00000000-0005-0000-0000-0000C9210000}"/>
    <cellStyle name="20% - uthevingsfarge 1 12 2 2" xfId="2564" xr:uid="{00000000-0005-0000-0000-0000CA210000}"/>
    <cellStyle name="20% - uthevingsfarge 1 12 2 2 2" xfId="37236" xr:uid="{00000000-0005-0000-0000-0000CB210000}"/>
    <cellStyle name="20% - uthevingsfarge 1 12 2 2_CC1" xfId="53741" xr:uid="{22CA2238-31C2-479A-ADCD-EAD54CEFF8CF}"/>
    <cellStyle name="20% - uthevingsfarge 1 12 2 3" xfId="37237" xr:uid="{00000000-0005-0000-0000-0000CC210000}"/>
    <cellStyle name="20% - uthevingsfarge 1 12 2 4" xfId="37238" xr:uid="{00000000-0005-0000-0000-0000CD210000}"/>
    <cellStyle name="20% - uthevingsfarge 1 12 2 5" xfId="37239" xr:uid="{00000000-0005-0000-0000-0000CE210000}"/>
    <cellStyle name="20% - uthevingsfarge 1 12 2 6" xfId="37235" xr:uid="{00000000-0005-0000-0000-0000CF210000}"/>
    <cellStyle name="20% - uthevingsfarge 1 12 2_4 manuell" xfId="53742" xr:uid="{185C61FB-6ED4-405B-B474-D3FE8857605F}"/>
    <cellStyle name="20% - uthevingsfarge 1 12 3" xfId="2565" xr:uid="{00000000-0005-0000-0000-0000D1210000}"/>
    <cellStyle name="20% - uthevingsfarge 1 12 3 2" xfId="37240" xr:uid="{00000000-0005-0000-0000-0000D2210000}"/>
    <cellStyle name="20% - uthevingsfarge 1 12 3_CC1" xfId="53743" xr:uid="{AF31C7F1-33DC-468A-979D-7FA2DCC0870A}"/>
    <cellStyle name="20% - uthevingsfarge 1 12 4" xfId="37241" xr:uid="{00000000-0005-0000-0000-0000D3210000}"/>
    <cellStyle name="20% - uthevingsfarge 1 12 5" xfId="37242" xr:uid="{00000000-0005-0000-0000-0000D4210000}"/>
    <cellStyle name="20% - uthevingsfarge 1 12 6" xfId="37243" xr:uid="{00000000-0005-0000-0000-0000D5210000}"/>
    <cellStyle name="20% - uthevingsfarge 1 12 7" xfId="37234" xr:uid="{00000000-0005-0000-0000-0000D6210000}"/>
    <cellStyle name="20% - uthevingsfarge 1 12_4 manuell" xfId="53744" xr:uid="{BBB6C8D9-E7DD-4C93-ADC1-E2893A10C7E0}"/>
    <cellStyle name="20% - uthevingsfarge 1 13" xfId="2566" xr:uid="{00000000-0005-0000-0000-0000D8210000}"/>
    <cellStyle name="20% - uthevingsfarge 1 13 2" xfId="2567" xr:uid="{00000000-0005-0000-0000-0000D9210000}"/>
    <cellStyle name="20% - uthevingsfarge 1 13 2 2" xfId="2568" xr:uid="{00000000-0005-0000-0000-0000DA210000}"/>
    <cellStyle name="20% - uthevingsfarge 1 13 2 2 2" xfId="37246" xr:uid="{00000000-0005-0000-0000-0000DB210000}"/>
    <cellStyle name="20% - uthevingsfarge 1 13 2 2_CC1" xfId="53745" xr:uid="{B8523E5E-216F-49A0-BEAA-54FA9A9D9D4E}"/>
    <cellStyle name="20% - uthevingsfarge 1 13 2 3" xfId="37247" xr:uid="{00000000-0005-0000-0000-0000DC210000}"/>
    <cellStyle name="20% - uthevingsfarge 1 13 2 4" xfId="37248" xr:uid="{00000000-0005-0000-0000-0000DD210000}"/>
    <cellStyle name="20% - uthevingsfarge 1 13 2 5" xfId="37249" xr:uid="{00000000-0005-0000-0000-0000DE210000}"/>
    <cellStyle name="20% - uthevingsfarge 1 13 2 6" xfId="37245" xr:uid="{00000000-0005-0000-0000-0000DF210000}"/>
    <cellStyle name="20% - uthevingsfarge 1 13 2_4 manuell" xfId="53746" xr:uid="{60019445-33EE-49D4-90AD-C32BA0196CFA}"/>
    <cellStyle name="20% - uthevingsfarge 1 13 3" xfId="2569" xr:uid="{00000000-0005-0000-0000-0000E1210000}"/>
    <cellStyle name="20% - uthevingsfarge 1 13 3 2" xfId="37250" xr:uid="{00000000-0005-0000-0000-0000E2210000}"/>
    <cellStyle name="20% - uthevingsfarge 1 13 3_CC1" xfId="53747" xr:uid="{DA9E4576-55BA-490C-9520-5743C56EF88F}"/>
    <cellStyle name="20% - uthevingsfarge 1 13 4" xfId="37251" xr:uid="{00000000-0005-0000-0000-0000E3210000}"/>
    <cellStyle name="20% - uthevingsfarge 1 13 5" xfId="37252" xr:uid="{00000000-0005-0000-0000-0000E4210000}"/>
    <cellStyle name="20% - uthevingsfarge 1 13 6" xfId="37253" xr:uid="{00000000-0005-0000-0000-0000E5210000}"/>
    <cellStyle name="20% - uthevingsfarge 1 13 7" xfId="37244" xr:uid="{00000000-0005-0000-0000-0000E6210000}"/>
    <cellStyle name="20% - uthevingsfarge 1 13_4 manuell" xfId="53748" xr:uid="{4E61584C-B544-4A29-B4B0-AE0B13D92E53}"/>
    <cellStyle name="20% - uthevingsfarge 1 14" xfId="2570" xr:uid="{00000000-0005-0000-0000-0000E8210000}"/>
    <cellStyle name="20% - uthevingsfarge 1 14 2" xfId="2571" xr:uid="{00000000-0005-0000-0000-0000E9210000}"/>
    <cellStyle name="20% - uthevingsfarge 1 14 2 2" xfId="2572" xr:uid="{00000000-0005-0000-0000-0000EA210000}"/>
    <cellStyle name="20% - uthevingsfarge 1 14 2 2 2" xfId="37256" xr:uid="{00000000-0005-0000-0000-0000EB210000}"/>
    <cellStyle name="20% - uthevingsfarge 1 14 2 2_CC1" xfId="53749" xr:uid="{352817D3-7B3B-47ED-AA4B-833EDD1B9B2B}"/>
    <cellStyle name="20% - uthevingsfarge 1 14 2 3" xfId="37257" xr:uid="{00000000-0005-0000-0000-0000EC210000}"/>
    <cellStyle name="20% - uthevingsfarge 1 14 2 4" xfId="37258" xr:uid="{00000000-0005-0000-0000-0000ED210000}"/>
    <cellStyle name="20% - uthevingsfarge 1 14 2 5" xfId="37259" xr:uid="{00000000-0005-0000-0000-0000EE210000}"/>
    <cellStyle name="20% - uthevingsfarge 1 14 2 6" xfId="37255" xr:uid="{00000000-0005-0000-0000-0000EF210000}"/>
    <cellStyle name="20% - uthevingsfarge 1 14 2_4 manuell" xfId="53750" xr:uid="{94E13EE4-C832-46BB-98ED-851EE203916B}"/>
    <cellStyle name="20% - uthevingsfarge 1 14 3" xfId="2573" xr:uid="{00000000-0005-0000-0000-0000F1210000}"/>
    <cellStyle name="20% - uthevingsfarge 1 14 3 2" xfId="37260" xr:uid="{00000000-0005-0000-0000-0000F2210000}"/>
    <cellStyle name="20% - uthevingsfarge 1 14 3_CC1" xfId="53751" xr:uid="{B8E7CE1D-CC0C-4246-8833-8B1D595A110D}"/>
    <cellStyle name="20% - uthevingsfarge 1 14 4" xfId="37261" xr:uid="{00000000-0005-0000-0000-0000F3210000}"/>
    <cellStyle name="20% - uthevingsfarge 1 14 5" xfId="37262" xr:uid="{00000000-0005-0000-0000-0000F4210000}"/>
    <cellStyle name="20% - uthevingsfarge 1 14 6" xfId="37263" xr:uid="{00000000-0005-0000-0000-0000F5210000}"/>
    <cellStyle name="20% - uthevingsfarge 1 14 7" xfId="37254" xr:uid="{00000000-0005-0000-0000-0000F6210000}"/>
    <cellStyle name="20% - uthevingsfarge 1 14_4 manuell" xfId="53752" xr:uid="{D6A89678-D249-43B2-A6C5-0D9D288DB5AD}"/>
    <cellStyle name="20% - uthevingsfarge 1 15" xfId="2574" xr:uid="{00000000-0005-0000-0000-0000F8210000}"/>
    <cellStyle name="20% - uthevingsfarge 1 15 2" xfId="2575" xr:uid="{00000000-0005-0000-0000-0000F9210000}"/>
    <cellStyle name="20% - uthevingsfarge 1 15 2 2" xfId="2576" xr:uid="{00000000-0005-0000-0000-0000FA210000}"/>
    <cellStyle name="20% - uthevingsfarge 1 15 2 2 2" xfId="37266" xr:uid="{00000000-0005-0000-0000-0000FB210000}"/>
    <cellStyle name="20% - uthevingsfarge 1 15 2 2_CC1" xfId="53753" xr:uid="{381E9608-ED3D-4802-A061-9A768943BACA}"/>
    <cellStyle name="20% - uthevingsfarge 1 15 2 3" xfId="37267" xr:uid="{00000000-0005-0000-0000-0000FC210000}"/>
    <cellStyle name="20% - uthevingsfarge 1 15 2 4" xfId="37268" xr:uid="{00000000-0005-0000-0000-0000FD210000}"/>
    <cellStyle name="20% - uthevingsfarge 1 15 2 5" xfId="37269" xr:uid="{00000000-0005-0000-0000-0000FE210000}"/>
    <cellStyle name="20% - uthevingsfarge 1 15 2 6" xfId="37265" xr:uid="{00000000-0005-0000-0000-0000FF210000}"/>
    <cellStyle name="20% - uthevingsfarge 1 15 2_4 manuell" xfId="53754" xr:uid="{D0B0AF61-F5E8-4607-9C18-181BDACD2366}"/>
    <cellStyle name="20% - uthevingsfarge 1 15 3" xfId="2577" xr:uid="{00000000-0005-0000-0000-000001220000}"/>
    <cellStyle name="20% - uthevingsfarge 1 15 3 2" xfId="37270" xr:uid="{00000000-0005-0000-0000-000002220000}"/>
    <cellStyle name="20% - uthevingsfarge 1 15 3_CC1" xfId="53755" xr:uid="{36171085-B619-43B4-AB41-278DEFF7E735}"/>
    <cellStyle name="20% - uthevingsfarge 1 15 4" xfId="37271" xr:uid="{00000000-0005-0000-0000-000003220000}"/>
    <cellStyle name="20% - uthevingsfarge 1 15 5" xfId="37272" xr:uid="{00000000-0005-0000-0000-000004220000}"/>
    <cellStyle name="20% - uthevingsfarge 1 15 6" xfId="37273" xr:uid="{00000000-0005-0000-0000-000005220000}"/>
    <cellStyle name="20% - uthevingsfarge 1 15 7" xfId="37264" xr:uid="{00000000-0005-0000-0000-000006220000}"/>
    <cellStyle name="20% - uthevingsfarge 1 15_4 manuell" xfId="53756" xr:uid="{F13A4B45-8441-420E-AC80-5BCFFDDADF23}"/>
    <cellStyle name="20% - uthevingsfarge 1 16" xfId="2578" xr:uid="{00000000-0005-0000-0000-000008220000}"/>
    <cellStyle name="20% - uthevingsfarge 1 16 2" xfId="2579" xr:uid="{00000000-0005-0000-0000-000009220000}"/>
    <cellStyle name="20% - uthevingsfarge 1 16 2 2" xfId="2580" xr:uid="{00000000-0005-0000-0000-00000A220000}"/>
    <cellStyle name="20% - uthevingsfarge 1 16 2 2 2" xfId="37276" xr:uid="{00000000-0005-0000-0000-00000B220000}"/>
    <cellStyle name="20% - uthevingsfarge 1 16 2 2_CC1" xfId="53757" xr:uid="{BBAB7DEF-65C5-4C57-9040-A6A4CAA5596B}"/>
    <cellStyle name="20% - uthevingsfarge 1 16 2 3" xfId="37277" xr:uid="{00000000-0005-0000-0000-00000C220000}"/>
    <cellStyle name="20% - uthevingsfarge 1 16 2 4" xfId="37278" xr:uid="{00000000-0005-0000-0000-00000D220000}"/>
    <cellStyle name="20% - uthevingsfarge 1 16 2 5" xfId="37279" xr:uid="{00000000-0005-0000-0000-00000E220000}"/>
    <cellStyle name="20% - uthevingsfarge 1 16 2 6" xfId="37275" xr:uid="{00000000-0005-0000-0000-00000F220000}"/>
    <cellStyle name="20% - uthevingsfarge 1 16 2_4 manuell" xfId="53758" xr:uid="{38C89F5B-037E-4D50-96D6-20E72DFE8A3E}"/>
    <cellStyle name="20% - uthevingsfarge 1 16 3" xfId="2581" xr:uid="{00000000-0005-0000-0000-000011220000}"/>
    <cellStyle name="20% - uthevingsfarge 1 16 3 2" xfId="37280" xr:uid="{00000000-0005-0000-0000-000012220000}"/>
    <cellStyle name="20% - uthevingsfarge 1 16 3_CC1" xfId="53759" xr:uid="{D93E3089-0E4A-4B1F-B6F1-9C63CE7D0F71}"/>
    <cellStyle name="20% - uthevingsfarge 1 16 4" xfId="37281" xr:uid="{00000000-0005-0000-0000-000013220000}"/>
    <cellStyle name="20% - uthevingsfarge 1 16 5" xfId="37282" xr:uid="{00000000-0005-0000-0000-000014220000}"/>
    <cellStyle name="20% - uthevingsfarge 1 16 6" xfId="37283" xr:uid="{00000000-0005-0000-0000-000015220000}"/>
    <cellStyle name="20% - uthevingsfarge 1 16 7" xfId="37274" xr:uid="{00000000-0005-0000-0000-000016220000}"/>
    <cellStyle name="20% - uthevingsfarge 1 16_4 manuell" xfId="53760" xr:uid="{B244012C-BED6-41AC-9ADA-ED5BF863F942}"/>
    <cellStyle name="20% - uthevingsfarge 1 17" xfId="2582" xr:uid="{00000000-0005-0000-0000-000018220000}"/>
    <cellStyle name="20% - uthevingsfarge 1 17 2" xfId="2583" xr:uid="{00000000-0005-0000-0000-000019220000}"/>
    <cellStyle name="20% - uthevingsfarge 1 17 2 2" xfId="2584" xr:uid="{00000000-0005-0000-0000-00001A220000}"/>
    <cellStyle name="20% - uthevingsfarge 1 17 2 2 2" xfId="37286" xr:uid="{00000000-0005-0000-0000-00001B220000}"/>
    <cellStyle name="20% - uthevingsfarge 1 17 2 2_CC1" xfId="53761" xr:uid="{1C307C0F-ADF0-4E19-A0F7-533FF2A12B27}"/>
    <cellStyle name="20% - uthevingsfarge 1 17 2 3" xfId="37287" xr:uid="{00000000-0005-0000-0000-00001C220000}"/>
    <cellStyle name="20% - uthevingsfarge 1 17 2 4" xfId="37288" xr:uid="{00000000-0005-0000-0000-00001D220000}"/>
    <cellStyle name="20% - uthevingsfarge 1 17 2 5" xfId="37289" xr:uid="{00000000-0005-0000-0000-00001E220000}"/>
    <cellStyle name="20% - uthevingsfarge 1 17 2 6" xfId="37285" xr:uid="{00000000-0005-0000-0000-00001F220000}"/>
    <cellStyle name="20% - uthevingsfarge 1 17 2_4 manuell" xfId="53762" xr:uid="{BA4DD408-8BF6-4937-A359-61C1A5630B2E}"/>
    <cellStyle name="20% - uthevingsfarge 1 17 3" xfId="2585" xr:uid="{00000000-0005-0000-0000-000021220000}"/>
    <cellStyle name="20% - uthevingsfarge 1 17 3 2" xfId="37290" xr:uid="{00000000-0005-0000-0000-000022220000}"/>
    <cellStyle name="20% - uthevingsfarge 1 17 3_CC1" xfId="53763" xr:uid="{9639EB06-D559-42D1-AD2F-F8970FD78D58}"/>
    <cellStyle name="20% - uthevingsfarge 1 17 4" xfId="37291" xr:uid="{00000000-0005-0000-0000-000023220000}"/>
    <cellStyle name="20% - uthevingsfarge 1 17 5" xfId="37292" xr:uid="{00000000-0005-0000-0000-000024220000}"/>
    <cellStyle name="20% - uthevingsfarge 1 17 6" xfId="37293" xr:uid="{00000000-0005-0000-0000-000025220000}"/>
    <cellStyle name="20% - uthevingsfarge 1 17 7" xfId="37284" xr:uid="{00000000-0005-0000-0000-000026220000}"/>
    <cellStyle name="20% - uthevingsfarge 1 17_4 manuell" xfId="53764" xr:uid="{1C947278-43FF-490B-9CD8-8BC45E94C782}"/>
    <cellStyle name="20% - uthevingsfarge 1 18" xfId="2586" xr:uid="{00000000-0005-0000-0000-000028220000}"/>
    <cellStyle name="20% - uthevingsfarge 1 18 2" xfId="2587" xr:uid="{00000000-0005-0000-0000-000029220000}"/>
    <cellStyle name="20% - uthevingsfarge 1 18 2 2" xfId="2588" xr:uid="{00000000-0005-0000-0000-00002A220000}"/>
    <cellStyle name="20% - uthevingsfarge 1 18 2 2 2" xfId="37296" xr:uid="{00000000-0005-0000-0000-00002B220000}"/>
    <cellStyle name="20% - uthevingsfarge 1 18 2 2_CC1" xfId="53765" xr:uid="{3967D1C4-D510-462B-82AD-82F0D5F00AFF}"/>
    <cellStyle name="20% - uthevingsfarge 1 18 2 3" xfId="37297" xr:uid="{00000000-0005-0000-0000-00002C220000}"/>
    <cellStyle name="20% - uthevingsfarge 1 18 2 4" xfId="37298" xr:uid="{00000000-0005-0000-0000-00002D220000}"/>
    <cellStyle name="20% - uthevingsfarge 1 18 2 5" xfId="37299" xr:uid="{00000000-0005-0000-0000-00002E220000}"/>
    <cellStyle name="20% - uthevingsfarge 1 18 2 6" xfId="37295" xr:uid="{00000000-0005-0000-0000-00002F220000}"/>
    <cellStyle name="20% - uthevingsfarge 1 18 2_4 manuell" xfId="53766" xr:uid="{117E08DE-796B-4794-8145-E8E27071CA33}"/>
    <cellStyle name="20% - uthevingsfarge 1 18 3" xfId="2589" xr:uid="{00000000-0005-0000-0000-000031220000}"/>
    <cellStyle name="20% - uthevingsfarge 1 18 3 2" xfId="37300" xr:uid="{00000000-0005-0000-0000-000032220000}"/>
    <cellStyle name="20% - uthevingsfarge 1 18 3_CC1" xfId="53767" xr:uid="{025738B3-FED7-4418-BC15-C128D8816388}"/>
    <cellStyle name="20% - uthevingsfarge 1 18 4" xfId="37301" xr:uid="{00000000-0005-0000-0000-000033220000}"/>
    <cellStyle name="20% - uthevingsfarge 1 18 5" xfId="37302" xr:uid="{00000000-0005-0000-0000-000034220000}"/>
    <cellStyle name="20% - uthevingsfarge 1 18 6" xfId="37303" xr:uid="{00000000-0005-0000-0000-000035220000}"/>
    <cellStyle name="20% - uthevingsfarge 1 18 7" xfId="37294" xr:uid="{00000000-0005-0000-0000-000036220000}"/>
    <cellStyle name="20% - uthevingsfarge 1 18_4 manuell" xfId="53768" xr:uid="{D5D5151E-ED7A-44F8-BBA9-C74E8DB31F88}"/>
    <cellStyle name="20% - uthevingsfarge 1 19" xfId="2590" xr:uid="{00000000-0005-0000-0000-000038220000}"/>
    <cellStyle name="20% - uthevingsfarge 1 19 2" xfId="2591" xr:uid="{00000000-0005-0000-0000-000039220000}"/>
    <cellStyle name="20% - uthevingsfarge 1 19 2 2" xfId="2592" xr:uid="{00000000-0005-0000-0000-00003A220000}"/>
    <cellStyle name="20% - uthevingsfarge 1 19 2 2 2" xfId="37306" xr:uid="{00000000-0005-0000-0000-00003B220000}"/>
    <cellStyle name="20% - uthevingsfarge 1 19 2 2_CC1" xfId="53769" xr:uid="{217EED1C-5641-45EF-89CD-378B3A117644}"/>
    <cellStyle name="20% - uthevingsfarge 1 19 2 3" xfId="37307" xr:uid="{00000000-0005-0000-0000-00003C220000}"/>
    <cellStyle name="20% - uthevingsfarge 1 19 2 4" xfId="37308" xr:uid="{00000000-0005-0000-0000-00003D220000}"/>
    <cellStyle name="20% - uthevingsfarge 1 19 2 5" xfId="37309" xr:uid="{00000000-0005-0000-0000-00003E220000}"/>
    <cellStyle name="20% - uthevingsfarge 1 19 2 6" xfId="37305" xr:uid="{00000000-0005-0000-0000-00003F220000}"/>
    <cellStyle name="20% - uthevingsfarge 1 19 2_4 manuell" xfId="53770" xr:uid="{A99A2810-AF2B-4567-B572-6279D0B6A0F5}"/>
    <cellStyle name="20% - uthevingsfarge 1 19 3" xfId="2593" xr:uid="{00000000-0005-0000-0000-000041220000}"/>
    <cellStyle name="20% - uthevingsfarge 1 19 3 2" xfId="37310" xr:uid="{00000000-0005-0000-0000-000042220000}"/>
    <cellStyle name="20% - uthevingsfarge 1 19 3_CC1" xfId="53771" xr:uid="{A72DCFEA-23CF-48EE-8057-EBD08EF72308}"/>
    <cellStyle name="20% - uthevingsfarge 1 19 4" xfId="37311" xr:uid="{00000000-0005-0000-0000-000043220000}"/>
    <cellStyle name="20% - uthevingsfarge 1 19 5" xfId="37312" xr:uid="{00000000-0005-0000-0000-000044220000}"/>
    <cellStyle name="20% - uthevingsfarge 1 19 6" xfId="37313" xr:uid="{00000000-0005-0000-0000-000045220000}"/>
    <cellStyle name="20% - uthevingsfarge 1 19 7" xfId="37304" xr:uid="{00000000-0005-0000-0000-000046220000}"/>
    <cellStyle name="20% - uthevingsfarge 1 19_4 manuell" xfId="53772" xr:uid="{BA724B74-1FFD-4657-B35E-AF39888B2038}"/>
    <cellStyle name="20% - uthevingsfarge 1 2" xfId="2594" xr:uid="{00000000-0005-0000-0000-000048220000}"/>
    <cellStyle name="20% - uthevingsfarge 1 2 10" xfId="14458" xr:uid="{00000000-0005-0000-0000-000049220000}"/>
    <cellStyle name="20% - uthevingsfarge 1 2 10 2" xfId="14459" xr:uid="{00000000-0005-0000-0000-00004A220000}"/>
    <cellStyle name="20% - uthevingsfarge 1 2 10 3" xfId="14460" xr:uid="{00000000-0005-0000-0000-00004B220000}"/>
    <cellStyle name="20% - uthevingsfarge 1 2 10_AVA DVA EL" xfId="14461" xr:uid="{00000000-0005-0000-0000-00004C220000}"/>
    <cellStyle name="20% - uthevingsfarge 1 2 11" xfId="14462" xr:uid="{00000000-0005-0000-0000-00004D220000}"/>
    <cellStyle name="20% - uthevingsfarge 1 2 12" xfId="14463" xr:uid="{00000000-0005-0000-0000-00004E220000}"/>
    <cellStyle name="20% - uthevingsfarge 1 2 13" xfId="43242" xr:uid="{00000000-0005-0000-0000-00004F220000}"/>
    <cellStyle name="20% - uthevingsfarge 1 2 14" xfId="43243" xr:uid="{00000000-0005-0000-0000-000050220000}"/>
    <cellStyle name="20% - uthevingsfarge 1 2 15" xfId="43244" xr:uid="{00000000-0005-0000-0000-000051220000}"/>
    <cellStyle name="20% - uthevingsfarge 1 2 16" xfId="43245" xr:uid="{00000000-0005-0000-0000-000052220000}"/>
    <cellStyle name="20% - uthevingsfarge 1 2 2" xfId="2595" xr:uid="{00000000-0005-0000-0000-000053220000}"/>
    <cellStyle name="20% - uthevingsfarge 1 2 2 10" xfId="43246" xr:uid="{00000000-0005-0000-0000-000054220000}"/>
    <cellStyle name="20% - uthevingsfarge 1 2 2 11" xfId="43247" xr:uid="{00000000-0005-0000-0000-000055220000}"/>
    <cellStyle name="20% - uthevingsfarge 1 2 2 2" xfId="2596" xr:uid="{00000000-0005-0000-0000-000056220000}"/>
    <cellStyle name="20% - uthevingsfarge 1 2 2 2 10" xfId="43248" xr:uid="{00000000-0005-0000-0000-000057220000}"/>
    <cellStyle name="20% - uthevingsfarge 1 2 2 2 2" xfId="14464" xr:uid="{00000000-0005-0000-0000-000058220000}"/>
    <cellStyle name="20% - uthevingsfarge 1 2 2 2 2 2" xfId="14465" xr:uid="{00000000-0005-0000-0000-000059220000}"/>
    <cellStyle name="20% - uthevingsfarge 1 2 2 2 2 2 2" xfId="43249" xr:uid="{00000000-0005-0000-0000-00005A220000}"/>
    <cellStyle name="20% - uthevingsfarge 1 2 2 2 2 2 2 2" xfId="43250" xr:uid="{00000000-0005-0000-0000-00005B220000}"/>
    <cellStyle name="20% - uthevingsfarge 1 2 2 2 2 2 3" xfId="43251" xr:uid="{00000000-0005-0000-0000-00005C220000}"/>
    <cellStyle name="20% - uthevingsfarge 1 2 2 2 2 2_3. Chng in credit spreads" xfId="43252" xr:uid="{00000000-0005-0000-0000-00005D220000}"/>
    <cellStyle name="20% - uthevingsfarge 1 2 2 2 2 3" xfId="14466" xr:uid="{00000000-0005-0000-0000-00005E220000}"/>
    <cellStyle name="20% - uthevingsfarge 1 2 2 2 2 3 2" xfId="43253" xr:uid="{00000000-0005-0000-0000-00005F220000}"/>
    <cellStyle name="20% - uthevingsfarge 1 2 2 2 2 4" xfId="43254" xr:uid="{00000000-0005-0000-0000-000060220000}"/>
    <cellStyle name="20% - uthevingsfarge 1 2 2 2 2 5" xfId="43255" xr:uid="{00000000-0005-0000-0000-000061220000}"/>
    <cellStyle name="20% - uthevingsfarge 1 2 2 2 2 6" xfId="43256" xr:uid="{00000000-0005-0000-0000-000062220000}"/>
    <cellStyle name="20% - uthevingsfarge 1 2 2 2 2_3. Chng in credit spreads" xfId="43257" xr:uid="{00000000-0005-0000-0000-000063220000}"/>
    <cellStyle name="20% - uthevingsfarge 1 2 2 2 3" xfId="14467" xr:uid="{00000000-0005-0000-0000-000064220000}"/>
    <cellStyle name="20% - uthevingsfarge 1 2 2 2 3 2" xfId="14468" xr:uid="{00000000-0005-0000-0000-000065220000}"/>
    <cellStyle name="20% - uthevingsfarge 1 2 2 2 3 2 2" xfId="43258" xr:uid="{00000000-0005-0000-0000-000066220000}"/>
    <cellStyle name="20% - uthevingsfarge 1 2 2 2 3 2 2 2" xfId="43259" xr:uid="{00000000-0005-0000-0000-000067220000}"/>
    <cellStyle name="20% - uthevingsfarge 1 2 2 2 3 2 3" xfId="43260" xr:uid="{00000000-0005-0000-0000-000068220000}"/>
    <cellStyle name="20% - uthevingsfarge 1 2 2 2 3 2_3. Chng in credit spreads" xfId="43261" xr:uid="{00000000-0005-0000-0000-000069220000}"/>
    <cellStyle name="20% - uthevingsfarge 1 2 2 2 3 3" xfId="14469" xr:uid="{00000000-0005-0000-0000-00006A220000}"/>
    <cellStyle name="20% - uthevingsfarge 1 2 2 2 3 3 2" xfId="43262" xr:uid="{00000000-0005-0000-0000-00006B220000}"/>
    <cellStyle name="20% - uthevingsfarge 1 2 2 2 3 4" xfId="43263" xr:uid="{00000000-0005-0000-0000-00006C220000}"/>
    <cellStyle name="20% - uthevingsfarge 1 2 2 2 3 5" xfId="43264" xr:uid="{00000000-0005-0000-0000-00006D220000}"/>
    <cellStyle name="20% - uthevingsfarge 1 2 2 2 3 6" xfId="43265" xr:uid="{00000000-0005-0000-0000-00006E220000}"/>
    <cellStyle name="20% - uthevingsfarge 1 2 2 2 3_3. Chng in credit spreads" xfId="43266" xr:uid="{00000000-0005-0000-0000-00006F220000}"/>
    <cellStyle name="20% - uthevingsfarge 1 2 2 2 4" xfId="14470" xr:uid="{00000000-0005-0000-0000-000070220000}"/>
    <cellStyle name="20% - uthevingsfarge 1 2 2 2 4 2" xfId="14471" xr:uid="{00000000-0005-0000-0000-000071220000}"/>
    <cellStyle name="20% - uthevingsfarge 1 2 2 2 4 2 2" xfId="43267" xr:uid="{00000000-0005-0000-0000-000072220000}"/>
    <cellStyle name="20% - uthevingsfarge 1 2 2 2 4 3" xfId="14472" xr:uid="{00000000-0005-0000-0000-000073220000}"/>
    <cellStyle name="20% - uthevingsfarge 1 2 2 2 4 4" xfId="43268" xr:uid="{00000000-0005-0000-0000-000074220000}"/>
    <cellStyle name="20% - uthevingsfarge 1 2 2 2 4 5" xfId="43269" xr:uid="{00000000-0005-0000-0000-000075220000}"/>
    <cellStyle name="20% - uthevingsfarge 1 2 2 2 4 6" xfId="43270" xr:uid="{00000000-0005-0000-0000-000076220000}"/>
    <cellStyle name="20% - uthevingsfarge 1 2 2 2 4_3. Chng in credit spreads" xfId="43271" xr:uid="{00000000-0005-0000-0000-000077220000}"/>
    <cellStyle name="20% - uthevingsfarge 1 2 2 2 5" xfId="14473" xr:uid="{00000000-0005-0000-0000-000078220000}"/>
    <cellStyle name="20% - uthevingsfarge 1 2 2 2 5 2" xfId="14474" xr:uid="{00000000-0005-0000-0000-000079220000}"/>
    <cellStyle name="20% - uthevingsfarge 1 2 2 2 5 2 2" xfId="43272" xr:uid="{00000000-0005-0000-0000-00007A220000}"/>
    <cellStyle name="20% - uthevingsfarge 1 2 2 2 5 3" xfId="14475" xr:uid="{00000000-0005-0000-0000-00007B220000}"/>
    <cellStyle name="20% - uthevingsfarge 1 2 2 2 5 4" xfId="43273" xr:uid="{00000000-0005-0000-0000-00007C220000}"/>
    <cellStyle name="20% - uthevingsfarge 1 2 2 2 5 5" xfId="43274" xr:uid="{00000000-0005-0000-0000-00007D220000}"/>
    <cellStyle name="20% - uthevingsfarge 1 2 2 2 5_3. Chng in credit spreads" xfId="43275" xr:uid="{00000000-0005-0000-0000-00007E220000}"/>
    <cellStyle name="20% - uthevingsfarge 1 2 2 2 6" xfId="14476" xr:uid="{00000000-0005-0000-0000-00007F220000}"/>
    <cellStyle name="20% - uthevingsfarge 1 2 2 2 6 2" xfId="43276" xr:uid="{00000000-0005-0000-0000-000080220000}"/>
    <cellStyle name="20% - uthevingsfarge 1 2 2 2 7" xfId="14477" xr:uid="{00000000-0005-0000-0000-000081220000}"/>
    <cellStyle name="20% - uthevingsfarge 1 2 2 2 8" xfId="37315" xr:uid="{00000000-0005-0000-0000-000082220000}"/>
    <cellStyle name="20% - uthevingsfarge 1 2 2 2 9" xfId="43277" xr:uid="{00000000-0005-0000-0000-000083220000}"/>
    <cellStyle name="20% - uthevingsfarge 1 2 2 2_3. Chng in credit spreads" xfId="43278" xr:uid="{00000000-0005-0000-0000-000084220000}"/>
    <cellStyle name="20% - uthevingsfarge 1 2 2 3" xfId="14478" xr:uid="{00000000-0005-0000-0000-000085220000}"/>
    <cellStyle name="20% - uthevingsfarge 1 2 2 3 2" xfId="14479" xr:uid="{00000000-0005-0000-0000-000086220000}"/>
    <cellStyle name="20% - uthevingsfarge 1 2 2 3 2 2" xfId="43279" xr:uid="{00000000-0005-0000-0000-000087220000}"/>
    <cellStyle name="20% - uthevingsfarge 1 2 2 3 2 2 2" xfId="43280" xr:uid="{00000000-0005-0000-0000-000088220000}"/>
    <cellStyle name="20% - uthevingsfarge 1 2 2 3 2 3" xfId="43281" xr:uid="{00000000-0005-0000-0000-000089220000}"/>
    <cellStyle name="20% - uthevingsfarge 1 2 2 3 2_3. Chng in credit spreads" xfId="43282" xr:uid="{00000000-0005-0000-0000-00008A220000}"/>
    <cellStyle name="20% - uthevingsfarge 1 2 2 3 3" xfId="14480" xr:uid="{00000000-0005-0000-0000-00008B220000}"/>
    <cellStyle name="20% - uthevingsfarge 1 2 2 3 3 2" xfId="43283" xr:uid="{00000000-0005-0000-0000-00008C220000}"/>
    <cellStyle name="20% - uthevingsfarge 1 2 2 3 4" xfId="37316" xr:uid="{00000000-0005-0000-0000-00008D220000}"/>
    <cellStyle name="20% - uthevingsfarge 1 2 2 3 5" xfId="43284" xr:uid="{00000000-0005-0000-0000-00008E220000}"/>
    <cellStyle name="20% - uthevingsfarge 1 2 2 3 6" xfId="43285" xr:uid="{00000000-0005-0000-0000-00008F220000}"/>
    <cellStyle name="20% - uthevingsfarge 1 2 2 3_3. Chng in credit spreads" xfId="43286" xr:uid="{00000000-0005-0000-0000-000090220000}"/>
    <cellStyle name="20% - uthevingsfarge 1 2 2 4" xfId="14481" xr:uid="{00000000-0005-0000-0000-000091220000}"/>
    <cellStyle name="20% - uthevingsfarge 1 2 2 4 2" xfId="14482" xr:uid="{00000000-0005-0000-0000-000092220000}"/>
    <cellStyle name="20% - uthevingsfarge 1 2 2 4 2 2" xfId="43287" xr:uid="{00000000-0005-0000-0000-000093220000}"/>
    <cellStyle name="20% - uthevingsfarge 1 2 2 4 2 2 2" xfId="43288" xr:uid="{00000000-0005-0000-0000-000094220000}"/>
    <cellStyle name="20% - uthevingsfarge 1 2 2 4 2 3" xfId="43289" xr:uid="{00000000-0005-0000-0000-000095220000}"/>
    <cellStyle name="20% - uthevingsfarge 1 2 2 4 2_3. Chng in credit spreads" xfId="43290" xr:uid="{00000000-0005-0000-0000-000096220000}"/>
    <cellStyle name="20% - uthevingsfarge 1 2 2 4 3" xfId="14483" xr:uid="{00000000-0005-0000-0000-000097220000}"/>
    <cellStyle name="20% - uthevingsfarge 1 2 2 4 3 2" xfId="43291" xr:uid="{00000000-0005-0000-0000-000098220000}"/>
    <cellStyle name="20% - uthevingsfarge 1 2 2 4 4" xfId="37317" xr:uid="{00000000-0005-0000-0000-000099220000}"/>
    <cellStyle name="20% - uthevingsfarge 1 2 2 4 5" xfId="43292" xr:uid="{00000000-0005-0000-0000-00009A220000}"/>
    <cellStyle name="20% - uthevingsfarge 1 2 2 4 6" xfId="43293" xr:uid="{00000000-0005-0000-0000-00009B220000}"/>
    <cellStyle name="20% - uthevingsfarge 1 2 2 4_3. Chng in credit spreads" xfId="43294" xr:uid="{00000000-0005-0000-0000-00009C220000}"/>
    <cellStyle name="20% - uthevingsfarge 1 2 2 5" xfId="14484" xr:uid="{00000000-0005-0000-0000-00009D220000}"/>
    <cellStyle name="20% - uthevingsfarge 1 2 2 5 2" xfId="14485" xr:uid="{00000000-0005-0000-0000-00009E220000}"/>
    <cellStyle name="20% - uthevingsfarge 1 2 2 5 2 2" xfId="43295" xr:uid="{00000000-0005-0000-0000-00009F220000}"/>
    <cellStyle name="20% - uthevingsfarge 1 2 2 5 2 2 2" xfId="43296" xr:uid="{00000000-0005-0000-0000-0000A0220000}"/>
    <cellStyle name="20% - uthevingsfarge 1 2 2 5 2 3" xfId="43297" xr:uid="{00000000-0005-0000-0000-0000A1220000}"/>
    <cellStyle name="20% - uthevingsfarge 1 2 2 5 2_3. Chng in credit spreads" xfId="43298" xr:uid="{00000000-0005-0000-0000-0000A2220000}"/>
    <cellStyle name="20% - uthevingsfarge 1 2 2 5 3" xfId="14486" xr:uid="{00000000-0005-0000-0000-0000A3220000}"/>
    <cellStyle name="20% - uthevingsfarge 1 2 2 5 3 2" xfId="43299" xr:uid="{00000000-0005-0000-0000-0000A4220000}"/>
    <cellStyle name="20% - uthevingsfarge 1 2 2 5 4" xfId="37318" xr:uid="{00000000-0005-0000-0000-0000A5220000}"/>
    <cellStyle name="20% - uthevingsfarge 1 2 2 5 5" xfId="43300" xr:uid="{00000000-0005-0000-0000-0000A6220000}"/>
    <cellStyle name="20% - uthevingsfarge 1 2 2 5 6" xfId="43301" xr:uid="{00000000-0005-0000-0000-0000A7220000}"/>
    <cellStyle name="20% - uthevingsfarge 1 2 2 5_3. Chng in credit spreads" xfId="43302" xr:uid="{00000000-0005-0000-0000-0000A8220000}"/>
    <cellStyle name="20% - uthevingsfarge 1 2 2 6" xfId="14487" xr:uid="{00000000-0005-0000-0000-0000A9220000}"/>
    <cellStyle name="20% - uthevingsfarge 1 2 2 6 2" xfId="14488" xr:uid="{00000000-0005-0000-0000-0000AA220000}"/>
    <cellStyle name="20% - uthevingsfarge 1 2 2 6 2 2" xfId="43303" xr:uid="{00000000-0005-0000-0000-0000AB220000}"/>
    <cellStyle name="20% - uthevingsfarge 1 2 2 6 3" xfId="14489" xr:uid="{00000000-0005-0000-0000-0000AC220000}"/>
    <cellStyle name="20% - uthevingsfarge 1 2 2 6 4" xfId="43304" xr:uid="{00000000-0005-0000-0000-0000AD220000}"/>
    <cellStyle name="20% - uthevingsfarge 1 2 2 6 5" xfId="43305" xr:uid="{00000000-0005-0000-0000-0000AE220000}"/>
    <cellStyle name="20% - uthevingsfarge 1 2 2 6 6" xfId="43306" xr:uid="{00000000-0005-0000-0000-0000AF220000}"/>
    <cellStyle name="20% - uthevingsfarge 1 2 2 6_3. Chng in credit spreads" xfId="43307" xr:uid="{00000000-0005-0000-0000-0000B0220000}"/>
    <cellStyle name="20% - uthevingsfarge 1 2 2 7" xfId="14490" xr:uid="{00000000-0005-0000-0000-0000B1220000}"/>
    <cellStyle name="20% - uthevingsfarge 1 2 2 8" xfId="37314" xr:uid="{00000000-0005-0000-0000-0000B2220000}"/>
    <cellStyle name="20% - uthevingsfarge 1 2 2 9" xfId="43308" xr:uid="{00000000-0005-0000-0000-0000B3220000}"/>
    <cellStyle name="20% - uthevingsfarge 1 2 2_3. Chng in credit spreads" xfId="43309" xr:uid="{00000000-0005-0000-0000-0000B4220000}"/>
    <cellStyle name="20% - uthevingsfarge 1 2 3" xfId="12446" xr:uid="{00000000-0005-0000-0000-0000B5220000}"/>
    <cellStyle name="20% - uthevingsfarge 1 2 3 10" xfId="43310" xr:uid="{00000000-0005-0000-0000-0000B6220000}"/>
    <cellStyle name="20% - uthevingsfarge 1 2 3 2" xfId="14491" xr:uid="{00000000-0005-0000-0000-0000B7220000}"/>
    <cellStyle name="20% - uthevingsfarge 1 2 3 2 2" xfId="14492" xr:uid="{00000000-0005-0000-0000-0000B8220000}"/>
    <cellStyle name="20% - uthevingsfarge 1 2 3 2 2 2" xfId="43311" xr:uid="{00000000-0005-0000-0000-0000B9220000}"/>
    <cellStyle name="20% - uthevingsfarge 1 2 3 2 2 2 2" xfId="43312" xr:uid="{00000000-0005-0000-0000-0000BA220000}"/>
    <cellStyle name="20% - uthevingsfarge 1 2 3 2 2 3" xfId="43313" xr:uid="{00000000-0005-0000-0000-0000BB220000}"/>
    <cellStyle name="20% - uthevingsfarge 1 2 3 2 2_3. Chng in credit spreads" xfId="43314" xr:uid="{00000000-0005-0000-0000-0000BC220000}"/>
    <cellStyle name="20% - uthevingsfarge 1 2 3 2 3" xfId="14493" xr:uid="{00000000-0005-0000-0000-0000BD220000}"/>
    <cellStyle name="20% - uthevingsfarge 1 2 3 2 3 2" xfId="43315" xr:uid="{00000000-0005-0000-0000-0000BE220000}"/>
    <cellStyle name="20% - uthevingsfarge 1 2 3 2 3 2 2" xfId="43316" xr:uid="{00000000-0005-0000-0000-0000BF220000}"/>
    <cellStyle name="20% - uthevingsfarge 1 2 3 2 3 3" xfId="43317" xr:uid="{00000000-0005-0000-0000-0000C0220000}"/>
    <cellStyle name="20% - uthevingsfarge 1 2 3 2 3_3. Chng in credit spreads" xfId="43318" xr:uid="{00000000-0005-0000-0000-0000C1220000}"/>
    <cellStyle name="20% - uthevingsfarge 1 2 3 2 4" xfId="43319" xr:uid="{00000000-0005-0000-0000-0000C2220000}"/>
    <cellStyle name="20% - uthevingsfarge 1 2 3 2 4 2" xfId="43320" xr:uid="{00000000-0005-0000-0000-0000C3220000}"/>
    <cellStyle name="20% - uthevingsfarge 1 2 3 2 4 2 2" xfId="43321" xr:uid="{00000000-0005-0000-0000-0000C4220000}"/>
    <cellStyle name="20% - uthevingsfarge 1 2 3 2 4 3" xfId="43322" xr:uid="{00000000-0005-0000-0000-0000C5220000}"/>
    <cellStyle name="20% - uthevingsfarge 1 2 3 2 4_3. Chng in credit spreads" xfId="43323" xr:uid="{00000000-0005-0000-0000-0000C6220000}"/>
    <cellStyle name="20% - uthevingsfarge 1 2 3 2 5" xfId="43324" xr:uid="{00000000-0005-0000-0000-0000C7220000}"/>
    <cellStyle name="20% - uthevingsfarge 1 2 3 2 5 2" xfId="43325" xr:uid="{00000000-0005-0000-0000-0000C8220000}"/>
    <cellStyle name="20% - uthevingsfarge 1 2 3 2 6" xfId="43326" xr:uid="{00000000-0005-0000-0000-0000C9220000}"/>
    <cellStyle name="20% - uthevingsfarge 1 2 3 2_3. Chng in credit spreads" xfId="43327" xr:uid="{00000000-0005-0000-0000-0000CA220000}"/>
    <cellStyle name="20% - uthevingsfarge 1 2 3 3" xfId="14494" xr:uid="{00000000-0005-0000-0000-0000CB220000}"/>
    <cellStyle name="20% - uthevingsfarge 1 2 3 3 2" xfId="14495" xr:uid="{00000000-0005-0000-0000-0000CC220000}"/>
    <cellStyle name="20% - uthevingsfarge 1 2 3 3 2 2" xfId="43328" xr:uid="{00000000-0005-0000-0000-0000CD220000}"/>
    <cellStyle name="20% - uthevingsfarge 1 2 3 3 2 2 2" xfId="43329" xr:uid="{00000000-0005-0000-0000-0000CE220000}"/>
    <cellStyle name="20% - uthevingsfarge 1 2 3 3 2 3" xfId="43330" xr:uid="{00000000-0005-0000-0000-0000CF220000}"/>
    <cellStyle name="20% - uthevingsfarge 1 2 3 3 2_3. Chng in credit spreads" xfId="43331" xr:uid="{00000000-0005-0000-0000-0000D0220000}"/>
    <cellStyle name="20% - uthevingsfarge 1 2 3 3 3" xfId="14496" xr:uid="{00000000-0005-0000-0000-0000D1220000}"/>
    <cellStyle name="20% - uthevingsfarge 1 2 3 3 3 2" xfId="43332" xr:uid="{00000000-0005-0000-0000-0000D2220000}"/>
    <cellStyle name="20% - uthevingsfarge 1 2 3 3 4" xfId="43333" xr:uid="{00000000-0005-0000-0000-0000D3220000}"/>
    <cellStyle name="20% - uthevingsfarge 1 2 3 3 5" xfId="43334" xr:uid="{00000000-0005-0000-0000-0000D4220000}"/>
    <cellStyle name="20% - uthevingsfarge 1 2 3 3 6" xfId="43335" xr:uid="{00000000-0005-0000-0000-0000D5220000}"/>
    <cellStyle name="20% - uthevingsfarge 1 2 3 3_3. Chng in credit spreads" xfId="43336" xr:uid="{00000000-0005-0000-0000-0000D6220000}"/>
    <cellStyle name="20% - uthevingsfarge 1 2 3 4" xfId="14497" xr:uid="{00000000-0005-0000-0000-0000D7220000}"/>
    <cellStyle name="20% - uthevingsfarge 1 2 3 4 2" xfId="14498" xr:uid="{00000000-0005-0000-0000-0000D8220000}"/>
    <cellStyle name="20% - uthevingsfarge 1 2 3 4 2 2" xfId="43337" xr:uid="{00000000-0005-0000-0000-0000D9220000}"/>
    <cellStyle name="20% - uthevingsfarge 1 2 3 4 3" xfId="14499" xr:uid="{00000000-0005-0000-0000-0000DA220000}"/>
    <cellStyle name="20% - uthevingsfarge 1 2 3 4 4" xfId="43338" xr:uid="{00000000-0005-0000-0000-0000DB220000}"/>
    <cellStyle name="20% - uthevingsfarge 1 2 3 4 5" xfId="43339" xr:uid="{00000000-0005-0000-0000-0000DC220000}"/>
    <cellStyle name="20% - uthevingsfarge 1 2 3 4 6" xfId="43340" xr:uid="{00000000-0005-0000-0000-0000DD220000}"/>
    <cellStyle name="20% - uthevingsfarge 1 2 3 4_3. Chng in credit spreads" xfId="43341" xr:uid="{00000000-0005-0000-0000-0000DE220000}"/>
    <cellStyle name="20% - uthevingsfarge 1 2 3 5" xfId="14500" xr:uid="{00000000-0005-0000-0000-0000DF220000}"/>
    <cellStyle name="20% - uthevingsfarge 1 2 3 5 2" xfId="14501" xr:uid="{00000000-0005-0000-0000-0000E0220000}"/>
    <cellStyle name="20% - uthevingsfarge 1 2 3 5 2 2" xfId="43342" xr:uid="{00000000-0005-0000-0000-0000E1220000}"/>
    <cellStyle name="20% - uthevingsfarge 1 2 3 5 3" xfId="14502" xr:uid="{00000000-0005-0000-0000-0000E2220000}"/>
    <cellStyle name="20% - uthevingsfarge 1 2 3 5 4" xfId="43343" xr:uid="{00000000-0005-0000-0000-0000E3220000}"/>
    <cellStyle name="20% - uthevingsfarge 1 2 3 5 5" xfId="43344" xr:uid="{00000000-0005-0000-0000-0000E4220000}"/>
    <cellStyle name="20% - uthevingsfarge 1 2 3 5 6" xfId="43345" xr:uid="{00000000-0005-0000-0000-0000E5220000}"/>
    <cellStyle name="20% - uthevingsfarge 1 2 3 5_3. Chng in credit spreads" xfId="43346" xr:uid="{00000000-0005-0000-0000-0000E6220000}"/>
    <cellStyle name="20% - uthevingsfarge 1 2 3 6" xfId="14503" xr:uid="{00000000-0005-0000-0000-0000E7220000}"/>
    <cellStyle name="20% - uthevingsfarge 1 2 3 6 2" xfId="43347" xr:uid="{00000000-0005-0000-0000-0000E8220000}"/>
    <cellStyle name="20% - uthevingsfarge 1 2 3 6 2 2" xfId="43348" xr:uid="{00000000-0005-0000-0000-0000E9220000}"/>
    <cellStyle name="20% - uthevingsfarge 1 2 3 6 3" xfId="43349" xr:uid="{00000000-0005-0000-0000-0000EA220000}"/>
    <cellStyle name="20% - uthevingsfarge 1 2 3 6_3. Chng in credit spreads" xfId="43350" xr:uid="{00000000-0005-0000-0000-0000EB220000}"/>
    <cellStyle name="20% - uthevingsfarge 1 2 3 7" xfId="14504" xr:uid="{00000000-0005-0000-0000-0000EC220000}"/>
    <cellStyle name="20% - uthevingsfarge 1 2 3 7 2" xfId="43351" xr:uid="{00000000-0005-0000-0000-0000ED220000}"/>
    <cellStyle name="20% - uthevingsfarge 1 2 3 8" xfId="37319" xr:uid="{00000000-0005-0000-0000-0000EE220000}"/>
    <cellStyle name="20% - uthevingsfarge 1 2 3 9" xfId="43352" xr:uid="{00000000-0005-0000-0000-0000EF220000}"/>
    <cellStyle name="20% - uthevingsfarge 1 2 3_3. Chng in credit spreads" xfId="43353" xr:uid="{00000000-0005-0000-0000-0000F0220000}"/>
    <cellStyle name="20% - uthevingsfarge 1 2 4" xfId="14505" xr:uid="{00000000-0005-0000-0000-0000F1220000}"/>
    <cellStyle name="20% - uthevingsfarge 1 2 4 2" xfId="14506" xr:uid="{00000000-0005-0000-0000-0000F2220000}"/>
    <cellStyle name="20% - uthevingsfarge 1 2 4 2 2" xfId="14507" xr:uid="{00000000-0005-0000-0000-0000F3220000}"/>
    <cellStyle name="20% - uthevingsfarge 1 2 4 2 2 2" xfId="43354" xr:uid="{00000000-0005-0000-0000-0000F4220000}"/>
    <cellStyle name="20% - uthevingsfarge 1 2 4 2 3" xfId="43355" xr:uid="{00000000-0005-0000-0000-0000F5220000}"/>
    <cellStyle name="20% - uthevingsfarge 1 2 4 2_3. Chng in credit spreads" xfId="43356" xr:uid="{00000000-0005-0000-0000-0000F6220000}"/>
    <cellStyle name="20% - uthevingsfarge 1 2 4 3" xfId="14508" xr:uid="{00000000-0005-0000-0000-0000F7220000}"/>
    <cellStyle name="20% - uthevingsfarge 1 2 4 3 2" xfId="43357" xr:uid="{00000000-0005-0000-0000-0000F8220000}"/>
    <cellStyle name="20% - uthevingsfarge 1 2 4 3 2 2" xfId="43358" xr:uid="{00000000-0005-0000-0000-0000F9220000}"/>
    <cellStyle name="20% - uthevingsfarge 1 2 4 3 3" xfId="43359" xr:uid="{00000000-0005-0000-0000-0000FA220000}"/>
    <cellStyle name="20% - uthevingsfarge 1 2 4 3_3. Chng in credit spreads" xfId="43360" xr:uid="{00000000-0005-0000-0000-0000FB220000}"/>
    <cellStyle name="20% - uthevingsfarge 1 2 4 4" xfId="14509" xr:uid="{00000000-0005-0000-0000-0000FC220000}"/>
    <cellStyle name="20% - uthevingsfarge 1 2 4 4 2" xfId="43361" xr:uid="{00000000-0005-0000-0000-0000FD220000}"/>
    <cellStyle name="20% - uthevingsfarge 1 2 4 4 2 2" xfId="43362" xr:uid="{00000000-0005-0000-0000-0000FE220000}"/>
    <cellStyle name="20% - uthevingsfarge 1 2 4 4 3" xfId="43363" xr:uid="{00000000-0005-0000-0000-0000FF220000}"/>
    <cellStyle name="20% - uthevingsfarge 1 2 4 4_3. Chng in credit spreads" xfId="43364" xr:uid="{00000000-0005-0000-0000-000000230000}"/>
    <cellStyle name="20% - uthevingsfarge 1 2 4 5" xfId="37320" xr:uid="{00000000-0005-0000-0000-000001230000}"/>
    <cellStyle name="20% - uthevingsfarge 1 2 4 5 2" xfId="43365" xr:uid="{00000000-0005-0000-0000-000002230000}"/>
    <cellStyle name="20% - uthevingsfarge 1 2 4 6" xfId="43366" xr:uid="{00000000-0005-0000-0000-000003230000}"/>
    <cellStyle name="20% - uthevingsfarge 1 2 4 7" xfId="43367" xr:uid="{00000000-0005-0000-0000-000004230000}"/>
    <cellStyle name="20% - uthevingsfarge 1 2 4_3. Chng in credit spreads" xfId="43368" xr:uid="{00000000-0005-0000-0000-000005230000}"/>
    <cellStyle name="20% - uthevingsfarge 1 2 5" xfId="14510" xr:uid="{00000000-0005-0000-0000-000006230000}"/>
    <cellStyle name="20% - uthevingsfarge 1 2 5 2" xfId="14511" xr:uid="{00000000-0005-0000-0000-000007230000}"/>
    <cellStyle name="20% - uthevingsfarge 1 2 5 2 2" xfId="14512" xr:uid="{00000000-0005-0000-0000-000008230000}"/>
    <cellStyle name="20% - uthevingsfarge 1 2 5 2 2 2" xfId="43369" xr:uid="{00000000-0005-0000-0000-000009230000}"/>
    <cellStyle name="20% - uthevingsfarge 1 2 5 2 3" xfId="43370" xr:uid="{00000000-0005-0000-0000-00000A230000}"/>
    <cellStyle name="20% - uthevingsfarge 1 2 5 2_3. Chng in credit spreads" xfId="43371" xr:uid="{00000000-0005-0000-0000-00000B230000}"/>
    <cellStyle name="20% - uthevingsfarge 1 2 5 3" xfId="14513" xr:uid="{00000000-0005-0000-0000-00000C230000}"/>
    <cellStyle name="20% - uthevingsfarge 1 2 5 3 2" xfId="43372" xr:uid="{00000000-0005-0000-0000-00000D230000}"/>
    <cellStyle name="20% - uthevingsfarge 1 2 5 4" xfId="14514" xr:uid="{00000000-0005-0000-0000-00000E230000}"/>
    <cellStyle name="20% - uthevingsfarge 1 2 5 5" xfId="37321" xr:uid="{00000000-0005-0000-0000-00000F230000}"/>
    <cellStyle name="20% - uthevingsfarge 1 2 5 6" xfId="43373" xr:uid="{00000000-0005-0000-0000-000010230000}"/>
    <cellStyle name="20% - uthevingsfarge 1 2 5 7" xfId="43374" xr:uid="{00000000-0005-0000-0000-000011230000}"/>
    <cellStyle name="20% - uthevingsfarge 1 2 5_3. Chng in credit spreads" xfId="43375" xr:uid="{00000000-0005-0000-0000-000012230000}"/>
    <cellStyle name="20% - uthevingsfarge 1 2 6" xfId="14515" xr:uid="{00000000-0005-0000-0000-000013230000}"/>
    <cellStyle name="20% - uthevingsfarge 1 2 6 2" xfId="14516" xr:uid="{00000000-0005-0000-0000-000014230000}"/>
    <cellStyle name="20% - uthevingsfarge 1 2 6 2 2" xfId="14517" xr:uid="{00000000-0005-0000-0000-000015230000}"/>
    <cellStyle name="20% - uthevingsfarge 1 2 6 2 2 2" xfId="43376" xr:uid="{00000000-0005-0000-0000-000016230000}"/>
    <cellStyle name="20% - uthevingsfarge 1 2 6 2 3" xfId="43377" xr:uid="{00000000-0005-0000-0000-000017230000}"/>
    <cellStyle name="20% - uthevingsfarge 1 2 6 2_3. Chng in credit spreads" xfId="43378" xr:uid="{00000000-0005-0000-0000-000018230000}"/>
    <cellStyle name="20% - uthevingsfarge 1 2 6 3" xfId="14518" xr:uid="{00000000-0005-0000-0000-000019230000}"/>
    <cellStyle name="20% - uthevingsfarge 1 2 6 3 2" xfId="43379" xr:uid="{00000000-0005-0000-0000-00001A230000}"/>
    <cellStyle name="20% - uthevingsfarge 1 2 6 4" xfId="14519" xr:uid="{00000000-0005-0000-0000-00001B230000}"/>
    <cellStyle name="20% - uthevingsfarge 1 2 6 5" xfId="37322" xr:uid="{00000000-0005-0000-0000-00001C230000}"/>
    <cellStyle name="20% - uthevingsfarge 1 2 6 6" xfId="43380" xr:uid="{00000000-0005-0000-0000-00001D230000}"/>
    <cellStyle name="20% - uthevingsfarge 1 2 6 7" xfId="43381" xr:uid="{00000000-0005-0000-0000-00001E230000}"/>
    <cellStyle name="20% - uthevingsfarge 1 2 6_3. Chng in credit spreads" xfId="43382" xr:uid="{00000000-0005-0000-0000-00001F230000}"/>
    <cellStyle name="20% - uthevingsfarge 1 2 7" xfId="14520" xr:uid="{00000000-0005-0000-0000-000020230000}"/>
    <cellStyle name="20% - uthevingsfarge 1 2 7 2" xfId="14521" xr:uid="{00000000-0005-0000-0000-000021230000}"/>
    <cellStyle name="20% - uthevingsfarge 1 2 7 2 2" xfId="14522" xr:uid="{00000000-0005-0000-0000-000022230000}"/>
    <cellStyle name="20% - uthevingsfarge 1 2 7 2 3" xfId="43383" xr:uid="{00000000-0005-0000-0000-000023230000}"/>
    <cellStyle name="20% - uthevingsfarge 1 2 7 2_AVA DVA EL" xfId="14523" xr:uid="{00000000-0005-0000-0000-000024230000}"/>
    <cellStyle name="20% - uthevingsfarge 1 2 7 3" xfId="14524" xr:uid="{00000000-0005-0000-0000-000025230000}"/>
    <cellStyle name="20% - uthevingsfarge 1 2 7 4" xfId="14525" xr:uid="{00000000-0005-0000-0000-000026230000}"/>
    <cellStyle name="20% - uthevingsfarge 1 2 7 5" xfId="43384" xr:uid="{00000000-0005-0000-0000-000027230000}"/>
    <cellStyle name="20% - uthevingsfarge 1 2 7 6" xfId="43385" xr:uid="{00000000-0005-0000-0000-000028230000}"/>
    <cellStyle name="20% - uthevingsfarge 1 2 7_3. Chng in credit spreads" xfId="43386" xr:uid="{00000000-0005-0000-0000-000029230000}"/>
    <cellStyle name="20% - uthevingsfarge 1 2 8" xfId="14526" xr:uid="{00000000-0005-0000-0000-00002A230000}"/>
    <cellStyle name="20% - uthevingsfarge 1 2 8 2" xfId="14527" xr:uid="{00000000-0005-0000-0000-00002B230000}"/>
    <cellStyle name="20% - uthevingsfarge 1 2 8 2 2" xfId="43387" xr:uid="{00000000-0005-0000-0000-00002C230000}"/>
    <cellStyle name="20% - uthevingsfarge 1 2 8 3" xfId="14528" xr:uid="{00000000-0005-0000-0000-00002D230000}"/>
    <cellStyle name="20% - uthevingsfarge 1 2 8 4" xfId="43388" xr:uid="{00000000-0005-0000-0000-00002E230000}"/>
    <cellStyle name="20% - uthevingsfarge 1 2 8_3. Chng in credit spreads" xfId="43389" xr:uid="{00000000-0005-0000-0000-00002F230000}"/>
    <cellStyle name="20% - uthevingsfarge 1 2 9" xfId="14529" xr:uid="{00000000-0005-0000-0000-000030230000}"/>
    <cellStyle name="20% - uthevingsfarge 1 2 9 2" xfId="14530" xr:uid="{00000000-0005-0000-0000-000031230000}"/>
    <cellStyle name="20% - uthevingsfarge 1 2 9 3" xfId="14531" xr:uid="{00000000-0005-0000-0000-000032230000}"/>
    <cellStyle name="20% - uthevingsfarge 1 2 9_AVA DVA EL" xfId="14532" xr:uid="{00000000-0005-0000-0000-000033230000}"/>
    <cellStyle name="20% - uthevingsfarge 1 2_11" xfId="2597" xr:uid="{00000000-0005-0000-0000-000034230000}"/>
    <cellStyle name="20% - uthevingsfarge 1 20" xfId="2598" xr:uid="{00000000-0005-0000-0000-000035230000}"/>
    <cellStyle name="20% - uthevingsfarge 1 20 2" xfId="2599" xr:uid="{00000000-0005-0000-0000-000036230000}"/>
    <cellStyle name="20% - uthevingsfarge 1 20 2 2" xfId="2600" xr:uid="{00000000-0005-0000-0000-000037230000}"/>
    <cellStyle name="20% - uthevingsfarge 1 20 2 2 2" xfId="37325" xr:uid="{00000000-0005-0000-0000-000038230000}"/>
    <cellStyle name="20% - uthevingsfarge 1 20 2 2_CC1" xfId="53773" xr:uid="{7C3ABB5D-DF35-43B5-9945-87DEBDD6F4AF}"/>
    <cellStyle name="20% - uthevingsfarge 1 20 2 3" xfId="37326" xr:uid="{00000000-0005-0000-0000-000039230000}"/>
    <cellStyle name="20% - uthevingsfarge 1 20 2 4" xfId="37327" xr:uid="{00000000-0005-0000-0000-00003A230000}"/>
    <cellStyle name="20% - uthevingsfarge 1 20 2 5" xfId="37328" xr:uid="{00000000-0005-0000-0000-00003B230000}"/>
    <cellStyle name="20% - uthevingsfarge 1 20 2 6" xfId="37324" xr:uid="{00000000-0005-0000-0000-00003C230000}"/>
    <cellStyle name="20% - uthevingsfarge 1 20 2_4 manuell" xfId="53774" xr:uid="{EF214DAA-4B64-48FC-8242-165DF9903BF6}"/>
    <cellStyle name="20% - uthevingsfarge 1 20 3" xfId="2601" xr:uid="{00000000-0005-0000-0000-00003E230000}"/>
    <cellStyle name="20% - uthevingsfarge 1 20 3 2" xfId="37329" xr:uid="{00000000-0005-0000-0000-00003F230000}"/>
    <cellStyle name="20% - uthevingsfarge 1 20 3_CC1" xfId="53775" xr:uid="{2C4438C5-B526-41D7-AE29-524E7421CB1D}"/>
    <cellStyle name="20% - uthevingsfarge 1 20 4" xfId="37330" xr:uid="{00000000-0005-0000-0000-000040230000}"/>
    <cellStyle name="20% - uthevingsfarge 1 20 5" xfId="37331" xr:uid="{00000000-0005-0000-0000-000041230000}"/>
    <cellStyle name="20% - uthevingsfarge 1 20 6" xfId="37332" xr:uid="{00000000-0005-0000-0000-000042230000}"/>
    <cellStyle name="20% - uthevingsfarge 1 20 7" xfId="37323" xr:uid="{00000000-0005-0000-0000-000043230000}"/>
    <cellStyle name="20% - uthevingsfarge 1 20_4 manuell" xfId="53776" xr:uid="{38F6E898-AB4B-41DF-9658-FCF58873E8EC}"/>
    <cellStyle name="20% - uthevingsfarge 1 21" xfId="2602" xr:uid="{00000000-0005-0000-0000-000045230000}"/>
    <cellStyle name="20% - uthevingsfarge 1 21 2" xfId="2603" xr:uid="{00000000-0005-0000-0000-000046230000}"/>
    <cellStyle name="20% - uthevingsfarge 1 21 2 2" xfId="2604" xr:uid="{00000000-0005-0000-0000-000047230000}"/>
    <cellStyle name="20% - uthevingsfarge 1 21 2 2 2" xfId="37335" xr:uid="{00000000-0005-0000-0000-000048230000}"/>
    <cellStyle name="20% - uthevingsfarge 1 21 2 2_CC1" xfId="53777" xr:uid="{51B605FE-CC21-4514-95BF-77DEB98E61DD}"/>
    <cellStyle name="20% - uthevingsfarge 1 21 2 3" xfId="37336" xr:uid="{00000000-0005-0000-0000-000049230000}"/>
    <cellStyle name="20% - uthevingsfarge 1 21 2 4" xfId="37337" xr:uid="{00000000-0005-0000-0000-00004A230000}"/>
    <cellStyle name="20% - uthevingsfarge 1 21 2 5" xfId="37338" xr:uid="{00000000-0005-0000-0000-00004B230000}"/>
    <cellStyle name="20% - uthevingsfarge 1 21 2 6" xfId="37334" xr:uid="{00000000-0005-0000-0000-00004C230000}"/>
    <cellStyle name="20% - uthevingsfarge 1 21 2_4 manuell" xfId="53778" xr:uid="{B9637FB8-CBC1-4A81-A078-B379769334DF}"/>
    <cellStyle name="20% - uthevingsfarge 1 21 3" xfId="2605" xr:uid="{00000000-0005-0000-0000-00004E230000}"/>
    <cellStyle name="20% - uthevingsfarge 1 21 3 2" xfId="37339" xr:uid="{00000000-0005-0000-0000-00004F230000}"/>
    <cellStyle name="20% - uthevingsfarge 1 21 3_CC1" xfId="53779" xr:uid="{3A4B16E9-E3D0-4222-860D-85E81604DE31}"/>
    <cellStyle name="20% - uthevingsfarge 1 21 4" xfId="37340" xr:uid="{00000000-0005-0000-0000-000050230000}"/>
    <cellStyle name="20% - uthevingsfarge 1 21 5" xfId="37341" xr:uid="{00000000-0005-0000-0000-000051230000}"/>
    <cellStyle name="20% - uthevingsfarge 1 21 6" xfId="37342" xr:uid="{00000000-0005-0000-0000-000052230000}"/>
    <cellStyle name="20% - uthevingsfarge 1 21 7" xfId="37333" xr:uid="{00000000-0005-0000-0000-000053230000}"/>
    <cellStyle name="20% - uthevingsfarge 1 21_4 manuell" xfId="53780" xr:uid="{04B96C29-362A-4971-945D-C38BB9BA33FF}"/>
    <cellStyle name="20% - uthevingsfarge 1 22" xfId="2606" xr:uid="{00000000-0005-0000-0000-000055230000}"/>
    <cellStyle name="20% - uthevingsfarge 1 22 2" xfId="2607" xr:uid="{00000000-0005-0000-0000-000056230000}"/>
    <cellStyle name="20% - uthevingsfarge 1 22 2 2" xfId="2608" xr:uid="{00000000-0005-0000-0000-000057230000}"/>
    <cellStyle name="20% - uthevingsfarge 1 22 2 2 2" xfId="37345" xr:uid="{00000000-0005-0000-0000-000058230000}"/>
    <cellStyle name="20% - uthevingsfarge 1 22 2 2_CC1" xfId="53781" xr:uid="{FE4F4703-508F-42AD-9D11-88061D14D1D8}"/>
    <cellStyle name="20% - uthevingsfarge 1 22 2 3" xfId="37346" xr:uid="{00000000-0005-0000-0000-000059230000}"/>
    <cellStyle name="20% - uthevingsfarge 1 22 2 4" xfId="37347" xr:uid="{00000000-0005-0000-0000-00005A230000}"/>
    <cellStyle name="20% - uthevingsfarge 1 22 2 5" xfId="37348" xr:uid="{00000000-0005-0000-0000-00005B230000}"/>
    <cellStyle name="20% - uthevingsfarge 1 22 2 6" xfId="37344" xr:uid="{00000000-0005-0000-0000-00005C230000}"/>
    <cellStyle name="20% - uthevingsfarge 1 22 2_4 manuell" xfId="53782" xr:uid="{0B74B8AB-35D8-427E-AAA5-164822CAA41C}"/>
    <cellStyle name="20% - uthevingsfarge 1 22 3" xfId="2609" xr:uid="{00000000-0005-0000-0000-00005E230000}"/>
    <cellStyle name="20% - uthevingsfarge 1 22 3 2" xfId="37349" xr:uid="{00000000-0005-0000-0000-00005F230000}"/>
    <cellStyle name="20% - uthevingsfarge 1 22 3_CC1" xfId="53783" xr:uid="{CA1E95A7-2933-4E83-935D-1DA69C59358A}"/>
    <cellStyle name="20% - uthevingsfarge 1 22 4" xfId="37350" xr:uid="{00000000-0005-0000-0000-000060230000}"/>
    <cellStyle name="20% - uthevingsfarge 1 22 5" xfId="37351" xr:uid="{00000000-0005-0000-0000-000061230000}"/>
    <cellStyle name="20% - uthevingsfarge 1 22 6" xfId="37352" xr:uid="{00000000-0005-0000-0000-000062230000}"/>
    <cellStyle name="20% - uthevingsfarge 1 22 7" xfId="37343" xr:uid="{00000000-0005-0000-0000-000063230000}"/>
    <cellStyle name="20% - uthevingsfarge 1 22_4 manuell" xfId="53784" xr:uid="{AADAFE76-9F87-4E07-B642-6E7214DACCB3}"/>
    <cellStyle name="20% - uthevingsfarge 1 23" xfId="2610" xr:uid="{00000000-0005-0000-0000-000065230000}"/>
    <cellStyle name="20% - uthevingsfarge 1 23 2" xfId="2611" xr:uid="{00000000-0005-0000-0000-000066230000}"/>
    <cellStyle name="20% - uthevingsfarge 1 23 2 2" xfId="2612" xr:uid="{00000000-0005-0000-0000-000067230000}"/>
    <cellStyle name="20% - uthevingsfarge 1 23 2 2 2" xfId="37355" xr:uid="{00000000-0005-0000-0000-000068230000}"/>
    <cellStyle name="20% - uthevingsfarge 1 23 2 2_CC1" xfId="53785" xr:uid="{2499DDCC-717E-4754-8F51-A145CC9716B6}"/>
    <cellStyle name="20% - uthevingsfarge 1 23 2 3" xfId="37356" xr:uid="{00000000-0005-0000-0000-000069230000}"/>
    <cellStyle name="20% - uthevingsfarge 1 23 2 4" xfId="37357" xr:uid="{00000000-0005-0000-0000-00006A230000}"/>
    <cellStyle name="20% - uthevingsfarge 1 23 2 5" xfId="37358" xr:uid="{00000000-0005-0000-0000-00006B230000}"/>
    <cellStyle name="20% - uthevingsfarge 1 23 2 6" xfId="37354" xr:uid="{00000000-0005-0000-0000-00006C230000}"/>
    <cellStyle name="20% - uthevingsfarge 1 23 2_4 manuell" xfId="53786" xr:uid="{945B2818-828F-4EBB-A891-744EE49A3D3D}"/>
    <cellStyle name="20% - uthevingsfarge 1 23 3" xfId="2613" xr:uid="{00000000-0005-0000-0000-00006E230000}"/>
    <cellStyle name="20% - uthevingsfarge 1 23 3 2" xfId="37359" xr:uid="{00000000-0005-0000-0000-00006F230000}"/>
    <cellStyle name="20% - uthevingsfarge 1 23 3_CC1" xfId="53787" xr:uid="{E453840E-7EE6-4290-9CC8-D4B3524C7062}"/>
    <cellStyle name="20% - uthevingsfarge 1 23 4" xfId="37360" xr:uid="{00000000-0005-0000-0000-000070230000}"/>
    <cellStyle name="20% - uthevingsfarge 1 23 5" xfId="37361" xr:uid="{00000000-0005-0000-0000-000071230000}"/>
    <cellStyle name="20% - uthevingsfarge 1 23 6" xfId="37362" xr:uid="{00000000-0005-0000-0000-000072230000}"/>
    <cellStyle name="20% - uthevingsfarge 1 23 7" xfId="37353" xr:uid="{00000000-0005-0000-0000-000073230000}"/>
    <cellStyle name="20% - uthevingsfarge 1 23_4 manuell" xfId="53788" xr:uid="{07F197B7-381F-4035-AE76-BD5B1DD21EEA}"/>
    <cellStyle name="20% - uthevingsfarge 1 24" xfId="2614" xr:uid="{00000000-0005-0000-0000-000075230000}"/>
    <cellStyle name="20% - uthevingsfarge 1 24 2" xfId="2615" xr:uid="{00000000-0005-0000-0000-000076230000}"/>
    <cellStyle name="20% - uthevingsfarge 1 24 2 2" xfId="2616" xr:uid="{00000000-0005-0000-0000-000077230000}"/>
    <cellStyle name="20% - uthevingsfarge 1 24 2 2 2" xfId="37365" xr:uid="{00000000-0005-0000-0000-000078230000}"/>
    <cellStyle name="20% - uthevingsfarge 1 24 2 2_CC1" xfId="53789" xr:uid="{F05685C8-23FA-4988-AA43-EA4CAC223B3C}"/>
    <cellStyle name="20% - uthevingsfarge 1 24 2 3" xfId="37366" xr:uid="{00000000-0005-0000-0000-000079230000}"/>
    <cellStyle name="20% - uthevingsfarge 1 24 2 4" xfId="37367" xr:uid="{00000000-0005-0000-0000-00007A230000}"/>
    <cellStyle name="20% - uthevingsfarge 1 24 2 5" xfId="37368" xr:uid="{00000000-0005-0000-0000-00007B230000}"/>
    <cellStyle name="20% - uthevingsfarge 1 24 2 6" xfId="37364" xr:uid="{00000000-0005-0000-0000-00007C230000}"/>
    <cellStyle name="20% - uthevingsfarge 1 24 2_4 manuell" xfId="53790" xr:uid="{CAF3B902-FABC-4C0D-8191-798E3F79F121}"/>
    <cellStyle name="20% - uthevingsfarge 1 24 3" xfId="2617" xr:uid="{00000000-0005-0000-0000-00007E230000}"/>
    <cellStyle name="20% - uthevingsfarge 1 24 3 2" xfId="37369" xr:uid="{00000000-0005-0000-0000-00007F230000}"/>
    <cellStyle name="20% - uthevingsfarge 1 24 3_CC1" xfId="53791" xr:uid="{14B02098-6B8F-4A7C-8A90-4CE4E3B76C37}"/>
    <cellStyle name="20% - uthevingsfarge 1 24 4" xfId="37370" xr:uid="{00000000-0005-0000-0000-000080230000}"/>
    <cellStyle name="20% - uthevingsfarge 1 24 5" xfId="37371" xr:uid="{00000000-0005-0000-0000-000081230000}"/>
    <cellStyle name="20% - uthevingsfarge 1 24 6" xfId="37372" xr:uid="{00000000-0005-0000-0000-000082230000}"/>
    <cellStyle name="20% - uthevingsfarge 1 24 7" xfId="37363" xr:uid="{00000000-0005-0000-0000-000083230000}"/>
    <cellStyle name="20% - uthevingsfarge 1 24_4 manuell" xfId="53792" xr:uid="{3C779046-F2B0-42AD-8A40-3098C82BB1DE}"/>
    <cellStyle name="20% - uthevingsfarge 1 25" xfId="2618" xr:uid="{00000000-0005-0000-0000-000085230000}"/>
    <cellStyle name="20% - uthevingsfarge 1 25 2" xfId="2619" xr:uid="{00000000-0005-0000-0000-000086230000}"/>
    <cellStyle name="20% - uthevingsfarge 1 25 2 2" xfId="2620" xr:uid="{00000000-0005-0000-0000-000087230000}"/>
    <cellStyle name="20% - uthevingsfarge 1 25 2 2 2" xfId="37375" xr:uid="{00000000-0005-0000-0000-000088230000}"/>
    <cellStyle name="20% - uthevingsfarge 1 25 2 2_CC1" xfId="53793" xr:uid="{AD4A7D59-DA57-44B9-A5FF-B52BA372048F}"/>
    <cellStyle name="20% - uthevingsfarge 1 25 2 3" xfId="37376" xr:uid="{00000000-0005-0000-0000-000089230000}"/>
    <cellStyle name="20% - uthevingsfarge 1 25 2 4" xfId="37377" xr:uid="{00000000-0005-0000-0000-00008A230000}"/>
    <cellStyle name="20% - uthevingsfarge 1 25 2 5" xfId="37378" xr:uid="{00000000-0005-0000-0000-00008B230000}"/>
    <cellStyle name="20% - uthevingsfarge 1 25 2 6" xfId="37374" xr:uid="{00000000-0005-0000-0000-00008C230000}"/>
    <cellStyle name="20% - uthevingsfarge 1 25 2_4 manuell" xfId="53794" xr:uid="{FC8FA025-BCF4-4B61-B07C-FCA978D77121}"/>
    <cellStyle name="20% - uthevingsfarge 1 25 3" xfId="2621" xr:uid="{00000000-0005-0000-0000-00008E230000}"/>
    <cellStyle name="20% - uthevingsfarge 1 25 3 2" xfId="37379" xr:uid="{00000000-0005-0000-0000-00008F230000}"/>
    <cellStyle name="20% - uthevingsfarge 1 25 3_CC1" xfId="53795" xr:uid="{E8492E33-3925-4412-A99F-F5EBA772DA1F}"/>
    <cellStyle name="20% - uthevingsfarge 1 25 4" xfId="37380" xr:uid="{00000000-0005-0000-0000-000090230000}"/>
    <cellStyle name="20% - uthevingsfarge 1 25 5" xfId="37381" xr:uid="{00000000-0005-0000-0000-000091230000}"/>
    <cellStyle name="20% - uthevingsfarge 1 25 6" xfId="37382" xr:uid="{00000000-0005-0000-0000-000092230000}"/>
    <cellStyle name="20% - uthevingsfarge 1 25 7" xfId="37373" xr:uid="{00000000-0005-0000-0000-000093230000}"/>
    <cellStyle name="20% - uthevingsfarge 1 25_4 manuell" xfId="53796" xr:uid="{44D64E09-47A3-4811-9F8B-E24E6A0F79EF}"/>
    <cellStyle name="20% - uthevingsfarge 1 26" xfId="2622" xr:uid="{00000000-0005-0000-0000-000095230000}"/>
    <cellStyle name="20% - uthevingsfarge 1 26 2" xfId="2623" xr:uid="{00000000-0005-0000-0000-000096230000}"/>
    <cellStyle name="20% - uthevingsfarge 1 26 2 2" xfId="2624" xr:uid="{00000000-0005-0000-0000-000097230000}"/>
    <cellStyle name="20% - uthevingsfarge 1 26 2 2 2" xfId="37385" xr:uid="{00000000-0005-0000-0000-000098230000}"/>
    <cellStyle name="20% - uthevingsfarge 1 26 2 2_CC1" xfId="53797" xr:uid="{85B94F73-1719-4CF5-A332-7092EFBC75D2}"/>
    <cellStyle name="20% - uthevingsfarge 1 26 2 3" xfId="37386" xr:uid="{00000000-0005-0000-0000-000099230000}"/>
    <cellStyle name="20% - uthevingsfarge 1 26 2 4" xfId="37387" xr:uid="{00000000-0005-0000-0000-00009A230000}"/>
    <cellStyle name="20% - uthevingsfarge 1 26 2 5" xfId="37388" xr:uid="{00000000-0005-0000-0000-00009B230000}"/>
    <cellStyle name="20% - uthevingsfarge 1 26 2 6" xfId="37384" xr:uid="{00000000-0005-0000-0000-00009C230000}"/>
    <cellStyle name="20% - uthevingsfarge 1 26 2_4 manuell" xfId="53798" xr:uid="{D3403D38-CCB9-423E-8802-6FCD796F9A43}"/>
    <cellStyle name="20% - uthevingsfarge 1 26 3" xfId="2625" xr:uid="{00000000-0005-0000-0000-00009E230000}"/>
    <cellStyle name="20% - uthevingsfarge 1 26 3 2" xfId="37389" xr:uid="{00000000-0005-0000-0000-00009F230000}"/>
    <cellStyle name="20% - uthevingsfarge 1 26 3_CC1" xfId="53799" xr:uid="{28656BCE-BB61-47DF-8B04-8A2B4AB62FA1}"/>
    <cellStyle name="20% - uthevingsfarge 1 26 4" xfId="37390" xr:uid="{00000000-0005-0000-0000-0000A0230000}"/>
    <cellStyle name="20% - uthevingsfarge 1 26 5" xfId="37391" xr:uid="{00000000-0005-0000-0000-0000A1230000}"/>
    <cellStyle name="20% - uthevingsfarge 1 26 6" xfId="37392" xr:uid="{00000000-0005-0000-0000-0000A2230000}"/>
    <cellStyle name="20% - uthevingsfarge 1 26 7" xfId="37383" xr:uid="{00000000-0005-0000-0000-0000A3230000}"/>
    <cellStyle name="20% - uthevingsfarge 1 26_4 manuell" xfId="53800" xr:uid="{BF103138-23F5-4BEC-8868-7950EE3AD2DD}"/>
    <cellStyle name="20% - uthevingsfarge 1 27" xfId="2626" xr:uid="{00000000-0005-0000-0000-0000A5230000}"/>
    <cellStyle name="20% - uthevingsfarge 1 27 2" xfId="2627" xr:uid="{00000000-0005-0000-0000-0000A6230000}"/>
    <cellStyle name="20% - uthevingsfarge 1 27 2 2" xfId="2628" xr:uid="{00000000-0005-0000-0000-0000A7230000}"/>
    <cellStyle name="20% - uthevingsfarge 1 27 2 2 2" xfId="37395" xr:uid="{00000000-0005-0000-0000-0000A8230000}"/>
    <cellStyle name="20% - uthevingsfarge 1 27 2 2_CC1" xfId="53801" xr:uid="{8186ABB4-3353-48E2-922E-030AE1068498}"/>
    <cellStyle name="20% - uthevingsfarge 1 27 2 3" xfId="37396" xr:uid="{00000000-0005-0000-0000-0000A9230000}"/>
    <cellStyle name="20% - uthevingsfarge 1 27 2 4" xfId="37397" xr:uid="{00000000-0005-0000-0000-0000AA230000}"/>
    <cellStyle name="20% - uthevingsfarge 1 27 2 5" xfId="37398" xr:uid="{00000000-0005-0000-0000-0000AB230000}"/>
    <cellStyle name="20% - uthevingsfarge 1 27 2 6" xfId="37394" xr:uid="{00000000-0005-0000-0000-0000AC230000}"/>
    <cellStyle name="20% - uthevingsfarge 1 27 2_4 manuell" xfId="53802" xr:uid="{43C21A3E-6C19-49EA-9931-B2EB71D0D6AB}"/>
    <cellStyle name="20% - uthevingsfarge 1 27 3" xfId="2629" xr:uid="{00000000-0005-0000-0000-0000AE230000}"/>
    <cellStyle name="20% - uthevingsfarge 1 27 3 2" xfId="37399" xr:uid="{00000000-0005-0000-0000-0000AF230000}"/>
    <cellStyle name="20% - uthevingsfarge 1 27 3_CC1" xfId="53803" xr:uid="{77E63D9A-BD6B-450F-9C35-8F53A1A51DE3}"/>
    <cellStyle name="20% - uthevingsfarge 1 27 4" xfId="37400" xr:uid="{00000000-0005-0000-0000-0000B0230000}"/>
    <cellStyle name="20% - uthevingsfarge 1 27 5" xfId="37401" xr:uid="{00000000-0005-0000-0000-0000B1230000}"/>
    <cellStyle name="20% - uthevingsfarge 1 27 6" xfId="37402" xr:uid="{00000000-0005-0000-0000-0000B2230000}"/>
    <cellStyle name="20% - uthevingsfarge 1 27 7" xfId="37393" xr:uid="{00000000-0005-0000-0000-0000B3230000}"/>
    <cellStyle name="20% - uthevingsfarge 1 27_4 manuell" xfId="53804" xr:uid="{57CED1B1-DD58-412E-9D3B-C419702E04D5}"/>
    <cellStyle name="20% - uthevingsfarge 1 28" xfId="2630" xr:uid="{00000000-0005-0000-0000-0000B5230000}"/>
    <cellStyle name="20% - uthevingsfarge 1 28 2" xfId="2631" xr:uid="{00000000-0005-0000-0000-0000B6230000}"/>
    <cellStyle name="20% - uthevingsfarge 1 28 2 2" xfId="2632" xr:uid="{00000000-0005-0000-0000-0000B7230000}"/>
    <cellStyle name="20% - uthevingsfarge 1 28 2 2 2" xfId="37405" xr:uid="{00000000-0005-0000-0000-0000B8230000}"/>
    <cellStyle name="20% - uthevingsfarge 1 28 2 2_CC1" xfId="53805" xr:uid="{C8E9E42A-674F-43E6-B1DB-3B20DF202A4E}"/>
    <cellStyle name="20% - uthevingsfarge 1 28 2 3" xfId="37406" xr:uid="{00000000-0005-0000-0000-0000B9230000}"/>
    <cellStyle name="20% - uthevingsfarge 1 28 2 4" xfId="37407" xr:uid="{00000000-0005-0000-0000-0000BA230000}"/>
    <cellStyle name="20% - uthevingsfarge 1 28 2 5" xfId="37408" xr:uid="{00000000-0005-0000-0000-0000BB230000}"/>
    <cellStyle name="20% - uthevingsfarge 1 28 2 6" xfId="37404" xr:uid="{00000000-0005-0000-0000-0000BC230000}"/>
    <cellStyle name="20% - uthevingsfarge 1 28 2_4 manuell" xfId="53806" xr:uid="{CFD28D91-56BB-48B7-9624-0C7A5FCB5EAA}"/>
    <cellStyle name="20% - uthevingsfarge 1 28 3" xfId="2633" xr:uid="{00000000-0005-0000-0000-0000BE230000}"/>
    <cellStyle name="20% - uthevingsfarge 1 28 3 2" xfId="37409" xr:uid="{00000000-0005-0000-0000-0000BF230000}"/>
    <cellStyle name="20% - uthevingsfarge 1 28 3_CC1" xfId="53807" xr:uid="{ACA4922D-4547-4E0F-9549-3FD635BA2154}"/>
    <cellStyle name="20% - uthevingsfarge 1 28 4" xfId="37410" xr:uid="{00000000-0005-0000-0000-0000C0230000}"/>
    <cellStyle name="20% - uthevingsfarge 1 28 5" xfId="37411" xr:uid="{00000000-0005-0000-0000-0000C1230000}"/>
    <cellStyle name="20% - uthevingsfarge 1 28 6" xfId="37412" xr:uid="{00000000-0005-0000-0000-0000C2230000}"/>
    <cellStyle name="20% - uthevingsfarge 1 28 7" xfId="37403" xr:uid="{00000000-0005-0000-0000-0000C3230000}"/>
    <cellStyle name="20% - uthevingsfarge 1 28_4 manuell" xfId="53808" xr:uid="{15930A9D-A8BF-4F0E-BA52-423D90691EAA}"/>
    <cellStyle name="20% - uthevingsfarge 1 29" xfId="2634" xr:uid="{00000000-0005-0000-0000-0000C5230000}"/>
    <cellStyle name="20% - uthevingsfarge 1 29 2" xfId="2635" xr:uid="{00000000-0005-0000-0000-0000C6230000}"/>
    <cellStyle name="20% - uthevingsfarge 1 29 2 2" xfId="2636" xr:uid="{00000000-0005-0000-0000-0000C7230000}"/>
    <cellStyle name="20% - uthevingsfarge 1 29 2 2 2" xfId="37415" xr:uid="{00000000-0005-0000-0000-0000C8230000}"/>
    <cellStyle name="20% - uthevingsfarge 1 29 2 2_CC1" xfId="53809" xr:uid="{6432A4BF-004A-4343-8B20-D46F293BE633}"/>
    <cellStyle name="20% - uthevingsfarge 1 29 2 3" xfId="37416" xr:uid="{00000000-0005-0000-0000-0000C9230000}"/>
    <cellStyle name="20% - uthevingsfarge 1 29 2 4" xfId="37417" xr:uid="{00000000-0005-0000-0000-0000CA230000}"/>
    <cellStyle name="20% - uthevingsfarge 1 29 2 5" xfId="37418" xr:uid="{00000000-0005-0000-0000-0000CB230000}"/>
    <cellStyle name="20% - uthevingsfarge 1 29 2 6" xfId="37414" xr:uid="{00000000-0005-0000-0000-0000CC230000}"/>
    <cellStyle name="20% - uthevingsfarge 1 29 2_4 manuell" xfId="53810" xr:uid="{BB901E31-EFEF-4648-BE11-D7114C229844}"/>
    <cellStyle name="20% - uthevingsfarge 1 29 3" xfId="2637" xr:uid="{00000000-0005-0000-0000-0000CE230000}"/>
    <cellStyle name="20% - uthevingsfarge 1 29 3 2" xfId="37419" xr:uid="{00000000-0005-0000-0000-0000CF230000}"/>
    <cellStyle name="20% - uthevingsfarge 1 29 3_CC1" xfId="53811" xr:uid="{76FA2823-2D22-4512-BDBB-B031B0D8626C}"/>
    <cellStyle name="20% - uthevingsfarge 1 29 4" xfId="37420" xr:uid="{00000000-0005-0000-0000-0000D0230000}"/>
    <cellStyle name="20% - uthevingsfarge 1 29 5" xfId="37421" xr:uid="{00000000-0005-0000-0000-0000D1230000}"/>
    <cellStyle name="20% - uthevingsfarge 1 29 6" xfId="37422" xr:uid="{00000000-0005-0000-0000-0000D2230000}"/>
    <cellStyle name="20% - uthevingsfarge 1 29 7" xfId="37413" xr:uid="{00000000-0005-0000-0000-0000D3230000}"/>
    <cellStyle name="20% - uthevingsfarge 1 29_4 manuell" xfId="53812" xr:uid="{42FBA0E0-0B9D-46B0-9074-14365F3F2EA0}"/>
    <cellStyle name="20% - uthevingsfarge 1 3" xfId="2638" xr:uid="{00000000-0005-0000-0000-0000D5230000}"/>
    <cellStyle name="20% - uthevingsfarge 1 3 10" xfId="43390" xr:uid="{00000000-0005-0000-0000-0000D6230000}"/>
    <cellStyle name="20% - uthevingsfarge 1 3 11" xfId="43391" xr:uid="{00000000-0005-0000-0000-0000D7230000}"/>
    <cellStyle name="20% - uthevingsfarge 1 3 2" xfId="2639" xr:uid="{00000000-0005-0000-0000-0000D8230000}"/>
    <cellStyle name="20% - uthevingsfarge 1 3 2 10" xfId="43392" xr:uid="{00000000-0005-0000-0000-0000D9230000}"/>
    <cellStyle name="20% - uthevingsfarge 1 3 2 2" xfId="2640" xr:uid="{00000000-0005-0000-0000-0000DA230000}"/>
    <cellStyle name="20% - uthevingsfarge 1 3 2 2 2" xfId="14533" xr:uid="{00000000-0005-0000-0000-0000DB230000}"/>
    <cellStyle name="20% - uthevingsfarge 1 3 2 2 2 2" xfId="43393" xr:uid="{00000000-0005-0000-0000-0000DC230000}"/>
    <cellStyle name="20% - uthevingsfarge 1 3 2 2 2 2 2" xfId="43394" xr:uid="{00000000-0005-0000-0000-0000DD230000}"/>
    <cellStyle name="20% - uthevingsfarge 1 3 2 2 2 3" xfId="43395" xr:uid="{00000000-0005-0000-0000-0000DE230000}"/>
    <cellStyle name="20% - uthevingsfarge 1 3 2 2 2_3. Chng in credit spreads" xfId="43396" xr:uid="{00000000-0005-0000-0000-0000DF230000}"/>
    <cellStyle name="20% - uthevingsfarge 1 3 2 2 3" xfId="14534" xr:uid="{00000000-0005-0000-0000-0000E0230000}"/>
    <cellStyle name="20% - uthevingsfarge 1 3 2 2 3 2" xfId="43397" xr:uid="{00000000-0005-0000-0000-0000E1230000}"/>
    <cellStyle name="20% - uthevingsfarge 1 3 2 2 3 2 2" xfId="43398" xr:uid="{00000000-0005-0000-0000-0000E2230000}"/>
    <cellStyle name="20% - uthevingsfarge 1 3 2 2 3 3" xfId="43399" xr:uid="{00000000-0005-0000-0000-0000E3230000}"/>
    <cellStyle name="20% - uthevingsfarge 1 3 2 2 3_3. Chng in credit spreads" xfId="43400" xr:uid="{00000000-0005-0000-0000-0000E4230000}"/>
    <cellStyle name="20% - uthevingsfarge 1 3 2 2 4" xfId="37425" xr:uid="{00000000-0005-0000-0000-0000E5230000}"/>
    <cellStyle name="20% - uthevingsfarge 1 3 2 2 4 2" xfId="43401" xr:uid="{00000000-0005-0000-0000-0000E6230000}"/>
    <cellStyle name="20% - uthevingsfarge 1 3 2 2 5" xfId="43402" xr:uid="{00000000-0005-0000-0000-0000E7230000}"/>
    <cellStyle name="20% - uthevingsfarge 1 3 2 2 6" xfId="43403" xr:uid="{00000000-0005-0000-0000-0000E8230000}"/>
    <cellStyle name="20% - uthevingsfarge 1 3 2 2_3. Chng in credit spreads" xfId="43404" xr:uid="{00000000-0005-0000-0000-0000E9230000}"/>
    <cellStyle name="20% - uthevingsfarge 1 3 2 3" xfId="14535" xr:uid="{00000000-0005-0000-0000-0000EA230000}"/>
    <cellStyle name="20% - uthevingsfarge 1 3 2 3 2" xfId="14536" xr:uid="{00000000-0005-0000-0000-0000EB230000}"/>
    <cellStyle name="20% - uthevingsfarge 1 3 2 3 2 2" xfId="43405" xr:uid="{00000000-0005-0000-0000-0000EC230000}"/>
    <cellStyle name="20% - uthevingsfarge 1 3 2 3 3" xfId="14537" xr:uid="{00000000-0005-0000-0000-0000ED230000}"/>
    <cellStyle name="20% - uthevingsfarge 1 3 2 3 4" xfId="37426" xr:uid="{00000000-0005-0000-0000-0000EE230000}"/>
    <cellStyle name="20% - uthevingsfarge 1 3 2 3 5" xfId="43406" xr:uid="{00000000-0005-0000-0000-0000EF230000}"/>
    <cellStyle name="20% - uthevingsfarge 1 3 2 3 6" xfId="43407" xr:uid="{00000000-0005-0000-0000-0000F0230000}"/>
    <cellStyle name="20% - uthevingsfarge 1 3 2 3_3. Chng in credit spreads" xfId="43408" xr:uid="{00000000-0005-0000-0000-0000F1230000}"/>
    <cellStyle name="20% - uthevingsfarge 1 3 2 4" xfId="14538" xr:uid="{00000000-0005-0000-0000-0000F2230000}"/>
    <cellStyle name="20% - uthevingsfarge 1 3 2 4 2" xfId="14539" xr:uid="{00000000-0005-0000-0000-0000F3230000}"/>
    <cellStyle name="20% - uthevingsfarge 1 3 2 4 2 2" xfId="43409" xr:uid="{00000000-0005-0000-0000-0000F4230000}"/>
    <cellStyle name="20% - uthevingsfarge 1 3 2 4 3" xfId="14540" xr:uid="{00000000-0005-0000-0000-0000F5230000}"/>
    <cellStyle name="20% - uthevingsfarge 1 3 2 4 4" xfId="37427" xr:uid="{00000000-0005-0000-0000-0000F6230000}"/>
    <cellStyle name="20% - uthevingsfarge 1 3 2 4 5" xfId="43410" xr:uid="{00000000-0005-0000-0000-0000F7230000}"/>
    <cellStyle name="20% - uthevingsfarge 1 3 2 4 6" xfId="43411" xr:uid="{00000000-0005-0000-0000-0000F8230000}"/>
    <cellStyle name="20% - uthevingsfarge 1 3 2 4_3. Chng in credit spreads" xfId="43412" xr:uid="{00000000-0005-0000-0000-0000F9230000}"/>
    <cellStyle name="20% - uthevingsfarge 1 3 2 5" xfId="14541" xr:uid="{00000000-0005-0000-0000-0000FA230000}"/>
    <cellStyle name="20% - uthevingsfarge 1 3 2 5 2" xfId="14542" xr:uid="{00000000-0005-0000-0000-0000FB230000}"/>
    <cellStyle name="20% - uthevingsfarge 1 3 2 5 3" xfId="14543" xr:uid="{00000000-0005-0000-0000-0000FC230000}"/>
    <cellStyle name="20% - uthevingsfarge 1 3 2 5 4" xfId="37428" xr:uid="{00000000-0005-0000-0000-0000FD230000}"/>
    <cellStyle name="20% - uthevingsfarge 1 3 2 5 5" xfId="43413" xr:uid="{00000000-0005-0000-0000-0000FE230000}"/>
    <cellStyle name="20% - uthevingsfarge 1 3 2 5 6" xfId="43414" xr:uid="{00000000-0005-0000-0000-0000FF230000}"/>
    <cellStyle name="20% - uthevingsfarge 1 3 2 5_AVA DVA EL" xfId="14544" xr:uid="{00000000-0005-0000-0000-000000240000}"/>
    <cellStyle name="20% - uthevingsfarge 1 3 2 6" xfId="14545" xr:uid="{00000000-0005-0000-0000-000001240000}"/>
    <cellStyle name="20% - uthevingsfarge 1 3 2 6 2" xfId="14546" xr:uid="{00000000-0005-0000-0000-000002240000}"/>
    <cellStyle name="20% - uthevingsfarge 1 3 2 6_AVA DVA EL" xfId="14547" xr:uid="{00000000-0005-0000-0000-000003240000}"/>
    <cellStyle name="20% - uthevingsfarge 1 3 2 7" xfId="14548" xr:uid="{00000000-0005-0000-0000-000004240000}"/>
    <cellStyle name="20% - uthevingsfarge 1 3 2 8" xfId="37424" xr:uid="{00000000-0005-0000-0000-000005240000}"/>
    <cellStyle name="20% - uthevingsfarge 1 3 2 9" xfId="43415" xr:uid="{00000000-0005-0000-0000-000006240000}"/>
    <cellStyle name="20% - uthevingsfarge 1 3 2_3. Chng in credit spreads" xfId="43416" xr:uid="{00000000-0005-0000-0000-000007240000}"/>
    <cellStyle name="20% - uthevingsfarge 1 3 3" xfId="2641" xr:uid="{00000000-0005-0000-0000-000008240000}"/>
    <cellStyle name="20% - uthevingsfarge 1 3 3 2" xfId="14549" xr:uid="{00000000-0005-0000-0000-000009240000}"/>
    <cellStyle name="20% - uthevingsfarge 1 3 3 2 2" xfId="43417" xr:uid="{00000000-0005-0000-0000-00000A240000}"/>
    <cellStyle name="20% - uthevingsfarge 1 3 3 2 2 2" xfId="43418" xr:uid="{00000000-0005-0000-0000-00000B240000}"/>
    <cellStyle name="20% - uthevingsfarge 1 3 3 2 2 2 2" xfId="43419" xr:uid="{00000000-0005-0000-0000-00000C240000}"/>
    <cellStyle name="20% - uthevingsfarge 1 3 3 2 2 3" xfId="43420" xr:uid="{00000000-0005-0000-0000-00000D240000}"/>
    <cellStyle name="20% - uthevingsfarge 1 3 3 2 2_3. Chng in credit spreads" xfId="43421" xr:uid="{00000000-0005-0000-0000-00000E240000}"/>
    <cellStyle name="20% - uthevingsfarge 1 3 3 2 3" xfId="43422" xr:uid="{00000000-0005-0000-0000-00000F240000}"/>
    <cellStyle name="20% - uthevingsfarge 1 3 3 2 3 2" xfId="43423" xr:uid="{00000000-0005-0000-0000-000010240000}"/>
    <cellStyle name="20% - uthevingsfarge 1 3 3 2 3 2 2" xfId="43424" xr:uid="{00000000-0005-0000-0000-000011240000}"/>
    <cellStyle name="20% - uthevingsfarge 1 3 3 2 3 3" xfId="43425" xr:uid="{00000000-0005-0000-0000-000012240000}"/>
    <cellStyle name="20% - uthevingsfarge 1 3 3 2 3_3. Chng in credit spreads" xfId="43426" xr:uid="{00000000-0005-0000-0000-000013240000}"/>
    <cellStyle name="20% - uthevingsfarge 1 3 3 2 4" xfId="43427" xr:uid="{00000000-0005-0000-0000-000014240000}"/>
    <cellStyle name="20% - uthevingsfarge 1 3 3 2 4 2" xfId="43428" xr:uid="{00000000-0005-0000-0000-000015240000}"/>
    <cellStyle name="20% - uthevingsfarge 1 3 3 2 5" xfId="43429" xr:uid="{00000000-0005-0000-0000-000016240000}"/>
    <cellStyle name="20% - uthevingsfarge 1 3 3 2_3. Chng in credit spreads" xfId="43430" xr:uid="{00000000-0005-0000-0000-000017240000}"/>
    <cellStyle name="20% - uthevingsfarge 1 3 3 3" xfId="14550" xr:uid="{00000000-0005-0000-0000-000018240000}"/>
    <cellStyle name="20% - uthevingsfarge 1 3 3 3 2" xfId="43431" xr:uid="{00000000-0005-0000-0000-000019240000}"/>
    <cellStyle name="20% - uthevingsfarge 1 3 3 3 2 2" xfId="43432" xr:uid="{00000000-0005-0000-0000-00001A240000}"/>
    <cellStyle name="20% - uthevingsfarge 1 3 3 3 3" xfId="43433" xr:uid="{00000000-0005-0000-0000-00001B240000}"/>
    <cellStyle name="20% - uthevingsfarge 1 3 3 3_3. Chng in credit spreads" xfId="43434" xr:uid="{00000000-0005-0000-0000-00001C240000}"/>
    <cellStyle name="20% - uthevingsfarge 1 3 3 4" xfId="37429" xr:uid="{00000000-0005-0000-0000-00001D240000}"/>
    <cellStyle name="20% - uthevingsfarge 1 3 3 4 2" xfId="43435" xr:uid="{00000000-0005-0000-0000-00001E240000}"/>
    <cellStyle name="20% - uthevingsfarge 1 3 3 4 2 2" xfId="43436" xr:uid="{00000000-0005-0000-0000-00001F240000}"/>
    <cellStyle name="20% - uthevingsfarge 1 3 3 4 3" xfId="43437" xr:uid="{00000000-0005-0000-0000-000020240000}"/>
    <cellStyle name="20% - uthevingsfarge 1 3 3 4_3. Chng in credit spreads" xfId="43438" xr:uid="{00000000-0005-0000-0000-000021240000}"/>
    <cellStyle name="20% - uthevingsfarge 1 3 3 5" xfId="43439" xr:uid="{00000000-0005-0000-0000-000022240000}"/>
    <cellStyle name="20% - uthevingsfarge 1 3 3 5 2" xfId="43440" xr:uid="{00000000-0005-0000-0000-000023240000}"/>
    <cellStyle name="20% - uthevingsfarge 1 3 3 6" xfId="43441" xr:uid="{00000000-0005-0000-0000-000024240000}"/>
    <cellStyle name="20% - uthevingsfarge 1 3 3_3. Chng in credit spreads" xfId="43442" xr:uid="{00000000-0005-0000-0000-000025240000}"/>
    <cellStyle name="20% - uthevingsfarge 1 3 4" xfId="14551" xr:uid="{00000000-0005-0000-0000-000026240000}"/>
    <cellStyle name="20% - uthevingsfarge 1 3 4 2" xfId="14552" xr:uid="{00000000-0005-0000-0000-000027240000}"/>
    <cellStyle name="20% - uthevingsfarge 1 3 4 2 2" xfId="43443" xr:uid="{00000000-0005-0000-0000-000028240000}"/>
    <cellStyle name="20% - uthevingsfarge 1 3 4 2 2 2" xfId="43444" xr:uid="{00000000-0005-0000-0000-000029240000}"/>
    <cellStyle name="20% - uthevingsfarge 1 3 4 2 3" xfId="43445" xr:uid="{00000000-0005-0000-0000-00002A240000}"/>
    <cellStyle name="20% - uthevingsfarge 1 3 4 2_3. Chng in credit spreads" xfId="43446" xr:uid="{00000000-0005-0000-0000-00002B240000}"/>
    <cellStyle name="20% - uthevingsfarge 1 3 4 3" xfId="14553" xr:uid="{00000000-0005-0000-0000-00002C240000}"/>
    <cellStyle name="20% - uthevingsfarge 1 3 4 3 2" xfId="43447" xr:uid="{00000000-0005-0000-0000-00002D240000}"/>
    <cellStyle name="20% - uthevingsfarge 1 3 4 3 2 2" xfId="43448" xr:uid="{00000000-0005-0000-0000-00002E240000}"/>
    <cellStyle name="20% - uthevingsfarge 1 3 4 3 3" xfId="43449" xr:uid="{00000000-0005-0000-0000-00002F240000}"/>
    <cellStyle name="20% - uthevingsfarge 1 3 4 3_3. Chng in credit spreads" xfId="43450" xr:uid="{00000000-0005-0000-0000-000030240000}"/>
    <cellStyle name="20% - uthevingsfarge 1 3 4 4" xfId="37430" xr:uid="{00000000-0005-0000-0000-000031240000}"/>
    <cellStyle name="20% - uthevingsfarge 1 3 4 4 2" xfId="43451" xr:uid="{00000000-0005-0000-0000-000032240000}"/>
    <cellStyle name="20% - uthevingsfarge 1 3 4 5" xfId="43452" xr:uid="{00000000-0005-0000-0000-000033240000}"/>
    <cellStyle name="20% - uthevingsfarge 1 3 4 6" xfId="43453" xr:uid="{00000000-0005-0000-0000-000034240000}"/>
    <cellStyle name="20% - uthevingsfarge 1 3 4_3. Chng in credit spreads" xfId="43454" xr:uid="{00000000-0005-0000-0000-000035240000}"/>
    <cellStyle name="20% - uthevingsfarge 1 3 5" xfId="14554" xr:uid="{00000000-0005-0000-0000-000036240000}"/>
    <cellStyle name="20% - uthevingsfarge 1 3 5 2" xfId="14555" xr:uid="{00000000-0005-0000-0000-000037240000}"/>
    <cellStyle name="20% - uthevingsfarge 1 3 5 2 2" xfId="43455" xr:uid="{00000000-0005-0000-0000-000038240000}"/>
    <cellStyle name="20% - uthevingsfarge 1 3 5 3" xfId="14556" xr:uid="{00000000-0005-0000-0000-000039240000}"/>
    <cellStyle name="20% - uthevingsfarge 1 3 5 4" xfId="37431" xr:uid="{00000000-0005-0000-0000-00003A240000}"/>
    <cellStyle name="20% - uthevingsfarge 1 3 5 5" xfId="43456" xr:uid="{00000000-0005-0000-0000-00003B240000}"/>
    <cellStyle name="20% - uthevingsfarge 1 3 5 6" xfId="43457" xr:uid="{00000000-0005-0000-0000-00003C240000}"/>
    <cellStyle name="20% - uthevingsfarge 1 3 5_3. Chng in credit spreads" xfId="43458" xr:uid="{00000000-0005-0000-0000-00003D240000}"/>
    <cellStyle name="20% - uthevingsfarge 1 3 6" xfId="14557" xr:uid="{00000000-0005-0000-0000-00003E240000}"/>
    <cellStyle name="20% - uthevingsfarge 1 3 6 2" xfId="14558" xr:uid="{00000000-0005-0000-0000-00003F240000}"/>
    <cellStyle name="20% - uthevingsfarge 1 3 6 2 2" xfId="43459" xr:uid="{00000000-0005-0000-0000-000040240000}"/>
    <cellStyle name="20% - uthevingsfarge 1 3 6 3" xfId="14559" xr:uid="{00000000-0005-0000-0000-000041240000}"/>
    <cellStyle name="20% - uthevingsfarge 1 3 6 4" xfId="37432" xr:uid="{00000000-0005-0000-0000-000042240000}"/>
    <cellStyle name="20% - uthevingsfarge 1 3 6 5" xfId="43460" xr:uid="{00000000-0005-0000-0000-000043240000}"/>
    <cellStyle name="20% - uthevingsfarge 1 3 6 6" xfId="43461" xr:uid="{00000000-0005-0000-0000-000044240000}"/>
    <cellStyle name="20% - uthevingsfarge 1 3 6_3. Chng in credit spreads" xfId="43462" xr:uid="{00000000-0005-0000-0000-000045240000}"/>
    <cellStyle name="20% - uthevingsfarge 1 3 7" xfId="14560" xr:uid="{00000000-0005-0000-0000-000046240000}"/>
    <cellStyle name="20% - uthevingsfarge 1 3 7 2" xfId="14561" xr:uid="{00000000-0005-0000-0000-000047240000}"/>
    <cellStyle name="20% - uthevingsfarge 1 3 7 2 2" xfId="43463" xr:uid="{00000000-0005-0000-0000-000048240000}"/>
    <cellStyle name="20% - uthevingsfarge 1 3 7 3" xfId="43464" xr:uid="{00000000-0005-0000-0000-000049240000}"/>
    <cellStyle name="20% - uthevingsfarge 1 3 7_3. Chng in credit spreads" xfId="43465" xr:uid="{00000000-0005-0000-0000-00004A240000}"/>
    <cellStyle name="20% - uthevingsfarge 1 3 8" xfId="14562" xr:uid="{00000000-0005-0000-0000-00004B240000}"/>
    <cellStyle name="20% - uthevingsfarge 1 3 9" xfId="37423" xr:uid="{00000000-0005-0000-0000-00004C240000}"/>
    <cellStyle name="20% - uthevingsfarge 1 3_4 manuell" xfId="53813" xr:uid="{E67C8003-DE45-4E0B-8618-90A3C360C511}"/>
    <cellStyle name="20% - uthevingsfarge 1 30" xfId="2642" xr:uid="{00000000-0005-0000-0000-00004E240000}"/>
    <cellStyle name="20% - uthevingsfarge 1 30 2" xfId="2643" xr:uid="{00000000-0005-0000-0000-00004F240000}"/>
    <cellStyle name="20% - uthevingsfarge 1 30 2 2" xfId="2644" xr:uid="{00000000-0005-0000-0000-000050240000}"/>
    <cellStyle name="20% - uthevingsfarge 1 30 2 2 2" xfId="37435" xr:uid="{00000000-0005-0000-0000-000051240000}"/>
    <cellStyle name="20% - uthevingsfarge 1 30 2 2_CC1" xfId="53814" xr:uid="{846E16FF-4A84-4131-A2A8-02EC81F51265}"/>
    <cellStyle name="20% - uthevingsfarge 1 30 2 3" xfId="37436" xr:uid="{00000000-0005-0000-0000-000052240000}"/>
    <cellStyle name="20% - uthevingsfarge 1 30 2 4" xfId="37437" xr:uid="{00000000-0005-0000-0000-000053240000}"/>
    <cellStyle name="20% - uthevingsfarge 1 30 2 5" xfId="37438" xr:uid="{00000000-0005-0000-0000-000054240000}"/>
    <cellStyle name="20% - uthevingsfarge 1 30 2 6" xfId="37434" xr:uid="{00000000-0005-0000-0000-000055240000}"/>
    <cellStyle name="20% - uthevingsfarge 1 30 2_4 manuell" xfId="53815" xr:uid="{3BD9E9B6-5D8F-463B-BC73-E30D3AB63EFF}"/>
    <cellStyle name="20% - uthevingsfarge 1 30 3" xfId="2645" xr:uid="{00000000-0005-0000-0000-000057240000}"/>
    <cellStyle name="20% - uthevingsfarge 1 30 3 2" xfId="37439" xr:uid="{00000000-0005-0000-0000-000058240000}"/>
    <cellStyle name="20% - uthevingsfarge 1 30 3_CC1" xfId="53816" xr:uid="{252E3EC6-F274-4342-B1B8-7E0D82EE7DC9}"/>
    <cellStyle name="20% - uthevingsfarge 1 30 4" xfId="37440" xr:uid="{00000000-0005-0000-0000-000059240000}"/>
    <cellStyle name="20% - uthevingsfarge 1 30 5" xfId="37441" xr:uid="{00000000-0005-0000-0000-00005A240000}"/>
    <cellStyle name="20% - uthevingsfarge 1 30 6" xfId="37442" xr:uid="{00000000-0005-0000-0000-00005B240000}"/>
    <cellStyle name="20% - uthevingsfarge 1 30 7" xfId="37433" xr:uid="{00000000-0005-0000-0000-00005C240000}"/>
    <cellStyle name="20% - uthevingsfarge 1 30_4 manuell" xfId="53817" xr:uid="{4B7D4428-EE62-4F18-9752-8FCA4AF309CF}"/>
    <cellStyle name="20% - uthevingsfarge 1 31" xfId="2646" xr:uid="{00000000-0005-0000-0000-00005E240000}"/>
    <cellStyle name="20% - uthevingsfarge 1 31 2" xfId="2647" xr:uid="{00000000-0005-0000-0000-00005F240000}"/>
    <cellStyle name="20% - uthevingsfarge 1 31 2 2" xfId="2648" xr:uid="{00000000-0005-0000-0000-000060240000}"/>
    <cellStyle name="20% - uthevingsfarge 1 31 2 2 2" xfId="37445" xr:uid="{00000000-0005-0000-0000-000061240000}"/>
    <cellStyle name="20% - uthevingsfarge 1 31 2 2_CC1" xfId="53818" xr:uid="{7AAF4D24-D39F-4090-AF16-1DA0C66E5844}"/>
    <cellStyle name="20% - uthevingsfarge 1 31 2 3" xfId="37446" xr:uid="{00000000-0005-0000-0000-000062240000}"/>
    <cellStyle name="20% - uthevingsfarge 1 31 2 4" xfId="37447" xr:uid="{00000000-0005-0000-0000-000063240000}"/>
    <cellStyle name="20% - uthevingsfarge 1 31 2 5" xfId="37448" xr:uid="{00000000-0005-0000-0000-000064240000}"/>
    <cellStyle name="20% - uthevingsfarge 1 31 2 6" xfId="37444" xr:uid="{00000000-0005-0000-0000-000065240000}"/>
    <cellStyle name="20% - uthevingsfarge 1 31 2_4 manuell" xfId="53819" xr:uid="{D6AEFC84-D010-4B40-8BAB-8E2E0373F7CB}"/>
    <cellStyle name="20% - uthevingsfarge 1 31 3" xfId="2649" xr:uid="{00000000-0005-0000-0000-000067240000}"/>
    <cellStyle name="20% - uthevingsfarge 1 31 3 2" xfId="37449" xr:uid="{00000000-0005-0000-0000-000068240000}"/>
    <cellStyle name="20% - uthevingsfarge 1 31 3_CC1" xfId="53820" xr:uid="{B77BF78B-8176-432D-8F44-A2E4B597CD81}"/>
    <cellStyle name="20% - uthevingsfarge 1 31 4" xfId="37450" xr:uid="{00000000-0005-0000-0000-000069240000}"/>
    <cellStyle name="20% - uthevingsfarge 1 31 5" xfId="37451" xr:uid="{00000000-0005-0000-0000-00006A240000}"/>
    <cellStyle name="20% - uthevingsfarge 1 31 6" xfId="37452" xr:uid="{00000000-0005-0000-0000-00006B240000}"/>
    <cellStyle name="20% - uthevingsfarge 1 31 7" xfId="37443" xr:uid="{00000000-0005-0000-0000-00006C240000}"/>
    <cellStyle name="20% - uthevingsfarge 1 31_4 manuell" xfId="53821" xr:uid="{0D314EA0-1925-49C3-B5D0-0E141D224B91}"/>
    <cellStyle name="20% - uthevingsfarge 1 32" xfId="2650" xr:uid="{00000000-0005-0000-0000-00006E240000}"/>
    <cellStyle name="20% - uthevingsfarge 1 32 2" xfId="2651" xr:uid="{00000000-0005-0000-0000-00006F240000}"/>
    <cellStyle name="20% - uthevingsfarge 1 32 2 2" xfId="2652" xr:uid="{00000000-0005-0000-0000-000070240000}"/>
    <cellStyle name="20% - uthevingsfarge 1 32 2 2 2" xfId="37455" xr:uid="{00000000-0005-0000-0000-000071240000}"/>
    <cellStyle name="20% - uthevingsfarge 1 32 2 2_CC1" xfId="53822" xr:uid="{AE129CCE-4578-415C-B522-F41F3EB2C566}"/>
    <cellStyle name="20% - uthevingsfarge 1 32 2 3" xfId="37456" xr:uid="{00000000-0005-0000-0000-000072240000}"/>
    <cellStyle name="20% - uthevingsfarge 1 32 2 4" xfId="37457" xr:uid="{00000000-0005-0000-0000-000073240000}"/>
    <cellStyle name="20% - uthevingsfarge 1 32 2 5" xfId="37458" xr:uid="{00000000-0005-0000-0000-000074240000}"/>
    <cellStyle name="20% - uthevingsfarge 1 32 2 6" xfId="37454" xr:uid="{00000000-0005-0000-0000-000075240000}"/>
    <cellStyle name="20% - uthevingsfarge 1 32 2_4 manuell" xfId="53823" xr:uid="{C00D53CE-DF56-47E4-B6B9-A7A09AC13197}"/>
    <cellStyle name="20% - uthevingsfarge 1 32 3" xfId="2653" xr:uid="{00000000-0005-0000-0000-000077240000}"/>
    <cellStyle name="20% - uthevingsfarge 1 32 3 2" xfId="37459" xr:uid="{00000000-0005-0000-0000-000078240000}"/>
    <cellStyle name="20% - uthevingsfarge 1 32 3_CC1" xfId="53824" xr:uid="{DAA7A599-FC78-4726-8820-96A7A22ADE2E}"/>
    <cellStyle name="20% - uthevingsfarge 1 32 4" xfId="37460" xr:uid="{00000000-0005-0000-0000-000079240000}"/>
    <cellStyle name="20% - uthevingsfarge 1 32 5" xfId="37461" xr:uid="{00000000-0005-0000-0000-00007A240000}"/>
    <cellStyle name="20% - uthevingsfarge 1 32 6" xfId="37462" xr:uid="{00000000-0005-0000-0000-00007B240000}"/>
    <cellStyle name="20% - uthevingsfarge 1 32 7" xfId="37453" xr:uid="{00000000-0005-0000-0000-00007C240000}"/>
    <cellStyle name="20% - uthevingsfarge 1 32_4 manuell" xfId="53825" xr:uid="{73FFA7BC-C630-4831-860F-FD2CC2BD072D}"/>
    <cellStyle name="20% - uthevingsfarge 1 33" xfId="2654" xr:uid="{00000000-0005-0000-0000-00007E240000}"/>
    <cellStyle name="20% - uthevingsfarge 1 33 2" xfId="2655" xr:uid="{00000000-0005-0000-0000-00007F240000}"/>
    <cellStyle name="20% - uthevingsfarge 1 33 2 2" xfId="2656" xr:uid="{00000000-0005-0000-0000-000080240000}"/>
    <cellStyle name="20% - uthevingsfarge 1 33 2 2 2" xfId="37465" xr:uid="{00000000-0005-0000-0000-000081240000}"/>
    <cellStyle name="20% - uthevingsfarge 1 33 2 2_CC1" xfId="53826" xr:uid="{9F983027-AE47-427C-B4A5-A0DD725BCA10}"/>
    <cellStyle name="20% - uthevingsfarge 1 33 2 3" xfId="37466" xr:uid="{00000000-0005-0000-0000-000082240000}"/>
    <cellStyle name="20% - uthevingsfarge 1 33 2 4" xfId="37467" xr:uid="{00000000-0005-0000-0000-000083240000}"/>
    <cellStyle name="20% - uthevingsfarge 1 33 2 5" xfId="37468" xr:uid="{00000000-0005-0000-0000-000084240000}"/>
    <cellStyle name="20% - uthevingsfarge 1 33 2 6" xfId="37464" xr:uid="{00000000-0005-0000-0000-000085240000}"/>
    <cellStyle name="20% - uthevingsfarge 1 33 2_4 manuell" xfId="53827" xr:uid="{44F994A6-85F7-4825-9850-297EB8A093D9}"/>
    <cellStyle name="20% - uthevingsfarge 1 33 3" xfId="2657" xr:uid="{00000000-0005-0000-0000-000087240000}"/>
    <cellStyle name="20% - uthevingsfarge 1 33 3 2" xfId="37469" xr:uid="{00000000-0005-0000-0000-000088240000}"/>
    <cellStyle name="20% - uthevingsfarge 1 33 3_CC1" xfId="53828" xr:uid="{6D1B00A7-AFB8-4EB9-8021-C9D4427373C1}"/>
    <cellStyle name="20% - uthevingsfarge 1 33 4" xfId="37470" xr:uid="{00000000-0005-0000-0000-000089240000}"/>
    <cellStyle name="20% - uthevingsfarge 1 33 5" xfId="37471" xr:uid="{00000000-0005-0000-0000-00008A240000}"/>
    <cellStyle name="20% - uthevingsfarge 1 33 6" xfId="37472" xr:uid="{00000000-0005-0000-0000-00008B240000}"/>
    <cellStyle name="20% - uthevingsfarge 1 33 7" xfId="37463" xr:uid="{00000000-0005-0000-0000-00008C240000}"/>
    <cellStyle name="20% - uthevingsfarge 1 33_4 manuell" xfId="53829" xr:uid="{8C2B8542-CA12-416B-A54B-AA5767A4E532}"/>
    <cellStyle name="20% - uthevingsfarge 1 34" xfId="2658" xr:uid="{00000000-0005-0000-0000-00008E240000}"/>
    <cellStyle name="20% - uthevingsfarge 1 34 2" xfId="2659" xr:uid="{00000000-0005-0000-0000-00008F240000}"/>
    <cellStyle name="20% - uthevingsfarge 1 34 2 2" xfId="2660" xr:uid="{00000000-0005-0000-0000-000090240000}"/>
    <cellStyle name="20% - uthevingsfarge 1 34 2 2 2" xfId="37475" xr:uid="{00000000-0005-0000-0000-000091240000}"/>
    <cellStyle name="20% - uthevingsfarge 1 34 2 2_CC1" xfId="53830" xr:uid="{422C2BBF-CF9C-45B7-B6CE-EB6EB0CFB79C}"/>
    <cellStyle name="20% - uthevingsfarge 1 34 2 3" xfId="37476" xr:uid="{00000000-0005-0000-0000-000092240000}"/>
    <cellStyle name="20% - uthevingsfarge 1 34 2 4" xfId="37477" xr:uid="{00000000-0005-0000-0000-000093240000}"/>
    <cellStyle name="20% - uthevingsfarge 1 34 2 5" xfId="37478" xr:uid="{00000000-0005-0000-0000-000094240000}"/>
    <cellStyle name="20% - uthevingsfarge 1 34 2 6" xfId="37474" xr:uid="{00000000-0005-0000-0000-000095240000}"/>
    <cellStyle name="20% - uthevingsfarge 1 34 2_4 manuell" xfId="53831" xr:uid="{5ADB35F6-AA4F-4659-9527-4C34065D927A}"/>
    <cellStyle name="20% - uthevingsfarge 1 34 3" xfId="2661" xr:uid="{00000000-0005-0000-0000-000097240000}"/>
    <cellStyle name="20% - uthevingsfarge 1 34 3 2" xfId="37479" xr:uid="{00000000-0005-0000-0000-000098240000}"/>
    <cellStyle name="20% - uthevingsfarge 1 34 3_CC1" xfId="53832" xr:uid="{F658A2F4-C8C7-4A0E-AC9D-91F1F02A48D7}"/>
    <cellStyle name="20% - uthevingsfarge 1 34 4" xfId="37480" xr:uid="{00000000-0005-0000-0000-000099240000}"/>
    <cellStyle name="20% - uthevingsfarge 1 34 5" xfId="37481" xr:uid="{00000000-0005-0000-0000-00009A240000}"/>
    <cellStyle name="20% - uthevingsfarge 1 34 6" xfId="37482" xr:uid="{00000000-0005-0000-0000-00009B240000}"/>
    <cellStyle name="20% - uthevingsfarge 1 34 7" xfId="37473" xr:uid="{00000000-0005-0000-0000-00009C240000}"/>
    <cellStyle name="20% - uthevingsfarge 1 34_4 manuell" xfId="53833" xr:uid="{33CF08AB-A9DA-4ACE-8B41-DC117962C0FF}"/>
    <cellStyle name="20% - uthevingsfarge 1 35" xfId="2662" xr:uid="{00000000-0005-0000-0000-00009E240000}"/>
    <cellStyle name="20% - uthevingsfarge 1 35 2" xfId="2663" xr:uid="{00000000-0005-0000-0000-00009F240000}"/>
    <cellStyle name="20% - uthevingsfarge 1 35 2 2" xfId="2664" xr:uid="{00000000-0005-0000-0000-0000A0240000}"/>
    <cellStyle name="20% - uthevingsfarge 1 35 2 2 2" xfId="37485" xr:uid="{00000000-0005-0000-0000-0000A1240000}"/>
    <cellStyle name="20% - uthevingsfarge 1 35 2 2_CC1" xfId="53834" xr:uid="{E6F37DBA-4ECA-4AEA-A864-412B0F5E618C}"/>
    <cellStyle name="20% - uthevingsfarge 1 35 2 3" xfId="37486" xr:uid="{00000000-0005-0000-0000-0000A2240000}"/>
    <cellStyle name="20% - uthevingsfarge 1 35 2 4" xfId="37487" xr:uid="{00000000-0005-0000-0000-0000A3240000}"/>
    <cellStyle name="20% - uthevingsfarge 1 35 2 5" xfId="37488" xr:uid="{00000000-0005-0000-0000-0000A4240000}"/>
    <cellStyle name="20% - uthevingsfarge 1 35 2 6" xfId="37484" xr:uid="{00000000-0005-0000-0000-0000A5240000}"/>
    <cellStyle name="20% - uthevingsfarge 1 35 2_4 manuell" xfId="53835" xr:uid="{32CED136-7138-4FEC-BC7E-008FF6F26BCB}"/>
    <cellStyle name="20% - uthevingsfarge 1 35 3" xfId="2665" xr:uid="{00000000-0005-0000-0000-0000A7240000}"/>
    <cellStyle name="20% - uthevingsfarge 1 35 3 2" xfId="37489" xr:uid="{00000000-0005-0000-0000-0000A8240000}"/>
    <cellStyle name="20% - uthevingsfarge 1 35 3_CC1" xfId="53836" xr:uid="{ADEEFC30-C2B3-4A3E-B95E-6102436D964C}"/>
    <cellStyle name="20% - uthevingsfarge 1 35 4" xfId="37490" xr:uid="{00000000-0005-0000-0000-0000A9240000}"/>
    <cellStyle name="20% - uthevingsfarge 1 35 5" xfId="37491" xr:uid="{00000000-0005-0000-0000-0000AA240000}"/>
    <cellStyle name="20% - uthevingsfarge 1 35 6" xfId="37492" xr:uid="{00000000-0005-0000-0000-0000AB240000}"/>
    <cellStyle name="20% - uthevingsfarge 1 35 7" xfId="37483" xr:uid="{00000000-0005-0000-0000-0000AC240000}"/>
    <cellStyle name="20% - uthevingsfarge 1 35_4 manuell" xfId="53837" xr:uid="{AC30566A-3263-481A-A3B6-017A0297B74C}"/>
    <cellStyle name="20% - uthevingsfarge 1 36" xfId="2666" xr:uid="{00000000-0005-0000-0000-0000AE240000}"/>
    <cellStyle name="20% - uthevingsfarge 1 36 2" xfId="2667" xr:uid="{00000000-0005-0000-0000-0000AF240000}"/>
    <cellStyle name="20% - uthevingsfarge 1 36 2 2" xfId="2668" xr:uid="{00000000-0005-0000-0000-0000B0240000}"/>
    <cellStyle name="20% - uthevingsfarge 1 36 2 2 2" xfId="37495" xr:uid="{00000000-0005-0000-0000-0000B1240000}"/>
    <cellStyle name="20% - uthevingsfarge 1 36 2 2_CC1" xfId="53838" xr:uid="{2468E3DF-91C3-44F3-A4D6-259770DEDF4C}"/>
    <cellStyle name="20% - uthevingsfarge 1 36 2 3" xfId="37496" xr:uid="{00000000-0005-0000-0000-0000B2240000}"/>
    <cellStyle name="20% - uthevingsfarge 1 36 2 4" xfId="37497" xr:uid="{00000000-0005-0000-0000-0000B3240000}"/>
    <cellStyle name="20% - uthevingsfarge 1 36 2 5" xfId="37498" xr:uid="{00000000-0005-0000-0000-0000B4240000}"/>
    <cellStyle name="20% - uthevingsfarge 1 36 2 6" xfId="37494" xr:uid="{00000000-0005-0000-0000-0000B5240000}"/>
    <cellStyle name="20% - uthevingsfarge 1 36 2_4 manuell" xfId="53839" xr:uid="{B81360E8-1D43-49A4-9AA2-7292437D6A61}"/>
    <cellStyle name="20% - uthevingsfarge 1 36 3" xfId="2669" xr:uid="{00000000-0005-0000-0000-0000B7240000}"/>
    <cellStyle name="20% - uthevingsfarge 1 36 3 2" xfId="37499" xr:uid="{00000000-0005-0000-0000-0000B8240000}"/>
    <cellStyle name="20% - uthevingsfarge 1 36 3_CC1" xfId="53840" xr:uid="{925578AD-04C0-465F-AFE2-CF1D0F3185B4}"/>
    <cellStyle name="20% - uthevingsfarge 1 36 4" xfId="37500" xr:uid="{00000000-0005-0000-0000-0000B9240000}"/>
    <cellStyle name="20% - uthevingsfarge 1 36 5" xfId="37501" xr:uid="{00000000-0005-0000-0000-0000BA240000}"/>
    <cellStyle name="20% - uthevingsfarge 1 36 6" xfId="37502" xr:uid="{00000000-0005-0000-0000-0000BB240000}"/>
    <cellStyle name="20% - uthevingsfarge 1 36 7" xfId="37493" xr:uid="{00000000-0005-0000-0000-0000BC240000}"/>
    <cellStyle name="20% - uthevingsfarge 1 36_4 manuell" xfId="53841" xr:uid="{C5863AEA-4B9F-42CE-90E1-7A340AFF2410}"/>
    <cellStyle name="20% - uthevingsfarge 1 37" xfId="2670" xr:uid="{00000000-0005-0000-0000-0000BE240000}"/>
    <cellStyle name="20% - uthevingsfarge 1 37 2" xfId="2671" xr:uid="{00000000-0005-0000-0000-0000BF240000}"/>
    <cellStyle name="20% - uthevingsfarge 1 37 2 2" xfId="2672" xr:uid="{00000000-0005-0000-0000-0000C0240000}"/>
    <cellStyle name="20% - uthevingsfarge 1 37 2 2 2" xfId="37505" xr:uid="{00000000-0005-0000-0000-0000C1240000}"/>
    <cellStyle name="20% - uthevingsfarge 1 37 2 2_CC1" xfId="53842" xr:uid="{502CCC14-2F06-46B5-8F66-CAF4EA76181C}"/>
    <cellStyle name="20% - uthevingsfarge 1 37 2 3" xfId="37506" xr:uid="{00000000-0005-0000-0000-0000C2240000}"/>
    <cellStyle name="20% - uthevingsfarge 1 37 2 4" xfId="37507" xr:uid="{00000000-0005-0000-0000-0000C3240000}"/>
    <cellStyle name="20% - uthevingsfarge 1 37 2 5" xfId="37508" xr:uid="{00000000-0005-0000-0000-0000C4240000}"/>
    <cellStyle name="20% - uthevingsfarge 1 37 2 6" xfId="37504" xr:uid="{00000000-0005-0000-0000-0000C5240000}"/>
    <cellStyle name="20% - uthevingsfarge 1 37 2_4 manuell" xfId="53843" xr:uid="{647D8F48-D3E7-4CF9-AE0D-D056CA3741C0}"/>
    <cellStyle name="20% - uthevingsfarge 1 37 3" xfId="2673" xr:uid="{00000000-0005-0000-0000-0000C7240000}"/>
    <cellStyle name="20% - uthevingsfarge 1 37 3 2" xfId="37509" xr:uid="{00000000-0005-0000-0000-0000C8240000}"/>
    <cellStyle name="20% - uthevingsfarge 1 37 3_CC1" xfId="53844" xr:uid="{C8B0C423-8CD1-4913-9614-C63D425CAC09}"/>
    <cellStyle name="20% - uthevingsfarge 1 37 4" xfId="37510" xr:uid="{00000000-0005-0000-0000-0000C9240000}"/>
    <cellStyle name="20% - uthevingsfarge 1 37 5" xfId="37511" xr:uid="{00000000-0005-0000-0000-0000CA240000}"/>
    <cellStyle name="20% - uthevingsfarge 1 37 6" xfId="37512" xr:uid="{00000000-0005-0000-0000-0000CB240000}"/>
    <cellStyle name="20% - uthevingsfarge 1 37 7" xfId="37503" xr:uid="{00000000-0005-0000-0000-0000CC240000}"/>
    <cellStyle name="20% - uthevingsfarge 1 37_4 manuell" xfId="53845" xr:uid="{01614D71-332B-4828-B7F3-33DC4A157F14}"/>
    <cellStyle name="20% - uthevingsfarge 1 38" xfId="2674" xr:uid="{00000000-0005-0000-0000-0000CE240000}"/>
    <cellStyle name="20% - uthevingsfarge 1 38 2" xfId="2675" xr:uid="{00000000-0005-0000-0000-0000CF240000}"/>
    <cellStyle name="20% - uthevingsfarge 1 38 2 2" xfId="2676" xr:uid="{00000000-0005-0000-0000-0000D0240000}"/>
    <cellStyle name="20% - uthevingsfarge 1 38 2 2 2" xfId="37515" xr:uid="{00000000-0005-0000-0000-0000D1240000}"/>
    <cellStyle name="20% - uthevingsfarge 1 38 2 2_CC1" xfId="53846" xr:uid="{29A76AC5-1572-4425-85C4-7243B412C1E5}"/>
    <cellStyle name="20% - uthevingsfarge 1 38 2 3" xfId="37516" xr:uid="{00000000-0005-0000-0000-0000D2240000}"/>
    <cellStyle name="20% - uthevingsfarge 1 38 2 4" xfId="37517" xr:uid="{00000000-0005-0000-0000-0000D3240000}"/>
    <cellStyle name="20% - uthevingsfarge 1 38 2 5" xfId="37518" xr:uid="{00000000-0005-0000-0000-0000D4240000}"/>
    <cellStyle name="20% - uthevingsfarge 1 38 2 6" xfId="37514" xr:uid="{00000000-0005-0000-0000-0000D5240000}"/>
    <cellStyle name="20% - uthevingsfarge 1 38 2_4 manuell" xfId="53847" xr:uid="{FCB2994B-ACAF-4ADA-80D7-9D350CF694FD}"/>
    <cellStyle name="20% - uthevingsfarge 1 38 3" xfId="2677" xr:uid="{00000000-0005-0000-0000-0000D7240000}"/>
    <cellStyle name="20% - uthevingsfarge 1 38 3 2" xfId="37519" xr:uid="{00000000-0005-0000-0000-0000D8240000}"/>
    <cellStyle name="20% - uthevingsfarge 1 38 3_CC1" xfId="53848" xr:uid="{1E513293-9332-4F40-B59C-898A723EC67D}"/>
    <cellStyle name="20% - uthevingsfarge 1 38 4" xfId="37520" xr:uid="{00000000-0005-0000-0000-0000D9240000}"/>
    <cellStyle name="20% - uthevingsfarge 1 38 5" xfId="37521" xr:uid="{00000000-0005-0000-0000-0000DA240000}"/>
    <cellStyle name="20% - uthevingsfarge 1 38 6" xfId="37522" xr:uid="{00000000-0005-0000-0000-0000DB240000}"/>
    <cellStyle name="20% - uthevingsfarge 1 38 7" xfId="37513" xr:uid="{00000000-0005-0000-0000-0000DC240000}"/>
    <cellStyle name="20% - uthevingsfarge 1 38_4 manuell" xfId="53849" xr:uid="{7622A49F-3A35-4E84-B973-24133B676D59}"/>
    <cellStyle name="20% - uthevingsfarge 1 39" xfId="2678" xr:uid="{00000000-0005-0000-0000-0000DE240000}"/>
    <cellStyle name="20% - uthevingsfarge 1 39 2" xfId="2679" xr:uid="{00000000-0005-0000-0000-0000DF240000}"/>
    <cellStyle name="20% - uthevingsfarge 1 39 2 2" xfId="2680" xr:uid="{00000000-0005-0000-0000-0000E0240000}"/>
    <cellStyle name="20% - uthevingsfarge 1 39 2 2 2" xfId="37525" xr:uid="{00000000-0005-0000-0000-0000E1240000}"/>
    <cellStyle name="20% - uthevingsfarge 1 39 2 2_CC1" xfId="53850" xr:uid="{7F545F7C-C654-4C54-AAF8-B63BFA67FDBA}"/>
    <cellStyle name="20% - uthevingsfarge 1 39 2 3" xfId="37526" xr:uid="{00000000-0005-0000-0000-0000E2240000}"/>
    <cellStyle name="20% - uthevingsfarge 1 39 2 4" xfId="37527" xr:uid="{00000000-0005-0000-0000-0000E3240000}"/>
    <cellStyle name="20% - uthevingsfarge 1 39 2 5" xfId="37528" xr:uid="{00000000-0005-0000-0000-0000E4240000}"/>
    <cellStyle name="20% - uthevingsfarge 1 39 2 6" xfId="37524" xr:uid="{00000000-0005-0000-0000-0000E5240000}"/>
    <cellStyle name="20% - uthevingsfarge 1 39 2_4 manuell" xfId="53851" xr:uid="{44EB3B16-8162-496B-90E7-8A3EE7A99852}"/>
    <cellStyle name="20% - uthevingsfarge 1 39 3" xfId="2681" xr:uid="{00000000-0005-0000-0000-0000E7240000}"/>
    <cellStyle name="20% - uthevingsfarge 1 39 3 2" xfId="37529" xr:uid="{00000000-0005-0000-0000-0000E8240000}"/>
    <cellStyle name="20% - uthevingsfarge 1 39 3_CC1" xfId="53852" xr:uid="{E8D5A342-1C61-43AF-83F7-8394F3646F26}"/>
    <cellStyle name="20% - uthevingsfarge 1 39 4" xfId="37530" xr:uid="{00000000-0005-0000-0000-0000E9240000}"/>
    <cellStyle name="20% - uthevingsfarge 1 39 5" xfId="37531" xr:uid="{00000000-0005-0000-0000-0000EA240000}"/>
    <cellStyle name="20% - uthevingsfarge 1 39 6" xfId="37532" xr:uid="{00000000-0005-0000-0000-0000EB240000}"/>
    <cellStyle name="20% - uthevingsfarge 1 39 7" xfId="37523" xr:uid="{00000000-0005-0000-0000-0000EC240000}"/>
    <cellStyle name="20% - uthevingsfarge 1 39_4 manuell" xfId="53853" xr:uid="{6F7912C7-4183-4518-AE50-64E2EF2E6C9E}"/>
    <cellStyle name="20% - uthevingsfarge 1 4" xfId="2682" xr:uid="{00000000-0005-0000-0000-0000EE240000}"/>
    <cellStyle name="20% - uthevingsfarge 1 4 10" xfId="43466" xr:uid="{00000000-0005-0000-0000-0000EF240000}"/>
    <cellStyle name="20% - uthevingsfarge 1 4 2" xfId="2683" xr:uid="{00000000-0005-0000-0000-0000F0240000}"/>
    <cellStyle name="20% - uthevingsfarge 1 4 2 2" xfId="2684" xr:uid="{00000000-0005-0000-0000-0000F1240000}"/>
    <cellStyle name="20% - uthevingsfarge 1 4 2 2 2" xfId="14563" xr:uid="{00000000-0005-0000-0000-0000F2240000}"/>
    <cellStyle name="20% - uthevingsfarge 1 4 2 2 2 2" xfId="43467" xr:uid="{00000000-0005-0000-0000-0000F3240000}"/>
    <cellStyle name="20% - uthevingsfarge 1 4 2 2 3" xfId="37535" xr:uid="{00000000-0005-0000-0000-0000F4240000}"/>
    <cellStyle name="20% - uthevingsfarge 1 4 2 2_3. Chng in credit spreads" xfId="43468" xr:uid="{00000000-0005-0000-0000-0000F5240000}"/>
    <cellStyle name="20% - uthevingsfarge 1 4 2 3" xfId="14564" xr:uid="{00000000-0005-0000-0000-0000F6240000}"/>
    <cellStyle name="20% - uthevingsfarge 1 4 2 3 2" xfId="37536" xr:uid="{00000000-0005-0000-0000-0000F7240000}"/>
    <cellStyle name="20% - uthevingsfarge 1 4 2 3 2 2" xfId="43469" xr:uid="{00000000-0005-0000-0000-0000F8240000}"/>
    <cellStyle name="20% - uthevingsfarge 1 4 2 3 3" xfId="43470" xr:uid="{00000000-0005-0000-0000-0000F9240000}"/>
    <cellStyle name="20% - uthevingsfarge 1 4 2 3_3. Chng in credit spreads" xfId="43471" xr:uid="{00000000-0005-0000-0000-0000FA240000}"/>
    <cellStyle name="20% - uthevingsfarge 1 4 2 4" xfId="37537" xr:uid="{00000000-0005-0000-0000-0000FB240000}"/>
    <cellStyle name="20% - uthevingsfarge 1 4 2 4 2" xfId="43472" xr:uid="{00000000-0005-0000-0000-0000FC240000}"/>
    <cellStyle name="20% - uthevingsfarge 1 4 2 5" xfId="37538" xr:uid="{00000000-0005-0000-0000-0000FD240000}"/>
    <cellStyle name="20% - uthevingsfarge 1 4 2 6" xfId="37534" xr:uid="{00000000-0005-0000-0000-0000FE240000}"/>
    <cellStyle name="20% - uthevingsfarge 1 4 2 7" xfId="43473" xr:uid="{00000000-0005-0000-0000-0000FF240000}"/>
    <cellStyle name="20% - uthevingsfarge 1 4 2 8" xfId="43474" xr:uid="{00000000-0005-0000-0000-000000250000}"/>
    <cellStyle name="20% - uthevingsfarge 1 4 2_3. Chng in credit spreads" xfId="43475" xr:uid="{00000000-0005-0000-0000-000001250000}"/>
    <cellStyle name="20% - uthevingsfarge 1 4 3" xfId="2685" xr:uid="{00000000-0005-0000-0000-000002250000}"/>
    <cellStyle name="20% - uthevingsfarge 1 4 3 2" xfId="14565" xr:uid="{00000000-0005-0000-0000-000003250000}"/>
    <cellStyle name="20% - uthevingsfarge 1 4 3 2 2" xfId="43476" xr:uid="{00000000-0005-0000-0000-000004250000}"/>
    <cellStyle name="20% - uthevingsfarge 1 4 3 3" xfId="14566" xr:uid="{00000000-0005-0000-0000-000005250000}"/>
    <cellStyle name="20% - uthevingsfarge 1 4 3 4" xfId="37539" xr:uid="{00000000-0005-0000-0000-000006250000}"/>
    <cellStyle name="20% - uthevingsfarge 1 4 3 5" xfId="43477" xr:uid="{00000000-0005-0000-0000-000007250000}"/>
    <cellStyle name="20% - uthevingsfarge 1 4 3 6" xfId="43478" xr:uid="{00000000-0005-0000-0000-000008250000}"/>
    <cellStyle name="20% - uthevingsfarge 1 4 3_3. Chng in credit spreads" xfId="43479" xr:uid="{00000000-0005-0000-0000-000009250000}"/>
    <cellStyle name="20% - uthevingsfarge 1 4 4" xfId="14567" xr:uid="{00000000-0005-0000-0000-00000A250000}"/>
    <cellStyle name="20% - uthevingsfarge 1 4 4 2" xfId="14568" xr:uid="{00000000-0005-0000-0000-00000B250000}"/>
    <cellStyle name="20% - uthevingsfarge 1 4 4 2 2" xfId="43480" xr:uid="{00000000-0005-0000-0000-00000C250000}"/>
    <cellStyle name="20% - uthevingsfarge 1 4 4 3" xfId="14569" xr:uid="{00000000-0005-0000-0000-00000D250000}"/>
    <cellStyle name="20% - uthevingsfarge 1 4 4 4" xfId="37540" xr:uid="{00000000-0005-0000-0000-00000E250000}"/>
    <cellStyle name="20% - uthevingsfarge 1 4 4 5" xfId="43481" xr:uid="{00000000-0005-0000-0000-00000F250000}"/>
    <cellStyle name="20% - uthevingsfarge 1 4 4 6" xfId="43482" xr:uid="{00000000-0005-0000-0000-000010250000}"/>
    <cellStyle name="20% - uthevingsfarge 1 4 4_3. Chng in credit spreads" xfId="43483" xr:uid="{00000000-0005-0000-0000-000011250000}"/>
    <cellStyle name="20% - uthevingsfarge 1 4 5" xfId="14570" xr:uid="{00000000-0005-0000-0000-000012250000}"/>
    <cellStyle name="20% - uthevingsfarge 1 4 5 2" xfId="14571" xr:uid="{00000000-0005-0000-0000-000013250000}"/>
    <cellStyle name="20% - uthevingsfarge 1 4 5 3" xfId="14572" xr:uid="{00000000-0005-0000-0000-000014250000}"/>
    <cellStyle name="20% - uthevingsfarge 1 4 5 4" xfId="37541" xr:uid="{00000000-0005-0000-0000-000015250000}"/>
    <cellStyle name="20% - uthevingsfarge 1 4 5 5" xfId="43484" xr:uid="{00000000-0005-0000-0000-000016250000}"/>
    <cellStyle name="20% - uthevingsfarge 1 4 5 6" xfId="43485" xr:uid="{00000000-0005-0000-0000-000017250000}"/>
    <cellStyle name="20% - uthevingsfarge 1 4 5_AVA DVA EL" xfId="14573" xr:uid="{00000000-0005-0000-0000-000018250000}"/>
    <cellStyle name="20% - uthevingsfarge 1 4 6" xfId="14574" xr:uid="{00000000-0005-0000-0000-000019250000}"/>
    <cellStyle name="20% - uthevingsfarge 1 4 6 2" xfId="14575" xr:uid="{00000000-0005-0000-0000-00001A250000}"/>
    <cellStyle name="20% - uthevingsfarge 1 4 6 3" xfId="37542" xr:uid="{00000000-0005-0000-0000-00001B250000}"/>
    <cellStyle name="20% - uthevingsfarge 1 4 6_AVA DVA EL" xfId="14576" xr:uid="{00000000-0005-0000-0000-00001C250000}"/>
    <cellStyle name="20% - uthevingsfarge 1 4 7" xfId="14577" xr:uid="{00000000-0005-0000-0000-00001D250000}"/>
    <cellStyle name="20% - uthevingsfarge 1 4 8" xfId="37533" xr:uid="{00000000-0005-0000-0000-00001E250000}"/>
    <cellStyle name="20% - uthevingsfarge 1 4 9" xfId="43486" xr:uid="{00000000-0005-0000-0000-00001F250000}"/>
    <cellStyle name="20% - uthevingsfarge 1 4_3. Chng in credit spreads" xfId="43487" xr:uid="{00000000-0005-0000-0000-000020250000}"/>
    <cellStyle name="20% - uthevingsfarge 1 40" xfId="2686" xr:uid="{00000000-0005-0000-0000-000021250000}"/>
    <cellStyle name="20% - uthevingsfarge 1 40 2" xfId="2687" xr:uid="{00000000-0005-0000-0000-000022250000}"/>
    <cellStyle name="20% - uthevingsfarge 1 40 2 2" xfId="2688" xr:uid="{00000000-0005-0000-0000-000023250000}"/>
    <cellStyle name="20% - uthevingsfarge 1 40 2 2 2" xfId="37545" xr:uid="{00000000-0005-0000-0000-000024250000}"/>
    <cellStyle name="20% - uthevingsfarge 1 40 2 2_CC1" xfId="53854" xr:uid="{8F298426-D958-4DFB-A648-9ECAA584BBB4}"/>
    <cellStyle name="20% - uthevingsfarge 1 40 2 3" xfId="37546" xr:uid="{00000000-0005-0000-0000-000025250000}"/>
    <cellStyle name="20% - uthevingsfarge 1 40 2 4" xfId="37547" xr:uid="{00000000-0005-0000-0000-000026250000}"/>
    <cellStyle name="20% - uthevingsfarge 1 40 2 5" xfId="37548" xr:uid="{00000000-0005-0000-0000-000027250000}"/>
    <cellStyle name="20% - uthevingsfarge 1 40 2 6" xfId="37544" xr:uid="{00000000-0005-0000-0000-000028250000}"/>
    <cellStyle name="20% - uthevingsfarge 1 40 2_4 manuell" xfId="53855" xr:uid="{54E37738-E782-42A3-9D10-4853DBA7154A}"/>
    <cellStyle name="20% - uthevingsfarge 1 40 3" xfId="2689" xr:uid="{00000000-0005-0000-0000-00002A250000}"/>
    <cellStyle name="20% - uthevingsfarge 1 40 3 2" xfId="37549" xr:uid="{00000000-0005-0000-0000-00002B250000}"/>
    <cellStyle name="20% - uthevingsfarge 1 40 3_CC1" xfId="53856" xr:uid="{4646A90A-BE4D-40BE-8E1C-A26EF7C05630}"/>
    <cellStyle name="20% - uthevingsfarge 1 40 4" xfId="37550" xr:uid="{00000000-0005-0000-0000-00002C250000}"/>
    <cellStyle name="20% - uthevingsfarge 1 40 5" xfId="37551" xr:uid="{00000000-0005-0000-0000-00002D250000}"/>
    <cellStyle name="20% - uthevingsfarge 1 40 6" xfId="37552" xr:uid="{00000000-0005-0000-0000-00002E250000}"/>
    <cellStyle name="20% - uthevingsfarge 1 40 7" xfId="37543" xr:uid="{00000000-0005-0000-0000-00002F250000}"/>
    <cellStyle name="20% - uthevingsfarge 1 40_4 manuell" xfId="53857" xr:uid="{04FF86FA-FD86-4372-9A4E-097F4ED2046C}"/>
    <cellStyle name="20% - uthevingsfarge 1 41" xfId="2690" xr:uid="{00000000-0005-0000-0000-000031250000}"/>
    <cellStyle name="20% - uthevingsfarge 1 41 2" xfId="2691" xr:uid="{00000000-0005-0000-0000-000032250000}"/>
    <cellStyle name="20% - uthevingsfarge 1 41 2 2" xfId="2692" xr:uid="{00000000-0005-0000-0000-000033250000}"/>
    <cellStyle name="20% - uthevingsfarge 1 41 2 2 2" xfId="37555" xr:uid="{00000000-0005-0000-0000-000034250000}"/>
    <cellStyle name="20% - uthevingsfarge 1 41 2 2_CC1" xfId="53858" xr:uid="{3AE4AE47-9872-4926-9A6A-1320378B17E3}"/>
    <cellStyle name="20% - uthevingsfarge 1 41 2 3" xfId="37556" xr:uid="{00000000-0005-0000-0000-000035250000}"/>
    <cellStyle name="20% - uthevingsfarge 1 41 2 4" xfId="37557" xr:uid="{00000000-0005-0000-0000-000036250000}"/>
    <cellStyle name="20% - uthevingsfarge 1 41 2 5" xfId="37558" xr:uid="{00000000-0005-0000-0000-000037250000}"/>
    <cellStyle name="20% - uthevingsfarge 1 41 2 6" xfId="37554" xr:uid="{00000000-0005-0000-0000-000038250000}"/>
    <cellStyle name="20% - uthevingsfarge 1 41 2_4 manuell" xfId="53859" xr:uid="{F753D3F9-AFDC-418D-A394-3DF727181943}"/>
    <cellStyle name="20% - uthevingsfarge 1 41 3" xfId="2693" xr:uid="{00000000-0005-0000-0000-00003A250000}"/>
    <cellStyle name="20% - uthevingsfarge 1 41 3 2" xfId="37559" xr:uid="{00000000-0005-0000-0000-00003B250000}"/>
    <cellStyle name="20% - uthevingsfarge 1 41 3_CC1" xfId="53860" xr:uid="{124527AE-23C8-4387-8859-DC5D6CE6A238}"/>
    <cellStyle name="20% - uthevingsfarge 1 41 4" xfId="37560" xr:uid="{00000000-0005-0000-0000-00003C250000}"/>
    <cellStyle name="20% - uthevingsfarge 1 41 5" xfId="37561" xr:uid="{00000000-0005-0000-0000-00003D250000}"/>
    <cellStyle name="20% - uthevingsfarge 1 41 6" xfId="37562" xr:uid="{00000000-0005-0000-0000-00003E250000}"/>
    <cellStyle name="20% - uthevingsfarge 1 41 7" xfId="37553" xr:uid="{00000000-0005-0000-0000-00003F250000}"/>
    <cellStyle name="20% - uthevingsfarge 1 41_4 manuell" xfId="53861" xr:uid="{B1501292-8FB8-40A9-BF01-CDE9E96F292E}"/>
    <cellStyle name="20% - uthevingsfarge 1 42" xfId="2694" xr:uid="{00000000-0005-0000-0000-000041250000}"/>
    <cellStyle name="20% - uthevingsfarge 1 42 2" xfId="2695" xr:uid="{00000000-0005-0000-0000-000042250000}"/>
    <cellStyle name="20% - uthevingsfarge 1 42 2 2" xfId="2696" xr:uid="{00000000-0005-0000-0000-000043250000}"/>
    <cellStyle name="20% - uthevingsfarge 1 42 2 2 2" xfId="37565" xr:uid="{00000000-0005-0000-0000-000044250000}"/>
    <cellStyle name="20% - uthevingsfarge 1 42 2 2_CC1" xfId="53862" xr:uid="{4611171F-A0C2-451B-8EC3-23D442332D92}"/>
    <cellStyle name="20% - uthevingsfarge 1 42 2 3" xfId="37566" xr:uid="{00000000-0005-0000-0000-000045250000}"/>
    <cellStyle name="20% - uthevingsfarge 1 42 2 4" xfId="37567" xr:uid="{00000000-0005-0000-0000-000046250000}"/>
    <cellStyle name="20% - uthevingsfarge 1 42 2 5" xfId="37568" xr:uid="{00000000-0005-0000-0000-000047250000}"/>
    <cellStyle name="20% - uthevingsfarge 1 42 2 6" xfId="37564" xr:uid="{00000000-0005-0000-0000-000048250000}"/>
    <cellStyle name="20% - uthevingsfarge 1 42 2_4 manuell" xfId="53863" xr:uid="{44677BA7-B67E-4139-8753-D9958E7AE626}"/>
    <cellStyle name="20% - uthevingsfarge 1 42 3" xfId="2697" xr:uid="{00000000-0005-0000-0000-00004A250000}"/>
    <cellStyle name="20% - uthevingsfarge 1 42 3 2" xfId="37569" xr:uid="{00000000-0005-0000-0000-00004B250000}"/>
    <cellStyle name="20% - uthevingsfarge 1 42 3_CC1" xfId="53864" xr:uid="{2D413B7B-AB32-4F8C-8F6F-82A7C5F62D71}"/>
    <cellStyle name="20% - uthevingsfarge 1 42 4" xfId="37570" xr:uid="{00000000-0005-0000-0000-00004C250000}"/>
    <cellStyle name="20% - uthevingsfarge 1 42 5" xfId="37571" xr:uid="{00000000-0005-0000-0000-00004D250000}"/>
    <cellStyle name="20% - uthevingsfarge 1 42 6" xfId="37572" xr:uid="{00000000-0005-0000-0000-00004E250000}"/>
    <cellStyle name="20% - uthevingsfarge 1 42 7" xfId="37563" xr:uid="{00000000-0005-0000-0000-00004F250000}"/>
    <cellStyle name="20% - uthevingsfarge 1 42_4 manuell" xfId="53865" xr:uid="{622FE4E4-C758-4639-8EEE-97E5DD170331}"/>
    <cellStyle name="20% - uthevingsfarge 1 43" xfId="2698" xr:uid="{00000000-0005-0000-0000-000051250000}"/>
    <cellStyle name="20% - uthevingsfarge 1 43 2" xfId="2699" xr:uid="{00000000-0005-0000-0000-000052250000}"/>
    <cellStyle name="20% - uthevingsfarge 1 43 2 2" xfId="2700" xr:uid="{00000000-0005-0000-0000-000053250000}"/>
    <cellStyle name="20% - uthevingsfarge 1 43 2 2 2" xfId="37575" xr:uid="{00000000-0005-0000-0000-000054250000}"/>
    <cellStyle name="20% - uthevingsfarge 1 43 2 2_CC1" xfId="53866" xr:uid="{0A81CD52-EE43-4BDB-94F7-DBA5A2265E89}"/>
    <cellStyle name="20% - uthevingsfarge 1 43 2 3" xfId="37576" xr:uid="{00000000-0005-0000-0000-000055250000}"/>
    <cellStyle name="20% - uthevingsfarge 1 43 2 4" xfId="37577" xr:uid="{00000000-0005-0000-0000-000056250000}"/>
    <cellStyle name="20% - uthevingsfarge 1 43 2 5" xfId="37578" xr:uid="{00000000-0005-0000-0000-000057250000}"/>
    <cellStyle name="20% - uthevingsfarge 1 43 2 6" xfId="37574" xr:uid="{00000000-0005-0000-0000-000058250000}"/>
    <cellStyle name="20% - uthevingsfarge 1 43 2_4 manuell" xfId="53867" xr:uid="{551DAE9C-0304-480F-92A9-4A2233CDA0E9}"/>
    <cellStyle name="20% - uthevingsfarge 1 43 3" xfId="2701" xr:uid="{00000000-0005-0000-0000-00005A250000}"/>
    <cellStyle name="20% - uthevingsfarge 1 43 3 2" xfId="37579" xr:uid="{00000000-0005-0000-0000-00005B250000}"/>
    <cellStyle name="20% - uthevingsfarge 1 43 3_CC1" xfId="53868" xr:uid="{E57D7203-71A3-4256-B7D0-8690804FE316}"/>
    <cellStyle name="20% - uthevingsfarge 1 43 4" xfId="37580" xr:uid="{00000000-0005-0000-0000-00005C250000}"/>
    <cellStyle name="20% - uthevingsfarge 1 43 5" xfId="37581" xr:uid="{00000000-0005-0000-0000-00005D250000}"/>
    <cellStyle name="20% - uthevingsfarge 1 43 6" xfId="37582" xr:uid="{00000000-0005-0000-0000-00005E250000}"/>
    <cellStyle name="20% - uthevingsfarge 1 43 7" xfId="37573" xr:uid="{00000000-0005-0000-0000-00005F250000}"/>
    <cellStyle name="20% - uthevingsfarge 1 43_4 manuell" xfId="53869" xr:uid="{BAC810A9-24F7-4D20-A4F0-1FAC71D6E87B}"/>
    <cellStyle name="20% - uthevingsfarge 1 44" xfId="2702" xr:uid="{00000000-0005-0000-0000-000061250000}"/>
    <cellStyle name="20% - uthevingsfarge 1 44 2" xfId="2703" xr:uid="{00000000-0005-0000-0000-000062250000}"/>
    <cellStyle name="20% - uthevingsfarge 1 44 2 2" xfId="2704" xr:uid="{00000000-0005-0000-0000-000063250000}"/>
    <cellStyle name="20% - uthevingsfarge 1 44 2 2 2" xfId="37585" xr:uid="{00000000-0005-0000-0000-000064250000}"/>
    <cellStyle name="20% - uthevingsfarge 1 44 2 2_CC1" xfId="53870" xr:uid="{55FE0D46-93A4-48CF-B416-6AFC9FBAD983}"/>
    <cellStyle name="20% - uthevingsfarge 1 44 2 3" xfId="37586" xr:uid="{00000000-0005-0000-0000-000065250000}"/>
    <cellStyle name="20% - uthevingsfarge 1 44 2 4" xfId="37587" xr:uid="{00000000-0005-0000-0000-000066250000}"/>
    <cellStyle name="20% - uthevingsfarge 1 44 2 5" xfId="37588" xr:uid="{00000000-0005-0000-0000-000067250000}"/>
    <cellStyle name="20% - uthevingsfarge 1 44 2 6" xfId="37584" xr:uid="{00000000-0005-0000-0000-000068250000}"/>
    <cellStyle name="20% - uthevingsfarge 1 44 2_4 manuell" xfId="53871" xr:uid="{84008472-6094-4CDD-AC29-D98737E0BF1E}"/>
    <cellStyle name="20% - uthevingsfarge 1 44 3" xfId="2705" xr:uid="{00000000-0005-0000-0000-00006A250000}"/>
    <cellStyle name="20% - uthevingsfarge 1 44 3 2" xfId="37589" xr:uid="{00000000-0005-0000-0000-00006B250000}"/>
    <cellStyle name="20% - uthevingsfarge 1 44 3_CC1" xfId="53872" xr:uid="{EA452726-A1F8-493A-A277-D1D4B38ADC04}"/>
    <cellStyle name="20% - uthevingsfarge 1 44 4" xfId="37590" xr:uid="{00000000-0005-0000-0000-00006C250000}"/>
    <cellStyle name="20% - uthevingsfarge 1 44 5" xfId="37591" xr:uid="{00000000-0005-0000-0000-00006D250000}"/>
    <cellStyle name="20% - uthevingsfarge 1 44 6" xfId="37592" xr:uid="{00000000-0005-0000-0000-00006E250000}"/>
    <cellStyle name="20% - uthevingsfarge 1 44 7" xfId="37583" xr:uid="{00000000-0005-0000-0000-00006F250000}"/>
    <cellStyle name="20% - uthevingsfarge 1 44_4 manuell" xfId="53873" xr:uid="{11FB5C06-9B81-4428-B984-F5CC9351D4FF}"/>
    <cellStyle name="20% - uthevingsfarge 1 45" xfId="2706" xr:uid="{00000000-0005-0000-0000-000071250000}"/>
    <cellStyle name="20% - uthevingsfarge 1 45 2" xfId="2707" xr:uid="{00000000-0005-0000-0000-000072250000}"/>
    <cellStyle name="20% - uthevingsfarge 1 45 2 2" xfId="2708" xr:uid="{00000000-0005-0000-0000-000073250000}"/>
    <cellStyle name="20% - uthevingsfarge 1 45 2 2 2" xfId="37595" xr:uid="{00000000-0005-0000-0000-000074250000}"/>
    <cellStyle name="20% - uthevingsfarge 1 45 2 2_CC1" xfId="53874" xr:uid="{2F879B6D-BBA5-457E-8753-BB17805AAFC6}"/>
    <cellStyle name="20% - uthevingsfarge 1 45 2 3" xfId="37596" xr:uid="{00000000-0005-0000-0000-000075250000}"/>
    <cellStyle name="20% - uthevingsfarge 1 45 2 4" xfId="37597" xr:uid="{00000000-0005-0000-0000-000076250000}"/>
    <cellStyle name="20% - uthevingsfarge 1 45 2 5" xfId="37598" xr:uid="{00000000-0005-0000-0000-000077250000}"/>
    <cellStyle name="20% - uthevingsfarge 1 45 2 6" xfId="37594" xr:uid="{00000000-0005-0000-0000-000078250000}"/>
    <cellStyle name="20% - uthevingsfarge 1 45 2_4 manuell" xfId="53875" xr:uid="{640741A6-3045-4C94-9C7B-86C4C754B369}"/>
    <cellStyle name="20% - uthevingsfarge 1 45 3" xfId="2709" xr:uid="{00000000-0005-0000-0000-00007A250000}"/>
    <cellStyle name="20% - uthevingsfarge 1 45 3 2" xfId="37599" xr:uid="{00000000-0005-0000-0000-00007B250000}"/>
    <cellStyle name="20% - uthevingsfarge 1 45 3_CC1" xfId="53876" xr:uid="{CE7F5F68-D6B3-4030-930F-9C38C95BD1DB}"/>
    <cellStyle name="20% - uthevingsfarge 1 45 4" xfId="37600" xr:uid="{00000000-0005-0000-0000-00007C250000}"/>
    <cellStyle name="20% - uthevingsfarge 1 45 5" xfId="37601" xr:uid="{00000000-0005-0000-0000-00007D250000}"/>
    <cellStyle name="20% - uthevingsfarge 1 45 6" xfId="37602" xr:uid="{00000000-0005-0000-0000-00007E250000}"/>
    <cellStyle name="20% - uthevingsfarge 1 45 7" xfId="37593" xr:uid="{00000000-0005-0000-0000-00007F250000}"/>
    <cellStyle name="20% - uthevingsfarge 1 45_4 manuell" xfId="53877" xr:uid="{E6ECD540-3BAE-4DCE-B039-1E9DC624F300}"/>
    <cellStyle name="20% - uthevingsfarge 1 46" xfId="2710" xr:uid="{00000000-0005-0000-0000-000081250000}"/>
    <cellStyle name="20% - uthevingsfarge 1 46 2" xfId="2711" xr:uid="{00000000-0005-0000-0000-000082250000}"/>
    <cellStyle name="20% - uthevingsfarge 1 46 2 2" xfId="2712" xr:uid="{00000000-0005-0000-0000-000083250000}"/>
    <cellStyle name="20% - uthevingsfarge 1 46 2 2 2" xfId="37605" xr:uid="{00000000-0005-0000-0000-000084250000}"/>
    <cellStyle name="20% - uthevingsfarge 1 46 2 2_CC1" xfId="53878" xr:uid="{1F1B50C9-AEA3-45AB-9874-7FB146610916}"/>
    <cellStyle name="20% - uthevingsfarge 1 46 2 3" xfId="37606" xr:uid="{00000000-0005-0000-0000-000085250000}"/>
    <cellStyle name="20% - uthevingsfarge 1 46 2 4" xfId="37607" xr:uid="{00000000-0005-0000-0000-000086250000}"/>
    <cellStyle name="20% - uthevingsfarge 1 46 2 5" xfId="37608" xr:uid="{00000000-0005-0000-0000-000087250000}"/>
    <cellStyle name="20% - uthevingsfarge 1 46 2 6" xfId="37604" xr:uid="{00000000-0005-0000-0000-000088250000}"/>
    <cellStyle name="20% - uthevingsfarge 1 46 2_4 manuell" xfId="53879" xr:uid="{643A6204-5236-403F-A213-73D46CB7F92D}"/>
    <cellStyle name="20% - uthevingsfarge 1 46 3" xfId="2713" xr:uid="{00000000-0005-0000-0000-00008A250000}"/>
    <cellStyle name="20% - uthevingsfarge 1 46 3 2" xfId="37609" xr:uid="{00000000-0005-0000-0000-00008B250000}"/>
    <cellStyle name="20% - uthevingsfarge 1 46 3_CC1" xfId="53880" xr:uid="{3A293F46-6724-497D-81DF-84EAAF1C99ED}"/>
    <cellStyle name="20% - uthevingsfarge 1 46 4" xfId="37610" xr:uid="{00000000-0005-0000-0000-00008C250000}"/>
    <cellStyle name="20% - uthevingsfarge 1 46 5" xfId="37611" xr:uid="{00000000-0005-0000-0000-00008D250000}"/>
    <cellStyle name="20% - uthevingsfarge 1 46 6" xfId="37612" xr:uid="{00000000-0005-0000-0000-00008E250000}"/>
    <cellStyle name="20% - uthevingsfarge 1 46 7" xfId="37603" xr:uid="{00000000-0005-0000-0000-00008F250000}"/>
    <cellStyle name="20% - uthevingsfarge 1 46_4 manuell" xfId="53881" xr:uid="{A16D4451-C144-4A8D-AC0B-4975FB72698F}"/>
    <cellStyle name="20% - uthevingsfarge 1 47" xfId="2714" xr:uid="{00000000-0005-0000-0000-000091250000}"/>
    <cellStyle name="20% - uthevingsfarge 1 47 2" xfId="2715" xr:uid="{00000000-0005-0000-0000-000092250000}"/>
    <cellStyle name="20% - uthevingsfarge 1 47 2 2" xfId="2716" xr:uid="{00000000-0005-0000-0000-000093250000}"/>
    <cellStyle name="20% - uthevingsfarge 1 47 2 2 2" xfId="37615" xr:uid="{00000000-0005-0000-0000-000094250000}"/>
    <cellStyle name="20% - uthevingsfarge 1 47 2 2_CC1" xfId="53882" xr:uid="{2F64071A-8587-4222-A4CB-E8FC4964E9A7}"/>
    <cellStyle name="20% - uthevingsfarge 1 47 2 3" xfId="37616" xr:uid="{00000000-0005-0000-0000-000095250000}"/>
    <cellStyle name="20% - uthevingsfarge 1 47 2 4" xfId="37617" xr:uid="{00000000-0005-0000-0000-000096250000}"/>
    <cellStyle name="20% - uthevingsfarge 1 47 2 5" xfId="37618" xr:uid="{00000000-0005-0000-0000-000097250000}"/>
    <cellStyle name="20% - uthevingsfarge 1 47 2 6" xfId="37614" xr:uid="{00000000-0005-0000-0000-000098250000}"/>
    <cellStyle name="20% - uthevingsfarge 1 47 2_4 manuell" xfId="53883" xr:uid="{68A00FDD-092A-4C0A-9D36-EC1939B7DDFE}"/>
    <cellStyle name="20% - uthevingsfarge 1 47 3" xfId="2717" xr:uid="{00000000-0005-0000-0000-00009A250000}"/>
    <cellStyle name="20% - uthevingsfarge 1 47 3 2" xfId="37619" xr:uid="{00000000-0005-0000-0000-00009B250000}"/>
    <cellStyle name="20% - uthevingsfarge 1 47 3_CC1" xfId="53884" xr:uid="{F518A7B5-2D77-4ED8-BB6A-9D179C0F44A4}"/>
    <cellStyle name="20% - uthevingsfarge 1 47 4" xfId="37620" xr:uid="{00000000-0005-0000-0000-00009C250000}"/>
    <cellStyle name="20% - uthevingsfarge 1 47 5" xfId="37621" xr:uid="{00000000-0005-0000-0000-00009D250000}"/>
    <cellStyle name="20% - uthevingsfarge 1 47 6" xfId="37622" xr:uid="{00000000-0005-0000-0000-00009E250000}"/>
    <cellStyle name="20% - uthevingsfarge 1 47 7" xfId="37613" xr:uid="{00000000-0005-0000-0000-00009F250000}"/>
    <cellStyle name="20% - uthevingsfarge 1 47_4 manuell" xfId="53885" xr:uid="{BF3D6FB5-9D0D-404E-BFC2-564B88B32253}"/>
    <cellStyle name="20% - uthevingsfarge 1 48" xfId="2718" xr:uid="{00000000-0005-0000-0000-0000A1250000}"/>
    <cellStyle name="20% - uthevingsfarge 1 48 2" xfId="2719" xr:uid="{00000000-0005-0000-0000-0000A2250000}"/>
    <cellStyle name="20% - uthevingsfarge 1 48 2 2" xfId="2720" xr:uid="{00000000-0005-0000-0000-0000A3250000}"/>
    <cellStyle name="20% - uthevingsfarge 1 48 2 2 2" xfId="37625" xr:uid="{00000000-0005-0000-0000-0000A4250000}"/>
    <cellStyle name="20% - uthevingsfarge 1 48 2 2_CC1" xfId="53886" xr:uid="{5B05487F-EA7D-45C6-9F69-8F9B707A0223}"/>
    <cellStyle name="20% - uthevingsfarge 1 48 2 3" xfId="37626" xr:uid="{00000000-0005-0000-0000-0000A5250000}"/>
    <cellStyle name="20% - uthevingsfarge 1 48 2 4" xfId="37627" xr:uid="{00000000-0005-0000-0000-0000A6250000}"/>
    <cellStyle name="20% - uthevingsfarge 1 48 2 5" xfId="37628" xr:uid="{00000000-0005-0000-0000-0000A7250000}"/>
    <cellStyle name="20% - uthevingsfarge 1 48 2 6" xfId="37624" xr:uid="{00000000-0005-0000-0000-0000A8250000}"/>
    <cellStyle name="20% - uthevingsfarge 1 48 2_4 manuell" xfId="53887" xr:uid="{C181F97D-BF98-4EDA-94A6-089635DC1D40}"/>
    <cellStyle name="20% - uthevingsfarge 1 48 3" xfId="2721" xr:uid="{00000000-0005-0000-0000-0000AA250000}"/>
    <cellStyle name="20% - uthevingsfarge 1 48 3 2" xfId="37629" xr:uid="{00000000-0005-0000-0000-0000AB250000}"/>
    <cellStyle name="20% - uthevingsfarge 1 48 3_CC1" xfId="53888" xr:uid="{18E6912E-869A-46F8-91C7-E7959414AEF3}"/>
    <cellStyle name="20% - uthevingsfarge 1 48 4" xfId="37630" xr:uid="{00000000-0005-0000-0000-0000AC250000}"/>
    <cellStyle name="20% - uthevingsfarge 1 48 5" xfId="37631" xr:uid="{00000000-0005-0000-0000-0000AD250000}"/>
    <cellStyle name="20% - uthevingsfarge 1 48 6" xfId="37632" xr:uid="{00000000-0005-0000-0000-0000AE250000}"/>
    <cellStyle name="20% - uthevingsfarge 1 48 7" xfId="37623" xr:uid="{00000000-0005-0000-0000-0000AF250000}"/>
    <cellStyle name="20% - uthevingsfarge 1 48_4 manuell" xfId="53889" xr:uid="{4652F9EA-4224-48C8-AE1B-B95192129AD5}"/>
    <cellStyle name="20% - uthevingsfarge 1 49" xfId="2722" xr:uid="{00000000-0005-0000-0000-0000B1250000}"/>
    <cellStyle name="20% - uthevingsfarge 1 49 2" xfId="2723" xr:uid="{00000000-0005-0000-0000-0000B2250000}"/>
    <cellStyle name="20% - uthevingsfarge 1 49 2 2" xfId="2724" xr:uid="{00000000-0005-0000-0000-0000B3250000}"/>
    <cellStyle name="20% - uthevingsfarge 1 49 2 2 2" xfId="37635" xr:uid="{00000000-0005-0000-0000-0000B4250000}"/>
    <cellStyle name="20% - uthevingsfarge 1 49 2 2_CC1" xfId="53890" xr:uid="{C4B110B4-9AC4-436C-83B3-40095A06F499}"/>
    <cellStyle name="20% - uthevingsfarge 1 49 2 3" xfId="37636" xr:uid="{00000000-0005-0000-0000-0000B5250000}"/>
    <cellStyle name="20% - uthevingsfarge 1 49 2 4" xfId="37637" xr:uid="{00000000-0005-0000-0000-0000B6250000}"/>
    <cellStyle name="20% - uthevingsfarge 1 49 2 5" xfId="37638" xr:uid="{00000000-0005-0000-0000-0000B7250000}"/>
    <cellStyle name="20% - uthevingsfarge 1 49 2 6" xfId="37634" xr:uid="{00000000-0005-0000-0000-0000B8250000}"/>
    <cellStyle name="20% - uthevingsfarge 1 49 2_4 manuell" xfId="53891" xr:uid="{C84C48F8-5B20-4785-8046-C8E088A092F0}"/>
    <cellStyle name="20% - uthevingsfarge 1 49 3" xfId="2725" xr:uid="{00000000-0005-0000-0000-0000BA250000}"/>
    <cellStyle name="20% - uthevingsfarge 1 49 3 2" xfId="37639" xr:uid="{00000000-0005-0000-0000-0000BB250000}"/>
    <cellStyle name="20% - uthevingsfarge 1 49 3_CC1" xfId="53892" xr:uid="{EFA27E5C-83BD-4CF5-B63F-A497DE6B1C69}"/>
    <cellStyle name="20% - uthevingsfarge 1 49 4" xfId="37640" xr:uid="{00000000-0005-0000-0000-0000BC250000}"/>
    <cellStyle name="20% - uthevingsfarge 1 49 5" xfId="37641" xr:uid="{00000000-0005-0000-0000-0000BD250000}"/>
    <cellStyle name="20% - uthevingsfarge 1 49 6" xfId="37642" xr:uid="{00000000-0005-0000-0000-0000BE250000}"/>
    <cellStyle name="20% - uthevingsfarge 1 49 7" xfId="37633" xr:uid="{00000000-0005-0000-0000-0000BF250000}"/>
    <cellStyle name="20% - uthevingsfarge 1 49_4 manuell" xfId="53893" xr:uid="{C388F94B-9174-4484-AFF8-7F7A3A87FDF4}"/>
    <cellStyle name="20% - uthevingsfarge 1 5" xfId="2726" xr:uid="{00000000-0005-0000-0000-0000C1250000}"/>
    <cellStyle name="20% - uthevingsfarge 1 5 2" xfId="2727" xr:uid="{00000000-0005-0000-0000-0000C2250000}"/>
    <cellStyle name="20% - uthevingsfarge 1 5 2 2" xfId="2728" xr:uid="{00000000-0005-0000-0000-0000C3250000}"/>
    <cellStyle name="20% - uthevingsfarge 1 5 2 2 2" xfId="37645" xr:uid="{00000000-0005-0000-0000-0000C4250000}"/>
    <cellStyle name="20% - uthevingsfarge 1 5 2 2 2 2" xfId="43488" xr:uid="{00000000-0005-0000-0000-0000C5250000}"/>
    <cellStyle name="20% - uthevingsfarge 1 5 2 2 3" xfId="43489" xr:uid="{00000000-0005-0000-0000-0000C6250000}"/>
    <cellStyle name="20% - uthevingsfarge 1 5 2 2_3. Chng in credit spreads" xfId="43490" xr:uid="{00000000-0005-0000-0000-0000C7250000}"/>
    <cellStyle name="20% - uthevingsfarge 1 5 2 3" xfId="37646" xr:uid="{00000000-0005-0000-0000-0000C8250000}"/>
    <cellStyle name="20% - uthevingsfarge 1 5 2 3 2" xfId="43491" xr:uid="{00000000-0005-0000-0000-0000C9250000}"/>
    <cellStyle name="20% - uthevingsfarge 1 5 2 3 2 2" xfId="43492" xr:uid="{00000000-0005-0000-0000-0000CA250000}"/>
    <cellStyle name="20% - uthevingsfarge 1 5 2 3 3" xfId="43493" xr:uid="{00000000-0005-0000-0000-0000CB250000}"/>
    <cellStyle name="20% - uthevingsfarge 1 5 2 3_3. Chng in credit spreads" xfId="43494" xr:uid="{00000000-0005-0000-0000-0000CC250000}"/>
    <cellStyle name="20% - uthevingsfarge 1 5 2 4" xfId="37647" xr:uid="{00000000-0005-0000-0000-0000CD250000}"/>
    <cellStyle name="20% - uthevingsfarge 1 5 2 4 2" xfId="43495" xr:uid="{00000000-0005-0000-0000-0000CE250000}"/>
    <cellStyle name="20% - uthevingsfarge 1 5 2 5" xfId="37648" xr:uid="{00000000-0005-0000-0000-0000CF250000}"/>
    <cellStyle name="20% - uthevingsfarge 1 5 2 6" xfId="37644" xr:uid="{00000000-0005-0000-0000-0000D0250000}"/>
    <cellStyle name="20% - uthevingsfarge 1 5 2_3. Chng in credit spreads" xfId="43496" xr:uid="{00000000-0005-0000-0000-0000D1250000}"/>
    <cellStyle name="20% - uthevingsfarge 1 5 3" xfId="2729" xr:uid="{00000000-0005-0000-0000-0000D2250000}"/>
    <cellStyle name="20% - uthevingsfarge 1 5 3 2" xfId="14578" xr:uid="{00000000-0005-0000-0000-0000D3250000}"/>
    <cellStyle name="20% - uthevingsfarge 1 5 3 2 2" xfId="43497" xr:uid="{00000000-0005-0000-0000-0000D4250000}"/>
    <cellStyle name="20% - uthevingsfarge 1 5 3 3" xfId="37649" xr:uid="{00000000-0005-0000-0000-0000D5250000}"/>
    <cellStyle name="20% - uthevingsfarge 1 5 3_3. Chng in credit spreads" xfId="43498" xr:uid="{00000000-0005-0000-0000-0000D6250000}"/>
    <cellStyle name="20% - uthevingsfarge 1 5 4" xfId="14579" xr:uid="{00000000-0005-0000-0000-0000D7250000}"/>
    <cellStyle name="20% - uthevingsfarge 1 5 4 2" xfId="37650" xr:uid="{00000000-0005-0000-0000-0000D8250000}"/>
    <cellStyle name="20% - uthevingsfarge 1 5 4 2 2" xfId="43499" xr:uid="{00000000-0005-0000-0000-0000D9250000}"/>
    <cellStyle name="20% - uthevingsfarge 1 5 4 3" xfId="43500" xr:uid="{00000000-0005-0000-0000-0000DA250000}"/>
    <cellStyle name="20% - uthevingsfarge 1 5 4_3. Chng in credit spreads" xfId="43501" xr:uid="{00000000-0005-0000-0000-0000DB250000}"/>
    <cellStyle name="20% - uthevingsfarge 1 5 5" xfId="14580" xr:uid="{00000000-0005-0000-0000-0000DC250000}"/>
    <cellStyle name="20% - uthevingsfarge 1 5 5 2" xfId="37651" xr:uid="{00000000-0005-0000-0000-0000DD250000}"/>
    <cellStyle name="20% - uthevingsfarge 1 5 6" xfId="37652" xr:uid="{00000000-0005-0000-0000-0000DE250000}"/>
    <cellStyle name="20% - uthevingsfarge 1 5 7" xfId="37643" xr:uid="{00000000-0005-0000-0000-0000DF250000}"/>
    <cellStyle name="20% - uthevingsfarge 1 5 8" xfId="43502" xr:uid="{00000000-0005-0000-0000-0000E0250000}"/>
    <cellStyle name="20% - uthevingsfarge 1 5 9" xfId="43503" xr:uid="{00000000-0005-0000-0000-0000E1250000}"/>
    <cellStyle name="20% - uthevingsfarge 1 5_3. Chng in credit spreads" xfId="43504" xr:uid="{00000000-0005-0000-0000-0000E2250000}"/>
    <cellStyle name="20% - uthevingsfarge 1 50" xfId="2730" xr:uid="{00000000-0005-0000-0000-0000E3250000}"/>
    <cellStyle name="20% - uthevingsfarge 1 50 2" xfId="2731" xr:uid="{00000000-0005-0000-0000-0000E4250000}"/>
    <cellStyle name="20% - uthevingsfarge 1 50 2 2" xfId="2732" xr:uid="{00000000-0005-0000-0000-0000E5250000}"/>
    <cellStyle name="20% - uthevingsfarge 1 50 2 2 2" xfId="37655" xr:uid="{00000000-0005-0000-0000-0000E6250000}"/>
    <cellStyle name="20% - uthevingsfarge 1 50 2 2_CC1" xfId="53894" xr:uid="{49FA0DAF-3BC8-4AD2-917E-B77BFD68241D}"/>
    <cellStyle name="20% - uthevingsfarge 1 50 2 3" xfId="37656" xr:uid="{00000000-0005-0000-0000-0000E7250000}"/>
    <cellStyle name="20% - uthevingsfarge 1 50 2 4" xfId="37657" xr:uid="{00000000-0005-0000-0000-0000E8250000}"/>
    <cellStyle name="20% - uthevingsfarge 1 50 2 5" xfId="37658" xr:uid="{00000000-0005-0000-0000-0000E9250000}"/>
    <cellStyle name="20% - uthevingsfarge 1 50 2 6" xfId="37654" xr:uid="{00000000-0005-0000-0000-0000EA250000}"/>
    <cellStyle name="20% - uthevingsfarge 1 50 2_4 manuell" xfId="53895" xr:uid="{5734068D-5696-4F48-91EF-814A0328147D}"/>
    <cellStyle name="20% - uthevingsfarge 1 50 3" xfId="2733" xr:uid="{00000000-0005-0000-0000-0000EC250000}"/>
    <cellStyle name="20% - uthevingsfarge 1 50 3 2" xfId="37659" xr:uid="{00000000-0005-0000-0000-0000ED250000}"/>
    <cellStyle name="20% - uthevingsfarge 1 50 3_CC1" xfId="53896" xr:uid="{5A0B4183-4A47-4F6B-8D48-4EFAFBA63139}"/>
    <cellStyle name="20% - uthevingsfarge 1 50 4" xfId="37660" xr:uid="{00000000-0005-0000-0000-0000EE250000}"/>
    <cellStyle name="20% - uthevingsfarge 1 50 5" xfId="37661" xr:uid="{00000000-0005-0000-0000-0000EF250000}"/>
    <cellStyle name="20% - uthevingsfarge 1 50 6" xfId="37662" xr:uid="{00000000-0005-0000-0000-0000F0250000}"/>
    <cellStyle name="20% - uthevingsfarge 1 50 7" xfId="37653" xr:uid="{00000000-0005-0000-0000-0000F1250000}"/>
    <cellStyle name="20% - uthevingsfarge 1 50_4 manuell" xfId="53897" xr:uid="{C14251AA-5071-4275-A201-1F739F167472}"/>
    <cellStyle name="20% - uthevingsfarge 1 51" xfId="2734" xr:uid="{00000000-0005-0000-0000-0000F3250000}"/>
    <cellStyle name="20% - uthevingsfarge 1 51 2" xfId="2735" xr:uid="{00000000-0005-0000-0000-0000F4250000}"/>
    <cellStyle name="20% - uthevingsfarge 1 51 2 2" xfId="2736" xr:uid="{00000000-0005-0000-0000-0000F5250000}"/>
    <cellStyle name="20% - uthevingsfarge 1 51 2 2 2" xfId="37665" xr:uid="{00000000-0005-0000-0000-0000F6250000}"/>
    <cellStyle name="20% - uthevingsfarge 1 51 2 2_CC1" xfId="53898" xr:uid="{AD52D3ED-E8C5-472B-BE40-ABA631C79893}"/>
    <cellStyle name="20% - uthevingsfarge 1 51 2 3" xfId="37666" xr:uid="{00000000-0005-0000-0000-0000F7250000}"/>
    <cellStyle name="20% - uthevingsfarge 1 51 2 4" xfId="37667" xr:uid="{00000000-0005-0000-0000-0000F8250000}"/>
    <cellStyle name="20% - uthevingsfarge 1 51 2 5" xfId="37668" xr:uid="{00000000-0005-0000-0000-0000F9250000}"/>
    <cellStyle name="20% - uthevingsfarge 1 51 2 6" xfId="37664" xr:uid="{00000000-0005-0000-0000-0000FA250000}"/>
    <cellStyle name="20% - uthevingsfarge 1 51 2_4 manuell" xfId="53899" xr:uid="{E508E5DD-C38A-4982-8481-C6675A6B134F}"/>
    <cellStyle name="20% - uthevingsfarge 1 51 3" xfId="2737" xr:uid="{00000000-0005-0000-0000-0000FC250000}"/>
    <cellStyle name="20% - uthevingsfarge 1 51 3 2" xfId="37669" xr:uid="{00000000-0005-0000-0000-0000FD250000}"/>
    <cellStyle name="20% - uthevingsfarge 1 51 3_CC1" xfId="53900" xr:uid="{A2DAE082-9DFD-4855-8C04-00965AC653A6}"/>
    <cellStyle name="20% - uthevingsfarge 1 51 4" xfId="37670" xr:uid="{00000000-0005-0000-0000-0000FE250000}"/>
    <cellStyle name="20% - uthevingsfarge 1 51 5" xfId="37671" xr:uid="{00000000-0005-0000-0000-0000FF250000}"/>
    <cellStyle name="20% - uthevingsfarge 1 51 6" xfId="37672" xr:uid="{00000000-0005-0000-0000-000000260000}"/>
    <cellStyle name="20% - uthevingsfarge 1 51 7" xfId="37663" xr:uid="{00000000-0005-0000-0000-000001260000}"/>
    <cellStyle name="20% - uthevingsfarge 1 51_4 manuell" xfId="53901" xr:uid="{E6F3AC60-49BF-4386-949F-CB0922BE3511}"/>
    <cellStyle name="20% - uthevingsfarge 1 52" xfId="2738" xr:uid="{00000000-0005-0000-0000-000003260000}"/>
    <cellStyle name="20% - uthevingsfarge 1 52 2" xfId="2739" xr:uid="{00000000-0005-0000-0000-000004260000}"/>
    <cellStyle name="20% - uthevingsfarge 1 52 2 2" xfId="2740" xr:uid="{00000000-0005-0000-0000-000005260000}"/>
    <cellStyle name="20% - uthevingsfarge 1 52 2 2 2" xfId="37675" xr:uid="{00000000-0005-0000-0000-000006260000}"/>
    <cellStyle name="20% - uthevingsfarge 1 52 2 2_CC1" xfId="53902" xr:uid="{ADB5EBF4-53E1-49F0-B3C0-92957B88126A}"/>
    <cellStyle name="20% - uthevingsfarge 1 52 2 3" xfId="37676" xr:uid="{00000000-0005-0000-0000-000007260000}"/>
    <cellStyle name="20% - uthevingsfarge 1 52 2 4" xfId="37677" xr:uid="{00000000-0005-0000-0000-000008260000}"/>
    <cellStyle name="20% - uthevingsfarge 1 52 2 5" xfId="37678" xr:uid="{00000000-0005-0000-0000-000009260000}"/>
    <cellStyle name="20% - uthevingsfarge 1 52 2 6" xfId="37674" xr:uid="{00000000-0005-0000-0000-00000A260000}"/>
    <cellStyle name="20% - uthevingsfarge 1 52 2_4 manuell" xfId="53903" xr:uid="{05FE9531-E1DA-4306-BA39-991D5ABD1F52}"/>
    <cellStyle name="20% - uthevingsfarge 1 52 3" xfId="2741" xr:uid="{00000000-0005-0000-0000-00000C260000}"/>
    <cellStyle name="20% - uthevingsfarge 1 52 3 2" xfId="37679" xr:uid="{00000000-0005-0000-0000-00000D260000}"/>
    <cellStyle name="20% - uthevingsfarge 1 52 3_CC1" xfId="53904" xr:uid="{04C106FC-172B-427A-B007-FBDD747D3DD5}"/>
    <cellStyle name="20% - uthevingsfarge 1 52 4" xfId="37680" xr:uid="{00000000-0005-0000-0000-00000E260000}"/>
    <cellStyle name="20% - uthevingsfarge 1 52 5" xfId="37681" xr:uid="{00000000-0005-0000-0000-00000F260000}"/>
    <cellStyle name="20% - uthevingsfarge 1 52 6" xfId="37682" xr:uid="{00000000-0005-0000-0000-000010260000}"/>
    <cellStyle name="20% - uthevingsfarge 1 52 7" xfId="37673" xr:uid="{00000000-0005-0000-0000-000011260000}"/>
    <cellStyle name="20% - uthevingsfarge 1 52_4 manuell" xfId="53905" xr:uid="{0BFD352E-2BA8-4D38-B8F5-733EAC6E2028}"/>
    <cellStyle name="20% - uthevingsfarge 1 53" xfId="2742" xr:uid="{00000000-0005-0000-0000-000013260000}"/>
    <cellStyle name="20% - uthevingsfarge 1 53 2" xfId="2743" xr:uid="{00000000-0005-0000-0000-000014260000}"/>
    <cellStyle name="20% - uthevingsfarge 1 53 2 2" xfId="2744" xr:uid="{00000000-0005-0000-0000-000015260000}"/>
    <cellStyle name="20% - uthevingsfarge 1 53 2 2 2" xfId="37685" xr:uid="{00000000-0005-0000-0000-000016260000}"/>
    <cellStyle name="20% - uthevingsfarge 1 53 2 2_CC1" xfId="53906" xr:uid="{C1B18385-D274-42B3-B00F-1F7F3CD95701}"/>
    <cellStyle name="20% - uthevingsfarge 1 53 2 3" xfId="37686" xr:uid="{00000000-0005-0000-0000-000017260000}"/>
    <cellStyle name="20% - uthevingsfarge 1 53 2 4" xfId="37687" xr:uid="{00000000-0005-0000-0000-000018260000}"/>
    <cellStyle name="20% - uthevingsfarge 1 53 2 5" xfId="37688" xr:uid="{00000000-0005-0000-0000-000019260000}"/>
    <cellStyle name="20% - uthevingsfarge 1 53 2 6" xfId="37684" xr:uid="{00000000-0005-0000-0000-00001A260000}"/>
    <cellStyle name="20% - uthevingsfarge 1 53 2_4 manuell" xfId="53907" xr:uid="{B7530B82-63FC-4298-AEE7-AB54A299210E}"/>
    <cellStyle name="20% - uthevingsfarge 1 53 3" xfId="2745" xr:uid="{00000000-0005-0000-0000-00001C260000}"/>
    <cellStyle name="20% - uthevingsfarge 1 53 3 2" xfId="37689" xr:uid="{00000000-0005-0000-0000-00001D260000}"/>
    <cellStyle name="20% - uthevingsfarge 1 53 3_CC1" xfId="53908" xr:uid="{C2AD600D-B244-4017-A525-71279757AB56}"/>
    <cellStyle name="20% - uthevingsfarge 1 53 4" xfId="37690" xr:uid="{00000000-0005-0000-0000-00001E260000}"/>
    <cellStyle name="20% - uthevingsfarge 1 53 5" xfId="37691" xr:uid="{00000000-0005-0000-0000-00001F260000}"/>
    <cellStyle name="20% - uthevingsfarge 1 53 6" xfId="37692" xr:uid="{00000000-0005-0000-0000-000020260000}"/>
    <cellStyle name="20% - uthevingsfarge 1 53 7" xfId="37683" xr:uid="{00000000-0005-0000-0000-000021260000}"/>
    <cellStyle name="20% - uthevingsfarge 1 53_4 manuell" xfId="53909" xr:uid="{695B3BBF-B987-42D3-98B1-B7125F49C85E}"/>
    <cellStyle name="20% - uthevingsfarge 1 54" xfId="2746" xr:uid="{00000000-0005-0000-0000-000023260000}"/>
    <cellStyle name="20% - uthevingsfarge 1 54 2" xfId="2747" xr:uid="{00000000-0005-0000-0000-000024260000}"/>
    <cellStyle name="20% - uthevingsfarge 1 54 2 2" xfId="2748" xr:uid="{00000000-0005-0000-0000-000025260000}"/>
    <cellStyle name="20% - uthevingsfarge 1 54 2 2 2" xfId="37695" xr:uid="{00000000-0005-0000-0000-000026260000}"/>
    <cellStyle name="20% - uthevingsfarge 1 54 2 2_CC1" xfId="53910" xr:uid="{29381FC0-00D6-4752-8A9E-E7F519E8300F}"/>
    <cellStyle name="20% - uthevingsfarge 1 54 2 3" xfId="37696" xr:uid="{00000000-0005-0000-0000-000027260000}"/>
    <cellStyle name="20% - uthevingsfarge 1 54 2 4" xfId="37697" xr:uid="{00000000-0005-0000-0000-000028260000}"/>
    <cellStyle name="20% - uthevingsfarge 1 54 2 5" xfId="37698" xr:uid="{00000000-0005-0000-0000-000029260000}"/>
    <cellStyle name="20% - uthevingsfarge 1 54 2 6" xfId="37694" xr:uid="{00000000-0005-0000-0000-00002A260000}"/>
    <cellStyle name="20% - uthevingsfarge 1 54 2_4 manuell" xfId="53911" xr:uid="{7EAB0668-C65F-4808-AF71-B86F16F4EE35}"/>
    <cellStyle name="20% - uthevingsfarge 1 54 3" xfId="2749" xr:uid="{00000000-0005-0000-0000-00002C260000}"/>
    <cellStyle name="20% - uthevingsfarge 1 54 3 2" xfId="37699" xr:uid="{00000000-0005-0000-0000-00002D260000}"/>
    <cellStyle name="20% - uthevingsfarge 1 54 3_CC1" xfId="53912" xr:uid="{92D3BA92-6149-4CEA-A491-689DE0FDEC94}"/>
    <cellStyle name="20% - uthevingsfarge 1 54 4" xfId="37700" xr:uid="{00000000-0005-0000-0000-00002E260000}"/>
    <cellStyle name="20% - uthevingsfarge 1 54 5" xfId="37701" xr:uid="{00000000-0005-0000-0000-00002F260000}"/>
    <cellStyle name="20% - uthevingsfarge 1 54 6" xfId="37702" xr:uid="{00000000-0005-0000-0000-000030260000}"/>
    <cellStyle name="20% - uthevingsfarge 1 54 7" xfId="37693" xr:uid="{00000000-0005-0000-0000-000031260000}"/>
    <cellStyle name="20% - uthevingsfarge 1 54_4 manuell" xfId="53913" xr:uid="{EA22093B-73BE-49DE-951C-991F06FFA9F0}"/>
    <cellStyle name="20% - uthevingsfarge 1 55" xfId="2750" xr:uid="{00000000-0005-0000-0000-000033260000}"/>
    <cellStyle name="20% - uthevingsfarge 1 55 2" xfId="2751" xr:uid="{00000000-0005-0000-0000-000034260000}"/>
    <cellStyle name="20% - uthevingsfarge 1 55 2 2" xfId="2752" xr:uid="{00000000-0005-0000-0000-000035260000}"/>
    <cellStyle name="20% - uthevingsfarge 1 55 2 2 2" xfId="37705" xr:uid="{00000000-0005-0000-0000-000036260000}"/>
    <cellStyle name="20% - uthevingsfarge 1 55 2 2_CC1" xfId="53914" xr:uid="{29DD8AF5-5EDF-4A75-A8C1-C3D3BFB3F096}"/>
    <cellStyle name="20% - uthevingsfarge 1 55 2 3" xfId="37706" xr:uid="{00000000-0005-0000-0000-000037260000}"/>
    <cellStyle name="20% - uthevingsfarge 1 55 2 4" xfId="37707" xr:uid="{00000000-0005-0000-0000-000038260000}"/>
    <cellStyle name="20% - uthevingsfarge 1 55 2 5" xfId="37708" xr:uid="{00000000-0005-0000-0000-000039260000}"/>
    <cellStyle name="20% - uthevingsfarge 1 55 2 6" xfId="37704" xr:uid="{00000000-0005-0000-0000-00003A260000}"/>
    <cellStyle name="20% - uthevingsfarge 1 55 2_4 manuell" xfId="53915" xr:uid="{BF288006-9774-4EA9-BCD4-65C6081379C9}"/>
    <cellStyle name="20% - uthevingsfarge 1 55 3" xfId="2753" xr:uid="{00000000-0005-0000-0000-00003C260000}"/>
    <cellStyle name="20% - uthevingsfarge 1 55 3 2" xfId="37709" xr:uid="{00000000-0005-0000-0000-00003D260000}"/>
    <cellStyle name="20% - uthevingsfarge 1 55 3_CC1" xfId="53916" xr:uid="{F7ED1BF6-6ACB-4F53-BF7C-43476BB0E176}"/>
    <cellStyle name="20% - uthevingsfarge 1 55 4" xfId="37710" xr:uid="{00000000-0005-0000-0000-00003E260000}"/>
    <cellStyle name="20% - uthevingsfarge 1 55 5" xfId="37711" xr:uid="{00000000-0005-0000-0000-00003F260000}"/>
    <cellStyle name="20% - uthevingsfarge 1 55 6" xfId="37712" xr:uid="{00000000-0005-0000-0000-000040260000}"/>
    <cellStyle name="20% - uthevingsfarge 1 55 7" xfId="37703" xr:uid="{00000000-0005-0000-0000-000041260000}"/>
    <cellStyle name="20% - uthevingsfarge 1 55_4 manuell" xfId="53917" xr:uid="{ED799593-8F8B-455B-98D3-1D5B78F621DD}"/>
    <cellStyle name="20% - uthevingsfarge 1 56" xfId="2754" xr:uid="{00000000-0005-0000-0000-000043260000}"/>
    <cellStyle name="20% - uthevingsfarge 1 56 2" xfId="2755" xr:uid="{00000000-0005-0000-0000-000044260000}"/>
    <cellStyle name="20% - uthevingsfarge 1 56 2 2" xfId="2756" xr:uid="{00000000-0005-0000-0000-000045260000}"/>
    <cellStyle name="20% - uthevingsfarge 1 56 2 2 2" xfId="37715" xr:uid="{00000000-0005-0000-0000-000046260000}"/>
    <cellStyle name="20% - uthevingsfarge 1 56 2 2_CC1" xfId="53918" xr:uid="{8EB8241D-293E-415B-ABFC-69C3830F9C0D}"/>
    <cellStyle name="20% - uthevingsfarge 1 56 2 3" xfId="37716" xr:uid="{00000000-0005-0000-0000-000047260000}"/>
    <cellStyle name="20% - uthevingsfarge 1 56 2 4" xfId="37717" xr:uid="{00000000-0005-0000-0000-000048260000}"/>
    <cellStyle name="20% - uthevingsfarge 1 56 2 5" xfId="37718" xr:uid="{00000000-0005-0000-0000-000049260000}"/>
    <cellStyle name="20% - uthevingsfarge 1 56 2 6" xfId="37714" xr:uid="{00000000-0005-0000-0000-00004A260000}"/>
    <cellStyle name="20% - uthevingsfarge 1 56 2_4 manuell" xfId="53919" xr:uid="{72BB6D62-06B3-4E43-B74E-2E38F46FB965}"/>
    <cellStyle name="20% - uthevingsfarge 1 56 3" xfId="2757" xr:uid="{00000000-0005-0000-0000-00004C260000}"/>
    <cellStyle name="20% - uthevingsfarge 1 56 3 2" xfId="37719" xr:uid="{00000000-0005-0000-0000-00004D260000}"/>
    <cellStyle name="20% - uthevingsfarge 1 56 3_CC1" xfId="53920" xr:uid="{0968070F-AD0E-4C26-A843-F452A8D5F607}"/>
    <cellStyle name="20% - uthevingsfarge 1 56 4" xfId="37720" xr:uid="{00000000-0005-0000-0000-00004E260000}"/>
    <cellStyle name="20% - uthevingsfarge 1 56 5" xfId="37721" xr:uid="{00000000-0005-0000-0000-00004F260000}"/>
    <cellStyle name="20% - uthevingsfarge 1 56 6" xfId="37722" xr:uid="{00000000-0005-0000-0000-000050260000}"/>
    <cellStyle name="20% - uthevingsfarge 1 56 7" xfId="37713" xr:uid="{00000000-0005-0000-0000-000051260000}"/>
    <cellStyle name="20% - uthevingsfarge 1 56_4 manuell" xfId="53921" xr:uid="{01467DED-7AEF-47B2-A720-671161AC5B1D}"/>
    <cellStyle name="20% - uthevingsfarge 1 57" xfId="2758" xr:uid="{00000000-0005-0000-0000-000053260000}"/>
    <cellStyle name="20% - uthevingsfarge 1 57 2" xfId="2759" xr:uid="{00000000-0005-0000-0000-000054260000}"/>
    <cellStyle name="20% - uthevingsfarge 1 57 2 2" xfId="2760" xr:uid="{00000000-0005-0000-0000-000055260000}"/>
    <cellStyle name="20% - uthevingsfarge 1 57 2 2 2" xfId="37725" xr:uid="{00000000-0005-0000-0000-000056260000}"/>
    <cellStyle name="20% - uthevingsfarge 1 57 2 2_CC1" xfId="53922" xr:uid="{BE718B77-E903-4A91-BFE0-16E22F30C005}"/>
    <cellStyle name="20% - uthevingsfarge 1 57 2 3" xfId="37726" xr:uid="{00000000-0005-0000-0000-000057260000}"/>
    <cellStyle name="20% - uthevingsfarge 1 57 2 4" xfId="37727" xr:uid="{00000000-0005-0000-0000-000058260000}"/>
    <cellStyle name="20% - uthevingsfarge 1 57 2 5" xfId="37728" xr:uid="{00000000-0005-0000-0000-000059260000}"/>
    <cellStyle name="20% - uthevingsfarge 1 57 2 6" xfId="37724" xr:uid="{00000000-0005-0000-0000-00005A260000}"/>
    <cellStyle name="20% - uthevingsfarge 1 57 2_4 manuell" xfId="53923" xr:uid="{282DDFCA-8B79-4A7F-BC37-2F159696B150}"/>
    <cellStyle name="20% - uthevingsfarge 1 57 3" xfId="2761" xr:uid="{00000000-0005-0000-0000-00005C260000}"/>
    <cellStyle name="20% - uthevingsfarge 1 57 3 2" xfId="37729" xr:uid="{00000000-0005-0000-0000-00005D260000}"/>
    <cellStyle name="20% - uthevingsfarge 1 57 3_CC1" xfId="53924" xr:uid="{678E7315-9147-432C-9AF6-8729AFE0FC84}"/>
    <cellStyle name="20% - uthevingsfarge 1 57 4" xfId="37730" xr:uid="{00000000-0005-0000-0000-00005E260000}"/>
    <cellStyle name="20% - uthevingsfarge 1 57 5" xfId="37731" xr:uid="{00000000-0005-0000-0000-00005F260000}"/>
    <cellStyle name="20% - uthevingsfarge 1 57 6" xfId="37732" xr:uid="{00000000-0005-0000-0000-000060260000}"/>
    <cellStyle name="20% - uthevingsfarge 1 57 7" xfId="37723" xr:uid="{00000000-0005-0000-0000-000061260000}"/>
    <cellStyle name="20% - uthevingsfarge 1 57_4 manuell" xfId="53925" xr:uid="{D47E8DB0-39EE-47E8-8CC4-41F54AFDD7AB}"/>
    <cellStyle name="20% - uthevingsfarge 1 58" xfId="2762" xr:uid="{00000000-0005-0000-0000-000063260000}"/>
    <cellStyle name="20% - uthevingsfarge 1 58 2" xfId="2763" xr:uid="{00000000-0005-0000-0000-000064260000}"/>
    <cellStyle name="20% - uthevingsfarge 1 58 2 2" xfId="2764" xr:uid="{00000000-0005-0000-0000-000065260000}"/>
    <cellStyle name="20% - uthevingsfarge 1 58 2 2 2" xfId="37735" xr:uid="{00000000-0005-0000-0000-000066260000}"/>
    <cellStyle name="20% - uthevingsfarge 1 58 2 2_CC1" xfId="53926" xr:uid="{6DF748F6-C12D-43C1-94E4-F319B5966BAC}"/>
    <cellStyle name="20% - uthevingsfarge 1 58 2 3" xfId="37736" xr:uid="{00000000-0005-0000-0000-000067260000}"/>
    <cellStyle name="20% - uthevingsfarge 1 58 2 4" xfId="37737" xr:uid="{00000000-0005-0000-0000-000068260000}"/>
    <cellStyle name="20% - uthevingsfarge 1 58 2 5" xfId="37738" xr:uid="{00000000-0005-0000-0000-000069260000}"/>
    <cellStyle name="20% - uthevingsfarge 1 58 2 6" xfId="37734" xr:uid="{00000000-0005-0000-0000-00006A260000}"/>
    <cellStyle name="20% - uthevingsfarge 1 58 2_4 manuell" xfId="53927" xr:uid="{3BD1714B-ACE1-4F22-B56F-7FB6A0D014DD}"/>
    <cellStyle name="20% - uthevingsfarge 1 58 3" xfId="2765" xr:uid="{00000000-0005-0000-0000-00006C260000}"/>
    <cellStyle name="20% - uthevingsfarge 1 58 3 2" xfId="37739" xr:uid="{00000000-0005-0000-0000-00006D260000}"/>
    <cellStyle name="20% - uthevingsfarge 1 58 3_CC1" xfId="53928" xr:uid="{3175A7A7-EB04-4AC8-AF53-56B51D286739}"/>
    <cellStyle name="20% - uthevingsfarge 1 58 4" xfId="37740" xr:uid="{00000000-0005-0000-0000-00006E260000}"/>
    <cellStyle name="20% - uthevingsfarge 1 58 5" xfId="37741" xr:uid="{00000000-0005-0000-0000-00006F260000}"/>
    <cellStyle name="20% - uthevingsfarge 1 58 6" xfId="37742" xr:uid="{00000000-0005-0000-0000-000070260000}"/>
    <cellStyle name="20% - uthevingsfarge 1 58 7" xfId="37733" xr:uid="{00000000-0005-0000-0000-000071260000}"/>
    <cellStyle name="20% - uthevingsfarge 1 58_4 manuell" xfId="53929" xr:uid="{CBC029A7-A838-48DF-B896-21DA7D77293C}"/>
    <cellStyle name="20% - uthevingsfarge 1 59" xfId="2766" xr:uid="{00000000-0005-0000-0000-000073260000}"/>
    <cellStyle name="20% - uthevingsfarge 1 59 2" xfId="2767" xr:uid="{00000000-0005-0000-0000-000074260000}"/>
    <cellStyle name="20% - uthevingsfarge 1 59 2 2" xfId="2768" xr:uid="{00000000-0005-0000-0000-000075260000}"/>
    <cellStyle name="20% - uthevingsfarge 1 59 2 2 2" xfId="37745" xr:uid="{00000000-0005-0000-0000-000076260000}"/>
    <cellStyle name="20% - uthevingsfarge 1 59 2 2_CC1" xfId="53930" xr:uid="{2CDA3B93-B135-4CB3-97D7-F47ACFB1B1ED}"/>
    <cellStyle name="20% - uthevingsfarge 1 59 2 3" xfId="37746" xr:uid="{00000000-0005-0000-0000-000077260000}"/>
    <cellStyle name="20% - uthevingsfarge 1 59 2 4" xfId="37747" xr:uid="{00000000-0005-0000-0000-000078260000}"/>
    <cellStyle name="20% - uthevingsfarge 1 59 2 5" xfId="37748" xr:uid="{00000000-0005-0000-0000-000079260000}"/>
    <cellStyle name="20% - uthevingsfarge 1 59 2 6" xfId="37744" xr:uid="{00000000-0005-0000-0000-00007A260000}"/>
    <cellStyle name="20% - uthevingsfarge 1 59 2_4 manuell" xfId="53931" xr:uid="{A16707F7-5013-4025-9F22-2575E2D56E7D}"/>
    <cellStyle name="20% - uthevingsfarge 1 59 3" xfId="2769" xr:uid="{00000000-0005-0000-0000-00007C260000}"/>
    <cellStyle name="20% - uthevingsfarge 1 59 3 2" xfId="37749" xr:uid="{00000000-0005-0000-0000-00007D260000}"/>
    <cellStyle name="20% - uthevingsfarge 1 59 3_CC1" xfId="53932" xr:uid="{39115F52-6D59-4B66-9BD0-B113896A454F}"/>
    <cellStyle name="20% - uthevingsfarge 1 59 4" xfId="37750" xr:uid="{00000000-0005-0000-0000-00007E260000}"/>
    <cellStyle name="20% - uthevingsfarge 1 59 5" xfId="37751" xr:uid="{00000000-0005-0000-0000-00007F260000}"/>
    <cellStyle name="20% - uthevingsfarge 1 59 6" xfId="37752" xr:uid="{00000000-0005-0000-0000-000080260000}"/>
    <cellStyle name="20% - uthevingsfarge 1 59 7" xfId="37743" xr:uid="{00000000-0005-0000-0000-000081260000}"/>
    <cellStyle name="20% - uthevingsfarge 1 59_4 manuell" xfId="53933" xr:uid="{E6CFB639-FF49-4535-895B-1DDAEF7E5D2B}"/>
    <cellStyle name="20% - uthevingsfarge 1 6" xfId="2770" xr:uid="{00000000-0005-0000-0000-000083260000}"/>
    <cellStyle name="20% - uthevingsfarge 1 6 2" xfId="2771" xr:uid="{00000000-0005-0000-0000-000084260000}"/>
    <cellStyle name="20% - uthevingsfarge 1 6 2 2" xfId="2772" xr:uid="{00000000-0005-0000-0000-000085260000}"/>
    <cellStyle name="20% - uthevingsfarge 1 6 2 2 2" xfId="37755" xr:uid="{00000000-0005-0000-0000-000086260000}"/>
    <cellStyle name="20% - uthevingsfarge 1 6 2 2_CC1" xfId="53934" xr:uid="{7B5206EF-F530-4DC1-8C11-6A57074F1EEF}"/>
    <cellStyle name="20% - uthevingsfarge 1 6 2 3" xfId="37756" xr:uid="{00000000-0005-0000-0000-000087260000}"/>
    <cellStyle name="20% - uthevingsfarge 1 6 2 4" xfId="37757" xr:uid="{00000000-0005-0000-0000-000088260000}"/>
    <cellStyle name="20% - uthevingsfarge 1 6 2 5" xfId="37758" xr:uid="{00000000-0005-0000-0000-000089260000}"/>
    <cellStyle name="20% - uthevingsfarge 1 6 2 6" xfId="37754" xr:uid="{00000000-0005-0000-0000-00008A260000}"/>
    <cellStyle name="20% - uthevingsfarge 1 6 2_3. Chng in credit spreads" xfId="43505" xr:uid="{00000000-0005-0000-0000-00008B260000}"/>
    <cellStyle name="20% - uthevingsfarge 1 6 3" xfId="2773" xr:uid="{00000000-0005-0000-0000-00008C260000}"/>
    <cellStyle name="20% - uthevingsfarge 1 6 3 2" xfId="14581" xr:uid="{00000000-0005-0000-0000-00008D260000}"/>
    <cellStyle name="20% - uthevingsfarge 1 6 3 2 2" xfId="43506" xr:uid="{00000000-0005-0000-0000-00008E260000}"/>
    <cellStyle name="20% - uthevingsfarge 1 6 3 3" xfId="37759" xr:uid="{00000000-0005-0000-0000-00008F260000}"/>
    <cellStyle name="20% - uthevingsfarge 1 6 3_3. Chng in credit spreads" xfId="43507" xr:uid="{00000000-0005-0000-0000-000090260000}"/>
    <cellStyle name="20% - uthevingsfarge 1 6 4" xfId="14582" xr:uid="{00000000-0005-0000-0000-000091260000}"/>
    <cellStyle name="20% - uthevingsfarge 1 6 4 2" xfId="37760" xr:uid="{00000000-0005-0000-0000-000092260000}"/>
    <cellStyle name="20% - uthevingsfarge 1 6 5" xfId="14583" xr:uid="{00000000-0005-0000-0000-000093260000}"/>
    <cellStyle name="20% - uthevingsfarge 1 6 5 2" xfId="37761" xr:uid="{00000000-0005-0000-0000-000094260000}"/>
    <cellStyle name="20% - uthevingsfarge 1 6 6" xfId="37762" xr:uid="{00000000-0005-0000-0000-000095260000}"/>
    <cellStyle name="20% - uthevingsfarge 1 6 7" xfId="37753" xr:uid="{00000000-0005-0000-0000-000096260000}"/>
    <cellStyle name="20% - uthevingsfarge 1 6 8" xfId="43508" xr:uid="{00000000-0005-0000-0000-000097260000}"/>
    <cellStyle name="20% - uthevingsfarge 1 6 9" xfId="43509" xr:uid="{00000000-0005-0000-0000-000098260000}"/>
    <cellStyle name="20% - uthevingsfarge 1 6_3. Chng in credit spreads" xfId="43510" xr:uid="{00000000-0005-0000-0000-000099260000}"/>
    <cellStyle name="20% - uthevingsfarge 1 60" xfId="14584" xr:uid="{00000000-0005-0000-0000-00009A260000}"/>
    <cellStyle name="20% - uthevingsfarge 1 60 2" xfId="14585" xr:uid="{00000000-0005-0000-0000-00009B260000}"/>
    <cellStyle name="20% - uthevingsfarge 1 60 2 2" xfId="36607" xr:uid="{00000000-0005-0000-0000-00009C260000}"/>
    <cellStyle name="20% - uthevingsfarge 1 60 3" xfId="14586" xr:uid="{00000000-0005-0000-0000-00009D260000}"/>
    <cellStyle name="20% - uthevingsfarge 1 60 4" xfId="36371" xr:uid="{00000000-0005-0000-0000-00009E260000}"/>
    <cellStyle name="20% - uthevingsfarge 1 60_AVA DVA EL" xfId="14587" xr:uid="{00000000-0005-0000-0000-00009F260000}"/>
    <cellStyle name="20% - uthevingsfarge 1 61" xfId="14588" xr:uid="{00000000-0005-0000-0000-0000A0260000}"/>
    <cellStyle name="20% - uthevingsfarge 1 61 2" xfId="14589" xr:uid="{00000000-0005-0000-0000-0000A1260000}"/>
    <cellStyle name="20% - uthevingsfarge 1 61 2 2" xfId="36628" xr:uid="{00000000-0005-0000-0000-0000A2260000}"/>
    <cellStyle name="20% - uthevingsfarge 1 61 3" xfId="14590" xr:uid="{00000000-0005-0000-0000-0000A3260000}"/>
    <cellStyle name="20% - uthevingsfarge 1 61 4" xfId="36397" xr:uid="{00000000-0005-0000-0000-0000A4260000}"/>
    <cellStyle name="20% - uthevingsfarge 1 61_AVA DVA EL" xfId="14591" xr:uid="{00000000-0005-0000-0000-0000A5260000}"/>
    <cellStyle name="20% - uthevingsfarge 1 62" xfId="14592" xr:uid="{00000000-0005-0000-0000-0000A6260000}"/>
    <cellStyle name="20% - uthevingsfarge 1 62 2" xfId="14593" xr:uid="{00000000-0005-0000-0000-0000A7260000}"/>
    <cellStyle name="20% - uthevingsfarge 1 62 2 2" xfId="36627" xr:uid="{00000000-0005-0000-0000-0000A8260000}"/>
    <cellStyle name="20% - uthevingsfarge 1 62 3" xfId="36395" xr:uid="{00000000-0005-0000-0000-0000A9260000}"/>
    <cellStyle name="20% - uthevingsfarge 1 62_AVA DVA EL" xfId="14594" xr:uid="{00000000-0005-0000-0000-0000AA260000}"/>
    <cellStyle name="20% - uthevingsfarge 1 63" xfId="14595" xr:uid="{00000000-0005-0000-0000-0000AB260000}"/>
    <cellStyle name="20% - uthevingsfarge 1 63 2" xfId="36581" xr:uid="{00000000-0005-0000-0000-0000AC260000}"/>
    <cellStyle name="20% - uthevingsfarge 1 64" xfId="14596" xr:uid="{00000000-0005-0000-0000-0000AD260000}"/>
    <cellStyle name="20% - uthevingsfarge 1 64 2" xfId="36660" xr:uid="{00000000-0005-0000-0000-0000AE260000}"/>
    <cellStyle name="20% - uthevingsfarge 1 65" xfId="14597" xr:uid="{00000000-0005-0000-0000-0000AF260000}"/>
    <cellStyle name="20% - uthevingsfarge 1 65 2" xfId="36551" xr:uid="{00000000-0005-0000-0000-0000B0260000}"/>
    <cellStyle name="20% - uthevingsfarge 1 66" xfId="14598" xr:uid="{00000000-0005-0000-0000-0000B1260000}"/>
    <cellStyle name="20% - uthevingsfarge 1 66 2" xfId="36646" xr:uid="{00000000-0005-0000-0000-0000B2260000}"/>
    <cellStyle name="20% - uthevingsfarge 1 67" xfId="36597" xr:uid="{00000000-0005-0000-0000-0000B3260000}"/>
    <cellStyle name="20% - uthevingsfarge 1 68" xfId="43511" xr:uid="{00000000-0005-0000-0000-0000B4260000}"/>
    <cellStyle name="20% - uthevingsfarge 1 69" xfId="43512" xr:uid="{00000000-0005-0000-0000-0000B5260000}"/>
    <cellStyle name="20% - uthevingsfarge 1 7" xfId="2774" xr:uid="{00000000-0005-0000-0000-0000B6260000}"/>
    <cellStyle name="20% - uthevingsfarge 1 7 2" xfId="2775" xr:uid="{00000000-0005-0000-0000-0000B7260000}"/>
    <cellStyle name="20% - uthevingsfarge 1 7 2 2" xfId="2776" xr:uid="{00000000-0005-0000-0000-0000B8260000}"/>
    <cellStyle name="20% - uthevingsfarge 1 7 2 2 2" xfId="37765" xr:uid="{00000000-0005-0000-0000-0000B9260000}"/>
    <cellStyle name="20% - uthevingsfarge 1 7 2 2_CC1" xfId="53935" xr:uid="{14FD79D0-B478-462C-8068-87A460056AEE}"/>
    <cellStyle name="20% - uthevingsfarge 1 7 2 3" xfId="37766" xr:uid="{00000000-0005-0000-0000-0000BA260000}"/>
    <cellStyle name="20% - uthevingsfarge 1 7 2 4" xfId="37767" xr:uid="{00000000-0005-0000-0000-0000BB260000}"/>
    <cellStyle name="20% - uthevingsfarge 1 7 2 5" xfId="37768" xr:uid="{00000000-0005-0000-0000-0000BC260000}"/>
    <cellStyle name="20% - uthevingsfarge 1 7 2 6" xfId="37764" xr:uid="{00000000-0005-0000-0000-0000BD260000}"/>
    <cellStyle name="20% - uthevingsfarge 1 7 2_4 manuell" xfId="53936" xr:uid="{05F04167-57C7-4B81-9DA0-551319CE2615}"/>
    <cellStyle name="20% - uthevingsfarge 1 7 3" xfId="2777" xr:uid="{00000000-0005-0000-0000-0000BF260000}"/>
    <cellStyle name="20% - uthevingsfarge 1 7 3 2" xfId="14599" xr:uid="{00000000-0005-0000-0000-0000C0260000}"/>
    <cellStyle name="20% - uthevingsfarge 1 7 3 3" xfId="37769" xr:uid="{00000000-0005-0000-0000-0000C1260000}"/>
    <cellStyle name="20% - uthevingsfarge 1 7 3_AVA DVA EL" xfId="14600" xr:uid="{00000000-0005-0000-0000-0000C2260000}"/>
    <cellStyle name="20% - uthevingsfarge 1 7 4" xfId="14601" xr:uid="{00000000-0005-0000-0000-0000C3260000}"/>
    <cellStyle name="20% - uthevingsfarge 1 7 4 2" xfId="37770" xr:uid="{00000000-0005-0000-0000-0000C4260000}"/>
    <cellStyle name="20% - uthevingsfarge 1 7 5" xfId="14602" xr:uid="{00000000-0005-0000-0000-0000C5260000}"/>
    <cellStyle name="20% - uthevingsfarge 1 7 5 2" xfId="37771" xr:uid="{00000000-0005-0000-0000-0000C6260000}"/>
    <cellStyle name="20% - uthevingsfarge 1 7 6" xfId="37772" xr:uid="{00000000-0005-0000-0000-0000C7260000}"/>
    <cellStyle name="20% - uthevingsfarge 1 7 7" xfId="37763" xr:uid="{00000000-0005-0000-0000-0000C8260000}"/>
    <cellStyle name="20% - uthevingsfarge 1 7 8" xfId="43513" xr:uid="{00000000-0005-0000-0000-0000C9260000}"/>
    <cellStyle name="20% - uthevingsfarge 1 7_3. Chng in credit spreads" xfId="43514" xr:uid="{00000000-0005-0000-0000-0000CA260000}"/>
    <cellStyle name="20% - uthevingsfarge 1 70" xfId="43515" xr:uid="{00000000-0005-0000-0000-0000CB260000}"/>
    <cellStyle name="20% - uthevingsfarge 1 71" xfId="43516" xr:uid="{00000000-0005-0000-0000-0000CC260000}"/>
    <cellStyle name="20% - uthevingsfarge 1 72" xfId="43517" xr:uid="{00000000-0005-0000-0000-0000CD260000}"/>
    <cellStyle name="20% - uthevingsfarge 1 73" xfId="43518" xr:uid="{00000000-0005-0000-0000-0000CE260000}"/>
    <cellStyle name="20% - uthevingsfarge 1 74" xfId="43519" xr:uid="{00000000-0005-0000-0000-0000CF260000}"/>
    <cellStyle name="20% - uthevingsfarge 1 8" xfId="2778" xr:uid="{00000000-0005-0000-0000-0000D0260000}"/>
    <cellStyle name="20% - uthevingsfarge 1 8 2" xfId="2779" xr:uid="{00000000-0005-0000-0000-0000D1260000}"/>
    <cellStyle name="20% - uthevingsfarge 1 8 2 2" xfId="2780" xr:uid="{00000000-0005-0000-0000-0000D2260000}"/>
    <cellStyle name="20% - uthevingsfarge 1 8 2 2 2" xfId="37775" xr:uid="{00000000-0005-0000-0000-0000D3260000}"/>
    <cellStyle name="20% - uthevingsfarge 1 8 2 2_CC1" xfId="53937" xr:uid="{17F8CE44-1949-4324-A601-4C5F9027780B}"/>
    <cellStyle name="20% - uthevingsfarge 1 8 2 3" xfId="37776" xr:uid="{00000000-0005-0000-0000-0000D4260000}"/>
    <cellStyle name="20% - uthevingsfarge 1 8 2 4" xfId="37777" xr:uid="{00000000-0005-0000-0000-0000D5260000}"/>
    <cellStyle name="20% - uthevingsfarge 1 8 2 5" xfId="37778" xr:uid="{00000000-0005-0000-0000-0000D6260000}"/>
    <cellStyle name="20% - uthevingsfarge 1 8 2 6" xfId="37774" xr:uid="{00000000-0005-0000-0000-0000D7260000}"/>
    <cellStyle name="20% - uthevingsfarge 1 8 2_4 manuell" xfId="53938" xr:uid="{10B7C549-D17A-407D-8C70-82D70CBA5FAE}"/>
    <cellStyle name="20% - uthevingsfarge 1 8 3" xfId="2781" xr:uid="{00000000-0005-0000-0000-0000D9260000}"/>
    <cellStyle name="20% - uthevingsfarge 1 8 3 2" xfId="37779" xr:uid="{00000000-0005-0000-0000-0000DA260000}"/>
    <cellStyle name="20% - uthevingsfarge 1 8 3_CC1" xfId="53939" xr:uid="{77D2116E-0ADF-46C9-9FC2-C832EC315956}"/>
    <cellStyle name="20% - uthevingsfarge 1 8 4" xfId="37780" xr:uid="{00000000-0005-0000-0000-0000DB260000}"/>
    <cellStyle name="20% - uthevingsfarge 1 8 5" xfId="37781" xr:uid="{00000000-0005-0000-0000-0000DC260000}"/>
    <cellStyle name="20% - uthevingsfarge 1 8 6" xfId="37782" xr:uid="{00000000-0005-0000-0000-0000DD260000}"/>
    <cellStyle name="20% - uthevingsfarge 1 8 7" xfId="37773" xr:uid="{00000000-0005-0000-0000-0000DE260000}"/>
    <cellStyle name="20% - uthevingsfarge 1 8_3. Chng in credit spreads" xfId="43520" xr:uid="{00000000-0005-0000-0000-0000DF260000}"/>
    <cellStyle name="20% - uthevingsfarge 1 9" xfId="2782" xr:uid="{00000000-0005-0000-0000-0000E0260000}"/>
    <cellStyle name="20% - uthevingsfarge 1 9 2" xfId="2783" xr:uid="{00000000-0005-0000-0000-0000E1260000}"/>
    <cellStyle name="20% - uthevingsfarge 1 9 2 2" xfId="2784" xr:uid="{00000000-0005-0000-0000-0000E2260000}"/>
    <cellStyle name="20% - uthevingsfarge 1 9 2 2 2" xfId="37785" xr:uid="{00000000-0005-0000-0000-0000E3260000}"/>
    <cellStyle name="20% - uthevingsfarge 1 9 2 2_CC1" xfId="53940" xr:uid="{4A923443-094F-4D07-9ED8-57DE56CB8FDA}"/>
    <cellStyle name="20% - uthevingsfarge 1 9 2 3" xfId="37786" xr:uid="{00000000-0005-0000-0000-0000E4260000}"/>
    <cellStyle name="20% - uthevingsfarge 1 9 2 4" xfId="37787" xr:uid="{00000000-0005-0000-0000-0000E5260000}"/>
    <cellStyle name="20% - uthevingsfarge 1 9 2 5" xfId="37788" xr:uid="{00000000-0005-0000-0000-0000E6260000}"/>
    <cellStyle name="20% - uthevingsfarge 1 9 2 6" xfId="37784" xr:uid="{00000000-0005-0000-0000-0000E7260000}"/>
    <cellStyle name="20% - uthevingsfarge 1 9 2_4 manuell" xfId="53941" xr:uid="{6B409386-63C7-4504-A3AD-E92C15723FE7}"/>
    <cellStyle name="20% - uthevingsfarge 1 9 3" xfId="2785" xr:uid="{00000000-0005-0000-0000-0000E9260000}"/>
    <cellStyle name="20% - uthevingsfarge 1 9 3 2" xfId="37789" xr:uid="{00000000-0005-0000-0000-0000EA260000}"/>
    <cellStyle name="20% - uthevingsfarge 1 9 3_CC1" xfId="53942" xr:uid="{3D7DC7E3-C697-409E-A5E8-DB395D69FCDF}"/>
    <cellStyle name="20% - uthevingsfarge 1 9 4" xfId="37790" xr:uid="{00000000-0005-0000-0000-0000EB260000}"/>
    <cellStyle name="20% - uthevingsfarge 1 9 5" xfId="37791" xr:uid="{00000000-0005-0000-0000-0000EC260000}"/>
    <cellStyle name="20% - uthevingsfarge 1 9 6" xfId="37792" xr:uid="{00000000-0005-0000-0000-0000ED260000}"/>
    <cellStyle name="20% - uthevingsfarge 1 9 7" xfId="37783" xr:uid="{00000000-0005-0000-0000-0000EE260000}"/>
    <cellStyle name="20% - uthevingsfarge 1 9_4 manuell" xfId="53943" xr:uid="{4252D706-84EE-4905-AE51-5B83DDEF9619}"/>
    <cellStyle name="20% - uthevingsfarge 1_4 manuell" xfId="53944" xr:uid="{FD44A7B4-8067-4B0B-89EC-9F814E33330A}"/>
    <cellStyle name="20% - uthevingsfarge 2" xfId="36246" xr:uid="{00000000-0005-0000-0000-0000F1260000}"/>
    <cellStyle name="20% - uthevingsfarge 2 10" xfId="2786" xr:uid="{00000000-0005-0000-0000-0000F2260000}"/>
    <cellStyle name="20% - uthevingsfarge 2 10 2" xfId="2787" xr:uid="{00000000-0005-0000-0000-0000F3260000}"/>
    <cellStyle name="20% - uthevingsfarge 2 10 2 2" xfId="2788" xr:uid="{00000000-0005-0000-0000-0000F4260000}"/>
    <cellStyle name="20% - uthevingsfarge 2 10 2 2 2" xfId="37795" xr:uid="{00000000-0005-0000-0000-0000F5260000}"/>
    <cellStyle name="20% - uthevingsfarge 2 10 2 2_CC1" xfId="53945" xr:uid="{ADB4E108-7A8A-49A0-B334-03E87F6B8518}"/>
    <cellStyle name="20% - uthevingsfarge 2 10 2 3" xfId="37796" xr:uid="{00000000-0005-0000-0000-0000F6260000}"/>
    <cellStyle name="20% - uthevingsfarge 2 10 2 4" xfId="37797" xr:uid="{00000000-0005-0000-0000-0000F7260000}"/>
    <cellStyle name="20% - uthevingsfarge 2 10 2 5" xfId="37798" xr:uid="{00000000-0005-0000-0000-0000F8260000}"/>
    <cellStyle name="20% - uthevingsfarge 2 10 2 6" xfId="37794" xr:uid="{00000000-0005-0000-0000-0000F9260000}"/>
    <cellStyle name="20% - uthevingsfarge 2 10 2_4 manuell" xfId="53946" xr:uid="{B8B6AA45-7749-439B-A6EA-B1B7D5329685}"/>
    <cellStyle name="20% - uthevingsfarge 2 10 3" xfId="2789" xr:uid="{00000000-0005-0000-0000-0000FB260000}"/>
    <cellStyle name="20% - uthevingsfarge 2 10 3 2" xfId="37799" xr:uid="{00000000-0005-0000-0000-0000FC260000}"/>
    <cellStyle name="20% - uthevingsfarge 2 10 3_CC1" xfId="53947" xr:uid="{4EB0B2DA-86A9-485E-AFB1-C8EC32F9EC59}"/>
    <cellStyle name="20% - uthevingsfarge 2 10 4" xfId="37800" xr:uid="{00000000-0005-0000-0000-0000FD260000}"/>
    <cellStyle name="20% - uthevingsfarge 2 10 5" xfId="37801" xr:uid="{00000000-0005-0000-0000-0000FE260000}"/>
    <cellStyle name="20% - uthevingsfarge 2 10 6" xfId="37802" xr:uid="{00000000-0005-0000-0000-0000FF260000}"/>
    <cellStyle name="20% - uthevingsfarge 2 10 7" xfId="37793" xr:uid="{00000000-0005-0000-0000-000000270000}"/>
    <cellStyle name="20% - uthevingsfarge 2 10_4 manuell" xfId="53948" xr:uid="{6F2A72B1-60B9-4C9B-AAC0-3F862E009763}"/>
    <cellStyle name="20% - uthevingsfarge 2 11" xfId="2790" xr:uid="{00000000-0005-0000-0000-000002270000}"/>
    <cellStyle name="20% - uthevingsfarge 2 11 2" xfId="2791" xr:uid="{00000000-0005-0000-0000-000003270000}"/>
    <cellStyle name="20% - uthevingsfarge 2 11 2 2" xfId="2792" xr:uid="{00000000-0005-0000-0000-000004270000}"/>
    <cellStyle name="20% - uthevingsfarge 2 11 2 2 2" xfId="37805" xr:uid="{00000000-0005-0000-0000-000005270000}"/>
    <cellStyle name="20% - uthevingsfarge 2 11 2 2_CC1" xfId="53949" xr:uid="{796F5E31-4C15-4BCE-AC99-4F2CC92F8B3B}"/>
    <cellStyle name="20% - uthevingsfarge 2 11 2 3" xfId="37806" xr:uid="{00000000-0005-0000-0000-000006270000}"/>
    <cellStyle name="20% - uthevingsfarge 2 11 2 4" xfId="37807" xr:uid="{00000000-0005-0000-0000-000007270000}"/>
    <cellStyle name="20% - uthevingsfarge 2 11 2 5" xfId="37808" xr:uid="{00000000-0005-0000-0000-000008270000}"/>
    <cellStyle name="20% - uthevingsfarge 2 11 2 6" xfId="37804" xr:uid="{00000000-0005-0000-0000-000009270000}"/>
    <cellStyle name="20% - uthevingsfarge 2 11 2_4 manuell" xfId="53950" xr:uid="{52BE4A1C-91EE-4B9C-A53E-38C5BB5FE4B5}"/>
    <cellStyle name="20% - uthevingsfarge 2 11 3" xfId="2793" xr:uid="{00000000-0005-0000-0000-00000B270000}"/>
    <cellStyle name="20% - uthevingsfarge 2 11 3 2" xfId="37809" xr:uid="{00000000-0005-0000-0000-00000C270000}"/>
    <cellStyle name="20% - uthevingsfarge 2 11 3_CC1" xfId="53951" xr:uid="{B28F73E1-DB16-487B-B47C-FABEC1A607E2}"/>
    <cellStyle name="20% - uthevingsfarge 2 11 4" xfId="37810" xr:uid="{00000000-0005-0000-0000-00000D270000}"/>
    <cellStyle name="20% - uthevingsfarge 2 11 5" xfId="37811" xr:uid="{00000000-0005-0000-0000-00000E270000}"/>
    <cellStyle name="20% - uthevingsfarge 2 11 6" xfId="37812" xr:uid="{00000000-0005-0000-0000-00000F270000}"/>
    <cellStyle name="20% - uthevingsfarge 2 11 7" xfId="37803" xr:uid="{00000000-0005-0000-0000-000010270000}"/>
    <cellStyle name="20% - uthevingsfarge 2 11_4 manuell" xfId="53952" xr:uid="{D70D39BB-EB4D-4089-B510-75DB6B169D76}"/>
    <cellStyle name="20% - uthevingsfarge 2 12" xfId="2794" xr:uid="{00000000-0005-0000-0000-000012270000}"/>
    <cellStyle name="20% - uthevingsfarge 2 12 2" xfId="2795" xr:uid="{00000000-0005-0000-0000-000013270000}"/>
    <cellStyle name="20% - uthevingsfarge 2 12 2 2" xfId="2796" xr:uid="{00000000-0005-0000-0000-000014270000}"/>
    <cellStyle name="20% - uthevingsfarge 2 12 2 2 2" xfId="37815" xr:uid="{00000000-0005-0000-0000-000015270000}"/>
    <cellStyle name="20% - uthevingsfarge 2 12 2 2_CC1" xfId="53953" xr:uid="{F00A13F1-2EF8-494B-920C-177BB3328635}"/>
    <cellStyle name="20% - uthevingsfarge 2 12 2 3" xfId="37816" xr:uid="{00000000-0005-0000-0000-000016270000}"/>
    <cellStyle name="20% - uthevingsfarge 2 12 2 4" xfId="37817" xr:uid="{00000000-0005-0000-0000-000017270000}"/>
    <cellStyle name="20% - uthevingsfarge 2 12 2 5" xfId="37818" xr:uid="{00000000-0005-0000-0000-000018270000}"/>
    <cellStyle name="20% - uthevingsfarge 2 12 2 6" xfId="37814" xr:uid="{00000000-0005-0000-0000-000019270000}"/>
    <cellStyle name="20% - uthevingsfarge 2 12 2_4 manuell" xfId="53954" xr:uid="{DFAFD066-3429-4571-B9E9-216F69AC29A9}"/>
    <cellStyle name="20% - uthevingsfarge 2 12 3" xfId="2797" xr:uid="{00000000-0005-0000-0000-00001B270000}"/>
    <cellStyle name="20% - uthevingsfarge 2 12 3 2" xfId="37819" xr:uid="{00000000-0005-0000-0000-00001C270000}"/>
    <cellStyle name="20% - uthevingsfarge 2 12 3_CC1" xfId="53955" xr:uid="{613A708C-2811-4A59-8032-EF239008B6BC}"/>
    <cellStyle name="20% - uthevingsfarge 2 12 4" xfId="37820" xr:uid="{00000000-0005-0000-0000-00001D270000}"/>
    <cellStyle name="20% - uthevingsfarge 2 12 5" xfId="37821" xr:uid="{00000000-0005-0000-0000-00001E270000}"/>
    <cellStyle name="20% - uthevingsfarge 2 12 6" xfId="37822" xr:uid="{00000000-0005-0000-0000-00001F270000}"/>
    <cellStyle name="20% - uthevingsfarge 2 12 7" xfId="37813" xr:uid="{00000000-0005-0000-0000-000020270000}"/>
    <cellStyle name="20% - uthevingsfarge 2 12_4 manuell" xfId="53956" xr:uid="{C4E9EE9C-9361-4209-AE3A-EFE4F6937BB8}"/>
    <cellStyle name="20% - uthevingsfarge 2 13" xfId="2798" xr:uid="{00000000-0005-0000-0000-000022270000}"/>
    <cellStyle name="20% - uthevingsfarge 2 13 2" xfId="2799" xr:uid="{00000000-0005-0000-0000-000023270000}"/>
    <cellStyle name="20% - uthevingsfarge 2 13 2 2" xfId="2800" xr:uid="{00000000-0005-0000-0000-000024270000}"/>
    <cellStyle name="20% - uthevingsfarge 2 13 2 2 2" xfId="37825" xr:uid="{00000000-0005-0000-0000-000025270000}"/>
    <cellStyle name="20% - uthevingsfarge 2 13 2 2_CC1" xfId="53957" xr:uid="{8D4AC560-BA0D-4722-A7DF-01000EDF6F32}"/>
    <cellStyle name="20% - uthevingsfarge 2 13 2 3" xfId="37826" xr:uid="{00000000-0005-0000-0000-000026270000}"/>
    <cellStyle name="20% - uthevingsfarge 2 13 2 4" xfId="37827" xr:uid="{00000000-0005-0000-0000-000027270000}"/>
    <cellStyle name="20% - uthevingsfarge 2 13 2 5" xfId="37828" xr:uid="{00000000-0005-0000-0000-000028270000}"/>
    <cellStyle name="20% - uthevingsfarge 2 13 2 6" xfId="37824" xr:uid="{00000000-0005-0000-0000-000029270000}"/>
    <cellStyle name="20% - uthevingsfarge 2 13 2_4 manuell" xfId="53958" xr:uid="{1641AA43-EA40-43F7-B09E-959BA6B1D95C}"/>
    <cellStyle name="20% - uthevingsfarge 2 13 3" xfId="2801" xr:uid="{00000000-0005-0000-0000-00002B270000}"/>
    <cellStyle name="20% - uthevingsfarge 2 13 3 2" xfId="37829" xr:uid="{00000000-0005-0000-0000-00002C270000}"/>
    <cellStyle name="20% - uthevingsfarge 2 13 3_CC1" xfId="53959" xr:uid="{4693ED3E-B7D2-4FDC-BE7D-0E2278FF2ED4}"/>
    <cellStyle name="20% - uthevingsfarge 2 13 4" xfId="37830" xr:uid="{00000000-0005-0000-0000-00002D270000}"/>
    <cellStyle name="20% - uthevingsfarge 2 13 5" xfId="37831" xr:uid="{00000000-0005-0000-0000-00002E270000}"/>
    <cellStyle name="20% - uthevingsfarge 2 13 6" xfId="37832" xr:uid="{00000000-0005-0000-0000-00002F270000}"/>
    <cellStyle name="20% - uthevingsfarge 2 13 7" xfId="37823" xr:uid="{00000000-0005-0000-0000-000030270000}"/>
    <cellStyle name="20% - uthevingsfarge 2 13_4 manuell" xfId="53960" xr:uid="{7E65B6DF-EF08-4D00-B767-4CA5EEA0D14B}"/>
    <cellStyle name="20% - uthevingsfarge 2 14" xfId="2802" xr:uid="{00000000-0005-0000-0000-000032270000}"/>
    <cellStyle name="20% - uthevingsfarge 2 14 2" xfId="2803" xr:uid="{00000000-0005-0000-0000-000033270000}"/>
    <cellStyle name="20% - uthevingsfarge 2 14 2 2" xfId="2804" xr:uid="{00000000-0005-0000-0000-000034270000}"/>
    <cellStyle name="20% - uthevingsfarge 2 14 2 2 2" xfId="37835" xr:uid="{00000000-0005-0000-0000-000035270000}"/>
    <cellStyle name="20% - uthevingsfarge 2 14 2 2_CC1" xfId="53961" xr:uid="{F118B932-AF52-4C25-A61B-F4DB5115ECDC}"/>
    <cellStyle name="20% - uthevingsfarge 2 14 2 3" xfId="37836" xr:uid="{00000000-0005-0000-0000-000036270000}"/>
    <cellStyle name="20% - uthevingsfarge 2 14 2 4" xfId="37837" xr:uid="{00000000-0005-0000-0000-000037270000}"/>
    <cellStyle name="20% - uthevingsfarge 2 14 2 5" xfId="37838" xr:uid="{00000000-0005-0000-0000-000038270000}"/>
    <cellStyle name="20% - uthevingsfarge 2 14 2 6" xfId="37834" xr:uid="{00000000-0005-0000-0000-000039270000}"/>
    <cellStyle name="20% - uthevingsfarge 2 14 2_4 manuell" xfId="53962" xr:uid="{5802556B-F7C0-4D6E-9EDB-AF2D4C665E70}"/>
    <cellStyle name="20% - uthevingsfarge 2 14 3" xfId="2805" xr:uid="{00000000-0005-0000-0000-00003B270000}"/>
    <cellStyle name="20% - uthevingsfarge 2 14 3 2" xfId="37839" xr:uid="{00000000-0005-0000-0000-00003C270000}"/>
    <cellStyle name="20% - uthevingsfarge 2 14 3_CC1" xfId="53963" xr:uid="{BDCA876D-CFB8-4664-96C0-6B9E33E94BFB}"/>
    <cellStyle name="20% - uthevingsfarge 2 14 4" xfId="37840" xr:uid="{00000000-0005-0000-0000-00003D270000}"/>
    <cellStyle name="20% - uthevingsfarge 2 14 5" xfId="37841" xr:uid="{00000000-0005-0000-0000-00003E270000}"/>
    <cellStyle name="20% - uthevingsfarge 2 14 6" xfId="37842" xr:uid="{00000000-0005-0000-0000-00003F270000}"/>
    <cellStyle name="20% - uthevingsfarge 2 14 7" xfId="37833" xr:uid="{00000000-0005-0000-0000-000040270000}"/>
    <cellStyle name="20% - uthevingsfarge 2 14_4 manuell" xfId="53964" xr:uid="{537A6FEF-51A4-429C-9713-C9E89DA81860}"/>
    <cellStyle name="20% - uthevingsfarge 2 15" xfId="2806" xr:uid="{00000000-0005-0000-0000-000042270000}"/>
    <cellStyle name="20% - uthevingsfarge 2 15 2" xfId="2807" xr:uid="{00000000-0005-0000-0000-000043270000}"/>
    <cellStyle name="20% - uthevingsfarge 2 15 2 2" xfId="2808" xr:uid="{00000000-0005-0000-0000-000044270000}"/>
    <cellStyle name="20% - uthevingsfarge 2 15 2 2 2" xfId="37845" xr:uid="{00000000-0005-0000-0000-000045270000}"/>
    <cellStyle name="20% - uthevingsfarge 2 15 2 2_CC1" xfId="53965" xr:uid="{90DA2F09-1D97-4A5D-8060-D55BF4FA3C3D}"/>
    <cellStyle name="20% - uthevingsfarge 2 15 2 3" xfId="37846" xr:uid="{00000000-0005-0000-0000-000046270000}"/>
    <cellStyle name="20% - uthevingsfarge 2 15 2 4" xfId="37847" xr:uid="{00000000-0005-0000-0000-000047270000}"/>
    <cellStyle name="20% - uthevingsfarge 2 15 2 5" xfId="37848" xr:uid="{00000000-0005-0000-0000-000048270000}"/>
    <cellStyle name="20% - uthevingsfarge 2 15 2 6" xfId="37844" xr:uid="{00000000-0005-0000-0000-000049270000}"/>
    <cellStyle name="20% - uthevingsfarge 2 15 2_4 manuell" xfId="53966" xr:uid="{53B41D1F-42FE-4A33-B268-54C0B8ABB7C7}"/>
    <cellStyle name="20% - uthevingsfarge 2 15 3" xfId="2809" xr:uid="{00000000-0005-0000-0000-00004B270000}"/>
    <cellStyle name="20% - uthevingsfarge 2 15 3 2" xfId="37849" xr:uid="{00000000-0005-0000-0000-00004C270000}"/>
    <cellStyle name="20% - uthevingsfarge 2 15 3_CC1" xfId="53967" xr:uid="{1E924FB2-61E2-4675-AF99-3FF93D13B125}"/>
    <cellStyle name="20% - uthevingsfarge 2 15 4" xfId="37850" xr:uid="{00000000-0005-0000-0000-00004D270000}"/>
    <cellStyle name="20% - uthevingsfarge 2 15 5" xfId="37851" xr:uid="{00000000-0005-0000-0000-00004E270000}"/>
    <cellStyle name="20% - uthevingsfarge 2 15 6" xfId="37852" xr:uid="{00000000-0005-0000-0000-00004F270000}"/>
    <cellStyle name="20% - uthevingsfarge 2 15 7" xfId="37843" xr:uid="{00000000-0005-0000-0000-000050270000}"/>
    <cellStyle name="20% - uthevingsfarge 2 15_4 manuell" xfId="53968" xr:uid="{DD056062-0FD9-4D48-8A72-779837EB3643}"/>
    <cellStyle name="20% - uthevingsfarge 2 16" xfId="2810" xr:uid="{00000000-0005-0000-0000-000052270000}"/>
    <cellStyle name="20% - uthevingsfarge 2 16 2" xfId="2811" xr:uid="{00000000-0005-0000-0000-000053270000}"/>
    <cellStyle name="20% - uthevingsfarge 2 16 2 2" xfId="2812" xr:uid="{00000000-0005-0000-0000-000054270000}"/>
    <cellStyle name="20% - uthevingsfarge 2 16 2 2 2" xfId="37855" xr:uid="{00000000-0005-0000-0000-000055270000}"/>
    <cellStyle name="20% - uthevingsfarge 2 16 2 2_CC1" xfId="53969" xr:uid="{89FFB74F-F49B-4E00-86E1-EE72514D9B74}"/>
    <cellStyle name="20% - uthevingsfarge 2 16 2 3" xfId="37856" xr:uid="{00000000-0005-0000-0000-000056270000}"/>
    <cellStyle name="20% - uthevingsfarge 2 16 2 4" xfId="37857" xr:uid="{00000000-0005-0000-0000-000057270000}"/>
    <cellStyle name="20% - uthevingsfarge 2 16 2 5" xfId="37858" xr:uid="{00000000-0005-0000-0000-000058270000}"/>
    <cellStyle name="20% - uthevingsfarge 2 16 2 6" xfId="37854" xr:uid="{00000000-0005-0000-0000-000059270000}"/>
    <cellStyle name="20% - uthevingsfarge 2 16 2_4 manuell" xfId="53970" xr:uid="{5B0A727F-9AC8-4B02-AE87-D447BDF2E94D}"/>
    <cellStyle name="20% - uthevingsfarge 2 16 3" xfId="2813" xr:uid="{00000000-0005-0000-0000-00005B270000}"/>
    <cellStyle name="20% - uthevingsfarge 2 16 3 2" xfId="37859" xr:uid="{00000000-0005-0000-0000-00005C270000}"/>
    <cellStyle name="20% - uthevingsfarge 2 16 3_CC1" xfId="53971" xr:uid="{293B859B-4F1B-4BC0-A632-031B5B8417C8}"/>
    <cellStyle name="20% - uthevingsfarge 2 16 4" xfId="37860" xr:uid="{00000000-0005-0000-0000-00005D270000}"/>
    <cellStyle name="20% - uthevingsfarge 2 16 5" xfId="37861" xr:uid="{00000000-0005-0000-0000-00005E270000}"/>
    <cellStyle name="20% - uthevingsfarge 2 16 6" xfId="37862" xr:uid="{00000000-0005-0000-0000-00005F270000}"/>
    <cellStyle name="20% - uthevingsfarge 2 16 7" xfId="37853" xr:uid="{00000000-0005-0000-0000-000060270000}"/>
    <cellStyle name="20% - uthevingsfarge 2 16_4 manuell" xfId="53972" xr:uid="{40914542-F8D0-4B37-B03F-07E34D341BF2}"/>
    <cellStyle name="20% - uthevingsfarge 2 17" xfId="2814" xr:uid="{00000000-0005-0000-0000-000062270000}"/>
    <cellStyle name="20% - uthevingsfarge 2 17 2" xfId="2815" xr:uid="{00000000-0005-0000-0000-000063270000}"/>
    <cellStyle name="20% - uthevingsfarge 2 17 2 2" xfId="2816" xr:uid="{00000000-0005-0000-0000-000064270000}"/>
    <cellStyle name="20% - uthevingsfarge 2 17 2 2 2" xfId="37865" xr:uid="{00000000-0005-0000-0000-000065270000}"/>
    <cellStyle name="20% - uthevingsfarge 2 17 2 2_CC1" xfId="53973" xr:uid="{0DC8A745-246F-450D-9490-73BD42F475A4}"/>
    <cellStyle name="20% - uthevingsfarge 2 17 2 3" xfId="37866" xr:uid="{00000000-0005-0000-0000-000066270000}"/>
    <cellStyle name="20% - uthevingsfarge 2 17 2 4" xfId="37867" xr:uid="{00000000-0005-0000-0000-000067270000}"/>
    <cellStyle name="20% - uthevingsfarge 2 17 2 5" xfId="37868" xr:uid="{00000000-0005-0000-0000-000068270000}"/>
    <cellStyle name="20% - uthevingsfarge 2 17 2 6" xfId="37864" xr:uid="{00000000-0005-0000-0000-000069270000}"/>
    <cellStyle name="20% - uthevingsfarge 2 17 2_4 manuell" xfId="53974" xr:uid="{A43EAC9E-B7A8-45E8-800D-EFB7459976E5}"/>
    <cellStyle name="20% - uthevingsfarge 2 17 3" xfId="2817" xr:uid="{00000000-0005-0000-0000-00006B270000}"/>
    <cellStyle name="20% - uthevingsfarge 2 17 3 2" xfId="37869" xr:uid="{00000000-0005-0000-0000-00006C270000}"/>
    <cellStyle name="20% - uthevingsfarge 2 17 3_CC1" xfId="53975" xr:uid="{608C6C14-EAE4-485A-A804-09E3C144539C}"/>
    <cellStyle name="20% - uthevingsfarge 2 17 4" xfId="37870" xr:uid="{00000000-0005-0000-0000-00006D270000}"/>
    <cellStyle name="20% - uthevingsfarge 2 17 5" xfId="37871" xr:uid="{00000000-0005-0000-0000-00006E270000}"/>
    <cellStyle name="20% - uthevingsfarge 2 17 6" xfId="37872" xr:uid="{00000000-0005-0000-0000-00006F270000}"/>
    <cellStyle name="20% - uthevingsfarge 2 17 7" xfId="37863" xr:uid="{00000000-0005-0000-0000-000070270000}"/>
    <cellStyle name="20% - uthevingsfarge 2 17_4 manuell" xfId="53976" xr:uid="{2C41F04F-D3DC-4D86-9935-8F2E1027A584}"/>
    <cellStyle name="20% - uthevingsfarge 2 18" xfId="2818" xr:uid="{00000000-0005-0000-0000-000072270000}"/>
    <cellStyle name="20% - uthevingsfarge 2 18 2" xfId="2819" xr:uid="{00000000-0005-0000-0000-000073270000}"/>
    <cellStyle name="20% - uthevingsfarge 2 18 2 2" xfId="2820" xr:uid="{00000000-0005-0000-0000-000074270000}"/>
    <cellStyle name="20% - uthevingsfarge 2 18 2 2 2" xfId="37875" xr:uid="{00000000-0005-0000-0000-000075270000}"/>
    <cellStyle name="20% - uthevingsfarge 2 18 2 2_CC1" xfId="53977" xr:uid="{3FD71EFE-6316-4CBE-8EAE-3598D8CE992B}"/>
    <cellStyle name="20% - uthevingsfarge 2 18 2 3" xfId="37876" xr:uid="{00000000-0005-0000-0000-000076270000}"/>
    <cellStyle name="20% - uthevingsfarge 2 18 2 4" xfId="37877" xr:uid="{00000000-0005-0000-0000-000077270000}"/>
    <cellStyle name="20% - uthevingsfarge 2 18 2 5" xfId="37878" xr:uid="{00000000-0005-0000-0000-000078270000}"/>
    <cellStyle name="20% - uthevingsfarge 2 18 2 6" xfId="37874" xr:uid="{00000000-0005-0000-0000-000079270000}"/>
    <cellStyle name="20% - uthevingsfarge 2 18 2_4 manuell" xfId="53978" xr:uid="{C9CA32FD-A182-4AB1-BAB8-A26651485FF1}"/>
    <cellStyle name="20% - uthevingsfarge 2 18 3" xfId="2821" xr:uid="{00000000-0005-0000-0000-00007B270000}"/>
    <cellStyle name="20% - uthevingsfarge 2 18 3 2" xfId="37879" xr:uid="{00000000-0005-0000-0000-00007C270000}"/>
    <cellStyle name="20% - uthevingsfarge 2 18 3_CC1" xfId="53979" xr:uid="{79E6BE15-6D44-43FA-9196-B323F189742D}"/>
    <cellStyle name="20% - uthevingsfarge 2 18 4" xfId="37880" xr:uid="{00000000-0005-0000-0000-00007D270000}"/>
    <cellStyle name="20% - uthevingsfarge 2 18 5" xfId="37881" xr:uid="{00000000-0005-0000-0000-00007E270000}"/>
    <cellStyle name="20% - uthevingsfarge 2 18 6" xfId="37882" xr:uid="{00000000-0005-0000-0000-00007F270000}"/>
    <cellStyle name="20% - uthevingsfarge 2 18 7" xfId="37873" xr:uid="{00000000-0005-0000-0000-000080270000}"/>
    <cellStyle name="20% - uthevingsfarge 2 18_4 manuell" xfId="53980" xr:uid="{324E8561-11DB-4E8A-A592-A02C667D8464}"/>
    <cellStyle name="20% - uthevingsfarge 2 19" xfId="2822" xr:uid="{00000000-0005-0000-0000-000082270000}"/>
    <cellStyle name="20% - uthevingsfarge 2 19 2" xfId="2823" xr:uid="{00000000-0005-0000-0000-000083270000}"/>
    <cellStyle name="20% - uthevingsfarge 2 19 2 2" xfId="2824" xr:uid="{00000000-0005-0000-0000-000084270000}"/>
    <cellStyle name="20% - uthevingsfarge 2 19 2 2 2" xfId="37885" xr:uid="{00000000-0005-0000-0000-000085270000}"/>
    <cellStyle name="20% - uthevingsfarge 2 19 2 2_CC1" xfId="53981" xr:uid="{0E092AC3-421A-4B8C-8999-9F26009F64AE}"/>
    <cellStyle name="20% - uthevingsfarge 2 19 2 3" xfId="37886" xr:uid="{00000000-0005-0000-0000-000086270000}"/>
    <cellStyle name="20% - uthevingsfarge 2 19 2 4" xfId="37887" xr:uid="{00000000-0005-0000-0000-000087270000}"/>
    <cellStyle name="20% - uthevingsfarge 2 19 2 5" xfId="37888" xr:uid="{00000000-0005-0000-0000-000088270000}"/>
    <cellStyle name="20% - uthevingsfarge 2 19 2 6" xfId="37884" xr:uid="{00000000-0005-0000-0000-000089270000}"/>
    <cellStyle name="20% - uthevingsfarge 2 19 2_4 manuell" xfId="53982" xr:uid="{16C2EEA0-E948-47E0-8C3E-C20DD026C5DF}"/>
    <cellStyle name="20% - uthevingsfarge 2 19 3" xfId="2825" xr:uid="{00000000-0005-0000-0000-00008B270000}"/>
    <cellStyle name="20% - uthevingsfarge 2 19 3 2" xfId="37889" xr:uid="{00000000-0005-0000-0000-00008C270000}"/>
    <cellStyle name="20% - uthevingsfarge 2 19 3_CC1" xfId="53983" xr:uid="{A3320601-CD03-4A52-91BA-BC4355C20B39}"/>
    <cellStyle name="20% - uthevingsfarge 2 19 4" xfId="37890" xr:uid="{00000000-0005-0000-0000-00008D270000}"/>
    <cellStyle name="20% - uthevingsfarge 2 19 5" xfId="37891" xr:uid="{00000000-0005-0000-0000-00008E270000}"/>
    <cellStyle name="20% - uthevingsfarge 2 19 6" xfId="37892" xr:uid="{00000000-0005-0000-0000-00008F270000}"/>
    <cellStyle name="20% - uthevingsfarge 2 19 7" xfId="37883" xr:uid="{00000000-0005-0000-0000-000090270000}"/>
    <cellStyle name="20% - uthevingsfarge 2 19_4 manuell" xfId="53984" xr:uid="{567AF242-E7EA-46FA-B3EB-ACB9C07D7DC7}"/>
    <cellStyle name="20% - uthevingsfarge 2 2" xfId="2826" xr:uid="{00000000-0005-0000-0000-000092270000}"/>
    <cellStyle name="20% - uthevingsfarge 2 2 10" xfId="14603" xr:uid="{00000000-0005-0000-0000-000093270000}"/>
    <cellStyle name="20% - uthevingsfarge 2 2 10 2" xfId="14604" xr:uid="{00000000-0005-0000-0000-000094270000}"/>
    <cellStyle name="20% - uthevingsfarge 2 2 10 3" xfId="14605" xr:uid="{00000000-0005-0000-0000-000095270000}"/>
    <cellStyle name="20% - uthevingsfarge 2 2 10_AVA DVA EL" xfId="14606" xr:uid="{00000000-0005-0000-0000-000096270000}"/>
    <cellStyle name="20% - uthevingsfarge 2 2 11" xfId="14607" xr:uid="{00000000-0005-0000-0000-000097270000}"/>
    <cellStyle name="20% - uthevingsfarge 2 2 12" xfId="14608" xr:uid="{00000000-0005-0000-0000-000098270000}"/>
    <cellStyle name="20% - uthevingsfarge 2 2 13" xfId="43521" xr:uid="{00000000-0005-0000-0000-000099270000}"/>
    <cellStyle name="20% - uthevingsfarge 2 2 14" xfId="43522" xr:uid="{00000000-0005-0000-0000-00009A270000}"/>
    <cellStyle name="20% - uthevingsfarge 2 2 15" xfId="43523" xr:uid="{00000000-0005-0000-0000-00009B270000}"/>
    <cellStyle name="20% - uthevingsfarge 2 2 16" xfId="43524" xr:uid="{00000000-0005-0000-0000-00009C270000}"/>
    <cellStyle name="20% - uthevingsfarge 2 2 2" xfId="2827" xr:uid="{00000000-0005-0000-0000-00009D270000}"/>
    <cellStyle name="20% - uthevingsfarge 2 2 2 10" xfId="43525" xr:uid="{00000000-0005-0000-0000-00009E270000}"/>
    <cellStyle name="20% - uthevingsfarge 2 2 2 11" xfId="43526" xr:uid="{00000000-0005-0000-0000-00009F270000}"/>
    <cellStyle name="20% - uthevingsfarge 2 2 2 2" xfId="2828" xr:uid="{00000000-0005-0000-0000-0000A0270000}"/>
    <cellStyle name="20% - uthevingsfarge 2 2 2 2 10" xfId="43527" xr:uid="{00000000-0005-0000-0000-0000A1270000}"/>
    <cellStyle name="20% - uthevingsfarge 2 2 2 2 2" xfId="14609" xr:uid="{00000000-0005-0000-0000-0000A2270000}"/>
    <cellStyle name="20% - uthevingsfarge 2 2 2 2 2 2" xfId="14610" xr:uid="{00000000-0005-0000-0000-0000A3270000}"/>
    <cellStyle name="20% - uthevingsfarge 2 2 2 2 2 2 2" xfId="43528" xr:uid="{00000000-0005-0000-0000-0000A4270000}"/>
    <cellStyle name="20% - uthevingsfarge 2 2 2 2 2 2 2 2" xfId="43529" xr:uid="{00000000-0005-0000-0000-0000A5270000}"/>
    <cellStyle name="20% - uthevingsfarge 2 2 2 2 2 2 3" xfId="43530" xr:uid="{00000000-0005-0000-0000-0000A6270000}"/>
    <cellStyle name="20% - uthevingsfarge 2 2 2 2 2 2_3. Chng in credit spreads" xfId="43531" xr:uid="{00000000-0005-0000-0000-0000A7270000}"/>
    <cellStyle name="20% - uthevingsfarge 2 2 2 2 2 3" xfId="14611" xr:uid="{00000000-0005-0000-0000-0000A8270000}"/>
    <cellStyle name="20% - uthevingsfarge 2 2 2 2 2 3 2" xfId="43532" xr:uid="{00000000-0005-0000-0000-0000A9270000}"/>
    <cellStyle name="20% - uthevingsfarge 2 2 2 2 2 4" xfId="43533" xr:uid="{00000000-0005-0000-0000-0000AA270000}"/>
    <cellStyle name="20% - uthevingsfarge 2 2 2 2 2 5" xfId="43534" xr:uid="{00000000-0005-0000-0000-0000AB270000}"/>
    <cellStyle name="20% - uthevingsfarge 2 2 2 2 2 6" xfId="43535" xr:uid="{00000000-0005-0000-0000-0000AC270000}"/>
    <cellStyle name="20% - uthevingsfarge 2 2 2 2 2_3. Chng in credit spreads" xfId="43536" xr:uid="{00000000-0005-0000-0000-0000AD270000}"/>
    <cellStyle name="20% - uthevingsfarge 2 2 2 2 3" xfId="14612" xr:uid="{00000000-0005-0000-0000-0000AE270000}"/>
    <cellStyle name="20% - uthevingsfarge 2 2 2 2 3 2" xfId="14613" xr:uid="{00000000-0005-0000-0000-0000AF270000}"/>
    <cellStyle name="20% - uthevingsfarge 2 2 2 2 3 2 2" xfId="43537" xr:uid="{00000000-0005-0000-0000-0000B0270000}"/>
    <cellStyle name="20% - uthevingsfarge 2 2 2 2 3 2 2 2" xfId="43538" xr:uid="{00000000-0005-0000-0000-0000B1270000}"/>
    <cellStyle name="20% - uthevingsfarge 2 2 2 2 3 2 3" xfId="43539" xr:uid="{00000000-0005-0000-0000-0000B2270000}"/>
    <cellStyle name="20% - uthevingsfarge 2 2 2 2 3 2_3. Chng in credit spreads" xfId="43540" xr:uid="{00000000-0005-0000-0000-0000B3270000}"/>
    <cellStyle name="20% - uthevingsfarge 2 2 2 2 3 3" xfId="14614" xr:uid="{00000000-0005-0000-0000-0000B4270000}"/>
    <cellStyle name="20% - uthevingsfarge 2 2 2 2 3 3 2" xfId="43541" xr:uid="{00000000-0005-0000-0000-0000B5270000}"/>
    <cellStyle name="20% - uthevingsfarge 2 2 2 2 3 4" xfId="43542" xr:uid="{00000000-0005-0000-0000-0000B6270000}"/>
    <cellStyle name="20% - uthevingsfarge 2 2 2 2 3 5" xfId="43543" xr:uid="{00000000-0005-0000-0000-0000B7270000}"/>
    <cellStyle name="20% - uthevingsfarge 2 2 2 2 3 6" xfId="43544" xr:uid="{00000000-0005-0000-0000-0000B8270000}"/>
    <cellStyle name="20% - uthevingsfarge 2 2 2 2 3_3. Chng in credit spreads" xfId="43545" xr:uid="{00000000-0005-0000-0000-0000B9270000}"/>
    <cellStyle name="20% - uthevingsfarge 2 2 2 2 4" xfId="14615" xr:uid="{00000000-0005-0000-0000-0000BA270000}"/>
    <cellStyle name="20% - uthevingsfarge 2 2 2 2 4 2" xfId="14616" xr:uid="{00000000-0005-0000-0000-0000BB270000}"/>
    <cellStyle name="20% - uthevingsfarge 2 2 2 2 4 2 2" xfId="43546" xr:uid="{00000000-0005-0000-0000-0000BC270000}"/>
    <cellStyle name="20% - uthevingsfarge 2 2 2 2 4 3" xfId="14617" xr:uid="{00000000-0005-0000-0000-0000BD270000}"/>
    <cellStyle name="20% - uthevingsfarge 2 2 2 2 4 4" xfId="43547" xr:uid="{00000000-0005-0000-0000-0000BE270000}"/>
    <cellStyle name="20% - uthevingsfarge 2 2 2 2 4 5" xfId="43548" xr:uid="{00000000-0005-0000-0000-0000BF270000}"/>
    <cellStyle name="20% - uthevingsfarge 2 2 2 2 4 6" xfId="43549" xr:uid="{00000000-0005-0000-0000-0000C0270000}"/>
    <cellStyle name="20% - uthevingsfarge 2 2 2 2 4_3. Chng in credit spreads" xfId="43550" xr:uid="{00000000-0005-0000-0000-0000C1270000}"/>
    <cellStyle name="20% - uthevingsfarge 2 2 2 2 5" xfId="14618" xr:uid="{00000000-0005-0000-0000-0000C2270000}"/>
    <cellStyle name="20% - uthevingsfarge 2 2 2 2 5 2" xfId="14619" xr:uid="{00000000-0005-0000-0000-0000C3270000}"/>
    <cellStyle name="20% - uthevingsfarge 2 2 2 2 5 2 2" xfId="43551" xr:uid="{00000000-0005-0000-0000-0000C4270000}"/>
    <cellStyle name="20% - uthevingsfarge 2 2 2 2 5 3" xfId="14620" xr:uid="{00000000-0005-0000-0000-0000C5270000}"/>
    <cellStyle name="20% - uthevingsfarge 2 2 2 2 5 4" xfId="43552" xr:uid="{00000000-0005-0000-0000-0000C6270000}"/>
    <cellStyle name="20% - uthevingsfarge 2 2 2 2 5 5" xfId="43553" xr:uid="{00000000-0005-0000-0000-0000C7270000}"/>
    <cellStyle name="20% - uthevingsfarge 2 2 2 2 5_3. Chng in credit spreads" xfId="43554" xr:uid="{00000000-0005-0000-0000-0000C8270000}"/>
    <cellStyle name="20% - uthevingsfarge 2 2 2 2 6" xfId="14621" xr:uid="{00000000-0005-0000-0000-0000C9270000}"/>
    <cellStyle name="20% - uthevingsfarge 2 2 2 2 6 2" xfId="43555" xr:uid="{00000000-0005-0000-0000-0000CA270000}"/>
    <cellStyle name="20% - uthevingsfarge 2 2 2 2 7" xfId="14622" xr:uid="{00000000-0005-0000-0000-0000CB270000}"/>
    <cellStyle name="20% - uthevingsfarge 2 2 2 2 8" xfId="37894" xr:uid="{00000000-0005-0000-0000-0000CC270000}"/>
    <cellStyle name="20% - uthevingsfarge 2 2 2 2 9" xfId="43556" xr:uid="{00000000-0005-0000-0000-0000CD270000}"/>
    <cellStyle name="20% - uthevingsfarge 2 2 2 2_3. Chng in credit spreads" xfId="43557" xr:uid="{00000000-0005-0000-0000-0000CE270000}"/>
    <cellStyle name="20% - uthevingsfarge 2 2 2 3" xfId="14623" xr:uid="{00000000-0005-0000-0000-0000CF270000}"/>
    <cellStyle name="20% - uthevingsfarge 2 2 2 3 2" xfId="14624" xr:uid="{00000000-0005-0000-0000-0000D0270000}"/>
    <cellStyle name="20% - uthevingsfarge 2 2 2 3 2 2" xfId="43558" xr:uid="{00000000-0005-0000-0000-0000D1270000}"/>
    <cellStyle name="20% - uthevingsfarge 2 2 2 3 2 2 2" xfId="43559" xr:uid="{00000000-0005-0000-0000-0000D2270000}"/>
    <cellStyle name="20% - uthevingsfarge 2 2 2 3 2 3" xfId="43560" xr:uid="{00000000-0005-0000-0000-0000D3270000}"/>
    <cellStyle name="20% - uthevingsfarge 2 2 2 3 2_3. Chng in credit spreads" xfId="43561" xr:uid="{00000000-0005-0000-0000-0000D4270000}"/>
    <cellStyle name="20% - uthevingsfarge 2 2 2 3 3" xfId="14625" xr:uid="{00000000-0005-0000-0000-0000D5270000}"/>
    <cellStyle name="20% - uthevingsfarge 2 2 2 3 3 2" xfId="43562" xr:uid="{00000000-0005-0000-0000-0000D6270000}"/>
    <cellStyle name="20% - uthevingsfarge 2 2 2 3 4" xfId="37895" xr:uid="{00000000-0005-0000-0000-0000D7270000}"/>
    <cellStyle name="20% - uthevingsfarge 2 2 2 3 5" xfId="43563" xr:uid="{00000000-0005-0000-0000-0000D8270000}"/>
    <cellStyle name="20% - uthevingsfarge 2 2 2 3 6" xfId="43564" xr:uid="{00000000-0005-0000-0000-0000D9270000}"/>
    <cellStyle name="20% - uthevingsfarge 2 2 2 3_3. Chng in credit spreads" xfId="43565" xr:uid="{00000000-0005-0000-0000-0000DA270000}"/>
    <cellStyle name="20% - uthevingsfarge 2 2 2 4" xfId="14626" xr:uid="{00000000-0005-0000-0000-0000DB270000}"/>
    <cellStyle name="20% - uthevingsfarge 2 2 2 4 2" xfId="14627" xr:uid="{00000000-0005-0000-0000-0000DC270000}"/>
    <cellStyle name="20% - uthevingsfarge 2 2 2 4 2 2" xfId="43566" xr:uid="{00000000-0005-0000-0000-0000DD270000}"/>
    <cellStyle name="20% - uthevingsfarge 2 2 2 4 2 2 2" xfId="43567" xr:uid="{00000000-0005-0000-0000-0000DE270000}"/>
    <cellStyle name="20% - uthevingsfarge 2 2 2 4 2 3" xfId="43568" xr:uid="{00000000-0005-0000-0000-0000DF270000}"/>
    <cellStyle name="20% - uthevingsfarge 2 2 2 4 2_3. Chng in credit spreads" xfId="43569" xr:uid="{00000000-0005-0000-0000-0000E0270000}"/>
    <cellStyle name="20% - uthevingsfarge 2 2 2 4 3" xfId="14628" xr:uid="{00000000-0005-0000-0000-0000E1270000}"/>
    <cellStyle name="20% - uthevingsfarge 2 2 2 4 3 2" xfId="43570" xr:uid="{00000000-0005-0000-0000-0000E2270000}"/>
    <cellStyle name="20% - uthevingsfarge 2 2 2 4 4" xfId="37896" xr:uid="{00000000-0005-0000-0000-0000E3270000}"/>
    <cellStyle name="20% - uthevingsfarge 2 2 2 4 5" xfId="43571" xr:uid="{00000000-0005-0000-0000-0000E4270000}"/>
    <cellStyle name="20% - uthevingsfarge 2 2 2 4 6" xfId="43572" xr:uid="{00000000-0005-0000-0000-0000E5270000}"/>
    <cellStyle name="20% - uthevingsfarge 2 2 2 4_3. Chng in credit spreads" xfId="43573" xr:uid="{00000000-0005-0000-0000-0000E6270000}"/>
    <cellStyle name="20% - uthevingsfarge 2 2 2 5" xfId="14629" xr:uid="{00000000-0005-0000-0000-0000E7270000}"/>
    <cellStyle name="20% - uthevingsfarge 2 2 2 5 2" xfId="14630" xr:uid="{00000000-0005-0000-0000-0000E8270000}"/>
    <cellStyle name="20% - uthevingsfarge 2 2 2 5 2 2" xfId="43574" xr:uid="{00000000-0005-0000-0000-0000E9270000}"/>
    <cellStyle name="20% - uthevingsfarge 2 2 2 5 2 2 2" xfId="43575" xr:uid="{00000000-0005-0000-0000-0000EA270000}"/>
    <cellStyle name="20% - uthevingsfarge 2 2 2 5 2 3" xfId="43576" xr:uid="{00000000-0005-0000-0000-0000EB270000}"/>
    <cellStyle name="20% - uthevingsfarge 2 2 2 5 2_3. Chng in credit spreads" xfId="43577" xr:uid="{00000000-0005-0000-0000-0000EC270000}"/>
    <cellStyle name="20% - uthevingsfarge 2 2 2 5 3" xfId="14631" xr:uid="{00000000-0005-0000-0000-0000ED270000}"/>
    <cellStyle name="20% - uthevingsfarge 2 2 2 5 3 2" xfId="43578" xr:uid="{00000000-0005-0000-0000-0000EE270000}"/>
    <cellStyle name="20% - uthevingsfarge 2 2 2 5 4" xfId="37897" xr:uid="{00000000-0005-0000-0000-0000EF270000}"/>
    <cellStyle name="20% - uthevingsfarge 2 2 2 5 5" xfId="43579" xr:uid="{00000000-0005-0000-0000-0000F0270000}"/>
    <cellStyle name="20% - uthevingsfarge 2 2 2 5 6" xfId="43580" xr:uid="{00000000-0005-0000-0000-0000F1270000}"/>
    <cellStyle name="20% - uthevingsfarge 2 2 2 5_3. Chng in credit spreads" xfId="43581" xr:uid="{00000000-0005-0000-0000-0000F2270000}"/>
    <cellStyle name="20% - uthevingsfarge 2 2 2 6" xfId="14632" xr:uid="{00000000-0005-0000-0000-0000F3270000}"/>
    <cellStyle name="20% - uthevingsfarge 2 2 2 6 2" xfId="14633" xr:uid="{00000000-0005-0000-0000-0000F4270000}"/>
    <cellStyle name="20% - uthevingsfarge 2 2 2 6 2 2" xfId="43582" xr:uid="{00000000-0005-0000-0000-0000F5270000}"/>
    <cellStyle name="20% - uthevingsfarge 2 2 2 6 3" xfId="14634" xr:uid="{00000000-0005-0000-0000-0000F6270000}"/>
    <cellStyle name="20% - uthevingsfarge 2 2 2 6 4" xfId="43583" xr:uid="{00000000-0005-0000-0000-0000F7270000}"/>
    <cellStyle name="20% - uthevingsfarge 2 2 2 6 5" xfId="43584" xr:uid="{00000000-0005-0000-0000-0000F8270000}"/>
    <cellStyle name="20% - uthevingsfarge 2 2 2 6 6" xfId="43585" xr:uid="{00000000-0005-0000-0000-0000F9270000}"/>
    <cellStyle name="20% - uthevingsfarge 2 2 2 6_3. Chng in credit spreads" xfId="43586" xr:uid="{00000000-0005-0000-0000-0000FA270000}"/>
    <cellStyle name="20% - uthevingsfarge 2 2 2 7" xfId="14635" xr:uid="{00000000-0005-0000-0000-0000FB270000}"/>
    <cellStyle name="20% - uthevingsfarge 2 2 2 7 2" xfId="43587" xr:uid="{00000000-0005-0000-0000-0000FC270000}"/>
    <cellStyle name="20% - uthevingsfarge 2 2 2 8" xfId="37893" xr:uid="{00000000-0005-0000-0000-0000FD270000}"/>
    <cellStyle name="20% - uthevingsfarge 2 2 2 9" xfId="43588" xr:uid="{00000000-0005-0000-0000-0000FE270000}"/>
    <cellStyle name="20% - uthevingsfarge 2 2 2_3. Chng in credit spreads" xfId="43589" xr:uid="{00000000-0005-0000-0000-0000FF270000}"/>
    <cellStyle name="20% - uthevingsfarge 2 2 3" xfId="12447" xr:uid="{00000000-0005-0000-0000-000000280000}"/>
    <cellStyle name="20% - uthevingsfarge 2 2 3 10" xfId="43590" xr:uid="{00000000-0005-0000-0000-000001280000}"/>
    <cellStyle name="20% - uthevingsfarge 2 2 3 2" xfId="14636" xr:uid="{00000000-0005-0000-0000-000002280000}"/>
    <cellStyle name="20% - uthevingsfarge 2 2 3 2 2" xfId="14637" xr:uid="{00000000-0005-0000-0000-000003280000}"/>
    <cellStyle name="20% - uthevingsfarge 2 2 3 2 2 2" xfId="43591" xr:uid="{00000000-0005-0000-0000-000004280000}"/>
    <cellStyle name="20% - uthevingsfarge 2 2 3 2 2 2 2" xfId="43592" xr:uid="{00000000-0005-0000-0000-000005280000}"/>
    <cellStyle name="20% - uthevingsfarge 2 2 3 2 2 3" xfId="43593" xr:uid="{00000000-0005-0000-0000-000006280000}"/>
    <cellStyle name="20% - uthevingsfarge 2 2 3 2 2_3. Chng in credit spreads" xfId="43594" xr:uid="{00000000-0005-0000-0000-000007280000}"/>
    <cellStyle name="20% - uthevingsfarge 2 2 3 2 3" xfId="14638" xr:uid="{00000000-0005-0000-0000-000008280000}"/>
    <cellStyle name="20% - uthevingsfarge 2 2 3 2 3 2" xfId="43595" xr:uid="{00000000-0005-0000-0000-000009280000}"/>
    <cellStyle name="20% - uthevingsfarge 2 2 3 2 3 2 2" xfId="43596" xr:uid="{00000000-0005-0000-0000-00000A280000}"/>
    <cellStyle name="20% - uthevingsfarge 2 2 3 2 3 3" xfId="43597" xr:uid="{00000000-0005-0000-0000-00000B280000}"/>
    <cellStyle name="20% - uthevingsfarge 2 2 3 2 3_3. Chng in credit spreads" xfId="43598" xr:uid="{00000000-0005-0000-0000-00000C280000}"/>
    <cellStyle name="20% - uthevingsfarge 2 2 3 2 4" xfId="43599" xr:uid="{00000000-0005-0000-0000-00000D280000}"/>
    <cellStyle name="20% - uthevingsfarge 2 2 3 2 4 2" xfId="43600" xr:uid="{00000000-0005-0000-0000-00000E280000}"/>
    <cellStyle name="20% - uthevingsfarge 2 2 3 2 4 2 2" xfId="43601" xr:uid="{00000000-0005-0000-0000-00000F280000}"/>
    <cellStyle name="20% - uthevingsfarge 2 2 3 2 4 3" xfId="43602" xr:uid="{00000000-0005-0000-0000-000010280000}"/>
    <cellStyle name="20% - uthevingsfarge 2 2 3 2 4_3. Chng in credit spreads" xfId="43603" xr:uid="{00000000-0005-0000-0000-000011280000}"/>
    <cellStyle name="20% - uthevingsfarge 2 2 3 2 5" xfId="43604" xr:uid="{00000000-0005-0000-0000-000012280000}"/>
    <cellStyle name="20% - uthevingsfarge 2 2 3 2 5 2" xfId="43605" xr:uid="{00000000-0005-0000-0000-000013280000}"/>
    <cellStyle name="20% - uthevingsfarge 2 2 3 2 6" xfId="43606" xr:uid="{00000000-0005-0000-0000-000014280000}"/>
    <cellStyle name="20% - uthevingsfarge 2 2 3 2_3. Chng in credit spreads" xfId="43607" xr:uid="{00000000-0005-0000-0000-000015280000}"/>
    <cellStyle name="20% - uthevingsfarge 2 2 3 3" xfId="14639" xr:uid="{00000000-0005-0000-0000-000016280000}"/>
    <cellStyle name="20% - uthevingsfarge 2 2 3 3 2" xfId="14640" xr:uid="{00000000-0005-0000-0000-000017280000}"/>
    <cellStyle name="20% - uthevingsfarge 2 2 3 3 2 2" xfId="43608" xr:uid="{00000000-0005-0000-0000-000018280000}"/>
    <cellStyle name="20% - uthevingsfarge 2 2 3 3 2 2 2" xfId="43609" xr:uid="{00000000-0005-0000-0000-000019280000}"/>
    <cellStyle name="20% - uthevingsfarge 2 2 3 3 2 3" xfId="43610" xr:uid="{00000000-0005-0000-0000-00001A280000}"/>
    <cellStyle name="20% - uthevingsfarge 2 2 3 3 2_3. Chng in credit spreads" xfId="43611" xr:uid="{00000000-0005-0000-0000-00001B280000}"/>
    <cellStyle name="20% - uthevingsfarge 2 2 3 3 3" xfId="14641" xr:uid="{00000000-0005-0000-0000-00001C280000}"/>
    <cellStyle name="20% - uthevingsfarge 2 2 3 3 3 2" xfId="43612" xr:uid="{00000000-0005-0000-0000-00001D280000}"/>
    <cellStyle name="20% - uthevingsfarge 2 2 3 3 4" xfId="43613" xr:uid="{00000000-0005-0000-0000-00001E280000}"/>
    <cellStyle name="20% - uthevingsfarge 2 2 3 3 5" xfId="43614" xr:uid="{00000000-0005-0000-0000-00001F280000}"/>
    <cellStyle name="20% - uthevingsfarge 2 2 3 3 6" xfId="43615" xr:uid="{00000000-0005-0000-0000-000020280000}"/>
    <cellStyle name="20% - uthevingsfarge 2 2 3 3_3. Chng in credit spreads" xfId="43616" xr:uid="{00000000-0005-0000-0000-000021280000}"/>
    <cellStyle name="20% - uthevingsfarge 2 2 3 4" xfId="14642" xr:uid="{00000000-0005-0000-0000-000022280000}"/>
    <cellStyle name="20% - uthevingsfarge 2 2 3 4 2" xfId="14643" xr:uid="{00000000-0005-0000-0000-000023280000}"/>
    <cellStyle name="20% - uthevingsfarge 2 2 3 4 2 2" xfId="43617" xr:uid="{00000000-0005-0000-0000-000024280000}"/>
    <cellStyle name="20% - uthevingsfarge 2 2 3 4 3" xfId="14644" xr:uid="{00000000-0005-0000-0000-000025280000}"/>
    <cellStyle name="20% - uthevingsfarge 2 2 3 4 4" xfId="43618" xr:uid="{00000000-0005-0000-0000-000026280000}"/>
    <cellStyle name="20% - uthevingsfarge 2 2 3 4 5" xfId="43619" xr:uid="{00000000-0005-0000-0000-000027280000}"/>
    <cellStyle name="20% - uthevingsfarge 2 2 3 4 6" xfId="43620" xr:uid="{00000000-0005-0000-0000-000028280000}"/>
    <cellStyle name="20% - uthevingsfarge 2 2 3 4_3. Chng in credit spreads" xfId="43621" xr:uid="{00000000-0005-0000-0000-000029280000}"/>
    <cellStyle name="20% - uthevingsfarge 2 2 3 5" xfId="14645" xr:uid="{00000000-0005-0000-0000-00002A280000}"/>
    <cellStyle name="20% - uthevingsfarge 2 2 3 5 2" xfId="14646" xr:uid="{00000000-0005-0000-0000-00002B280000}"/>
    <cellStyle name="20% - uthevingsfarge 2 2 3 5 2 2" xfId="43622" xr:uid="{00000000-0005-0000-0000-00002C280000}"/>
    <cellStyle name="20% - uthevingsfarge 2 2 3 5 3" xfId="14647" xr:uid="{00000000-0005-0000-0000-00002D280000}"/>
    <cellStyle name="20% - uthevingsfarge 2 2 3 5 4" xfId="43623" xr:uid="{00000000-0005-0000-0000-00002E280000}"/>
    <cellStyle name="20% - uthevingsfarge 2 2 3 5 5" xfId="43624" xr:uid="{00000000-0005-0000-0000-00002F280000}"/>
    <cellStyle name="20% - uthevingsfarge 2 2 3 5 6" xfId="43625" xr:uid="{00000000-0005-0000-0000-000030280000}"/>
    <cellStyle name="20% - uthevingsfarge 2 2 3 5_3. Chng in credit spreads" xfId="43626" xr:uid="{00000000-0005-0000-0000-000031280000}"/>
    <cellStyle name="20% - uthevingsfarge 2 2 3 6" xfId="14648" xr:uid="{00000000-0005-0000-0000-000032280000}"/>
    <cellStyle name="20% - uthevingsfarge 2 2 3 6 2" xfId="43627" xr:uid="{00000000-0005-0000-0000-000033280000}"/>
    <cellStyle name="20% - uthevingsfarge 2 2 3 6 2 2" xfId="43628" xr:uid="{00000000-0005-0000-0000-000034280000}"/>
    <cellStyle name="20% - uthevingsfarge 2 2 3 6 3" xfId="43629" xr:uid="{00000000-0005-0000-0000-000035280000}"/>
    <cellStyle name="20% - uthevingsfarge 2 2 3 6_3. Chng in credit spreads" xfId="43630" xr:uid="{00000000-0005-0000-0000-000036280000}"/>
    <cellStyle name="20% - uthevingsfarge 2 2 3 7" xfId="14649" xr:uid="{00000000-0005-0000-0000-000037280000}"/>
    <cellStyle name="20% - uthevingsfarge 2 2 3 7 2" xfId="43631" xr:uid="{00000000-0005-0000-0000-000038280000}"/>
    <cellStyle name="20% - uthevingsfarge 2 2 3 8" xfId="37898" xr:uid="{00000000-0005-0000-0000-000039280000}"/>
    <cellStyle name="20% - uthevingsfarge 2 2 3 9" xfId="43632" xr:uid="{00000000-0005-0000-0000-00003A280000}"/>
    <cellStyle name="20% - uthevingsfarge 2 2 3_3. Chng in credit spreads" xfId="43633" xr:uid="{00000000-0005-0000-0000-00003B280000}"/>
    <cellStyle name="20% - uthevingsfarge 2 2 4" xfId="14650" xr:uid="{00000000-0005-0000-0000-00003C280000}"/>
    <cellStyle name="20% - uthevingsfarge 2 2 4 2" xfId="14651" xr:uid="{00000000-0005-0000-0000-00003D280000}"/>
    <cellStyle name="20% - uthevingsfarge 2 2 4 2 2" xfId="14652" xr:uid="{00000000-0005-0000-0000-00003E280000}"/>
    <cellStyle name="20% - uthevingsfarge 2 2 4 2 2 2" xfId="43634" xr:uid="{00000000-0005-0000-0000-00003F280000}"/>
    <cellStyle name="20% - uthevingsfarge 2 2 4 2 3" xfId="43635" xr:uid="{00000000-0005-0000-0000-000040280000}"/>
    <cellStyle name="20% - uthevingsfarge 2 2 4 2_3. Chng in credit spreads" xfId="43636" xr:uid="{00000000-0005-0000-0000-000041280000}"/>
    <cellStyle name="20% - uthevingsfarge 2 2 4 3" xfId="14653" xr:uid="{00000000-0005-0000-0000-000042280000}"/>
    <cellStyle name="20% - uthevingsfarge 2 2 4 3 2" xfId="43637" xr:uid="{00000000-0005-0000-0000-000043280000}"/>
    <cellStyle name="20% - uthevingsfarge 2 2 4 3 2 2" xfId="43638" xr:uid="{00000000-0005-0000-0000-000044280000}"/>
    <cellStyle name="20% - uthevingsfarge 2 2 4 3 3" xfId="43639" xr:uid="{00000000-0005-0000-0000-000045280000}"/>
    <cellStyle name="20% - uthevingsfarge 2 2 4 3_3. Chng in credit spreads" xfId="43640" xr:uid="{00000000-0005-0000-0000-000046280000}"/>
    <cellStyle name="20% - uthevingsfarge 2 2 4 4" xfId="14654" xr:uid="{00000000-0005-0000-0000-000047280000}"/>
    <cellStyle name="20% - uthevingsfarge 2 2 4 4 2" xfId="43641" xr:uid="{00000000-0005-0000-0000-000048280000}"/>
    <cellStyle name="20% - uthevingsfarge 2 2 4 4 2 2" xfId="43642" xr:uid="{00000000-0005-0000-0000-000049280000}"/>
    <cellStyle name="20% - uthevingsfarge 2 2 4 4 3" xfId="43643" xr:uid="{00000000-0005-0000-0000-00004A280000}"/>
    <cellStyle name="20% - uthevingsfarge 2 2 4 4_3. Chng in credit spreads" xfId="43644" xr:uid="{00000000-0005-0000-0000-00004B280000}"/>
    <cellStyle name="20% - uthevingsfarge 2 2 4 5" xfId="37899" xr:uid="{00000000-0005-0000-0000-00004C280000}"/>
    <cellStyle name="20% - uthevingsfarge 2 2 4 5 2" xfId="43645" xr:uid="{00000000-0005-0000-0000-00004D280000}"/>
    <cellStyle name="20% - uthevingsfarge 2 2 4 6" xfId="43646" xr:uid="{00000000-0005-0000-0000-00004E280000}"/>
    <cellStyle name="20% - uthevingsfarge 2 2 4 7" xfId="43647" xr:uid="{00000000-0005-0000-0000-00004F280000}"/>
    <cellStyle name="20% - uthevingsfarge 2 2 4_3. Chng in credit spreads" xfId="43648" xr:uid="{00000000-0005-0000-0000-000050280000}"/>
    <cellStyle name="20% - uthevingsfarge 2 2 5" xfId="14655" xr:uid="{00000000-0005-0000-0000-000051280000}"/>
    <cellStyle name="20% - uthevingsfarge 2 2 5 2" xfId="14656" xr:uid="{00000000-0005-0000-0000-000052280000}"/>
    <cellStyle name="20% - uthevingsfarge 2 2 5 2 2" xfId="14657" xr:uid="{00000000-0005-0000-0000-000053280000}"/>
    <cellStyle name="20% - uthevingsfarge 2 2 5 2 2 2" xfId="43649" xr:uid="{00000000-0005-0000-0000-000054280000}"/>
    <cellStyle name="20% - uthevingsfarge 2 2 5 2 3" xfId="43650" xr:uid="{00000000-0005-0000-0000-000055280000}"/>
    <cellStyle name="20% - uthevingsfarge 2 2 5 2_3. Chng in credit spreads" xfId="43651" xr:uid="{00000000-0005-0000-0000-000056280000}"/>
    <cellStyle name="20% - uthevingsfarge 2 2 5 3" xfId="14658" xr:uid="{00000000-0005-0000-0000-000057280000}"/>
    <cellStyle name="20% - uthevingsfarge 2 2 5 3 2" xfId="43652" xr:uid="{00000000-0005-0000-0000-000058280000}"/>
    <cellStyle name="20% - uthevingsfarge 2 2 5 4" xfId="14659" xr:uid="{00000000-0005-0000-0000-000059280000}"/>
    <cellStyle name="20% - uthevingsfarge 2 2 5 5" xfId="37900" xr:uid="{00000000-0005-0000-0000-00005A280000}"/>
    <cellStyle name="20% - uthevingsfarge 2 2 5 6" xfId="43653" xr:uid="{00000000-0005-0000-0000-00005B280000}"/>
    <cellStyle name="20% - uthevingsfarge 2 2 5 7" xfId="43654" xr:uid="{00000000-0005-0000-0000-00005C280000}"/>
    <cellStyle name="20% - uthevingsfarge 2 2 5_3. Chng in credit spreads" xfId="43655" xr:uid="{00000000-0005-0000-0000-00005D280000}"/>
    <cellStyle name="20% - uthevingsfarge 2 2 6" xfId="14660" xr:uid="{00000000-0005-0000-0000-00005E280000}"/>
    <cellStyle name="20% - uthevingsfarge 2 2 6 2" xfId="14661" xr:uid="{00000000-0005-0000-0000-00005F280000}"/>
    <cellStyle name="20% - uthevingsfarge 2 2 6 2 2" xfId="14662" xr:uid="{00000000-0005-0000-0000-000060280000}"/>
    <cellStyle name="20% - uthevingsfarge 2 2 6 2 2 2" xfId="43656" xr:uid="{00000000-0005-0000-0000-000061280000}"/>
    <cellStyle name="20% - uthevingsfarge 2 2 6 2 3" xfId="43657" xr:uid="{00000000-0005-0000-0000-000062280000}"/>
    <cellStyle name="20% - uthevingsfarge 2 2 6 2_3. Chng in credit spreads" xfId="43658" xr:uid="{00000000-0005-0000-0000-000063280000}"/>
    <cellStyle name="20% - uthevingsfarge 2 2 6 3" xfId="14663" xr:uid="{00000000-0005-0000-0000-000064280000}"/>
    <cellStyle name="20% - uthevingsfarge 2 2 6 3 2" xfId="43659" xr:uid="{00000000-0005-0000-0000-000065280000}"/>
    <cellStyle name="20% - uthevingsfarge 2 2 6 4" xfId="14664" xr:uid="{00000000-0005-0000-0000-000066280000}"/>
    <cellStyle name="20% - uthevingsfarge 2 2 6 5" xfId="37901" xr:uid="{00000000-0005-0000-0000-000067280000}"/>
    <cellStyle name="20% - uthevingsfarge 2 2 6 6" xfId="43660" xr:uid="{00000000-0005-0000-0000-000068280000}"/>
    <cellStyle name="20% - uthevingsfarge 2 2 6 7" xfId="43661" xr:uid="{00000000-0005-0000-0000-000069280000}"/>
    <cellStyle name="20% - uthevingsfarge 2 2 6_3. Chng in credit spreads" xfId="43662" xr:uid="{00000000-0005-0000-0000-00006A280000}"/>
    <cellStyle name="20% - uthevingsfarge 2 2 7" xfId="14665" xr:uid="{00000000-0005-0000-0000-00006B280000}"/>
    <cellStyle name="20% - uthevingsfarge 2 2 7 2" xfId="14666" xr:uid="{00000000-0005-0000-0000-00006C280000}"/>
    <cellStyle name="20% - uthevingsfarge 2 2 7 2 2" xfId="14667" xr:uid="{00000000-0005-0000-0000-00006D280000}"/>
    <cellStyle name="20% - uthevingsfarge 2 2 7 2 3" xfId="43663" xr:uid="{00000000-0005-0000-0000-00006E280000}"/>
    <cellStyle name="20% - uthevingsfarge 2 2 7 2_AVA DVA EL" xfId="14668" xr:uid="{00000000-0005-0000-0000-00006F280000}"/>
    <cellStyle name="20% - uthevingsfarge 2 2 7 3" xfId="14669" xr:uid="{00000000-0005-0000-0000-000070280000}"/>
    <cellStyle name="20% - uthevingsfarge 2 2 7 4" xfId="14670" xr:uid="{00000000-0005-0000-0000-000071280000}"/>
    <cellStyle name="20% - uthevingsfarge 2 2 7 5" xfId="43664" xr:uid="{00000000-0005-0000-0000-000072280000}"/>
    <cellStyle name="20% - uthevingsfarge 2 2 7 6" xfId="43665" xr:uid="{00000000-0005-0000-0000-000073280000}"/>
    <cellStyle name="20% - uthevingsfarge 2 2 7_3. Chng in credit spreads" xfId="43666" xr:uid="{00000000-0005-0000-0000-000074280000}"/>
    <cellStyle name="20% - uthevingsfarge 2 2 8" xfId="14671" xr:uid="{00000000-0005-0000-0000-000075280000}"/>
    <cellStyle name="20% - uthevingsfarge 2 2 8 2" xfId="14672" xr:uid="{00000000-0005-0000-0000-000076280000}"/>
    <cellStyle name="20% - uthevingsfarge 2 2 8 2 2" xfId="43667" xr:uid="{00000000-0005-0000-0000-000077280000}"/>
    <cellStyle name="20% - uthevingsfarge 2 2 8 3" xfId="14673" xr:uid="{00000000-0005-0000-0000-000078280000}"/>
    <cellStyle name="20% - uthevingsfarge 2 2 8 4" xfId="43668" xr:uid="{00000000-0005-0000-0000-000079280000}"/>
    <cellStyle name="20% - uthevingsfarge 2 2 8_3. Chng in credit spreads" xfId="43669" xr:uid="{00000000-0005-0000-0000-00007A280000}"/>
    <cellStyle name="20% - uthevingsfarge 2 2 9" xfId="14674" xr:uid="{00000000-0005-0000-0000-00007B280000}"/>
    <cellStyle name="20% - uthevingsfarge 2 2 9 2" xfId="14675" xr:uid="{00000000-0005-0000-0000-00007C280000}"/>
    <cellStyle name="20% - uthevingsfarge 2 2 9 3" xfId="14676" xr:uid="{00000000-0005-0000-0000-00007D280000}"/>
    <cellStyle name="20% - uthevingsfarge 2 2 9_AVA DVA EL" xfId="14677" xr:uid="{00000000-0005-0000-0000-00007E280000}"/>
    <cellStyle name="20% - uthevingsfarge 2 2_11" xfId="2829" xr:uid="{00000000-0005-0000-0000-00007F280000}"/>
    <cellStyle name="20% - uthevingsfarge 2 20" xfId="2830" xr:uid="{00000000-0005-0000-0000-000080280000}"/>
    <cellStyle name="20% - uthevingsfarge 2 20 2" xfId="2831" xr:uid="{00000000-0005-0000-0000-000081280000}"/>
    <cellStyle name="20% - uthevingsfarge 2 20 2 2" xfId="2832" xr:uid="{00000000-0005-0000-0000-000082280000}"/>
    <cellStyle name="20% - uthevingsfarge 2 20 2 2 2" xfId="37904" xr:uid="{00000000-0005-0000-0000-000083280000}"/>
    <cellStyle name="20% - uthevingsfarge 2 20 2 2_CC1" xfId="53985" xr:uid="{831921B3-3709-4FFA-A378-F929AA719375}"/>
    <cellStyle name="20% - uthevingsfarge 2 20 2 3" xfId="37905" xr:uid="{00000000-0005-0000-0000-000084280000}"/>
    <cellStyle name="20% - uthevingsfarge 2 20 2 4" xfId="37906" xr:uid="{00000000-0005-0000-0000-000085280000}"/>
    <cellStyle name="20% - uthevingsfarge 2 20 2 5" xfId="37907" xr:uid="{00000000-0005-0000-0000-000086280000}"/>
    <cellStyle name="20% - uthevingsfarge 2 20 2 6" xfId="37903" xr:uid="{00000000-0005-0000-0000-000087280000}"/>
    <cellStyle name="20% - uthevingsfarge 2 20 2_4 manuell" xfId="53986" xr:uid="{E00BD261-F3ED-4F6D-8B86-4D62CAEC9AC5}"/>
    <cellStyle name="20% - uthevingsfarge 2 20 3" xfId="2833" xr:uid="{00000000-0005-0000-0000-000089280000}"/>
    <cellStyle name="20% - uthevingsfarge 2 20 3 2" xfId="37908" xr:uid="{00000000-0005-0000-0000-00008A280000}"/>
    <cellStyle name="20% - uthevingsfarge 2 20 3_CC1" xfId="53987" xr:uid="{58719160-4F61-483F-A7A8-7074F51175AC}"/>
    <cellStyle name="20% - uthevingsfarge 2 20 4" xfId="37909" xr:uid="{00000000-0005-0000-0000-00008B280000}"/>
    <cellStyle name="20% - uthevingsfarge 2 20 5" xfId="37910" xr:uid="{00000000-0005-0000-0000-00008C280000}"/>
    <cellStyle name="20% - uthevingsfarge 2 20 6" xfId="37911" xr:uid="{00000000-0005-0000-0000-00008D280000}"/>
    <cellStyle name="20% - uthevingsfarge 2 20 7" xfId="37902" xr:uid="{00000000-0005-0000-0000-00008E280000}"/>
    <cellStyle name="20% - uthevingsfarge 2 20_4 manuell" xfId="53988" xr:uid="{2D048699-6F78-4DCE-9C38-9F85CE145EE8}"/>
    <cellStyle name="20% - uthevingsfarge 2 21" xfId="2834" xr:uid="{00000000-0005-0000-0000-000090280000}"/>
    <cellStyle name="20% - uthevingsfarge 2 21 2" xfId="2835" xr:uid="{00000000-0005-0000-0000-000091280000}"/>
    <cellStyle name="20% - uthevingsfarge 2 21 2 2" xfId="2836" xr:uid="{00000000-0005-0000-0000-000092280000}"/>
    <cellStyle name="20% - uthevingsfarge 2 21 2 2 2" xfId="37914" xr:uid="{00000000-0005-0000-0000-000093280000}"/>
    <cellStyle name="20% - uthevingsfarge 2 21 2 2_CC1" xfId="53989" xr:uid="{9F331ECF-F499-4617-90C7-C14450341354}"/>
    <cellStyle name="20% - uthevingsfarge 2 21 2 3" xfId="37915" xr:uid="{00000000-0005-0000-0000-000094280000}"/>
    <cellStyle name="20% - uthevingsfarge 2 21 2 4" xfId="37916" xr:uid="{00000000-0005-0000-0000-000095280000}"/>
    <cellStyle name="20% - uthevingsfarge 2 21 2 5" xfId="37917" xr:uid="{00000000-0005-0000-0000-000096280000}"/>
    <cellStyle name="20% - uthevingsfarge 2 21 2 6" xfId="37913" xr:uid="{00000000-0005-0000-0000-000097280000}"/>
    <cellStyle name="20% - uthevingsfarge 2 21 2_4 manuell" xfId="53990" xr:uid="{AD10E504-CD18-4C2D-A937-A25F96983B04}"/>
    <cellStyle name="20% - uthevingsfarge 2 21 3" xfId="2837" xr:uid="{00000000-0005-0000-0000-000099280000}"/>
    <cellStyle name="20% - uthevingsfarge 2 21 3 2" xfId="37918" xr:uid="{00000000-0005-0000-0000-00009A280000}"/>
    <cellStyle name="20% - uthevingsfarge 2 21 3_CC1" xfId="53991" xr:uid="{5A6F8A3E-35E2-4E26-853B-C8C7BF8D1C30}"/>
    <cellStyle name="20% - uthevingsfarge 2 21 4" xfId="37919" xr:uid="{00000000-0005-0000-0000-00009B280000}"/>
    <cellStyle name="20% - uthevingsfarge 2 21 5" xfId="37920" xr:uid="{00000000-0005-0000-0000-00009C280000}"/>
    <cellStyle name="20% - uthevingsfarge 2 21 6" xfId="37921" xr:uid="{00000000-0005-0000-0000-00009D280000}"/>
    <cellStyle name="20% - uthevingsfarge 2 21 7" xfId="37912" xr:uid="{00000000-0005-0000-0000-00009E280000}"/>
    <cellStyle name="20% - uthevingsfarge 2 21_4 manuell" xfId="53992" xr:uid="{151162B6-957D-4EB6-B993-7B9177A3D378}"/>
    <cellStyle name="20% - uthevingsfarge 2 22" xfId="2838" xr:uid="{00000000-0005-0000-0000-0000A0280000}"/>
    <cellStyle name="20% - uthevingsfarge 2 22 2" xfId="2839" xr:uid="{00000000-0005-0000-0000-0000A1280000}"/>
    <cellStyle name="20% - uthevingsfarge 2 22 2 2" xfId="2840" xr:uid="{00000000-0005-0000-0000-0000A2280000}"/>
    <cellStyle name="20% - uthevingsfarge 2 22 2 2 2" xfId="37924" xr:uid="{00000000-0005-0000-0000-0000A3280000}"/>
    <cellStyle name="20% - uthevingsfarge 2 22 2 2_CC1" xfId="53993" xr:uid="{D96B266B-C07B-495F-9762-1367ADB2E6D2}"/>
    <cellStyle name="20% - uthevingsfarge 2 22 2 3" xfId="37925" xr:uid="{00000000-0005-0000-0000-0000A4280000}"/>
    <cellStyle name="20% - uthevingsfarge 2 22 2 4" xfId="37926" xr:uid="{00000000-0005-0000-0000-0000A5280000}"/>
    <cellStyle name="20% - uthevingsfarge 2 22 2 5" xfId="37927" xr:uid="{00000000-0005-0000-0000-0000A6280000}"/>
    <cellStyle name="20% - uthevingsfarge 2 22 2 6" xfId="37923" xr:uid="{00000000-0005-0000-0000-0000A7280000}"/>
    <cellStyle name="20% - uthevingsfarge 2 22 2_4 manuell" xfId="53994" xr:uid="{F170B289-0239-404F-902E-4863671A00B6}"/>
    <cellStyle name="20% - uthevingsfarge 2 22 3" xfId="2841" xr:uid="{00000000-0005-0000-0000-0000A9280000}"/>
    <cellStyle name="20% - uthevingsfarge 2 22 3 2" xfId="37928" xr:uid="{00000000-0005-0000-0000-0000AA280000}"/>
    <cellStyle name="20% - uthevingsfarge 2 22 3_CC1" xfId="53995" xr:uid="{F30B3FA7-E421-4238-8A5C-E356F63239F3}"/>
    <cellStyle name="20% - uthevingsfarge 2 22 4" xfId="37929" xr:uid="{00000000-0005-0000-0000-0000AB280000}"/>
    <cellStyle name="20% - uthevingsfarge 2 22 5" xfId="37930" xr:uid="{00000000-0005-0000-0000-0000AC280000}"/>
    <cellStyle name="20% - uthevingsfarge 2 22 6" xfId="37931" xr:uid="{00000000-0005-0000-0000-0000AD280000}"/>
    <cellStyle name="20% - uthevingsfarge 2 22 7" xfId="37922" xr:uid="{00000000-0005-0000-0000-0000AE280000}"/>
    <cellStyle name="20% - uthevingsfarge 2 22_4 manuell" xfId="53996" xr:uid="{D3667412-5319-4B4D-B1F0-8CEA703F7E5A}"/>
    <cellStyle name="20% - uthevingsfarge 2 23" xfId="2842" xr:uid="{00000000-0005-0000-0000-0000B0280000}"/>
    <cellStyle name="20% - uthevingsfarge 2 23 2" xfId="2843" xr:uid="{00000000-0005-0000-0000-0000B1280000}"/>
    <cellStyle name="20% - uthevingsfarge 2 23 2 2" xfId="2844" xr:uid="{00000000-0005-0000-0000-0000B2280000}"/>
    <cellStyle name="20% - uthevingsfarge 2 23 2 2 2" xfId="37934" xr:uid="{00000000-0005-0000-0000-0000B3280000}"/>
    <cellStyle name="20% - uthevingsfarge 2 23 2 2_CC1" xfId="53997" xr:uid="{F96A9993-24E2-4B2D-9FA3-35F0C61C2215}"/>
    <cellStyle name="20% - uthevingsfarge 2 23 2 3" xfId="37935" xr:uid="{00000000-0005-0000-0000-0000B4280000}"/>
    <cellStyle name="20% - uthevingsfarge 2 23 2 4" xfId="37936" xr:uid="{00000000-0005-0000-0000-0000B5280000}"/>
    <cellStyle name="20% - uthevingsfarge 2 23 2 5" xfId="37937" xr:uid="{00000000-0005-0000-0000-0000B6280000}"/>
    <cellStyle name="20% - uthevingsfarge 2 23 2 6" xfId="37933" xr:uid="{00000000-0005-0000-0000-0000B7280000}"/>
    <cellStyle name="20% - uthevingsfarge 2 23 2_4 manuell" xfId="53998" xr:uid="{A15F4510-630C-45EA-A54B-CB8D96F674B2}"/>
    <cellStyle name="20% - uthevingsfarge 2 23 3" xfId="2845" xr:uid="{00000000-0005-0000-0000-0000B9280000}"/>
    <cellStyle name="20% - uthevingsfarge 2 23 3 2" xfId="37938" xr:uid="{00000000-0005-0000-0000-0000BA280000}"/>
    <cellStyle name="20% - uthevingsfarge 2 23 3_CC1" xfId="53999" xr:uid="{166C6A99-6176-499C-9F3F-50BDFE837D8D}"/>
    <cellStyle name="20% - uthevingsfarge 2 23 4" xfId="37939" xr:uid="{00000000-0005-0000-0000-0000BB280000}"/>
    <cellStyle name="20% - uthevingsfarge 2 23 5" xfId="37940" xr:uid="{00000000-0005-0000-0000-0000BC280000}"/>
    <cellStyle name="20% - uthevingsfarge 2 23 6" xfId="37941" xr:uid="{00000000-0005-0000-0000-0000BD280000}"/>
    <cellStyle name="20% - uthevingsfarge 2 23 7" xfId="37932" xr:uid="{00000000-0005-0000-0000-0000BE280000}"/>
    <cellStyle name="20% - uthevingsfarge 2 23_4 manuell" xfId="54000" xr:uid="{B77BAD16-B53A-460B-82B4-49CE9BB60068}"/>
    <cellStyle name="20% - uthevingsfarge 2 24" xfId="2846" xr:uid="{00000000-0005-0000-0000-0000C0280000}"/>
    <cellStyle name="20% - uthevingsfarge 2 24 2" xfId="2847" xr:uid="{00000000-0005-0000-0000-0000C1280000}"/>
    <cellStyle name="20% - uthevingsfarge 2 24 2 2" xfId="2848" xr:uid="{00000000-0005-0000-0000-0000C2280000}"/>
    <cellStyle name="20% - uthevingsfarge 2 24 2 2 2" xfId="37944" xr:uid="{00000000-0005-0000-0000-0000C3280000}"/>
    <cellStyle name="20% - uthevingsfarge 2 24 2 2_CC1" xfId="54001" xr:uid="{D3FC9AB1-766A-49B6-AD9B-3FC89BDDE2F3}"/>
    <cellStyle name="20% - uthevingsfarge 2 24 2 3" xfId="37945" xr:uid="{00000000-0005-0000-0000-0000C4280000}"/>
    <cellStyle name="20% - uthevingsfarge 2 24 2 4" xfId="37946" xr:uid="{00000000-0005-0000-0000-0000C5280000}"/>
    <cellStyle name="20% - uthevingsfarge 2 24 2 5" xfId="37947" xr:uid="{00000000-0005-0000-0000-0000C6280000}"/>
    <cellStyle name="20% - uthevingsfarge 2 24 2 6" xfId="37943" xr:uid="{00000000-0005-0000-0000-0000C7280000}"/>
    <cellStyle name="20% - uthevingsfarge 2 24 2_4 manuell" xfId="54002" xr:uid="{D920885B-2D48-476E-A127-A60D700803F8}"/>
    <cellStyle name="20% - uthevingsfarge 2 24 3" xfId="2849" xr:uid="{00000000-0005-0000-0000-0000C9280000}"/>
    <cellStyle name="20% - uthevingsfarge 2 24 3 2" xfId="37948" xr:uid="{00000000-0005-0000-0000-0000CA280000}"/>
    <cellStyle name="20% - uthevingsfarge 2 24 3_CC1" xfId="54003" xr:uid="{33A581F4-8BA9-4C45-8D6F-23132CA77893}"/>
    <cellStyle name="20% - uthevingsfarge 2 24 4" xfId="37949" xr:uid="{00000000-0005-0000-0000-0000CB280000}"/>
    <cellStyle name="20% - uthevingsfarge 2 24 5" xfId="37950" xr:uid="{00000000-0005-0000-0000-0000CC280000}"/>
    <cellStyle name="20% - uthevingsfarge 2 24 6" xfId="37951" xr:uid="{00000000-0005-0000-0000-0000CD280000}"/>
    <cellStyle name="20% - uthevingsfarge 2 24 7" xfId="37942" xr:uid="{00000000-0005-0000-0000-0000CE280000}"/>
    <cellStyle name="20% - uthevingsfarge 2 24_4 manuell" xfId="54004" xr:uid="{A0B525D9-98C2-4C6A-939D-434CAC2FA8DA}"/>
    <cellStyle name="20% - uthevingsfarge 2 25" xfId="2850" xr:uid="{00000000-0005-0000-0000-0000D0280000}"/>
    <cellStyle name="20% - uthevingsfarge 2 25 2" xfId="2851" xr:uid="{00000000-0005-0000-0000-0000D1280000}"/>
    <cellStyle name="20% - uthevingsfarge 2 25 2 2" xfId="2852" xr:uid="{00000000-0005-0000-0000-0000D2280000}"/>
    <cellStyle name="20% - uthevingsfarge 2 25 2 2 2" xfId="37954" xr:uid="{00000000-0005-0000-0000-0000D3280000}"/>
    <cellStyle name="20% - uthevingsfarge 2 25 2 2_CC1" xfId="54005" xr:uid="{E9D3B578-813E-4132-9A97-61B98F9B7F53}"/>
    <cellStyle name="20% - uthevingsfarge 2 25 2 3" xfId="37955" xr:uid="{00000000-0005-0000-0000-0000D4280000}"/>
    <cellStyle name="20% - uthevingsfarge 2 25 2 4" xfId="37956" xr:uid="{00000000-0005-0000-0000-0000D5280000}"/>
    <cellStyle name="20% - uthevingsfarge 2 25 2 5" xfId="37957" xr:uid="{00000000-0005-0000-0000-0000D6280000}"/>
    <cellStyle name="20% - uthevingsfarge 2 25 2 6" xfId="37953" xr:uid="{00000000-0005-0000-0000-0000D7280000}"/>
    <cellStyle name="20% - uthevingsfarge 2 25 2_4 manuell" xfId="54006" xr:uid="{2FA6DF41-43F3-482B-90DA-DA945CF40AEA}"/>
    <cellStyle name="20% - uthevingsfarge 2 25 3" xfId="2853" xr:uid="{00000000-0005-0000-0000-0000D9280000}"/>
    <cellStyle name="20% - uthevingsfarge 2 25 3 2" xfId="37958" xr:uid="{00000000-0005-0000-0000-0000DA280000}"/>
    <cellStyle name="20% - uthevingsfarge 2 25 3_CC1" xfId="54007" xr:uid="{7EFF5E66-7879-41F0-869A-2BF79C864416}"/>
    <cellStyle name="20% - uthevingsfarge 2 25 4" xfId="37959" xr:uid="{00000000-0005-0000-0000-0000DB280000}"/>
    <cellStyle name="20% - uthevingsfarge 2 25 5" xfId="37960" xr:uid="{00000000-0005-0000-0000-0000DC280000}"/>
    <cellStyle name="20% - uthevingsfarge 2 25 6" xfId="37961" xr:uid="{00000000-0005-0000-0000-0000DD280000}"/>
    <cellStyle name="20% - uthevingsfarge 2 25 7" xfId="37952" xr:uid="{00000000-0005-0000-0000-0000DE280000}"/>
    <cellStyle name="20% - uthevingsfarge 2 25_4 manuell" xfId="54008" xr:uid="{91F8FD35-EC2F-44AD-9308-633172628AEC}"/>
    <cellStyle name="20% - uthevingsfarge 2 26" xfId="2854" xr:uid="{00000000-0005-0000-0000-0000E0280000}"/>
    <cellStyle name="20% - uthevingsfarge 2 26 2" xfId="2855" xr:uid="{00000000-0005-0000-0000-0000E1280000}"/>
    <cellStyle name="20% - uthevingsfarge 2 26 2 2" xfId="2856" xr:uid="{00000000-0005-0000-0000-0000E2280000}"/>
    <cellStyle name="20% - uthevingsfarge 2 26 2 2 2" xfId="37964" xr:uid="{00000000-0005-0000-0000-0000E3280000}"/>
    <cellStyle name="20% - uthevingsfarge 2 26 2 2_CC1" xfId="54009" xr:uid="{48BF67C3-AA53-4120-B02F-07D13F8E1C7B}"/>
    <cellStyle name="20% - uthevingsfarge 2 26 2 3" xfId="37965" xr:uid="{00000000-0005-0000-0000-0000E4280000}"/>
    <cellStyle name="20% - uthevingsfarge 2 26 2 4" xfId="37966" xr:uid="{00000000-0005-0000-0000-0000E5280000}"/>
    <cellStyle name="20% - uthevingsfarge 2 26 2 5" xfId="37967" xr:uid="{00000000-0005-0000-0000-0000E6280000}"/>
    <cellStyle name="20% - uthevingsfarge 2 26 2 6" xfId="37963" xr:uid="{00000000-0005-0000-0000-0000E7280000}"/>
    <cellStyle name="20% - uthevingsfarge 2 26 2_4 manuell" xfId="54010" xr:uid="{442F437A-8654-4DDB-920B-CB296E693B2A}"/>
    <cellStyle name="20% - uthevingsfarge 2 26 3" xfId="2857" xr:uid="{00000000-0005-0000-0000-0000E9280000}"/>
    <cellStyle name="20% - uthevingsfarge 2 26 3 2" xfId="37968" xr:uid="{00000000-0005-0000-0000-0000EA280000}"/>
    <cellStyle name="20% - uthevingsfarge 2 26 3_CC1" xfId="54011" xr:uid="{A5A0C6FB-FD7A-42F0-BEF5-750243FFC864}"/>
    <cellStyle name="20% - uthevingsfarge 2 26 4" xfId="37969" xr:uid="{00000000-0005-0000-0000-0000EB280000}"/>
    <cellStyle name="20% - uthevingsfarge 2 26 5" xfId="37970" xr:uid="{00000000-0005-0000-0000-0000EC280000}"/>
    <cellStyle name="20% - uthevingsfarge 2 26 6" xfId="37971" xr:uid="{00000000-0005-0000-0000-0000ED280000}"/>
    <cellStyle name="20% - uthevingsfarge 2 26 7" xfId="37962" xr:uid="{00000000-0005-0000-0000-0000EE280000}"/>
    <cellStyle name="20% - uthevingsfarge 2 26_4 manuell" xfId="54012" xr:uid="{79A9AC75-09FE-455A-B96E-5609A5F47FE2}"/>
    <cellStyle name="20% - uthevingsfarge 2 27" xfId="2858" xr:uid="{00000000-0005-0000-0000-0000F0280000}"/>
    <cellStyle name="20% - uthevingsfarge 2 27 2" xfId="2859" xr:uid="{00000000-0005-0000-0000-0000F1280000}"/>
    <cellStyle name="20% - uthevingsfarge 2 27 2 2" xfId="2860" xr:uid="{00000000-0005-0000-0000-0000F2280000}"/>
    <cellStyle name="20% - uthevingsfarge 2 27 2 2 2" xfId="37974" xr:uid="{00000000-0005-0000-0000-0000F3280000}"/>
    <cellStyle name="20% - uthevingsfarge 2 27 2 2_CC1" xfId="54013" xr:uid="{BD54E5EC-9F86-4BC5-A6EC-401867E156EC}"/>
    <cellStyle name="20% - uthevingsfarge 2 27 2 3" xfId="37975" xr:uid="{00000000-0005-0000-0000-0000F4280000}"/>
    <cellStyle name="20% - uthevingsfarge 2 27 2 4" xfId="37976" xr:uid="{00000000-0005-0000-0000-0000F5280000}"/>
    <cellStyle name="20% - uthevingsfarge 2 27 2 5" xfId="37977" xr:uid="{00000000-0005-0000-0000-0000F6280000}"/>
    <cellStyle name="20% - uthevingsfarge 2 27 2 6" xfId="37973" xr:uid="{00000000-0005-0000-0000-0000F7280000}"/>
    <cellStyle name="20% - uthevingsfarge 2 27 2_4 manuell" xfId="54014" xr:uid="{16DD6539-9525-4442-A7A6-75240EC11BE2}"/>
    <cellStyle name="20% - uthevingsfarge 2 27 3" xfId="2861" xr:uid="{00000000-0005-0000-0000-0000F9280000}"/>
    <cellStyle name="20% - uthevingsfarge 2 27 3 2" xfId="37978" xr:uid="{00000000-0005-0000-0000-0000FA280000}"/>
    <cellStyle name="20% - uthevingsfarge 2 27 3_CC1" xfId="54015" xr:uid="{F5F8F7FF-ACFB-4BF2-9895-8400A5693C21}"/>
    <cellStyle name="20% - uthevingsfarge 2 27 4" xfId="37979" xr:uid="{00000000-0005-0000-0000-0000FB280000}"/>
    <cellStyle name="20% - uthevingsfarge 2 27 5" xfId="37980" xr:uid="{00000000-0005-0000-0000-0000FC280000}"/>
    <cellStyle name="20% - uthevingsfarge 2 27 6" xfId="37981" xr:uid="{00000000-0005-0000-0000-0000FD280000}"/>
    <cellStyle name="20% - uthevingsfarge 2 27 7" xfId="37972" xr:uid="{00000000-0005-0000-0000-0000FE280000}"/>
    <cellStyle name="20% - uthevingsfarge 2 27_4 manuell" xfId="54016" xr:uid="{D60E9DB0-6958-4742-ACCC-E3F8CB6DC19C}"/>
    <cellStyle name="20% - uthevingsfarge 2 28" xfId="2862" xr:uid="{00000000-0005-0000-0000-000000290000}"/>
    <cellStyle name="20% - uthevingsfarge 2 28 2" xfId="2863" xr:uid="{00000000-0005-0000-0000-000001290000}"/>
    <cellStyle name="20% - uthevingsfarge 2 28 2 2" xfId="2864" xr:uid="{00000000-0005-0000-0000-000002290000}"/>
    <cellStyle name="20% - uthevingsfarge 2 28 2 2 2" xfId="37984" xr:uid="{00000000-0005-0000-0000-000003290000}"/>
    <cellStyle name="20% - uthevingsfarge 2 28 2 2_CC1" xfId="54017" xr:uid="{75CD49B7-7695-4FB6-86FA-3CF375CFAB36}"/>
    <cellStyle name="20% - uthevingsfarge 2 28 2 3" xfId="37985" xr:uid="{00000000-0005-0000-0000-000004290000}"/>
    <cellStyle name="20% - uthevingsfarge 2 28 2 4" xfId="37986" xr:uid="{00000000-0005-0000-0000-000005290000}"/>
    <cellStyle name="20% - uthevingsfarge 2 28 2 5" xfId="37987" xr:uid="{00000000-0005-0000-0000-000006290000}"/>
    <cellStyle name="20% - uthevingsfarge 2 28 2 6" xfId="37983" xr:uid="{00000000-0005-0000-0000-000007290000}"/>
    <cellStyle name="20% - uthevingsfarge 2 28 2_4 manuell" xfId="54018" xr:uid="{EF476505-5D96-43F0-AA38-DA605EA8EC94}"/>
    <cellStyle name="20% - uthevingsfarge 2 28 3" xfId="2865" xr:uid="{00000000-0005-0000-0000-000009290000}"/>
    <cellStyle name="20% - uthevingsfarge 2 28 3 2" xfId="37988" xr:uid="{00000000-0005-0000-0000-00000A290000}"/>
    <cellStyle name="20% - uthevingsfarge 2 28 3_CC1" xfId="54019" xr:uid="{1FCE9E48-A70A-4D53-9C12-C2EC83FC3F4D}"/>
    <cellStyle name="20% - uthevingsfarge 2 28 4" xfId="37989" xr:uid="{00000000-0005-0000-0000-00000B290000}"/>
    <cellStyle name="20% - uthevingsfarge 2 28 5" xfId="37990" xr:uid="{00000000-0005-0000-0000-00000C290000}"/>
    <cellStyle name="20% - uthevingsfarge 2 28 6" xfId="37991" xr:uid="{00000000-0005-0000-0000-00000D290000}"/>
    <cellStyle name="20% - uthevingsfarge 2 28 7" xfId="37982" xr:uid="{00000000-0005-0000-0000-00000E290000}"/>
    <cellStyle name="20% - uthevingsfarge 2 28_4 manuell" xfId="54020" xr:uid="{EB2040BC-05BB-4E88-AD38-D3F2E2126D8E}"/>
    <cellStyle name="20% - uthevingsfarge 2 29" xfId="2866" xr:uid="{00000000-0005-0000-0000-000010290000}"/>
    <cellStyle name="20% - uthevingsfarge 2 29 2" xfId="2867" xr:uid="{00000000-0005-0000-0000-000011290000}"/>
    <cellStyle name="20% - uthevingsfarge 2 29 2 2" xfId="2868" xr:uid="{00000000-0005-0000-0000-000012290000}"/>
    <cellStyle name="20% - uthevingsfarge 2 29 2 2 2" xfId="37994" xr:uid="{00000000-0005-0000-0000-000013290000}"/>
    <cellStyle name="20% - uthevingsfarge 2 29 2 2_CC1" xfId="54021" xr:uid="{6C9CF2CE-2F06-4469-A2EC-EDA286052F23}"/>
    <cellStyle name="20% - uthevingsfarge 2 29 2 3" xfId="37995" xr:uid="{00000000-0005-0000-0000-000014290000}"/>
    <cellStyle name="20% - uthevingsfarge 2 29 2 4" xfId="37996" xr:uid="{00000000-0005-0000-0000-000015290000}"/>
    <cellStyle name="20% - uthevingsfarge 2 29 2 5" xfId="37997" xr:uid="{00000000-0005-0000-0000-000016290000}"/>
    <cellStyle name="20% - uthevingsfarge 2 29 2 6" xfId="37993" xr:uid="{00000000-0005-0000-0000-000017290000}"/>
    <cellStyle name="20% - uthevingsfarge 2 29 2_4 manuell" xfId="54022" xr:uid="{C99FEF2F-FC53-458A-A2EF-13793EDEE45A}"/>
    <cellStyle name="20% - uthevingsfarge 2 29 3" xfId="2869" xr:uid="{00000000-0005-0000-0000-000019290000}"/>
    <cellStyle name="20% - uthevingsfarge 2 29 3 2" xfId="37998" xr:uid="{00000000-0005-0000-0000-00001A290000}"/>
    <cellStyle name="20% - uthevingsfarge 2 29 3_CC1" xfId="54023" xr:uid="{387F3577-CF8C-4057-A0A2-E5F794AAAC80}"/>
    <cellStyle name="20% - uthevingsfarge 2 29 4" xfId="37999" xr:uid="{00000000-0005-0000-0000-00001B290000}"/>
    <cellStyle name="20% - uthevingsfarge 2 29 5" xfId="38000" xr:uid="{00000000-0005-0000-0000-00001C290000}"/>
    <cellStyle name="20% - uthevingsfarge 2 29 6" xfId="38001" xr:uid="{00000000-0005-0000-0000-00001D290000}"/>
    <cellStyle name="20% - uthevingsfarge 2 29 7" xfId="37992" xr:uid="{00000000-0005-0000-0000-00001E290000}"/>
    <cellStyle name="20% - uthevingsfarge 2 29_4 manuell" xfId="54024" xr:uid="{0B413E96-AEA8-4913-84EB-CD1186F19BFA}"/>
    <cellStyle name="20% - uthevingsfarge 2 3" xfId="2870" xr:uid="{00000000-0005-0000-0000-000020290000}"/>
    <cellStyle name="20% - uthevingsfarge 2 3 10" xfId="43670" xr:uid="{00000000-0005-0000-0000-000021290000}"/>
    <cellStyle name="20% - uthevingsfarge 2 3 11" xfId="43671" xr:uid="{00000000-0005-0000-0000-000022290000}"/>
    <cellStyle name="20% - uthevingsfarge 2 3 2" xfId="2871" xr:uid="{00000000-0005-0000-0000-000023290000}"/>
    <cellStyle name="20% - uthevingsfarge 2 3 2 10" xfId="43672" xr:uid="{00000000-0005-0000-0000-000024290000}"/>
    <cellStyle name="20% - uthevingsfarge 2 3 2 2" xfId="2872" xr:uid="{00000000-0005-0000-0000-000025290000}"/>
    <cellStyle name="20% - uthevingsfarge 2 3 2 2 2" xfId="14678" xr:uid="{00000000-0005-0000-0000-000026290000}"/>
    <cellStyle name="20% - uthevingsfarge 2 3 2 2 2 2" xfId="43673" xr:uid="{00000000-0005-0000-0000-000027290000}"/>
    <cellStyle name="20% - uthevingsfarge 2 3 2 2 2 2 2" xfId="43674" xr:uid="{00000000-0005-0000-0000-000028290000}"/>
    <cellStyle name="20% - uthevingsfarge 2 3 2 2 2 3" xfId="43675" xr:uid="{00000000-0005-0000-0000-000029290000}"/>
    <cellStyle name="20% - uthevingsfarge 2 3 2 2 2_3. Chng in credit spreads" xfId="43676" xr:uid="{00000000-0005-0000-0000-00002A290000}"/>
    <cellStyle name="20% - uthevingsfarge 2 3 2 2 3" xfId="14679" xr:uid="{00000000-0005-0000-0000-00002B290000}"/>
    <cellStyle name="20% - uthevingsfarge 2 3 2 2 3 2" xfId="43677" xr:uid="{00000000-0005-0000-0000-00002C290000}"/>
    <cellStyle name="20% - uthevingsfarge 2 3 2 2 3 2 2" xfId="43678" xr:uid="{00000000-0005-0000-0000-00002D290000}"/>
    <cellStyle name="20% - uthevingsfarge 2 3 2 2 3 3" xfId="43679" xr:uid="{00000000-0005-0000-0000-00002E290000}"/>
    <cellStyle name="20% - uthevingsfarge 2 3 2 2 3_3. Chng in credit spreads" xfId="43680" xr:uid="{00000000-0005-0000-0000-00002F290000}"/>
    <cellStyle name="20% - uthevingsfarge 2 3 2 2 4" xfId="38004" xr:uid="{00000000-0005-0000-0000-000030290000}"/>
    <cellStyle name="20% - uthevingsfarge 2 3 2 2 4 2" xfId="43681" xr:uid="{00000000-0005-0000-0000-000031290000}"/>
    <cellStyle name="20% - uthevingsfarge 2 3 2 2 5" xfId="43682" xr:uid="{00000000-0005-0000-0000-000032290000}"/>
    <cellStyle name="20% - uthevingsfarge 2 3 2 2 6" xfId="43683" xr:uid="{00000000-0005-0000-0000-000033290000}"/>
    <cellStyle name="20% - uthevingsfarge 2 3 2 2_3. Chng in credit spreads" xfId="43684" xr:uid="{00000000-0005-0000-0000-000034290000}"/>
    <cellStyle name="20% - uthevingsfarge 2 3 2 3" xfId="14680" xr:uid="{00000000-0005-0000-0000-000035290000}"/>
    <cellStyle name="20% - uthevingsfarge 2 3 2 3 2" xfId="14681" xr:uid="{00000000-0005-0000-0000-000036290000}"/>
    <cellStyle name="20% - uthevingsfarge 2 3 2 3 2 2" xfId="43685" xr:uid="{00000000-0005-0000-0000-000037290000}"/>
    <cellStyle name="20% - uthevingsfarge 2 3 2 3 3" xfId="14682" xr:uid="{00000000-0005-0000-0000-000038290000}"/>
    <cellStyle name="20% - uthevingsfarge 2 3 2 3 4" xfId="38005" xr:uid="{00000000-0005-0000-0000-000039290000}"/>
    <cellStyle name="20% - uthevingsfarge 2 3 2 3 5" xfId="43686" xr:uid="{00000000-0005-0000-0000-00003A290000}"/>
    <cellStyle name="20% - uthevingsfarge 2 3 2 3 6" xfId="43687" xr:uid="{00000000-0005-0000-0000-00003B290000}"/>
    <cellStyle name="20% - uthevingsfarge 2 3 2 3_3. Chng in credit spreads" xfId="43688" xr:uid="{00000000-0005-0000-0000-00003C290000}"/>
    <cellStyle name="20% - uthevingsfarge 2 3 2 4" xfId="14683" xr:uid="{00000000-0005-0000-0000-00003D290000}"/>
    <cellStyle name="20% - uthevingsfarge 2 3 2 4 2" xfId="14684" xr:uid="{00000000-0005-0000-0000-00003E290000}"/>
    <cellStyle name="20% - uthevingsfarge 2 3 2 4 2 2" xfId="43689" xr:uid="{00000000-0005-0000-0000-00003F290000}"/>
    <cellStyle name="20% - uthevingsfarge 2 3 2 4 3" xfId="14685" xr:uid="{00000000-0005-0000-0000-000040290000}"/>
    <cellStyle name="20% - uthevingsfarge 2 3 2 4 4" xfId="38006" xr:uid="{00000000-0005-0000-0000-000041290000}"/>
    <cellStyle name="20% - uthevingsfarge 2 3 2 4 5" xfId="43690" xr:uid="{00000000-0005-0000-0000-000042290000}"/>
    <cellStyle name="20% - uthevingsfarge 2 3 2 4 6" xfId="43691" xr:uid="{00000000-0005-0000-0000-000043290000}"/>
    <cellStyle name="20% - uthevingsfarge 2 3 2 4_3. Chng in credit spreads" xfId="43692" xr:uid="{00000000-0005-0000-0000-000044290000}"/>
    <cellStyle name="20% - uthevingsfarge 2 3 2 5" xfId="14686" xr:uid="{00000000-0005-0000-0000-000045290000}"/>
    <cellStyle name="20% - uthevingsfarge 2 3 2 5 2" xfId="14687" xr:uid="{00000000-0005-0000-0000-000046290000}"/>
    <cellStyle name="20% - uthevingsfarge 2 3 2 5 3" xfId="14688" xr:uid="{00000000-0005-0000-0000-000047290000}"/>
    <cellStyle name="20% - uthevingsfarge 2 3 2 5 4" xfId="38007" xr:uid="{00000000-0005-0000-0000-000048290000}"/>
    <cellStyle name="20% - uthevingsfarge 2 3 2 5 5" xfId="43693" xr:uid="{00000000-0005-0000-0000-000049290000}"/>
    <cellStyle name="20% - uthevingsfarge 2 3 2 5 6" xfId="43694" xr:uid="{00000000-0005-0000-0000-00004A290000}"/>
    <cellStyle name="20% - uthevingsfarge 2 3 2 5_AVA DVA EL" xfId="14689" xr:uid="{00000000-0005-0000-0000-00004B290000}"/>
    <cellStyle name="20% - uthevingsfarge 2 3 2 6" xfId="14690" xr:uid="{00000000-0005-0000-0000-00004C290000}"/>
    <cellStyle name="20% - uthevingsfarge 2 3 2 6 2" xfId="14691" xr:uid="{00000000-0005-0000-0000-00004D290000}"/>
    <cellStyle name="20% - uthevingsfarge 2 3 2 6_AVA DVA EL" xfId="14692" xr:uid="{00000000-0005-0000-0000-00004E290000}"/>
    <cellStyle name="20% - uthevingsfarge 2 3 2 7" xfId="14693" xr:uid="{00000000-0005-0000-0000-00004F290000}"/>
    <cellStyle name="20% - uthevingsfarge 2 3 2 8" xfId="38003" xr:uid="{00000000-0005-0000-0000-000050290000}"/>
    <cellStyle name="20% - uthevingsfarge 2 3 2 9" xfId="43695" xr:uid="{00000000-0005-0000-0000-000051290000}"/>
    <cellStyle name="20% - uthevingsfarge 2 3 2_3. Chng in credit spreads" xfId="43696" xr:uid="{00000000-0005-0000-0000-000052290000}"/>
    <cellStyle name="20% - uthevingsfarge 2 3 3" xfId="2873" xr:uid="{00000000-0005-0000-0000-000053290000}"/>
    <cellStyle name="20% - uthevingsfarge 2 3 3 2" xfId="14694" xr:uid="{00000000-0005-0000-0000-000054290000}"/>
    <cellStyle name="20% - uthevingsfarge 2 3 3 2 2" xfId="43697" xr:uid="{00000000-0005-0000-0000-000055290000}"/>
    <cellStyle name="20% - uthevingsfarge 2 3 3 2 2 2" xfId="43698" xr:uid="{00000000-0005-0000-0000-000056290000}"/>
    <cellStyle name="20% - uthevingsfarge 2 3 3 2 2 2 2" xfId="43699" xr:uid="{00000000-0005-0000-0000-000057290000}"/>
    <cellStyle name="20% - uthevingsfarge 2 3 3 2 2 3" xfId="43700" xr:uid="{00000000-0005-0000-0000-000058290000}"/>
    <cellStyle name="20% - uthevingsfarge 2 3 3 2 2_3. Chng in credit spreads" xfId="43701" xr:uid="{00000000-0005-0000-0000-000059290000}"/>
    <cellStyle name="20% - uthevingsfarge 2 3 3 2 3" xfId="43702" xr:uid="{00000000-0005-0000-0000-00005A290000}"/>
    <cellStyle name="20% - uthevingsfarge 2 3 3 2 3 2" xfId="43703" xr:uid="{00000000-0005-0000-0000-00005B290000}"/>
    <cellStyle name="20% - uthevingsfarge 2 3 3 2 3 2 2" xfId="43704" xr:uid="{00000000-0005-0000-0000-00005C290000}"/>
    <cellStyle name="20% - uthevingsfarge 2 3 3 2 3 3" xfId="43705" xr:uid="{00000000-0005-0000-0000-00005D290000}"/>
    <cellStyle name="20% - uthevingsfarge 2 3 3 2 3_3. Chng in credit spreads" xfId="43706" xr:uid="{00000000-0005-0000-0000-00005E290000}"/>
    <cellStyle name="20% - uthevingsfarge 2 3 3 2 4" xfId="43707" xr:uid="{00000000-0005-0000-0000-00005F290000}"/>
    <cellStyle name="20% - uthevingsfarge 2 3 3 2 4 2" xfId="43708" xr:uid="{00000000-0005-0000-0000-000060290000}"/>
    <cellStyle name="20% - uthevingsfarge 2 3 3 2 5" xfId="43709" xr:uid="{00000000-0005-0000-0000-000061290000}"/>
    <cellStyle name="20% - uthevingsfarge 2 3 3 2_3. Chng in credit spreads" xfId="43710" xr:uid="{00000000-0005-0000-0000-000062290000}"/>
    <cellStyle name="20% - uthevingsfarge 2 3 3 3" xfId="14695" xr:uid="{00000000-0005-0000-0000-000063290000}"/>
    <cellStyle name="20% - uthevingsfarge 2 3 3 3 2" xfId="43711" xr:uid="{00000000-0005-0000-0000-000064290000}"/>
    <cellStyle name="20% - uthevingsfarge 2 3 3 3 2 2" xfId="43712" xr:uid="{00000000-0005-0000-0000-000065290000}"/>
    <cellStyle name="20% - uthevingsfarge 2 3 3 3 3" xfId="43713" xr:uid="{00000000-0005-0000-0000-000066290000}"/>
    <cellStyle name="20% - uthevingsfarge 2 3 3 3_3. Chng in credit spreads" xfId="43714" xr:uid="{00000000-0005-0000-0000-000067290000}"/>
    <cellStyle name="20% - uthevingsfarge 2 3 3 4" xfId="38008" xr:uid="{00000000-0005-0000-0000-000068290000}"/>
    <cellStyle name="20% - uthevingsfarge 2 3 3 4 2" xfId="43715" xr:uid="{00000000-0005-0000-0000-000069290000}"/>
    <cellStyle name="20% - uthevingsfarge 2 3 3 4 2 2" xfId="43716" xr:uid="{00000000-0005-0000-0000-00006A290000}"/>
    <cellStyle name="20% - uthevingsfarge 2 3 3 4 3" xfId="43717" xr:uid="{00000000-0005-0000-0000-00006B290000}"/>
    <cellStyle name="20% - uthevingsfarge 2 3 3 4_3. Chng in credit spreads" xfId="43718" xr:uid="{00000000-0005-0000-0000-00006C290000}"/>
    <cellStyle name="20% - uthevingsfarge 2 3 3 5" xfId="43719" xr:uid="{00000000-0005-0000-0000-00006D290000}"/>
    <cellStyle name="20% - uthevingsfarge 2 3 3 5 2" xfId="43720" xr:uid="{00000000-0005-0000-0000-00006E290000}"/>
    <cellStyle name="20% - uthevingsfarge 2 3 3 6" xfId="43721" xr:uid="{00000000-0005-0000-0000-00006F290000}"/>
    <cellStyle name="20% - uthevingsfarge 2 3 3_3. Chng in credit spreads" xfId="43722" xr:uid="{00000000-0005-0000-0000-000070290000}"/>
    <cellStyle name="20% - uthevingsfarge 2 3 4" xfId="14696" xr:uid="{00000000-0005-0000-0000-000071290000}"/>
    <cellStyle name="20% - uthevingsfarge 2 3 4 2" xfId="14697" xr:uid="{00000000-0005-0000-0000-000072290000}"/>
    <cellStyle name="20% - uthevingsfarge 2 3 4 2 2" xfId="43723" xr:uid="{00000000-0005-0000-0000-000073290000}"/>
    <cellStyle name="20% - uthevingsfarge 2 3 4 2 2 2" xfId="43724" xr:uid="{00000000-0005-0000-0000-000074290000}"/>
    <cellStyle name="20% - uthevingsfarge 2 3 4 2 3" xfId="43725" xr:uid="{00000000-0005-0000-0000-000075290000}"/>
    <cellStyle name="20% - uthevingsfarge 2 3 4 2_3. Chng in credit spreads" xfId="43726" xr:uid="{00000000-0005-0000-0000-000076290000}"/>
    <cellStyle name="20% - uthevingsfarge 2 3 4 3" xfId="14698" xr:uid="{00000000-0005-0000-0000-000077290000}"/>
    <cellStyle name="20% - uthevingsfarge 2 3 4 3 2" xfId="43727" xr:uid="{00000000-0005-0000-0000-000078290000}"/>
    <cellStyle name="20% - uthevingsfarge 2 3 4 3 2 2" xfId="43728" xr:uid="{00000000-0005-0000-0000-000079290000}"/>
    <cellStyle name="20% - uthevingsfarge 2 3 4 3 3" xfId="43729" xr:uid="{00000000-0005-0000-0000-00007A290000}"/>
    <cellStyle name="20% - uthevingsfarge 2 3 4 3_3. Chng in credit spreads" xfId="43730" xr:uid="{00000000-0005-0000-0000-00007B290000}"/>
    <cellStyle name="20% - uthevingsfarge 2 3 4 4" xfId="38009" xr:uid="{00000000-0005-0000-0000-00007C290000}"/>
    <cellStyle name="20% - uthevingsfarge 2 3 4 4 2" xfId="43731" xr:uid="{00000000-0005-0000-0000-00007D290000}"/>
    <cellStyle name="20% - uthevingsfarge 2 3 4 5" xfId="43732" xr:uid="{00000000-0005-0000-0000-00007E290000}"/>
    <cellStyle name="20% - uthevingsfarge 2 3 4 6" xfId="43733" xr:uid="{00000000-0005-0000-0000-00007F290000}"/>
    <cellStyle name="20% - uthevingsfarge 2 3 4_3. Chng in credit spreads" xfId="43734" xr:uid="{00000000-0005-0000-0000-000080290000}"/>
    <cellStyle name="20% - uthevingsfarge 2 3 5" xfId="14699" xr:uid="{00000000-0005-0000-0000-000081290000}"/>
    <cellStyle name="20% - uthevingsfarge 2 3 5 2" xfId="14700" xr:uid="{00000000-0005-0000-0000-000082290000}"/>
    <cellStyle name="20% - uthevingsfarge 2 3 5 2 2" xfId="43735" xr:uid="{00000000-0005-0000-0000-000083290000}"/>
    <cellStyle name="20% - uthevingsfarge 2 3 5 3" xfId="14701" xr:uid="{00000000-0005-0000-0000-000084290000}"/>
    <cellStyle name="20% - uthevingsfarge 2 3 5 4" xfId="38010" xr:uid="{00000000-0005-0000-0000-000085290000}"/>
    <cellStyle name="20% - uthevingsfarge 2 3 5 5" xfId="43736" xr:uid="{00000000-0005-0000-0000-000086290000}"/>
    <cellStyle name="20% - uthevingsfarge 2 3 5 6" xfId="43737" xr:uid="{00000000-0005-0000-0000-000087290000}"/>
    <cellStyle name="20% - uthevingsfarge 2 3 5_3. Chng in credit spreads" xfId="43738" xr:uid="{00000000-0005-0000-0000-000088290000}"/>
    <cellStyle name="20% - uthevingsfarge 2 3 6" xfId="14702" xr:uid="{00000000-0005-0000-0000-000089290000}"/>
    <cellStyle name="20% - uthevingsfarge 2 3 6 2" xfId="14703" xr:uid="{00000000-0005-0000-0000-00008A290000}"/>
    <cellStyle name="20% - uthevingsfarge 2 3 6 2 2" xfId="43739" xr:uid="{00000000-0005-0000-0000-00008B290000}"/>
    <cellStyle name="20% - uthevingsfarge 2 3 6 3" xfId="14704" xr:uid="{00000000-0005-0000-0000-00008C290000}"/>
    <cellStyle name="20% - uthevingsfarge 2 3 6 4" xfId="38011" xr:uid="{00000000-0005-0000-0000-00008D290000}"/>
    <cellStyle name="20% - uthevingsfarge 2 3 6 5" xfId="43740" xr:uid="{00000000-0005-0000-0000-00008E290000}"/>
    <cellStyle name="20% - uthevingsfarge 2 3 6 6" xfId="43741" xr:uid="{00000000-0005-0000-0000-00008F290000}"/>
    <cellStyle name="20% - uthevingsfarge 2 3 6_3. Chng in credit spreads" xfId="43742" xr:uid="{00000000-0005-0000-0000-000090290000}"/>
    <cellStyle name="20% - uthevingsfarge 2 3 7" xfId="14705" xr:uid="{00000000-0005-0000-0000-000091290000}"/>
    <cellStyle name="20% - uthevingsfarge 2 3 7 2" xfId="14706" xr:uid="{00000000-0005-0000-0000-000092290000}"/>
    <cellStyle name="20% - uthevingsfarge 2 3 7 2 2" xfId="43743" xr:uid="{00000000-0005-0000-0000-000093290000}"/>
    <cellStyle name="20% - uthevingsfarge 2 3 7 3" xfId="43744" xr:uid="{00000000-0005-0000-0000-000094290000}"/>
    <cellStyle name="20% - uthevingsfarge 2 3 7_3. Chng in credit spreads" xfId="43745" xr:uid="{00000000-0005-0000-0000-000095290000}"/>
    <cellStyle name="20% - uthevingsfarge 2 3 8" xfId="14707" xr:uid="{00000000-0005-0000-0000-000096290000}"/>
    <cellStyle name="20% - uthevingsfarge 2 3 9" xfId="38002" xr:uid="{00000000-0005-0000-0000-000097290000}"/>
    <cellStyle name="20% - uthevingsfarge 2 3_4 manuell" xfId="54025" xr:uid="{A4822C12-903E-400A-A2DA-F61A2D6644DA}"/>
    <cellStyle name="20% - uthevingsfarge 2 30" xfId="2874" xr:uid="{00000000-0005-0000-0000-000099290000}"/>
    <cellStyle name="20% - uthevingsfarge 2 30 2" xfId="2875" xr:uid="{00000000-0005-0000-0000-00009A290000}"/>
    <cellStyle name="20% - uthevingsfarge 2 30 2 2" xfId="2876" xr:uid="{00000000-0005-0000-0000-00009B290000}"/>
    <cellStyle name="20% - uthevingsfarge 2 30 2 2 2" xfId="38014" xr:uid="{00000000-0005-0000-0000-00009C290000}"/>
    <cellStyle name="20% - uthevingsfarge 2 30 2 2_CC1" xfId="54026" xr:uid="{F2C79761-9D1F-411C-98E8-41EC5762FC8D}"/>
    <cellStyle name="20% - uthevingsfarge 2 30 2 3" xfId="38015" xr:uid="{00000000-0005-0000-0000-00009D290000}"/>
    <cellStyle name="20% - uthevingsfarge 2 30 2 4" xfId="38016" xr:uid="{00000000-0005-0000-0000-00009E290000}"/>
    <cellStyle name="20% - uthevingsfarge 2 30 2 5" xfId="38017" xr:uid="{00000000-0005-0000-0000-00009F290000}"/>
    <cellStyle name="20% - uthevingsfarge 2 30 2 6" xfId="38013" xr:uid="{00000000-0005-0000-0000-0000A0290000}"/>
    <cellStyle name="20% - uthevingsfarge 2 30 2_4 manuell" xfId="54027" xr:uid="{12C84E5A-9453-4B9A-8D0F-2C7575BFD222}"/>
    <cellStyle name="20% - uthevingsfarge 2 30 3" xfId="2877" xr:uid="{00000000-0005-0000-0000-0000A2290000}"/>
    <cellStyle name="20% - uthevingsfarge 2 30 3 2" xfId="38018" xr:uid="{00000000-0005-0000-0000-0000A3290000}"/>
    <cellStyle name="20% - uthevingsfarge 2 30 3_CC1" xfId="54028" xr:uid="{17781F72-F904-40AC-AD01-7D3252993A28}"/>
    <cellStyle name="20% - uthevingsfarge 2 30 4" xfId="38019" xr:uid="{00000000-0005-0000-0000-0000A4290000}"/>
    <cellStyle name="20% - uthevingsfarge 2 30 5" xfId="38020" xr:uid="{00000000-0005-0000-0000-0000A5290000}"/>
    <cellStyle name="20% - uthevingsfarge 2 30 6" xfId="38021" xr:uid="{00000000-0005-0000-0000-0000A6290000}"/>
    <cellStyle name="20% - uthevingsfarge 2 30 7" xfId="38012" xr:uid="{00000000-0005-0000-0000-0000A7290000}"/>
    <cellStyle name="20% - uthevingsfarge 2 30_4 manuell" xfId="54029" xr:uid="{C6FC9DB1-A490-4A6B-9EDD-D95E0CF323B5}"/>
    <cellStyle name="20% - uthevingsfarge 2 31" xfId="2878" xr:uid="{00000000-0005-0000-0000-0000A9290000}"/>
    <cellStyle name="20% - uthevingsfarge 2 31 2" xfId="2879" xr:uid="{00000000-0005-0000-0000-0000AA290000}"/>
    <cellStyle name="20% - uthevingsfarge 2 31 2 2" xfId="2880" xr:uid="{00000000-0005-0000-0000-0000AB290000}"/>
    <cellStyle name="20% - uthevingsfarge 2 31 2 2 2" xfId="38024" xr:uid="{00000000-0005-0000-0000-0000AC290000}"/>
    <cellStyle name="20% - uthevingsfarge 2 31 2 2_CC1" xfId="54030" xr:uid="{ABEB48B0-24E8-45EE-B00A-752D62446A54}"/>
    <cellStyle name="20% - uthevingsfarge 2 31 2 3" xfId="38025" xr:uid="{00000000-0005-0000-0000-0000AD290000}"/>
    <cellStyle name="20% - uthevingsfarge 2 31 2 4" xfId="38026" xr:uid="{00000000-0005-0000-0000-0000AE290000}"/>
    <cellStyle name="20% - uthevingsfarge 2 31 2 5" xfId="38027" xr:uid="{00000000-0005-0000-0000-0000AF290000}"/>
    <cellStyle name="20% - uthevingsfarge 2 31 2 6" xfId="38023" xr:uid="{00000000-0005-0000-0000-0000B0290000}"/>
    <cellStyle name="20% - uthevingsfarge 2 31 2_4 manuell" xfId="54031" xr:uid="{092D092D-B716-423D-9618-A0F20658DEAA}"/>
    <cellStyle name="20% - uthevingsfarge 2 31 3" xfId="2881" xr:uid="{00000000-0005-0000-0000-0000B2290000}"/>
    <cellStyle name="20% - uthevingsfarge 2 31 3 2" xfId="38028" xr:uid="{00000000-0005-0000-0000-0000B3290000}"/>
    <cellStyle name="20% - uthevingsfarge 2 31 3_CC1" xfId="54032" xr:uid="{5644215D-D95E-4AF2-BC14-B2B5A160AA59}"/>
    <cellStyle name="20% - uthevingsfarge 2 31 4" xfId="38029" xr:uid="{00000000-0005-0000-0000-0000B4290000}"/>
    <cellStyle name="20% - uthevingsfarge 2 31 5" xfId="38030" xr:uid="{00000000-0005-0000-0000-0000B5290000}"/>
    <cellStyle name="20% - uthevingsfarge 2 31 6" xfId="38031" xr:uid="{00000000-0005-0000-0000-0000B6290000}"/>
    <cellStyle name="20% - uthevingsfarge 2 31 7" xfId="38022" xr:uid="{00000000-0005-0000-0000-0000B7290000}"/>
    <cellStyle name="20% - uthevingsfarge 2 31_4 manuell" xfId="54033" xr:uid="{D21CDC1A-A147-4529-BA10-E4E985EC38DE}"/>
    <cellStyle name="20% - uthevingsfarge 2 32" xfId="2882" xr:uid="{00000000-0005-0000-0000-0000B9290000}"/>
    <cellStyle name="20% - uthevingsfarge 2 32 2" xfId="2883" xr:uid="{00000000-0005-0000-0000-0000BA290000}"/>
    <cellStyle name="20% - uthevingsfarge 2 32 2 2" xfId="2884" xr:uid="{00000000-0005-0000-0000-0000BB290000}"/>
    <cellStyle name="20% - uthevingsfarge 2 32 2 2 2" xfId="38034" xr:uid="{00000000-0005-0000-0000-0000BC290000}"/>
    <cellStyle name="20% - uthevingsfarge 2 32 2 2_CC1" xfId="54034" xr:uid="{381EC31A-D03F-4B58-8084-5E6BAB4345C9}"/>
    <cellStyle name="20% - uthevingsfarge 2 32 2 3" xfId="38035" xr:uid="{00000000-0005-0000-0000-0000BD290000}"/>
    <cellStyle name="20% - uthevingsfarge 2 32 2 4" xfId="38036" xr:uid="{00000000-0005-0000-0000-0000BE290000}"/>
    <cellStyle name="20% - uthevingsfarge 2 32 2 5" xfId="38037" xr:uid="{00000000-0005-0000-0000-0000BF290000}"/>
    <cellStyle name="20% - uthevingsfarge 2 32 2 6" xfId="38033" xr:uid="{00000000-0005-0000-0000-0000C0290000}"/>
    <cellStyle name="20% - uthevingsfarge 2 32 2_4 manuell" xfId="54035" xr:uid="{615B8CF9-F38A-409D-9096-A4FF0E593149}"/>
    <cellStyle name="20% - uthevingsfarge 2 32 3" xfId="2885" xr:uid="{00000000-0005-0000-0000-0000C2290000}"/>
    <cellStyle name="20% - uthevingsfarge 2 32 3 2" xfId="38038" xr:uid="{00000000-0005-0000-0000-0000C3290000}"/>
    <cellStyle name="20% - uthevingsfarge 2 32 3_CC1" xfId="54036" xr:uid="{F77696D7-35EA-4D22-BDF3-FB45D900CB33}"/>
    <cellStyle name="20% - uthevingsfarge 2 32 4" xfId="38039" xr:uid="{00000000-0005-0000-0000-0000C4290000}"/>
    <cellStyle name="20% - uthevingsfarge 2 32 5" xfId="38040" xr:uid="{00000000-0005-0000-0000-0000C5290000}"/>
    <cellStyle name="20% - uthevingsfarge 2 32 6" xfId="38041" xr:uid="{00000000-0005-0000-0000-0000C6290000}"/>
    <cellStyle name="20% - uthevingsfarge 2 32 7" xfId="38032" xr:uid="{00000000-0005-0000-0000-0000C7290000}"/>
    <cellStyle name="20% - uthevingsfarge 2 32_4 manuell" xfId="54037" xr:uid="{6914F121-5A12-40B6-B921-8F96FC7A8626}"/>
    <cellStyle name="20% - uthevingsfarge 2 33" xfId="2886" xr:uid="{00000000-0005-0000-0000-0000C9290000}"/>
    <cellStyle name="20% - uthevingsfarge 2 33 2" xfId="2887" xr:uid="{00000000-0005-0000-0000-0000CA290000}"/>
    <cellStyle name="20% - uthevingsfarge 2 33 2 2" xfId="2888" xr:uid="{00000000-0005-0000-0000-0000CB290000}"/>
    <cellStyle name="20% - uthevingsfarge 2 33 2 2 2" xfId="38044" xr:uid="{00000000-0005-0000-0000-0000CC290000}"/>
    <cellStyle name="20% - uthevingsfarge 2 33 2 2_CC1" xfId="54038" xr:uid="{A779302A-7AB9-4690-BACB-85F5AFEEB92D}"/>
    <cellStyle name="20% - uthevingsfarge 2 33 2 3" xfId="38045" xr:uid="{00000000-0005-0000-0000-0000CD290000}"/>
    <cellStyle name="20% - uthevingsfarge 2 33 2 4" xfId="38046" xr:uid="{00000000-0005-0000-0000-0000CE290000}"/>
    <cellStyle name="20% - uthevingsfarge 2 33 2 5" xfId="38047" xr:uid="{00000000-0005-0000-0000-0000CF290000}"/>
    <cellStyle name="20% - uthevingsfarge 2 33 2 6" xfId="38043" xr:uid="{00000000-0005-0000-0000-0000D0290000}"/>
    <cellStyle name="20% - uthevingsfarge 2 33 2_4 manuell" xfId="54039" xr:uid="{3AB416CF-9693-4332-B19B-642D46F4BD08}"/>
    <cellStyle name="20% - uthevingsfarge 2 33 3" xfId="2889" xr:uid="{00000000-0005-0000-0000-0000D2290000}"/>
    <cellStyle name="20% - uthevingsfarge 2 33 3 2" xfId="38048" xr:uid="{00000000-0005-0000-0000-0000D3290000}"/>
    <cellStyle name="20% - uthevingsfarge 2 33 3_CC1" xfId="54040" xr:uid="{88A92751-8470-420E-970A-C69D1ED46EFC}"/>
    <cellStyle name="20% - uthevingsfarge 2 33 4" xfId="38049" xr:uid="{00000000-0005-0000-0000-0000D4290000}"/>
    <cellStyle name="20% - uthevingsfarge 2 33 5" xfId="38050" xr:uid="{00000000-0005-0000-0000-0000D5290000}"/>
    <cellStyle name="20% - uthevingsfarge 2 33 6" xfId="38051" xr:uid="{00000000-0005-0000-0000-0000D6290000}"/>
    <cellStyle name="20% - uthevingsfarge 2 33 7" xfId="38042" xr:uid="{00000000-0005-0000-0000-0000D7290000}"/>
    <cellStyle name="20% - uthevingsfarge 2 33_4 manuell" xfId="54041" xr:uid="{3AA8B650-E122-4AD4-95A6-6B2CE0EE8F15}"/>
    <cellStyle name="20% - uthevingsfarge 2 34" xfId="2890" xr:uid="{00000000-0005-0000-0000-0000D9290000}"/>
    <cellStyle name="20% - uthevingsfarge 2 34 2" xfId="2891" xr:uid="{00000000-0005-0000-0000-0000DA290000}"/>
    <cellStyle name="20% - uthevingsfarge 2 34 2 2" xfId="2892" xr:uid="{00000000-0005-0000-0000-0000DB290000}"/>
    <cellStyle name="20% - uthevingsfarge 2 34 2 2 2" xfId="38054" xr:uid="{00000000-0005-0000-0000-0000DC290000}"/>
    <cellStyle name="20% - uthevingsfarge 2 34 2 2_CC1" xfId="54042" xr:uid="{6516F1A4-7FDC-4872-9947-2B8C1241C15D}"/>
    <cellStyle name="20% - uthevingsfarge 2 34 2 3" xfId="38055" xr:uid="{00000000-0005-0000-0000-0000DD290000}"/>
    <cellStyle name="20% - uthevingsfarge 2 34 2 4" xfId="38056" xr:uid="{00000000-0005-0000-0000-0000DE290000}"/>
    <cellStyle name="20% - uthevingsfarge 2 34 2 5" xfId="38057" xr:uid="{00000000-0005-0000-0000-0000DF290000}"/>
    <cellStyle name="20% - uthevingsfarge 2 34 2 6" xfId="38053" xr:uid="{00000000-0005-0000-0000-0000E0290000}"/>
    <cellStyle name="20% - uthevingsfarge 2 34 2_4 manuell" xfId="54043" xr:uid="{0A950228-6DD1-4762-B043-6823E3347E71}"/>
    <cellStyle name="20% - uthevingsfarge 2 34 3" xfId="2893" xr:uid="{00000000-0005-0000-0000-0000E2290000}"/>
    <cellStyle name="20% - uthevingsfarge 2 34 3 2" xfId="38058" xr:uid="{00000000-0005-0000-0000-0000E3290000}"/>
    <cellStyle name="20% - uthevingsfarge 2 34 3_CC1" xfId="54044" xr:uid="{FA64B8A8-3B01-4E5B-9CAD-96CF16A3F3FB}"/>
    <cellStyle name="20% - uthevingsfarge 2 34 4" xfId="38059" xr:uid="{00000000-0005-0000-0000-0000E4290000}"/>
    <cellStyle name="20% - uthevingsfarge 2 34 5" xfId="38060" xr:uid="{00000000-0005-0000-0000-0000E5290000}"/>
    <cellStyle name="20% - uthevingsfarge 2 34 6" xfId="38061" xr:uid="{00000000-0005-0000-0000-0000E6290000}"/>
    <cellStyle name="20% - uthevingsfarge 2 34 7" xfId="38052" xr:uid="{00000000-0005-0000-0000-0000E7290000}"/>
    <cellStyle name="20% - uthevingsfarge 2 34_4 manuell" xfId="54045" xr:uid="{90DDA5AF-4011-4F71-8BD7-A97875F08C0E}"/>
    <cellStyle name="20% - uthevingsfarge 2 35" xfId="2894" xr:uid="{00000000-0005-0000-0000-0000E9290000}"/>
    <cellStyle name="20% - uthevingsfarge 2 35 2" xfId="2895" xr:uid="{00000000-0005-0000-0000-0000EA290000}"/>
    <cellStyle name="20% - uthevingsfarge 2 35 2 2" xfId="2896" xr:uid="{00000000-0005-0000-0000-0000EB290000}"/>
    <cellStyle name="20% - uthevingsfarge 2 35 2 2 2" xfId="38064" xr:uid="{00000000-0005-0000-0000-0000EC290000}"/>
    <cellStyle name="20% - uthevingsfarge 2 35 2 2_CC1" xfId="54046" xr:uid="{2043E3E9-4CF3-456E-9F76-729B4FFCB689}"/>
    <cellStyle name="20% - uthevingsfarge 2 35 2 3" xfId="38065" xr:uid="{00000000-0005-0000-0000-0000ED290000}"/>
    <cellStyle name="20% - uthevingsfarge 2 35 2 4" xfId="38066" xr:uid="{00000000-0005-0000-0000-0000EE290000}"/>
    <cellStyle name="20% - uthevingsfarge 2 35 2 5" xfId="38067" xr:uid="{00000000-0005-0000-0000-0000EF290000}"/>
    <cellStyle name="20% - uthevingsfarge 2 35 2 6" xfId="38063" xr:uid="{00000000-0005-0000-0000-0000F0290000}"/>
    <cellStyle name="20% - uthevingsfarge 2 35 2_4 manuell" xfId="54047" xr:uid="{5405251D-DCE2-4D7D-BE19-20FDDE4AE552}"/>
    <cellStyle name="20% - uthevingsfarge 2 35 3" xfId="2897" xr:uid="{00000000-0005-0000-0000-0000F2290000}"/>
    <cellStyle name="20% - uthevingsfarge 2 35 3 2" xfId="38068" xr:uid="{00000000-0005-0000-0000-0000F3290000}"/>
    <cellStyle name="20% - uthevingsfarge 2 35 3_CC1" xfId="54048" xr:uid="{A11D7C1C-C69B-4A4D-97FD-C83AE98E7906}"/>
    <cellStyle name="20% - uthevingsfarge 2 35 4" xfId="38069" xr:uid="{00000000-0005-0000-0000-0000F4290000}"/>
    <cellStyle name="20% - uthevingsfarge 2 35 5" xfId="38070" xr:uid="{00000000-0005-0000-0000-0000F5290000}"/>
    <cellStyle name="20% - uthevingsfarge 2 35 6" xfId="38071" xr:uid="{00000000-0005-0000-0000-0000F6290000}"/>
    <cellStyle name="20% - uthevingsfarge 2 35 7" xfId="38062" xr:uid="{00000000-0005-0000-0000-0000F7290000}"/>
    <cellStyle name="20% - uthevingsfarge 2 35_4 manuell" xfId="54049" xr:uid="{0F6A17CF-7AF0-43B8-B223-776F5292C4F1}"/>
    <cellStyle name="20% - uthevingsfarge 2 36" xfId="2898" xr:uid="{00000000-0005-0000-0000-0000F9290000}"/>
    <cellStyle name="20% - uthevingsfarge 2 36 2" xfId="2899" xr:uid="{00000000-0005-0000-0000-0000FA290000}"/>
    <cellStyle name="20% - uthevingsfarge 2 36 2 2" xfId="2900" xr:uid="{00000000-0005-0000-0000-0000FB290000}"/>
    <cellStyle name="20% - uthevingsfarge 2 36 2 2 2" xfId="38074" xr:uid="{00000000-0005-0000-0000-0000FC290000}"/>
    <cellStyle name="20% - uthevingsfarge 2 36 2 2_CC1" xfId="54050" xr:uid="{96711D43-05BF-490C-8A40-F91A12EDE730}"/>
    <cellStyle name="20% - uthevingsfarge 2 36 2 3" xfId="38075" xr:uid="{00000000-0005-0000-0000-0000FD290000}"/>
    <cellStyle name="20% - uthevingsfarge 2 36 2 4" xfId="38076" xr:uid="{00000000-0005-0000-0000-0000FE290000}"/>
    <cellStyle name="20% - uthevingsfarge 2 36 2 5" xfId="38077" xr:uid="{00000000-0005-0000-0000-0000FF290000}"/>
    <cellStyle name="20% - uthevingsfarge 2 36 2 6" xfId="38073" xr:uid="{00000000-0005-0000-0000-0000002A0000}"/>
    <cellStyle name="20% - uthevingsfarge 2 36 2_4 manuell" xfId="54051" xr:uid="{3E003150-1F4B-408F-80C7-3628843DC02A}"/>
    <cellStyle name="20% - uthevingsfarge 2 36 3" xfId="2901" xr:uid="{00000000-0005-0000-0000-0000022A0000}"/>
    <cellStyle name="20% - uthevingsfarge 2 36 3 2" xfId="38078" xr:uid="{00000000-0005-0000-0000-0000032A0000}"/>
    <cellStyle name="20% - uthevingsfarge 2 36 3_CC1" xfId="54052" xr:uid="{67FF08BE-B86B-4E83-B76C-A54EA2082248}"/>
    <cellStyle name="20% - uthevingsfarge 2 36 4" xfId="38079" xr:uid="{00000000-0005-0000-0000-0000042A0000}"/>
    <cellStyle name="20% - uthevingsfarge 2 36 5" xfId="38080" xr:uid="{00000000-0005-0000-0000-0000052A0000}"/>
    <cellStyle name="20% - uthevingsfarge 2 36 6" xfId="38081" xr:uid="{00000000-0005-0000-0000-0000062A0000}"/>
    <cellStyle name="20% - uthevingsfarge 2 36 7" xfId="38072" xr:uid="{00000000-0005-0000-0000-0000072A0000}"/>
    <cellStyle name="20% - uthevingsfarge 2 36_4 manuell" xfId="54053" xr:uid="{6B06B582-CA03-4517-A0EE-D45C1C540DC5}"/>
    <cellStyle name="20% - uthevingsfarge 2 37" xfId="2902" xr:uid="{00000000-0005-0000-0000-0000092A0000}"/>
    <cellStyle name="20% - uthevingsfarge 2 37 2" xfId="2903" xr:uid="{00000000-0005-0000-0000-00000A2A0000}"/>
    <cellStyle name="20% - uthevingsfarge 2 37 2 2" xfId="2904" xr:uid="{00000000-0005-0000-0000-00000B2A0000}"/>
    <cellStyle name="20% - uthevingsfarge 2 37 2 2 2" xfId="38084" xr:uid="{00000000-0005-0000-0000-00000C2A0000}"/>
    <cellStyle name="20% - uthevingsfarge 2 37 2 2_CC1" xfId="54054" xr:uid="{1E7D211F-CB42-4FAE-86F7-B3B2D6333A80}"/>
    <cellStyle name="20% - uthevingsfarge 2 37 2 3" xfId="38085" xr:uid="{00000000-0005-0000-0000-00000D2A0000}"/>
    <cellStyle name="20% - uthevingsfarge 2 37 2 4" xfId="38086" xr:uid="{00000000-0005-0000-0000-00000E2A0000}"/>
    <cellStyle name="20% - uthevingsfarge 2 37 2 5" xfId="38087" xr:uid="{00000000-0005-0000-0000-00000F2A0000}"/>
    <cellStyle name="20% - uthevingsfarge 2 37 2 6" xfId="38083" xr:uid="{00000000-0005-0000-0000-0000102A0000}"/>
    <cellStyle name="20% - uthevingsfarge 2 37 2_4 manuell" xfId="54055" xr:uid="{4E157FC6-E2E1-4E73-9515-FE31C1F65F48}"/>
    <cellStyle name="20% - uthevingsfarge 2 37 3" xfId="2905" xr:uid="{00000000-0005-0000-0000-0000122A0000}"/>
    <cellStyle name="20% - uthevingsfarge 2 37 3 2" xfId="38088" xr:uid="{00000000-0005-0000-0000-0000132A0000}"/>
    <cellStyle name="20% - uthevingsfarge 2 37 3_CC1" xfId="54056" xr:uid="{8A3BE694-5D57-4D39-8479-4D14A418363B}"/>
    <cellStyle name="20% - uthevingsfarge 2 37 4" xfId="38089" xr:uid="{00000000-0005-0000-0000-0000142A0000}"/>
    <cellStyle name="20% - uthevingsfarge 2 37 5" xfId="38090" xr:uid="{00000000-0005-0000-0000-0000152A0000}"/>
    <cellStyle name="20% - uthevingsfarge 2 37 6" xfId="38091" xr:uid="{00000000-0005-0000-0000-0000162A0000}"/>
    <cellStyle name="20% - uthevingsfarge 2 37 7" xfId="38082" xr:uid="{00000000-0005-0000-0000-0000172A0000}"/>
    <cellStyle name="20% - uthevingsfarge 2 37_4 manuell" xfId="54057" xr:uid="{76BBD0B6-3222-4979-B1A6-5A978C750034}"/>
    <cellStyle name="20% - uthevingsfarge 2 38" xfId="2906" xr:uid="{00000000-0005-0000-0000-0000192A0000}"/>
    <cellStyle name="20% - uthevingsfarge 2 38 2" xfId="2907" xr:uid="{00000000-0005-0000-0000-00001A2A0000}"/>
    <cellStyle name="20% - uthevingsfarge 2 38 2 2" xfId="2908" xr:uid="{00000000-0005-0000-0000-00001B2A0000}"/>
    <cellStyle name="20% - uthevingsfarge 2 38 2 2 2" xfId="38094" xr:uid="{00000000-0005-0000-0000-00001C2A0000}"/>
    <cellStyle name="20% - uthevingsfarge 2 38 2 2_CC1" xfId="54058" xr:uid="{975D483C-5CF3-4DDF-B194-E7DE838255CB}"/>
    <cellStyle name="20% - uthevingsfarge 2 38 2 3" xfId="38095" xr:uid="{00000000-0005-0000-0000-00001D2A0000}"/>
    <cellStyle name="20% - uthevingsfarge 2 38 2 4" xfId="38096" xr:uid="{00000000-0005-0000-0000-00001E2A0000}"/>
    <cellStyle name="20% - uthevingsfarge 2 38 2 5" xfId="38097" xr:uid="{00000000-0005-0000-0000-00001F2A0000}"/>
    <cellStyle name="20% - uthevingsfarge 2 38 2 6" xfId="38093" xr:uid="{00000000-0005-0000-0000-0000202A0000}"/>
    <cellStyle name="20% - uthevingsfarge 2 38 2_4 manuell" xfId="54059" xr:uid="{3A176B97-F54D-430E-BF2C-4A4DC53AABBA}"/>
    <cellStyle name="20% - uthevingsfarge 2 38 3" xfId="2909" xr:uid="{00000000-0005-0000-0000-0000222A0000}"/>
    <cellStyle name="20% - uthevingsfarge 2 38 3 2" xfId="38098" xr:uid="{00000000-0005-0000-0000-0000232A0000}"/>
    <cellStyle name="20% - uthevingsfarge 2 38 3_CC1" xfId="54060" xr:uid="{26FB97EA-A58A-42A2-98AC-26AE8BF1420A}"/>
    <cellStyle name="20% - uthevingsfarge 2 38 4" xfId="38099" xr:uid="{00000000-0005-0000-0000-0000242A0000}"/>
    <cellStyle name="20% - uthevingsfarge 2 38 5" xfId="38100" xr:uid="{00000000-0005-0000-0000-0000252A0000}"/>
    <cellStyle name="20% - uthevingsfarge 2 38 6" xfId="38101" xr:uid="{00000000-0005-0000-0000-0000262A0000}"/>
    <cellStyle name="20% - uthevingsfarge 2 38 7" xfId="38092" xr:uid="{00000000-0005-0000-0000-0000272A0000}"/>
    <cellStyle name="20% - uthevingsfarge 2 38_4 manuell" xfId="54061" xr:uid="{FFDD5D49-6A9D-4164-B8DA-945DC1C751D3}"/>
    <cellStyle name="20% - uthevingsfarge 2 39" xfId="2910" xr:uid="{00000000-0005-0000-0000-0000292A0000}"/>
    <cellStyle name="20% - uthevingsfarge 2 39 2" xfId="2911" xr:uid="{00000000-0005-0000-0000-00002A2A0000}"/>
    <cellStyle name="20% - uthevingsfarge 2 39 2 2" xfId="2912" xr:uid="{00000000-0005-0000-0000-00002B2A0000}"/>
    <cellStyle name="20% - uthevingsfarge 2 39 2 2 2" xfId="38104" xr:uid="{00000000-0005-0000-0000-00002C2A0000}"/>
    <cellStyle name="20% - uthevingsfarge 2 39 2 2_CC1" xfId="54062" xr:uid="{6708AEBE-9C53-45EE-B01C-BEBBBCEBEB52}"/>
    <cellStyle name="20% - uthevingsfarge 2 39 2 3" xfId="38105" xr:uid="{00000000-0005-0000-0000-00002D2A0000}"/>
    <cellStyle name="20% - uthevingsfarge 2 39 2 4" xfId="38106" xr:uid="{00000000-0005-0000-0000-00002E2A0000}"/>
    <cellStyle name="20% - uthevingsfarge 2 39 2 5" xfId="38107" xr:uid="{00000000-0005-0000-0000-00002F2A0000}"/>
    <cellStyle name="20% - uthevingsfarge 2 39 2 6" xfId="38103" xr:uid="{00000000-0005-0000-0000-0000302A0000}"/>
    <cellStyle name="20% - uthevingsfarge 2 39 2_4 manuell" xfId="54063" xr:uid="{BDC6CEA6-81FD-47AF-8918-9AF14AC257D8}"/>
    <cellStyle name="20% - uthevingsfarge 2 39 3" xfId="2913" xr:uid="{00000000-0005-0000-0000-0000322A0000}"/>
    <cellStyle name="20% - uthevingsfarge 2 39 3 2" xfId="38108" xr:uid="{00000000-0005-0000-0000-0000332A0000}"/>
    <cellStyle name="20% - uthevingsfarge 2 39 3_CC1" xfId="54064" xr:uid="{A18595B2-3D89-4CD6-9298-B36251100B13}"/>
    <cellStyle name="20% - uthevingsfarge 2 39 4" xfId="38109" xr:uid="{00000000-0005-0000-0000-0000342A0000}"/>
    <cellStyle name="20% - uthevingsfarge 2 39 5" xfId="38110" xr:uid="{00000000-0005-0000-0000-0000352A0000}"/>
    <cellStyle name="20% - uthevingsfarge 2 39 6" xfId="38111" xr:uid="{00000000-0005-0000-0000-0000362A0000}"/>
    <cellStyle name="20% - uthevingsfarge 2 39 7" xfId="38102" xr:uid="{00000000-0005-0000-0000-0000372A0000}"/>
    <cellStyle name="20% - uthevingsfarge 2 39_4 manuell" xfId="54065" xr:uid="{520871DF-FC7A-4833-9C13-CA453F74D06A}"/>
    <cellStyle name="20% - uthevingsfarge 2 4" xfId="2914" xr:uid="{00000000-0005-0000-0000-0000392A0000}"/>
    <cellStyle name="20% - uthevingsfarge 2 4 10" xfId="43746" xr:uid="{00000000-0005-0000-0000-00003A2A0000}"/>
    <cellStyle name="20% - uthevingsfarge 2 4 2" xfId="2915" xr:uid="{00000000-0005-0000-0000-00003B2A0000}"/>
    <cellStyle name="20% - uthevingsfarge 2 4 2 2" xfId="2916" xr:uid="{00000000-0005-0000-0000-00003C2A0000}"/>
    <cellStyle name="20% - uthevingsfarge 2 4 2 2 2" xfId="14708" xr:uid="{00000000-0005-0000-0000-00003D2A0000}"/>
    <cellStyle name="20% - uthevingsfarge 2 4 2 2 2 2" xfId="43747" xr:uid="{00000000-0005-0000-0000-00003E2A0000}"/>
    <cellStyle name="20% - uthevingsfarge 2 4 2 2 3" xfId="38114" xr:uid="{00000000-0005-0000-0000-00003F2A0000}"/>
    <cellStyle name="20% - uthevingsfarge 2 4 2 2_3. Chng in credit spreads" xfId="43748" xr:uid="{00000000-0005-0000-0000-0000402A0000}"/>
    <cellStyle name="20% - uthevingsfarge 2 4 2 3" xfId="14709" xr:uid="{00000000-0005-0000-0000-0000412A0000}"/>
    <cellStyle name="20% - uthevingsfarge 2 4 2 3 2" xfId="38115" xr:uid="{00000000-0005-0000-0000-0000422A0000}"/>
    <cellStyle name="20% - uthevingsfarge 2 4 2 3 2 2" xfId="43749" xr:uid="{00000000-0005-0000-0000-0000432A0000}"/>
    <cellStyle name="20% - uthevingsfarge 2 4 2 3 3" xfId="43750" xr:uid="{00000000-0005-0000-0000-0000442A0000}"/>
    <cellStyle name="20% - uthevingsfarge 2 4 2 3_3. Chng in credit spreads" xfId="43751" xr:uid="{00000000-0005-0000-0000-0000452A0000}"/>
    <cellStyle name="20% - uthevingsfarge 2 4 2 4" xfId="38116" xr:uid="{00000000-0005-0000-0000-0000462A0000}"/>
    <cellStyle name="20% - uthevingsfarge 2 4 2 4 2" xfId="43752" xr:uid="{00000000-0005-0000-0000-0000472A0000}"/>
    <cellStyle name="20% - uthevingsfarge 2 4 2 5" xfId="38117" xr:uid="{00000000-0005-0000-0000-0000482A0000}"/>
    <cellStyle name="20% - uthevingsfarge 2 4 2 6" xfId="38113" xr:uid="{00000000-0005-0000-0000-0000492A0000}"/>
    <cellStyle name="20% - uthevingsfarge 2 4 2 7" xfId="43753" xr:uid="{00000000-0005-0000-0000-00004A2A0000}"/>
    <cellStyle name="20% - uthevingsfarge 2 4 2 8" xfId="43754" xr:uid="{00000000-0005-0000-0000-00004B2A0000}"/>
    <cellStyle name="20% - uthevingsfarge 2 4 2_3. Chng in credit spreads" xfId="43755" xr:uid="{00000000-0005-0000-0000-00004C2A0000}"/>
    <cellStyle name="20% - uthevingsfarge 2 4 3" xfId="2917" xr:uid="{00000000-0005-0000-0000-00004D2A0000}"/>
    <cellStyle name="20% - uthevingsfarge 2 4 3 2" xfId="14710" xr:uid="{00000000-0005-0000-0000-00004E2A0000}"/>
    <cellStyle name="20% - uthevingsfarge 2 4 3 2 2" xfId="43756" xr:uid="{00000000-0005-0000-0000-00004F2A0000}"/>
    <cellStyle name="20% - uthevingsfarge 2 4 3 3" xfId="14711" xr:uid="{00000000-0005-0000-0000-0000502A0000}"/>
    <cellStyle name="20% - uthevingsfarge 2 4 3 4" xfId="38118" xr:uid="{00000000-0005-0000-0000-0000512A0000}"/>
    <cellStyle name="20% - uthevingsfarge 2 4 3 5" xfId="43757" xr:uid="{00000000-0005-0000-0000-0000522A0000}"/>
    <cellStyle name="20% - uthevingsfarge 2 4 3 6" xfId="43758" xr:uid="{00000000-0005-0000-0000-0000532A0000}"/>
    <cellStyle name="20% - uthevingsfarge 2 4 3_3. Chng in credit spreads" xfId="43759" xr:uid="{00000000-0005-0000-0000-0000542A0000}"/>
    <cellStyle name="20% - uthevingsfarge 2 4 4" xfId="14712" xr:uid="{00000000-0005-0000-0000-0000552A0000}"/>
    <cellStyle name="20% - uthevingsfarge 2 4 4 2" xfId="14713" xr:uid="{00000000-0005-0000-0000-0000562A0000}"/>
    <cellStyle name="20% - uthevingsfarge 2 4 4 2 2" xfId="43760" xr:uid="{00000000-0005-0000-0000-0000572A0000}"/>
    <cellStyle name="20% - uthevingsfarge 2 4 4 3" xfId="14714" xr:uid="{00000000-0005-0000-0000-0000582A0000}"/>
    <cellStyle name="20% - uthevingsfarge 2 4 4 4" xfId="38119" xr:uid="{00000000-0005-0000-0000-0000592A0000}"/>
    <cellStyle name="20% - uthevingsfarge 2 4 4 5" xfId="43761" xr:uid="{00000000-0005-0000-0000-00005A2A0000}"/>
    <cellStyle name="20% - uthevingsfarge 2 4 4 6" xfId="43762" xr:uid="{00000000-0005-0000-0000-00005B2A0000}"/>
    <cellStyle name="20% - uthevingsfarge 2 4 4_3. Chng in credit spreads" xfId="43763" xr:uid="{00000000-0005-0000-0000-00005C2A0000}"/>
    <cellStyle name="20% - uthevingsfarge 2 4 5" xfId="14715" xr:uid="{00000000-0005-0000-0000-00005D2A0000}"/>
    <cellStyle name="20% - uthevingsfarge 2 4 5 2" xfId="14716" xr:uid="{00000000-0005-0000-0000-00005E2A0000}"/>
    <cellStyle name="20% - uthevingsfarge 2 4 5 3" xfId="14717" xr:uid="{00000000-0005-0000-0000-00005F2A0000}"/>
    <cellStyle name="20% - uthevingsfarge 2 4 5 4" xfId="38120" xr:uid="{00000000-0005-0000-0000-0000602A0000}"/>
    <cellStyle name="20% - uthevingsfarge 2 4 5 5" xfId="43764" xr:uid="{00000000-0005-0000-0000-0000612A0000}"/>
    <cellStyle name="20% - uthevingsfarge 2 4 5 6" xfId="43765" xr:uid="{00000000-0005-0000-0000-0000622A0000}"/>
    <cellStyle name="20% - uthevingsfarge 2 4 5_AVA DVA EL" xfId="14718" xr:uid="{00000000-0005-0000-0000-0000632A0000}"/>
    <cellStyle name="20% - uthevingsfarge 2 4 6" xfId="14719" xr:uid="{00000000-0005-0000-0000-0000642A0000}"/>
    <cellStyle name="20% - uthevingsfarge 2 4 6 2" xfId="14720" xr:uid="{00000000-0005-0000-0000-0000652A0000}"/>
    <cellStyle name="20% - uthevingsfarge 2 4 6 3" xfId="38121" xr:uid="{00000000-0005-0000-0000-0000662A0000}"/>
    <cellStyle name="20% - uthevingsfarge 2 4 6_AVA DVA EL" xfId="14721" xr:uid="{00000000-0005-0000-0000-0000672A0000}"/>
    <cellStyle name="20% - uthevingsfarge 2 4 7" xfId="14722" xr:uid="{00000000-0005-0000-0000-0000682A0000}"/>
    <cellStyle name="20% - uthevingsfarge 2 4 8" xfId="38112" xr:uid="{00000000-0005-0000-0000-0000692A0000}"/>
    <cellStyle name="20% - uthevingsfarge 2 4 9" xfId="43766" xr:uid="{00000000-0005-0000-0000-00006A2A0000}"/>
    <cellStyle name="20% - uthevingsfarge 2 4_3. Chng in credit spreads" xfId="43767" xr:uid="{00000000-0005-0000-0000-00006B2A0000}"/>
    <cellStyle name="20% - uthevingsfarge 2 40" xfId="2918" xr:uid="{00000000-0005-0000-0000-00006C2A0000}"/>
    <cellStyle name="20% - uthevingsfarge 2 40 2" xfId="2919" xr:uid="{00000000-0005-0000-0000-00006D2A0000}"/>
    <cellStyle name="20% - uthevingsfarge 2 40 2 2" xfId="2920" xr:uid="{00000000-0005-0000-0000-00006E2A0000}"/>
    <cellStyle name="20% - uthevingsfarge 2 40 2 2 2" xfId="38124" xr:uid="{00000000-0005-0000-0000-00006F2A0000}"/>
    <cellStyle name="20% - uthevingsfarge 2 40 2 2_CC1" xfId="54066" xr:uid="{EACA4345-1C04-4A7E-976C-EEA4AE789EDA}"/>
    <cellStyle name="20% - uthevingsfarge 2 40 2 3" xfId="38125" xr:uid="{00000000-0005-0000-0000-0000702A0000}"/>
    <cellStyle name="20% - uthevingsfarge 2 40 2 4" xfId="38126" xr:uid="{00000000-0005-0000-0000-0000712A0000}"/>
    <cellStyle name="20% - uthevingsfarge 2 40 2 5" xfId="38127" xr:uid="{00000000-0005-0000-0000-0000722A0000}"/>
    <cellStyle name="20% - uthevingsfarge 2 40 2 6" xfId="38123" xr:uid="{00000000-0005-0000-0000-0000732A0000}"/>
    <cellStyle name="20% - uthevingsfarge 2 40 2_4 manuell" xfId="54067" xr:uid="{BAF0A62A-BB8B-4544-BC4E-9D95AD0CF1B6}"/>
    <cellStyle name="20% - uthevingsfarge 2 40 3" xfId="2921" xr:uid="{00000000-0005-0000-0000-0000752A0000}"/>
    <cellStyle name="20% - uthevingsfarge 2 40 3 2" xfId="38128" xr:uid="{00000000-0005-0000-0000-0000762A0000}"/>
    <cellStyle name="20% - uthevingsfarge 2 40 3_CC1" xfId="54068" xr:uid="{C6261C89-EDA9-4EBA-9119-DAA43843FC83}"/>
    <cellStyle name="20% - uthevingsfarge 2 40 4" xfId="38129" xr:uid="{00000000-0005-0000-0000-0000772A0000}"/>
    <cellStyle name="20% - uthevingsfarge 2 40 5" xfId="38130" xr:uid="{00000000-0005-0000-0000-0000782A0000}"/>
    <cellStyle name="20% - uthevingsfarge 2 40 6" xfId="38131" xr:uid="{00000000-0005-0000-0000-0000792A0000}"/>
    <cellStyle name="20% - uthevingsfarge 2 40 7" xfId="38122" xr:uid="{00000000-0005-0000-0000-00007A2A0000}"/>
    <cellStyle name="20% - uthevingsfarge 2 40_4 manuell" xfId="54069" xr:uid="{8750EBF3-ACBA-48E1-BAA6-F4D72A0A3B2A}"/>
    <cellStyle name="20% - uthevingsfarge 2 41" xfId="2922" xr:uid="{00000000-0005-0000-0000-00007C2A0000}"/>
    <cellStyle name="20% - uthevingsfarge 2 41 2" xfId="2923" xr:uid="{00000000-0005-0000-0000-00007D2A0000}"/>
    <cellStyle name="20% - uthevingsfarge 2 41 2 2" xfId="2924" xr:uid="{00000000-0005-0000-0000-00007E2A0000}"/>
    <cellStyle name="20% - uthevingsfarge 2 41 2 2 2" xfId="38134" xr:uid="{00000000-0005-0000-0000-00007F2A0000}"/>
    <cellStyle name="20% - uthevingsfarge 2 41 2 2_CC1" xfId="54070" xr:uid="{64ECA37E-CFBB-4494-9DB1-3D2431F174E6}"/>
    <cellStyle name="20% - uthevingsfarge 2 41 2 3" xfId="38135" xr:uid="{00000000-0005-0000-0000-0000802A0000}"/>
    <cellStyle name="20% - uthevingsfarge 2 41 2 4" xfId="38136" xr:uid="{00000000-0005-0000-0000-0000812A0000}"/>
    <cellStyle name="20% - uthevingsfarge 2 41 2 5" xfId="38137" xr:uid="{00000000-0005-0000-0000-0000822A0000}"/>
    <cellStyle name="20% - uthevingsfarge 2 41 2 6" xfId="38133" xr:uid="{00000000-0005-0000-0000-0000832A0000}"/>
    <cellStyle name="20% - uthevingsfarge 2 41 2_4 manuell" xfId="54071" xr:uid="{3973A15E-7C1B-4A1B-928B-419D00A8A237}"/>
    <cellStyle name="20% - uthevingsfarge 2 41 3" xfId="2925" xr:uid="{00000000-0005-0000-0000-0000852A0000}"/>
    <cellStyle name="20% - uthevingsfarge 2 41 3 2" xfId="38138" xr:uid="{00000000-0005-0000-0000-0000862A0000}"/>
    <cellStyle name="20% - uthevingsfarge 2 41 3_CC1" xfId="54072" xr:uid="{76F9A089-DDB4-422C-87DB-33E075A71910}"/>
    <cellStyle name="20% - uthevingsfarge 2 41 4" xfId="38139" xr:uid="{00000000-0005-0000-0000-0000872A0000}"/>
    <cellStyle name="20% - uthevingsfarge 2 41 5" xfId="38140" xr:uid="{00000000-0005-0000-0000-0000882A0000}"/>
    <cellStyle name="20% - uthevingsfarge 2 41 6" xfId="38141" xr:uid="{00000000-0005-0000-0000-0000892A0000}"/>
    <cellStyle name="20% - uthevingsfarge 2 41 7" xfId="38132" xr:uid="{00000000-0005-0000-0000-00008A2A0000}"/>
    <cellStyle name="20% - uthevingsfarge 2 41_4 manuell" xfId="54073" xr:uid="{520A6AFF-DE3B-4783-B4C5-C81237D60DEC}"/>
    <cellStyle name="20% - uthevingsfarge 2 42" xfId="2926" xr:uid="{00000000-0005-0000-0000-00008C2A0000}"/>
    <cellStyle name="20% - uthevingsfarge 2 42 2" xfId="2927" xr:uid="{00000000-0005-0000-0000-00008D2A0000}"/>
    <cellStyle name="20% - uthevingsfarge 2 42 2 2" xfId="2928" xr:uid="{00000000-0005-0000-0000-00008E2A0000}"/>
    <cellStyle name="20% - uthevingsfarge 2 42 2 2 2" xfId="38144" xr:uid="{00000000-0005-0000-0000-00008F2A0000}"/>
    <cellStyle name="20% - uthevingsfarge 2 42 2 2_CC1" xfId="54074" xr:uid="{A0A4FBC2-A8F2-4E57-9E54-3A2C982D350D}"/>
    <cellStyle name="20% - uthevingsfarge 2 42 2 3" xfId="38145" xr:uid="{00000000-0005-0000-0000-0000902A0000}"/>
    <cellStyle name="20% - uthevingsfarge 2 42 2 4" xfId="38146" xr:uid="{00000000-0005-0000-0000-0000912A0000}"/>
    <cellStyle name="20% - uthevingsfarge 2 42 2 5" xfId="38147" xr:uid="{00000000-0005-0000-0000-0000922A0000}"/>
    <cellStyle name="20% - uthevingsfarge 2 42 2 6" xfId="38143" xr:uid="{00000000-0005-0000-0000-0000932A0000}"/>
    <cellStyle name="20% - uthevingsfarge 2 42 2_4 manuell" xfId="54075" xr:uid="{372AC28B-6E59-4691-BD04-03F51F438697}"/>
    <cellStyle name="20% - uthevingsfarge 2 42 3" xfId="2929" xr:uid="{00000000-0005-0000-0000-0000952A0000}"/>
    <cellStyle name="20% - uthevingsfarge 2 42 3 2" xfId="38148" xr:uid="{00000000-0005-0000-0000-0000962A0000}"/>
    <cellStyle name="20% - uthevingsfarge 2 42 3_CC1" xfId="54076" xr:uid="{5D111298-2F8A-4D8C-BCE7-102E08FA2D78}"/>
    <cellStyle name="20% - uthevingsfarge 2 42 4" xfId="38149" xr:uid="{00000000-0005-0000-0000-0000972A0000}"/>
    <cellStyle name="20% - uthevingsfarge 2 42 5" xfId="38150" xr:uid="{00000000-0005-0000-0000-0000982A0000}"/>
    <cellStyle name="20% - uthevingsfarge 2 42 6" xfId="38151" xr:uid="{00000000-0005-0000-0000-0000992A0000}"/>
    <cellStyle name="20% - uthevingsfarge 2 42 7" xfId="38142" xr:uid="{00000000-0005-0000-0000-00009A2A0000}"/>
    <cellStyle name="20% - uthevingsfarge 2 42_4 manuell" xfId="54077" xr:uid="{FAD57AF7-33BA-4ECE-875B-B7EC3B88102F}"/>
    <cellStyle name="20% - uthevingsfarge 2 43" xfId="2930" xr:uid="{00000000-0005-0000-0000-00009C2A0000}"/>
    <cellStyle name="20% - uthevingsfarge 2 43 2" xfId="2931" xr:uid="{00000000-0005-0000-0000-00009D2A0000}"/>
    <cellStyle name="20% - uthevingsfarge 2 43 2 2" xfId="2932" xr:uid="{00000000-0005-0000-0000-00009E2A0000}"/>
    <cellStyle name="20% - uthevingsfarge 2 43 2 2 2" xfId="38154" xr:uid="{00000000-0005-0000-0000-00009F2A0000}"/>
    <cellStyle name="20% - uthevingsfarge 2 43 2 2_CC1" xfId="54078" xr:uid="{31F44896-34D2-4A4D-BEE1-008500028156}"/>
    <cellStyle name="20% - uthevingsfarge 2 43 2 3" xfId="38155" xr:uid="{00000000-0005-0000-0000-0000A02A0000}"/>
    <cellStyle name="20% - uthevingsfarge 2 43 2 4" xfId="38156" xr:uid="{00000000-0005-0000-0000-0000A12A0000}"/>
    <cellStyle name="20% - uthevingsfarge 2 43 2 5" xfId="38157" xr:uid="{00000000-0005-0000-0000-0000A22A0000}"/>
    <cellStyle name="20% - uthevingsfarge 2 43 2 6" xfId="38153" xr:uid="{00000000-0005-0000-0000-0000A32A0000}"/>
    <cellStyle name="20% - uthevingsfarge 2 43 2_4 manuell" xfId="54079" xr:uid="{47C7B209-792D-472B-9127-1B3E99188082}"/>
    <cellStyle name="20% - uthevingsfarge 2 43 3" xfId="2933" xr:uid="{00000000-0005-0000-0000-0000A52A0000}"/>
    <cellStyle name="20% - uthevingsfarge 2 43 3 2" xfId="38158" xr:uid="{00000000-0005-0000-0000-0000A62A0000}"/>
    <cellStyle name="20% - uthevingsfarge 2 43 3_CC1" xfId="54080" xr:uid="{82E64E64-0D70-49A0-82C0-DDFCCD95F313}"/>
    <cellStyle name="20% - uthevingsfarge 2 43 4" xfId="38159" xr:uid="{00000000-0005-0000-0000-0000A72A0000}"/>
    <cellStyle name="20% - uthevingsfarge 2 43 5" xfId="38160" xr:uid="{00000000-0005-0000-0000-0000A82A0000}"/>
    <cellStyle name="20% - uthevingsfarge 2 43 6" xfId="38161" xr:uid="{00000000-0005-0000-0000-0000A92A0000}"/>
    <cellStyle name="20% - uthevingsfarge 2 43 7" xfId="38152" xr:uid="{00000000-0005-0000-0000-0000AA2A0000}"/>
    <cellStyle name="20% - uthevingsfarge 2 43_4 manuell" xfId="54081" xr:uid="{F5E04AD4-0D55-46B8-B9DD-7C42F53F121D}"/>
    <cellStyle name="20% - uthevingsfarge 2 44" xfId="2934" xr:uid="{00000000-0005-0000-0000-0000AC2A0000}"/>
    <cellStyle name="20% - uthevingsfarge 2 44 2" xfId="2935" xr:uid="{00000000-0005-0000-0000-0000AD2A0000}"/>
    <cellStyle name="20% - uthevingsfarge 2 44 2 2" xfId="2936" xr:uid="{00000000-0005-0000-0000-0000AE2A0000}"/>
    <cellStyle name="20% - uthevingsfarge 2 44 2 2 2" xfId="38164" xr:uid="{00000000-0005-0000-0000-0000AF2A0000}"/>
    <cellStyle name="20% - uthevingsfarge 2 44 2 2_CC1" xfId="54082" xr:uid="{722A3A55-4C4F-40E7-8949-502C59FF8832}"/>
    <cellStyle name="20% - uthevingsfarge 2 44 2 3" xfId="38165" xr:uid="{00000000-0005-0000-0000-0000B02A0000}"/>
    <cellStyle name="20% - uthevingsfarge 2 44 2 4" xfId="38166" xr:uid="{00000000-0005-0000-0000-0000B12A0000}"/>
    <cellStyle name="20% - uthevingsfarge 2 44 2 5" xfId="38167" xr:uid="{00000000-0005-0000-0000-0000B22A0000}"/>
    <cellStyle name="20% - uthevingsfarge 2 44 2 6" xfId="38163" xr:uid="{00000000-0005-0000-0000-0000B32A0000}"/>
    <cellStyle name="20% - uthevingsfarge 2 44 2_4 manuell" xfId="54083" xr:uid="{37E209B0-B3F1-4A9A-A945-744EBC119D5D}"/>
    <cellStyle name="20% - uthevingsfarge 2 44 3" xfId="2937" xr:uid="{00000000-0005-0000-0000-0000B52A0000}"/>
    <cellStyle name="20% - uthevingsfarge 2 44 3 2" xfId="38168" xr:uid="{00000000-0005-0000-0000-0000B62A0000}"/>
    <cellStyle name="20% - uthevingsfarge 2 44 3_CC1" xfId="54084" xr:uid="{B49CE200-45FA-4E06-88D4-F0D087FF0F5B}"/>
    <cellStyle name="20% - uthevingsfarge 2 44 4" xfId="38169" xr:uid="{00000000-0005-0000-0000-0000B72A0000}"/>
    <cellStyle name="20% - uthevingsfarge 2 44 5" xfId="38170" xr:uid="{00000000-0005-0000-0000-0000B82A0000}"/>
    <cellStyle name="20% - uthevingsfarge 2 44 6" xfId="38171" xr:uid="{00000000-0005-0000-0000-0000B92A0000}"/>
    <cellStyle name="20% - uthevingsfarge 2 44 7" xfId="38162" xr:uid="{00000000-0005-0000-0000-0000BA2A0000}"/>
    <cellStyle name="20% - uthevingsfarge 2 44_4 manuell" xfId="54085" xr:uid="{23FFBD26-5CF3-4480-A740-D0F5CA5B26F1}"/>
    <cellStyle name="20% - uthevingsfarge 2 45" xfId="2938" xr:uid="{00000000-0005-0000-0000-0000BC2A0000}"/>
    <cellStyle name="20% - uthevingsfarge 2 45 2" xfId="2939" xr:uid="{00000000-0005-0000-0000-0000BD2A0000}"/>
    <cellStyle name="20% - uthevingsfarge 2 45 2 2" xfId="2940" xr:uid="{00000000-0005-0000-0000-0000BE2A0000}"/>
    <cellStyle name="20% - uthevingsfarge 2 45 2 2 2" xfId="38174" xr:uid="{00000000-0005-0000-0000-0000BF2A0000}"/>
    <cellStyle name="20% - uthevingsfarge 2 45 2 2_CC1" xfId="54086" xr:uid="{7FE1B2FF-E8E6-4168-A6FC-611E7059999C}"/>
    <cellStyle name="20% - uthevingsfarge 2 45 2 3" xfId="38175" xr:uid="{00000000-0005-0000-0000-0000C02A0000}"/>
    <cellStyle name="20% - uthevingsfarge 2 45 2 4" xfId="38176" xr:uid="{00000000-0005-0000-0000-0000C12A0000}"/>
    <cellStyle name="20% - uthevingsfarge 2 45 2 5" xfId="38177" xr:uid="{00000000-0005-0000-0000-0000C22A0000}"/>
    <cellStyle name="20% - uthevingsfarge 2 45 2 6" xfId="38173" xr:uid="{00000000-0005-0000-0000-0000C32A0000}"/>
    <cellStyle name="20% - uthevingsfarge 2 45 2_4 manuell" xfId="54087" xr:uid="{DA70D548-2C53-4175-8237-60453B5EB84F}"/>
    <cellStyle name="20% - uthevingsfarge 2 45 3" xfId="2941" xr:uid="{00000000-0005-0000-0000-0000C52A0000}"/>
    <cellStyle name="20% - uthevingsfarge 2 45 3 2" xfId="38178" xr:uid="{00000000-0005-0000-0000-0000C62A0000}"/>
    <cellStyle name="20% - uthevingsfarge 2 45 3_CC1" xfId="54088" xr:uid="{9DB07860-2F44-42BD-8B4C-46D8896C548B}"/>
    <cellStyle name="20% - uthevingsfarge 2 45 4" xfId="38179" xr:uid="{00000000-0005-0000-0000-0000C72A0000}"/>
    <cellStyle name="20% - uthevingsfarge 2 45 5" xfId="38180" xr:uid="{00000000-0005-0000-0000-0000C82A0000}"/>
    <cellStyle name="20% - uthevingsfarge 2 45 6" xfId="38181" xr:uid="{00000000-0005-0000-0000-0000C92A0000}"/>
    <cellStyle name="20% - uthevingsfarge 2 45 7" xfId="38172" xr:uid="{00000000-0005-0000-0000-0000CA2A0000}"/>
    <cellStyle name="20% - uthevingsfarge 2 45_4 manuell" xfId="54089" xr:uid="{E8F8581F-443E-452A-86D1-4661CCECB8CB}"/>
    <cellStyle name="20% - uthevingsfarge 2 46" xfId="2942" xr:uid="{00000000-0005-0000-0000-0000CC2A0000}"/>
    <cellStyle name="20% - uthevingsfarge 2 46 2" xfId="2943" xr:uid="{00000000-0005-0000-0000-0000CD2A0000}"/>
    <cellStyle name="20% - uthevingsfarge 2 46 2 2" xfId="2944" xr:uid="{00000000-0005-0000-0000-0000CE2A0000}"/>
    <cellStyle name="20% - uthevingsfarge 2 46 2 2 2" xfId="38184" xr:uid="{00000000-0005-0000-0000-0000CF2A0000}"/>
    <cellStyle name="20% - uthevingsfarge 2 46 2 2_CC1" xfId="54090" xr:uid="{9A481F09-B1AC-4A3A-BAD9-F2DCFC921D70}"/>
    <cellStyle name="20% - uthevingsfarge 2 46 2 3" xfId="38185" xr:uid="{00000000-0005-0000-0000-0000D02A0000}"/>
    <cellStyle name="20% - uthevingsfarge 2 46 2 4" xfId="38186" xr:uid="{00000000-0005-0000-0000-0000D12A0000}"/>
    <cellStyle name="20% - uthevingsfarge 2 46 2 5" xfId="38187" xr:uid="{00000000-0005-0000-0000-0000D22A0000}"/>
    <cellStyle name="20% - uthevingsfarge 2 46 2 6" xfId="38183" xr:uid="{00000000-0005-0000-0000-0000D32A0000}"/>
    <cellStyle name="20% - uthevingsfarge 2 46 2_4 manuell" xfId="54091" xr:uid="{8AE82B11-625F-4432-B774-C91B93A222FE}"/>
    <cellStyle name="20% - uthevingsfarge 2 46 3" xfId="2945" xr:uid="{00000000-0005-0000-0000-0000D52A0000}"/>
    <cellStyle name="20% - uthevingsfarge 2 46 3 2" xfId="38188" xr:uid="{00000000-0005-0000-0000-0000D62A0000}"/>
    <cellStyle name="20% - uthevingsfarge 2 46 3_CC1" xfId="54092" xr:uid="{1A3134A0-3F74-4CEC-8D13-ED898B1D2EBC}"/>
    <cellStyle name="20% - uthevingsfarge 2 46 4" xfId="38189" xr:uid="{00000000-0005-0000-0000-0000D72A0000}"/>
    <cellStyle name="20% - uthevingsfarge 2 46 5" xfId="38190" xr:uid="{00000000-0005-0000-0000-0000D82A0000}"/>
    <cellStyle name="20% - uthevingsfarge 2 46 6" xfId="38191" xr:uid="{00000000-0005-0000-0000-0000D92A0000}"/>
    <cellStyle name="20% - uthevingsfarge 2 46 7" xfId="38182" xr:uid="{00000000-0005-0000-0000-0000DA2A0000}"/>
    <cellStyle name="20% - uthevingsfarge 2 46_4 manuell" xfId="54093" xr:uid="{A625DFE5-0E88-4661-9BB7-0AB36AE07D1C}"/>
    <cellStyle name="20% - uthevingsfarge 2 47" xfId="2946" xr:uid="{00000000-0005-0000-0000-0000DC2A0000}"/>
    <cellStyle name="20% - uthevingsfarge 2 47 2" xfId="2947" xr:uid="{00000000-0005-0000-0000-0000DD2A0000}"/>
    <cellStyle name="20% - uthevingsfarge 2 47 2 2" xfId="2948" xr:uid="{00000000-0005-0000-0000-0000DE2A0000}"/>
    <cellStyle name="20% - uthevingsfarge 2 47 2 2 2" xfId="38194" xr:uid="{00000000-0005-0000-0000-0000DF2A0000}"/>
    <cellStyle name="20% - uthevingsfarge 2 47 2 2_CC1" xfId="54094" xr:uid="{C87CC9D4-5608-48BA-B8B3-CD654F4D3A5B}"/>
    <cellStyle name="20% - uthevingsfarge 2 47 2 3" xfId="38195" xr:uid="{00000000-0005-0000-0000-0000E02A0000}"/>
    <cellStyle name="20% - uthevingsfarge 2 47 2 4" xfId="38196" xr:uid="{00000000-0005-0000-0000-0000E12A0000}"/>
    <cellStyle name="20% - uthevingsfarge 2 47 2 5" xfId="38197" xr:uid="{00000000-0005-0000-0000-0000E22A0000}"/>
    <cellStyle name="20% - uthevingsfarge 2 47 2 6" xfId="38193" xr:uid="{00000000-0005-0000-0000-0000E32A0000}"/>
    <cellStyle name="20% - uthevingsfarge 2 47 2_4 manuell" xfId="54095" xr:uid="{F5EDB906-9FCB-49F1-847A-5EAA410BC2AF}"/>
    <cellStyle name="20% - uthevingsfarge 2 47 3" xfId="2949" xr:uid="{00000000-0005-0000-0000-0000E52A0000}"/>
    <cellStyle name="20% - uthevingsfarge 2 47 3 2" xfId="38198" xr:uid="{00000000-0005-0000-0000-0000E62A0000}"/>
    <cellStyle name="20% - uthevingsfarge 2 47 3_CC1" xfId="54096" xr:uid="{E9CF1E88-0529-478A-A6E6-76086FC87F11}"/>
    <cellStyle name="20% - uthevingsfarge 2 47 4" xfId="38199" xr:uid="{00000000-0005-0000-0000-0000E72A0000}"/>
    <cellStyle name="20% - uthevingsfarge 2 47 5" xfId="38200" xr:uid="{00000000-0005-0000-0000-0000E82A0000}"/>
    <cellStyle name="20% - uthevingsfarge 2 47 6" xfId="38201" xr:uid="{00000000-0005-0000-0000-0000E92A0000}"/>
    <cellStyle name="20% - uthevingsfarge 2 47 7" xfId="38192" xr:uid="{00000000-0005-0000-0000-0000EA2A0000}"/>
    <cellStyle name="20% - uthevingsfarge 2 47_4 manuell" xfId="54097" xr:uid="{A6CE609F-08E8-4D60-AAD7-0F2DDD0B68A8}"/>
    <cellStyle name="20% - uthevingsfarge 2 48" xfId="2950" xr:uid="{00000000-0005-0000-0000-0000EC2A0000}"/>
    <cellStyle name="20% - uthevingsfarge 2 48 2" xfId="2951" xr:uid="{00000000-0005-0000-0000-0000ED2A0000}"/>
    <cellStyle name="20% - uthevingsfarge 2 48 2 2" xfId="2952" xr:uid="{00000000-0005-0000-0000-0000EE2A0000}"/>
    <cellStyle name="20% - uthevingsfarge 2 48 2 2 2" xfId="38204" xr:uid="{00000000-0005-0000-0000-0000EF2A0000}"/>
    <cellStyle name="20% - uthevingsfarge 2 48 2 2_CC1" xfId="54098" xr:uid="{BE66D6E0-E3DC-420E-B2E0-79E98A491C67}"/>
    <cellStyle name="20% - uthevingsfarge 2 48 2 3" xfId="38205" xr:uid="{00000000-0005-0000-0000-0000F02A0000}"/>
    <cellStyle name="20% - uthevingsfarge 2 48 2 4" xfId="38206" xr:uid="{00000000-0005-0000-0000-0000F12A0000}"/>
    <cellStyle name="20% - uthevingsfarge 2 48 2 5" xfId="38207" xr:uid="{00000000-0005-0000-0000-0000F22A0000}"/>
    <cellStyle name="20% - uthevingsfarge 2 48 2 6" xfId="38203" xr:uid="{00000000-0005-0000-0000-0000F32A0000}"/>
    <cellStyle name="20% - uthevingsfarge 2 48 2_4 manuell" xfId="54099" xr:uid="{640DA820-6BD2-4B83-A35A-32E2138AFDA5}"/>
    <cellStyle name="20% - uthevingsfarge 2 48 3" xfId="2953" xr:uid="{00000000-0005-0000-0000-0000F52A0000}"/>
    <cellStyle name="20% - uthevingsfarge 2 48 3 2" xfId="38208" xr:uid="{00000000-0005-0000-0000-0000F62A0000}"/>
    <cellStyle name="20% - uthevingsfarge 2 48 3_CC1" xfId="54100" xr:uid="{D850522E-285C-4746-89CE-AABD3D89D1D3}"/>
    <cellStyle name="20% - uthevingsfarge 2 48 4" xfId="38209" xr:uid="{00000000-0005-0000-0000-0000F72A0000}"/>
    <cellStyle name="20% - uthevingsfarge 2 48 5" xfId="38210" xr:uid="{00000000-0005-0000-0000-0000F82A0000}"/>
    <cellStyle name="20% - uthevingsfarge 2 48 6" xfId="38211" xr:uid="{00000000-0005-0000-0000-0000F92A0000}"/>
    <cellStyle name="20% - uthevingsfarge 2 48 7" xfId="38202" xr:uid="{00000000-0005-0000-0000-0000FA2A0000}"/>
    <cellStyle name="20% - uthevingsfarge 2 48_4 manuell" xfId="54101" xr:uid="{CC1E0D66-8687-44A1-AA7B-5E4A33947AB0}"/>
    <cellStyle name="20% - uthevingsfarge 2 49" xfId="2954" xr:uid="{00000000-0005-0000-0000-0000FC2A0000}"/>
    <cellStyle name="20% - uthevingsfarge 2 49 2" xfId="2955" xr:uid="{00000000-0005-0000-0000-0000FD2A0000}"/>
    <cellStyle name="20% - uthevingsfarge 2 49 2 2" xfId="2956" xr:uid="{00000000-0005-0000-0000-0000FE2A0000}"/>
    <cellStyle name="20% - uthevingsfarge 2 49 2 2 2" xfId="38214" xr:uid="{00000000-0005-0000-0000-0000FF2A0000}"/>
    <cellStyle name="20% - uthevingsfarge 2 49 2 2_CC1" xfId="54102" xr:uid="{437B3128-E174-40E4-BDF3-D6176CEC8238}"/>
    <cellStyle name="20% - uthevingsfarge 2 49 2 3" xfId="38215" xr:uid="{00000000-0005-0000-0000-0000002B0000}"/>
    <cellStyle name="20% - uthevingsfarge 2 49 2 4" xfId="38216" xr:uid="{00000000-0005-0000-0000-0000012B0000}"/>
    <cellStyle name="20% - uthevingsfarge 2 49 2 5" xfId="38217" xr:uid="{00000000-0005-0000-0000-0000022B0000}"/>
    <cellStyle name="20% - uthevingsfarge 2 49 2 6" xfId="38213" xr:uid="{00000000-0005-0000-0000-0000032B0000}"/>
    <cellStyle name="20% - uthevingsfarge 2 49 2_4 manuell" xfId="54103" xr:uid="{5D9F8078-1A74-4971-BC53-7EB6614E83C9}"/>
    <cellStyle name="20% - uthevingsfarge 2 49 3" xfId="2957" xr:uid="{00000000-0005-0000-0000-0000052B0000}"/>
    <cellStyle name="20% - uthevingsfarge 2 49 3 2" xfId="38218" xr:uid="{00000000-0005-0000-0000-0000062B0000}"/>
    <cellStyle name="20% - uthevingsfarge 2 49 3_CC1" xfId="54104" xr:uid="{C24D559F-A7F0-4506-A3C7-8BE3BA9A6BF3}"/>
    <cellStyle name="20% - uthevingsfarge 2 49 4" xfId="38219" xr:uid="{00000000-0005-0000-0000-0000072B0000}"/>
    <cellStyle name="20% - uthevingsfarge 2 49 5" xfId="38220" xr:uid="{00000000-0005-0000-0000-0000082B0000}"/>
    <cellStyle name="20% - uthevingsfarge 2 49 6" xfId="38221" xr:uid="{00000000-0005-0000-0000-0000092B0000}"/>
    <cellStyle name="20% - uthevingsfarge 2 49 7" xfId="38212" xr:uid="{00000000-0005-0000-0000-00000A2B0000}"/>
    <cellStyle name="20% - uthevingsfarge 2 49_4 manuell" xfId="54105" xr:uid="{EA8F34EE-BA52-4FEF-A2D2-10B1D30F01CF}"/>
    <cellStyle name="20% - uthevingsfarge 2 5" xfId="2958" xr:uid="{00000000-0005-0000-0000-00000C2B0000}"/>
    <cellStyle name="20% - uthevingsfarge 2 5 2" xfId="2959" xr:uid="{00000000-0005-0000-0000-00000D2B0000}"/>
    <cellStyle name="20% - uthevingsfarge 2 5 2 2" xfId="2960" xr:uid="{00000000-0005-0000-0000-00000E2B0000}"/>
    <cellStyle name="20% - uthevingsfarge 2 5 2 2 2" xfId="38224" xr:uid="{00000000-0005-0000-0000-00000F2B0000}"/>
    <cellStyle name="20% - uthevingsfarge 2 5 2 2 2 2" xfId="43768" xr:uid="{00000000-0005-0000-0000-0000102B0000}"/>
    <cellStyle name="20% - uthevingsfarge 2 5 2 2 3" xfId="43769" xr:uid="{00000000-0005-0000-0000-0000112B0000}"/>
    <cellStyle name="20% - uthevingsfarge 2 5 2 2_3. Chng in credit spreads" xfId="43770" xr:uid="{00000000-0005-0000-0000-0000122B0000}"/>
    <cellStyle name="20% - uthevingsfarge 2 5 2 3" xfId="38225" xr:uid="{00000000-0005-0000-0000-0000132B0000}"/>
    <cellStyle name="20% - uthevingsfarge 2 5 2 3 2" xfId="43771" xr:uid="{00000000-0005-0000-0000-0000142B0000}"/>
    <cellStyle name="20% - uthevingsfarge 2 5 2 3 2 2" xfId="43772" xr:uid="{00000000-0005-0000-0000-0000152B0000}"/>
    <cellStyle name="20% - uthevingsfarge 2 5 2 3 3" xfId="43773" xr:uid="{00000000-0005-0000-0000-0000162B0000}"/>
    <cellStyle name="20% - uthevingsfarge 2 5 2 3_3. Chng in credit spreads" xfId="43774" xr:uid="{00000000-0005-0000-0000-0000172B0000}"/>
    <cellStyle name="20% - uthevingsfarge 2 5 2 4" xfId="38226" xr:uid="{00000000-0005-0000-0000-0000182B0000}"/>
    <cellStyle name="20% - uthevingsfarge 2 5 2 4 2" xfId="43775" xr:uid="{00000000-0005-0000-0000-0000192B0000}"/>
    <cellStyle name="20% - uthevingsfarge 2 5 2 5" xfId="38227" xr:uid="{00000000-0005-0000-0000-00001A2B0000}"/>
    <cellStyle name="20% - uthevingsfarge 2 5 2 6" xfId="38223" xr:uid="{00000000-0005-0000-0000-00001B2B0000}"/>
    <cellStyle name="20% - uthevingsfarge 2 5 2_3. Chng in credit spreads" xfId="43776" xr:uid="{00000000-0005-0000-0000-00001C2B0000}"/>
    <cellStyle name="20% - uthevingsfarge 2 5 3" xfId="2961" xr:uid="{00000000-0005-0000-0000-00001D2B0000}"/>
    <cellStyle name="20% - uthevingsfarge 2 5 3 2" xfId="14723" xr:uid="{00000000-0005-0000-0000-00001E2B0000}"/>
    <cellStyle name="20% - uthevingsfarge 2 5 3 2 2" xfId="43777" xr:uid="{00000000-0005-0000-0000-00001F2B0000}"/>
    <cellStyle name="20% - uthevingsfarge 2 5 3 3" xfId="38228" xr:uid="{00000000-0005-0000-0000-0000202B0000}"/>
    <cellStyle name="20% - uthevingsfarge 2 5 3_3. Chng in credit spreads" xfId="43778" xr:uid="{00000000-0005-0000-0000-0000212B0000}"/>
    <cellStyle name="20% - uthevingsfarge 2 5 4" xfId="14724" xr:uid="{00000000-0005-0000-0000-0000222B0000}"/>
    <cellStyle name="20% - uthevingsfarge 2 5 4 2" xfId="38229" xr:uid="{00000000-0005-0000-0000-0000232B0000}"/>
    <cellStyle name="20% - uthevingsfarge 2 5 4 2 2" xfId="43779" xr:uid="{00000000-0005-0000-0000-0000242B0000}"/>
    <cellStyle name="20% - uthevingsfarge 2 5 4 3" xfId="43780" xr:uid="{00000000-0005-0000-0000-0000252B0000}"/>
    <cellStyle name="20% - uthevingsfarge 2 5 4_3. Chng in credit spreads" xfId="43781" xr:uid="{00000000-0005-0000-0000-0000262B0000}"/>
    <cellStyle name="20% - uthevingsfarge 2 5 5" xfId="14725" xr:uid="{00000000-0005-0000-0000-0000272B0000}"/>
    <cellStyle name="20% - uthevingsfarge 2 5 5 2" xfId="38230" xr:uid="{00000000-0005-0000-0000-0000282B0000}"/>
    <cellStyle name="20% - uthevingsfarge 2 5 6" xfId="38231" xr:uid="{00000000-0005-0000-0000-0000292B0000}"/>
    <cellStyle name="20% - uthevingsfarge 2 5 7" xfId="38222" xr:uid="{00000000-0005-0000-0000-00002A2B0000}"/>
    <cellStyle name="20% - uthevingsfarge 2 5 8" xfId="43782" xr:uid="{00000000-0005-0000-0000-00002B2B0000}"/>
    <cellStyle name="20% - uthevingsfarge 2 5 9" xfId="43783" xr:uid="{00000000-0005-0000-0000-00002C2B0000}"/>
    <cellStyle name="20% - uthevingsfarge 2 5_3. Chng in credit spreads" xfId="43784" xr:uid="{00000000-0005-0000-0000-00002D2B0000}"/>
    <cellStyle name="20% - uthevingsfarge 2 50" xfId="2962" xr:uid="{00000000-0005-0000-0000-00002E2B0000}"/>
    <cellStyle name="20% - uthevingsfarge 2 50 2" xfId="2963" xr:uid="{00000000-0005-0000-0000-00002F2B0000}"/>
    <cellStyle name="20% - uthevingsfarge 2 50 2 2" xfId="2964" xr:uid="{00000000-0005-0000-0000-0000302B0000}"/>
    <cellStyle name="20% - uthevingsfarge 2 50 2 2 2" xfId="38234" xr:uid="{00000000-0005-0000-0000-0000312B0000}"/>
    <cellStyle name="20% - uthevingsfarge 2 50 2 2_CC1" xfId="54106" xr:uid="{9BFBA184-DD63-4232-8C7C-7B14C4D10C07}"/>
    <cellStyle name="20% - uthevingsfarge 2 50 2 3" xfId="38235" xr:uid="{00000000-0005-0000-0000-0000322B0000}"/>
    <cellStyle name="20% - uthevingsfarge 2 50 2 4" xfId="38236" xr:uid="{00000000-0005-0000-0000-0000332B0000}"/>
    <cellStyle name="20% - uthevingsfarge 2 50 2 5" xfId="38237" xr:uid="{00000000-0005-0000-0000-0000342B0000}"/>
    <cellStyle name="20% - uthevingsfarge 2 50 2 6" xfId="38233" xr:uid="{00000000-0005-0000-0000-0000352B0000}"/>
    <cellStyle name="20% - uthevingsfarge 2 50 2_4 manuell" xfId="54107" xr:uid="{D0633E03-DB5D-4B1F-A0FC-5848AC3C901D}"/>
    <cellStyle name="20% - uthevingsfarge 2 50 3" xfId="2965" xr:uid="{00000000-0005-0000-0000-0000372B0000}"/>
    <cellStyle name="20% - uthevingsfarge 2 50 3 2" xfId="38238" xr:uid="{00000000-0005-0000-0000-0000382B0000}"/>
    <cellStyle name="20% - uthevingsfarge 2 50 3_CC1" xfId="54108" xr:uid="{166038FC-0C0C-40A2-BA50-F06799A5D770}"/>
    <cellStyle name="20% - uthevingsfarge 2 50 4" xfId="38239" xr:uid="{00000000-0005-0000-0000-0000392B0000}"/>
    <cellStyle name="20% - uthevingsfarge 2 50 5" xfId="38240" xr:uid="{00000000-0005-0000-0000-00003A2B0000}"/>
    <cellStyle name="20% - uthevingsfarge 2 50 6" xfId="38241" xr:uid="{00000000-0005-0000-0000-00003B2B0000}"/>
    <cellStyle name="20% - uthevingsfarge 2 50 7" xfId="38232" xr:uid="{00000000-0005-0000-0000-00003C2B0000}"/>
    <cellStyle name="20% - uthevingsfarge 2 50_4 manuell" xfId="54109" xr:uid="{7F8D6F99-90D6-40C4-B6C1-D94B14B029F1}"/>
    <cellStyle name="20% - uthevingsfarge 2 51" xfId="2966" xr:uid="{00000000-0005-0000-0000-00003E2B0000}"/>
    <cellStyle name="20% - uthevingsfarge 2 51 2" xfId="2967" xr:uid="{00000000-0005-0000-0000-00003F2B0000}"/>
    <cellStyle name="20% - uthevingsfarge 2 51 2 2" xfId="2968" xr:uid="{00000000-0005-0000-0000-0000402B0000}"/>
    <cellStyle name="20% - uthevingsfarge 2 51 2 2 2" xfId="38244" xr:uid="{00000000-0005-0000-0000-0000412B0000}"/>
    <cellStyle name="20% - uthevingsfarge 2 51 2 2_CC1" xfId="54110" xr:uid="{52030886-E6C6-4A3B-8B64-3AB0DEFB623C}"/>
    <cellStyle name="20% - uthevingsfarge 2 51 2 3" xfId="38245" xr:uid="{00000000-0005-0000-0000-0000422B0000}"/>
    <cellStyle name="20% - uthevingsfarge 2 51 2 4" xfId="38246" xr:uid="{00000000-0005-0000-0000-0000432B0000}"/>
    <cellStyle name="20% - uthevingsfarge 2 51 2 5" xfId="38247" xr:uid="{00000000-0005-0000-0000-0000442B0000}"/>
    <cellStyle name="20% - uthevingsfarge 2 51 2 6" xfId="38243" xr:uid="{00000000-0005-0000-0000-0000452B0000}"/>
    <cellStyle name="20% - uthevingsfarge 2 51 2_4 manuell" xfId="54111" xr:uid="{54A87025-10FD-4FFC-BDEA-13851146B88B}"/>
    <cellStyle name="20% - uthevingsfarge 2 51 3" xfId="2969" xr:uid="{00000000-0005-0000-0000-0000472B0000}"/>
    <cellStyle name="20% - uthevingsfarge 2 51 3 2" xfId="38248" xr:uid="{00000000-0005-0000-0000-0000482B0000}"/>
    <cellStyle name="20% - uthevingsfarge 2 51 3_CC1" xfId="54112" xr:uid="{7E46B212-6CD7-48CD-B6A0-C063CEC20EED}"/>
    <cellStyle name="20% - uthevingsfarge 2 51 4" xfId="38249" xr:uid="{00000000-0005-0000-0000-0000492B0000}"/>
    <cellStyle name="20% - uthevingsfarge 2 51 5" xfId="38250" xr:uid="{00000000-0005-0000-0000-00004A2B0000}"/>
    <cellStyle name="20% - uthevingsfarge 2 51 6" xfId="38251" xr:uid="{00000000-0005-0000-0000-00004B2B0000}"/>
    <cellStyle name="20% - uthevingsfarge 2 51 7" xfId="38242" xr:uid="{00000000-0005-0000-0000-00004C2B0000}"/>
    <cellStyle name="20% - uthevingsfarge 2 51_4 manuell" xfId="54113" xr:uid="{482233D5-77B8-435F-B90B-D0D8B9A8A98D}"/>
    <cellStyle name="20% - uthevingsfarge 2 52" xfId="2970" xr:uid="{00000000-0005-0000-0000-00004E2B0000}"/>
    <cellStyle name="20% - uthevingsfarge 2 52 2" xfId="2971" xr:uid="{00000000-0005-0000-0000-00004F2B0000}"/>
    <cellStyle name="20% - uthevingsfarge 2 52 2 2" xfId="2972" xr:uid="{00000000-0005-0000-0000-0000502B0000}"/>
    <cellStyle name="20% - uthevingsfarge 2 52 2 2 2" xfId="38254" xr:uid="{00000000-0005-0000-0000-0000512B0000}"/>
    <cellStyle name="20% - uthevingsfarge 2 52 2 2_CC1" xfId="54114" xr:uid="{7B95ABC4-1702-450F-9B7C-D02F278B7E06}"/>
    <cellStyle name="20% - uthevingsfarge 2 52 2 3" xfId="38255" xr:uid="{00000000-0005-0000-0000-0000522B0000}"/>
    <cellStyle name="20% - uthevingsfarge 2 52 2 4" xfId="38256" xr:uid="{00000000-0005-0000-0000-0000532B0000}"/>
    <cellStyle name="20% - uthevingsfarge 2 52 2 5" xfId="38257" xr:uid="{00000000-0005-0000-0000-0000542B0000}"/>
    <cellStyle name="20% - uthevingsfarge 2 52 2 6" xfId="38253" xr:uid="{00000000-0005-0000-0000-0000552B0000}"/>
    <cellStyle name="20% - uthevingsfarge 2 52 2_4 manuell" xfId="54115" xr:uid="{2F731BE5-73E2-44DC-8F9D-74BBF5D2C4F7}"/>
    <cellStyle name="20% - uthevingsfarge 2 52 3" xfId="2973" xr:uid="{00000000-0005-0000-0000-0000572B0000}"/>
    <cellStyle name="20% - uthevingsfarge 2 52 3 2" xfId="38258" xr:uid="{00000000-0005-0000-0000-0000582B0000}"/>
    <cellStyle name="20% - uthevingsfarge 2 52 3_CC1" xfId="54116" xr:uid="{937ED073-8B29-4C3A-8E64-CA20173A6C99}"/>
    <cellStyle name="20% - uthevingsfarge 2 52 4" xfId="38259" xr:uid="{00000000-0005-0000-0000-0000592B0000}"/>
    <cellStyle name="20% - uthevingsfarge 2 52 5" xfId="38260" xr:uid="{00000000-0005-0000-0000-00005A2B0000}"/>
    <cellStyle name="20% - uthevingsfarge 2 52 6" xfId="38261" xr:uid="{00000000-0005-0000-0000-00005B2B0000}"/>
    <cellStyle name="20% - uthevingsfarge 2 52 7" xfId="38252" xr:uid="{00000000-0005-0000-0000-00005C2B0000}"/>
    <cellStyle name="20% - uthevingsfarge 2 52_4 manuell" xfId="54117" xr:uid="{6A1BDCE6-8F82-4DE9-A41B-FF6A3015BF3F}"/>
    <cellStyle name="20% - uthevingsfarge 2 53" xfId="2974" xr:uid="{00000000-0005-0000-0000-00005E2B0000}"/>
    <cellStyle name="20% - uthevingsfarge 2 53 2" xfId="2975" xr:uid="{00000000-0005-0000-0000-00005F2B0000}"/>
    <cellStyle name="20% - uthevingsfarge 2 53 2 2" xfId="2976" xr:uid="{00000000-0005-0000-0000-0000602B0000}"/>
    <cellStyle name="20% - uthevingsfarge 2 53 2 2 2" xfId="38264" xr:uid="{00000000-0005-0000-0000-0000612B0000}"/>
    <cellStyle name="20% - uthevingsfarge 2 53 2 2_CC1" xfId="54118" xr:uid="{986D4F2D-2607-4999-986B-6C545E691831}"/>
    <cellStyle name="20% - uthevingsfarge 2 53 2 3" xfId="38265" xr:uid="{00000000-0005-0000-0000-0000622B0000}"/>
    <cellStyle name="20% - uthevingsfarge 2 53 2 4" xfId="38266" xr:uid="{00000000-0005-0000-0000-0000632B0000}"/>
    <cellStyle name="20% - uthevingsfarge 2 53 2 5" xfId="38267" xr:uid="{00000000-0005-0000-0000-0000642B0000}"/>
    <cellStyle name="20% - uthevingsfarge 2 53 2 6" xfId="38263" xr:uid="{00000000-0005-0000-0000-0000652B0000}"/>
    <cellStyle name="20% - uthevingsfarge 2 53 2_4 manuell" xfId="54119" xr:uid="{69B8098F-536F-4A76-AB8D-A8C04440A204}"/>
    <cellStyle name="20% - uthevingsfarge 2 53 3" xfId="2977" xr:uid="{00000000-0005-0000-0000-0000672B0000}"/>
    <cellStyle name="20% - uthevingsfarge 2 53 3 2" xfId="38268" xr:uid="{00000000-0005-0000-0000-0000682B0000}"/>
    <cellStyle name="20% - uthevingsfarge 2 53 3_CC1" xfId="54120" xr:uid="{47503E04-2E36-4282-BB23-31DDCCE413F3}"/>
    <cellStyle name="20% - uthevingsfarge 2 53 4" xfId="38269" xr:uid="{00000000-0005-0000-0000-0000692B0000}"/>
    <cellStyle name="20% - uthevingsfarge 2 53 5" xfId="38270" xr:uid="{00000000-0005-0000-0000-00006A2B0000}"/>
    <cellStyle name="20% - uthevingsfarge 2 53 6" xfId="38271" xr:uid="{00000000-0005-0000-0000-00006B2B0000}"/>
    <cellStyle name="20% - uthevingsfarge 2 53 7" xfId="38262" xr:uid="{00000000-0005-0000-0000-00006C2B0000}"/>
    <cellStyle name="20% - uthevingsfarge 2 53_4 manuell" xfId="54121" xr:uid="{4440D010-C003-4E90-8A11-4A4030EC3E3B}"/>
    <cellStyle name="20% - uthevingsfarge 2 54" xfId="2978" xr:uid="{00000000-0005-0000-0000-00006E2B0000}"/>
    <cellStyle name="20% - uthevingsfarge 2 54 2" xfId="2979" xr:uid="{00000000-0005-0000-0000-00006F2B0000}"/>
    <cellStyle name="20% - uthevingsfarge 2 54 2 2" xfId="2980" xr:uid="{00000000-0005-0000-0000-0000702B0000}"/>
    <cellStyle name="20% - uthevingsfarge 2 54 2 2 2" xfId="38274" xr:uid="{00000000-0005-0000-0000-0000712B0000}"/>
    <cellStyle name="20% - uthevingsfarge 2 54 2 2_CC1" xfId="54122" xr:uid="{E37913A2-858F-4724-8D54-DED5288E59C5}"/>
    <cellStyle name="20% - uthevingsfarge 2 54 2 3" xfId="38275" xr:uid="{00000000-0005-0000-0000-0000722B0000}"/>
    <cellStyle name="20% - uthevingsfarge 2 54 2 4" xfId="38276" xr:uid="{00000000-0005-0000-0000-0000732B0000}"/>
    <cellStyle name="20% - uthevingsfarge 2 54 2 5" xfId="38277" xr:uid="{00000000-0005-0000-0000-0000742B0000}"/>
    <cellStyle name="20% - uthevingsfarge 2 54 2 6" xfId="38273" xr:uid="{00000000-0005-0000-0000-0000752B0000}"/>
    <cellStyle name="20% - uthevingsfarge 2 54 2_4 manuell" xfId="54123" xr:uid="{E43F7F96-EBCD-403C-A9A3-E442C7635575}"/>
    <cellStyle name="20% - uthevingsfarge 2 54 3" xfId="2981" xr:uid="{00000000-0005-0000-0000-0000772B0000}"/>
    <cellStyle name="20% - uthevingsfarge 2 54 3 2" xfId="38278" xr:uid="{00000000-0005-0000-0000-0000782B0000}"/>
    <cellStyle name="20% - uthevingsfarge 2 54 3_CC1" xfId="54124" xr:uid="{C284B89E-505D-46B2-BE25-AD932C785836}"/>
    <cellStyle name="20% - uthevingsfarge 2 54 4" xfId="38279" xr:uid="{00000000-0005-0000-0000-0000792B0000}"/>
    <cellStyle name="20% - uthevingsfarge 2 54 5" xfId="38280" xr:uid="{00000000-0005-0000-0000-00007A2B0000}"/>
    <cellStyle name="20% - uthevingsfarge 2 54 6" xfId="38281" xr:uid="{00000000-0005-0000-0000-00007B2B0000}"/>
    <cellStyle name="20% - uthevingsfarge 2 54 7" xfId="38272" xr:uid="{00000000-0005-0000-0000-00007C2B0000}"/>
    <cellStyle name="20% - uthevingsfarge 2 54_4 manuell" xfId="54125" xr:uid="{1D16F631-268D-4548-8166-18487599BB66}"/>
    <cellStyle name="20% - uthevingsfarge 2 55" xfId="2982" xr:uid="{00000000-0005-0000-0000-00007E2B0000}"/>
    <cellStyle name="20% - uthevingsfarge 2 55 2" xfId="2983" xr:uid="{00000000-0005-0000-0000-00007F2B0000}"/>
    <cellStyle name="20% - uthevingsfarge 2 55 2 2" xfId="2984" xr:uid="{00000000-0005-0000-0000-0000802B0000}"/>
    <cellStyle name="20% - uthevingsfarge 2 55 2 2 2" xfId="38284" xr:uid="{00000000-0005-0000-0000-0000812B0000}"/>
    <cellStyle name="20% - uthevingsfarge 2 55 2 2_CC1" xfId="54126" xr:uid="{3D38080A-E206-453C-862E-DBBAC5BD6229}"/>
    <cellStyle name="20% - uthevingsfarge 2 55 2 3" xfId="38285" xr:uid="{00000000-0005-0000-0000-0000822B0000}"/>
    <cellStyle name="20% - uthevingsfarge 2 55 2 4" xfId="38286" xr:uid="{00000000-0005-0000-0000-0000832B0000}"/>
    <cellStyle name="20% - uthevingsfarge 2 55 2 5" xfId="38287" xr:uid="{00000000-0005-0000-0000-0000842B0000}"/>
    <cellStyle name="20% - uthevingsfarge 2 55 2 6" xfId="38283" xr:uid="{00000000-0005-0000-0000-0000852B0000}"/>
    <cellStyle name="20% - uthevingsfarge 2 55 2_4 manuell" xfId="54127" xr:uid="{1B79F7F6-AF6F-4C4A-8A6D-582D8F19E752}"/>
    <cellStyle name="20% - uthevingsfarge 2 55 3" xfId="2985" xr:uid="{00000000-0005-0000-0000-0000872B0000}"/>
    <cellStyle name="20% - uthevingsfarge 2 55 3 2" xfId="38288" xr:uid="{00000000-0005-0000-0000-0000882B0000}"/>
    <cellStyle name="20% - uthevingsfarge 2 55 3_CC1" xfId="54128" xr:uid="{80E9BD0D-8792-4455-8E6E-E93FA2DED5E8}"/>
    <cellStyle name="20% - uthevingsfarge 2 55 4" xfId="38289" xr:uid="{00000000-0005-0000-0000-0000892B0000}"/>
    <cellStyle name="20% - uthevingsfarge 2 55 5" xfId="38290" xr:uid="{00000000-0005-0000-0000-00008A2B0000}"/>
    <cellStyle name="20% - uthevingsfarge 2 55 6" xfId="38291" xr:uid="{00000000-0005-0000-0000-00008B2B0000}"/>
    <cellStyle name="20% - uthevingsfarge 2 55 7" xfId="38282" xr:uid="{00000000-0005-0000-0000-00008C2B0000}"/>
    <cellStyle name="20% - uthevingsfarge 2 55_4 manuell" xfId="54129" xr:uid="{B111D5DD-A4B3-46DD-934F-EE18DA5CF0DF}"/>
    <cellStyle name="20% - uthevingsfarge 2 56" xfId="2986" xr:uid="{00000000-0005-0000-0000-00008E2B0000}"/>
    <cellStyle name="20% - uthevingsfarge 2 56 2" xfId="2987" xr:uid="{00000000-0005-0000-0000-00008F2B0000}"/>
    <cellStyle name="20% - uthevingsfarge 2 56 2 2" xfId="2988" xr:uid="{00000000-0005-0000-0000-0000902B0000}"/>
    <cellStyle name="20% - uthevingsfarge 2 56 2 2 2" xfId="38294" xr:uid="{00000000-0005-0000-0000-0000912B0000}"/>
    <cellStyle name="20% - uthevingsfarge 2 56 2 2_CC1" xfId="54130" xr:uid="{159CB030-826F-4555-805E-13192C6A0FF9}"/>
    <cellStyle name="20% - uthevingsfarge 2 56 2 3" xfId="38295" xr:uid="{00000000-0005-0000-0000-0000922B0000}"/>
    <cellStyle name="20% - uthevingsfarge 2 56 2 4" xfId="38296" xr:uid="{00000000-0005-0000-0000-0000932B0000}"/>
    <cellStyle name="20% - uthevingsfarge 2 56 2 5" xfId="38297" xr:uid="{00000000-0005-0000-0000-0000942B0000}"/>
    <cellStyle name="20% - uthevingsfarge 2 56 2 6" xfId="38293" xr:uid="{00000000-0005-0000-0000-0000952B0000}"/>
    <cellStyle name="20% - uthevingsfarge 2 56 2_4 manuell" xfId="54131" xr:uid="{5BBDAC22-367D-4840-A9C8-CF46D0A08EB6}"/>
    <cellStyle name="20% - uthevingsfarge 2 56 3" xfId="2989" xr:uid="{00000000-0005-0000-0000-0000972B0000}"/>
    <cellStyle name="20% - uthevingsfarge 2 56 3 2" xfId="38298" xr:uid="{00000000-0005-0000-0000-0000982B0000}"/>
    <cellStyle name="20% - uthevingsfarge 2 56 3_CC1" xfId="54132" xr:uid="{AC86BECD-78EE-403A-AF3A-B8D7E8EDC985}"/>
    <cellStyle name="20% - uthevingsfarge 2 56 4" xfId="38299" xr:uid="{00000000-0005-0000-0000-0000992B0000}"/>
    <cellStyle name="20% - uthevingsfarge 2 56 5" xfId="38300" xr:uid="{00000000-0005-0000-0000-00009A2B0000}"/>
    <cellStyle name="20% - uthevingsfarge 2 56 6" xfId="38301" xr:uid="{00000000-0005-0000-0000-00009B2B0000}"/>
    <cellStyle name="20% - uthevingsfarge 2 56 7" xfId="38292" xr:uid="{00000000-0005-0000-0000-00009C2B0000}"/>
    <cellStyle name="20% - uthevingsfarge 2 56_4 manuell" xfId="54133" xr:uid="{18872E63-150B-4674-8C6E-1F64C5504BB4}"/>
    <cellStyle name="20% - uthevingsfarge 2 57" xfId="2990" xr:uid="{00000000-0005-0000-0000-00009E2B0000}"/>
    <cellStyle name="20% - uthevingsfarge 2 57 2" xfId="2991" xr:uid="{00000000-0005-0000-0000-00009F2B0000}"/>
    <cellStyle name="20% - uthevingsfarge 2 57 2 2" xfId="2992" xr:uid="{00000000-0005-0000-0000-0000A02B0000}"/>
    <cellStyle name="20% - uthevingsfarge 2 57 2 2 2" xfId="38304" xr:uid="{00000000-0005-0000-0000-0000A12B0000}"/>
    <cellStyle name="20% - uthevingsfarge 2 57 2 2_CC1" xfId="54134" xr:uid="{F6CF1D32-EFC3-4063-B13B-B77F98DB41B3}"/>
    <cellStyle name="20% - uthevingsfarge 2 57 2 3" xfId="38305" xr:uid="{00000000-0005-0000-0000-0000A22B0000}"/>
    <cellStyle name="20% - uthevingsfarge 2 57 2 4" xfId="38306" xr:uid="{00000000-0005-0000-0000-0000A32B0000}"/>
    <cellStyle name="20% - uthevingsfarge 2 57 2 5" xfId="38307" xr:uid="{00000000-0005-0000-0000-0000A42B0000}"/>
    <cellStyle name="20% - uthevingsfarge 2 57 2 6" xfId="38303" xr:uid="{00000000-0005-0000-0000-0000A52B0000}"/>
    <cellStyle name="20% - uthevingsfarge 2 57 2_4 manuell" xfId="54135" xr:uid="{D27AB9A9-3BEF-4B81-AFB7-11D9ACA574C7}"/>
    <cellStyle name="20% - uthevingsfarge 2 57 3" xfId="2993" xr:uid="{00000000-0005-0000-0000-0000A72B0000}"/>
    <cellStyle name="20% - uthevingsfarge 2 57 3 2" xfId="38308" xr:uid="{00000000-0005-0000-0000-0000A82B0000}"/>
    <cellStyle name="20% - uthevingsfarge 2 57 3_CC1" xfId="54136" xr:uid="{B7FD3740-787C-4B18-98CA-B09F1AB79778}"/>
    <cellStyle name="20% - uthevingsfarge 2 57 4" xfId="38309" xr:uid="{00000000-0005-0000-0000-0000A92B0000}"/>
    <cellStyle name="20% - uthevingsfarge 2 57 5" xfId="38310" xr:uid="{00000000-0005-0000-0000-0000AA2B0000}"/>
    <cellStyle name="20% - uthevingsfarge 2 57 6" xfId="38311" xr:uid="{00000000-0005-0000-0000-0000AB2B0000}"/>
    <cellStyle name="20% - uthevingsfarge 2 57 7" xfId="38302" xr:uid="{00000000-0005-0000-0000-0000AC2B0000}"/>
    <cellStyle name="20% - uthevingsfarge 2 57_4 manuell" xfId="54137" xr:uid="{1D40E725-D008-41BE-A64D-4C18A5BFECD7}"/>
    <cellStyle name="20% - uthevingsfarge 2 58" xfId="2994" xr:uid="{00000000-0005-0000-0000-0000AE2B0000}"/>
    <cellStyle name="20% - uthevingsfarge 2 58 2" xfId="2995" xr:uid="{00000000-0005-0000-0000-0000AF2B0000}"/>
    <cellStyle name="20% - uthevingsfarge 2 58 2 2" xfId="2996" xr:uid="{00000000-0005-0000-0000-0000B02B0000}"/>
    <cellStyle name="20% - uthevingsfarge 2 58 2 2 2" xfId="38314" xr:uid="{00000000-0005-0000-0000-0000B12B0000}"/>
    <cellStyle name="20% - uthevingsfarge 2 58 2 2_CC1" xfId="54138" xr:uid="{090E13DA-F3FF-41F9-AFAA-FCC2B07BDE68}"/>
    <cellStyle name="20% - uthevingsfarge 2 58 2 3" xfId="38315" xr:uid="{00000000-0005-0000-0000-0000B22B0000}"/>
    <cellStyle name="20% - uthevingsfarge 2 58 2 4" xfId="38316" xr:uid="{00000000-0005-0000-0000-0000B32B0000}"/>
    <cellStyle name="20% - uthevingsfarge 2 58 2 5" xfId="38317" xr:uid="{00000000-0005-0000-0000-0000B42B0000}"/>
    <cellStyle name="20% - uthevingsfarge 2 58 2 6" xfId="38313" xr:uid="{00000000-0005-0000-0000-0000B52B0000}"/>
    <cellStyle name="20% - uthevingsfarge 2 58 2_4 manuell" xfId="54139" xr:uid="{A46DE2FF-604B-4C7F-AE19-9C78CDF08ADB}"/>
    <cellStyle name="20% - uthevingsfarge 2 58 3" xfId="2997" xr:uid="{00000000-0005-0000-0000-0000B72B0000}"/>
    <cellStyle name="20% - uthevingsfarge 2 58 3 2" xfId="38318" xr:uid="{00000000-0005-0000-0000-0000B82B0000}"/>
    <cellStyle name="20% - uthevingsfarge 2 58 3_CC1" xfId="54140" xr:uid="{E373BF9F-A7AA-41F8-A74B-B989A22B4F4D}"/>
    <cellStyle name="20% - uthevingsfarge 2 58 4" xfId="38319" xr:uid="{00000000-0005-0000-0000-0000B92B0000}"/>
    <cellStyle name="20% - uthevingsfarge 2 58 5" xfId="38320" xr:uid="{00000000-0005-0000-0000-0000BA2B0000}"/>
    <cellStyle name="20% - uthevingsfarge 2 58 6" xfId="38321" xr:uid="{00000000-0005-0000-0000-0000BB2B0000}"/>
    <cellStyle name="20% - uthevingsfarge 2 58 7" xfId="38312" xr:uid="{00000000-0005-0000-0000-0000BC2B0000}"/>
    <cellStyle name="20% - uthevingsfarge 2 58_4 manuell" xfId="54141" xr:uid="{D6AF5925-9DF1-4EF6-8806-0FF119A82C4F}"/>
    <cellStyle name="20% - uthevingsfarge 2 59" xfId="2998" xr:uid="{00000000-0005-0000-0000-0000BE2B0000}"/>
    <cellStyle name="20% - uthevingsfarge 2 59 2" xfId="2999" xr:uid="{00000000-0005-0000-0000-0000BF2B0000}"/>
    <cellStyle name="20% - uthevingsfarge 2 59 2 2" xfId="3000" xr:uid="{00000000-0005-0000-0000-0000C02B0000}"/>
    <cellStyle name="20% - uthevingsfarge 2 59 2 2 2" xfId="38324" xr:uid="{00000000-0005-0000-0000-0000C12B0000}"/>
    <cellStyle name="20% - uthevingsfarge 2 59 2 2_CC1" xfId="54142" xr:uid="{8845D4BC-98C3-4C1B-8AAD-A75B2B1465BE}"/>
    <cellStyle name="20% - uthevingsfarge 2 59 2 3" xfId="38325" xr:uid="{00000000-0005-0000-0000-0000C22B0000}"/>
    <cellStyle name="20% - uthevingsfarge 2 59 2 4" xfId="38326" xr:uid="{00000000-0005-0000-0000-0000C32B0000}"/>
    <cellStyle name="20% - uthevingsfarge 2 59 2 5" xfId="38327" xr:uid="{00000000-0005-0000-0000-0000C42B0000}"/>
    <cellStyle name="20% - uthevingsfarge 2 59 2 6" xfId="38323" xr:uid="{00000000-0005-0000-0000-0000C52B0000}"/>
    <cellStyle name="20% - uthevingsfarge 2 59 2_4 manuell" xfId="54143" xr:uid="{C6F32037-91BF-47D2-8217-DD49A0F3077A}"/>
    <cellStyle name="20% - uthevingsfarge 2 59 3" xfId="3001" xr:uid="{00000000-0005-0000-0000-0000C72B0000}"/>
    <cellStyle name="20% - uthevingsfarge 2 59 3 2" xfId="38328" xr:uid="{00000000-0005-0000-0000-0000C82B0000}"/>
    <cellStyle name="20% - uthevingsfarge 2 59 3_CC1" xfId="54144" xr:uid="{1D766B8C-DBAE-4582-8515-A99BBBF95C2E}"/>
    <cellStyle name="20% - uthevingsfarge 2 59 4" xfId="38329" xr:uid="{00000000-0005-0000-0000-0000C92B0000}"/>
    <cellStyle name="20% - uthevingsfarge 2 59 5" xfId="38330" xr:uid="{00000000-0005-0000-0000-0000CA2B0000}"/>
    <cellStyle name="20% - uthevingsfarge 2 59 6" xfId="38331" xr:uid="{00000000-0005-0000-0000-0000CB2B0000}"/>
    <cellStyle name="20% - uthevingsfarge 2 59 7" xfId="38322" xr:uid="{00000000-0005-0000-0000-0000CC2B0000}"/>
    <cellStyle name="20% - uthevingsfarge 2 59_4 manuell" xfId="54145" xr:uid="{7F6C8075-7324-40FF-BFBB-69438571D74C}"/>
    <cellStyle name="20% - uthevingsfarge 2 6" xfId="3002" xr:uid="{00000000-0005-0000-0000-0000CE2B0000}"/>
    <cellStyle name="20% - uthevingsfarge 2 6 2" xfId="3003" xr:uid="{00000000-0005-0000-0000-0000CF2B0000}"/>
    <cellStyle name="20% - uthevingsfarge 2 6 2 2" xfId="3004" xr:uid="{00000000-0005-0000-0000-0000D02B0000}"/>
    <cellStyle name="20% - uthevingsfarge 2 6 2 2 2" xfId="38334" xr:uid="{00000000-0005-0000-0000-0000D12B0000}"/>
    <cellStyle name="20% - uthevingsfarge 2 6 2 2_CC1" xfId="54146" xr:uid="{3EAFC353-F4FB-49D3-8274-DCF008404496}"/>
    <cellStyle name="20% - uthevingsfarge 2 6 2 3" xfId="38335" xr:uid="{00000000-0005-0000-0000-0000D22B0000}"/>
    <cellStyle name="20% - uthevingsfarge 2 6 2 4" xfId="38336" xr:uid="{00000000-0005-0000-0000-0000D32B0000}"/>
    <cellStyle name="20% - uthevingsfarge 2 6 2 5" xfId="38337" xr:uid="{00000000-0005-0000-0000-0000D42B0000}"/>
    <cellStyle name="20% - uthevingsfarge 2 6 2 6" xfId="38333" xr:uid="{00000000-0005-0000-0000-0000D52B0000}"/>
    <cellStyle name="20% - uthevingsfarge 2 6 2_3. Chng in credit spreads" xfId="43785" xr:uid="{00000000-0005-0000-0000-0000D62B0000}"/>
    <cellStyle name="20% - uthevingsfarge 2 6 3" xfId="3005" xr:uid="{00000000-0005-0000-0000-0000D72B0000}"/>
    <cellStyle name="20% - uthevingsfarge 2 6 3 2" xfId="14726" xr:uid="{00000000-0005-0000-0000-0000D82B0000}"/>
    <cellStyle name="20% - uthevingsfarge 2 6 3 2 2" xfId="43786" xr:uid="{00000000-0005-0000-0000-0000D92B0000}"/>
    <cellStyle name="20% - uthevingsfarge 2 6 3 3" xfId="38338" xr:uid="{00000000-0005-0000-0000-0000DA2B0000}"/>
    <cellStyle name="20% - uthevingsfarge 2 6 3_3. Chng in credit spreads" xfId="43787" xr:uid="{00000000-0005-0000-0000-0000DB2B0000}"/>
    <cellStyle name="20% - uthevingsfarge 2 6 4" xfId="14727" xr:uid="{00000000-0005-0000-0000-0000DC2B0000}"/>
    <cellStyle name="20% - uthevingsfarge 2 6 4 2" xfId="38339" xr:uid="{00000000-0005-0000-0000-0000DD2B0000}"/>
    <cellStyle name="20% - uthevingsfarge 2 6 5" xfId="14728" xr:uid="{00000000-0005-0000-0000-0000DE2B0000}"/>
    <cellStyle name="20% - uthevingsfarge 2 6 5 2" xfId="38340" xr:uid="{00000000-0005-0000-0000-0000DF2B0000}"/>
    <cellStyle name="20% - uthevingsfarge 2 6 6" xfId="38341" xr:uid="{00000000-0005-0000-0000-0000E02B0000}"/>
    <cellStyle name="20% - uthevingsfarge 2 6 7" xfId="38332" xr:uid="{00000000-0005-0000-0000-0000E12B0000}"/>
    <cellStyle name="20% - uthevingsfarge 2 6 8" xfId="43788" xr:uid="{00000000-0005-0000-0000-0000E22B0000}"/>
    <cellStyle name="20% - uthevingsfarge 2 6 9" xfId="43789" xr:uid="{00000000-0005-0000-0000-0000E32B0000}"/>
    <cellStyle name="20% - uthevingsfarge 2 6_3. Chng in credit spreads" xfId="43790" xr:uid="{00000000-0005-0000-0000-0000E42B0000}"/>
    <cellStyle name="20% - uthevingsfarge 2 60" xfId="14729" xr:uid="{00000000-0005-0000-0000-0000E52B0000}"/>
    <cellStyle name="20% - uthevingsfarge 2 60 2" xfId="14730" xr:uid="{00000000-0005-0000-0000-0000E62B0000}"/>
    <cellStyle name="20% - uthevingsfarge 2 60 2 2" xfId="36608" xr:uid="{00000000-0005-0000-0000-0000E72B0000}"/>
    <cellStyle name="20% - uthevingsfarge 2 60 3" xfId="14731" xr:uid="{00000000-0005-0000-0000-0000E82B0000}"/>
    <cellStyle name="20% - uthevingsfarge 2 60 4" xfId="36372" xr:uid="{00000000-0005-0000-0000-0000E92B0000}"/>
    <cellStyle name="20% - uthevingsfarge 2 60_AVA DVA EL" xfId="14732" xr:uid="{00000000-0005-0000-0000-0000EA2B0000}"/>
    <cellStyle name="20% - uthevingsfarge 2 61" xfId="14733" xr:uid="{00000000-0005-0000-0000-0000EB2B0000}"/>
    <cellStyle name="20% - uthevingsfarge 2 61 2" xfId="14734" xr:uid="{00000000-0005-0000-0000-0000EC2B0000}"/>
    <cellStyle name="20% - uthevingsfarge 2 61 2 2" xfId="36629" xr:uid="{00000000-0005-0000-0000-0000ED2B0000}"/>
    <cellStyle name="20% - uthevingsfarge 2 61 3" xfId="14735" xr:uid="{00000000-0005-0000-0000-0000EE2B0000}"/>
    <cellStyle name="20% - uthevingsfarge 2 61 4" xfId="36398" xr:uid="{00000000-0005-0000-0000-0000EF2B0000}"/>
    <cellStyle name="20% - uthevingsfarge 2 61_AVA DVA EL" xfId="14736" xr:uid="{00000000-0005-0000-0000-0000F02B0000}"/>
    <cellStyle name="20% - uthevingsfarge 2 62" xfId="14737" xr:uid="{00000000-0005-0000-0000-0000F12B0000}"/>
    <cellStyle name="20% - uthevingsfarge 2 62 2" xfId="14738" xr:uid="{00000000-0005-0000-0000-0000F22B0000}"/>
    <cellStyle name="20% - uthevingsfarge 2 62 2 2" xfId="36605" xr:uid="{00000000-0005-0000-0000-0000F32B0000}"/>
    <cellStyle name="20% - uthevingsfarge 2 62 3" xfId="36336" xr:uid="{00000000-0005-0000-0000-0000F42B0000}"/>
    <cellStyle name="20% - uthevingsfarge 2 62_AVA DVA EL" xfId="14739" xr:uid="{00000000-0005-0000-0000-0000F52B0000}"/>
    <cellStyle name="20% - uthevingsfarge 2 63" xfId="14740" xr:uid="{00000000-0005-0000-0000-0000F62B0000}"/>
    <cellStyle name="20% - uthevingsfarge 2 63 2" xfId="36582" xr:uid="{00000000-0005-0000-0000-0000F72B0000}"/>
    <cellStyle name="20% - uthevingsfarge 2 64" xfId="14741" xr:uid="{00000000-0005-0000-0000-0000F82B0000}"/>
    <cellStyle name="20% - uthevingsfarge 2 64 2" xfId="36661" xr:uid="{00000000-0005-0000-0000-0000F92B0000}"/>
    <cellStyle name="20% - uthevingsfarge 2 65" xfId="14742" xr:uid="{00000000-0005-0000-0000-0000FA2B0000}"/>
    <cellStyle name="20% - uthevingsfarge 2 65 2" xfId="36552" xr:uid="{00000000-0005-0000-0000-0000FB2B0000}"/>
    <cellStyle name="20% - uthevingsfarge 2 66" xfId="14743" xr:uid="{00000000-0005-0000-0000-0000FC2B0000}"/>
    <cellStyle name="20% - uthevingsfarge 2 66 2" xfId="36647" xr:uid="{00000000-0005-0000-0000-0000FD2B0000}"/>
    <cellStyle name="20% - uthevingsfarge 2 67" xfId="36621" xr:uid="{00000000-0005-0000-0000-0000FE2B0000}"/>
    <cellStyle name="20% - uthevingsfarge 2 68" xfId="43791" xr:uid="{00000000-0005-0000-0000-0000FF2B0000}"/>
    <cellStyle name="20% - uthevingsfarge 2 69" xfId="43792" xr:uid="{00000000-0005-0000-0000-0000002C0000}"/>
    <cellStyle name="20% - uthevingsfarge 2 7" xfId="3006" xr:uid="{00000000-0005-0000-0000-0000012C0000}"/>
    <cellStyle name="20% - uthevingsfarge 2 7 2" xfId="3007" xr:uid="{00000000-0005-0000-0000-0000022C0000}"/>
    <cellStyle name="20% - uthevingsfarge 2 7 2 2" xfId="3008" xr:uid="{00000000-0005-0000-0000-0000032C0000}"/>
    <cellStyle name="20% - uthevingsfarge 2 7 2 2 2" xfId="38344" xr:uid="{00000000-0005-0000-0000-0000042C0000}"/>
    <cellStyle name="20% - uthevingsfarge 2 7 2 2_CC1" xfId="54147" xr:uid="{8F57EE00-6DC5-4C27-AAE3-BDD5EEAC3734}"/>
    <cellStyle name="20% - uthevingsfarge 2 7 2 3" xfId="38345" xr:uid="{00000000-0005-0000-0000-0000052C0000}"/>
    <cellStyle name="20% - uthevingsfarge 2 7 2 4" xfId="38346" xr:uid="{00000000-0005-0000-0000-0000062C0000}"/>
    <cellStyle name="20% - uthevingsfarge 2 7 2 5" xfId="38347" xr:uid="{00000000-0005-0000-0000-0000072C0000}"/>
    <cellStyle name="20% - uthevingsfarge 2 7 2 6" xfId="38343" xr:uid="{00000000-0005-0000-0000-0000082C0000}"/>
    <cellStyle name="20% - uthevingsfarge 2 7 2_4 manuell" xfId="54148" xr:uid="{5FA55B01-765C-473E-AFB8-8528AD1C3D1A}"/>
    <cellStyle name="20% - uthevingsfarge 2 7 3" xfId="3009" xr:uid="{00000000-0005-0000-0000-00000A2C0000}"/>
    <cellStyle name="20% - uthevingsfarge 2 7 3 2" xfId="14744" xr:uid="{00000000-0005-0000-0000-00000B2C0000}"/>
    <cellStyle name="20% - uthevingsfarge 2 7 3 3" xfId="38348" xr:uid="{00000000-0005-0000-0000-00000C2C0000}"/>
    <cellStyle name="20% - uthevingsfarge 2 7 3_AVA DVA EL" xfId="14745" xr:uid="{00000000-0005-0000-0000-00000D2C0000}"/>
    <cellStyle name="20% - uthevingsfarge 2 7 4" xfId="14746" xr:uid="{00000000-0005-0000-0000-00000E2C0000}"/>
    <cellStyle name="20% - uthevingsfarge 2 7 4 2" xfId="38349" xr:uid="{00000000-0005-0000-0000-00000F2C0000}"/>
    <cellStyle name="20% - uthevingsfarge 2 7 5" xfId="14747" xr:uid="{00000000-0005-0000-0000-0000102C0000}"/>
    <cellStyle name="20% - uthevingsfarge 2 7 5 2" xfId="38350" xr:uid="{00000000-0005-0000-0000-0000112C0000}"/>
    <cellStyle name="20% - uthevingsfarge 2 7 6" xfId="38351" xr:uid="{00000000-0005-0000-0000-0000122C0000}"/>
    <cellStyle name="20% - uthevingsfarge 2 7 7" xfId="38342" xr:uid="{00000000-0005-0000-0000-0000132C0000}"/>
    <cellStyle name="20% - uthevingsfarge 2 7 8" xfId="43793" xr:uid="{00000000-0005-0000-0000-0000142C0000}"/>
    <cellStyle name="20% - uthevingsfarge 2 7_3. Chng in credit spreads" xfId="43794" xr:uid="{00000000-0005-0000-0000-0000152C0000}"/>
    <cellStyle name="20% - uthevingsfarge 2 70" xfId="43795" xr:uid="{00000000-0005-0000-0000-0000162C0000}"/>
    <cellStyle name="20% - uthevingsfarge 2 71" xfId="43796" xr:uid="{00000000-0005-0000-0000-0000172C0000}"/>
    <cellStyle name="20% - uthevingsfarge 2 72" xfId="43797" xr:uid="{00000000-0005-0000-0000-0000182C0000}"/>
    <cellStyle name="20% - uthevingsfarge 2 73" xfId="43798" xr:uid="{00000000-0005-0000-0000-0000192C0000}"/>
    <cellStyle name="20% - uthevingsfarge 2 74" xfId="43799" xr:uid="{00000000-0005-0000-0000-00001A2C0000}"/>
    <cellStyle name="20% - uthevingsfarge 2 8" xfId="3010" xr:uid="{00000000-0005-0000-0000-00001B2C0000}"/>
    <cellStyle name="20% - uthevingsfarge 2 8 2" xfId="3011" xr:uid="{00000000-0005-0000-0000-00001C2C0000}"/>
    <cellStyle name="20% - uthevingsfarge 2 8 2 2" xfId="3012" xr:uid="{00000000-0005-0000-0000-00001D2C0000}"/>
    <cellStyle name="20% - uthevingsfarge 2 8 2 2 2" xfId="38354" xr:uid="{00000000-0005-0000-0000-00001E2C0000}"/>
    <cellStyle name="20% - uthevingsfarge 2 8 2 2_CC1" xfId="54149" xr:uid="{4ABFBD08-9C70-413C-8379-83CAEBC390FC}"/>
    <cellStyle name="20% - uthevingsfarge 2 8 2 3" xfId="38355" xr:uid="{00000000-0005-0000-0000-00001F2C0000}"/>
    <cellStyle name="20% - uthevingsfarge 2 8 2 4" xfId="38356" xr:uid="{00000000-0005-0000-0000-0000202C0000}"/>
    <cellStyle name="20% - uthevingsfarge 2 8 2 5" xfId="38357" xr:uid="{00000000-0005-0000-0000-0000212C0000}"/>
    <cellStyle name="20% - uthevingsfarge 2 8 2 6" xfId="38353" xr:uid="{00000000-0005-0000-0000-0000222C0000}"/>
    <cellStyle name="20% - uthevingsfarge 2 8 2_4 manuell" xfId="54150" xr:uid="{5FAF0217-5CE7-412F-924C-15F2A1463D04}"/>
    <cellStyle name="20% - uthevingsfarge 2 8 3" xfId="3013" xr:uid="{00000000-0005-0000-0000-0000242C0000}"/>
    <cellStyle name="20% - uthevingsfarge 2 8 3 2" xfId="38358" xr:uid="{00000000-0005-0000-0000-0000252C0000}"/>
    <cellStyle name="20% - uthevingsfarge 2 8 3_CC1" xfId="54151" xr:uid="{5830113D-AF79-470A-AECB-2789786359F7}"/>
    <cellStyle name="20% - uthevingsfarge 2 8 4" xfId="38359" xr:uid="{00000000-0005-0000-0000-0000262C0000}"/>
    <cellStyle name="20% - uthevingsfarge 2 8 5" xfId="38360" xr:uid="{00000000-0005-0000-0000-0000272C0000}"/>
    <cellStyle name="20% - uthevingsfarge 2 8 6" xfId="38361" xr:uid="{00000000-0005-0000-0000-0000282C0000}"/>
    <cellStyle name="20% - uthevingsfarge 2 8 7" xfId="38352" xr:uid="{00000000-0005-0000-0000-0000292C0000}"/>
    <cellStyle name="20% - uthevingsfarge 2 8_3. Chng in credit spreads" xfId="43800" xr:uid="{00000000-0005-0000-0000-00002A2C0000}"/>
    <cellStyle name="20% - uthevingsfarge 2 9" xfId="3014" xr:uid="{00000000-0005-0000-0000-00002B2C0000}"/>
    <cellStyle name="20% - uthevingsfarge 2 9 2" xfId="3015" xr:uid="{00000000-0005-0000-0000-00002C2C0000}"/>
    <cellStyle name="20% - uthevingsfarge 2 9 2 2" xfId="3016" xr:uid="{00000000-0005-0000-0000-00002D2C0000}"/>
    <cellStyle name="20% - uthevingsfarge 2 9 2 2 2" xfId="38364" xr:uid="{00000000-0005-0000-0000-00002E2C0000}"/>
    <cellStyle name="20% - uthevingsfarge 2 9 2 2_CC1" xfId="54152" xr:uid="{4F4225D5-E11F-4F0A-8625-0F0443B9D1D4}"/>
    <cellStyle name="20% - uthevingsfarge 2 9 2 3" xfId="38365" xr:uid="{00000000-0005-0000-0000-00002F2C0000}"/>
    <cellStyle name="20% - uthevingsfarge 2 9 2 4" xfId="38366" xr:uid="{00000000-0005-0000-0000-0000302C0000}"/>
    <cellStyle name="20% - uthevingsfarge 2 9 2 5" xfId="38367" xr:uid="{00000000-0005-0000-0000-0000312C0000}"/>
    <cellStyle name="20% - uthevingsfarge 2 9 2 6" xfId="38363" xr:uid="{00000000-0005-0000-0000-0000322C0000}"/>
    <cellStyle name="20% - uthevingsfarge 2 9 2_4 manuell" xfId="54153" xr:uid="{A8060B7F-8FE4-466F-B315-D1742D832D63}"/>
    <cellStyle name="20% - uthevingsfarge 2 9 3" xfId="3017" xr:uid="{00000000-0005-0000-0000-0000342C0000}"/>
    <cellStyle name="20% - uthevingsfarge 2 9 3 2" xfId="38368" xr:uid="{00000000-0005-0000-0000-0000352C0000}"/>
    <cellStyle name="20% - uthevingsfarge 2 9 3_CC1" xfId="54154" xr:uid="{E82608AC-17C0-4E93-B633-AF78A320C2C1}"/>
    <cellStyle name="20% - uthevingsfarge 2 9 4" xfId="38369" xr:uid="{00000000-0005-0000-0000-0000362C0000}"/>
    <cellStyle name="20% - uthevingsfarge 2 9 5" xfId="38370" xr:uid="{00000000-0005-0000-0000-0000372C0000}"/>
    <cellStyle name="20% - uthevingsfarge 2 9 6" xfId="38371" xr:uid="{00000000-0005-0000-0000-0000382C0000}"/>
    <cellStyle name="20% - uthevingsfarge 2 9 7" xfId="38362" xr:uid="{00000000-0005-0000-0000-0000392C0000}"/>
    <cellStyle name="20% - uthevingsfarge 2 9_4 manuell" xfId="54155" xr:uid="{FCBFB6C4-0ACB-4F00-B450-C362E4333491}"/>
    <cellStyle name="20% - uthevingsfarge 2_4 manuell" xfId="54156" xr:uid="{12CA8F95-385F-48BB-A982-5D859FB4D206}"/>
    <cellStyle name="20% - uthevingsfarge 3" xfId="36247" xr:uid="{00000000-0005-0000-0000-00003C2C0000}"/>
    <cellStyle name="20% - uthevingsfarge 3 10" xfId="3018" xr:uid="{00000000-0005-0000-0000-00003D2C0000}"/>
    <cellStyle name="20% - uthevingsfarge 3 10 2" xfId="3019" xr:uid="{00000000-0005-0000-0000-00003E2C0000}"/>
    <cellStyle name="20% - uthevingsfarge 3 10 2 2" xfId="3020" xr:uid="{00000000-0005-0000-0000-00003F2C0000}"/>
    <cellStyle name="20% - uthevingsfarge 3 10 2 2 2" xfId="38374" xr:uid="{00000000-0005-0000-0000-0000402C0000}"/>
    <cellStyle name="20% - uthevingsfarge 3 10 2 2_CC1" xfId="54157" xr:uid="{006BC4AD-7405-4CEC-B27A-D789A92512ED}"/>
    <cellStyle name="20% - uthevingsfarge 3 10 2 3" xfId="38375" xr:uid="{00000000-0005-0000-0000-0000412C0000}"/>
    <cellStyle name="20% - uthevingsfarge 3 10 2 4" xfId="38376" xr:uid="{00000000-0005-0000-0000-0000422C0000}"/>
    <cellStyle name="20% - uthevingsfarge 3 10 2 5" xfId="38377" xr:uid="{00000000-0005-0000-0000-0000432C0000}"/>
    <cellStyle name="20% - uthevingsfarge 3 10 2 6" xfId="38373" xr:uid="{00000000-0005-0000-0000-0000442C0000}"/>
    <cellStyle name="20% - uthevingsfarge 3 10 2_4 manuell" xfId="54158" xr:uid="{1F947C17-701C-4377-9A1C-D6BB057B812F}"/>
    <cellStyle name="20% - uthevingsfarge 3 10 3" xfId="3021" xr:uid="{00000000-0005-0000-0000-0000462C0000}"/>
    <cellStyle name="20% - uthevingsfarge 3 10 3 2" xfId="38378" xr:uid="{00000000-0005-0000-0000-0000472C0000}"/>
    <cellStyle name="20% - uthevingsfarge 3 10 3_CC1" xfId="54159" xr:uid="{22E1AB9F-1924-4750-B88C-F6091359CBF8}"/>
    <cellStyle name="20% - uthevingsfarge 3 10 4" xfId="38379" xr:uid="{00000000-0005-0000-0000-0000482C0000}"/>
    <cellStyle name="20% - uthevingsfarge 3 10 5" xfId="38380" xr:uid="{00000000-0005-0000-0000-0000492C0000}"/>
    <cellStyle name="20% - uthevingsfarge 3 10 6" xfId="38381" xr:uid="{00000000-0005-0000-0000-00004A2C0000}"/>
    <cellStyle name="20% - uthevingsfarge 3 10 7" xfId="38372" xr:uid="{00000000-0005-0000-0000-00004B2C0000}"/>
    <cellStyle name="20% - uthevingsfarge 3 10_4 manuell" xfId="54160" xr:uid="{8FDA09B8-EB59-4E4E-BBB7-7959500CD7A7}"/>
    <cellStyle name="20% - uthevingsfarge 3 11" xfId="3022" xr:uid="{00000000-0005-0000-0000-00004D2C0000}"/>
    <cellStyle name="20% - uthevingsfarge 3 11 2" xfId="3023" xr:uid="{00000000-0005-0000-0000-00004E2C0000}"/>
    <cellStyle name="20% - uthevingsfarge 3 11 2 2" xfId="3024" xr:uid="{00000000-0005-0000-0000-00004F2C0000}"/>
    <cellStyle name="20% - uthevingsfarge 3 11 2 2 2" xfId="38384" xr:uid="{00000000-0005-0000-0000-0000502C0000}"/>
    <cellStyle name="20% - uthevingsfarge 3 11 2 2_CC1" xfId="54161" xr:uid="{71A92443-9653-4111-A486-009680AB3E05}"/>
    <cellStyle name="20% - uthevingsfarge 3 11 2 3" xfId="38385" xr:uid="{00000000-0005-0000-0000-0000512C0000}"/>
    <cellStyle name="20% - uthevingsfarge 3 11 2 4" xfId="38386" xr:uid="{00000000-0005-0000-0000-0000522C0000}"/>
    <cellStyle name="20% - uthevingsfarge 3 11 2 5" xfId="38387" xr:uid="{00000000-0005-0000-0000-0000532C0000}"/>
    <cellStyle name="20% - uthevingsfarge 3 11 2 6" xfId="38383" xr:uid="{00000000-0005-0000-0000-0000542C0000}"/>
    <cellStyle name="20% - uthevingsfarge 3 11 2_4 manuell" xfId="54162" xr:uid="{4036ACA5-71A0-4AD7-8800-6B68CD66A4C5}"/>
    <cellStyle name="20% - uthevingsfarge 3 11 3" xfId="3025" xr:uid="{00000000-0005-0000-0000-0000562C0000}"/>
    <cellStyle name="20% - uthevingsfarge 3 11 3 2" xfId="38388" xr:uid="{00000000-0005-0000-0000-0000572C0000}"/>
    <cellStyle name="20% - uthevingsfarge 3 11 3_CC1" xfId="54163" xr:uid="{75D4F714-B847-43B0-9E5B-59CDCAFDDE75}"/>
    <cellStyle name="20% - uthevingsfarge 3 11 4" xfId="38389" xr:uid="{00000000-0005-0000-0000-0000582C0000}"/>
    <cellStyle name="20% - uthevingsfarge 3 11 5" xfId="38390" xr:uid="{00000000-0005-0000-0000-0000592C0000}"/>
    <cellStyle name="20% - uthevingsfarge 3 11 6" xfId="38391" xr:uid="{00000000-0005-0000-0000-00005A2C0000}"/>
    <cellStyle name="20% - uthevingsfarge 3 11 7" xfId="38382" xr:uid="{00000000-0005-0000-0000-00005B2C0000}"/>
    <cellStyle name="20% - uthevingsfarge 3 11_4 manuell" xfId="54164" xr:uid="{49146AB0-0DAB-41AF-9F6D-F2BCA0DB49C0}"/>
    <cellStyle name="20% - uthevingsfarge 3 12" xfId="3026" xr:uid="{00000000-0005-0000-0000-00005D2C0000}"/>
    <cellStyle name="20% - uthevingsfarge 3 12 2" xfId="3027" xr:uid="{00000000-0005-0000-0000-00005E2C0000}"/>
    <cellStyle name="20% - uthevingsfarge 3 12 2 2" xfId="3028" xr:uid="{00000000-0005-0000-0000-00005F2C0000}"/>
    <cellStyle name="20% - uthevingsfarge 3 12 2 2 2" xfId="38394" xr:uid="{00000000-0005-0000-0000-0000602C0000}"/>
    <cellStyle name="20% - uthevingsfarge 3 12 2 2_CC1" xfId="54165" xr:uid="{87D67E9A-C986-46CF-A722-47F26434D8B5}"/>
    <cellStyle name="20% - uthevingsfarge 3 12 2 3" xfId="38395" xr:uid="{00000000-0005-0000-0000-0000612C0000}"/>
    <cellStyle name="20% - uthevingsfarge 3 12 2 4" xfId="38396" xr:uid="{00000000-0005-0000-0000-0000622C0000}"/>
    <cellStyle name="20% - uthevingsfarge 3 12 2 5" xfId="38397" xr:uid="{00000000-0005-0000-0000-0000632C0000}"/>
    <cellStyle name="20% - uthevingsfarge 3 12 2 6" xfId="38393" xr:uid="{00000000-0005-0000-0000-0000642C0000}"/>
    <cellStyle name="20% - uthevingsfarge 3 12 2_4 manuell" xfId="54166" xr:uid="{B804904C-D326-49B3-87EF-6007409BC36D}"/>
    <cellStyle name="20% - uthevingsfarge 3 12 3" xfId="3029" xr:uid="{00000000-0005-0000-0000-0000662C0000}"/>
    <cellStyle name="20% - uthevingsfarge 3 12 3 2" xfId="38398" xr:uid="{00000000-0005-0000-0000-0000672C0000}"/>
    <cellStyle name="20% - uthevingsfarge 3 12 3_CC1" xfId="54167" xr:uid="{8206B7EA-718F-413E-BCAA-BC4FBFCFB893}"/>
    <cellStyle name="20% - uthevingsfarge 3 12 4" xfId="38399" xr:uid="{00000000-0005-0000-0000-0000682C0000}"/>
    <cellStyle name="20% - uthevingsfarge 3 12 5" xfId="38400" xr:uid="{00000000-0005-0000-0000-0000692C0000}"/>
    <cellStyle name="20% - uthevingsfarge 3 12 6" xfId="38401" xr:uid="{00000000-0005-0000-0000-00006A2C0000}"/>
    <cellStyle name="20% - uthevingsfarge 3 12 7" xfId="38392" xr:uid="{00000000-0005-0000-0000-00006B2C0000}"/>
    <cellStyle name="20% - uthevingsfarge 3 12_4 manuell" xfId="54168" xr:uid="{9CD7B7A7-7F06-4CFF-9BCD-7A2C20DB5814}"/>
    <cellStyle name="20% - uthevingsfarge 3 13" xfId="3030" xr:uid="{00000000-0005-0000-0000-00006D2C0000}"/>
    <cellStyle name="20% - uthevingsfarge 3 13 2" xfId="3031" xr:uid="{00000000-0005-0000-0000-00006E2C0000}"/>
    <cellStyle name="20% - uthevingsfarge 3 13 2 2" xfId="3032" xr:uid="{00000000-0005-0000-0000-00006F2C0000}"/>
    <cellStyle name="20% - uthevingsfarge 3 13 2 2 2" xfId="38404" xr:uid="{00000000-0005-0000-0000-0000702C0000}"/>
    <cellStyle name="20% - uthevingsfarge 3 13 2 2_CC1" xfId="54169" xr:uid="{36DA7183-22B2-4CCB-80C1-9187788BF05B}"/>
    <cellStyle name="20% - uthevingsfarge 3 13 2 3" xfId="38405" xr:uid="{00000000-0005-0000-0000-0000712C0000}"/>
    <cellStyle name="20% - uthevingsfarge 3 13 2 4" xfId="38406" xr:uid="{00000000-0005-0000-0000-0000722C0000}"/>
    <cellStyle name="20% - uthevingsfarge 3 13 2 5" xfId="38407" xr:uid="{00000000-0005-0000-0000-0000732C0000}"/>
    <cellStyle name="20% - uthevingsfarge 3 13 2 6" xfId="38403" xr:uid="{00000000-0005-0000-0000-0000742C0000}"/>
    <cellStyle name="20% - uthevingsfarge 3 13 2_4 manuell" xfId="54170" xr:uid="{6879CB62-D8B1-44B6-8159-D5D817859857}"/>
    <cellStyle name="20% - uthevingsfarge 3 13 3" xfId="3033" xr:uid="{00000000-0005-0000-0000-0000762C0000}"/>
    <cellStyle name="20% - uthevingsfarge 3 13 3 2" xfId="38408" xr:uid="{00000000-0005-0000-0000-0000772C0000}"/>
    <cellStyle name="20% - uthevingsfarge 3 13 3_CC1" xfId="54171" xr:uid="{48AD6FE3-6589-4DA1-8F1C-44D521D3DED4}"/>
    <cellStyle name="20% - uthevingsfarge 3 13 4" xfId="38409" xr:uid="{00000000-0005-0000-0000-0000782C0000}"/>
    <cellStyle name="20% - uthevingsfarge 3 13 5" xfId="38410" xr:uid="{00000000-0005-0000-0000-0000792C0000}"/>
    <cellStyle name="20% - uthevingsfarge 3 13 6" xfId="38411" xr:uid="{00000000-0005-0000-0000-00007A2C0000}"/>
    <cellStyle name="20% - uthevingsfarge 3 13 7" xfId="38402" xr:uid="{00000000-0005-0000-0000-00007B2C0000}"/>
    <cellStyle name="20% - uthevingsfarge 3 13_4 manuell" xfId="54172" xr:uid="{5FBE8921-3881-4DA5-BC78-5AD5EC17FAE8}"/>
    <cellStyle name="20% - uthevingsfarge 3 14" xfId="3034" xr:uid="{00000000-0005-0000-0000-00007D2C0000}"/>
    <cellStyle name="20% - uthevingsfarge 3 14 2" xfId="3035" xr:uid="{00000000-0005-0000-0000-00007E2C0000}"/>
    <cellStyle name="20% - uthevingsfarge 3 14 2 2" xfId="3036" xr:uid="{00000000-0005-0000-0000-00007F2C0000}"/>
    <cellStyle name="20% - uthevingsfarge 3 14 2 2 2" xfId="38414" xr:uid="{00000000-0005-0000-0000-0000802C0000}"/>
    <cellStyle name="20% - uthevingsfarge 3 14 2 2_CC1" xfId="54173" xr:uid="{1A19337B-5F17-475A-80F0-1342EAB38E2D}"/>
    <cellStyle name="20% - uthevingsfarge 3 14 2 3" xfId="38415" xr:uid="{00000000-0005-0000-0000-0000812C0000}"/>
    <cellStyle name="20% - uthevingsfarge 3 14 2 4" xfId="38416" xr:uid="{00000000-0005-0000-0000-0000822C0000}"/>
    <cellStyle name="20% - uthevingsfarge 3 14 2 5" xfId="38417" xr:uid="{00000000-0005-0000-0000-0000832C0000}"/>
    <cellStyle name="20% - uthevingsfarge 3 14 2 6" xfId="38413" xr:uid="{00000000-0005-0000-0000-0000842C0000}"/>
    <cellStyle name="20% - uthevingsfarge 3 14 2_4 manuell" xfId="54174" xr:uid="{22FCB91C-E5FE-46A0-961C-606CB0890A37}"/>
    <cellStyle name="20% - uthevingsfarge 3 14 3" xfId="3037" xr:uid="{00000000-0005-0000-0000-0000862C0000}"/>
    <cellStyle name="20% - uthevingsfarge 3 14 3 2" xfId="38418" xr:uid="{00000000-0005-0000-0000-0000872C0000}"/>
    <cellStyle name="20% - uthevingsfarge 3 14 3_CC1" xfId="54175" xr:uid="{B46A0F42-260A-480D-BB46-EC4031A16617}"/>
    <cellStyle name="20% - uthevingsfarge 3 14 4" xfId="38419" xr:uid="{00000000-0005-0000-0000-0000882C0000}"/>
    <cellStyle name="20% - uthevingsfarge 3 14 5" xfId="38420" xr:uid="{00000000-0005-0000-0000-0000892C0000}"/>
    <cellStyle name="20% - uthevingsfarge 3 14 6" xfId="38421" xr:uid="{00000000-0005-0000-0000-00008A2C0000}"/>
    <cellStyle name="20% - uthevingsfarge 3 14 7" xfId="38412" xr:uid="{00000000-0005-0000-0000-00008B2C0000}"/>
    <cellStyle name="20% - uthevingsfarge 3 14_4 manuell" xfId="54176" xr:uid="{5C74E5CB-DFEB-4080-8AB9-6F43B812064D}"/>
    <cellStyle name="20% - uthevingsfarge 3 15" xfId="3038" xr:uid="{00000000-0005-0000-0000-00008D2C0000}"/>
    <cellStyle name="20% - uthevingsfarge 3 15 2" xfId="3039" xr:uid="{00000000-0005-0000-0000-00008E2C0000}"/>
    <cellStyle name="20% - uthevingsfarge 3 15 2 2" xfId="3040" xr:uid="{00000000-0005-0000-0000-00008F2C0000}"/>
    <cellStyle name="20% - uthevingsfarge 3 15 2 2 2" xfId="38424" xr:uid="{00000000-0005-0000-0000-0000902C0000}"/>
    <cellStyle name="20% - uthevingsfarge 3 15 2 2_CC1" xfId="54177" xr:uid="{7C26DB2C-C4E9-4C00-9424-A235392D7BC1}"/>
    <cellStyle name="20% - uthevingsfarge 3 15 2 3" xfId="38425" xr:uid="{00000000-0005-0000-0000-0000912C0000}"/>
    <cellStyle name="20% - uthevingsfarge 3 15 2 4" xfId="38426" xr:uid="{00000000-0005-0000-0000-0000922C0000}"/>
    <cellStyle name="20% - uthevingsfarge 3 15 2 5" xfId="38427" xr:uid="{00000000-0005-0000-0000-0000932C0000}"/>
    <cellStyle name="20% - uthevingsfarge 3 15 2 6" xfId="38423" xr:uid="{00000000-0005-0000-0000-0000942C0000}"/>
    <cellStyle name="20% - uthevingsfarge 3 15 2_4 manuell" xfId="54178" xr:uid="{6CC71EEE-7259-4677-BA3E-CCE09F977ABA}"/>
    <cellStyle name="20% - uthevingsfarge 3 15 3" xfId="3041" xr:uid="{00000000-0005-0000-0000-0000962C0000}"/>
    <cellStyle name="20% - uthevingsfarge 3 15 3 2" xfId="38428" xr:uid="{00000000-0005-0000-0000-0000972C0000}"/>
    <cellStyle name="20% - uthevingsfarge 3 15 3_CC1" xfId="54179" xr:uid="{D935F370-B8D0-4CB0-9532-D6883E2EAB94}"/>
    <cellStyle name="20% - uthevingsfarge 3 15 4" xfId="38429" xr:uid="{00000000-0005-0000-0000-0000982C0000}"/>
    <cellStyle name="20% - uthevingsfarge 3 15 5" xfId="38430" xr:uid="{00000000-0005-0000-0000-0000992C0000}"/>
    <cellStyle name="20% - uthevingsfarge 3 15 6" xfId="38431" xr:uid="{00000000-0005-0000-0000-00009A2C0000}"/>
    <cellStyle name="20% - uthevingsfarge 3 15 7" xfId="38422" xr:uid="{00000000-0005-0000-0000-00009B2C0000}"/>
    <cellStyle name="20% - uthevingsfarge 3 15_4 manuell" xfId="54180" xr:uid="{FF99E746-7744-455C-9922-6DC5098EE06F}"/>
    <cellStyle name="20% - uthevingsfarge 3 16" xfId="3042" xr:uid="{00000000-0005-0000-0000-00009D2C0000}"/>
    <cellStyle name="20% - uthevingsfarge 3 16 2" xfId="3043" xr:uid="{00000000-0005-0000-0000-00009E2C0000}"/>
    <cellStyle name="20% - uthevingsfarge 3 16 2 2" xfId="3044" xr:uid="{00000000-0005-0000-0000-00009F2C0000}"/>
    <cellStyle name="20% - uthevingsfarge 3 16 2 2 2" xfId="38434" xr:uid="{00000000-0005-0000-0000-0000A02C0000}"/>
    <cellStyle name="20% - uthevingsfarge 3 16 2 2_CC1" xfId="54181" xr:uid="{A1F9788B-09E6-40A1-A741-F81A03C1DC03}"/>
    <cellStyle name="20% - uthevingsfarge 3 16 2 3" xfId="38435" xr:uid="{00000000-0005-0000-0000-0000A12C0000}"/>
    <cellStyle name="20% - uthevingsfarge 3 16 2 4" xfId="38436" xr:uid="{00000000-0005-0000-0000-0000A22C0000}"/>
    <cellStyle name="20% - uthevingsfarge 3 16 2 5" xfId="38437" xr:uid="{00000000-0005-0000-0000-0000A32C0000}"/>
    <cellStyle name="20% - uthevingsfarge 3 16 2 6" xfId="38433" xr:uid="{00000000-0005-0000-0000-0000A42C0000}"/>
    <cellStyle name="20% - uthevingsfarge 3 16 2_4 manuell" xfId="54182" xr:uid="{4398E4CA-462B-4416-896E-0AF0F8E0B5B4}"/>
    <cellStyle name="20% - uthevingsfarge 3 16 3" xfId="3045" xr:uid="{00000000-0005-0000-0000-0000A62C0000}"/>
    <cellStyle name="20% - uthevingsfarge 3 16 3 2" xfId="38438" xr:uid="{00000000-0005-0000-0000-0000A72C0000}"/>
    <cellStyle name="20% - uthevingsfarge 3 16 3_CC1" xfId="54183" xr:uid="{3EF16118-90AF-46C4-95B7-8BD22EC31C84}"/>
    <cellStyle name="20% - uthevingsfarge 3 16 4" xfId="38439" xr:uid="{00000000-0005-0000-0000-0000A82C0000}"/>
    <cellStyle name="20% - uthevingsfarge 3 16 5" xfId="38440" xr:uid="{00000000-0005-0000-0000-0000A92C0000}"/>
    <cellStyle name="20% - uthevingsfarge 3 16 6" xfId="38441" xr:uid="{00000000-0005-0000-0000-0000AA2C0000}"/>
    <cellStyle name="20% - uthevingsfarge 3 16 7" xfId="38432" xr:uid="{00000000-0005-0000-0000-0000AB2C0000}"/>
    <cellStyle name="20% - uthevingsfarge 3 16_4 manuell" xfId="54184" xr:uid="{4D74C61D-E28C-485F-B7D1-182AE8F5AB3A}"/>
    <cellStyle name="20% - uthevingsfarge 3 17" xfId="3046" xr:uid="{00000000-0005-0000-0000-0000AD2C0000}"/>
    <cellStyle name="20% - uthevingsfarge 3 17 2" xfId="3047" xr:uid="{00000000-0005-0000-0000-0000AE2C0000}"/>
    <cellStyle name="20% - uthevingsfarge 3 17 2 2" xfId="3048" xr:uid="{00000000-0005-0000-0000-0000AF2C0000}"/>
    <cellStyle name="20% - uthevingsfarge 3 17 2 2 2" xfId="38444" xr:uid="{00000000-0005-0000-0000-0000B02C0000}"/>
    <cellStyle name="20% - uthevingsfarge 3 17 2 2_CC1" xfId="54185" xr:uid="{4514504A-2F9C-4C66-85A5-6508250A7F3A}"/>
    <cellStyle name="20% - uthevingsfarge 3 17 2 3" xfId="38445" xr:uid="{00000000-0005-0000-0000-0000B12C0000}"/>
    <cellStyle name="20% - uthevingsfarge 3 17 2 4" xfId="38446" xr:uid="{00000000-0005-0000-0000-0000B22C0000}"/>
    <cellStyle name="20% - uthevingsfarge 3 17 2 5" xfId="38447" xr:uid="{00000000-0005-0000-0000-0000B32C0000}"/>
    <cellStyle name="20% - uthevingsfarge 3 17 2 6" xfId="38443" xr:uid="{00000000-0005-0000-0000-0000B42C0000}"/>
    <cellStyle name="20% - uthevingsfarge 3 17 2_4 manuell" xfId="54186" xr:uid="{84BD9CEC-FB98-45A6-923E-83472DAD7D39}"/>
    <cellStyle name="20% - uthevingsfarge 3 17 3" xfId="3049" xr:uid="{00000000-0005-0000-0000-0000B62C0000}"/>
    <cellStyle name="20% - uthevingsfarge 3 17 3 2" xfId="38448" xr:uid="{00000000-0005-0000-0000-0000B72C0000}"/>
    <cellStyle name="20% - uthevingsfarge 3 17 3_CC1" xfId="54187" xr:uid="{9D0DC719-3FB6-4240-83A1-6840A5D4BA04}"/>
    <cellStyle name="20% - uthevingsfarge 3 17 4" xfId="38449" xr:uid="{00000000-0005-0000-0000-0000B82C0000}"/>
    <cellStyle name="20% - uthevingsfarge 3 17 5" xfId="38450" xr:uid="{00000000-0005-0000-0000-0000B92C0000}"/>
    <cellStyle name="20% - uthevingsfarge 3 17 6" xfId="38451" xr:uid="{00000000-0005-0000-0000-0000BA2C0000}"/>
    <cellStyle name="20% - uthevingsfarge 3 17 7" xfId="38442" xr:uid="{00000000-0005-0000-0000-0000BB2C0000}"/>
    <cellStyle name="20% - uthevingsfarge 3 17_4 manuell" xfId="54188" xr:uid="{09BE9D07-E2F8-42CC-8C34-C74DCDAAF458}"/>
    <cellStyle name="20% - uthevingsfarge 3 18" xfId="3050" xr:uid="{00000000-0005-0000-0000-0000BD2C0000}"/>
    <cellStyle name="20% - uthevingsfarge 3 18 2" xfId="3051" xr:uid="{00000000-0005-0000-0000-0000BE2C0000}"/>
    <cellStyle name="20% - uthevingsfarge 3 18 2 2" xfId="3052" xr:uid="{00000000-0005-0000-0000-0000BF2C0000}"/>
    <cellStyle name="20% - uthevingsfarge 3 18 2 2 2" xfId="38454" xr:uid="{00000000-0005-0000-0000-0000C02C0000}"/>
    <cellStyle name="20% - uthevingsfarge 3 18 2 2_CC1" xfId="54189" xr:uid="{BF37771A-7397-4F14-977C-CEAB2A5EBA4A}"/>
    <cellStyle name="20% - uthevingsfarge 3 18 2 3" xfId="38455" xr:uid="{00000000-0005-0000-0000-0000C12C0000}"/>
    <cellStyle name="20% - uthevingsfarge 3 18 2 4" xfId="38456" xr:uid="{00000000-0005-0000-0000-0000C22C0000}"/>
    <cellStyle name="20% - uthevingsfarge 3 18 2 5" xfId="38457" xr:uid="{00000000-0005-0000-0000-0000C32C0000}"/>
    <cellStyle name="20% - uthevingsfarge 3 18 2 6" xfId="38453" xr:uid="{00000000-0005-0000-0000-0000C42C0000}"/>
    <cellStyle name="20% - uthevingsfarge 3 18 2_4 manuell" xfId="54190" xr:uid="{52531DDC-7994-4050-964D-87E2AB34AC83}"/>
    <cellStyle name="20% - uthevingsfarge 3 18 3" xfId="3053" xr:uid="{00000000-0005-0000-0000-0000C62C0000}"/>
    <cellStyle name="20% - uthevingsfarge 3 18 3 2" xfId="38458" xr:uid="{00000000-0005-0000-0000-0000C72C0000}"/>
    <cellStyle name="20% - uthevingsfarge 3 18 3_CC1" xfId="54191" xr:uid="{ED09DC33-7BA5-47CE-8F81-14FA5D67861C}"/>
    <cellStyle name="20% - uthevingsfarge 3 18 4" xfId="38459" xr:uid="{00000000-0005-0000-0000-0000C82C0000}"/>
    <cellStyle name="20% - uthevingsfarge 3 18 5" xfId="38460" xr:uid="{00000000-0005-0000-0000-0000C92C0000}"/>
    <cellStyle name="20% - uthevingsfarge 3 18 6" xfId="38461" xr:uid="{00000000-0005-0000-0000-0000CA2C0000}"/>
    <cellStyle name="20% - uthevingsfarge 3 18 7" xfId="38452" xr:uid="{00000000-0005-0000-0000-0000CB2C0000}"/>
    <cellStyle name="20% - uthevingsfarge 3 18_4 manuell" xfId="54192" xr:uid="{83D6D3C0-40A1-47E8-9D2F-388E48C48530}"/>
    <cellStyle name="20% - uthevingsfarge 3 19" xfId="3054" xr:uid="{00000000-0005-0000-0000-0000CD2C0000}"/>
    <cellStyle name="20% - uthevingsfarge 3 19 2" xfId="3055" xr:uid="{00000000-0005-0000-0000-0000CE2C0000}"/>
    <cellStyle name="20% - uthevingsfarge 3 19 2 2" xfId="3056" xr:uid="{00000000-0005-0000-0000-0000CF2C0000}"/>
    <cellStyle name="20% - uthevingsfarge 3 19 2 2 2" xfId="38464" xr:uid="{00000000-0005-0000-0000-0000D02C0000}"/>
    <cellStyle name="20% - uthevingsfarge 3 19 2 2_CC1" xfId="54193" xr:uid="{E87B385F-6B7C-48D4-A68A-30B24B127881}"/>
    <cellStyle name="20% - uthevingsfarge 3 19 2 3" xfId="38465" xr:uid="{00000000-0005-0000-0000-0000D12C0000}"/>
    <cellStyle name="20% - uthevingsfarge 3 19 2 4" xfId="38466" xr:uid="{00000000-0005-0000-0000-0000D22C0000}"/>
    <cellStyle name="20% - uthevingsfarge 3 19 2 5" xfId="38467" xr:uid="{00000000-0005-0000-0000-0000D32C0000}"/>
    <cellStyle name="20% - uthevingsfarge 3 19 2 6" xfId="38463" xr:uid="{00000000-0005-0000-0000-0000D42C0000}"/>
    <cellStyle name="20% - uthevingsfarge 3 19 2_4 manuell" xfId="54194" xr:uid="{195E7DBB-7E62-4482-90F9-3D49A1B6307B}"/>
    <cellStyle name="20% - uthevingsfarge 3 19 3" xfId="3057" xr:uid="{00000000-0005-0000-0000-0000D62C0000}"/>
    <cellStyle name="20% - uthevingsfarge 3 19 3 2" xfId="38468" xr:uid="{00000000-0005-0000-0000-0000D72C0000}"/>
    <cellStyle name="20% - uthevingsfarge 3 19 3_CC1" xfId="54195" xr:uid="{C99B7150-9DCA-4E9E-B9DA-230258E0CF03}"/>
    <cellStyle name="20% - uthevingsfarge 3 19 4" xfId="38469" xr:uid="{00000000-0005-0000-0000-0000D82C0000}"/>
    <cellStyle name="20% - uthevingsfarge 3 19 5" xfId="38470" xr:uid="{00000000-0005-0000-0000-0000D92C0000}"/>
    <cellStyle name="20% - uthevingsfarge 3 19 6" xfId="38471" xr:uid="{00000000-0005-0000-0000-0000DA2C0000}"/>
    <cellStyle name="20% - uthevingsfarge 3 19 7" xfId="38462" xr:uid="{00000000-0005-0000-0000-0000DB2C0000}"/>
    <cellStyle name="20% - uthevingsfarge 3 19_4 manuell" xfId="54196" xr:uid="{F8B80E82-9732-430A-A0FB-F2522587C542}"/>
    <cellStyle name="20% - uthevingsfarge 3 2" xfId="3058" xr:uid="{00000000-0005-0000-0000-0000DD2C0000}"/>
    <cellStyle name="20% - uthevingsfarge 3 2 10" xfId="14748" xr:uid="{00000000-0005-0000-0000-0000DE2C0000}"/>
    <cellStyle name="20% - uthevingsfarge 3 2 10 2" xfId="14749" xr:uid="{00000000-0005-0000-0000-0000DF2C0000}"/>
    <cellStyle name="20% - uthevingsfarge 3 2 10 3" xfId="14750" xr:uid="{00000000-0005-0000-0000-0000E02C0000}"/>
    <cellStyle name="20% - uthevingsfarge 3 2 10_AVA DVA EL" xfId="14751" xr:uid="{00000000-0005-0000-0000-0000E12C0000}"/>
    <cellStyle name="20% - uthevingsfarge 3 2 11" xfId="14752" xr:uid="{00000000-0005-0000-0000-0000E22C0000}"/>
    <cellStyle name="20% - uthevingsfarge 3 2 12" xfId="14753" xr:uid="{00000000-0005-0000-0000-0000E32C0000}"/>
    <cellStyle name="20% - uthevingsfarge 3 2 13" xfId="43801" xr:uid="{00000000-0005-0000-0000-0000E42C0000}"/>
    <cellStyle name="20% - uthevingsfarge 3 2 14" xfId="43802" xr:uid="{00000000-0005-0000-0000-0000E52C0000}"/>
    <cellStyle name="20% - uthevingsfarge 3 2 15" xfId="43803" xr:uid="{00000000-0005-0000-0000-0000E62C0000}"/>
    <cellStyle name="20% - uthevingsfarge 3 2 16" xfId="43804" xr:uid="{00000000-0005-0000-0000-0000E72C0000}"/>
    <cellStyle name="20% - uthevingsfarge 3 2 2" xfId="3059" xr:uid="{00000000-0005-0000-0000-0000E82C0000}"/>
    <cellStyle name="20% - uthevingsfarge 3 2 2 10" xfId="43805" xr:uid="{00000000-0005-0000-0000-0000E92C0000}"/>
    <cellStyle name="20% - uthevingsfarge 3 2 2 11" xfId="43806" xr:uid="{00000000-0005-0000-0000-0000EA2C0000}"/>
    <cellStyle name="20% - uthevingsfarge 3 2 2 2" xfId="3060" xr:uid="{00000000-0005-0000-0000-0000EB2C0000}"/>
    <cellStyle name="20% - uthevingsfarge 3 2 2 2 10" xfId="43807" xr:uid="{00000000-0005-0000-0000-0000EC2C0000}"/>
    <cellStyle name="20% - uthevingsfarge 3 2 2 2 2" xfId="14754" xr:uid="{00000000-0005-0000-0000-0000ED2C0000}"/>
    <cellStyle name="20% - uthevingsfarge 3 2 2 2 2 2" xfId="14755" xr:uid="{00000000-0005-0000-0000-0000EE2C0000}"/>
    <cellStyle name="20% - uthevingsfarge 3 2 2 2 2 2 2" xfId="43808" xr:uid="{00000000-0005-0000-0000-0000EF2C0000}"/>
    <cellStyle name="20% - uthevingsfarge 3 2 2 2 2 2 2 2" xfId="43809" xr:uid="{00000000-0005-0000-0000-0000F02C0000}"/>
    <cellStyle name="20% - uthevingsfarge 3 2 2 2 2 2 3" xfId="43810" xr:uid="{00000000-0005-0000-0000-0000F12C0000}"/>
    <cellStyle name="20% - uthevingsfarge 3 2 2 2 2 2_3. Chng in credit spreads" xfId="43811" xr:uid="{00000000-0005-0000-0000-0000F22C0000}"/>
    <cellStyle name="20% - uthevingsfarge 3 2 2 2 2 3" xfId="14756" xr:uid="{00000000-0005-0000-0000-0000F32C0000}"/>
    <cellStyle name="20% - uthevingsfarge 3 2 2 2 2 3 2" xfId="43812" xr:uid="{00000000-0005-0000-0000-0000F42C0000}"/>
    <cellStyle name="20% - uthevingsfarge 3 2 2 2 2 4" xfId="43813" xr:uid="{00000000-0005-0000-0000-0000F52C0000}"/>
    <cellStyle name="20% - uthevingsfarge 3 2 2 2 2 5" xfId="43814" xr:uid="{00000000-0005-0000-0000-0000F62C0000}"/>
    <cellStyle name="20% - uthevingsfarge 3 2 2 2 2 6" xfId="43815" xr:uid="{00000000-0005-0000-0000-0000F72C0000}"/>
    <cellStyle name="20% - uthevingsfarge 3 2 2 2 2_3. Chng in credit spreads" xfId="43816" xr:uid="{00000000-0005-0000-0000-0000F82C0000}"/>
    <cellStyle name="20% - uthevingsfarge 3 2 2 2 3" xfId="14757" xr:uid="{00000000-0005-0000-0000-0000F92C0000}"/>
    <cellStyle name="20% - uthevingsfarge 3 2 2 2 3 2" xfId="14758" xr:uid="{00000000-0005-0000-0000-0000FA2C0000}"/>
    <cellStyle name="20% - uthevingsfarge 3 2 2 2 3 2 2" xfId="43817" xr:uid="{00000000-0005-0000-0000-0000FB2C0000}"/>
    <cellStyle name="20% - uthevingsfarge 3 2 2 2 3 2 2 2" xfId="43818" xr:uid="{00000000-0005-0000-0000-0000FC2C0000}"/>
    <cellStyle name="20% - uthevingsfarge 3 2 2 2 3 2 3" xfId="43819" xr:uid="{00000000-0005-0000-0000-0000FD2C0000}"/>
    <cellStyle name="20% - uthevingsfarge 3 2 2 2 3 2_3. Chng in credit spreads" xfId="43820" xr:uid="{00000000-0005-0000-0000-0000FE2C0000}"/>
    <cellStyle name="20% - uthevingsfarge 3 2 2 2 3 3" xfId="14759" xr:uid="{00000000-0005-0000-0000-0000FF2C0000}"/>
    <cellStyle name="20% - uthevingsfarge 3 2 2 2 3 3 2" xfId="43821" xr:uid="{00000000-0005-0000-0000-0000002D0000}"/>
    <cellStyle name="20% - uthevingsfarge 3 2 2 2 3 4" xfId="43822" xr:uid="{00000000-0005-0000-0000-0000012D0000}"/>
    <cellStyle name="20% - uthevingsfarge 3 2 2 2 3 5" xfId="43823" xr:uid="{00000000-0005-0000-0000-0000022D0000}"/>
    <cellStyle name="20% - uthevingsfarge 3 2 2 2 3 6" xfId="43824" xr:uid="{00000000-0005-0000-0000-0000032D0000}"/>
    <cellStyle name="20% - uthevingsfarge 3 2 2 2 3_3. Chng in credit spreads" xfId="43825" xr:uid="{00000000-0005-0000-0000-0000042D0000}"/>
    <cellStyle name="20% - uthevingsfarge 3 2 2 2 4" xfId="14760" xr:uid="{00000000-0005-0000-0000-0000052D0000}"/>
    <cellStyle name="20% - uthevingsfarge 3 2 2 2 4 2" xfId="14761" xr:uid="{00000000-0005-0000-0000-0000062D0000}"/>
    <cellStyle name="20% - uthevingsfarge 3 2 2 2 4 2 2" xfId="43826" xr:uid="{00000000-0005-0000-0000-0000072D0000}"/>
    <cellStyle name="20% - uthevingsfarge 3 2 2 2 4 3" xfId="14762" xr:uid="{00000000-0005-0000-0000-0000082D0000}"/>
    <cellStyle name="20% - uthevingsfarge 3 2 2 2 4 4" xfId="43827" xr:uid="{00000000-0005-0000-0000-0000092D0000}"/>
    <cellStyle name="20% - uthevingsfarge 3 2 2 2 4 5" xfId="43828" xr:uid="{00000000-0005-0000-0000-00000A2D0000}"/>
    <cellStyle name="20% - uthevingsfarge 3 2 2 2 4 6" xfId="43829" xr:uid="{00000000-0005-0000-0000-00000B2D0000}"/>
    <cellStyle name="20% - uthevingsfarge 3 2 2 2 4_3. Chng in credit spreads" xfId="43830" xr:uid="{00000000-0005-0000-0000-00000C2D0000}"/>
    <cellStyle name="20% - uthevingsfarge 3 2 2 2 5" xfId="14763" xr:uid="{00000000-0005-0000-0000-00000D2D0000}"/>
    <cellStyle name="20% - uthevingsfarge 3 2 2 2 5 2" xfId="14764" xr:uid="{00000000-0005-0000-0000-00000E2D0000}"/>
    <cellStyle name="20% - uthevingsfarge 3 2 2 2 5 2 2" xfId="43831" xr:uid="{00000000-0005-0000-0000-00000F2D0000}"/>
    <cellStyle name="20% - uthevingsfarge 3 2 2 2 5 3" xfId="14765" xr:uid="{00000000-0005-0000-0000-0000102D0000}"/>
    <cellStyle name="20% - uthevingsfarge 3 2 2 2 5 4" xfId="43832" xr:uid="{00000000-0005-0000-0000-0000112D0000}"/>
    <cellStyle name="20% - uthevingsfarge 3 2 2 2 5 5" xfId="43833" xr:uid="{00000000-0005-0000-0000-0000122D0000}"/>
    <cellStyle name="20% - uthevingsfarge 3 2 2 2 5_3. Chng in credit spreads" xfId="43834" xr:uid="{00000000-0005-0000-0000-0000132D0000}"/>
    <cellStyle name="20% - uthevingsfarge 3 2 2 2 6" xfId="14766" xr:uid="{00000000-0005-0000-0000-0000142D0000}"/>
    <cellStyle name="20% - uthevingsfarge 3 2 2 2 6 2" xfId="43835" xr:uid="{00000000-0005-0000-0000-0000152D0000}"/>
    <cellStyle name="20% - uthevingsfarge 3 2 2 2 7" xfId="14767" xr:uid="{00000000-0005-0000-0000-0000162D0000}"/>
    <cellStyle name="20% - uthevingsfarge 3 2 2 2 8" xfId="38473" xr:uid="{00000000-0005-0000-0000-0000172D0000}"/>
    <cellStyle name="20% - uthevingsfarge 3 2 2 2 9" xfId="43836" xr:uid="{00000000-0005-0000-0000-0000182D0000}"/>
    <cellStyle name="20% - uthevingsfarge 3 2 2 2_3. Chng in credit spreads" xfId="43837" xr:uid="{00000000-0005-0000-0000-0000192D0000}"/>
    <cellStyle name="20% - uthevingsfarge 3 2 2 3" xfId="14768" xr:uid="{00000000-0005-0000-0000-00001A2D0000}"/>
    <cellStyle name="20% - uthevingsfarge 3 2 2 3 2" xfId="14769" xr:uid="{00000000-0005-0000-0000-00001B2D0000}"/>
    <cellStyle name="20% - uthevingsfarge 3 2 2 3 2 2" xfId="43838" xr:uid="{00000000-0005-0000-0000-00001C2D0000}"/>
    <cellStyle name="20% - uthevingsfarge 3 2 2 3 2 2 2" xfId="43839" xr:uid="{00000000-0005-0000-0000-00001D2D0000}"/>
    <cellStyle name="20% - uthevingsfarge 3 2 2 3 2 3" xfId="43840" xr:uid="{00000000-0005-0000-0000-00001E2D0000}"/>
    <cellStyle name="20% - uthevingsfarge 3 2 2 3 2_3. Chng in credit spreads" xfId="43841" xr:uid="{00000000-0005-0000-0000-00001F2D0000}"/>
    <cellStyle name="20% - uthevingsfarge 3 2 2 3 3" xfId="14770" xr:uid="{00000000-0005-0000-0000-0000202D0000}"/>
    <cellStyle name="20% - uthevingsfarge 3 2 2 3 3 2" xfId="43842" xr:uid="{00000000-0005-0000-0000-0000212D0000}"/>
    <cellStyle name="20% - uthevingsfarge 3 2 2 3 4" xfId="38474" xr:uid="{00000000-0005-0000-0000-0000222D0000}"/>
    <cellStyle name="20% - uthevingsfarge 3 2 2 3 5" xfId="43843" xr:uid="{00000000-0005-0000-0000-0000232D0000}"/>
    <cellStyle name="20% - uthevingsfarge 3 2 2 3 6" xfId="43844" xr:uid="{00000000-0005-0000-0000-0000242D0000}"/>
    <cellStyle name="20% - uthevingsfarge 3 2 2 3_3. Chng in credit spreads" xfId="43845" xr:uid="{00000000-0005-0000-0000-0000252D0000}"/>
    <cellStyle name="20% - uthevingsfarge 3 2 2 4" xfId="14771" xr:uid="{00000000-0005-0000-0000-0000262D0000}"/>
    <cellStyle name="20% - uthevingsfarge 3 2 2 4 2" xfId="14772" xr:uid="{00000000-0005-0000-0000-0000272D0000}"/>
    <cellStyle name="20% - uthevingsfarge 3 2 2 4 2 2" xfId="43846" xr:uid="{00000000-0005-0000-0000-0000282D0000}"/>
    <cellStyle name="20% - uthevingsfarge 3 2 2 4 2 2 2" xfId="43847" xr:uid="{00000000-0005-0000-0000-0000292D0000}"/>
    <cellStyle name="20% - uthevingsfarge 3 2 2 4 2 3" xfId="43848" xr:uid="{00000000-0005-0000-0000-00002A2D0000}"/>
    <cellStyle name="20% - uthevingsfarge 3 2 2 4 2_3. Chng in credit spreads" xfId="43849" xr:uid="{00000000-0005-0000-0000-00002B2D0000}"/>
    <cellStyle name="20% - uthevingsfarge 3 2 2 4 3" xfId="14773" xr:uid="{00000000-0005-0000-0000-00002C2D0000}"/>
    <cellStyle name="20% - uthevingsfarge 3 2 2 4 3 2" xfId="43850" xr:uid="{00000000-0005-0000-0000-00002D2D0000}"/>
    <cellStyle name="20% - uthevingsfarge 3 2 2 4 4" xfId="38475" xr:uid="{00000000-0005-0000-0000-00002E2D0000}"/>
    <cellStyle name="20% - uthevingsfarge 3 2 2 4 5" xfId="43851" xr:uid="{00000000-0005-0000-0000-00002F2D0000}"/>
    <cellStyle name="20% - uthevingsfarge 3 2 2 4 6" xfId="43852" xr:uid="{00000000-0005-0000-0000-0000302D0000}"/>
    <cellStyle name="20% - uthevingsfarge 3 2 2 4_3. Chng in credit spreads" xfId="43853" xr:uid="{00000000-0005-0000-0000-0000312D0000}"/>
    <cellStyle name="20% - uthevingsfarge 3 2 2 5" xfId="14774" xr:uid="{00000000-0005-0000-0000-0000322D0000}"/>
    <cellStyle name="20% - uthevingsfarge 3 2 2 5 2" xfId="14775" xr:uid="{00000000-0005-0000-0000-0000332D0000}"/>
    <cellStyle name="20% - uthevingsfarge 3 2 2 5 2 2" xfId="43854" xr:uid="{00000000-0005-0000-0000-0000342D0000}"/>
    <cellStyle name="20% - uthevingsfarge 3 2 2 5 2 2 2" xfId="43855" xr:uid="{00000000-0005-0000-0000-0000352D0000}"/>
    <cellStyle name="20% - uthevingsfarge 3 2 2 5 2 3" xfId="43856" xr:uid="{00000000-0005-0000-0000-0000362D0000}"/>
    <cellStyle name="20% - uthevingsfarge 3 2 2 5 2_3. Chng in credit spreads" xfId="43857" xr:uid="{00000000-0005-0000-0000-0000372D0000}"/>
    <cellStyle name="20% - uthevingsfarge 3 2 2 5 3" xfId="14776" xr:uid="{00000000-0005-0000-0000-0000382D0000}"/>
    <cellStyle name="20% - uthevingsfarge 3 2 2 5 3 2" xfId="43858" xr:uid="{00000000-0005-0000-0000-0000392D0000}"/>
    <cellStyle name="20% - uthevingsfarge 3 2 2 5 4" xfId="38476" xr:uid="{00000000-0005-0000-0000-00003A2D0000}"/>
    <cellStyle name="20% - uthevingsfarge 3 2 2 5 5" xfId="43859" xr:uid="{00000000-0005-0000-0000-00003B2D0000}"/>
    <cellStyle name="20% - uthevingsfarge 3 2 2 5 6" xfId="43860" xr:uid="{00000000-0005-0000-0000-00003C2D0000}"/>
    <cellStyle name="20% - uthevingsfarge 3 2 2 5_3. Chng in credit spreads" xfId="43861" xr:uid="{00000000-0005-0000-0000-00003D2D0000}"/>
    <cellStyle name="20% - uthevingsfarge 3 2 2 6" xfId="14777" xr:uid="{00000000-0005-0000-0000-00003E2D0000}"/>
    <cellStyle name="20% - uthevingsfarge 3 2 2 6 2" xfId="14778" xr:uid="{00000000-0005-0000-0000-00003F2D0000}"/>
    <cellStyle name="20% - uthevingsfarge 3 2 2 6 2 2" xfId="43862" xr:uid="{00000000-0005-0000-0000-0000402D0000}"/>
    <cellStyle name="20% - uthevingsfarge 3 2 2 6 3" xfId="14779" xr:uid="{00000000-0005-0000-0000-0000412D0000}"/>
    <cellStyle name="20% - uthevingsfarge 3 2 2 6 4" xfId="43863" xr:uid="{00000000-0005-0000-0000-0000422D0000}"/>
    <cellStyle name="20% - uthevingsfarge 3 2 2 6 5" xfId="43864" xr:uid="{00000000-0005-0000-0000-0000432D0000}"/>
    <cellStyle name="20% - uthevingsfarge 3 2 2 6 6" xfId="43865" xr:uid="{00000000-0005-0000-0000-0000442D0000}"/>
    <cellStyle name="20% - uthevingsfarge 3 2 2 6_3. Chng in credit spreads" xfId="43866" xr:uid="{00000000-0005-0000-0000-0000452D0000}"/>
    <cellStyle name="20% - uthevingsfarge 3 2 2 7" xfId="14780" xr:uid="{00000000-0005-0000-0000-0000462D0000}"/>
    <cellStyle name="20% - uthevingsfarge 3 2 2 7 2" xfId="43867" xr:uid="{00000000-0005-0000-0000-0000472D0000}"/>
    <cellStyle name="20% - uthevingsfarge 3 2 2 8" xfId="38472" xr:uid="{00000000-0005-0000-0000-0000482D0000}"/>
    <cellStyle name="20% - uthevingsfarge 3 2 2 9" xfId="43868" xr:uid="{00000000-0005-0000-0000-0000492D0000}"/>
    <cellStyle name="20% - uthevingsfarge 3 2 2_3. Chng in credit spreads" xfId="43869" xr:uid="{00000000-0005-0000-0000-00004A2D0000}"/>
    <cellStyle name="20% - uthevingsfarge 3 2 3" xfId="12448" xr:uid="{00000000-0005-0000-0000-00004B2D0000}"/>
    <cellStyle name="20% - uthevingsfarge 3 2 3 10" xfId="43870" xr:uid="{00000000-0005-0000-0000-00004C2D0000}"/>
    <cellStyle name="20% - uthevingsfarge 3 2 3 2" xfId="14781" xr:uid="{00000000-0005-0000-0000-00004D2D0000}"/>
    <cellStyle name="20% - uthevingsfarge 3 2 3 2 2" xfId="14782" xr:uid="{00000000-0005-0000-0000-00004E2D0000}"/>
    <cellStyle name="20% - uthevingsfarge 3 2 3 2 2 2" xfId="43871" xr:uid="{00000000-0005-0000-0000-00004F2D0000}"/>
    <cellStyle name="20% - uthevingsfarge 3 2 3 2 2 2 2" xfId="43872" xr:uid="{00000000-0005-0000-0000-0000502D0000}"/>
    <cellStyle name="20% - uthevingsfarge 3 2 3 2 2 3" xfId="43873" xr:uid="{00000000-0005-0000-0000-0000512D0000}"/>
    <cellStyle name="20% - uthevingsfarge 3 2 3 2 2_3. Chng in credit spreads" xfId="43874" xr:uid="{00000000-0005-0000-0000-0000522D0000}"/>
    <cellStyle name="20% - uthevingsfarge 3 2 3 2 3" xfId="14783" xr:uid="{00000000-0005-0000-0000-0000532D0000}"/>
    <cellStyle name="20% - uthevingsfarge 3 2 3 2 3 2" xfId="43875" xr:uid="{00000000-0005-0000-0000-0000542D0000}"/>
    <cellStyle name="20% - uthevingsfarge 3 2 3 2 3 2 2" xfId="43876" xr:uid="{00000000-0005-0000-0000-0000552D0000}"/>
    <cellStyle name="20% - uthevingsfarge 3 2 3 2 3 3" xfId="43877" xr:uid="{00000000-0005-0000-0000-0000562D0000}"/>
    <cellStyle name="20% - uthevingsfarge 3 2 3 2 3_3. Chng in credit spreads" xfId="43878" xr:uid="{00000000-0005-0000-0000-0000572D0000}"/>
    <cellStyle name="20% - uthevingsfarge 3 2 3 2 4" xfId="43879" xr:uid="{00000000-0005-0000-0000-0000582D0000}"/>
    <cellStyle name="20% - uthevingsfarge 3 2 3 2 4 2" xfId="43880" xr:uid="{00000000-0005-0000-0000-0000592D0000}"/>
    <cellStyle name="20% - uthevingsfarge 3 2 3 2 4 2 2" xfId="43881" xr:uid="{00000000-0005-0000-0000-00005A2D0000}"/>
    <cellStyle name="20% - uthevingsfarge 3 2 3 2 4 3" xfId="43882" xr:uid="{00000000-0005-0000-0000-00005B2D0000}"/>
    <cellStyle name="20% - uthevingsfarge 3 2 3 2 4_3. Chng in credit spreads" xfId="43883" xr:uid="{00000000-0005-0000-0000-00005C2D0000}"/>
    <cellStyle name="20% - uthevingsfarge 3 2 3 2 5" xfId="43884" xr:uid="{00000000-0005-0000-0000-00005D2D0000}"/>
    <cellStyle name="20% - uthevingsfarge 3 2 3 2 5 2" xfId="43885" xr:uid="{00000000-0005-0000-0000-00005E2D0000}"/>
    <cellStyle name="20% - uthevingsfarge 3 2 3 2 6" xfId="43886" xr:uid="{00000000-0005-0000-0000-00005F2D0000}"/>
    <cellStyle name="20% - uthevingsfarge 3 2 3 2_3. Chng in credit spreads" xfId="43887" xr:uid="{00000000-0005-0000-0000-0000602D0000}"/>
    <cellStyle name="20% - uthevingsfarge 3 2 3 3" xfId="14784" xr:uid="{00000000-0005-0000-0000-0000612D0000}"/>
    <cellStyle name="20% - uthevingsfarge 3 2 3 3 2" xfId="14785" xr:uid="{00000000-0005-0000-0000-0000622D0000}"/>
    <cellStyle name="20% - uthevingsfarge 3 2 3 3 2 2" xfId="43888" xr:uid="{00000000-0005-0000-0000-0000632D0000}"/>
    <cellStyle name="20% - uthevingsfarge 3 2 3 3 2 2 2" xfId="43889" xr:uid="{00000000-0005-0000-0000-0000642D0000}"/>
    <cellStyle name="20% - uthevingsfarge 3 2 3 3 2 3" xfId="43890" xr:uid="{00000000-0005-0000-0000-0000652D0000}"/>
    <cellStyle name="20% - uthevingsfarge 3 2 3 3 2_3. Chng in credit spreads" xfId="43891" xr:uid="{00000000-0005-0000-0000-0000662D0000}"/>
    <cellStyle name="20% - uthevingsfarge 3 2 3 3 3" xfId="14786" xr:uid="{00000000-0005-0000-0000-0000672D0000}"/>
    <cellStyle name="20% - uthevingsfarge 3 2 3 3 3 2" xfId="43892" xr:uid="{00000000-0005-0000-0000-0000682D0000}"/>
    <cellStyle name="20% - uthevingsfarge 3 2 3 3 4" xfId="43893" xr:uid="{00000000-0005-0000-0000-0000692D0000}"/>
    <cellStyle name="20% - uthevingsfarge 3 2 3 3 5" xfId="43894" xr:uid="{00000000-0005-0000-0000-00006A2D0000}"/>
    <cellStyle name="20% - uthevingsfarge 3 2 3 3 6" xfId="43895" xr:uid="{00000000-0005-0000-0000-00006B2D0000}"/>
    <cellStyle name="20% - uthevingsfarge 3 2 3 3_3. Chng in credit spreads" xfId="43896" xr:uid="{00000000-0005-0000-0000-00006C2D0000}"/>
    <cellStyle name="20% - uthevingsfarge 3 2 3 4" xfId="14787" xr:uid="{00000000-0005-0000-0000-00006D2D0000}"/>
    <cellStyle name="20% - uthevingsfarge 3 2 3 4 2" xfId="14788" xr:uid="{00000000-0005-0000-0000-00006E2D0000}"/>
    <cellStyle name="20% - uthevingsfarge 3 2 3 4 2 2" xfId="43897" xr:uid="{00000000-0005-0000-0000-00006F2D0000}"/>
    <cellStyle name="20% - uthevingsfarge 3 2 3 4 3" xfId="14789" xr:uid="{00000000-0005-0000-0000-0000702D0000}"/>
    <cellStyle name="20% - uthevingsfarge 3 2 3 4 4" xfId="43898" xr:uid="{00000000-0005-0000-0000-0000712D0000}"/>
    <cellStyle name="20% - uthevingsfarge 3 2 3 4 5" xfId="43899" xr:uid="{00000000-0005-0000-0000-0000722D0000}"/>
    <cellStyle name="20% - uthevingsfarge 3 2 3 4 6" xfId="43900" xr:uid="{00000000-0005-0000-0000-0000732D0000}"/>
    <cellStyle name="20% - uthevingsfarge 3 2 3 4_3. Chng in credit spreads" xfId="43901" xr:uid="{00000000-0005-0000-0000-0000742D0000}"/>
    <cellStyle name="20% - uthevingsfarge 3 2 3 5" xfId="14790" xr:uid="{00000000-0005-0000-0000-0000752D0000}"/>
    <cellStyle name="20% - uthevingsfarge 3 2 3 5 2" xfId="14791" xr:uid="{00000000-0005-0000-0000-0000762D0000}"/>
    <cellStyle name="20% - uthevingsfarge 3 2 3 5 2 2" xfId="43902" xr:uid="{00000000-0005-0000-0000-0000772D0000}"/>
    <cellStyle name="20% - uthevingsfarge 3 2 3 5 3" xfId="14792" xr:uid="{00000000-0005-0000-0000-0000782D0000}"/>
    <cellStyle name="20% - uthevingsfarge 3 2 3 5 4" xfId="43903" xr:uid="{00000000-0005-0000-0000-0000792D0000}"/>
    <cellStyle name="20% - uthevingsfarge 3 2 3 5 5" xfId="43904" xr:uid="{00000000-0005-0000-0000-00007A2D0000}"/>
    <cellStyle name="20% - uthevingsfarge 3 2 3 5 6" xfId="43905" xr:uid="{00000000-0005-0000-0000-00007B2D0000}"/>
    <cellStyle name="20% - uthevingsfarge 3 2 3 5_3. Chng in credit spreads" xfId="43906" xr:uid="{00000000-0005-0000-0000-00007C2D0000}"/>
    <cellStyle name="20% - uthevingsfarge 3 2 3 6" xfId="14793" xr:uid="{00000000-0005-0000-0000-00007D2D0000}"/>
    <cellStyle name="20% - uthevingsfarge 3 2 3 6 2" xfId="43907" xr:uid="{00000000-0005-0000-0000-00007E2D0000}"/>
    <cellStyle name="20% - uthevingsfarge 3 2 3 6 2 2" xfId="43908" xr:uid="{00000000-0005-0000-0000-00007F2D0000}"/>
    <cellStyle name="20% - uthevingsfarge 3 2 3 6 3" xfId="43909" xr:uid="{00000000-0005-0000-0000-0000802D0000}"/>
    <cellStyle name="20% - uthevingsfarge 3 2 3 6_3. Chng in credit spreads" xfId="43910" xr:uid="{00000000-0005-0000-0000-0000812D0000}"/>
    <cellStyle name="20% - uthevingsfarge 3 2 3 7" xfId="14794" xr:uid="{00000000-0005-0000-0000-0000822D0000}"/>
    <cellStyle name="20% - uthevingsfarge 3 2 3 7 2" xfId="43911" xr:uid="{00000000-0005-0000-0000-0000832D0000}"/>
    <cellStyle name="20% - uthevingsfarge 3 2 3 8" xfId="38477" xr:uid="{00000000-0005-0000-0000-0000842D0000}"/>
    <cellStyle name="20% - uthevingsfarge 3 2 3 9" xfId="43912" xr:uid="{00000000-0005-0000-0000-0000852D0000}"/>
    <cellStyle name="20% - uthevingsfarge 3 2 3_3. Chng in credit spreads" xfId="43913" xr:uid="{00000000-0005-0000-0000-0000862D0000}"/>
    <cellStyle name="20% - uthevingsfarge 3 2 4" xfId="14795" xr:uid="{00000000-0005-0000-0000-0000872D0000}"/>
    <cellStyle name="20% - uthevingsfarge 3 2 4 2" xfId="14796" xr:uid="{00000000-0005-0000-0000-0000882D0000}"/>
    <cellStyle name="20% - uthevingsfarge 3 2 4 2 2" xfId="14797" xr:uid="{00000000-0005-0000-0000-0000892D0000}"/>
    <cellStyle name="20% - uthevingsfarge 3 2 4 2 2 2" xfId="43914" xr:uid="{00000000-0005-0000-0000-00008A2D0000}"/>
    <cellStyle name="20% - uthevingsfarge 3 2 4 2 3" xfId="43915" xr:uid="{00000000-0005-0000-0000-00008B2D0000}"/>
    <cellStyle name="20% - uthevingsfarge 3 2 4 2_3. Chng in credit spreads" xfId="43916" xr:uid="{00000000-0005-0000-0000-00008C2D0000}"/>
    <cellStyle name="20% - uthevingsfarge 3 2 4 3" xfId="14798" xr:uid="{00000000-0005-0000-0000-00008D2D0000}"/>
    <cellStyle name="20% - uthevingsfarge 3 2 4 3 2" xfId="43917" xr:uid="{00000000-0005-0000-0000-00008E2D0000}"/>
    <cellStyle name="20% - uthevingsfarge 3 2 4 3 2 2" xfId="43918" xr:uid="{00000000-0005-0000-0000-00008F2D0000}"/>
    <cellStyle name="20% - uthevingsfarge 3 2 4 3 3" xfId="43919" xr:uid="{00000000-0005-0000-0000-0000902D0000}"/>
    <cellStyle name="20% - uthevingsfarge 3 2 4 3_3. Chng in credit spreads" xfId="43920" xr:uid="{00000000-0005-0000-0000-0000912D0000}"/>
    <cellStyle name="20% - uthevingsfarge 3 2 4 4" xfId="14799" xr:uid="{00000000-0005-0000-0000-0000922D0000}"/>
    <cellStyle name="20% - uthevingsfarge 3 2 4 4 2" xfId="43921" xr:uid="{00000000-0005-0000-0000-0000932D0000}"/>
    <cellStyle name="20% - uthevingsfarge 3 2 4 4 2 2" xfId="43922" xr:uid="{00000000-0005-0000-0000-0000942D0000}"/>
    <cellStyle name="20% - uthevingsfarge 3 2 4 4 3" xfId="43923" xr:uid="{00000000-0005-0000-0000-0000952D0000}"/>
    <cellStyle name="20% - uthevingsfarge 3 2 4 4_3. Chng in credit spreads" xfId="43924" xr:uid="{00000000-0005-0000-0000-0000962D0000}"/>
    <cellStyle name="20% - uthevingsfarge 3 2 4 5" xfId="38478" xr:uid="{00000000-0005-0000-0000-0000972D0000}"/>
    <cellStyle name="20% - uthevingsfarge 3 2 4 5 2" xfId="43925" xr:uid="{00000000-0005-0000-0000-0000982D0000}"/>
    <cellStyle name="20% - uthevingsfarge 3 2 4 6" xfId="43926" xr:uid="{00000000-0005-0000-0000-0000992D0000}"/>
    <cellStyle name="20% - uthevingsfarge 3 2 4 7" xfId="43927" xr:uid="{00000000-0005-0000-0000-00009A2D0000}"/>
    <cellStyle name="20% - uthevingsfarge 3 2 4_3. Chng in credit spreads" xfId="43928" xr:uid="{00000000-0005-0000-0000-00009B2D0000}"/>
    <cellStyle name="20% - uthevingsfarge 3 2 5" xfId="14800" xr:uid="{00000000-0005-0000-0000-00009C2D0000}"/>
    <cellStyle name="20% - uthevingsfarge 3 2 5 2" xfId="14801" xr:uid="{00000000-0005-0000-0000-00009D2D0000}"/>
    <cellStyle name="20% - uthevingsfarge 3 2 5 2 2" xfId="14802" xr:uid="{00000000-0005-0000-0000-00009E2D0000}"/>
    <cellStyle name="20% - uthevingsfarge 3 2 5 2 2 2" xfId="43929" xr:uid="{00000000-0005-0000-0000-00009F2D0000}"/>
    <cellStyle name="20% - uthevingsfarge 3 2 5 2 3" xfId="43930" xr:uid="{00000000-0005-0000-0000-0000A02D0000}"/>
    <cellStyle name="20% - uthevingsfarge 3 2 5 2_3. Chng in credit spreads" xfId="43931" xr:uid="{00000000-0005-0000-0000-0000A12D0000}"/>
    <cellStyle name="20% - uthevingsfarge 3 2 5 3" xfId="14803" xr:uid="{00000000-0005-0000-0000-0000A22D0000}"/>
    <cellStyle name="20% - uthevingsfarge 3 2 5 3 2" xfId="43932" xr:uid="{00000000-0005-0000-0000-0000A32D0000}"/>
    <cellStyle name="20% - uthevingsfarge 3 2 5 4" xfId="14804" xr:uid="{00000000-0005-0000-0000-0000A42D0000}"/>
    <cellStyle name="20% - uthevingsfarge 3 2 5 5" xfId="38479" xr:uid="{00000000-0005-0000-0000-0000A52D0000}"/>
    <cellStyle name="20% - uthevingsfarge 3 2 5 6" xfId="43933" xr:uid="{00000000-0005-0000-0000-0000A62D0000}"/>
    <cellStyle name="20% - uthevingsfarge 3 2 5 7" xfId="43934" xr:uid="{00000000-0005-0000-0000-0000A72D0000}"/>
    <cellStyle name="20% - uthevingsfarge 3 2 5_3. Chng in credit spreads" xfId="43935" xr:uid="{00000000-0005-0000-0000-0000A82D0000}"/>
    <cellStyle name="20% - uthevingsfarge 3 2 6" xfId="14805" xr:uid="{00000000-0005-0000-0000-0000A92D0000}"/>
    <cellStyle name="20% - uthevingsfarge 3 2 6 2" xfId="14806" xr:uid="{00000000-0005-0000-0000-0000AA2D0000}"/>
    <cellStyle name="20% - uthevingsfarge 3 2 6 2 2" xfId="14807" xr:uid="{00000000-0005-0000-0000-0000AB2D0000}"/>
    <cellStyle name="20% - uthevingsfarge 3 2 6 2 2 2" xfId="43936" xr:uid="{00000000-0005-0000-0000-0000AC2D0000}"/>
    <cellStyle name="20% - uthevingsfarge 3 2 6 2 3" xfId="43937" xr:uid="{00000000-0005-0000-0000-0000AD2D0000}"/>
    <cellStyle name="20% - uthevingsfarge 3 2 6 2_3. Chng in credit spreads" xfId="43938" xr:uid="{00000000-0005-0000-0000-0000AE2D0000}"/>
    <cellStyle name="20% - uthevingsfarge 3 2 6 3" xfId="14808" xr:uid="{00000000-0005-0000-0000-0000AF2D0000}"/>
    <cellStyle name="20% - uthevingsfarge 3 2 6 3 2" xfId="43939" xr:uid="{00000000-0005-0000-0000-0000B02D0000}"/>
    <cellStyle name="20% - uthevingsfarge 3 2 6 4" xfId="14809" xr:uid="{00000000-0005-0000-0000-0000B12D0000}"/>
    <cellStyle name="20% - uthevingsfarge 3 2 6 5" xfId="38480" xr:uid="{00000000-0005-0000-0000-0000B22D0000}"/>
    <cellStyle name="20% - uthevingsfarge 3 2 6 6" xfId="43940" xr:uid="{00000000-0005-0000-0000-0000B32D0000}"/>
    <cellStyle name="20% - uthevingsfarge 3 2 6 7" xfId="43941" xr:uid="{00000000-0005-0000-0000-0000B42D0000}"/>
    <cellStyle name="20% - uthevingsfarge 3 2 6_3. Chng in credit spreads" xfId="43942" xr:uid="{00000000-0005-0000-0000-0000B52D0000}"/>
    <cellStyle name="20% - uthevingsfarge 3 2 7" xfId="14810" xr:uid="{00000000-0005-0000-0000-0000B62D0000}"/>
    <cellStyle name="20% - uthevingsfarge 3 2 7 2" xfId="14811" xr:uid="{00000000-0005-0000-0000-0000B72D0000}"/>
    <cellStyle name="20% - uthevingsfarge 3 2 7 2 2" xfId="14812" xr:uid="{00000000-0005-0000-0000-0000B82D0000}"/>
    <cellStyle name="20% - uthevingsfarge 3 2 7 2 3" xfId="43943" xr:uid="{00000000-0005-0000-0000-0000B92D0000}"/>
    <cellStyle name="20% - uthevingsfarge 3 2 7 2_AVA DVA EL" xfId="14813" xr:uid="{00000000-0005-0000-0000-0000BA2D0000}"/>
    <cellStyle name="20% - uthevingsfarge 3 2 7 3" xfId="14814" xr:uid="{00000000-0005-0000-0000-0000BB2D0000}"/>
    <cellStyle name="20% - uthevingsfarge 3 2 7 4" xfId="14815" xr:uid="{00000000-0005-0000-0000-0000BC2D0000}"/>
    <cellStyle name="20% - uthevingsfarge 3 2 7 5" xfId="43944" xr:uid="{00000000-0005-0000-0000-0000BD2D0000}"/>
    <cellStyle name="20% - uthevingsfarge 3 2 7 6" xfId="43945" xr:uid="{00000000-0005-0000-0000-0000BE2D0000}"/>
    <cellStyle name="20% - uthevingsfarge 3 2 7_3. Chng in credit spreads" xfId="43946" xr:uid="{00000000-0005-0000-0000-0000BF2D0000}"/>
    <cellStyle name="20% - uthevingsfarge 3 2 8" xfId="14816" xr:uid="{00000000-0005-0000-0000-0000C02D0000}"/>
    <cellStyle name="20% - uthevingsfarge 3 2 8 2" xfId="14817" xr:uid="{00000000-0005-0000-0000-0000C12D0000}"/>
    <cellStyle name="20% - uthevingsfarge 3 2 8 2 2" xfId="43947" xr:uid="{00000000-0005-0000-0000-0000C22D0000}"/>
    <cellStyle name="20% - uthevingsfarge 3 2 8 3" xfId="14818" xr:uid="{00000000-0005-0000-0000-0000C32D0000}"/>
    <cellStyle name="20% - uthevingsfarge 3 2 8 4" xfId="43948" xr:uid="{00000000-0005-0000-0000-0000C42D0000}"/>
    <cellStyle name="20% - uthevingsfarge 3 2 8_3. Chng in credit spreads" xfId="43949" xr:uid="{00000000-0005-0000-0000-0000C52D0000}"/>
    <cellStyle name="20% - uthevingsfarge 3 2 9" xfId="14819" xr:uid="{00000000-0005-0000-0000-0000C62D0000}"/>
    <cellStyle name="20% - uthevingsfarge 3 2 9 2" xfId="14820" xr:uid="{00000000-0005-0000-0000-0000C72D0000}"/>
    <cellStyle name="20% - uthevingsfarge 3 2 9 3" xfId="14821" xr:uid="{00000000-0005-0000-0000-0000C82D0000}"/>
    <cellStyle name="20% - uthevingsfarge 3 2 9_AVA DVA EL" xfId="14822" xr:uid="{00000000-0005-0000-0000-0000C92D0000}"/>
    <cellStyle name="20% - uthevingsfarge 3 2_11" xfId="3061" xr:uid="{00000000-0005-0000-0000-0000CA2D0000}"/>
    <cellStyle name="20% - uthevingsfarge 3 20" xfId="3062" xr:uid="{00000000-0005-0000-0000-0000CB2D0000}"/>
    <cellStyle name="20% - uthevingsfarge 3 20 2" xfId="3063" xr:uid="{00000000-0005-0000-0000-0000CC2D0000}"/>
    <cellStyle name="20% - uthevingsfarge 3 20 2 2" xfId="3064" xr:uid="{00000000-0005-0000-0000-0000CD2D0000}"/>
    <cellStyle name="20% - uthevingsfarge 3 20 2 2 2" xfId="38483" xr:uid="{00000000-0005-0000-0000-0000CE2D0000}"/>
    <cellStyle name="20% - uthevingsfarge 3 20 2 2_CC1" xfId="54197" xr:uid="{76DF8866-B130-455B-921E-113A6422E1EF}"/>
    <cellStyle name="20% - uthevingsfarge 3 20 2 3" xfId="38484" xr:uid="{00000000-0005-0000-0000-0000CF2D0000}"/>
    <cellStyle name="20% - uthevingsfarge 3 20 2 4" xfId="38485" xr:uid="{00000000-0005-0000-0000-0000D02D0000}"/>
    <cellStyle name="20% - uthevingsfarge 3 20 2 5" xfId="38486" xr:uid="{00000000-0005-0000-0000-0000D12D0000}"/>
    <cellStyle name="20% - uthevingsfarge 3 20 2 6" xfId="38482" xr:uid="{00000000-0005-0000-0000-0000D22D0000}"/>
    <cellStyle name="20% - uthevingsfarge 3 20 2_4 manuell" xfId="54198" xr:uid="{659BA794-4A23-475A-AD60-D78303A4FC14}"/>
    <cellStyle name="20% - uthevingsfarge 3 20 3" xfId="3065" xr:uid="{00000000-0005-0000-0000-0000D42D0000}"/>
    <cellStyle name="20% - uthevingsfarge 3 20 3 2" xfId="38487" xr:uid="{00000000-0005-0000-0000-0000D52D0000}"/>
    <cellStyle name="20% - uthevingsfarge 3 20 3_CC1" xfId="54199" xr:uid="{BB76B66A-0400-4D6F-B233-98604E4B15EF}"/>
    <cellStyle name="20% - uthevingsfarge 3 20 4" xfId="38488" xr:uid="{00000000-0005-0000-0000-0000D62D0000}"/>
    <cellStyle name="20% - uthevingsfarge 3 20 5" xfId="38489" xr:uid="{00000000-0005-0000-0000-0000D72D0000}"/>
    <cellStyle name="20% - uthevingsfarge 3 20 6" xfId="38490" xr:uid="{00000000-0005-0000-0000-0000D82D0000}"/>
    <cellStyle name="20% - uthevingsfarge 3 20 7" xfId="38481" xr:uid="{00000000-0005-0000-0000-0000D92D0000}"/>
    <cellStyle name="20% - uthevingsfarge 3 20_4 manuell" xfId="54200" xr:uid="{EA61F54E-DC9B-404A-9459-1B70CBD6F17B}"/>
    <cellStyle name="20% - uthevingsfarge 3 21" xfId="3066" xr:uid="{00000000-0005-0000-0000-0000DB2D0000}"/>
    <cellStyle name="20% - uthevingsfarge 3 21 2" xfId="3067" xr:uid="{00000000-0005-0000-0000-0000DC2D0000}"/>
    <cellStyle name="20% - uthevingsfarge 3 21 2 2" xfId="3068" xr:uid="{00000000-0005-0000-0000-0000DD2D0000}"/>
    <cellStyle name="20% - uthevingsfarge 3 21 2 2 2" xfId="38493" xr:uid="{00000000-0005-0000-0000-0000DE2D0000}"/>
    <cellStyle name="20% - uthevingsfarge 3 21 2 2_CC1" xfId="54201" xr:uid="{9AC57D42-A3DB-44A2-8995-6BB7BA98973C}"/>
    <cellStyle name="20% - uthevingsfarge 3 21 2 3" xfId="38494" xr:uid="{00000000-0005-0000-0000-0000DF2D0000}"/>
    <cellStyle name="20% - uthevingsfarge 3 21 2 4" xfId="38495" xr:uid="{00000000-0005-0000-0000-0000E02D0000}"/>
    <cellStyle name="20% - uthevingsfarge 3 21 2 5" xfId="38496" xr:uid="{00000000-0005-0000-0000-0000E12D0000}"/>
    <cellStyle name="20% - uthevingsfarge 3 21 2 6" xfId="38492" xr:uid="{00000000-0005-0000-0000-0000E22D0000}"/>
    <cellStyle name="20% - uthevingsfarge 3 21 2_4 manuell" xfId="54202" xr:uid="{EE87F2F6-78B5-49CD-99BA-F5726D29DE9F}"/>
    <cellStyle name="20% - uthevingsfarge 3 21 3" xfId="3069" xr:uid="{00000000-0005-0000-0000-0000E42D0000}"/>
    <cellStyle name="20% - uthevingsfarge 3 21 3 2" xfId="38497" xr:uid="{00000000-0005-0000-0000-0000E52D0000}"/>
    <cellStyle name="20% - uthevingsfarge 3 21 3_CC1" xfId="54203" xr:uid="{CA8E37B9-34C1-4C98-811F-518EA30DEACD}"/>
    <cellStyle name="20% - uthevingsfarge 3 21 4" xfId="38498" xr:uid="{00000000-0005-0000-0000-0000E62D0000}"/>
    <cellStyle name="20% - uthevingsfarge 3 21 5" xfId="38499" xr:uid="{00000000-0005-0000-0000-0000E72D0000}"/>
    <cellStyle name="20% - uthevingsfarge 3 21 6" xfId="38500" xr:uid="{00000000-0005-0000-0000-0000E82D0000}"/>
    <cellStyle name="20% - uthevingsfarge 3 21 7" xfId="38491" xr:uid="{00000000-0005-0000-0000-0000E92D0000}"/>
    <cellStyle name="20% - uthevingsfarge 3 21_4 manuell" xfId="54204" xr:uid="{ED3642D2-D448-42C3-B592-76FE3AF31C59}"/>
    <cellStyle name="20% - uthevingsfarge 3 22" xfId="3070" xr:uid="{00000000-0005-0000-0000-0000EB2D0000}"/>
    <cellStyle name="20% - uthevingsfarge 3 22 2" xfId="3071" xr:uid="{00000000-0005-0000-0000-0000EC2D0000}"/>
    <cellStyle name="20% - uthevingsfarge 3 22 2 2" xfId="3072" xr:uid="{00000000-0005-0000-0000-0000ED2D0000}"/>
    <cellStyle name="20% - uthevingsfarge 3 22 2 2 2" xfId="38503" xr:uid="{00000000-0005-0000-0000-0000EE2D0000}"/>
    <cellStyle name="20% - uthevingsfarge 3 22 2 2_CC1" xfId="54205" xr:uid="{BCCA2F76-877F-433F-ABBE-08A3B918A3DA}"/>
    <cellStyle name="20% - uthevingsfarge 3 22 2 3" xfId="38504" xr:uid="{00000000-0005-0000-0000-0000EF2D0000}"/>
    <cellStyle name="20% - uthevingsfarge 3 22 2 4" xfId="38505" xr:uid="{00000000-0005-0000-0000-0000F02D0000}"/>
    <cellStyle name="20% - uthevingsfarge 3 22 2 5" xfId="38506" xr:uid="{00000000-0005-0000-0000-0000F12D0000}"/>
    <cellStyle name="20% - uthevingsfarge 3 22 2 6" xfId="38502" xr:uid="{00000000-0005-0000-0000-0000F22D0000}"/>
    <cellStyle name="20% - uthevingsfarge 3 22 2_4 manuell" xfId="54206" xr:uid="{0F93E38B-128C-4AC1-B5A8-FF904A8756CC}"/>
    <cellStyle name="20% - uthevingsfarge 3 22 3" xfId="3073" xr:uid="{00000000-0005-0000-0000-0000F42D0000}"/>
    <cellStyle name="20% - uthevingsfarge 3 22 3 2" xfId="38507" xr:uid="{00000000-0005-0000-0000-0000F52D0000}"/>
    <cellStyle name="20% - uthevingsfarge 3 22 3_CC1" xfId="54207" xr:uid="{223533E0-F62D-41A1-84DF-15663D365D2D}"/>
    <cellStyle name="20% - uthevingsfarge 3 22 4" xfId="38508" xr:uid="{00000000-0005-0000-0000-0000F62D0000}"/>
    <cellStyle name="20% - uthevingsfarge 3 22 5" xfId="38509" xr:uid="{00000000-0005-0000-0000-0000F72D0000}"/>
    <cellStyle name="20% - uthevingsfarge 3 22 6" xfId="38510" xr:uid="{00000000-0005-0000-0000-0000F82D0000}"/>
    <cellStyle name="20% - uthevingsfarge 3 22 7" xfId="38501" xr:uid="{00000000-0005-0000-0000-0000F92D0000}"/>
    <cellStyle name="20% - uthevingsfarge 3 22_4 manuell" xfId="54208" xr:uid="{97275B68-67ED-47BA-8190-176DABDB4ED4}"/>
    <cellStyle name="20% - uthevingsfarge 3 23" xfId="3074" xr:uid="{00000000-0005-0000-0000-0000FB2D0000}"/>
    <cellStyle name="20% - uthevingsfarge 3 23 2" xfId="3075" xr:uid="{00000000-0005-0000-0000-0000FC2D0000}"/>
    <cellStyle name="20% - uthevingsfarge 3 23 2 2" xfId="3076" xr:uid="{00000000-0005-0000-0000-0000FD2D0000}"/>
    <cellStyle name="20% - uthevingsfarge 3 23 2 2 2" xfId="38513" xr:uid="{00000000-0005-0000-0000-0000FE2D0000}"/>
    <cellStyle name="20% - uthevingsfarge 3 23 2 2_CC1" xfId="54209" xr:uid="{3FEE9655-7E49-45C9-9502-793BC438AA15}"/>
    <cellStyle name="20% - uthevingsfarge 3 23 2 3" xfId="38514" xr:uid="{00000000-0005-0000-0000-0000FF2D0000}"/>
    <cellStyle name="20% - uthevingsfarge 3 23 2 4" xfId="38515" xr:uid="{00000000-0005-0000-0000-0000002E0000}"/>
    <cellStyle name="20% - uthevingsfarge 3 23 2 5" xfId="38516" xr:uid="{00000000-0005-0000-0000-0000012E0000}"/>
    <cellStyle name="20% - uthevingsfarge 3 23 2 6" xfId="38512" xr:uid="{00000000-0005-0000-0000-0000022E0000}"/>
    <cellStyle name="20% - uthevingsfarge 3 23 2_4 manuell" xfId="54210" xr:uid="{DDDFE67C-1316-4B0F-B2DC-8D8DB2F70B17}"/>
    <cellStyle name="20% - uthevingsfarge 3 23 3" xfId="3077" xr:uid="{00000000-0005-0000-0000-0000042E0000}"/>
    <cellStyle name="20% - uthevingsfarge 3 23 3 2" xfId="38517" xr:uid="{00000000-0005-0000-0000-0000052E0000}"/>
    <cellStyle name="20% - uthevingsfarge 3 23 3_CC1" xfId="54211" xr:uid="{986C4943-5E89-44BD-91EF-ABB080253AEF}"/>
    <cellStyle name="20% - uthevingsfarge 3 23 4" xfId="38518" xr:uid="{00000000-0005-0000-0000-0000062E0000}"/>
    <cellStyle name="20% - uthevingsfarge 3 23 5" xfId="38519" xr:uid="{00000000-0005-0000-0000-0000072E0000}"/>
    <cellStyle name="20% - uthevingsfarge 3 23 6" xfId="38520" xr:uid="{00000000-0005-0000-0000-0000082E0000}"/>
    <cellStyle name="20% - uthevingsfarge 3 23 7" xfId="38511" xr:uid="{00000000-0005-0000-0000-0000092E0000}"/>
    <cellStyle name="20% - uthevingsfarge 3 23_4 manuell" xfId="54212" xr:uid="{93F34983-19EC-4D1C-86E5-2F5AC982C64F}"/>
    <cellStyle name="20% - uthevingsfarge 3 24" xfId="3078" xr:uid="{00000000-0005-0000-0000-00000B2E0000}"/>
    <cellStyle name="20% - uthevingsfarge 3 24 2" xfId="3079" xr:uid="{00000000-0005-0000-0000-00000C2E0000}"/>
    <cellStyle name="20% - uthevingsfarge 3 24 2 2" xfId="3080" xr:uid="{00000000-0005-0000-0000-00000D2E0000}"/>
    <cellStyle name="20% - uthevingsfarge 3 24 2 2 2" xfId="38523" xr:uid="{00000000-0005-0000-0000-00000E2E0000}"/>
    <cellStyle name="20% - uthevingsfarge 3 24 2 2_CC1" xfId="54213" xr:uid="{6C7DD4B4-9091-4294-BE6D-2ACFE26CDC20}"/>
    <cellStyle name="20% - uthevingsfarge 3 24 2 3" xfId="38524" xr:uid="{00000000-0005-0000-0000-00000F2E0000}"/>
    <cellStyle name="20% - uthevingsfarge 3 24 2 4" xfId="38525" xr:uid="{00000000-0005-0000-0000-0000102E0000}"/>
    <cellStyle name="20% - uthevingsfarge 3 24 2 5" xfId="38526" xr:uid="{00000000-0005-0000-0000-0000112E0000}"/>
    <cellStyle name="20% - uthevingsfarge 3 24 2 6" xfId="38522" xr:uid="{00000000-0005-0000-0000-0000122E0000}"/>
    <cellStyle name="20% - uthevingsfarge 3 24 2_4 manuell" xfId="54214" xr:uid="{CCDD8A87-7555-47EA-AF0C-A3891573E105}"/>
    <cellStyle name="20% - uthevingsfarge 3 24 3" xfId="3081" xr:uid="{00000000-0005-0000-0000-0000142E0000}"/>
    <cellStyle name="20% - uthevingsfarge 3 24 3 2" xfId="38527" xr:uid="{00000000-0005-0000-0000-0000152E0000}"/>
    <cellStyle name="20% - uthevingsfarge 3 24 3_CC1" xfId="54215" xr:uid="{6A3CC5E7-F6CE-4A8D-B7DC-A56DC6DE2545}"/>
    <cellStyle name="20% - uthevingsfarge 3 24 4" xfId="38528" xr:uid="{00000000-0005-0000-0000-0000162E0000}"/>
    <cellStyle name="20% - uthevingsfarge 3 24 5" xfId="38529" xr:uid="{00000000-0005-0000-0000-0000172E0000}"/>
    <cellStyle name="20% - uthevingsfarge 3 24 6" xfId="38530" xr:uid="{00000000-0005-0000-0000-0000182E0000}"/>
    <cellStyle name="20% - uthevingsfarge 3 24 7" xfId="38521" xr:uid="{00000000-0005-0000-0000-0000192E0000}"/>
    <cellStyle name="20% - uthevingsfarge 3 24_4 manuell" xfId="54216" xr:uid="{BB9CABF0-263B-46C2-A1D5-89780A5874A9}"/>
    <cellStyle name="20% - uthevingsfarge 3 25" xfId="3082" xr:uid="{00000000-0005-0000-0000-00001B2E0000}"/>
    <cellStyle name="20% - uthevingsfarge 3 25 2" xfId="3083" xr:uid="{00000000-0005-0000-0000-00001C2E0000}"/>
    <cellStyle name="20% - uthevingsfarge 3 25 2 2" xfId="3084" xr:uid="{00000000-0005-0000-0000-00001D2E0000}"/>
    <cellStyle name="20% - uthevingsfarge 3 25 2 2 2" xfId="38533" xr:uid="{00000000-0005-0000-0000-00001E2E0000}"/>
    <cellStyle name="20% - uthevingsfarge 3 25 2 2_CC1" xfId="54217" xr:uid="{AD3F091B-9FB0-4C56-87A5-4211FBCCA4EF}"/>
    <cellStyle name="20% - uthevingsfarge 3 25 2 3" xfId="38534" xr:uid="{00000000-0005-0000-0000-00001F2E0000}"/>
    <cellStyle name="20% - uthevingsfarge 3 25 2 4" xfId="38535" xr:uid="{00000000-0005-0000-0000-0000202E0000}"/>
    <cellStyle name="20% - uthevingsfarge 3 25 2 5" xfId="38536" xr:uid="{00000000-0005-0000-0000-0000212E0000}"/>
    <cellStyle name="20% - uthevingsfarge 3 25 2 6" xfId="38532" xr:uid="{00000000-0005-0000-0000-0000222E0000}"/>
    <cellStyle name="20% - uthevingsfarge 3 25 2_4 manuell" xfId="54218" xr:uid="{7315CA80-D708-4E90-93A5-E6915AC751BF}"/>
    <cellStyle name="20% - uthevingsfarge 3 25 3" xfId="3085" xr:uid="{00000000-0005-0000-0000-0000242E0000}"/>
    <cellStyle name="20% - uthevingsfarge 3 25 3 2" xfId="38537" xr:uid="{00000000-0005-0000-0000-0000252E0000}"/>
    <cellStyle name="20% - uthevingsfarge 3 25 3_CC1" xfId="54219" xr:uid="{3D571EC8-63BB-4839-B8D4-F0B1B0FBC29C}"/>
    <cellStyle name="20% - uthevingsfarge 3 25 4" xfId="38538" xr:uid="{00000000-0005-0000-0000-0000262E0000}"/>
    <cellStyle name="20% - uthevingsfarge 3 25 5" xfId="38539" xr:uid="{00000000-0005-0000-0000-0000272E0000}"/>
    <cellStyle name="20% - uthevingsfarge 3 25 6" xfId="38540" xr:uid="{00000000-0005-0000-0000-0000282E0000}"/>
    <cellStyle name="20% - uthevingsfarge 3 25 7" xfId="38531" xr:uid="{00000000-0005-0000-0000-0000292E0000}"/>
    <cellStyle name="20% - uthevingsfarge 3 25_4 manuell" xfId="54220" xr:uid="{41789122-CA9E-4A37-B752-D19B9946C872}"/>
    <cellStyle name="20% - uthevingsfarge 3 26" xfId="3086" xr:uid="{00000000-0005-0000-0000-00002B2E0000}"/>
    <cellStyle name="20% - uthevingsfarge 3 26 2" xfId="3087" xr:uid="{00000000-0005-0000-0000-00002C2E0000}"/>
    <cellStyle name="20% - uthevingsfarge 3 26 2 2" xfId="3088" xr:uid="{00000000-0005-0000-0000-00002D2E0000}"/>
    <cellStyle name="20% - uthevingsfarge 3 26 2 2 2" xfId="38543" xr:uid="{00000000-0005-0000-0000-00002E2E0000}"/>
    <cellStyle name="20% - uthevingsfarge 3 26 2 2_CC1" xfId="54221" xr:uid="{F530F518-937C-4D54-B4BA-C43281BC89D9}"/>
    <cellStyle name="20% - uthevingsfarge 3 26 2 3" xfId="38544" xr:uid="{00000000-0005-0000-0000-00002F2E0000}"/>
    <cellStyle name="20% - uthevingsfarge 3 26 2 4" xfId="38545" xr:uid="{00000000-0005-0000-0000-0000302E0000}"/>
    <cellStyle name="20% - uthevingsfarge 3 26 2 5" xfId="38546" xr:uid="{00000000-0005-0000-0000-0000312E0000}"/>
    <cellStyle name="20% - uthevingsfarge 3 26 2 6" xfId="38542" xr:uid="{00000000-0005-0000-0000-0000322E0000}"/>
    <cellStyle name="20% - uthevingsfarge 3 26 2_4 manuell" xfId="54222" xr:uid="{8BCF6681-77E9-443B-9CDA-EDD8D8B1EBA6}"/>
    <cellStyle name="20% - uthevingsfarge 3 26 3" xfId="3089" xr:uid="{00000000-0005-0000-0000-0000342E0000}"/>
    <cellStyle name="20% - uthevingsfarge 3 26 3 2" xfId="38547" xr:uid="{00000000-0005-0000-0000-0000352E0000}"/>
    <cellStyle name="20% - uthevingsfarge 3 26 3_CC1" xfId="54223" xr:uid="{079C4A4F-A520-457D-8C36-7BFC4C5768D0}"/>
    <cellStyle name="20% - uthevingsfarge 3 26 4" xfId="38548" xr:uid="{00000000-0005-0000-0000-0000362E0000}"/>
    <cellStyle name="20% - uthevingsfarge 3 26 5" xfId="38549" xr:uid="{00000000-0005-0000-0000-0000372E0000}"/>
    <cellStyle name="20% - uthevingsfarge 3 26 6" xfId="38550" xr:uid="{00000000-0005-0000-0000-0000382E0000}"/>
    <cellStyle name="20% - uthevingsfarge 3 26 7" xfId="38541" xr:uid="{00000000-0005-0000-0000-0000392E0000}"/>
    <cellStyle name="20% - uthevingsfarge 3 26_4 manuell" xfId="54224" xr:uid="{EDFABFF9-BCDA-427C-8380-36136A1DA93B}"/>
    <cellStyle name="20% - uthevingsfarge 3 27" xfId="3090" xr:uid="{00000000-0005-0000-0000-00003B2E0000}"/>
    <cellStyle name="20% - uthevingsfarge 3 27 2" xfId="3091" xr:uid="{00000000-0005-0000-0000-00003C2E0000}"/>
    <cellStyle name="20% - uthevingsfarge 3 27 2 2" xfId="3092" xr:uid="{00000000-0005-0000-0000-00003D2E0000}"/>
    <cellStyle name="20% - uthevingsfarge 3 27 2 2 2" xfId="38553" xr:uid="{00000000-0005-0000-0000-00003E2E0000}"/>
    <cellStyle name="20% - uthevingsfarge 3 27 2 2_CC1" xfId="54225" xr:uid="{A2514D25-C2F9-4CA3-B85F-B27E6AE6576E}"/>
    <cellStyle name="20% - uthevingsfarge 3 27 2 3" xfId="38554" xr:uid="{00000000-0005-0000-0000-00003F2E0000}"/>
    <cellStyle name="20% - uthevingsfarge 3 27 2 4" xfId="38555" xr:uid="{00000000-0005-0000-0000-0000402E0000}"/>
    <cellStyle name="20% - uthevingsfarge 3 27 2 5" xfId="38556" xr:uid="{00000000-0005-0000-0000-0000412E0000}"/>
    <cellStyle name="20% - uthevingsfarge 3 27 2 6" xfId="38552" xr:uid="{00000000-0005-0000-0000-0000422E0000}"/>
    <cellStyle name="20% - uthevingsfarge 3 27 2_4 manuell" xfId="54226" xr:uid="{4618DB75-8138-45DB-9DF9-27ACF87B875C}"/>
    <cellStyle name="20% - uthevingsfarge 3 27 3" xfId="3093" xr:uid="{00000000-0005-0000-0000-0000442E0000}"/>
    <cellStyle name="20% - uthevingsfarge 3 27 3 2" xfId="38557" xr:uid="{00000000-0005-0000-0000-0000452E0000}"/>
    <cellStyle name="20% - uthevingsfarge 3 27 3_CC1" xfId="54227" xr:uid="{B2C30CA0-3791-4F6D-BF72-62C10E62DD7C}"/>
    <cellStyle name="20% - uthevingsfarge 3 27 4" xfId="38558" xr:uid="{00000000-0005-0000-0000-0000462E0000}"/>
    <cellStyle name="20% - uthevingsfarge 3 27 5" xfId="38559" xr:uid="{00000000-0005-0000-0000-0000472E0000}"/>
    <cellStyle name="20% - uthevingsfarge 3 27 6" xfId="38560" xr:uid="{00000000-0005-0000-0000-0000482E0000}"/>
    <cellStyle name="20% - uthevingsfarge 3 27 7" xfId="38551" xr:uid="{00000000-0005-0000-0000-0000492E0000}"/>
    <cellStyle name="20% - uthevingsfarge 3 27_4 manuell" xfId="54228" xr:uid="{8AE67381-3A4F-4785-8AF4-8367F63D2B70}"/>
    <cellStyle name="20% - uthevingsfarge 3 28" xfId="3094" xr:uid="{00000000-0005-0000-0000-00004B2E0000}"/>
    <cellStyle name="20% - uthevingsfarge 3 28 2" xfId="3095" xr:uid="{00000000-0005-0000-0000-00004C2E0000}"/>
    <cellStyle name="20% - uthevingsfarge 3 28 2 2" xfId="3096" xr:uid="{00000000-0005-0000-0000-00004D2E0000}"/>
    <cellStyle name="20% - uthevingsfarge 3 28 2 2 2" xfId="38563" xr:uid="{00000000-0005-0000-0000-00004E2E0000}"/>
    <cellStyle name="20% - uthevingsfarge 3 28 2 2_CC1" xfId="54229" xr:uid="{9DB53AC5-34A9-47D5-AFCD-026DE2B6444D}"/>
    <cellStyle name="20% - uthevingsfarge 3 28 2 3" xfId="38564" xr:uid="{00000000-0005-0000-0000-00004F2E0000}"/>
    <cellStyle name="20% - uthevingsfarge 3 28 2 4" xfId="38565" xr:uid="{00000000-0005-0000-0000-0000502E0000}"/>
    <cellStyle name="20% - uthevingsfarge 3 28 2 5" xfId="38566" xr:uid="{00000000-0005-0000-0000-0000512E0000}"/>
    <cellStyle name="20% - uthevingsfarge 3 28 2 6" xfId="38562" xr:uid="{00000000-0005-0000-0000-0000522E0000}"/>
    <cellStyle name="20% - uthevingsfarge 3 28 2_4 manuell" xfId="54230" xr:uid="{51A93479-BE89-465C-A199-386A9B04B639}"/>
    <cellStyle name="20% - uthevingsfarge 3 28 3" xfId="3097" xr:uid="{00000000-0005-0000-0000-0000542E0000}"/>
    <cellStyle name="20% - uthevingsfarge 3 28 3 2" xfId="38567" xr:uid="{00000000-0005-0000-0000-0000552E0000}"/>
    <cellStyle name="20% - uthevingsfarge 3 28 3_CC1" xfId="54231" xr:uid="{3AE687D7-717B-40E2-9167-F7EA7D028F43}"/>
    <cellStyle name="20% - uthevingsfarge 3 28 4" xfId="38568" xr:uid="{00000000-0005-0000-0000-0000562E0000}"/>
    <cellStyle name="20% - uthevingsfarge 3 28 5" xfId="38569" xr:uid="{00000000-0005-0000-0000-0000572E0000}"/>
    <cellStyle name="20% - uthevingsfarge 3 28 6" xfId="38570" xr:uid="{00000000-0005-0000-0000-0000582E0000}"/>
    <cellStyle name="20% - uthevingsfarge 3 28 7" xfId="38561" xr:uid="{00000000-0005-0000-0000-0000592E0000}"/>
    <cellStyle name="20% - uthevingsfarge 3 28_4 manuell" xfId="54232" xr:uid="{1377A2AE-7701-433C-8C5B-49598A30CB2D}"/>
    <cellStyle name="20% - uthevingsfarge 3 29" xfId="3098" xr:uid="{00000000-0005-0000-0000-00005B2E0000}"/>
    <cellStyle name="20% - uthevingsfarge 3 29 2" xfId="3099" xr:uid="{00000000-0005-0000-0000-00005C2E0000}"/>
    <cellStyle name="20% - uthevingsfarge 3 29 2 2" xfId="3100" xr:uid="{00000000-0005-0000-0000-00005D2E0000}"/>
    <cellStyle name="20% - uthevingsfarge 3 29 2 2 2" xfId="38573" xr:uid="{00000000-0005-0000-0000-00005E2E0000}"/>
    <cellStyle name="20% - uthevingsfarge 3 29 2 2_CC1" xfId="54233" xr:uid="{CF1A14CF-1D41-4B0F-A44C-8341DA29D01A}"/>
    <cellStyle name="20% - uthevingsfarge 3 29 2 3" xfId="38574" xr:uid="{00000000-0005-0000-0000-00005F2E0000}"/>
    <cellStyle name="20% - uthevingsfarge 3 29 2 4" xfId="38575" xr:uid="{00000000-0005-0000-0000-0000602E0000}"/>
    <cellStyle name="20% - uthevingsfarge 3 29 2 5" xfId="38576" xr:uid="{00000000-0005-0000-0000-0000612E0000}"/>
    <cellStyle name="20% - uthevingsfarge 3 29 2 6" xfId="38572" xr:uid="{00000000-0005-0000-0000-0000622E0000}"/>
    <cellStyle name="20% - uthevingsfarge 3 29 2_4 manuell" xfId="54234" xr:uid="{F881BA6A-68BD-46AE-97D1-9B6CBA10C68A}"/>
    <cellStyle name="20% - uthevingsfarge 3 29 3" xfId="3101" xr:uid="{00000000-0005-0000-0000-0000642E0000}"/>
    <cellStyle name="20% - uthevingsfarge 3 29 3 2" xfId="38577" xr:uid="{00000000-0005-0000-0000-0000652E0000}"/>
    <cellStyle name="20% - uthevingsfarge 3 29 3_CC1" xfId="54235" xr:uid="{2B3212E9-A1A0-469B-80C3-76BD1C54EDD2}"/>
    <cellStyle name="20% - uthevingsfarge 3 29 4" xfId="38578" xr:uid="{00000000-0005-0000-0000-0000662E0000}"/>
    <cellStyle name="20% - uthevingsfarge 3 29 5" xfId="38579" xr:uid="{00000000-0005-0000-0000-0000672E0000}"/>
    <cellStyle name="20% - uthevingsfarge 3 29 6" xfId="38580" xr:uid="{00000000-0005-0000-0000-0000682E0000}"/>
    <cellStyle name="20% - uthevingsfarge 3 29 7" xfId="38571" xr:uid="{00000000-0005-0000-0000-0000692E0000}"/>
    <cellStyle name="20% - uthevingsfarge 3 29_4 manuell" xfId="54236" xr:uid="{C90C5CA3-BA87-49AD-9843-8C706B1EE077}"/>
    <cellStyle name="20% - uthevingsfarge 3 3" xfId="3102" xr:uid="{00000000-0005-0000-0000-00006B2E0000}"/>
    <cellStyle name="20% - uthevingsfarge 3 3 10" xfId="43950" xr:uid="{00000000-0005-0000-0000-00006C2E0000}"/>
    <cellStyle name="20% - uthevingsfarge 3 3 11" xfId="43951" xr:uid="{00000000-0005-0000-0000-00006D2E0000}"/>
    <cellStyle name="20% - uthevingsfarge 3 3 2" xfId="3103" xr:uid="{00000000-0005-0000-0000-00006E2E0000}"/>
    <cellStyle name="20% - uthevingsfarge 3 3 2 10" xfId="43952" xr:uid="{00000000-0005-0000-0000-00006F2E0000}"/>
    <cellStyle name="20% - uthevingsfarge 3 3 2 2" xfId="3104" xr:uid="{00000000-0005-0000-0000-0000702E0000}"/>
    <cellStyle name="20% - uthevingsfarge 3 3 2 2 2" xfId="14823" xr:uid="{00000000-0005-0000-0000-0000712E0000}"/>
    <cellStyle name="20% - uthevingsfarge 3 3 2 2 2 2" xfId="43953" xr:uid="{00000000-0005-0000-0000-0000722E0000}"/>
    <cellStyle name="20% - uthevingsfarge 3 3 2 2 2 2 2" xfId="43954" xr:uid="{00000000-0005-0000-0000-0000732E0000}"/>
    <cellStyle name="20% - uthevingsfarge 3 3 2 2 2 3" xfId="43955" xr:uid="{00000000-0005-0000-0000-0000742E0000}"/>
    <cellStyle name="20% - uthevingsfarge 3 3 2 2 2_3. Chng in credit spreads" xfId="43956" xr:uid="{00000000-0005-0000-0000-0000752E0000}"/>
    <cellStyle name="20% - uthevingsfarge 3 3 2 2 3" xfId="14824" xr:uid="{00000000-0005-0000-0000-0000762E0000}"/>
    <cellStyle name="20% - uthevingsfarge 3 3 2 2 3 2" xfId="43957" xr:uid="{00000000-0005-0000-0000-0000772E0000}"/>
    <cellStyle name="20% - uthevingsfarge 3 3 2 2 3 2 2" xfId="43958" xr:uid="{00000000-0005-0000-0000-0000782E0000}"/>
    <cellStyle name="20% - uthevingsfarge 3 3 2 2 3 3" xfId="43959" xr:uid="{00000000-0005-0000-0000-0000792E0000}"/>
    <cellStyle name="20% - uthevingsfarge 3 3 2 2 3_3. Chng in credit spreads" xfId="43960" xr:uid="{00000000-0005-0000-0000-00007A2E0000}"/>
    <cellStyle name="20% - uthevingsfarge 3 3 2 2 4" xfId="38583" xr:uid="{00000000-0005-0000-0000-00007B2E0000}"/>
    <cellStyle name="20% - uthevingsfarge 3 3 2 2 4 2" xfId="43961" xr:uid="{00000000-0005-0000-0000-00007C2E0000}"/>
    <cellStyle name="20% - uthevingsfarge 3 3 2 2 5" xfId="43962" xr:uid="{00000000-0005-0000-0000-00007D2E0000}"/>
    <cellStyle name="20% - uthevingsfarge 3 3 2 2 6" xfId="43963" xr:uid="{00000000-0005-0000-0000-00007E2E0000}"/>
    <cellStyle name="20% - uthevingsfarge 3 3 2 2_3. Chng in credit spreads" xfId="43964" xr:uid="{00000000-0005-0000-0000-00007F2E0000}"/>
    <cellStyle name="20% - uthevingsfarge 3 3 2 3" xfId="14825" xr:uid="{00000000-0005-0000-0000-0000802E0000}"/>
    <cellStyle name="20% - uthevingsfarge 3 3 2 3 2" xfId="14826" xr:uid="{00000000-0005-0000-0000-0000812E0000}"/>
    <cellStyle name="20% - uthevingsfarge 3 3 2 3 2 2" xfId="43965" xr:uid="{00000000-0005-0000-0000-0000822E0000}"/>
    <cellStyle name="20% - uthevingsfarge 3 3 2 3 3" xfId="14827" xr:uid="{00000000-0005-0000-0000-0000832E0000}"/>
    <cellStyle name="20% - uthevingsfarge 3 3 2 3 4" xfId="38584" xr:uid="{00000000-0005-0000-0000-0000842E0000}"/>
    <cellStyle name="20% - uthevingsfarge 3 3 2 3 5" xfId="43966" xr:uid="{00000000-0005-0000-0000-0000852E0000}"/>
    <cellStyle name="20% - uthevingsfarge 3 3 2 3 6" xfId="43967" xr:uid="{00000000-0005-0000-0000-0000862E0000}"/>
    <cellStyle name="20% - uthevingsfarge 3 3 2 3_3. Chng in credit spreads" xfId="43968" xr:uid="{00000000-0005-0000-0000-0000872E0000}"/>
    <cellStyle name="20% - uthevingsfarge 3 3 2 4" xfId="14828" xr:uid="{00000000-0005-0000-0000-0000882E0000}"/>
    <cellStyle name="20% - uthevingsfarge 3 3 2 4 2" xfId="14829" xr:uid="{00000000-0005-0000-0000-0000892E0000}"/>
    <cellStyle name="20% - uthevingsfarge 3 3 2 4 2 2" xfId="43969" xr:uid="{00000000-0005-0000-0000-00008A2E0000}"/>
    <cellStyle name="20% - uthevingsfarge 3 3 2 4 3" xfId="14830" xr:uid="{00000000-0005-0000-0000-00008B2E0000}"/>
    <cellStyle name="20% - uthevingsfarge 3 3 2 4 4" xfId="38585" xr:uid="{00000000-0005-0000-0000-00008C2E0000}"/>
    <cellStyle name="20% - uthevingsfarge 3 3 2 4 5" xfId="43970" xr:uid="{00000000-0005-0000-0000-00008D2E0000}"/>
    <cellStyle name="20% - uthevingsfarge 3 3 2 4 6" xfId="43971" xr:uid="{00000000-0005-0000-0000-00008E2E0000}"/>
    <cellStyle name="20% - uthevingsfarge 3 3 2 4_3. Chng in credit spreads" xfId="43972" xr:uid="{00000000-0005-0000-0000-00008F2E0000}"/>
    <cellStyle name="20% - uthevingsfarge 3 3 2 5" xfId="14831" xr:uid="{00000000-0005-0000-0000-0000902E0000}"/>
    <cellStyle name="20% - uthevingsfarge 3 3 2 5 2" xfId="14832" xr:uid="{00000000-0005-0000-0000-0000912E0000}"/>
    <cellStyle name="20% - uthevingsfarge 3 3 2 5 3" xfId="14833" xr:uid="{00000000-0005-0000-0000-0000922E0000}"/>
    <cellStyle name="20% - uthevingsfarge 3 3 2 5 4" xfId="38586" xr:uid="{00000000-0005-0000-0000-0000932E0000}"/>
    <cellStyle name="20% - uthevingsfarge 3 3 2 5 5" xfId="43973" xr:uid="{00000000-0005-0000-0000-0000942E0000}"/>
    <cellStyle name="20% - uthevingsfarge 3 3 2 5 6" xfId="43974" xr:uid="{00000000-0005-0000-0000-0000952E0000}"/>
    <cellStyle name="20% - uthevingsfarge 3 3 2 5_AVA DVA EL" xfId="14834" xr:uid="{00000000-0005-0000-0000-0000962E0000}"/>
    <cellStyle name="20% - uthevingsfarge 3 3 2 6" xfId="14835" xr:uid="{00000000-0005-0000-0000-0000972E0000}"/>
    <cellStyle name="20% - uthevingsfarge 3 3 2 6 2" xfId="14836" xr:uid="{00000000-0005-0000-0000-0000982E0000}"/>
    <cellStyle name="20% - uthevingsfarge 3 3 2 6_AVA DVA EL" xfId="14837" xr:uid="{00000000-0005-0000-0000-0000992E0000}"/>
    <cellStyle name="20% - uthevingsfarge 3 3 2 7" xfId="14838" xr:uid="{00000000-0005-0000-0000-00009A2E0000}"/>
    <cellStyle name="20% - uthevingsfarge 3 3 2 8" xfId="38582" xr:uid="{00000000-0005-0000-0000-00009B2E0000}"/>
    <cellStyle name="20% - uthevingsfarge 3 3 2 9" xfId="43975" xr:uid="{00000000-0005-0000-0000-00009C2E0000}"/>
    <cellStyle name="20% - uthevingsfarge 3 3 2_3. Chng in credit spreads" xfId="43976" xr:uid="{00000000-0005-0000-0000-00009D2E0000}"/>
    <cellStyle name="20% - uthevingsfarge 3 3 3" xfId="3105" xr:uid="{00000000-0005-0000-0000-00009E2E0000}"/>
    <cellStyle name="20% - uthevingsfarge 3 3 3 2" xfId="14839" xr:uid="{00000000-0005-0000-0000-00009F2E0000}"/>
    <cellStyle name="20% - uthevingsfarge 3 3 3 2 2" xfId="43977" xr:uid="{00000000-0005-0000-0000-0000A02E0000}"/>
    <cellStyle name="20% - uthevingsfarge 3 3 3 2 2 2" xfId="43978" xr:uid="{00000000-0005-0000-0000-0000A12E0000}"/>
    <cellStyle name="20% - uthevingsfarge 3 3 3 2 2 2 2" xfId="43979" xr:uid="{00000000-0005-0000-0000-0000A22E0000}"/>
    <cellStyle name="20% - uthevingsfarge 3 3 3 2 2 3" xfId="43980" xr:uid="{00000000-0005-0000-0000-0000A32E0000}"/>
    <cellStyle name="20% - uthevingsfarge 3 3 3 2 2_3. Chng in credit spreads" xfId="43981" xr:uid="{00000000-0005-0000-0000-0000A42E0000}"/>
    <cellStyle name="20% - uthevingsfarge 3 3 3 2 3" xfId="43982" xr:uid="{00000000-0005-0000-0000-0000A52E0000}"/>
    <cellStyle name="20% - uthevingsfarge 3 3 3 2 3 2" xfId="43983" xr:uid="{00000000-0005-0000-0000-0000A62E0000}"/>
    <cellStyle name="20% - uthevingsfarge 3 3 3 2 3 2 2" xfId="43984" xr:uid="{00000000-0005-0000-0000-0000A72E0000}"/>
    <cellStyle name="20% - uthevingsfarge 3 3 3 2 3 3" xfId="43985" xr:uid="{00000000-0005-0000-0000-0000A82E0000}"/>
    <cellStyle name="20% - uthevingsfarge 3 3 3 2 3_3. Chng in credit spreads" xfId="43986" xr:uid="{00000000-0005-0000-0000-0000A92E0000}"/>
    <cellStyle name="20% - uthevingsfarge 3 3 3 2 4" xfId="43987" xr:uid="{00000000-0005-0000-0000-0000AA2E0000}"/>
    <cellStyle name="20% - uthevingsfarge 3 3 3 2 4 2" xfId="43988" xr:uid="{00000000-0005-0000-0000-0000AB2E0000}"/>
    <cellStyle name="20% - uthevingsfarge 3 3 3 2 5" xfId="43989" xr:uid="{00000000-0005-0000-0000-0000AC2E0000}"/>
    <cellStyle name="20% - uthevingsfarge 3 3 3 2_3. Chng in credit spreads" xfId="43990" xr:uid="{00000000-0005-0000-0000-0000AD2E0000}"/>
    <cellStyle name="20% - uthevingsfarge 3 3 3 3" xfId="14840" xr:uid="{00000000-0005-0000-0000-0000AE2E0000}"/>
    <cellStyle name="20% - uthevingsfarge 3 3 3 3 2" xfId="43991" xr:uid="{00000000-0005-0000-0000-0000AF2E0000}"/>
    <cellStyle name="20% - uthevingsfarge 3 3 3 3 2 2" xfId="43992" xr:uid="{00000000-0005-0000-0000-0000B02E0000}"/>
    <cellStyle name="20% - uthevingsfarge 3 3 3 3 3" xfId="43993" xr:uid="{00000000-0005-0000-0000-0000B12E0000}"/>
    <cellStyle name="20% - uthevingsfarge 3 3 3 3_3. Chng in credit spreads" xfId="43994" xr:uid="{00000000-0005-0000-0000-0000B22E0000}"/>
    <cellStyle name="20% - uthevingsfarge 3 3 3 4" xfId="38587" xr:uid="{00000000-0005-0000-0000-0000B32E0000}"/>
    <cellStyle name="20% - uthevingsfarge 3 3 3 4 2" xfId="43995" xr:uid="{00000000-0005-0000-0000-0000B42E0000}"/>
    <cellStyle name="20% - uthevingsfarge 3 3 3 4 2 2" xfId="43996" xr:uid="{00000000-0005-0000-0000-0000B52E0000}"/>
    <cellStyle name="20% - uthevingsfarge 3 3 3 4 3" xfId="43997" xr:uid="{00000000-0005-0000-0000-0000B62E0000}"/>
    <cellStyle name="20% - uthevingsfarge 3 3 3 4_3. Chng in credit spreads" xfId="43998" xr:uid="{00000000-0005-0000-0000-0000B72E0000}"/>
    <cellStyle name="20% - uthevingsfarge 3 3 3 5" xfId="43999" xr:uid="{00000000-0005-0000-0000-0000B82E0000}"/>
    <cellStyle name="20% - uthevingsfarge 3 3 3 5 2" xfId="44000" xr:uid="{00000000-0005-0000-0000-0000B92E0000}"/>
    <cellStyle name="20% - uthevingsfarge 3 3 3 6" xfId="44001" xr:uid="{00000000-0005-0000-0000-0000BA2E0000}"/>
    <cellStyle name="20% - uthevingsfarge 3 3 3_3. Chng in credit spreads" xfId="44002" xr:uid="{00000000-0005-0000-0000-0000BB2E0000}"/>
    <cellStyle name="20% - uthevingsfarge 3 3 4" xfId="14841" xr:uid="{00000000-0005-0000-0000-0000BC2E0000}"/>
    <cellStyle name="20% - uthevingsfarge 3 3 4 2" xfId="14842" xr:uid="{00000000-0005-0000-0000-0000BD2E0000}"/>
    <cellStyle name="20% - uthevingsfarge 3 3 4 2 2" xfId="44003" xr:uid="{00000000-0005-0000-0000-0000BE2E0000}"/>
    <cellStyle name="20% - uthevingsfarge 3 3 4 2 2 2" xfId="44004" xr:uid="{00000000-0005-0000-0000-0000BF2E0000}"/>
    <cellStyle name="20% - uthevingsfarge 3 3 4 2 3" xfId="44005" xr:uid="{00000000-0005-0000-0000-0000C02E0000}"/>
    <cellStyle name="20% - uthevingsfarge 3 3 4 2_3. Chng in credit spreads" xfId="44006" xr:uid="{00000000-0005-0000-0000-0000C12E0000}"/>
    <cellStyle name="20% - uthevingsfarge 3 3 4 3" xfId="14843" xr:uid="{00000000-0005-0000-0000-0000C22E0000}"/>
    <cellStyle name="20% - uthevingsfarge 3 3 4 3 2" xfId="44007" xr:uid="{00000000-0005-0000-0000-0000C32E0000}"/>
    <cellStyle name="20% - uthevingsfarge 3 3 4 3 2 2" xfId="44008" xr:uid="{00000000-0005-0000-0000-0000C42E0000}"/>
    <cellStyle name="20% - uthevingsfarge 3 3 4 3 3" xfId="44009" xr:uid="{00000000-0005-0000-0000-0000C52E0000}"/>
    <cellStyle name="20% - uthevingsfarge 3 3 4 3_3. Chng in credit spreads" xfId="44010" xr:uid="{00000000-0005-0000-0000-0000C62E0000}"/>
    <cellStyle name="20% - uthevingsfarge 3 3 4 4" xfId="38588" xr:uid="{00000000-0005-0000-0000-0000C72E0000}"/>
    <cellStyle name="20% - uthevingsfarge 3 3 4 4 2" xfId="44011" xr:uid="{00000000-0005-0000-0000-0000C82E0000}"/>
    <cellStyle name="20% - uthevingsfarge 3 3 4 5" xfId="44012" xr:uid="{00000000-0005-0000-0000-0000C92E0000}"/>
    <cellStyle name="20% - uthevingsfarge 3 3 4 6" xfId="44013" xr:uid="{00000000-0005-0000-0000-0000CA2E0000}"/>
    <cellStyle name="20% - uthevingsfarge 3 3 4_3. Chng in credit spreads" xfId="44014" xr:uid="{00000000-0005-0000-0000-0000CB2E0000}"/>
    <cellStyle name="20% - uthevingsfarge 3 3 5" xfId="14844" xr:uid="{00000000-0005-0000-0000-0000CC2E0000}"/>
    <cellStyle name="20% - uthevingsfarge 3 3 5 2" xfId="14845" xr:uid="{00000000-0005-0000-0000-0000CD2E0000}"/>
    <cellStyle name="20% - uthevingsfarge 3 3 5 2 2" xfId="44015" xr:uid="{00000000-0005-0000-0000-0000CE2E0000}"/>
    <cellStyle name="20% - uthevingsfarge 3 3 5 3" xfId="14846" xr:uid="{00000000-0005-0000-0000-0000CF2E0000}"/>
    <cellStyle name="20% - uthevingsfarge 3 3 5 4" xfId="38589" xr:uid="{00000000-0005-0000-0000-0000D02E0000}"/>
    <cellStyle name="20% - uthevingsfarge 3 3 5 5" xfId="44016" xr:uid="{00000000-0005-0000-0000-0000D12E0000}"/>
    <cellStyle name="20% - uthevingsfarge 3 3 5 6" xfId="44017" xr:uid="{00000000-0005-0000-0000-0000D22E0000}"/>
    <cellStyle name="20% - uthevingsfarge 3 3 5_3. Chng in credit spreads" xfId="44018" xr:uid="{00000000-0005-0000-0000-0000D32E0000}"/>
    <cellStyle name="20% - uthevingsfarge 3 3 6" xfId="14847" xr:uid="{00000000-0005-0000-0000-0000D42E0000}"/>
    <cellStyle name="20% - uthevingsfarge 3 3 6 2" xfId="14848" xr:uid="{00000000-0005-0000-0000-0000D52E0000}"/>
    <cellStyle name="20% - uthevingsfarge 3 3 6 2 2" xfId="44019" xr:uid="{00000000-0005-0000-0000-0000D62E0000}"/>
    <cellStyle name="20% - uthevingsfarge 3 3 6 3" xfId="14849" xr:uid="{00000000-0005-0000-0000-0000D72E0000}"/>
    <cellStyle name="20% - uthevingsfarge 3 3 6 4" xfId="38590" xr:uid="{00000000-0005-0000-0000-0000D82E0000}"/>
    <cellStyle name="20% - uthevingsfarge 3 3 6 5" xfId="44020" xr:uid="{00000000-0005-0000-0000-0000D92E0000}"/>
    <cellStyle name="20% - uthevingsfarge 3 3 6 6" xfId="44021" xr:uid="{00000000-0005-0000-0000-0000DA2E0000}"/>
    <cellStyle name="20% - uthevingsfarge 3 3 6_3. Chng in credit spreads" xfId="44022" xr:uid="{00000000-0005-0000-0000-0000DB2E0000}"/>
    <cellStyle name="20% - uthevingsfarge 3 3 7" xfId="14850" xr:uid="{00000000-0005-0000-0000-0000DC2E0000}"/>
    <cellStyle name="20% - uthevingsfarge 3 3 7 2" xfId="14851" xr:uid="{00000000-0005-0000-0000-0000DD2E0000}"/>
    <cellStyle name="20% - uthevingsfarge 3 3 7 2 2" xfId="44023" xr:uid="{00000000-0005-0000-0000-0000DE2E0000}"/>
    <cellStyle name="20% - uthevingsfarge 3 3 7 3" xfId="44024" xr:uid="{00000000-0005-0000-0000-0000DF2E0000}"/>
    <cellStyle name="20% - uthevingsfarge 3 3 7_3. Chng in credit spreads" xfId="44025" xr:uid="{00000000-0005-0000-0000-0000E02E0000}"/>
    <cellStyle name="20% - uthevingsfarge 3 3 8" xfId="14852" xr:uid="{00000000-0005-0000-0000-0000E12E0000}"/>
    <cellStyle name="20% - uthevingsfarge 3 3 9" xfId="38581" xr:uid="{00000000-0005-0000-0000-0000E22E0000}"/>
    <cellStyle name="20% - uthevingsfarge 3 3_4 manuell" xfId="54237" xr:uid="{EA07B3C3-1598-4685-AD3D-587A19D043D9}"/>
    <cellStyle name="20% - uthevingsfarge 3 30" xfId="3106" xr:uid="{00000000-0005-0000-0000-0000E42E0000}"/>
    <cellStyle name="20% - uthevingsfarge 3 30 2" xfId="3107" xr:uid="{00000000-0005-0000-0000-0000E52E0000}"/>
    <cellStyle name="20% - uthevingsfarge 3 30 2 2" xfId="3108" xr:uid="{00000000-0005-0000-0000-0000E62E0000}"/>
    <cellStyle name="20% - uthevingsfarge 3 30 2 2 2" xfId="38593" xr:uid="{00000000-0005-0000-0000-0000E72E0000}"/>
    <cellStyle name="20% - uthevingsfarge 3 30 2 2_CC1" xfId="54238" xr:uid="{970E33D1-05F1-41DF-9980-519FF859843D}"/>
    <cellStyle name="20% - uthevingsfarge 3 30 2 3" xfId="38594" xr:uid="{00000000-0005-0000-0000-0000E82E0000}"/>
    <cellStyle name="20% - uthevingsfarge 3 30 2 4" xfId="38595" xr:uid="{00000000-0005-0000-0000-0000E92E0000}"/>
    <cellStyle name="20% - uthevingsfarge 3 30 2 5" xfId="38596" xr:uid="{00000000-0005-0000-0000-0000EA2E0000}"/>
    <cellStyle name="20% - uthevingsfarge 3 30 2 6" xfId="38592" xr:uid="{00000000-0005-0000-0000-0000EB2E0000}"/>
    <cellStyle name="20% - uthevingsfarge 3 30 2_4 manuell" xfId="54239" xr:uid="{B997C526-EE6E-4E8E-9734-475FB64EABBA}"/>
    <cellStyle name="20% - uthevingsfarge 3 30 3" xfId="3109" xr:uid="{00000000-0005-0000-0000-0000ED2E0000}"/>
    <cellStyle name="20% - uthevingsfarge 3 30 3 2" xfId="38597" xr:uid="{00000000-0005-0000-0000-0000EE2E0000}"/>
    <cellStyle name="20% - uthevingsfarge 3 30 3_CC1" xfId="54240" xr:uid="{063F3CD9-6194-4776-B4CE-F7C851110479}"/>
    <cellStyle name="20% - uthevingsfarge 3 30 4" xfId="38598" xr:uid="{00000000-0005-0000-0000-0000EF2E0000}"/>
    <cellStyle name="20% - uthevingsfarge 3 30 5" xfId="38599" xr:uid="{00000000-0005-0000-0000-0000F02E0000}"/>
    <cellStyle name="20% - uthevingsfarge 3 30 6" xfId="38600" xr:uid="{00000000-0005-0000-0000-0000F12E0000}"/>
    <cellStyle name="20% - uthevingsfarge 3 30 7" xfId="38591" xr:uid="{00000000-0005-0000-0000-0000F22E0000}"/>
    <cellStyle name="20% - uthevingsfarge 3 30_4 manuell" xfId="54241" xr:uid="{2B7D1B4A-83CC-4745-AF7C-A2FB1B18A628}"/>
    <cellStyle name="20% - uthevingsfarge 3 31" xfId="3110" xr:uid="{00000000-0005-0000-0000-0000F42E0000}"/>
    <cellStyle name="20% - uthevingsfarge 3 31 2" xfId="3111" xr:uid="{00000000-0005-0000-0000-0000F52E0000}"/>
    <cellStyle name="20% - uthevingsfarge 3 31 2 2" xfId="3112" xr:uid="{00000000-0005-0000-0000-0000F62E0000}"/>
    <cellStyle name="20% - uthevingsfarge 3 31 2 2 2" xfId="38603" xr:uid="{00000000-0005-0000-0000-0000F72E0000}"/>
    <cellStyle name="20% - uthevingsfarge 3 31 2 2_CC1" xfId="54242" xr:uid="{60554D88-BAD4-4328-9C0C-86EB8532E310}"/>
    <cellStyle name="20% - uthevingsfarge 3 31 2 3" xfId="38604" xr:uid="{00000000-0005-0000-0000-0000F82E0000}"/>
    <cellStyle name="20% - uthevingsfarge 3 31 2 4" xfId="38605" xr:uid="{00000000-0005-0000-0000-0000F92E0000}"/>
    <cellStyle name="20% - uthevingsfarge 3 31 2 5" xfId="38606" xr:uid="{00000000-0005-0000-0000-0000FA2E0000}"/>
    <cellStyle name="20% - uthevingsfarge 3 31 2 6" xfId="38602" xr:uid="{00000000-0005-0000-0000-0000FB2E0000}"/>
    <cellStyle name="20% - uthevingsfarge 3 31 2_4 manuell" xfId="54243" xr:uid="{C896A713-43C1-4961-9931-8BA221248570}"/>
    <cellStyle name="20% - uthevingsfarge 3 31 3" xfId="3113" xr:uid="{00000000-0005-0000-0000-0000FD2E0000}"/>
    <cellStyle name="20% - uthevingsfarge 3 31 3 2" xfId="38607" xr:uid="{00000000-0005-0000-0000-0000FE2E0000}"/>
    <cellStyle name="20% - uthevingsfarge 3 31 3_CC1" xfId="54244" xr:uid="{90C67DD1-33F1-4F25-9E58-AA492D2BD21E}"/>
    <cellStyle name="20% - uthevingsfarge 3 31 4" xfId="38608" xr:uid="{00000000-0005-0000-0000-0000FF2E0000}"/>
    <cellStyle name="20% - uthevingsfarge 3 31 5" xfId="38609" xr:uid="{00000000-0005-0000-0000-0000002F0000}"/>
    <cellStyle name="20% - uthevingsfarge 3 31 6" xfId="38610" xr:uid="{00000000-0005-0000-0000-0000012F0000}"/>
    <cellStyle name="20% - uthevingsfarge 3 31 7" xfId="38601" xr:uid="{00000000-0005-0000-0000-0000022F0000}"/>
    <cellStyle name="20% - uthevingsfarge 3 31_4 manuell" xfId="54245" xr:uid="{6FCD1EE4-CA71-4BAD-9CF6-CF43C50ABEE3}"/>
    <cellStyle name="20% - uthevingsfarge 3 32" xfId="3114" xr:uid="{00000000-0005-0000-0000-0000042F0000}"/>
    <cellStyle name="20% - uthevingsfarge 3 32 2" xfId="3115" xr:uid="{00000000-0005-0000-0000-0000052F0000}"/>
    <cellStyle name="20% - uthevingsfarge 3 32 2 2" xfId="3116" xr:uid="{00000000-0005-0000-0000-0000062F0000}"/>
    <cellStyle name="20% - uthevingsfarge 3 32 2 2 2" xfId="38613" xr:uid="{00000000-0005-0000-0000-0000072F0000}"/>
    <cellStyle name="20% - uthevingsfarge 3 32 2 2_CC1" xfId="54246" xr:uid="{974FF1C9-3052-4B65-9759-C31B85A245DC}"/>
    <cellStyle name="20% - uthevingsfarge 3 32 2 3" xfId="38614" xr:uid="{00000000-0005-0000-0000-0000082F0000}"/>
    <cellStyle name="20% - uthevingsfarge 3 32 2 4" xfId="38615" xr:uid="{00000000-0005-0000-0000-0000092F0000}"/>
    <cellStyle name="20% - uthevingsfarge 3 32 2 5" xfId="38616" xr:uid="{00000000-0005-0000-0000-00000A2F0000}"/>
    <cellStyle name="20% - uthevingsfarge 3 32 2 6" xfId="38612" xr:uid="{00000000-0005-0000-0000-00000B2F0000}"/>
    <cellStyle name="20% - uthevingsfarge 3 32 2_4 manuell" xfId="54247" xr:uid="{F91FB82E-A461-4992-8564-387722BD96B7}"/>
    <cellStyle name="20% - uthevingsfarge 3 32 3" xfId="3117" xr:uid="{00000000-0005-0000-0000-00000D2F0000}"/>
    <cellStyle name="20% - uthevingsfarge 3 32 3 2" xfId="38617" xr:uid="{00000000-0005-0000-0000-00000E2F0000}"/>
    <cellStyle name="20% - uthevingsfarge 3 32 3_CC1" xfId="54248" xr:uid="{4C739A7A-4AB8-4A53-BDFD-1408E0BA2C04}"/>
    <cellStyle name="20% - uthevingsfarge 3 32 4" xfId="38618" xr:uid="{00000000-0005-0000-0000-00000F2F0000}"/>
    <cellStyle name="20% - uthevingsfarge 3 32 5" xfId="38619" xr:uid="{00000000-0005-0000-0000-0000102F0000}"/>
    <cellStyle name="20% - uthevingsfarge 3 32 6" xfId="38620" xr:uid="{00000000-0005-0000-0000-0000112F0000}"/>
    <cellStyle name="20% - uthevingsfarge 3 32 7" xfId="38611" xr:uid="{00000000-0005-0000-0000-0000122F0000}"/>
    <cellStyle name="20% - uthevingsfarge 3 32_4 manuell" xfId="54249" xr:uid="{46C72C6A-C0D0-4956-89C0-256213376FEC}"/>
    <cellStyle name="20% - uthevingsfarge 3 33" xfId="3118" xr:uid="{00000000-0005-0000-0000-0000142F0000}"/>
    <cellStyle name="20% - uthevingsfarge 3 33 2" xfId="3119" xr:uid="{00000000-0005-0000-0000-0000152F0000}"/>
    <cellStyle name="20% - uthevingsfarge 3 33 2 2" xfId="3120" xr:uid="{00000000-0005-0000-0000-0000162F0000}"/>
    <cellStyle name="20% - uthevingsfarge 3 33 2 2 2" xfId="38623" xr:uid="{00000000-0005-0000-0000-0000172F0000}"/>
    <cellStyle name="20% - uthevingsfarge 3 33 2 2_CC1" xfId="54250" xr:uid="{ED58386B-623D-453B-998D-6EEB9657199C}"/>
    <cellStyle name="20% - uthevingsfarge 3 33 2 3" xfId="38624" xr:uid="{00000000-0005-0000-0000-0000182F0000}"/>
    <cellStyle name="20% - uthevingsfarge 3 33 2 4" xfId="38625" xr:uid="{00000000-0005-0000-0000-0000192F0000}"/>
    <cellStyle name="20% - uthevingsfarge 3 33 2 5" xfId="38626" xr:uid="{00000000-0005-0000-0000-00001A2F0000}"/>
    <cellStyle name="20% - uthevingsfarge 3 33 2 6" xfId="38622" xr:uid="{00000000-0005-0000-0000-00001B2F0000}"/>
    <cellStyle name="20% - uthevingsfarge 3 33 2_4 manuell" xfId="54251" xr:uid="{6A812F5D-D8F4-4FD2-866F-13BBDA4B4CE4}"/>
    <cellStyle name="20% - uthevingsfarge 3 33 3" xfId="3121" xr:uid="{00000000-0005-0000-0000-00001D2F0000}"/>
    <cellStyle name="20% - uthevingsfarge 3 33 3 2" xfId="38627" xr:uid="{00000000-0005-0000-0000-00001E2F0000}"/>
    <cellStyle name="20% - uthevingsfarge 3 33 3_CC1" xfId="54252" xr:uid="{1CA69444-AA4F-4107-BCA8-432E9704E21A}"/>
    <cellStyle name="20% - uthevingsfarge 3 33 4" xfId="38628" xr:uid="{00000000-0005-0000-0000-00001F2F0000}"/>
    <cellStyle name="20% - uthevingsfarge 3 33 5" xfId="38629" xr:uid="{00000000-0005-0000-0000-0000202F0000}"/>
    <cellStyle name="20% - uthevingsfarge 3 33 6" xfId="38630" xr:uid="{00000000-0005-0000-0000-0000212F0000}"/>
    <cellStyle name="20% - uthevingsfarge 3 33 7" xfId="38621" xr:uid="{00000000-0005-0000-0000-0000222F0000}"/>
    <cellStyle name="20% - uthevingsfarge 3 33_4 manuell" xfId="54253" xr:uid="{C1F7EF67-5D17-4518-9386-EE99137684FE}"/>
    <cellStyle name="20% - uthevingsfarge 3 34" xfId="3122" xr:uid="{00000000-0005-0000-0000-0000242F0000}"/>
    <cellStyle name="20% - uthevingsfarge 3 34 2" xfId="3123" xr:uid="{00000000-0005-0000-0000-0000252F0000}"/>
    <cellStyle name="20% - uthevingsfarge 3 34 2 2" xfId="3124" xr:uid="{00000000-0005-0000-0000-0000262F0000}"/>
    <cellStyle name="20% - uthevingsfarge 3 34 2 2 2" xfId="38633" xr:uid="{00000000-0005-0000-0000-0000272F0000}"/>
    <cellStyle name="20% - uthevingsfarge 3 34 2 2_CC1" xfId="54254" xr:uid="{5B3714AB-7A43-47D3-A9BE-41DB2F473D69}"/>
    <cellStyle name="20% - uthevingsfarge 3 34 2 3" xfId="38634" xr:uid="{00000000-0005-0000-0000-0000282F0000}"/>
    <cellStyle name="20% - uthevingsfarge 3 34 2 4" xfId="38635" xr:uid="{00000000-0005-0000-0000-0000292F0000}"/>
    <cellStyle name="20% - uthevingsfarge 3 34 2 5" xfId="38636" xr:uid="{00000000-0005-0000-0000-00002A2F0000}"/>
    <cellStyle name="20% - uthevingsfarge 3 34 2 6" xfId="38632" xr:uid="{00000000-0005-0000-0000-00002B2F0000}"/>
    <cellStyle name="20% - uthevingsfarge 3 34 2_4 manuell" xfId="54255" xr:uid="{BAFF0C69-C6CC-4809-A1EB-D5B2D034088E}"/>
    <cellStyle name="20% - uthevingsfarge 3 34 3" xfId="3125" xr:uid="{00000000-0005-0000-0000-00002D2F0000}"/>
    <cellStyle name="20% - uthevingsfarge 3 34 3 2" xfId="38637" xr:uid="{00000000-0005-0000-0000-00002E2F0000}"/>
    <cellStyle name="20% - uthevingsfarge 3 34 3_CC1" xfId="54256" xr:uid="{6C149A93-E11E-456D-8BC2-1A1C4D54579A}"/>
    <cellStyle name="20% - uthevingsfarge 3 34 4" xfId="38638" xr:uid="{00000000-0005-0000-0000-00002F2F0000}"/>
    <cellStyle name="20% - uthevingsfarge 3 34 5" xfId="38639" xr:uid="{00000000-0005-0000-0000-0000302F0000}"/>
    <cellStyle name="20% - uthevingsfarge 3 34 6" xfId="38640" xr:uid="{00000000-0005-0000-0000-0000312F0000}"/>
    <cellStyle name="20% - uthevingsfarge 3 34 7" xfId="38631" xr:uid="{00000000-0005-0000-0000-0000322F0000}"/>
    <cellStyle name="20% - uthevingsfarge 3 34_4 manuell" xfId="54257" xr:uid="{387449CF-4771-445A-BBE9-D5D06951D11B}"/>
    <cellStyle name="20% - uthevingsfarge 3 35" xfId="3126" xr:uid="{00000000-0005-0000-0000-0000342F0000}"/>
    <cellStyle name="20% - uthevingsfarge 3 35 2" xfId="3127" xr:uid="{00000000-0005-0000-0000-0000352F0000}"/>
    <cellStyle name="20% - uthevingsfarge 3 35 2 2" xfId="3128" xr:uid="{00000000-0005-0000-0000-0000362F0000}"/>
    <cellStyle name="20% - uthevingsfarge 3 35 2 2 2" xfId="38643" xr:uid="{00000000-0005-0000-0000-0000372F0000}"/>
    <cellStyle name="20% - uthevingsfarge 3 35 2 2_CC1" xfId="54258" xr:uid="{ACD7E31C-792D-4B9E-AF13-BBC0AED58E0E}"/>
    <cellStyle name="20% - uthevingsfarge 3 35 2 3" xfId="38644" xr:uid="{00000000-0005-0000-0000-0000382F0000}"/>
    <cellStyle name="20% - uthevingsfarge 3 35 2 4" xfId="38645" xr:uid="{00000000-0005-0000-0000-0000392F0000}"/>
    <cellStyle name="20% - uthevingsfarge 3 35 2 5" xfId="38646" xr:uid="{00000000-0005-0000-0000-00003A2F0000}"/>
    <cellStyle name="20% - uthevingsfarge 3 35 2 6" xfId="38642" xr:uid="{00000000-0005-0000-0000-00003B2F0000}"/>
    <cellStyle name="20% - uthevingsfarge 3 35 2_4 manuell" xfId="54259" xr:uid="{329FFDFC-A588-473C-A741-86256E813D37}"/>
    <cellStyle name="20% - uthevingsfarge 3 35 3" xfId="3129" xr:uid="{00000000-0005-0000-0000-00003D2F0000}"/>
    <cellStyle name="20% - uthevingsfarge 3 35 3 2" xfId="38647" xr:uid="{00000000-0005-0000-0000-00003E2F0000}"/>
    <cellStyle name="20% - uthevingsfarge 3 35 3_CC1" xfId="54260" xr:uid="{9DADC353-05E5-44D3-969A-AD1CE89372C4}"/>
    <cellStyle name="20% - uthevingsfarge 3 35 4" xfId="38648" xr:uid="{00000000-0005-0000-0000-00003F2F0000}"/>
    <cellStyle name="20% - uthevingsfarge 3 35 5" xfId="38649" xr:uid="{00000000-0005-0000-0000-0000402F0000}"/>
    <cellStyle name="20% - uthevingsfarge 3 35 6" xfId="38650" xr:uid="{00000000-0005-0000-0000-0000412F0000}"/>
    <cellStyle name="20% - uthevingsfarge 3 35 7" xfId="38641" xr:uid="{00000000-0005-0000-0000-0000422F0000}"/>
    <cellStyle name="20% - uthevingsfarge 3 35_4 manuell" xfId="54261" xr:uid="{E04277BF-8B21-4A3E-A902-A03DFFD8B186}"/>
    <cellStyle name="20% - uthevingsfarge 3 36" xfId="3130" xr:uid="{00000000-0005-0000-0000-0000442F0000}"/>
    <cellStyle name="20% - uthevingsfarge 3 36 2" xfId="3131" xr:uid="{00000000-0005-0000-0000-0000452F0000}"/>
    <cellStyle name="20% - uthevingsfarge 3 36 2 2" xfId="3132" xr:uid="{00000000-0005-0000-0000-0000462F0000}"/>
    <cellStyle name="20% - uthevingsfarge 3 36 2 2 2" xfId="38653" xr:uid="{00000000-0005-0000-0000-0000472F0000}"/>
    <cellStyle name="20% - uthevingsfarge 3 36 2 2_CC1" xfId="54262" xr:uid="{2A4B2273-2B6B-40FB-9998-0017714BC337}"/>
    <cellStyle name="20% - uthevingsfarge 3 36 2 3" xfId="38654" xr:uid="{00000000-0005-0000-0000-0000482F0000}"/>
    <cellStyle name="20% - uthevingsfarge 3 36 2 4" xfId="38655" xr:uid="{00000000-0005-0000-0000-0000492F0000}"/>
    <cellStyle name="20% - uthevingsfarge 3 36 2 5" xfId="38656" xr:uid="{00000000-0005-0000-0000-00004A2F0000}"/>
    <cellStyle name="20% - uthevingsfarge 3 36 2 6" xfId="38652" xr:uid="{00000000-0005-0000-0000-00004B2F0000}"/>
    <cellStyle name="20% - uthevingsfarge 3 36 2_4 manuell" xfId="54263" xr:uid="{456791BF-8072-464E-92B0-89B93EBECF9F}"/>
    <cellStyle name="20% - uthevingsfarge 3 36 3" xfId="3133" xr:uid="{00000000-0005-0000-0000-00004D2F0000}"/>
    <cellStyle name="20% - uthevingsfarge 3 36 3 2" xfId="38657" xr:uid="{00000000-0005-0000-0000-00004E2F0000}"/>
    <cellStyle name="20% - uthevingsfarge 3 36 3_CC1" xfId="54264" xr:uid="{F42F1579-460C-473E-A063-030CD88D665E}"/>
    <cellStyle name="20% - uthevingsfarge 3 36 4" xfId="38658" xr:uid="{00000000-0005-0000-0000-00004F2F0000}"/>
    <cellStyle name="20% - uthevingsfarge 3 36 5" xfId="38659" xr:uid="{00000000-0005-0000-0000-0000502F0000}"/>
    <cellStyle name="20% - uthevingsfarge 3 36 6" xfId="38660" xr:uid="{00000000-0005-0000-0000-0000512F0000}"/>
    <cellStyle name="20% - uthevingsfarge 3 36 7" xfId="38651" xr:uid="{00000000-0005-0000-0000-0000522F0000}"/>
    <cellStyle name="20% - uthevingsfarge 3 36_4 manuell" xfId="54265" xr:uid="{E059A5A5-05D0-4386-98EF-F9375CC59CED}"/>
    <cellStyle name="20% - uthevingsfarge 3 37" xfId="3134" xr:uid="{00000000-0005-0000-0000-0000542F0000}"/>
    <cellStyle name="20% - uthevingsfarge 3 37 2" xfId="3135" xr:uid="{00000000-0005-0000-0000-0000552F0000}"/>
    <cellStyle name="20% - uthevingsfarge 3 37 2 2" xfId="3136" xr:uid="{00000000-0005-0000-0000-0000562F0000}"/>
    <cellStyle name="20% - uthevingsfarge 3 37 2 2 2" xfId="38663" xr:uid="{00000000-0005-0000-0000-0000572F0000}"/>
    <cellStyle name="20% - uthevingsfarge 3 37 2 2_CC1" xfId="54266" xr:uid="{028B982D-21A3-4DD3-9C9A-A8DD395C015E}"/>
    <cellStyle name="20% - uthevingsfarge 3 37 2 3" xfId="38664" xr:uid="{00000000-0005-0000-0000-0000582F0000}"/>
    <cellStyle name="20% - uthevingsfarge 3 37 2 4" xfId="38665" xr:uid="{00000000-0005-0000-0000-0000592F0000}"/>
    <cellStyle name="20% - uthevingsfarge 3 37 2 5" xfId="38666" xr:uid="{00000000-0005-0000-0000-00005A2F0000}"/>
    <cellStyle name="20% - uthevingsfarge 3 37 2 6" xfId="38662" xr:uid="{00000000-0005-0000-0000-00005B2F0000}"/>
    <cellStyle name="20% - uthevingsfarge 3 37 2_4 manuell" xfId="54267" xr:uid="{99C82A37-3006-4620-8E4C-999794A0223D}"/>
    <cellStyle name="20% - uthevingsfarge 3 37 3" xfId="3137" xr:uid="{00000000-0005-0000-0000-00005D2F0000}"/>
    <cellStyle name="20% - uthevingsfarge 3 37 3 2" xfId="38667" xr:uid="{00000000-0005-0000-0000-00005E2F0000}"/>
    <cellStyle name="20% - uthevingsfarge 3 37 3_CC1" xfId="54268" xr:uid="{AFADE07B-B6EF-41C1-B10D-7167519C7B9B}"/>
    <cellStyle name="20% - uthevingsfarge 3 37 4" xfId="38668" xr:uid="{00000000-0005-0000-0000-00005F2F0000}"/>
    <cellStyle name="20% - uthevingsfarge 3 37 5" xfId="38669" xr:uid="{00000000-0005-0000-0000-0000602F0000}"/>
    <cellStyle name="20% - uthevingsfarge 3 37 6" xfId="38670" xr:uid="{00000000-0005-0000-0000-0000612F0000}"/>
    <cellStyle name="20% - uthevingsfarge 3 37 7" xfId="38661" xr:uid="{00000000-0005-0000-0000-0000622F0000}"/>
    <cellStyle name="20% - uthevingsfarge 3 37_4 manuell" xfId="54269" xr:uid="{B188A4D9-00FE-45E4-BAE2-C52FA8DAE9EE}"/>
    <cellStyle name="20% - uthevingsfarge 3 38" xfId="3138" xr:uid="{00000000-0005-0000-0000-0000642F0000}"/>
    <cellStyle name="20% - uthevingsfarge 3 38 2" xfId="3139" xr:uid="{00000000-0005-0000-0000-0000652F0000}"/>
    <cellStyle name="20% - uthevingsfarge 3 38 2 2" xfId="3140" xr:uid="{00000000-0005-0000-0000-0000662F0000}"/>
    <cellStyle name="20% - uthevingsfarge 3 38 2 2 2" xfId="38673" xr:uid="{00000000-0005-0000-0000-0000672F0000}"/>
    <cellStyle name="20% - uthevingsfarge 3 38 2 2_CC1" xfId="54270" xr:uid="{3D6190F0-5180-49B4-A365-D0121C1BB44B}"/>
    <cellStyle name="20% - uthevingsfarge 3 38 2 3" xfId="38674" xr:uid="{00000000-0005-0000-0000-0000682F0000}"/>
    <cellStyle name="20% - uthevingsfarge 3 38 2 4" xfId="38675" xr:uid="{00000000-0005-0000-0000-0000692F0000}"/>
    <cellStyle name="20% - uthevingsfarge 3 38 2 5" xfId="38676" xr:uid="{00000000-0005-0000-0000-00006A2F0000}"/>
    <cellStyle name="20% - uthevingsfarge 3 38 2 6" xfId="38672" xr:uid="{00000000-0005-0000-0000-00006B2F0000}"/>
    <cellStyle name="20% - uthevingsfarge 3 38 2_4 manuell" xfId="54271" xr:uid="{E0A1F263-C045-4B89-9E24-90F3D5528DC2}"/>
    <cellStyle name="20% - uthevingsfarge 3 38 3" xfId="3141" xr:uid="{00000000-0005-0000-0000-00006D2F0000}"/>
    <cellStyle name="20% - uthevingsfarge 3 38 3 2" xfId="38677" xr:uid="{00000000-0005-0000-0000-00006E2F0000}"/>
    <cellStyle name="20% - uthevingsfarge 3 38 3_CC1" xfId="54272" xr:uid="{2F5C1B82-6A38-43F5-873C-8DDB0ED8DBD7}"/>
    <cellStyle name="20% - uthevingsfarge 3 38 4" xfId="38678" xr:uid="{00000000-0005-0000-0000-00006F2F0000}"/>
    <cellStyle name="20% - uthevingsfarge 3 38 5" xfId="38679" xr:uid="{00000000-0005-0000-0000-0000702F0000}"/>
    <cellStyle name="20% - uthevingsfarge 3 38 6" xfId="38680" xr:uid="{00000000-0005-0000-0000-0000712F0000}"/>
    <cellStyle name="20% - uthevingsfarge 3 38 7" xfId="38671" xr:uid="{00000000-0005-0000-0000-0000722F0000}"/>
    <cellStyle name="20% - uthevingsfarge 3 38_4 manuell" xfId="54273" xr:uid="{4B81DDEA-6F81-43FC-86BB-F2B5A8743B4D}"/>
    <cellStyle name="20% - uthevingsfarge 3 39" xfId="3142" xr:uid="{00000000-0005-0000-0000-0000742F0000}"/>
    <cellStyle name="20% - uthevingsfarge 3 39 2" xfId="3143" xr:uid="{00000000-0005-0000-0000-0000752F0000}"/>
    <cellStyle name="20% - uthevingsfarge 3 39 2 2" xfId="3144" xr:uid="{00000000-0005-0000-0000-0000762F0000}"/>
    <cellStyle name="20% - uthevingsfarge 3 39 2 2 2" xfId="38683" xr:uid="{00000000-0005-0000-0000-0000772F0000}"/>
    <cellStyle name="20% - uthevingsfarge 3 39 2 2_CC1" xfId="54274" xr:uid="{0B2F34E1-E9C8-40D1-9E28-64139D9A766A}"/>
    <cellStyle name="20% - uthevingsfarge 3 39 2 3" xfId="38684" xr:uid="{00000000-0005-0000-0000-0000782F0000}"/>
    <cellStyle name="20% - uthevingsfarge 3 39 2 4" xfId="38685" xr:uid="{00000000-0005-0000-0000-0000792F0000}"/>
    <cellStyle name="20% - uthevingsfarge 3 39 2 5" xfId="38686" xr:uid="{00000000-0005-0000-0000-00007A2F0000}"/>
    <cellStyle name="20% - uthevingsfarge 3 39 2 6" xfId="38682" xr:uid="{00000000-0005-0000-0000-00007B2F0000}"/>
    <cellStyle name="20% - uthevingsfarge 3 39 2_4 manuell" xfId="54275" xr:uid="{3FA18A5C-9D2C-4067-8A59-6627885F7B18}"/>
    <cellStyle name="20% - uthevingsfarge 3 39 3" xfId="3145" xr:uid="{00000000-0005-0000-0000-00007D2F0000}"/>
    <cellStyle name="20% - uthevingsfarge 3 39 3 2" xfId="38687" xr:uid="{00000000-0005-0000-0000-00007E2F0000}"/>
    <cellStyle name="20% - uthevingsfarge 3 39 3_CC1" xfId="54276" xr:uid="{4FC6B117-5D54-4445-8A51-76C7C5038BE5}"/>
    <cellStyle name="20% - uthevingsfarge 3 39 4" xfId="38688" xr:uid="{00000000-0005-0000-0000-00007F2F0000}"/>
    <cellStyle name="20% - uthevingsfarge 3 39 5" xfId="38689" xr:uid="{00000000-0005-0000-0000-0000802F0000}"/>
    <cellStyle name="20% - uthevingsfarge 3 39 6" xfId="38690" xr:uid="{00000000-0005-0000-0000-0000812F0000}"/>
    <cellStyle name="20% - uthevingsfarge 3 39 7" xfId="38681" xr:uid="{00000000-0005-0000-0000-0000822F0000}"/>
    <cellStyle name="20% - uthevingsfarge 3 39_4 manuell" xfId="54277" xr:uid="{6D2F738D-FE6C-4EF8-97E4-6ADA951ECCEB}"/>
    <cellStyle name="20% - uthevingsfarge 3 4" xfId="3146" xr:uid="{00000000-0005-0000-0000-0000842F0000}"/>
    <cellStyle name="20% - uthevingsfarge 3 4 10" xfId="44026" xr:uid="{00000000-0005-0000-0000-0000852F0000}"/>
    <cellStyle name="20% - uthevingsfarge 3 4 2" xfId="3147" xr:uid="{00000000-0005-0000-0000-0000862F0000}"/>
    <cellStyle name="20% - uthevingsfarge 3 4 2 2" xfId="3148" xr:uid="{00000000-0005-0000-0000-0000872F0000}"/>
    <cellStyle name="20% - uthevingsfarge 3 4 2 2 2" xfId="14853" xr:uid="{00000000-0005-0000-0000-0000882F0000}"/>
    <cellStyle name="20% - uthevingsfarge 3 4 2 2 2 2" xfId="44027" xr:uid="{00000000-0005-0000-0000-0000892F0000}"/>
    <cellStyle name="20% - uthevingsfarge 3 4 2 2 3" xfId="38693" xr:uid="{00000000-0005-0000-0000-00008A2F0000}"/>
    <cellStyle name="20% - uthevingsfarge 3 4 2 2_3. Chng in credit spreads" xfId="44028" xr:uid="{00000000-0005-0000-0000-00008B2F0000}"/>
    <cellStyle name="20% - uthevingsfarge 3 4 2 3" xfId="14854" xr:uid="{00000000-0005-0000-0000-00008C2F0000}"/>
    <cellStyle name="20% - uthevingsfarge 3 4 2 3 2" xfId="38694" xr:uid="{00000000-0005-0000-0000-00008D2F0000}"/>
    <cellStyle name="20% - uthevingsfarge 3 4 2 3 2 2" xfId="44029" xr:uid="{00000000-0005-0000-0000-00008E2F0000}"/>
    <cellStyle name="20% - uthevingsfarge 3 4 2 3 3" xfId="44030" xr:uid="{00000000-0005-0000-0000-00008F2F0000}"/>
    <cellStyle name="20% - uthevingsfarge 3 4 2 3_3. Chng in credit spreads" xfId="44031" xr:uid="{00000000-0005-0000-0000-0000902F0000}"/>
    <cellStyle name="20% - uthevingsfarge 3 4 2 4" xfId="38695" xr:uid="{00000000-0005-0000-0000-0000912F0000}"/>
    <cellStyle name="20% - uthevingsfarge 3 4 2 4 2" xfId="44032" xr:uid="{00000000-0005-0000-0000-0000922F0000}"/>
    <cellStyle name="20% - uthevingsfarge 3 4 2 5" xfId="38696" xr:uid="{00000000-0005-0000-0000-0000932F0000}"/>
    <cellStyle name="20% - uthevingsfarge 3 4 2 6" xfId="38692" xr:uid="{00000000-0005-0000-0000-0000942F0000}"/>
    <cellStyle name="20% - uthevingsfarge 3 4 2 7" xfId="44033" xr:uid="{00000000-0005-0000-0000-0000952F0000}"/>
    <cellStyle name="20% - uthevingsfarge 3 4 2 8" xfId="44034" xr:uid="{00000000-0005-0000-0000-0000962F0000}"/>
    <cellStyle name="20% - uthevingsfarge 3 4 2_3. Chng in credit spreads" xfId="44035" xr:uid="{00000000-0005-0000-0000-0000972F0000}"/>
    <cellStyle name="20% - uthevingsfarge 3 4 3" xfId="3149" xr:uid="{00000000-0005-0000-0000-0000982F0000}"/>
    <cellStyle name="20% - uthevingsfarge 3 4 3 2" xfId="14855" xr:uid="{00000000-0005-0000-0000-0000992F0000}"/>
    <cellStyle name="20% - uthevingsfarge 3 4 3 2 2" xfId="44036" xr:uid="{00000000-0005-0000-0000-00009A2F0000}"/>
    <cellStyle name="20% - uthevingsfarge 3 4 3 3" xfId="14856" xr:uid="{00000000-0005-0000-0000-00009B2F0000}"/>
    <cellStyle name="20% - uthevingsfarge 3 4 3 4" xfId="38697" xr:uid="{00000000-0005-0000-0000-00009C2F0000}"/>
    <cellStyle name="20% - uthevingsfarge 3 4 3 5" xfId="44037" xr:uid="{00000000-0005-0000-0000-00009D2F0000}"/>
    <cellStyle name="20% - uthevingsfarge 3 4 3 6" xfId="44038" xr:uid="{00000000-0005-0000-0000-00009E2F0000}"/>
    <cellStyle name="20% - uthevingsfarge 3 4 3_3. Chng in credit spreads" xfId="44039" xr:uid="{00000000-0005-0000-0000-00009F2F0000}"/>
    <cellStyle name="20% - uthevingsfarge 3 4 4" xfId="14857" xr:uid="{00000000-0005-0000-0000-0000A02F0000}"/>
    <cellStyle name="20% - uthevingsfarge 3 4 4 2" xfId="14858" xr:uid="{00000000-0005-0000-0000-0000A12F0000}"/>
    <cellStyle name="20% - uthevingsfarge 3 4 4 2 2" xfId="44040" xr:uid="{00000000-0005-0000-0000-0000A22F0000}"/>
    <cellStyle name="20% - uthevingsfarge 3 4 4 3" xfId="14859" xr:uid="{00000000-0005-0000-0000-0000A32F0000}"/>
    <cellStyle name="20% - uthevingsfarge 3 4 4 4" xfId="38698" xr:uid="{00000000-0005-0000-0000-0000A42F0000}"/>
    <cellStyle name="20% - uthevingsfarge 3 4 4 5" xfId="44041" xr:uid="{00000000-0005-0000-0000-0000A52F0000}"/>
    <cellStyle name="20% - uthevingsfarge 3 4 4 6" xfId="44042" xr:uid="{00000000-0005-0000-0000-0000A62F0000}"/>
    <cellStyle name="20% - uthevingsfarge 3 4 4_3. Chng in credit spreads" xfId="44043" xr:uid="{00000000-0005-0000-0000-0000A72F0000}"/>
    <cellStyle name="20% - uthevingsfarge 3 4 5" xfId="14860" xr:uid="{00000000-0005-0000-0000-0000A82F0000}"/>
    <cellStyle name="20% - uthevingsfarge 3 4 5 2" xfId="14861" xr:uid="{00000000-0005-0000-0000-0000A92F0000}"/>
    <cellStyle name="20% - uthevingsfarge 3 4 5 3" xfId="14862" xr:uid="{00000000-0005-0000-0000-0000AA2F0000}"/>
    <cellStyle name="20% - uthevingsfarge 3 4 5 4" xfId="38699" xr:uid="{00000000-0005-0000-0000-0000AB2F0000}"/>
    <cellStyle name="20% - uthevingsfarge 3 4 5 5" xfId="44044" xr:uid="{00000000-0005-0000-0000-0000AC2F0000}"/>
    <cellStyle name="20% - uthevingsfarge 3 4 5 6" xfId="44045" xr:uid="{00000000-0005-0000-0000-0000AD2F0000}"/>
    <cellStyle name="20% - uthevingsfarge 3 4 5_AVA DVA EL" xfId="14863" xr:uid="{00000000-0005-0000-0000-0000AE2F0000}"/>
    <cellStyle name="20% - uthevingsfarge 3 4 6" xfId="14864" xr:uid="{00000000-0005-0000-0000-0000AF2F0000}"/>
    <cellStyle name="20% - uthevingsfarge 3 4 6 2" xfId="14865" xr:uid="{00000000-0005-0000-0000-0000B02F0000}"/>
    <cellStyle name="20% - uthevingsfarge 3 4 6 3" xfId="38700" xr:uid="{00000000-0005-0000-0000-0000B12F0000}"/>
    <cellStyle name="20% - uthevingsfarge 3 4 6_AVA DVA EL" xfId="14866" xr:uid="{00000000-0005-0000-0000-0000B22F0000}"/>
    <cellStyle name="20% - uthevingsfarge 3 4 7" xfId="14867" xr:uid="{00000000-0005-0000-0000-0000B32F0000}"/>
    <cellStyle name="20% - uthevingsfarge 3 4 8" xfId="38691" xr:uid="{00000000-0005-0000-0000-0000B42F0000}"/>
    <cellStyle name="20% - uthevingsfarge 3 4 9" xfId="44046" xr:uid="{00000000-0005-0000-0000-0000B52F0000}"/>
    <cellStyle name="20% - uthevingsfarge 3 4_3. Chng in credit spreads" xfId="44047" xr:uid="{00000000-0005-0000-0000-0000B62F0000}"/>
    <cellStyle name="20% - uthevingsfarge 3 40" xfId="3150" xr:uid="{00000000-0005-0000-0000-0000B72F0000}"/>
    <cellStyle name="20% - uthevingsfarge 3 40 2" xfId="3151" xr:uid="{00000000-0005-0000-0000-0000B82F0000}"/>
    <cellStyle name="20% - uthevingsfarge 3 40 2 2" xfId="3152" xr:uid="{00000000-0005-0000-0000-0000B92F0000}"/>
    <cellStyle name="20% - uthevingsfarge 3 40 2 2 2" xfId="38703" xr:uid="{00000000-0005-0000-0000-0000BA2F0000}"/>
    <cellStyle name="20% - uthevingsfarge 3 40 2 2_CC1" xfId="54278" xr:uid="{E40F59B8-E74E-4A19-B75C-1EFBA1134A3B}"/>
    <cellStyle name="20% - uthevingsfarge 3 40 2 3" xfId="38704" xr:uid="{00000000-0005-0000-0000-0000BB2F0000}"/>
    <cellStyle name="20% - uthevingsfarge 3 40 2 4" xfId="38705" xr:uid="{00000000-0005-0000-0000-0000BC2F0000}"/>
    <cellStyle name="20% - uthevingsfarge 3 40 2 5" xfId="38706" xr:uid="{00000000-0005-0000-0000-0000BD2F0000}"/>
    <cellStyle name="20% - uthevingsfarge 3 40 2 6" xfId="38702" xr:uid="{00000000-0005-0000-0000-0000BE2F0000}"/>
    <cellStyle name="20% - uthevingsfarge 3 40 2_4 manuell" xfId="54279" xr:uid="{0E270B3E-AC85-4B95-8242-B47546720CBA}"/>
    <cellStyle name="20% - uthevingsfarge 3 40 3" xfId="3153" xr:uid="{00000000-0005-0000-0000-0000C02F0000}"/>
    <cellStyle name="20% - uthevingsfarge 3 40 3 2" xfId="38707" xr:uid="{00000000-0005-0000-0000-0000C12F0000}"/>
    <cellStyle name="20% - uthevingsfarge 3 40 3_CC1" xfId="54280" xr:uid="{B11D52D1-5C3B-44F3-9FE2-67DCABA3645E}"/>
    <cellStyle name="20% - uthevingsfarge 3 40 4" xfId="38708" xr:uid="{00000000-0005-0000-0000-0000C22F0000}"/>
    <cellStyle name="20% - uthevingsfarge 3 40 5" xfId="38709" xr:uid="{00000000-0005-0000-0000-0000C32F0000}"/>
    <cellStyle name="20% - uthevingsfarge 3 40 6" xfId="38710" xr:uid="{00000000-0005-0000-0000-0000C42F0000}"/>
    <cellStyle name="20% - uthevingsfarge 3 40 7" xfId="38701" xr:uid="{00000000-0005-0000-0000-0000C52F0000}"/>
    <cellStyle name="20% - uthevingsfarge 3 40_4 manuell" xfId="54281" xr:uid="{A9299113-432E-48AE-A166-264AB50DF074}"/>
    <cellStyle name="20% - uthevingsfarge 3 41" xfId="3154" xr:uid="{00000000-0005-0000-0000-0000C72F0000}"/>
    <cellStyle name="20% - uthevingsfarge 3 41 2" xfId="3155" xr:uid="{00000000-0005-0000-0000-0000C82F0000}"/>
    <cellStyle name="20% - uthevingsfarge 3 41 2 2" xfId="3156" xr:uid="{00000000-0005-0000-0000-0000C92F0000}"/>
    <cellStyle name="20% - uthevingsfarge 3 41 2 2 2" xfId="38713" xr:uid="{00000000-0005-0000-0000-0000CA2F0000}"/>
    <cellStyle name="20% - uthevingsfarge 3 41 2 2_CC1" xfId="54282" xr:uid="{10A2EB4F-A066-4E7A-9FA2-CE4E58731487}"/>
    <cellStyle name="20% - uthevingsfarge 3 41 2 3" xfId="38714" xr:uid="{00000000-0005-0000-0000-0000CB2F0000}"/>
    <cellStyle name="20% - uthevingsfarge 3 41 2 4" xfId="38715" xr:uid="{00000000-0005-0000-0000-0000CC2F0000}"/>
    <cellStyle name="20% - uthevingsfarge 3 41 2 5" xfId="38716" xr:uid="{00000000-0005-0000-0000-0000CD2F0000}"/>
    <cellStyle name="20% - uthevingsfarge 3 41 2 6" xfId="38712" xr:uid="{00000000-0005-0000-0000-0000CE2F0000}"/>
    <cellStyle name="20% - uthevingsfarge 3 41 2_4 manuell" xfId="54283" xr:uid="{21E78CC9-1A41-46BD-9D93-940085015B0E}"/>
    <cellStyle name="20% - uthevingsfarge 3 41 3" xfId="3157" xr:uid="{00000000-0005-0000-0000-0000D02F0000}"/>
    <cellStyle name="20% - uthevingsfarge 3 41 3 2" xfId="38717" xr:uid="{00000000-0005-0000-0000-0000D12F0000}"/>
    <cellStyle name="20% - uthevingsfarge 3 41 3_CC1" xfId="54284" xr:uid="{09626440-2C9C-4DC7-9FD3-B2E841F3C46C}"/>
    <cellStyle name="20% - uthevingsfarge 3 41 4" xfId="38718" xr:uid="{00000000-0005-0000-0000-0000D22F0000}"/>
    <cellStyle name="20% - uthevingsfarge 3 41 5" xfId="38719" xr:uid="{00000000-0005-0000-0000-0000D32F0000}"/>
    <cellStyle name="20% - uthevingsfarge 3 41 6" xfId="38720" xr:uid="{00000000-0005-0000-0000-0000D42F0000}"/>
    <cellStyle name="20% - uthevingsfarge 3 41 7" xfId="38711" xr:uid="{00000000-0005-0000-0000-0000D52F0000}"/>
    <cellStyle name="20% - uthevingsfarge 3 41_4 manuell" xfId="54285" xr:uid="{6129DD7A-9AF2-4BB9-8D52-A64AB9EB615C}"/>
    <cellStyle name="20% - uthevingsfarge 3 42" xfId="3158" xr:uid="{00000000-0005-0000-0000-0000D72F0000}"/>
    <cellStyle name="20% - uthevingsfarge 3 42 2" xfId="3159" xr:uid="{00000000-0005-0000-0000-0000D82F0000}"/>
    <cellStyle name="20% - uthevingsfarge 3 42 2 2" xfId="3160" xr:uid="{00000000-0005-0000-0000-0000D92F0000}"/>
    <cellStyle name="20% - uthevingsfarge 3 42 2 2 2" xfId="38723" xr:uid="{00000000-0005-0000-0000-0000DA2F0000}"/>
    <cellStyle name="20% - uthevingsfarge 3 42 2 2_CC1" xfId="54286" xr:uid="{A588C260-F286-49AC-9DD5-B2CBB97A5197}"/>
    <cellStyle name="20% - uthevingsfarge 3 42 2 3" xfId="38724" xr:uid="{00000000-0005-0000-0000-0000DB2F0000}"/>
    <cellStyle name="20% - uthevingsfarge 3 42 2 4" xfId="38725" xr:uid="{00000000-0005-0000-0000-0000DC2F0000}"/>
    <cellStyle name="20% - uthevingsfarge 3 42 2 5" xfId="38726" xr:uid="{00000000-0005-0000-0000-0000DD2F0000}"/>
    <cellStyle name="20% - uthevingsfarge 3 42 2 6" xfId="38722" xr:uid="{00000000-0005-0000-0000-0000DE2F0000}"/>
    <cellStyle name="20% - uthevingsfarge 3 42 2_4 manuell" xfId="54287" xr:uid="{14C6A0C3-CBFC-448C-962F-21B4DF8898E5}"/>
    <cellStyle name="20% - uthevingsfarge 3 42 3" xfId="3161" xr:uid="{00000000-0005-0000-0000-0000E02F0000}"/>
    <cellStyle name="20% - uthevingsfarge 3 42 3 2" xfId="38727" xr:uid="{00000000-0005-0000-0000-0000E12F0000}"/>
    <cellStyle name="20% - uthevingsfarge 3 42 3_CC1" xfId="54288" xr:uid="{E34E2062-3CB9-4467-B024-BCB24C8F8127}"/>
    <cellStyle name="20% - uthevingsfarge 3 42 4" xfId="38728" xr:uid="{00000000-0005-0000-0000-0000E22F0000}"/>
    <cellStyle name="20% - uthevingsfarge 3 42 5" xfId="38729" xr:uid="{00000000-0005-0000-0000-0000E32F0000}"/>
    <cellStyle name="20% - uthevingsfarge 3 42 6" xfId="38730" xr:uid="{00000000-0005-0000-0000-0000E42F0000}"/>
    <cellStyle name="20% - uthevingsfarge 3 42 7" xfId="38721" xr:uid="{00000000-0005-0000-0000-0000E52F0000}"/>
    <cellStyle name="20% - uthevingsfarge 3 42_4 manuell" xfId="54289" xr:uid="{465E52E6-C0A9-45BE-A477-57DC42491C95}"/>
    <cellStyle name="20% - uthevingsfarge 3 43" xfId="3162" xr:uid="{00000000-0005-0000-0000-0000E72F0000}"/>
    <cellStyle name="20% - uthevingsfarge 3 43 2" xfId="3163" xr:uid="{00000000-0005-0000-0000-0000E82F0000}"/>
    <cellStyle name="20% - uthevingsfarge 3 43 2 2" xfId="3164" xr:uid="{00000000-0005-0000-0000-0000E92F0000}"/>
    <cellStyle name="20% - uthevingsfarge 3 43 2 2 2" xfId="38733" xr:uid="{00000000-0005-0000-0000-0000EA2F0000}"/>
    <cellStyle name="20% - uthevingsfarge 3 43 2 2_CC1" xfId="54290" xr:uid="{21A36163-DF39-4BCF-B573-B4B416680EE3}"/>
    <cellStyle name="20% - uthevingsfarge 3 43 2 3" xfId="38734" xr:uid="{00000000-0005-0000-0000-0000EB2F0000}"/>
    <cellStyle name="20% - uthevingsfarge 3 43 2 4" xfId="38735" xr:uid="{00000000-0005-0000-0000-0000EC2F0000}"/>
    <cellStyle name="20% - uthevingsfarge 3 43 2 5" xfId="38736" xr:uid="{00000000-0005-0000-0000-0000ED2F0000}"/>
    <cellStyle name="20% - uthevingsfarge 3 43 2 6" xfId="38732" xr:uid="{00000000-0005-0000-0000-0000EE2F0000}"/>
    <cellStyle name="20% - uthevingsfarge 3 43 2_4 manuell" xfId="54291" xr:uid="{BC1B25E7-7DBD-46E5-9C33-64DEDFA10D83}"/>
    <cellStyle name="20% - uthevingsfarge 3 43 3" xfId="3165" xr:uid="{00000000-0005-0000-0000-0000F02F0000}"/>
    <cellStyle name="20% - uthevingsfarge 3 43 3 2" xfId="38737" xr:uid="{00000000-0005-0000-0000-0000F12F0000}"/>
    <cellStyle name="20% - uthevingsfarge 3 43 3_CC1" xfId="54292" xr:uid="{F89CFE70-EFBF-4FED-8047-A2C41E0AFCE1}"/>
    <cellStyle name="20% - uthevingsfarge 3 43 4" xfId="38738" xr:uid="{00000000-0005-0000-0000-0000F22F0000}"/>
    <cellStyle name="20% - uthevingsfarge 3 43 5" xfId="38739" xr:uid="{00000000-0005-0000-0000-0000F32F0000}"/>
    <cellStyle name="20% - uthevingsfarge 3 43 6" xfId="38740" xr:uid="{00000000-0005-0000-0000-0000F42F0000}"/>
    <cellStyle name="20% - uthevingsfarge 3 43 7" xfId="38731" xr:uid="{00000000-0005-0000-0000-0000F52F0000}"/>
    <cellStyle name="20% - uthevingsfarge 3 43_4 manuell" xfId="54293" xr:uid="{88E26CFF-11FF-423D-88A7-8164570BA6E0}"/>
    <cellStyle name="20% - uthevingsfarge 3 44" xfId="3166" xr:uid="{00000000-0005-0000-0000-0000F72F0000}"/>
    <cellStyle name="20% - uthevingsfarge 3 44 2" xfId="3167" xr:uid="{00000000-0005-0000-0000-0000F82F0000}"/>
    <cellStyle name="20% - uthevingsfarge 3 44 2 2" xfId="3168" xr:uid="{00000000-0005-0000-0000-0000F92F0000}"/>
    <cellStyle name="20% - uthevingsfarge 3 44 2 2 2" xfId="38743" xr:uid="{00000000-0005-0000-0000-0000FA2F0000}"/>
    <cellStyle name="20% - uthevingsfarge 3 44 2 2_CC1" xfId="54294" xr:uid="{AD9EE92D-6935-4AA4-9A58-B7FAD2E0FA22}"/>
    <cellStyle name="20% - uthevingsfarge 3 44 2 3" xfId="38744" xr:uid="{00000000-0005-0000-0000-0000FB2F0000}"/>
    <cellStyle name="20% - uthevingsfarge 3 44 2 4" xfId="38745" xr:uid="{00000000-0005-0000-0000-0000FC2F0000}"/>
    <cellStyle name="20% - uthevingsfarge 3 44 2 5" xfId="38746" xr:uid="{00000000-0005-0000-0000-0000FD2F0000}"/>
    <cellStyle name="20% - uthevingsfarge 3 44 2 6" xfId="38742" xr:uid="{00000000-0005-0000-0000-0000FE2F0000}"/>
    <cellStyle name="20% - uthevingsfarge 3 44 2_4 manuell" xfId="54295" xr:uid="{B2ACDAF5-0ED1-4BE7-B096-B2974549B69B}"/>
    <cellStyle name="20% - uthevingsfarge 3 44 3" xfId="3169" xr:uid="{00000000-0005-0000-0000-000000300000}"/>
    <cellStyle name="20% - uthevingsfarge 3 44 3 2" xfId="38747" xr:uid="{00000000-0005-0000-0000-000001300000}"/>
    <cellStyle name="20% - uthevingsfarge 3 44 3_CC1" xfId="54296" xr:uid="{A6730C1F-0EF6-4A6F-BB89-FBA6FB29F6AF}"/>
    <cellStyle name="20% - uthevingsfarge 3 44 4" xfId="38748" xr:uid="{00000000-0005-0000-0000-000002300000}"/>
    <cellStyle name="20% - uthevingsfarge 3 44 5" xfId="38749" xr:uid="{00000000-0005-0000-0000-000003300000}"/>
    <cellStyle name="20% - uthevingsfarge 3 44 6" xfId="38750" xr:uid="{00000000-0005-0000-0000-000004300000}"/>
    <cellStyle name="20% - uthevingsfarge 3 44 7" xfId="38741" xr:uid="{00000000-0005-0000-0000-000005300000}"/>
    <cellStyle name="20% - uthevingsfarge 3 44_4 manuell" xfId="54297" xr:uid="{D571E3B8-84F2-4F56-9C81-BD65D80C68EA}"/>
    <cellStyle name="20% - uthevingsfarge 3 45" xfId="3170" xr:uid="{00000000-0005-0000-0000-000007300000}"/>
    <cellStyle name="20% - uthevingsfarge 3 45 2" xfId="3171" xr:uid="{00000000-0005-0000-0000-000008300000}"/>
    <cellStyle name="20% - uthevingsfarge 3 45 2 2" xfId="3172" xr:uid="{00000000-0005-0000-0000-000009300000}"/>
    <cellStyle name="20% - uthevingsfarge 3 45 2 2 2" xfId="38753" xr:uid="{00000000-0005-0000-0000-00000A300000}"/>
    <cellStyle name="20% - uthevingsfarge 3 45 2 2_CC1" xfId="54298" xr:uid="{348928D6-36FC-4876-AE96-95157B26FB06}"/>
    <cellStyle name="20% - uthevingsfarge 3 45 2 3" xfId="38754" xr:uid="{00000000-0005-0000-0000-00000B300000}"/>
    <cellStyle name="20% - uthevingsfarge 3 45 2 4" xfId="38755" xr:uid="{00000000-0005-0000-0000-00000C300000}"/>
    <cellStyle name="20% - uthevingsfarge 3 45 2 5" xfId="38756" xr:uid="{00000000-0005-0000-0000-00000D300000}"/>
    <cellStyle name="20% - uthevingsfarge 3 45 2 6" xfId="38752" xr:uid="{00000000-0005-0000-0000-00000E300000}"/>
    <cellStyle name="20% - uthevingsfarge 3 45 2_4 manuell" xfId="54299" xr:uid="{792022FF-742F-4E4B-8429-23F98A5BD81E}"/>
    <cellStyle name="20% - uthevingsfarge 3 45 3" xfId="3173" xr:uid="{00000000-0005-0000-0000-000010300000}"/>
    <cellStyle name="20% - uthevingsfarge 3 45 3 2" xfId="38757" xr:uid="{00000000-0005-0000-0000-000011300000}"/>
    <cellStyle name="20% - uthevingsfarge 3 45 3_CC1" xfId="54300" xr:uid="{70AF626A-CE8A-4D42-8BD5-DBDD0DD3E0B9}"/>
    <cellStyle name="20% - uthevingsfarge 3 45 4" xfId="38758" xr:uid="{00000000-0005-0000-0000-000012300000}"/>
    <cellStyle name="20% - uthevingsfarge 3 45 5" xfId="38759" xr:uid="{00000000-0005-0000-0000-000013300000}"/>
    <cellStyle name="20% - uthevingsfarge 3 45 6" xfId="38760" xr:uid="{00000000-0005-0000-0000-000014300000}"/>
    <cellStyle name="20% - uthevingsfarge 3 45 7" xfId="38751" xr:uid="{00000000-0005-0000-0000-000015300000}"/>
    <cellStyle name="20% - uthevingsfarge 3 45_4 manuell" xfId="54301" xr:uid="{3BDE3E85-3037-4286-B5F5-E75CE562F24F}"/>
    <cellStyle name="20% - uthevingsfarge 3 46" xfId="3174" xr:uid="{00000000-0005-0000-0000-000017300000}"/>
    <cellStyle name="20% - uthevingsfarge 3 46 2" xfId="3175" xr:uid="{00000000-0005-0000-0000-000018300000}"/>
    <cellStyle name="20% - uthevingsfarge 3 46 2 2" xfId="3176" xr:uid="{00000000-0005-0000-0000-000019300000}"/>
    <cellStyle name="20% - uthevingsfarge 3 46 2 2 2" xfId="38763" xr:uid="{00000000-0005-0000-0000-00001A300000}"/>
    <cellStyle name="20% - uthevingsfarge 3 46 2 2_CC1" xfId="54302" xr:uid="{4FA3425F-E54F-4671-BD05-22FCF303E35A}"/>
    <cellStyle name="20% - uthevingsfarge 3 46 2 3" xfId="38764" xr:uid="{00000000-0005-0000-0000-00001B300000}"/>
    <cellStyle name="20% - uthevingsfarge 3 46 2 4" xfId="38765" xr:uid="{00000000-0005-0000-0000-00001C300000}"/>
    <cellStyle name="20% - uthevingsfarge 3 46 2 5" xfId="38766" xr:uid="{00000000-0005-0000-0000-00001D300000}"/>
    <cellStyle name="20% - uthevingsfarge 3 46 2 6" xfId="38762" xr:uid="{00000000-0005-0000-0000-00001E300000}"/>
    <cellStyle name="20% - uthevingsfarge 3 46 2_4 manuell" xfId="54303" xr:uid="{62E56069-4AA1-4D54-AE0E-1CC60A3714BB}"/>
    <cellStyle name="20% - uthevingsfarge 3 46 3" xfId="3177" xr:uid="{00000000-0005-0000-0000-000020300000}"/>
    <cellStyle name="20% - uthevingsfarge 3 46 3 2" xfId="38767" xr:uid="{00000000-0005-0000-0000-000021300000}"/>
    <cellStyle name="20% - uthevingsfarge 3 46 3_CC1" xfId="54304" xr:uid="{BACB7454-0BAB-499E-96AF-99CF6EC1904B}"/>
    <cellStyle name="20% - uthevingsfarge 3 46 4" xfId="38768" xr:uid="{00000000-0005-0000-0000-000022300000}"/>
    <cellStyle name="20% - uthevingsfarge 3 46 5" xfId="38769" xr:uid="{00000000-0005-0000-0000-000023300000}"/>
    <cellStyle name="20% - uthevingsfarge 3 46 6" xfId="38770" xr:uid="{00000000-0005-0000-0000-000024300000}"/>
    <cellStyle name="20% - uthevingsfarge 3 46 7" xfId="38761" xr:uid="{00000000-0005-0000-0000-000025300000}"/>
    <cellStyle name="20% - uthevingsfarge 3 46_4 manuell" xfId="54305" xr:uid="{7708F164-FECC-45A2-8CE6-74692140D5C2}"/>
    <cellStyle name="20% - uthevingsfarge 3 47" xfId="3178" xr:uid="{00000000-0005-0000-0000-000027300000}"/>
    <cellStyle name="20% - uthevingsfarge 3 47 2" xfId="3179" xr:uid="{00000000-0005-0000-0000-000028300000}"/>
    <cellStyle name="20% - uthevingsfarge 3 47 2 2" xfId="3180" xr:uid="{00000000-0005-0000-0000-000029300000}"/>
    <cellStyle name="20% - uthevingsfarge 3 47 2 2 2" xfId="38773" xr:uid="{00000000-0005-0000-0000-00002A300000}"/>
    <cellStyle name="20% - uthevingsfarge 3 47 2 2_CC1" xfId="54306" xr:uid="{D3B9A847-30EA-4E6B-A4C8-DB32A526480B}"/>
    <cellStyle name="20% - uthevingsfarge 3 47 2 3" xfId="38774" xr:uid="{00000000-0005-0000-0000-00002B300000}"/>
    <cellStyle name="20% - uthevingsfarge 3 47 2 4" xfId="38775" xr:uid="{00000000-0005-0000-0000-00002C300000}"/>
    <cellStyle name="20% - uthevingsfarge 3 47 2 5" xfId="38776" xr:uid="{00000000-0005-0000-0000-00002D300000}"/>
    <cellStyle name="20% - uthevingsfarge 3 47 2 6" xfId="38772" xr:uid="{00000000-0005-0000-0000-00002E300000}"/>
    <cellStyle name="20% - uthevingsfarge 3 47 2_4 manuell" xfId="54307" xr:uid="{298287D4-99AE-4202-8A89-343EADA6CC64}"/>
    <cellStyle name="20% - uthevingsfarge 3 47 3" xfId="3181" xr:uid="{00000000-0005-0000-0000-000030300000}"/>
    <cellStyle name="20% - uthevingsfarge 3 47 3 2" xfId="38777" xr:uid="{00000000-0005-0000-0000-000031300000}"/>
    <cellStyle name="20% - uthevingsfarge 3 47 3_CC1" xfId="54308" xr:uid="{ACB446B5-F684-44AC-8235-A3B6A290BEA0}"/>
    <cellStyle name="20% - uthevingsfarge 3 47 4" xfId="38778" xr:uid="{00000000-0005-0000-0000-000032300000}"/>
    <cellStyle name="20% - uthevingsfarge 3 47 5" xfId="38779" xr:uid="{00000000-0005-0000-0000-000033300000}"/>
    <cellStyle name="20% - uthevingsfarge 3 47 6" xfId="38780" xr:uid="{00000000-0005-0000-0000-000034300000}"/>
    <cellStyle name="20% - uthevingsfarge 3 47 7" xfId="38771" xr:uid="{00000000-0005-0000-0000-000035300000}"/>
    <cellStyle name="20% - uthevingsfarge 3 47_4 manuell" xfId="54309" xr:uid="{0BF0A3CC-F954-4657-AF1D-08EAE5FF3A45}"/>
    <cellStyle name="20% - uthevingsfarge 3 48" xfId="3182" xr:uid="{00000000-0005-0000-0000-000037300000}"/>
    <cellStyle name="20% - uthevingsfarge 3 48 2" xfId="3183" xr:uid="{00000000-0005-0000-0000-000038300000}"/>
    <cellStyle name="20% - uthevingsfarge 3 48 2 2" xfId="3184" xr:uid="{00000000-0005-0000-0000-000039300000}"/>
    <cellStyle name="20% - uthevingsfarge 3 48 2 2 2" xfId="38783" xr:uid="{00000000-0005-0000-0000-00003A300000}"/>
    <cellStyle name="20% - uthevingsfarge 3 48 2 2_CC1" xfId="54310" xr:uid="{8FCE5383-6FB2-404F-9487-4A98BD868749}"/>
    <cellStyle name="20% - uthevingsfarge 3 48 2 3" xfId="38784" xr:uid="{00000000-0005-0000-0000-00003B300000}"/>
    <cellStyle name="20% - uthevingsfarge 3 48 2 4" xfId="38785" xr:uid="{00000000-0005-0000-0000-00003C300000}"/>
    <cellStyle name="20% - uthevingsfarge 3 48 2 5" xfId="38786" xr:uid="{00000000-0005-0000-0000-00003D300000}"/>
    <cellStyle name="20% - uthevingsfarge 3 48 2 6" xfId="38782" xr:uid="{00000000-0005-0000-0000-00003E300000}"/>
    <cellStyle name="20% - uthevingsfarge 3 48 2_4 manuell" xfId="54311" xr:uid="{8C8E6648-DB9E-4DEE-A779-4F43A496D67A}"/>
    <cellStyle name="20% - uthevingsfarge 3 48 3" xfId="3185" xr:uid="{00000000-0005-0000-0000-000040300000}"/>
    <cellStyle name="20% - uthevingsfarge 3 48 3 2" xfId="38787" xr:uid="{00000000-0005-0000-0000-000041300000}"/>
    <cellStyle name="20% - uthevingsfarge 3 48 3_CC1" xfId="54312" xr:uid="{F607195C-EF05-4BFB-844F-FF524F169980}"/>
    <cellStyle name="20% - uthevingsfarge 3 48 4" xfId="38788" xr:uid="{00000000-0005-0000-0000-000042300000}"/>
    <cellStyle name="20% - uthevingsfarge 3 48 5" xfId="38789" xr:uid="{00000000-0005-0000-0000-000043300000}"/>
    <cellStyle name="20% - uthevingsfarge 3 48 6" xfId="38790" xr:uid="{00000000-0005-0000-0000-000044300000}"/>
    <cellStyle name="20% - uthevingsfarge 3 48 7" xfId="38781" xr:uid="{00000000-0005-0000-0000-000045300000}"/>
    <cellStyle name="20% - uthevingsfarge 3 48_4 manuell" xfId="54313" xr:uid="{8941DA98-1018-4DD1-9CAE-1A860EDD9E3A}"/>
    <cellStyle name="20% - uthevingsfarge 3 49" xfId="3186" xr:uid="{00000000-0005-0000-0000-000047300000}"/>
    <cellStyle name="20% - uthevingsfarge 3 49 2" xfId="3187" xr:uid="{00000000-0005-0000-0000-000048300000}"/>
    <cellStyle name="20% - uthevingsfarge 3 49 2 2" xfId="3188" xr:uid="{00000000-0005-0000-0000-000049300000}"/>
    <cellStyle name="20% - uthevingsfarge 3 49 2 2 2" xfId="38793" xr:uid="{00000000-0005-0000-0000-00004A300000}"/>
    <cellStyle name="20% - uthevingsfarge 3 49 2 2_CC1" xfId="54314" xr:uid="{ED366374-BA37-4695-958C-130950EAF62C}"/>
    <cellStyle name="20% - uthevingsfarge 3 49 2 3" xfId="38794" xr:uid="{00000000-0005-0000-0000-00004B300000}"/>
    <cellStyle name="20% - uthevingsfarge 3 49 2 4" xfId="38795" xr:uid="{00000000-0005-0000-0000-00004C300000}"/>
    <cellStyle name="20% - uthevingsfarge 3 49 2 5" xfId="38796" xr:uid="{00000000-0005-0000-0000-00004D300000}"/>
    <cellStyle name="20% - uthevingsfarge 3 49 2 6" xfId="38792" xr:uid="{00000000-0005-0000-0000-00004E300000}"/>
    <cellStyle name="20% - uthevingsfarge 3 49 2_4 manuell" xfId="54315" xr:uid="{D4A2D804-44EF-4994-A167-F6596EBE6410}"/>
    <cellStyle name="20% - uthevingsfarge 3 49 3" xfId="3189" xr:uid="{00000000-0005-0000-0000-000050300000}"/>
    <cellStyle name="20% - uthevingsfarge 3 49 3 2" xfId="38797" xr:uid="{00000000-0005-0000-0000-000051300000}"/>
    <cellStyle name="20% - uthevingsfarge 3 49 3_CC1" xfId="54316" xr:uid="{51BE8729-F121-460C-A309-1E56B2C7C59D}"/>
    <cellStyle name="20% - uthevingsfarge 3 49 4" xfId="38798" xr:uid="{00000000-0005-0000-0000-000052300000}"/>
    <cellStyle name="20% - uthevingsfarge 3 49 5" xfId="38799" xr:uid="{00000000-0005-0000-0000-000053300000}"/>
    <cellStyle name="20% - uthevingsfarge 3 49 6" xfId="38800" xr:uid="{00000000-0005-0000-0000-000054300000}"/>
    <cellStyle name="20% - uthevingsfarge 3 49 7" xfId="38791" xr:uid="{00000000-0005-0000-0000-000055300000}"/>
    <cellStyle name="20% - uthevingsfarge 3 49_4 manuell" xfId="54317" xr:uid="{97A736A2-E8CA-4608-8B4C-01526EC79968}"/>
    <cellStyle name="20% - uthevingsfarge 3 5" xfId="3190" xr:uid="{00000000-0005-0000-0000-000057300000}"/>
    <cellStyle name="20% - uthevingsfarge 3 5 2" xfId="3191" xr:uid="{00000000-0005-0000-0000-000058300000}"/>
    <cellStyle name="20% - uthevingsfarge 3 5 2 2" xfId="3192" xr:uid="{00000000-0005-0000-0000-000059300000}"/>
    <cellStyle name="20% - uthevingsfarge 3 5 2 2 2" xfId="38803" xr:uid="{00000000-0005-0000-0000-00005A300000}"/>
    <cellStyle name="20% - uthevingsfarge 3 5 2 2 2 2" xfId="44048" xr:uid="{00000000-0005-0000-0000-00005B300000}"/>
    <cellStyle name="20% - uthevingsfarge 3 5 2 2 3" xfId="44049" xr:uid="{00000000-0005-0000-0000-00005C300000}"/>
    <cellStyle name="20% - uthevingsfarge 3 5 2 2_3. Chng in credit spreads" xfId="44050" xr:uid="{00000000-0005-0000-0000-00005D300000}"/>
    <cellStyle name="20% - uthevingsfarge 3 5 2 3" xfId="38804" xr:uid="{00000000-0005-0000-0000-00005E300000}"/>
    <cellStyle name="20% - uthevingsfarge 3 5 2 3 2" xfId="44051" xr:uid="{00000000-0005-0000-0000-00005F300000}"/>
    <cellStyle name="20% - uthevingsfarge 3 5 2 3 2 2" xfId="44052" xr:uid="{00000000-0005-0000-0000-000060300000}"/>
    <cellStyle name="20% - uthevingsfarge 3 5 2 3 3" xfId="44053" xr:uid="{00000000-0005-0000-0000-000061300000}"/>
    <cellStyle name="20% - uthevingsfarge 3 5 2 3_3. Chng in credit spreads" xfId="44054" xr:uid="{00000000-0005-0000-0000-000062300000}"/>
    <cellStyle name="20% - uthevingsfarge 3 5 2 4" xfId="38805" xr:uid="{00000000-0005-0000-0000-000063300000}"/>
    <cellStyle name="20% - uthevingsfarge 3 5 2 4 2" xfId="44055" xr:uid="{00000000-0005-0000-0000-000064300000}"/>
    <cellStyle name="20% - uthevingsfarge 3 5 2 5" xfId="38806" xr:uid="{00000000-0005-0000-0000-000065300000}"/>
    <cellStyle name="20% - uthevingsfarge 3 5 2 6" xfId="38802" xr:uid="{00000000-0005-0000-0000-000066300000}"/>
    <cellStyle name="20% - uthevingsfarge 3 5 2_3. Chng in credit spreads" xfId="44056" xr:uid="{00000000-0005-0000-0000-000067300000}"/>
    <cellStyle name="20% - uthevingsfarge 3 5 3" xfId="3193" xr:uid="{00000000-0005-0000-0000-000068300000}"/>
    <cellStyle name="20% - uthevingsfarge 3 5 3 2" xfId="14868" xr:uid="{00000000-0005-0000-0000-000069300000}"/>
    <cellStyle name="20% - uthevingsfarge 3 5 3 2 2" xfId="44057" xr:uid="{00000000-0005-0000-0000-00006A300000}"/>
    <cellStyle name="20% - uthevingsfarge 3 5 3 3" xfId="38807" xr:uid="{00000000-0005-0000-0000-00006B300000}"/>
    <cellStyle name="20% - uthevingsfarge 3 5 3_3. Chng in credit spreads" xfId="44058" xr:uid="{00000000-0005-0000-0000-00006C300000}"/>
    <cellStyle name="20% - uthevingsfarge 3 5 4" xfId="14869" xr:uid="{00000000-0005-0000-0000-00006D300000}"/>
    <cellStyle name="20% - uthevingsfarge 3 5 4 2" xfId="38808" xr:uid="{00000000-0005-0000-0000-00006E300000}"/>
    <cellStyle name="20% - uthevingsfarge 3 5 4 2 2" xfId="44059" xr:uid="{00000000-0005-0000-0000-00006F300000}"/>
    <cellStyle name="20% - uthevingsfarge 3 5 4 3" xfId="44060" xr:uid="{00000000-0005-0000-0000-000070300000}"/>
    <cellStyle name="20% - uthevingsfarge 3 5 4_3. Chng in credit spreads" xfId="44061" xr:uid="{00000000-0005-0000-0000-000071300000}"/>
    <cellStyle name="20% - uthevingsfarge 3 5 5" xfId="14870" xr:uid="{00000000-0005-0000-0000-000072300000}"/>
    <cellStyle name="20% - uthevingsfarge 3 5 5 2" xfId="38809" xr:uid="{00000000-0005-0000-0000-000073300000}"/>
    <cellStyle name="20% - uthevingsfarge 3 5 6" xfId="38810" xr:uid="{00000000-0005-0000-0000-000074300000}"/>
    <cellStyle name="20% - uthevingsfarge 3 5 7" xfId="38801" xr:uid="{00000000-0005-0000-0000-000075300000}"/>
    <cellStyle name="20% - uthevingsfarge 3 5 8" xfId="44062" xr:uid="{00000000-0005-0000-0000-000076300000}"/>
    <cellStyle name="20% - uthevingsfarge 3 5 9" xfId="44063" xr:uid="{00000000-0005-0000-0000-000077300000}"/>
    <cellStyle name="20% - uthevingsfarge 3 5_3. Chng in credit spreads" xfId="44064" xr:uid="{00000000-0005-0000-0000-000078300000}"/>
    <cellStyle name="20% - uthevingsfarge 3 50" xfId="3194" xr:uid="{00000000-0005-0000-0000-000079300000}"/>
    <cellStyle name="20% - uthevingsfarge 3 50 2" xfId="3195" xr:uid="{00000000-0005-0000-0000-00007A300000}"/>
    <cellStyle name="20% - uthevingsfarge 3 50 2 2" xfId="3196" xr:uid="{00000000-0005-0000-0000-00007B300000}"/>
    <cellStyle name="20% - uthevingsfarge 3 50 2 2 2" xfId="38813" xr:uid="{00000000-0005-0000-0000-00007C300000}"/>
    <cellStyle name="20% - uthevingsfarge 3 50 2 2_CC1" xfId="54318" xr:uid="{0C140689-940A-41E6-B887-35E1E3F9DE08}"/>
    <cellStyle name="20% - uthevingsfarge 3 50 2 3" xfId="38814" xr:uid="{00000000-0005-0000-0000-00007D300000}"/>
    <cellStyle name="20% - uthevingsfarge 3 50 2 4" xfId="38815" xr:uid="{00000000-0005-0000-0000-00007E300000}"/>
    <cellStyle name="20% - uthevingsfarge 3 50 2 5" xfId="38816" xr:uid="{00000000-0005-0000-0000-00007F300000}"/>
    <cellStyle name="20% - uthevingsfarge 3 50 2 6" xfId="38812" xr:uid="{00000000-0005-0000-0000-000080300000}"/>
    <cellStyle name="20% - uthevingsfarge 3 50 2_4 manuell" xfId="54319" xr:uid="{A7C0A8AE-4822-4039-982D-ACDDF3DB5D5F}"/>
    <cellStyle name="20% - uthevingsfarge 3 50 3" xfId="3197" xr:uid="{00000000-0005-0000-0000-000082300000}"/>
    <cellStyle name="20% - uthevingsfarge 3 50 3 2" xfId="38817" xr:uid="{00000000-0005-0000-0000-000083300000}"/>
    <cellStyle name="20% - uthevingsfarge 3 50 3_CC1" xfId="54320" xr:uid="{687C9986-DAE1-4332-B5E4-6438DC1F7BC5}"/>
    <cellStyle name="20% - uthevingsfarge 3 50 4" xfId="38818" xr:uid="{00000000-0005-0000-0000-000084300000}"/>
    <cellStyle name="20% - uthevingsfarge 3 50 5" xfId="38819" xr:uid="{00000000-0005-0000-0000-000085300000}"/>
    <cellStyle name="20% - uthevingsfarge 3 50 6" xfId="38820" xr:uid="{00000000-0005-0000-0000-000086300000}"/>
    <cellStyle name="20% - uthevingsfarge 3 50 7" xfId="38811" xr:uid="{00000000-0005-0000-0000-000087300000}"/>
    <cellStyle name="20% - uthevingsfarge 3 50_4 manuell" xfId="54321" xr:uid="{1C13D962-7F0C-4FFE-881F-008EC650068D}"/>
    <cellStyle name="20% - uthevingsfarge 3 51" xfId="3198" xr:uid="{00000000-0005-0000-0000-000089300000}"/>
    <cellStyle name="20% - uthevingsfarge 3 51 2" xfId="3199" xr:uid="{00000000-0005-0000-0000-00008A300000}"/>
    <cellStyle name="20% - uthevingsfarge 3 51 2 2" xfId="3200" xr:uid="{00000000-0005-0000-0000-00008B300000}"/>
    <cellStyle name="20% - uthevingsfarge 3 51 2 2 2" xfId="38823" xr:uid="{00000000-0005-0000-0000-00008C300000}"/>
    <cellStyle name="20% - uthevingsfarge 3 51 2 2_CC1" xfId="54322" xr:uid="{2C09EF42-6CA5-4F84-837E-1780367BEBE0}"/>
    <cellStyle name="20% - uthevingsfarge 3 51 2 3" xfId="38824" xr:uid="{00000000-0005-0000-0000-00008D300000}"/>
    <cellStyle name="20% - uthevingsfarge 3 51 2 4" xfId="38825" xr:uid="{00000000-0005-0000-0000-00008E300000}"/>
    <cellStyle name="20% - uthevingsfarge 3 51 2 5" xfId="38826" xr:uid="{00000000-0005-0000-0000-00008F300000}"/>
    <cellStyle name="20% - uthevingsfarge 3 51 2 6" xfId="38822" xr:uid="{00000000-0005-0000-0000-000090300000}"/>
    <cellStyle name="20% - uthevingsfarge 3 51 2_4 manuell" xfId="54323" xr:uid="{32A6B40B-2CDE-4972-A341-35FC6A223CF9}"/>
    <cellStyle name="20% - uthevingsfarge 3 51 3" xfId="3201" xr:uid="{00000000-0005-0000-0000-000092300000}"/>
    <cellStyle name="20% - uthevingsfarge 3 51 3 2" xfId="38827" xr:uid="{00000000-0005-0000-0000-000093300000}"/>
    <cellStyle name="20% - uthevingsfarge 3 51 3_CC1" xfId="54324" xr:uid="{10631DB0-7EF9-4A4E-AAE5-9367AE7814EB}"/>
    <cellStyle name="20% - uthevingsfarge 3 51 4" xfId="38828" xr:uid="{00000000-0005-0000-0000-000094300000}"/>
    <cellStyle name="20% - uthevingsfarge 3 51 5" xfId="38829" xr:uid="{00000000-0005-0000-0000-000095300000}"/>
    <cellStyle name="20% - uthevingsfarge 3 51 6" xfId="38830" xr:uid="{00000000-0005-0000-0000-000096300000}"/>
    <cellStyle name="20% - uthevingsfarge 3 51 7" xfId="38821" xr:uid="{00000000-0005-0000-0000-000097300000}"/>
    <cellStyle name="20% - uthevingsfarge 3 51_4 manuell" xfId="54325" xr:uid="{B019D559-1A20-4B39-8D24-241E5807A3F6}"/>
    <cellStyle name="20% - uthevingsfarge 3 52" xfId="3202" xr:uid="{00000000-0005-0000-0000-000099300000}"/>
    <cellStyle name="20% - uthevingsfarge 3 52 2" xfId="3203" xr:uid="{00000000-0005-0000-0000-00009A300000}"/>
    <cellStyle name="20% - uthevingsfarge 3 52 2 2" xfId="3204" xr:uid="{00000000-0005-0000-0000-00009B300000}"/>
    <cellStyle name="20% - uthevingsfarge 3 52 2 2 2" xfId="38833" xr:uid="{00000000-0005-0000-0000-00009C300000}"/>
    <cellStyle name="20% - uthevingsfarge 3 52 2 2_CC1" xfId="54326" xr:uid="{1F17A4B2-F1F6-4C48-A981-4D8F5100290E}"/>
    <cellStyle name="20% - uthevingsfarge 3 52 2 3" xfId="38834" xr:uid="{00000000-0005-0000-0000-00009D300000}"/>
    <cellStyle name="20% - uthevingsfarge 3 52 2 4" xfId="38835" xr:uid="{00000000-0005-0000-0000-00009E300000}"/>
    <cellStyle name="20% - uthevingsfarge 3 52 2 5" xfId="38836" xr:uid="{00000000-0005-0000-0000-00009F300000}"/>
    <cellStyle name="20% - uthevingsfarge 3 52 2 6" xfId="38832" xr:uid="{00000000-0005-0000-0000-0000A0300000}"/>
    <cellStyle name="20% - uthevingsfarge 3 52 2_4 manuell" xfId="54327" xr:uid="{779BCBEA-42E2-4FB9-82B1-68E1C1EBA72A}"/>
    <cellStyle name="20% - uthevingsfarge 3 52 3" xfId="3205" xr:uid="{00000000-0005-0000-0000-0000A2300000}"/>
    <cellStyle name="20% - uthevingsfarge 3 52 3 2" xfId="38837" xr:uid="{00000000-0005-0000-0000-0000A3300000}"/>
    <cellStyle name="20% - uthevingsfarge 3 52 3_CC1" xfId="54328" xr:uid="{1EB50B99-DD5A-4251-8ECA-F4250565BFCD}"/>
    <cellStyle name="20% - uthevingsfarge 3 52 4" xfId="38838" xr:uid="{00000000-0005-0000-0000-0000A4300000}"/>
    <cellStyle name="20% - uthevingsfarge 3 52 5" xfId="38839" xr:uid="{00000000-0005-0000-0000-0000A5300000}"/>
    <cellStyle name="20% - uthevingsfarge 3 52 6" xfId="38840" xr:uid="{00000000-0005-0000-0000-0000A6300000}"/>
    <cellStyle name="20% - uthevingsfarge 3 52 7" xfId="38831" xr:uid="{00000000-0005-0000-0000-0000A7300000}"/>
    <cellStyle name="20% - uthevingsfarge 3 52_4 manuell" xfId="54329" xr:uid="{E212B5A7-C15A-4D57-A528-0C1DC3EC4C20}"/>
    <cellStyle name="20% - uthevingsfarge 3 53" xfId="3206" xr:uid="{00000000-0005-0000-0000-0000A9300000}"/>
    <cellStyle name="20% - uthevingsfarge 3 53 2" xfId="3207" xr:uid="{00000000-0005-0000-0000-0000AA300000}"/>
    <cellStyle name="20% - uthevingsfarge 3 53 2 2" xfId="3208" xr:uid="{00000000-0005-0000-0000-0000AB300000}"/>
    <cellStyle name="20% - uthevingsfarge 3 53 2 2 2" xfId="38843" xr:uid="{00000000-0005-0000-0000-0000AC300000}"/>
    <cellStyle name="20% - uthevingsfarge 3 53 2 2_CC1" xfId="54330" xr:uid="{D2EF15E6-70FF-4095-8C5A-EDDD1FF6DD85}"/>
    <cellStyle name="20% - uthevingsfarge 3 53 2 3" xfId="38844" xr:uid="{00000000-0005-0000-0000-0000AD300000}"/>
    <cellStyle name="20% - uthevingsfarge 3 53 2 4" xfId="38845" xr:uid="{00000000-0005-0000-0000-0000AE300000}"/>
    <cellStyle name="20% - uthevingsfarge 3 53 2 5" xfId="38846" xr:uid="{00000000-0005-0000-0000-0000AF300000}"/>
    <cellStyle name="20% - uthevingsfarge 3 53 2 6" xfId="38842" xr:uid="{00000000-0005-0000-0000-0000B0300000}"/>
    <cellStyle name="20% - uthevingsfarge 3 53 2_4 manuell" xfId="54331" xr:uid="{ED2B0E39-9DB1-4AA5-A748-62121CEBC532}"/>
    <cellStyle name="20% - uthevingsfarge 3 53 3" xfId="3209" xr:uid="{00000000-0005-0000-0000-0000B2300000}"/>
    <cellStyle name="20% - uthevingsfarge 3 53 3 2" xfId="38847" xr:uid="{00000000-0005-0000-0000-0000B3300000}"/>
    <cellStyle name="20% - uthevingsfarge 3 53 3_CC1" xfId="54332" xr:uid="{9FADBBB3-2202-4D05-9722-E75B3F5516EE}"/>
    <cellStyle name="20% - uthevingsfarge 3 53 4" xfId="38848" xr:uid="{00000000-0005-0000-0000-0000B4300000}"/>
    <cellStyle name="20% - uthevingsfarge 3 53 5" xfId="38849" xr:uid="{00000000-0005-0000-0000-0000B5300000}"/>
    <cellStyle name="20% - uthevingsfarge 3 53 6" xfId="38850" xr:uid="{00000000-0005-0000-0000-0000B6300000}"/>
    <cellStyle name="20% - uthevingsfarge 3 53 7" xfId="38841" xr:uid="{00000000-0005-0000-0000-0000B7300000}"/>
    <cellStyle name="20% - uthevingsfarge 3 53_4 manuell" xfId="54333" xr:uid="{F9FD14FF-BCA4-4187-9D32-BDE8FFD42052}"/>
    <cellStyle name="20% - uthevingsfarge 3 54" xfId="3210" xr:uid="{00000000-0005-0000-0000-0000B9300000}"/>
    <cellStyle name="20% - uthevingsfarge 3 54 2" xfId="3211" xr:uid="{00000000-0005-0000-0000-0000BA300000}"/>
    <cellStyle name="20% - uthevingsfarge 3 54 2 2" xfId="3212" xr:uid="{00000000-0005-0000-0000-0000BB300000}"/>
    <cellStyle name="20% - uthevingsfarge 3 54 2 2 2" xfId="38853" xr:uid="{00000000-0005-0000-0000-0000BC300000}"/>
    <cellStyle name="20% - uthevingsfarge 3 54 2 2_CC1" xfId="54334" xr:uid="{7FB4129A-B4CE-4F79-A3B2-4C979DA7E3A4}"/>
    <cellStyle name="20% - uthevingsfarge 3 54 2 3" xfId="38854" xr:uid="{00000000-0005-0000-0000-0000BD300000}"/>
    <cellStyle name="20% - uthevingsfarge 3 54 2 4" xfId="38855" xr:uid="{00000000-0005-0000-0000-0000BE300000}"/>
    <cellStyle name="20% - uthevingsfarge 3 54 2 5" xfId="38856" xr:uid="{00000000-0005-0000-0000-0000BF300000}"/>
    <cellStyle name="20% - uthevingsfarge 3 54 2 6" xfId="38852" xr:uid="{00000000-0005-0000-0000-0000C0300000}"/>
    <cellStyle name="20% - uthevingsfarge 3 54 2_4 manuell" xfId="54335" xr:uid="{278B5F84-A079-4F08-9E18-76B815205D85}"/>
    <cellStyle name="20% - uthevingsfarge 3 54 3" xfId="3213" xr:uid="{00000000-0005-0000-0000-0000C2300000}"/>
    <cellStyle name="20% - uthevingsfarge 3 54 3 2" xfId="38857" xr:uid="{00000000-0005-0000-0000-0000C3300000}"/>
    <cellStyle name="20% - uthevingsfarge 3 54 3_CC1" xfId="54336" xr:uid="{01D7CAEE-4A36-4B0B-8888-5C66F3F442A9}"/>
    <cellStyle name="20% - uthevingsfarge 3 54 4" xfId="38858" xr:uid="{00000000-0005-0000-0000-0000C4300000}"/>
    <cellStyle name="20% - uthevingsfarge 3 54 5" xfId="38859" xr:uid="{00000000-0005-0000-0000-0000C5300000}"/>
    <cellStyle name="20% - uthevingsfarge 3 54 6" xfId="38860" xr:uid="{00000000-0005-0000-0000-0000C6300000}"/>
    <cellStyle name="20% - uthevingsfarge 3 54 7" xfId="38851" xr:uid="{00000000-0005-0000-0000-0000C7300000}"/>
    <cellStyle name="20% - uthevingsfarge 3 54_4 manuell" xfId="54337" xr:uid="{CB99C22F-55CB-412F-8423-21CCA37D6735}"/>
    <cellStyle name="20% - uthevingsfarge 3 55" xfId="3214" xr:uid="{00000000-0005-0000-0000-0000C9300000}"/>
    <cellStyle name="20% - uthevingsfarge 3 55 2" xfId="3215" xr:uid="{00000000-0005-0000-0000-0000CA300000}"/>
    <cellStyle name="20% - uthevingsfarge 3 55 2 2" xfId="3216" xr:uid="{00000000-0005-0000-0000-0000CB300000}"/>
    <cellStyle name="20% - uthevingsfarge 3 55 2 2 2" xfId="38863" xr:uid="{00000000-0005-0000-0000-0000CC300000}"/>
    <cellStyle name="20% - uthevingsfarge 3 55 2 2_CC1" xfId="54338" xr:uid="{C881D77D-1DB1-420C-B0E3-E5CBC7F20B53}"/>
    <cellStyle name="20% - uthevingsfarge 3 55 2 3" xfId="38864" xr:uid="{00000000-0005-0000-0000-0000CD300000}"/>
    <cellStyle name="20% - uthevingsfarge 3 55 2 4" xfId="38865" xr:uid="{00000000-0005-0000-0000-0000CE300000}"/>
    <cellStyle name="20% - uthevingsfarge 3 55 2 5" xfId="38866" xr:uid="{00000000-0005-0000-0000-0000CF300000}"/>
    <cellStyle name="20% - uthevingsfarge 3 55 2 6" xfId="38862" xr:uid="{00000000-0005-0000-0000-0000D0300000}"/>
    <cellStyle name="20% - uthevingsfarge 3 55 2_4 manuell" xfId="54339" xr:uid="{22544995-8FB4-4822-8EC4-C358F0B87643}"/>
    <cellStyle name="20% - uthevingsfarge 3 55 3" xfId="3217" xr:uid="{00000000-0005-0000-0000-0000D2300000}"/>
    <cellStyle name="20% - uthevingsfarge 3 55 3 2" xfId="38867" xr:uid="{00000000-0005-0000-0000-0000D3300000}"/>
    <cellStyle name="20% - uthevingsfarge 3 55 3_CC1" xfId="54340" xr:uid="{43467FC7-1C6B-42CB-9EEE-6D9BC56ED3DE}"/>
    <cellStyle name="20% - uthevingsfarge 3 55 4" xfId="38868" xr:uid="{00000000-0005-0000-0000-0000D4300000}"/>
    <cellStyle name="20% - uthevingsfarge 3 55 5" xfId="38869" xr:uid="{00000000-0005-0000-0000-0000D5300000}"/>
    <cellStyle name="20% - uthevingsfarge 3 55 6" xfId="38870" xr:uid="{00000000-0005-0000-0000-0000D6300000}"/>
    <cellStyle name="20% - uthevingsfarge 3 55 7" xfId="38861" xr:uid="{00000000-0005-0000-0000-0000D7300000}"/>
    <cellStyle name="20% - uthevingsfarge 3 55_4 manuell" xfId="54341" xr:uid="{BE97DBCF-7FEA-4825-8411-A66F197C5604}"/>
    <cellStyle name="20% - uthevingsfarge 3 56" xfId="3218" xr:uid="{00000000-0005-0000-0000-0000D9300000}"/>
    <cellStyle name="20% - uthevingsfarge 3 56 2" xfId="3219" xr:uid="{00000000-0005-0000-0000-0000DA300000}"/>
    <cellStyle name="20% - uthevingsfarge 3 56 2 2" xfId="3220" xr:uid="{00000000-0005-0000-0000-0000DB300000}"/>
    <cellStyle name="20% - uthevingsfarge 3 56 2 2 2" xfId="38873" xr:uid="{00000000-0005-0000-0000-0000DC300000}"/>
    <cellStyle name="20% - uthevingsfarge 3 56 2 2_CC1" xfId="54342" xr:uid="{FECDB715-C16F-4BF4-B407-EEFD7FB3757C}"/>
    <cellStyle name="20% - uthevingsfarge 3 56 2 3" xfId="38874" xr:uid="{00000000-0005-0000-0000-0000DD300000}"/>
    <cellStyle name="20% - uthevingsfarge 3 56 2 4" xfId="38875" xr:uid="{00000000-0005-0000-0000-0000DE300000}"/>
    <cellStyle name="20% - uthevingsfarge 3 56 2 5" xfId="38876" xr:uid="{00000000-0005-0000-0000-0000DF300000}"/>
    <cellStyle name="20% - uthevingsfarge 3 56 2 6" xfId="38872" xr:uid="{00000000-0005-0000-0000-0000E0300000}"/>
    <cellStyle name="20% - uthevingsfarge 3 56 2_4 manuell" xfId="54343" xr:uid="{8E7A0A38-D9F1-429C-AA07-32EA230472C0}"/>
    <cellStyle name="20% - uthevingsfarge 3 56 3" xfId="3221" xr:uid="{00000000-0005-0000-0000-0000E2300000}"/>
    <cellStyle name="20% - uthevingsfarge 3 56 3 2" xfId="38877" xr:uid="{00000000-0005-0000-0000-0000E3300000}"/>
    <cellStyle name="20% - uthevingsfarge 3 56 3_CC1" xfId="54344" xr:uid="{10A3DA55-4BBA-4EE0-A91C-A18480F0C892}"/>
    <cellStyle name="20% - uthevingsfarge 3 56 4" xfId="38878" xr:uid="{00000000-0005-0000-0000-0000E4300000}"/>
    <cellStyle name="20% - uthevingsfarge 3 56 5" xfId="38879" xr:uid="{00000000-0005-0000-0000-0000E5300000}"/>
    <cellStyle name="20% - uthevingsfarge 3 56 6" xfId="38880" xr:uid="{00000000-0005-0000-0000-0000E6300000}"/>
    <cellStyle name="20% - uthevingsfarge 3 56 7" xfId="38871" xr:uid="{00000000-0005-0000-0000-0000E7300000}"/>
    <cellStyle name="20% - uthevingsfarge 3 56_4 manuell" xfId="54345" xr:uid="{08D587D6-14B8-43F9-9192-9A77BB8A2050}"/>
    <cellStyle name="20% - uthevingsfarge 3 57" xfId="3222" xr:uid="{00000000-0005-0000-0000-0000E9300000}"/>
    <cellStyle name="20% - uthevingsfarge 3 57 2" xfId="3223" xr:uid="{00000000-0005-0000-0000-0000EA300000}"/>
    <cellStyle name="20% - uthevingsfarge 3 57 2 2" xfId="3224" xr:uid="{00000000-0005-0000-0000-0000EB300000}"/>
    <cellStyle name="20% - uthevingsfarge 3 57 2 2 2" xfId="38883" xr:uid="{00000000-0005-0000-0000-0000EC300000}"/>
    <cellStyle name="20% - uthevingsfarge 3 57 2 2_CC1" xfId="54346" xr:uid="{21ADE14E-BAD2-4C9D-8E9B-914ED6E83BEA}"/>
    <cellStyle name="20% - uthevingsfarge 3 57 2 3" xfId="38884" xr:uid="{00000000-0005-0000-0000-0000ED300000}"/>
    <cellStyle name="20% - uthevingsfarge 3 57 2 4" xfId="38885" xr:uid="{00000000-0005-0000-0000-0000EE300000}"/>
    <cellStyle name="20% - uthevingsfarge 3 57 2 5" xfId="38886" xr:uid="{00000000-0005-0000-0000-0000EF300000}"/>
    <cellStyle name="20% - uthevingsfarge 3 57 2 6" xfId="38882" xr:uid="{00000000-0005-0000-0000-0000F0300000}"/>
    <cellStyle name="20% - uthevingsfarge 3 57 2_4 manuell" xfId="54347" xr:uid="{8778CA29-0FED-42CE-862B-477909379BFD}"/>
    <cellStyle name="20% - uthevingsfarge 3 57 3" xfId="3225" xr:uid="{00000000-0005-0000-0000-0000F2300000}"/>
    <cellStyle name="20% - uthevingsfarge 3 57 3 2" xfId="38887" xr:uid="{00000000-0005-0000-0000-0000F3300000}"/>
    <cellStyle name="20% - uthevingsfarge 3 57 3_CC1" xfId="54348" xr:uid="{C526CCC5-4B87-4A67-A160-CF097DCEAFB2}"/>
    <cellStyle name="20% - uthevingsfarge 3 57 4" xfId="38888" xr:uid="{00000000-0005-0000-0000-0000F4300000}"/>
    <cellStyle name="20% - uthevingsfarge 3 57 5" xfId="38889" xr:uid="{00000000-0005-0000-0000-0000F5300000}"/>
    <cellStyle name="20% - uthevingsfarge 3 57 6" xfId="38890" xr:uid="{00000000-0005-0000-0000-0000F6300000}"/>
    <cellStyle name="20% - uthevingsfarge 3 57 7" xfId="38881" xr:uid="{00000000-0005-0000-0000-0000F7300000}"/>
    <cellStyle name="20% - uthevingsfarge 3 57_4 manuell" xfId="54349" xr:uid="{3A31A8B3-88F9-4F68-A7B5-AA0CC2569A9D}"/>
    <cellStyle name="20% - uthevingsfarge 3 58" xfId="3226" xr:uid="{00000000-0005-0000-0000-0000F9300000}"/>
    <cellStyle name="20% - uthevingsfarge 3 58 2" xfId="3227" xr:uid="{00000000-0005-0000-0000-0000FA300000}"/>
    <cellStyle name="20% - uthevingsfarge 3 58 2 2" xfId="3228" xr:uid="{00000000-0005-0000-0000-0000FB300000}"/>
    <cellStyle name="20% - uthevingsfarge 3 58 2 2 2" xfId="38893" xr:uid="{00000000-0005-0000-0000-0000FC300000}"/>
    <cellStyle name="20% - uthevingsfarge 3 58 2 2_CC1" xfId="54350" xr:uid="{6B97B7FB-03D7-4397-B7EA-73262622781E}"/>
    <cellStyle name="20% - uthevingsfarge 3 58 2 3" xfId="38894" xr:uid="{00000000-0005-0000-0000-0000FD300000}"/>
    <cellStyle name="20% - uthevingsfarge 3 58 2 4" xfId="38895" xr:uid="{00000000-0005-0000-0000-0000FE300000}"/>
    <cellStyle name="20% - uthevingsfarge 3 58 2 5" xfId="38896" xr:uid="{00000000-0005-0000-0000-0000FF300000}"/>
    <cellStyle name="20% - uthevingsfarge 3 58 2 6" xfId="38892" xr:uid="{00000000-0005-0000-0000-000000310000}"/>
    <cellStyle name="20% - uthevingsfarge 3 58 2_4 manuell" xfId="54351" xr:uid="{6FB40FEE-CB98-41EF-8D91-7B2155F8F8B6}"/>
    <cellStyle name="20% - uthevingsfarge 3 58 3" xfId="3229" xr:uid="{00000000-0005-0000-0000-000002310000}"/>
    <cellStyle name="20% - uthevingsfarge 3 58 3 2" xfId="38897" xr:uid="{00000000-0005-0000-0000-000003310000}"/>
    <cellStyle name="20% - uthevingsfarge 3 58 3_CC1" xfId="54352" xr:uid="{A2580F32-A6B8-4BD0-8C33-B1CBD5983AF2}"/>
    <cellStyle name="20% - uthevingsfarge 3 58 4" xfId="38898" xr:uid="{00000000-0005-0000-0000-000004310000}"/>
    <cellStyle name="20% - uthevingsfarge 3 58 5" xfId="38899" xr:uid="{00000000-0005-0000-0000-000005310000}"/>
    <cellStyle name="20% - uthevingsfarge 3 58 6" xfId="38900" xr:uid="{00000000-0005-0000-0000-000006310000}"/>
    <cellStyle name="20% - uthevingsfarge 3 58 7" xfId="38891" xr:uid="{00000000-0005-0000-0000-000007310000}"/>
    <cellStyle name="20% - uthevingsfarge 3 58_4 manuell" xfId="54353" xr:uid="{7F57F2DF-8AD5-4755-8824-310779D2E5E9}"/>
    <cellStyle name="20% - uthevingsfarge 3 59" xfId="3230" xr:uid="{00000000-0005-0000-0000-000009310000}"/>
    <cellStyle name="20% - uthevingsfarge 3 59 2" xfId="3231" xr:uid="{00000000-0005-0000-0000-00000A310000}"/>
    <cellStyle name="20% - uthevingsfarge 3 59 2 2" xfId="3232" xr:uid="{00000000-0005-0000-0000-00000B310000}"/>
    <cellStyle name="20% - uthevingsfarge 3 59 2 2 2" xfId="38903" xr:uid="{00000000-0005-0000-0000-00000C310000}"/>
    <cellStyle name="20% - uthevingsfarge 3 59 2 2_CC1" xfId="54354" xr:uid="{DA614232-FF28-4CE9-9686-39B8900A1E7C}"/>
    <cellStyle name="20% - uthevingsfarge 3 59 2 3" xfId="38904" xr:uid="{00000000-0005-0000-0000-00000D310000}"/>
    <cellStyle name="20% - uthevingsfarge 3 59 2 4" xfId="38905" xr:uid="{00000000-0005-0000-0000-00000E310000}"/>
    <cellStyle name="20% - uthevingsfarge 3 59 2 5" xfId="38906" xr:uid="{00000000-0005-0000-0000-00000F310000}"/>
    <cellStyle name="20% - uthevingsfarge 3 59 2 6" xfId="38902" xr:uid="{00000000-0005-0000-0000-000010310000}"/>
    <cellStyle name="20% - uthevingsfarge 3 59 2_4 manuell" xfId="54355" xr:uid="{B2317853-44C8-4EC7-805E-68B59C345CA5}"/>
    <cellStyle name="20% - uthevingsfarge 3 59 3" xfId="3233" xr:uid="{00000000-0005-0000-0000-000012310000}"/>
    <cellStyle name="20% - uthevingsfarge 3 59 3 2" xfId="38907" xr:uid="{00000000-0005-0000-0000-000013310000}"/>
    <cellStyle name="20% - uthevingsfarge 3 59 3_CC1" xfId="54356" xr:uid="{EB9A8CA5-0F64-4D9A-B807-3989019F3C0D}"/>
    <cellStyle name="20% - uthevingsfarge 3 59 4" xfId="38908" xr:uid="{00000000-0005-0000-0000-000014310000}"/>
    <cellStyle name="20% - uthevingsfarge 3 59 5" xfId="38909" xr:uid="{00000000-0005-0000-0000-000015310000}"/>
    <cellStyle name="20% - uthevingsfarge 3 59 6" xfId="38910" xr:uid="{00000000-0005-0000-0000-000016310000}"/>
    <cellStyle name="20% - uthevingsfarge 3 59 7" xfId="38901" xr:uid="{00000000-0005-0000-0000-000017310000}"/>
    <cellStyle name="20% - uthevingsfarge 3 59_4 manuell" xfId="54357" xr:uid="{A4AD18A3-9CD9-42DE-9000-24FF0264F8FA}"/>
    <cellStyle name="20% - uthevingsfarge 3 6" xfId="3234" xr:uid="{00000000-0005-0000-0000-000019310000}"/>
    <cellStyle name="20% - uthevingsfarge 3 6 2" xfId="3235" xr:uid="{00000000-0005-0000-0000-00001A310000}"/>
    <cellStyle name="20% - uthevingsfarge 3 6 2 2" xfId="3236" xr:uid="{00000000-0005-0000-0000-00001B310000}"/>
    <cellStyle name="20% - uthevingsfarge 3 6 2 2 2" xfId="38913" xr:uid="{00000000-0005-0000-0000-00001C310000}"/>
    <cellStyle name="20% - uthevingsfarge 3 6 2 2_CC1" xfId="54358" xr:uid="{D8250A8F-9971-4268-8943-3B0720350F9D}"/>
    <cellStyle name="20% - uthevingsfarge 3 6 2 3" xfId="38914" xr:uid="{00000000-0005-0000-0000-00001D310000}"/>
    <cellStyle name="20% - uthevingsfarge 3 6 2 4" xfId="38915" xr:uid="{00000000-0005-0000-0000-00001E310000}"/>
    <cellStyle name="20% - uthevingsfarge 3 6 2 5" xfId="38916" xr:uid="{00000000-0005-0000-0000-00001F310000}"/>
    <cellStyle name="20% - uthevingsfarge 3 6 2 6" xfId="38912" xr:uid="{00000000-0005-0000-0000-000020310000}"/>
    <cellStyle name="20% - uthevingsfarge 3 6 2_3. Chng in credit spreads" xfId="44065" xr:uid="{00000000-0005-0000-0000-000021310000}"/>
    <cellStyle name="20% - uthevingsfarge 3 6 3" xfId="3237" xr:uid="{00000000-0005-0000-0000-000022310000}"/>
    <cellStyle name="20% - uthevingsfarge 3 6 3 2" xfId="14871" xr:uid="{00000000-0005-0000-0000-000023310000}"/>
    <cellStyle name="20% - uthevingsfarge 3 6 3 2 2" xfId="44066" xr:uid="{00000000-0005-0000-0000-000024310000}"/>
    <cellStyle name="20% - uthevingsfarge 3 6 3 3" xfId="38917" xr:uid="{00000000-0005-0000-0000-000025310000}"/>
    <cellStyle name="20% - uthevingsfarge 3 6 3_3. Chng in credit spreads" xfId="44067" xr:uid="{00000000-0005-0000-0000-000026310000}"/>
    <cellStyle name="20% - uthevingsfarge 3 6 4" xfId="14872" xr:uid="{00000000-0005-0000-0000-000027310000}"/>
    <cellStyle name="20% - uthevingsfarge 3 6 4 2" xfId="38918" xr:uid="{00000000-0005-0000-0000-000028310000}"/>
    <cellStyle name="20% - uthevingsfarge 3 6 5" xfId="14873" xr:uid="{00000000-0005-0000-0000-000029310000}"/>
    <cellStyle name="20% - uthevingsfarge 3 6 5 2" xfId="38919" xr:uid="{00000000-0005-0000-0000-00002A310000}"/>
    <cellStyle name="20% - uthevingsfarge 3 6 6" xfId="38920" xr:uid="{00000000-0005-0000-0000-00002B310000}"/>
    <cellStyle name="20% - uthevingsfarge 3 6 7" xfId="38911" xr:uid="{00000000-0005-0000-0000-00002C310000}"/>
    <cellStyle name="20% - uthevingsfarge 3 6 8" xfId="44068" xr:uid="{00000000-0005-0000-0000-00002D310000}"/>
    <cellStyle name="20% - uthevingsfarge 3 6 9" xfId="44069" xr:uid="{00000000-0005-0000-0000-00002E310000}"/>
    <cellStyle name="20% - uthevingsfarge 3 6_3. Chng in credit spreads" xfId="44070" xr:uid="{00000000-0005-0000-0000-00002F310000}"/>
    <cellStyle name="20% - uthevingsfarge 3 60" xfId="14874" xr:uid="{00000000-0005-0000-0000-000030310000}"/>
    <cellStyle name="20% - uthevingsfarge 3 60 2" xfId="14875" xr:uid="{00000000-0005-0000-0000-000031310000}"/>
    <cellStyle name="20% - uthevingsfarge 3 60 2 2" xfId="36609" xr:uid="{00000000-0005-0000-0000-000032310000}"/>
    <cellStyle name="20% - uthevingsfarge 3 60 3" xfId="14876" xr:uid="{00000000-0005-0000-0000-000033310000}"/>
    <cellStyle name="20% - uthevingsfarge 3 60 4" xfId="36373" xr:uid="{00000000-0005-0000-0000-000034310000}"/>
    <cellStyle name="20% - uthevingsfarge 3 60_AVA DVA EL" xfId="14877" xr:uid="{00000000-0005-0000-0000-000035310000}"/>
    <cellStyle name="20% - uthevingsfarge 3 61" xfId="14878" xr:uid="{00000000-0005-0000-0000-000036310000}"/>
    <cellStyle name="20% - uthevingsfarge 3 61 2" xfId="14879" xr:uid="{00000000-0005-0000-0000-000037310000}"/>
    <cellStyle name="20% - uthevingsfarge 3 61 2 2" xfId="36630" xr:uid="{00000000-0005-0000-0000-000038310000}"/>
    <cellStyle name="20% - uthevingsfarge 3 61 3" xfId="14880" xr:uid="{00000000-0005-0000-0000-000039310000}"/>
    <cellStyle name="20% - uthevingsfarge 3 61 4" xfId="36399" xr:uid="{00000000-0005-0000-0000-00003A310000}"/>
    <cellStyle name="20% - uthevingsfarge 3 61_AVA DVA EL" xfId="14881" xr:uid="{00000000-0005-0000-0000-00003B310000}"/>
    <cellStyle name="20% - uthevingsfarge 3 62" xfId="14882" xr:uid="{00000000-0005-0000-0000-00003C310000}"/>
    <cellStyle name="20% - uthevingsfarge 3 62 2" xfId="14883" xr:uid="{00000000-0005-0000-0000-00003D310000}"/>
    <cellStyle name="20% - uthevingsfarge 3 62 2 2" xfId="36620" xr:uid="{00000000-0005-0000-0000-00003E310000}"/>
    <cellStyle name="20% - uthevingsfarge 3 62 3" xfId="36386" xr:uid="{00000000-0005-0000-0000-00003F310000}"/>
    <cellStyle name="20% - uthevingsfarge 3 62_AVA DVA EL" xfId="14884" xr:uid="{00000000-0005-0000-0000-000040310000}"/>
    <cellStyle name="20% - uthevingsfarge 3 63" xfId="14885" xr:uid="{00000000-0005-0000-0000-000041310000}"/>
    <cellStyle name="20% - uthevingsfarge 3 63 2" xfId="36583" xr:uid="{00000000-0005-0000-0000-000042310000}"/>
    <cellStyle name="20% - uthevingsfarge 3 64" xfId="14886" xr:uid="{00000000-0005-0000-0000-000043310000}"/>
    <cellStyle name="20% - uthevingsfarge 3 64 2" xfId="36662" xr:uid="{00000000-0005-0000-0000-000044310000}"/>
    <cellStyle name="20% - uthevingsfarge 3 65" xfId="14887" xr:uid="{00000000-0005-0000-0000-000045310000}"/>
    <cellStyle name="20% - uthevingsfarge 3 65 2" xfId="36553" xr:uid="{00000000-0005-0000-0000-000046310000}"/>
    <cellStyle name="20% - uthevingsfarge 3 66" xfId="14888" xr:uid="{00000000-0005-0000-0000-000047310000}"/>
    <cellStyle name="20% - uthevingsfarge 3 66 2" xfId="36648" xr:uid="{00000000-0005-0000-0000-000048310000}"/>
    <cellStyle name="20% - uthevingsfarge 3 67" xfId="36524" xr:uid="{00000000-0005-0000-0000-000049310000}"/>
    <cellStyle name="20% - uthevingsfarge 3 68" xfId="44071" xr:uid="{00000000-0005-0000-0000-00004A310000}"/>
    <cellStyle name="20% - uthevingsfarge 3 69" xfId="44072" xr:uid="{00000000-0005-0000-0000-00004B310000}"/>
    <cellStyle name="20% - uthevingsfarge 3 7" xfId="3238" xr:uid="{00000000-0005-0000-0000-00004C310000}"/>
    <cellStyle name="20% - uthevingsfarge 3 7 2" xfId="3239" xr:uid="{00000000-0005-0000-0000-00004D310000}"/>
    <cellStyle name="20% - uthevingsfarge 3 7 2 2" xfId="3240" xr:uid="{00000000-0005-0000-0000-00004E310000}"/>
    <cellStyle name="20% - uthevingsfarge 3 7 2 2 2" xfId="38923" xr:uid="{00000000-0005-0000-0000-00004F310000}"/>
    <cellStyle name="20% - uthevingsfarge 3 7 2 2_CC1" xfId="54359" xr:uid="{3CDAF850-7D1C-423E-A6A6-067039B4BFF8}"/>
    <cellStyle name="20% - uthevingsfarge 3 7 2 3" xfId="38924" xr:uid="{00000000-0005-0000-0000-000050310000}"/>
    <cellStyle name="20% - uthevingsfarge 3 7 2 4" xfId="38925" xr:uid="{00000000-0005-0000-0000-000051310000}"/>
    <cellStyle name="20% - uthevingsfarge 3 7 2 5" xfId="38926" xr:uid="{00000000-0005-0000-0000-000052310000}"/>
    <cellStyle name="20% - uthevingsfarge 3 7 2 6" xfId="38922" xr:uid="{00000000-0005-0000-0000-000053310000}"/>
    <cellStyle name="20% - uthevingsfarge 3 7 2_4 manuell" xfId="54360" xr:uid="{207A6E94-0A43-4DC5-B864-AB6490CEE42E}"/>
    <cellStyle name="20% - uthevingsfarge 3 7 3" xfId="3241" xr:uid="{00000000-0005-0000-0000-000055310000}"/>
    <cellStyle name="20% - uthevingsfarge 3 7 3 2" xfId="14889" xr:uid="{00000000-0005-0000-0000-000056310000}"/>
    <cellStyle name="20% - uthevingsfarge 3 7 3 3" xfId="38927" xr:uid="{00000000-0005-0000-0000-000057310000}"/>
    <cellStyle name="20% - uthevingsfarge 3 7 3_AVA DVA EL" xfId="14890" xr:uid="{00000000-0005-0000-0000-000058310000}"/>
    <cellStyle name="20% - uthevingsfarge 3 7 4" xfId="14891" xr:uid="{00000000-0005-0000-0000-000059310000}"/>
    <cellStyle name="20% - uthevingsfarge 3 7 4 2" xfId="38928" xr:uid="{00000000-0005-0000-0000-00005A310000}"/>
    <cellStyle name="20% - uthevingsfarge 3 7 5" xfId="14892" xr:uid="{00000000-0005-0000-0000-00005B310000}"/>
    <cellStyle name="20% - uthevingsfarge 3 7 5 2" xfId="38929" xr:uid="{00000000-0005-0000-0000-00005C310000}"/>
    <cellStyle name="20% - uthevingsfarge 3 7 6" xfId="38930" xr:uid="{00000000-0005-0000-0000-00005D310000}"/>
    <cellStyle name="20% - uthevingsfarge 3 7 7" xfId="38921" xr:uid="{00000000-0005-0000-0000-00005E310000}"/>
    <cellStyle name="20% - uthevingsfarge 3 7 8" xfId="44073" xr:uid="{00000000-0005-0000-0000-00005F310000}"/>
    <cellStyle name="20% - uthevingsfarge 3 7_3. Chng in credit spreads" xfId="44074" xr:uid="{00000000-0005-0000-0000-000060310000}"/>
    <cellStyle name="20% - uthevingsfarge 3 70" xfId="44075" xr:uid="{00000000-0005-0000-0000-000061310000}"/>
    <cellStyle name="20% - uthevingsfarge 3 71" xfId="44076" xr:uid="{00000000-0005-0000-0000-000062310000}"/>
    <cellStyle name="20% - uthevingsfarge 3 72" xfId="44077" xr:uid="{00000000-0005-0000-0000-000063310000}"/>
    <cellStyle name="20% - uthevingsfarge 3 73" xfId="44078" xr:uid="{00000000-0005-0000-0000-000064310000}"/>
    <cellStyle name="20% - uthevingsfarge 3 74" xfId="44079" xr:uid="{00000000-0005-0000-0000-000065310000}"/>
    <cellStyle name="20% - uthevingsfarge 3 8" xfId="3242" xr:uid="{00000000-0005-0000-0000-000066310000}"/>
    <cellStyle name="20% - uthevingsfarge 3 8 2" xfId="3243" xr:uid="{00000000-0005-0000-0000-000067310000}"/>
    <cellStyle name="20% - uthevingsfarge 3 8 2 2" xfId="3244" xr:uid="{00000000-0005-0000-0000-000068310000}"/>
    <cellStyle name="20% - uthevingsfarge 3 8 2 2 2" xfId="38933" xr:uid="{00000000-0005-0000-0000-000069310000}"/>
    <cellStyle name="20% - uthevingsfarge 3 8 2 2_CC1" xfId="54361" xr:uid="{5B5613CF-9E0D-4B3D-9B72-85C8037CBC08}"/>
    <cellStyle name="20% - uthevingsfarge 3 8 2 3" xfId="38934" xr:uid="{00000000-0005-0000-0000-00006A310000}"/>
    <cellStyle name="20% - uthevingsfarge 3 8 2 4" xfId="38935" xr:uid="{00000000-0005-0000-0000-00006B310000}"/>
    <cellStyle name="20% - uthevingsfarge 3 8 2 5" xfId="38936" xr:uid="{00000000-0005-0000-0000-00006C310000}"/>
    <cellStyle name="20% - uthevingsfarge 3 8 2 6" xfId="38932" xr:uid="{00000000-0005-0000-0000-00006D310000}"/>
    <cellStyle name="20% - uthevingsfarge 3 8 2_4 manuell" xfId="54362" xr:uid="{5A1FB4A2-2B10-4617-95CC-B1E9E966DFA5}"/>
    <cellStyle name="20% - uthevingsfarge 3 8 3" xfId="3245" xr:uid="{00000000-0005-0000-0000-00006F310000}"/>
    <cellStyle name="20% - uthevingsfarge 3 8 3 2" xfId="38937" xr:uid="{00000000-0005-0000-0000-000070310000}"/>
    <cellStyle name="20% - uthevingsfarge 3 8 3_CC1" xfId="54363" xr:uid="{9FFC6C97-3984-4AA2-B4C3-A896CE2446B0}"/>
    <cellStyle name="20% - uthevingsfarge 3 8 4" xfId="38938" xr:uid="{00000000-0005-0000-0000-000071310000}"/>
    <cellStyle name="20% - uthevingsfarge 3 8 5" xfId="38939" xr:uid="{00000000-0005-0000-0000-000072310000}"/>
    <cellStyle name="20% - uthevingsfarge 3 8 6" xfId="38940" xr:uid="{00000000-0005-0000-0000-000073310000}"/>
    <cellStyle name="20% - uthevingsfarge 3 8 7" xfId="38931" xr:uid="{00000000-0005-0000-0000-000074310000}"/>
    <cellStyle name="20% - uthevingsfarge 3 8_3. Chng in credit spreads" xfId="44080" xr:uid="{00000000-0005-0000-0000-000075310000}"/>
    <cellStyle name="20% - uthevingsfarge 3 9" xfId="3246" xr:uid="{00000000-0005-0000-0000-000076310000}"/>
    <cellStyle name="20% - uthevingsfarge 3 9 2" xfId="3247" xr:uid="{00000000-0005-0000-0000-000077310000}"/>
    <cellStyle name="20% - uthevingsfarge 3 9 2 2" xfId="3248" xr:uid="{00000000-0005-0000-0000-000078310000}"/>
    <cellStyle name="20% - uthevingsfarge 3 9 2 2 2" xfId="38943" xr:uid="{00000000-0005-0000-0000-000079310000}"/>
    <cellStyle name="20% - uthevingsfarge 3 9 2 2_CC1" xfId="54364" xr:uid="{CA5DD537-8138-41D3-B336-B46F4D3C199F}"/>
    <cellStyle name="20% - uthevingsfarge 3 9 2 3" xfId="38944" xr:uid="{00000000-0005-0000-0000-00007A310000}"/>
    <cellStyle name="20% - uthevingsfarge 3 9 2 4" xfId="38945" xr:uid="{00000000-0005-0000-0000-00007B310000}"/>
    <cellStyle name="20% - uthevingsfarge 3 9 2 5" xfId="38946" xr:uid="{00000000-0005-0000-0000-00007C310000}"/>
    <cellStyle name="20% - uthevingsfarge 3 9 2 6" xfId="38942" xr:uid="{00000000-0005-0000-0000-00007D310000}"/>
    <cellStyle name="20% - uthevingsfarge 3 9 2_4 manuell" xfId="54365" xr:uid="{3240F1C0-FAE4-4A01-807F-F0A11D024C9F}"/>
    <cellStyle name="20% - uthevingsfarge 3 9 3" xfId="3249" xr:uid="{00000000-0005-0000-0000-00007F310000}"/>
    <cellStyle name="20% - uthevingsfarge 3 9 3 2" xfId="38947" xr:uid="{00000000-0005-0000-0000-000080310000}"/>
    <cellStyle name="20% - uthevingsfarge 3 9 3_CC1" xfId="54366" xr:uid="{D4B382A1-1F7E-4AFF-9286-42EF61A5EBFF}"/>
    <cellStyle name="20% - uthevingsfarge 3 9 4" xfId="38948" xr:uid="{00000000-0005-0000-0000-000081310000}"/>
    <cellStyle name="20% - uthevingsfarge 3 9 5" xfId="38949" xr:uid="{00000000-0005-0000-0000-000082310000}"/>
    <cellStyle name="20% - uthevingsfarge 3 9 6" xfId="38950" xr:uid="{00000000-0005-0000-0000-000083310000}"/>
    <cellStyle name="20% - uthevingsfarge 3 9 7" xfId="38941" xr:uid="{00000000-0005-0000-0000-000084310000}"/>
    <cellStyle name="20% - uthevingsfarge 3 9_4 manuell" xfId="54367" xr:uid="{707AC325-0D63-4DB8-96C8-F511049FBB11}"/>
    <cellStyle name="20% - uthevingsfarge 3_4 manuell" xfId="54368" xr:uid="{4288EA5C-FCF8-4AD8-836E-1C5E02503BEC}"/>
    <cellStyle name="20% - uthevingsfarge 4" xfId="36248" xr:uid="{00000000-0005-0000-0000-000087310000}"/>
    <cellStyle name="20% - uthevingsfarge 4 10" xfId="3250" xr:uid="{00000000-0005-0000-0000-000088310000}"/>
    <cellStyle name="20% - uthevingsfarge 4 10 2" xfId="3251" xr:uid="{00000000-0005-0000-0000-000089310000}"/>
    <cellStyle name="20% - uthevingsfarge 4 10 2 2" xfId="3252" xr:uid="{00000000-0005-0000-0000-00008A310000}"/>
    <cellStyle name="20% - uthevingsfarge 4 10 2 2 2" xfId="38953" xr:uid="{00000000-0005-0000-0000-00008B310000}"/>
    <cellStyle name="20% - uthevingsfarge 4 10 2 2_CC1" xfId="54369" xr:uid="{DEBA41D3-335D-4B5F-ACA2-A835B68DA144}"/>
    <cellStyle name="20% - uthevingsfarge 4 10 2 3" xfId="38954" xr:uid="{00000000-0005-0000-0000-00008C310000}"/>
    <cellStyle name="20% - uthevingsfarge 4 10 2 4" xfId="38955" xr:uid="{00000000-0005-0000-0000-00008D310000}"/>
    <cellStyle name="20% - uthevingsfarge 4 10 2 5" xfId="38956" xr:uid="{00000000-0005-0000-0000-00008E310000}"/>
    <cellStyle name="20% - uthevingsfarge 4 10 2 6" xfId="38952" xr:uid="{00000000-0005-0000-0000-00008F310000}"/>
    <cellStyle name="20% - uthevingsfarge 4 10 2_4 manuell" xfId="54370" xr:uid="{85511C05-44AA-4DDB-B3D1-6A9B89010DC1}"/>
    <cellStyle name="20% - uthevingsfarge 4 10 3" xfId="3253" xr:uid="{00000000-0005-0000-0000-000091310000}"/>
    <cellStyle name="20% - uthevingsfarge 4 10 3 2" xfId="38957" xr:uid="{00000000-0005-0000-0000-000092310000}"/>
    <cellStyle name="20% - uthevingsfarge 4 10 3_CC1" xfId="54371" xr:uid="{111360E6-5228-4DED-B11A-1D90AF4BDC37}"/>
    <cellStyle name="20% - uthevingsfarge 4 10 4" xfId="38958" xr:uid="{00000000-0005-0000-0000-000093310000}"/>
    <cellStyle name="20% - uthevingsfarge 4 10 5" xfId="38959" xr:uid="{00000000-0005-0000-0000-000094310000}"/>
    <cellStyle name="20% - uthevingsfarge 4 10 6" xfId="38960" xr:uid="{00000000-0005-0000-0000-000095310000}"/>
    <cellStyle name="20% - uthevingsfarge 4 10 7" xfId="38951" xr:uid="{00000000-0005-0000-0000-000096310000}"/>
    <cellStyle name="20% - uthevingsfarge 4 10_4 manuell" xfId="54372" xr:uid="{A234838E-4922-4C3E-AA73-D4039A447343}"/>
    <cellStyle name="20% - uthevingsfarge 4 11" xfId="3254" xr:uid="{00000000-0005-0000-0000-000098310000}"/>
    <cellStyle name="20% - uthevingsfarge 4 11 2" xfId="3255" xr:uid="{00000000-0005-0000-0000-000099310000}"/>
    <cellStyle name="20% - uthevingsfarge 4 11 2 2" xfId="3256" xr:uid="{00000000-0005-0000-0000-00009A310000}"/>
    <cellStyle name="20% - uthevingsfarge 4 11 2 2 2" xfId="38963" xr:uid="{00000000-0005-0000-0000-00009B310000}"/>
    <cellStyle name="20% - uthevingsfarge 4 11 2 2_CC1" xfId="54373" xr:uid="{D8D5195F-1FD4-421F-8FD8-BEF501E177EB}"/>
    <cellStyle name="20% - uthevingsfarge 4 11 2 3" xfId="38964" xr:uid="{00000000-0005-0000-0000-00009C310000}"/>
    <cellStyle name="20% - uthevingsfarge 4 11 2 4" xfId="38965" xr:uid="{00000000-0005-0000-0000-00009D310000}"/>
    <cellStyle name="20% - uthevingsfarge 4 11 2 5" xfId="38966" xr:uid="{00000000-0005-0000-0000-00009E310000}"/>
    <cellStyle name="20% - uthevingsfarge 4 11 2 6" xfId="38962" xr:uid="{00000000-0005-0000-0000-00009F310000}"/>
    <cellStyle name="20% - uthevingsfarge 4 11 2_4 manuell" xfId="54374" xr:uid="{3F05AD16-AA54-49E0-8113-DC87ABF49A8E}"/>
    <cellStyle name="20% - uthevingsfarge 4 11 3" xfId="3257" xr:uid="{00000000-0005-0000-0000-0000A1310000}"/>
    <cellStyle name="20% - uthevingsfarge 4 11 3 2" xfId="38967" xr:uid="{00000000-0005-0000-0000-0000A2310000}"/>
    <cellStyle name="20% - uthevingsfarge 4 11 3_CC1" xfId="54375" xr:uid="{9E725916-FFEC-4E55-A94A-39EEDB49434B}"/>
    <cellStyle name="20% - uthevingsfarge 4 11 4" xfId="38968" xr:uid="{00000000-0005-0000-0000-0000A3310000}"/>
    <cellStyle name="20% - uthevingsfarge 4 11 5" xfId="38969" xr:uid="{00000000-0005-0000-0000-0000A4310000}"/>
    <cellStyle name="20% - uthevingsfarge 4 11 6" xfId="38970" xr:uid="{00000000-0005-0000-0000-0000A5310000}"/>
    <cellStyle name="20% - uthevingsfarge 4 11 7" xfId="38961" xr:uid="{00000000-0005-0000-0000-0000A6310000}"/>
    <cellStyle name="20% - uthevingsfarge 4 11_4 manuell" xfId="54376" xr:uid="{1C2B34F6-C476-4E39-80E2-F761B19FBAE5}"/>
    <cellStyle name="20% - uthevingsfarge 4 12" xfId="3258" xr:uid="{00000000-0005-0000-0000-0000A8310000}"/>
    <cellStyle name="20% - uthevingsfarge 4 12 2" xfId="3259" xr:uid="{00000000-0005-0000-0000-0000A9310000}"/>
    <cellStyle name="20% - uthevingsfarge 4 12 2 2" xfId="3260" xr:uid="{00000000-0005-0000-0000-0000AA310000}"/>
    <cellStyle name="20% - uthevingsfarge 4 12 2 2 2" xfId="38973" xr:uid="{00000000-0005-0000-0000-0000AB310000}"/>
    <cellStyle name="20% - uthevingsfarge 4 12 2 2_CC1" xfId="54377" xr:uid="{699811D8-419E-4C1B-8A96-C75CC58BA67B}"/>
    <cellStyle name="20% - uthevingsfarge 4 12 2 3" xfId="38974" xr:uid="{00000000-0005-0000-0000-0000AC310000}"/>
    <cellStyle name="20% - uthevingsfarge 4 12 2 4" xfId="38975" xr:uid="{00000000-0005-0000-0000-0000AD310000}"/>
    <cellStyle name="20% - uthevingsfarge 4 12 2 5" xfId="38976" xr:uid="{00000000-0005-0000-0000-0000AE310000}"/>
    <cellStyle name="20% - uthevingsfarge 4 12 2 6" xfId="38972" xr:uid="{00000000-0005-0000-0000-0000AF310000}"/>
    <cellStyle name="20% - uthevingsfarge 4 12 2_4 manuell" xfId="54378" xr:uid="{E5C582ED-ACBB-4B12-8524-C71BBC0FD82E}"/>
    <cellStyle name="20% - uthevingsfarge 4 12 3" xfId="3261" xr:uid="{00000000-0005-0000-0000-0000B1310000}"/>
    <cellStyle name="20% - uthevingsfarge 4 12 3 2" xfId="38977" xr:uid="{00000000-0005-0000-0000-0000B2310000}"/>
    <cellStyle name="20% - uthevingsfarge 4 12 3_CC1" xfId="54379" xr:uid="{1B8AB2C0-E85C-4FFA-B090-924148DB075C}"/>
    <cellStyle name="20% - uthevingsfarge 4 12 4" xfId="38978" xr:uid="{00000000-0005-0000-0000-0000B3310000}"/>
    <cellStyle name="20% - uthevingsfarge 4 12 5" xfId="38979" xr:uid="{00000000-0005-0000-0000-0000B4310000}"/>
    <cellStyle name="20% - uthevingsfarge 4 12 6" xfId="38980" xr:uid="{00000000-0005-0000-0000-0000B5310000}"/>
    <cellStyle name="20% - uthevingsfarge 4 12 7" xfId="38971" xr:uid="{00000000-0005-0000-0000-0000B6310000}"/>
    <cellStyle name="20% - uthevingsfarge 4 12_4 manuell" xfId="54380" xr:uid="{334DEEE4-D411-468C-BFF0-35529A307499}"/>
    <cellStyle name="20% - uthevingsfarge 4 13" xfId="3262" xr:uid="{00000000-0005-0000-0000-0000B8310000}"/>
    <cellStyle name="20% - uthevingsfarge 4 13 2" xfId="3263" xr:uid="{00000000-0005-0000-0000-0000B9310000}"/>
    <cellStyle name="20% - uthevingsfarge 4 13 2 2" xfId="3264" xr:uid="{00000000-0005-0000-0000-0000BA310000}"/>
    <cellStyle name="20% - uthevingsfarge 4 13 2 2 2" xfId="38983" xr:uid="{00000000-0005-0000-0000-0000BB310000}"/>
    <cellStyle name="20% - uthevingsfarge 4 13 2 2_CC1" xfId="54381" xr:uid="{1AB78ECA-E212-4EDF-99E5-9B99388FB35D}"/>
    <cellStyle name="20% - uthevingsfarge 4 13 2 3" xfId="38984" xr:uid="{00000000-0005-0000-0000-0000BC310000}"/>
    <cellStyle name="20% - uthevingsfarge 4 13 2 4" xfId="38985" xr:uid="{00000000-0005-0000-0000-0000BD310000}"/>
    <cellStyle name="20% - uthevingsfarge 4 13 2 5" xfId="38986" xr:uid="{00000000-0005-0000-0000-0000BE310000}"/>
    <cellStyle name="20% - uthevingsfarge 4 13 2 6" xfId="38982" xr:uid="{00000000-0005-0000-0000-0000BF310000}"/>
    <cellStyle name="20% - uthevingsfarge 4 13 2_4 manuell" xfId="54382" xr:uid="{B1998CB7-8431-4D93-BBD9-CF72801677B5}"/>
    <cellStyle name="20% - uthevingsfarge 4 13 3" xfId="3265" xr:uid="{00000000-0005-0000-0000-0000C1310000}"/>
    <cellStyle name="20% - uthevingsfarge 4 13 3 2" xfId="38987" xr:uid="{00000000-0005-0000-0000-0000C2310000}"/>
    <cellStyle name="20% - uthevingsfarge 4 13 3_CC1" xfId="54383" xr:uid="{568FC01A-9CE0-45F8-BA5F-31DE75924BAA}"/>
    <cellStyle name="20% - uthevingsfarge 4 13 4" xfId="38988" xr:uid="{00000000-0005-0000-0000-0000C3310000}"/>
    <cellStyle name="20% - uthevingsfarge 4 13 5" xfId="38989" xr:uid="{00000000-0005-0000-0000-0000C4310000}"/>
    <cellStyle name="20% - uthevingsfarge 4 13 6" xfId="38990" xr:uid="{00000000-0005-0000-0000-0000C5310000}"/>
    <cellStyle name="20% - uthevingsfarge 4 13 7" xfId="38981" xr:uid="{00000000-0005-0000-0000-0000C6310000}"/>
    <cellStyle name="20% - uthevingsfarge 4 13_4 manuell" xfId="54384" xr:uid="{E7CA64CE-A0DB-4B94-BE88-A3FBB3BFE6F4}"/>
    <cellStyle name="20% - uthevingsfarge 4 14" xfId="3266" xr:uid="{00000000-0005-0000-0000-0000C8310000}"/>
    <cellStyle name="20% - uthevingsfarge 4 14 2" xfId="3267" xr:uid="{00000000-0005-0000-0000-0000C9310000}"/>
    <cellStyle name="20% - uthevingsfarge 4 14 2 2" xfId="3268" xr:uid="{00000000-0005-0000-0000-0000CA310000}"/>
    <cellStyle name="20% - uthevingsfarge 4 14 2 2 2" xfId="38993" xr:uid="{00000000-0005-0000-0000-0000CB310000}"/>
    <cellStyle name="20% - uthevingsfarge 4 14 2 2_CC1" xfId="54385" xr:uid="{5EE532EB-9D41-45D8-9C4D-D8F11E2C6939}"/>
    <cellStyle name="20% - uthevingsfarge 4 14 2 3" xfId="38994" xr:uid="{00000000-0005-0000-0000-0000CC310000}"/>
    <cellStyle name="20% - uthevingsfarge 4 14 2 4" xfId="38995" xr:uid="{00000000-0005-0000-0000-0000CD310000}"/>
    <cellStyle name="20% - uthevingsfarge 4 14 2 5" xfId="38996" xr:uid="{00000000-0005-0000-0000-0000CE310000}"/>
    <cellStyle name="20% - uthevingsfarge 4 14 2 6" xfId="38992" xr:uid="{00000000-0005-0000-0000-0000CF310000}"/>
    <cellStyle name="20% - uthevingsfarge 4 14 2_4 manuell" xfId="54386" xr:uid="{98AF729D-38C5-4070-8DE0-DD78FA800513}"/>
    <cellStyle name="20% - uthevingsfarge 4 14 3" xfId="3269" xr:uid="{00000000-0005-0000-0000-0000D1310000}"/>
    <cellStyle name="20% - uthevingsfarge 4 14 3 2" xfId="38997" xr:uid="{00000000-0005-0000-0000-0000D2310000}"/>
    <cellStyle name="20% - uthevingsfarge 4 14 3_CC1" xfId="54387" xr:uid="{E7596FE8-17ED-4820-A60B-00B277061D81}"/>
    <cellStyle name="20% - uthevingsfarge 4 14 4" xfId="38998" xr:uid="{00000000-0005-0000-0000-0000D3310000}"/>
    <cellStyle name="20% - uthevingsfarge 4 14 5" xfId="38999" xr:uid="{00000000-0005-0000-0000-0000D4310000}"/>
    <cellStyle name="20% - uthevingsfarge 4 14 6" xfId="39000" xr:uid="{00000000-0005-0000-0000-0000D5310000}"/>
    <cellStyle name="20% - uthevingsfarge 4 14 7" xfId="38991" xr:uid="{00000000-0005-0000-0000-0000D6310000}"/>
    <cellStyle name="20% - uthevingsfarge 4 14_4 manuell" xfId="54388" xr:uid="{F30B03F9-BD6E-4588-B305-71EB261D4C50}"/>
    <cellStyle name="20% - uthevingsfarge 4 15" xfId="3270" xr:uid="{00000000-0005-0000-0000-0000D8310000}"/>
    <cellStyle name="20% - uthevingsfarge 4 15 2" xfId="3271" xr:uid="{00000000-0005-0000-0000-0000D9310000}"/>
    <cellStyle name="20% - uthevingsfarge 4 15 2 2" xfId="3272" xr:uid="{00000000-0005-0000-0000-0000DA310000}"/>
    <cellStyle name="20% - uthevingsfarge 4 15 2 2 2" xfId="39003" xr:uid="{00000000-0005-0000-0000-0000DB310000}"/>
    <cellStyle name="20% - uthevingsfarge 4 15 2 2_CC1" xfId="54389" xr:uid="{695D4CDE-9B87-4278-A015-76B2AB0C9A56}"/>
    <cellStyle name="20% - uthevingsfarge 4 15 2 3" xfId="39004" xr:uid="{00000000-0005-0000-0000-0000DC310000}"/>
    <cellStyle name="20% - uthevingsfarge 4 15 2 4" xfId="39005" xr:uid="{00000000-0005-0000-0000-0000DD310000}"/>
    <cellStyle name="20% - uthevingsfarge 4 15 2 5" xfId="39006" xr:uid="{00000000-0005-0000-0000-0000DE310000}"/>
    <cellStyle name="20% - uthevingsfarge 4 15 2 6" xfId="39002" xr:uid="{00000000-0005-0000-0000-0000DF310000}"/>
    <cellStyle name="20% - uthevingsfarge 4 15 2_4 manuell" xfId="54390" xr:uid="{A6DBCBE8-C975-4B04-AD79-B4692F17328B}"/>
    <cellStyle name="20% - uthevingsfarge 4 15 3" xfId="3273" xr:uid="{00000000-0005-0000-0000-0000E1310000}"/>
    <cellStyle name="20% - uthevingsfarge 4 15 3 2" xfId="39007" xr:uid="{00000000-0005-0000-0000-0000E2310000}"/>
    <cellStyle name="20% - uthevingsfarge 4 15 3_CC1" xfId="54391" xr:uid="{C98476A0-1E3E-4624-961E-A41FBA81BB26}"/>
    <cellStyle name="20% - uthevingsfarge 4 15 4" xfId="39008" xr:uid="{00000000-0005-0000-0000-0000E3310000}"/>
    <cellStyle name="20% - uthevingsfarge 4 15 5" xfId="39009" xr:uid="{00000000-0005-0000-0000-0000E4310000}"/>
    <cellStyle name="20% - uthevingsfarge 4 15 6" xfId="39010" xr:uid="{00000000-0005-0000-0000-0000E5310000}"/>
    <cellStyle name="20% - uthevingsfarge 4 15 7" xfId="39001" xr:uid="{00000000-0005-0000-0000-0000E6310000}"/>
    <cellStyle name="20% - uthevingsfarge 4 15_4 manuell" xfId="54392" xr:uid="{BF2E7396-7858-4C7F-8250-BE35008DB56C}"/>
    <cellStyle name="20% - uthevingsfarge 4 16" xfId="3274" xr:uid="{00000000-0005-0000-0000-0000E8310000}"/>
    <cellStyle name="20% - uthevingsfarge 4 16 2" xfId="3275" xr:uid="{00000000-0005-0000-0000-0000E9310000}"/>
    <cellStyle name="20% - uthevingsfarge 4 16 2 2" xfId="3276" xr:uid="{00000000-0005-0000-0000-0000EA310000}"/>
    <cellStyle name="20% - uthevingsfarge 4 16 2 2 2" xfId="39013" xr:uid="{00000000-0005-0000-0000-0000EB310000}"/>
    <cellStyle name="20% - uthevingsfarge 4 16 2 2_CC1" xfId="54393" xr:uid="{0AF2B209-F48D-44FC-BECE-C146BE48814C}"/>
    <cellStyle name="20% - uthevingsfarge 4 16 2 3" xfId="39014" xr:uid="{00000000-0005-0000-0000-0000EC310000}"/>
    <cellStyle name="20% - uthevingsfarge 4 16 2 4" xfId="39015" xr:uid="{00000000-0005-0000-0000-0000ED310000}"/>
    <cellStyle name="20% - uthevingsfarge 4 16 2 5" xfId="39016" xr:uid="{00000000-0005-0000-0000-0000EE310000}"/>
    <cellStyle name="20% - uthevingsfarge 4 16 2 6" xfId="39012" xr:uid="{00000000-0005-0000-0000-0000EF310000}"/>
    <cellStyle name="20% - uthevingsfarge 4 16 2_4 manuell" xfId="54394" xr:uid="{FE6C69FB-509A-4E6B-8939-0749B1175BD9}"/>
    <cellStyle name="20% - uthevingsfarge 4 16 3" xfId="3277" xr:uid="{00000000-0005-0000-0000-0000F1310000}"/>
    <cellStyle name="20% - uthevingsfarge 4 16 3 2" xfId="39017" xr:uid="{00000000-0005-0000-0000-0000F2310000}"/>
    <cellStyle name="20% - uthevingsfarge 4 16 3_CC1" xfId="54395" xr:uid="{6F6C4409-0933-41E3-90A5-2CD63E9BFA47}"/>
    <cellStyle name="20% - uthevingsfarge 4 16 4" xfId="39018" xr:uid="{00000000-0005-0000-0000-0000F3310000}"/>
    <cellStyle name="20% - uthevingsfarge 4 16 5" xfId="39019" xr:uid="{00000000-0005-0000-0000-0000F4310000}"/>
    <cellStyle name="20% - uthevingsfarge 4 16 6" xfId="39020" xr:uid="{00000000-0005-0000-0000-0000F5310000}"/>
    <cellStyle name="20% - uthevingsfarge 4 16 7" xfId="39011" xr:uid="{00000000-0005-0000-0000-0000F6310000}"/>
    <cellStyle name="20% - uthevingsfarge 4 16_4 manuell" xfId="54396" xr:uid="{9294F1BF-716B-44CF-AA74-170BCBC27763}"/>
    <cellStyle name="20% - uthevingsfarge 4 17" xfId="3278" xr:uid="{00000000-0005-0000-0000-0000F8310000}"/>
    <cellStyle name="20% - uthevingsfarge 4 17 2" xfId="3279" xr:uid="{00000000-0005-0000-0000-0000F9310000}"/>
    <cellStyle name="20% - uthevingsfarge 4 17 2 2" xfId="3280" xr:uid="{00000000-0005-0000-0000-0000FA310000}"/>
    <cellStyle name="20% - uthevingsfarge 4 17 2 2 2" xfId="39023" xr:uid="{00000000-0005-0000-0000-0000FB310000}"/>
    <cellStyle name="20% - uthevingsfarge 4 17 2 2_CC1" xfId="54397" xr:uid="{9069E227-0304-4C38-91FD-D287DBF86C66}"/>
    <cellStyle name="20% - uthevingsfarge 4 17 2 3" xfId="39024" xr:uid="{00000000-0005-0000-0000-0000FC310000}"/>
    <cellStyle name="20% - uthevingsfarge 4 17 2 4" xfId="39025" xr:uid="{00000000-0005-0000-0000-0000FD310000}"/>
    <cellStyle name="20% - uthevingsfarge 4 17 2 5" xfId="39026" xr:uid="{00000000-0005-0000-0000-0000FE310000}"/>
    <cellStyle name="20% - uthevingsfarge 4 17 2 6" xfId="39022" xr:uid="{00000000-0005-0000-0000-0000FF310000}"/>
    <cellStyle name="20% - uthevingsfarge 4 17 2_4 manuell" xfId="54398" xr:uid="{BFF0DD30-76DD-4F75-9AE4-3E8BE8190918}"/>
    <cellStyle name="20% - uthevingsfarge 4 17 3" xfId="3281" xr:uid="{00000000-0005-0000-0000-000001320000}"/>
    <cellStyle name="20% - uthevingsfarge 4 17 3 2" xfId="39027" xr:uid="{00000000-0005-0000-0000-000002320000}"/>
    <cellStyle name="20% - uthevingsfarge 4 17 3_CC1" xfId="54399" xr:uid="{53C6F186-52E0-43D8-ACFB-974B7D4BC24C}"/>
    <cellStyle name="20% - uthevingsfarge 4 17 4" xfId="39028" xr:uid="{00000000-0005-0000-0000-000003320000}"/>
    <cellStyle name="20% - uthevingsfarge 4 17 5" xfId="39029" xr:uid="{00000000-0005-0000-0000-000004320000}"/>
    <cellStyle name="20% - uthevingsfarge 4 17 6" xfId="39030" xr:uid="{00000000-0005-0000-0000-000005320000}"/>
    <cellStyle name="20% - uthevingsfarge 4 17 7" xfId="39021" xr:uid="{00000000-0005-0000-0000-000006320000}"/>
    <cellStyle name="20% - uthevingsfarge 4 17_4 manuell" xfId="54400" xr:uid="{67F9F1D2-1D3B-4F23-AA8D-159105E112C4}"/>
    <cellStyle name="20% - uthevingsfarge 4 18" xfId="3282" xr:uid="{00000000-0005-0000-0000-000008320000}"/>
    <cellStyle name="20% - uthevingsfarge 4 18 2" xfId="3283" xr:uid="{00000000-0005-0000-0000-000009320000}"/>
    <cellStyle name="20% - uthevingsfarge 4 18 2 2" xfId="3284" xr:uid="{00000000-0005-0000-0000-00000A320000}"/>
    <cellStyle name="20% - uthevingsfarge 4 18 2 2 2" xfId="39033" xr:uid="{00000000-0005-0000-0000-00000B320000}"/>
    <cellStyle name="20% - uthevingsfarge 4 18 2 2_CC1" xfId="54401" xr:uid="{4C8769E6-589F-47AB-BC71-7D3633DE8505}"/>
    <cellStyle name="20% - uthevingsfarge 4 18 2 3" xfId="39034" xr:uid="{00000000-0005-0000-0000-00000C320000}"/>
    <cellStyle name="20% - uthevingsfarge 4 18 2 4" xfId="39035" xr:uid="{00000000-0005-0000-0000-00000D320000}"/>
    <cellStyle name="20% - uthevingsfarge 4 18 2 5" xfId="39036" xr:uid="{00000000-0005-0000-0000-00000E320000}"/>
    <cellStyle name="20% - uthevingsfarge 4 18 2 6" xfId="39032" xr:uid="{00000000-0005-0000-0000-00000F320000}"/>
    <cellStyle name="20% - uthevingsfarge 4 18 2_4 manuell" xfId="54402" xr:uid="{CA37B982-C2CA-4BA3-A294-AFF183B97AB3}"/>
    <cellStyle name="20% - uthevingsfarge 4 18 3" xfId="3285" xr:uid="{00000000-0005-0000-0000-000011320000}"/>
    <cellStyle name="20% - uthevingsfarge 4 18 3 2" xfId="39037" xr:uid="{00000000-0005-0000-0000-000012320000}"/>
    <cellStyle name="20% - uthevingsfarge 4 18 3_CC1" xfId="54403" xr:uid="{7FC02CE7-E944-45B0-85A7-65728D3C6D7B}"/>
    <cellStyle name="20% - uthevingsfarge 4 18 4" xfId="39038" xr:uid="{00000000-0005-0000-0000-000013320000}"/>
    <cellStyle name="20% - uthevingsfarge 4 18 5" xfId="39039" xr:uid="{00000000-0005-0000-0000-000014320000}"/>
    <cellStyle name="20% - uthevingsfarge 4 18 6" xfId="39040" xr:uid="{00000000-0005-0000-0000-000015320000}"/>
    <cellStyle name="20% - uthevingsfarge 4 18 7" xfId="39031" xr:uid="{00000000-0005-0000-0000-000016320000}"/>
    <cellStyle name="20% - uthevingsfarge 4 18_4 manuell" xfId="54404" xr:uid="{0C3AEF37-A142-4AAB-A789-629399AD0371}"/>
    <cellStyle name="20% - uthevingsfarge 4 19" xfId="3286" xr:uid="{00000000-0005-0000-0000-000018320000}"/>
    <cellStyle name="20% - uthevingsfarge 4 19 2" xfId="3287" xr:uid="{00000000-0005-0000-0000-000019320000}"/>
    <cellStyle name="20% - uthevingsfarge 4 19 2 2" xfId="3288" xr:uid="{00000000-0005-0000-0000-00001A320000}"/>
    <cellStyle name="20% - uthevingsfarge 4 19 2 2 2" xfId="39043" xr:uid="{00000000-0005-0000-0000-00001B320000}"/>
    <cellStyle name="20% - uthevingsfarge 4 19 2 2_CC1" xfId="54405" xr:uid="{2801B793-F5F3-4349-A264-574CA12AC177}"/>
    <cellStyle name="20% - uthevingsfarge 4 19 2 3" xfId="39044" xr:uid="{00000000-0005-0000-0000-00001C320000}"/>
    <cellStyle name="20% - uthevingsfarge 4 19 2 4" xfId="39045" xr:uid="{00000000-0005-0000-0000-00001D320000}"/>
    <cellStyle name="20% - uthevingsfarge 4 19 2 5" xfId="39046" xr:uid="{00000000-0005-0000-0000-00001E320000}"/>
    <cellStyle name="20% - uthevingsfarge 4 19 2 6" xfId="39042" xr:uid="{00000000-0005-0000-0000-00001F320000}"/>
    <cellStyle name="20% - uthevingsfarge 4 19 2_4 manuell" xfId="54406" xr:uid="{AE6652F3-54A7-4CFE-A415-57FCA2FB27AF}"/>
    <cellStyle name="20% - uthevingsfarge 4 19 3" xfId="3289" xr:uid="{00000000-0005-0000-0000-000021320000}"/>
    <cellStyle name="20% - uthevingsfarge 4 19 3 2" xfId="39047" xr:uid="{00000000-0005-0000-0000-000022320000}"/>
    <cellStyle name="20% - uthevingsfarge 4 19 3_CC1" xfId="54407" xr:uid="{33F9B350-FAFA-4766-8345-63AB04286499}"/>
    <cellStyle name="20% - uthevingsfarge 4 19 4" xfId="39048" xr:uid="{00000000-0005-0000-0000-000023320000}"/>
    <cellStyle name="20% - uthevingsfarge 4 19 5" xfId="39049" xr:uid="{00000000-0005-0000-0000-000024320000}"/>
    <cellStyle name="20% - uthevingsfarge 4 19 6" xfId="39050" xr:uid="{00000000-0005-0000-0000-000025320000}"/>
    <cellStyle name="20% - uthevingsfarge 4 19 7" xfId="39041" xr:uid="{00000000-0005-0000-0000-000026320000}"/>
    <cellStyle name="20% - uthevingsfarge 4 19_4 manuell" xfId="54408" xr:uid="{697F832F-0AD6-4770-BACC-78EF81D1E35B}"/>
    <cellStyle name="20% - uthevingsfarge 4 2" xfId="3290" xr:uid="{00000000-0005-0000-0000-000028320000}"/>
    <cellStyle name="20% - uthevingsfarge 4 2 10" xfId="14893" xr:uid="{00000000-0005-0000-0000-000029320000}"/>
    <cellStyle name="20% - uthevingsfarge 4 2 10 2" xfId="14894" xr:uid="{00000000-0005-0000-0000-00002A320000}"/>
    <cellStyle name="20% - uthevingsfarge 4 2 10 3" xfId="14895" xr:uid="{00000000-0005-0000-0000-00002B320000}"/>
    <cellStyle name="20% - uthevingsfarge 4 2 10_AVA DVA EL" xfId="14896" xr:uid="{00000000-0005-0000-0000-00002C320000}"/>
    <cellStyle name="20% - uthevingsfarge 4 2 11" xfId="14897" xr:uid="{00000000-0005-0000-0000-00002D320000}"/>
    <cellStyle name="20% - uthevingsfarge 4 2 12" xfId="14898" xr:uid="{00000000-0005-0000-0000-00002E320000}"/>
    <cellStyle name="20% - uthevingsfarge 4 2 13" xfId="44081" xr:uid="{00000000-0005-0000-0000-00002F320000}"/>
    <cellStyle name="20% - uthevingsfarge 4 2 14" xfId="44082" xr:uid="{00000000-0005-0000-0000-000030320000}"/>
    <cellStyle name="20% - uthevingsfarge 4 2 15" xfId="44083" xr:uid="{00000000-0005-0000-0000-000031320000}"/>
    <cellStyle name="20% - uthevingsfarge 4 2 16" xfId="44084" xr:uid="{00000000-0005-0000-0000-000032320000}"/>
    <cellStyle name="20% - uthevingsfarge 4 2 2" xfId="3291" xr:uid="{00000000-0005-0000-0000-000033320000}"/>
    <cellStyle name="20% - uthevingsfarge 4 2 2 10" xfId="44085" xr:uid="{00000000-0005-0000-0000-000034320000}"/>
    <cellStyle name="20% - uthevingsfarge 4 2 2 11" xfId="44086" xr:uid="{00000000-0005-0000-0000-000035320000}"/>
    <cellStyle name="20% - uthevingsfarge 4 2 2 2" xfId="3292" xr:uid="{00000000-0005-0000-0000-000036320000}"/>
    <cellStyle name="20% - uthevingsfarge 4 2 2 2 10" xfId="44087" xr:uid="{00000000-0005-0000-0000-000037320000}"/>
    <cellStyle name="20% - uthevingsfarge 4 2 2 2 2" xfId="14899" xr:uid="{00000000-0005-0000-0000-000038320000}"/>
    <cellStyle name="20% - uthevingsfarge 4 2 2 2 2 2" xfId="14900" xr:uid="{00000000-0005-0000-0000-000039320000}"/>
    <cellStyle name="20% - uthevingsfarge 4 2 2 2 2 2 2" xfId="44088" xr:uid="{00000000-0005-0000-0000-00003A320000}"/>
    <cellStyle name="20% - uthevingsfarge 4 2 2 2 2 2 2 2" xfId="44089" xr:uid="{00000000-0005-0000-0000-00003B320000}"/>
    <cellStyle name="20% - uthevingsfarge 4 2 2 2 2 2 3" xfId="44090" xr:uid="{00000000-0005-0000-0000-00003C320000}"/>
    <cellStyle name="20% - uthevingsfarge 4 2 2 2 2 2_3. Chng in credit spreads" xfId="44091" xr:uid="{00000000-0005-0000-0000-00003D320000}"/>
    <cellStyle name="20% - uthevingsfarge 4 2 2 2 2 3" xfId="14901" xr:uid="{00000000-0005-0000-0000-00003E320000}"/>
    <cellStyle name="20% - uthevingsfarge 4 2 2 2 2 3 2" xfId="44092" xr:uid="{00000000-0005-0000-0000-00003F320000}"/>
    <cellStyle name="20% - uthevingsfarge 4 2 2 2 2 4" xfId="44093" xr:uid="{00000000-0005-0000-0000-000040320000}"/>
    <cellStyle name="20% - uthevingsfarge 4 2 2 2 2 5" xfId="44094" xr:uid="{00000000-0005-0000-0000-000041320000}"/>
    <cellStyle name="20% - uthevingsfarge 4 2 2 2 2 6" xfId="44095" xr:uid="{00000000-0005-0000-0000-000042320000}"/>
    <cellStyle name="20% - uthevingsfarge 4 2 2 2 2_3. Chng in credit spreads" xfId="44096" xr:uid="{00000000-0005-0000-0000-000043320000}"/>
    <cellStyle name="20% - uthevingsfarge 4 2 2 2 3" xfId="14902" xr:uid="{00000000-0005-0000-0000-000044320000}"/>
    <cellStyle name="20% - uthevingsfarge 4 2 2 2 3 2" xfId="14903" xr:uid="{00000000-0005-0000-0000-000045320000}"/>
    <cellStyle name="20% - uthevingsfarge 4 2 2 2 3 2 2" xfId="44097" xr:uid="{00000000-0005-0000-0000-000046320000}"/>
    <cellStyle name="20% - uthevingsfarge 4 2 2 2 3 2 2 2" xfId="44098" xr:uid="{00000000-0005-0000-0000-000047320000}"/>
    <cellStyle name="20% - uthevingsfarge 4 2 2 2 3 2 3" xfId="44099" xr:uid="{00000000-0005-0000-0000-000048320000}"/>
    <cellStyle name="20% - uthevingsfarge 4 2 2 2 3 2_3. Chng in credit spreads" xfId="44100" xr:uid="{00000000-0005-0000-0000-000049320000}"/>
    <cellStyle name="20% - uthevingsfarge 4 2 2 2 3 3" xfId="14904" xr:uid="{00000000-0005-0000-0000-00004A320000}"/>
    <cellStyle name="20% - uthevingsfarge 4 2 2 2 3 3 2" xfId="44101" xr:uid="{00000000-0005-0000-0000-00004B320000}"/>
    <cellStyle name="20% - uthevingsfarge 4 2 2 2 3 4" xfId="44102" xr:uid="{00000000-0005-0000-0000-00004C320000}"/>
    <cellStyle name="20% - uthevingsfarge 4 2 2 2 3 5" xfId="44103" xr:uid="{00000000-0005-0000-0000-00004D320000}"/>
    <cellStyle name="20% - uthevingsfarge 4 2 2 2 3 6" xfId="44104" xr:uid="{00000000-0005-0000-0000-00004E320000}"/>
    <cellStyle name="20% - uthevingsfarge 4 2 2 2 3_3. Chng in credit spreads" xfId="44105" xr:uid="{00000000-0005-0000-0000-00004F320000}"/>
    <cellStyle name="20% - uthevingsfarge 4 2 2 2 4" xfId="14905" xr:uid="{00000000-0005-0000-0000-000050320000}"/>
    <cellStyle name="20% - uthevingsfarge 4 2 2 2 4 2" xfId="14906" xr:uid="{00000000-0005-0000-0000-000051320000}"/>
    <cellStyle name="20% - uthevingsfarge 4 2 2 2 4 2 2" xfId="44106" xr:uid="{00000000-0005-0000-0000-000052320000}"/>
    <cellStyle name="20% - uthevingsfarge 4 2 2 2 4 3" xfId="14907" xr:uid="{00000000-0005-0000-0000-000053320000}"/>
    <cellStyle name="20% - uthevingsfarge 4 2 2 2 4 4" xfId="44107" xr:uid="{00000000-0005-0000-0000-000054320000}"/>
    <cellStyle name="20% - uthevingsfarge 4 2 2 2 4 5" xfId="44108" xr:uid="{00000000-0005-0000-0000-000055320000}"/>
    <cellStyle name="20% - uthevingsfarge 4 2 2 2 4 6" xfId="44109" xr:uid="{00000000-0005-0000-0000-000056320000}"/>
    <cellStyle name="20% - uthevingsfarge 4 2 2 2 4_3. Chng in credit spreads" xfId="44110" xr:uid="{00000000-0005-0000-0000-000057320000}"/>
    <cellStyle name="20% - uthevingsfarge 4 2 2 2 5" xfId="14908" xr:uid="{00000000-0005-0000-0000-000058320000}"/>
    <cellStyle name="20% - uthevingsfarge 4 2 2 2 5 2" xfId="14909" xr:uid="{00000000-0005-0000-0000-000059320000}"/>
    <cellStyle name="20% - uthevingsfarge 4 2 2 2 5 2 2" xfId="44111" xr:uid="{00000000-0005-0000-0000-00005A320000}"/>
    <cellStyle name="20% - uthevingsfarge 4 2 2 2 5 3" xfId="14910" xr:uid="{00000000-0005-0000-0000-00005B320000}"/>
    <cellStyle name="20% - uthevingsfarge 4 2 2 2 5 4" xfId="44112" xr:uid="{00000000-0005-0000-0000-00005C320000}"/>
    <cellStyle name="20% - uthevingsfarge 4 2 2 2 5 5" xfId="44113" xr:uid="{00000000-0005-0000-0000-00005D320000}"/>
    <cellStyle name="20% - uthevingsfarge 4 2 2 2 5_3. Chng in credit spreads" xfId="44114" xr:uid="{00000000-0005-0000-0000-00005E320000}"/>
    <cellStyle name="20% - uthevingsfarge 4 2 2 2 6" xfId="14911" xr:uid="{00000000-0005-0000-0000-00005F320000}"/>
    <cellStyle name="20% - uthevingsfarge 4 2 2 2 6 2" xfId="44115" xr:uid="{00000000-0005-0000-0000-000060320000}"/>
    <cellStyle name="20% - uthevingsfarge 4 2 2 2 7" xfId="14912" xr:uid="{00000000-0005-0000-0000-000061320000}"/>
    <cellStyle name="20% - uthevingsfarge 4 2 2 2 8" xfId="39052" xr:uid="{00000000-0005-0000-0000-000062320000}"/>
    <cellStyle name="20% - uthevingsfarge 4 2 2 2 9" xfId="44116" xr:uid="{00000000-0005-0000-0000-000063320000}"/>
    <cellStyle name="20% - uthevingsfarge 4 2 2 2_3. Chng in credit spreads" xfId="44117" xr:uid="{00000000-0005-0000-0000-000064320000}"/>
    <cellStyle name="20% - uthevingsfarge 4 2 2 3" xfId="14913" xr:uid="{00000000-0005-0000-0000-000065320000}"/>
    <cellStyle name="20% - uthevingsfarge 4 2 2 3 2" xfId="14914" xr:uid="{00000000-0005-0000-0000-000066320000}"/>
    <cellStyle name="20% - uthevingsfarge 4 2 2 3 2 2" xfId="44118" xr:uid="{00000000-0005-0000-0000-000067320000}"/>
    <cellStyle name="20% - uthevingsfarge 4 2 2 3 2 2 2" xfId="44119" xr:uid="{00000000-0005-0000-0000-000068320000}"/>
    <cellStyle name="20% - uthevingsfarge 4 2 2 3 2 3" xfId="44120" xr:uid="{00000000-0005-0000-0000-000069320000}"/>
    <cellStyle name="20% - uthevingsfarge 4 2 2 3 2_3. Chng in credit spreads" xfId="44121" xr:uid="{00000000-0005-0000-0000-00006A320000}"/>
    <cellStyle name="20% - uthevingsfarge 4 2 2 3 3" xfId="14915" xr:uid="{00000000-0005-0000-0000-00006B320000}"/>
    <cellStyle name="20% - uthevingsfarge 4 2 2 3 3 2" xfId="44122" xr:uid="{00000000-0005-0000-0000-00006C320000}"/>
    <cellStyle name="20% - uthevingsfarge 4 2 2 3 4" xfId="39053" xr:uid="{00000000-0005-0000-0000-00006D320000}"/>
    <cellStyle name="20% - uthevingsfarge 4 2 2 3 5" xfId="44123" xr:uid="{00000000-0005-0000-0000-00006E320000}"/>
    <cellStyle name="20% - uthevingsfarge 4 2 2 3 6" xfId="44124" xr:uid="{00000000-0005-0000-0000-00006F320000}"/>
    <cellStyle name="20% - uthevingsfarge 4 2 2 3_3. Chng in credit spreads" xfId="44125" xr:uid="{00000000-0005-0000-0000-000070320000}"/>
    <cellStyle name="20% - uthevingsfarge 4 2 2 4" xfId="14916" xr:uid="{00000000-0005-0000-0000-000071320000}"/>
    <cellStyle name="20% - uthevingsfarge 4 2 2 4 2" xfId="14917" xr:uid="{00000000-0005-0000-0000-000072320000}"/>
    <cellStyle name="20% - uthevingsfarge 4 2 2 4 2 2" xfId="44126" xr:uid="{00000000-0005-0000-0000-000073320000}"/>
    <cellStyle name="20% - uthevingsfarge 4 2 2 4 2 2 2" xfId="44127" xr:uid="{00000000-0005-0000-0000-000074320000}"/>
    <cellStyle name="20% - uthevingsfarge 4 2 2 4 2 3" xfId="44128" xr:uid="{00000000-0005-0000-0000-000075320000}"/>
    <cellStyle name="20% - uthevingsfarge 4 2 2 4 2_3. Chng in credit spreads" xfId="44129" xr:uid="{00000000-0005-0000-0000-000076320000}"/>
    <cellStyle name="20% - uthevingsfarge 4 2 2 4 3" xfId="14918" xr:uid="{00000000-0005-0000-0000-000077320000}"/>
    <cellStyle name="20% - uthevingsfarge 4 2 2 4 3 2" xfId="44130" xr:uid="{00000000-0005-0000-0000-000078320000}"/>
    <cellStyle name="20% - uthevingsfarge 4 2 2 4 4" xfId="39054" xr:uid="{00000000-0005-0000-0000-000079320000}"/>
    <cellStyle name="20% - uthevingsfarge 4 2 2 4 5" xfId="44131" xr:uid="{00000000-0005-0000-0000-00007A320000}"/>
    <cellStyle name="20% - uthevingsfarge 4 2 2 4 6" xfId="44132" xr:uid="{00000000-0005-0000-0000-00007B320000}"/>
    <cellStyle name="20% - uthevingsfarge 4 2 2 4_3. Chng in credit spreads" xfId="44133" xr:uid="{00000000-0005-0000-0000-00007C320000}"/>
    <cellStyle name="20% - uthevingsfarge 4 2 2 5" xfId="14919" xr:uid="{00000000-0005-0000-0000-00007D320000}"/>
    <cellStyle name="20% - uthevingsfarge 4 2 2 5 2" xfId="14920" xr:uid="{00000000-0005-0000-0000-00007E320000}"/>
    <cellStyle name="20% - uthevingsfarge 4 2 2 5 2 2" xfId="44134" xr:uid="{00000000-0005-0000-0000-00007F320000}"/>
    <cellStyle name="20% - uthevingsfarge 4 2 2 5 2 2 2" xfId="44135" xr:uid="{00000000-0005-0000-0000-000080320000}"/>
    <cellStyle name="20% - uthevingsfarge 4 2 2 5 2 3" xfId="44136" xr:uid="{00000000-0005-0000-0000-000081320000}"/>
    <cellStyle name="20% - uthevingsfarge 4 2 2 5 2_3. Chng in credit spreads" xfId="44137" xr:uid="{00000000-0005-0000-0000-000082320000}"/>
    <cellStyle name="20% - uthevingsfarge 4 2 2 5 3" xfId="14921" xr:uid="{00000000-0005-0000-0000-000083320000}"/>
    <cellStyle name="20% - uthevingsfarge 4 2 2 5 3 2" xfId="44138" xr:uid="{00000000-0005-0000-0000-000084320000}"/>
    <cellStyle name="20% - uthevingsfarge 4 2 2 5 4" xfId="39055" xr:uid="{00000000-0005-0000-0000-000085320000}"/>
    <cellStyle name="20% - uthevingsfarge 4 2 2 5 5" xfId="44139" xr:uid="{00000000-0005-0000-0000-000086320000}"/>
    <cellStyle name="20% - uthevingsfarge 4 2 2 5 6" xfId="44140" xr:uid="{00000000-0005-0000-0000-000087320000}"/>
    <cellStyle name="20% - uthevingsfarge 4 2 2 5_3. Chng in credit spreads" xfId="44141" xr:uid="{00000000-0005-0000-0000-000088320000}"/>
    <cellStyle name="20% - uthevingsfarge 4 2 2 6" xfId="14922" xr:uid="{00000000-0005-0000-0000-000089320000}"/>
    <cellStyle name="20% - uthevingsfarge 4 2 2 6 2" xfId="14923" xr:uid="{00000000-0005-0000-0000-00008A320000}"/>
    <cellStyle name="20% - uthevingsfarge 4 2 2 6 2 2" xfId="44142" xr:uid="{00000000-0005-0000-0000-00008B320000}"/>
    <cellStyle name="20% - uthevingsfarge 4 2 2 6 3" xfId="14924" xr:uid="{00000000-0005-0000-0000-00008C320000}"/>
    <cellStyle name="20% - uthevingsfarge 4 2 2 6 4" xfId="44143" xr:uid="{00000000-0005-0000-0000-00008D320000}"/>
    <cellStyle name="20% - uthevingsfarge 4 2 2 6 5" xfId="44144" xr:uid="{00000000-0005-0000-0000-00008E320000}"/>
    <cellStyle name="20% - uthevingsfarge 4 2 2 6 6" xfId="44145" xr:uid="{00000000-0005-0000-0000-00008F320000}"/>
    <cellStyle name="20% - uthevingsfarge 4 2 2 6_3. Chng in credit spreads" xfId="44146" xr:uid="{00000000-0005-0000-0000-000090320000}"/>
    <cellStyle name="20% - uthevingsfarge 4 2 2 7" xfId="14925" xr:uid="{00000000-0005-0000-0000-000091320000}"/>
    <cellStyle name="20% - uthevingsfarge 4 2 2 7 2" xfId="44147" xr:uid="{00000000-0005-0000-0000-000092320000}"/>
    <cellStyle name="20% - uthevingsfarge 4 2 2 8" xfId="39051" xr:uid="{00000000-0005-0000-0000-000093320000}"/>
    <cellStyle name="20% - uthevingsfarge 4 2 2 9" xfId="44148" xr:uid="{00000000-0005-0000-0000-000094320000}"/>
    <cellStyle name="20% - uthevingsfarge 4 2 2_3. Chng in credit spreads" xfId="44149" xr:uid="{00000000-0005-0000-0000-000095320000}"/>
    <cellStyle name="20% - uthevingsfarge 4 2 3" xfId="12449" xr:uid="{00000000-0005-0000-0000-000096320000}"/>
    <cellStyle name="20% - uthevingsfarge 4 2 3 10" xfId="44150" xr:uid="{00000000-0005-0000-0000-000097320000}"/>
    <cellStyle name="20% - uthevingsfarge 4 2 3 2" xfId="14926" xr:uid="{00000000-0005-0000-0000-000098320000}"/>
    <cellStyle name="20% - uthevingsfarge 4 2 3 2 2" xfId="14927" xr:uid="{00000000-0005-0000-0000-000099320000}"/>
    <cellStyle name="20% - uthevingsfarge 4 2 3 2 2 2" xfId="44151" xr:uid="{00000000-0005-0000-0000-00009A320000}"/>
    <cellStyle name="20% - uthevingsfarge 4 2 3 2 2 2 2" xfId="44152" xr:uid="{00000000-0005-0000-0000-00009B320000}"/>
    <cellStyle name="20% - uthevingsfarge 4 2 3 2 2 3" xfId="44153" xr:uid="{00000000-0005-0000-0000-00009C320000}"/>
    <cellStyle name="20% - uthevingsfarge 4 2 3 2 2_3. Chng in credit spreads" xfId="44154" xr:uid="{00000000-0005-0000-0000-00009D320000}"/>
    <cellStyle name="20% - uthevingsfarge 4 2 3 2 3" xfId="14928" xr:uid="{00000000-0005-0000-0000-00009E320000}"/>
    <cellStyle name="20% - uthevingsfarge 4 2 3 2 3 2" xfId="44155" xr:uid="{00000000-0005-0000-0000-00009F320000}"/>
    <cellStyle name="20% - uthevingsfarge 4 2 3 2 3 2 2" xfId="44156" xr:uid="{00000000-0005-0000-0000-0000A0320000}"/>
    <cellStyle name="20% - uthevingsfarge 4 2 3 2 3 3" xfId="44157" xr:uid="{00000000-0005-0000-0000-0000A1320000}"/>
    <cellStyle name="20% - uthevingsfarge 4 2 3 2 3_3. Chng in credit spreads" xfId="44158" xr:uid="{00000000-0005-0000-0000-0000A2320000}"/>
    <cellStyle name="20% - uthevingsfarge 4 2 3 2 4" xfId="44159" xr:uid="{00000000-0005-0000-0000-0000A3320000}"/>
    <cellStyle name="20% - uthevingsfarge 4 2 3 2 4 2" xfId="44160" xr:uid="{00000000-0005-0000-0000-0000A4320000}"/>
    <cellStyle name="20% - uthevingsfarge 4 2 3 2 4 2 2" xfId="44161" xr:uid="{00000000-0005-0000-0000-0000A5320000}"/>
    <cellStyle name="20% - uthevingsfarge 4 2 3 2 4 3" xfId="44162" xr:uid="{00000000-0005-0000-0000-0000A6320000}"/>
    <cellStyle name="20% - uthevingsfarge 4 2 3 2 4_3. Chng in credit spreads" xfId="44163" xr:uid="{00000000-0005-0000-0000-0000A7320000}"/>
    <cellStyle name="20% - uthevingsfarge 4 2 3 2 5" xfId="44164" xr:uid="{00000000-0005-0000-0000-0000A8320000}"/>
    <cellStyle name="20% - uthevingsfarge 4 2 3 2 5 2" xfId="44165" xr:uid="{00000000-0005-0000-0000-0000A9320000}"/>
    <cellStyle name="20% - uthevingsfarge 4 2 3 2 6" xfId="44166" xr:uid="{00000000-0005-0000-0000-0000AA320000}"/>
    <cellStyle name="20% - uthevingsfarge 4 2 3 2_3. Chng in credit spreads" xfId="44167" xr:uid="{00000000-0005-0000-0000-0000AB320000}"/>
    <cellStyle name="20% - uthevingsfarge 4 2 3 3" xfId="14929" xr:uid="{00000000-0005-0000-0000-0000AC320000}"/>
    <cellStyle name="20% - uthevingsfarge 4 2 3 3 2" xfId="14930" xr:uid="{00000000-0005-0000-0000-0000AD320000}"/>
    <cellStyle name="20% - uthevingsfarge 4 2 3 3 2 2" xfId="44168" xr:uid="{00000000-0005-0000-0000-0000AE320000}"/>
    <cellStyle name="20% - uthevingsfarge 4 2 3 3 2 2 2" xfId="44169" xr:uid="{00000000-0005-0000-0000-0000AF320000}"/>
    <cellStyle name="20% - uthevingsfarge 4 2 3 3 2 3" xfId="44170" xr:uid="{00000000-0005-0000-0000-0000B0320000}"/>
    <cellStyle name="20% - uthevingsfarge 4 2 3 3 2_3. Chng in credit spreads" xfId="44171" xr:uid="{00000000-0005-0000-0000-0000B1320000}"/>
    <cellStyle name="20% - uthevingsfarge 4 2 3 3 3" xfId="14931" xr:uid="{00000000-0005-0000-0000-0000B2320000}"/>
    <cellStyle name="20% - uthevingsfarge 4 2 3 3 3 2" xfId="44172" xr:uid="{00000000-0005-0000-0000-0000B3320000}"/>
    <cellStyle name="20% - uthevingsfarge 4 2 3 3 4" xfId="44173" xr:uid="{00000000-0005-0000-0000-0000B4320000}"/>
    <cellStyle name="20% - uthevingsfarge 4 2 3 3 5" xfId="44174" xr:uid="{00000000-0005-0000-0000-0000B5320000}"/>
    <cellStyle name="20% - uthevingsfarge 4 2 3 3 6" xfId="44175" xr:uid="{00000000-0005-0000-0000-0000B6320000}"/>
    <cellStyle name="20% - uthevingsfarge 4 2 3 3_3. Chng in credit spreads" xfId="44176" xr:uid="{00000000-0005-0000-0000-0000B7320000}"/>
    <cellStyle name="20% - uthevingsfarge 4 2 3 4" xfId="14932" xr:uid="{00000000-0005-0000-0000-0000B8320000}"/>
    <cellStyle name="20% - uthevingsfarge 4 2 3 4 2" xfId="14933" xr:uid="{00000000-0005-0000-0000-0000B9320000}"/>
    <cellStyle name="20% - uthevingsfarge 4 2 3 4 2 2" xfId="44177" xr:uid="{00000000-0005-0000-0000-0000BA320000}"/>
    <cellStyle name="20% - uthevingsfarge 4 2 3 4 3" xfId="14934" xr:uid="{00000000-0005-0000-0000-0000BB320000}"/>
    <cellStyle name="20% - uthevingsfarge 4 2 3 4 4" xfId="44178" xr:uid="{00000000-0005-0000-0000-0000BC320000}"/>
    <cellStyle name="20% - uthevingsfarge 4 2 3 4 5" xfId="44179" xr:uid="{00000000-0005-0000-0000-0000BD320000}"/>
    <cellStyle name="20% - uthevingsfarge 4 2 3 4 6" xfId="44180" xr:uid="{00000000-0005-0000-0000-0000BE320000}"/>
    <cellStyle name="20% - uthevingsfarge 4 2 3 4_3. Chng in credit spreads" xfId="44181" xr:uid="{00000000-0005-0000-0000-0000BF320000}"/>
    <cellStyle name="20% - uthevingsfarge 4 2 3 5" xfId="14935" xr:uid="{00000000-0005-0000-0000-0000C0320000}"/>
    <cellStyle name="20% - uthevingsfarge 4 2 3 5 2" xfId="14936" xr:uid="{00000000-0005-0000-0000-0000C1320000}"/>
    <cellStyle name="20% - uthevingsfarge 4 2 3 5 2 2" xfId="44182" xr:uid="{00000000-0005-0000-0000-0000C2320000}"/>
    <cellStyle name="20% - uthevingsfarge 4 2 3 5 3" xfId="14937" xr:uid="{00000000-0005-0000-0000-0000C3320000}"/>
    <cellStyle name="20% - uthevingsfarge 4 2 3 5 4" xfId="44183" xr:uid="{00000000-0005-0000-0000-0000C4320000}"/>
    <cellStyle name="20% - uthevingsfarge 4 2 3 5 5" xfId="44184" xr:uid="{00000000-0005-0000-0000-0000C5320000}"/>
    <cellStyle name="20% - uthevingsfarge 4 2 3 5 6" xfId="44185" xr:uid="{00000000-0005-0000-0000-0000C6320000}"/>
    <cellStyle name="20% - uthevingsfarge 4 2 3 5_3. Chng in credit spreads" xfId="44186" xr:uid="{00000000-0005-0000-0000-0000C7320000}"/>
    <cellStyle name="20% - uthevingsfarge 4 2 3 6" xfId="14938" xr:uid="{00000000-0005-0000-0000-0000C8320000}"/>
    <cellStyle name="20% - uthevingsfarge 4 2 3 6 2" xfId="44187" xr:uid="{00000000-0005-0000-0000-0000C9320000}"/>
    <cellStyle name="20% - uthevingsfarge 4 2 3 6 2 2" xfId="44188" xr:uid="{00000000-0005-0000-0000-0000CA320000}"/>
    <cellStyle name="20% - uthevingsfarge 4 2 3 6 3" xfId="44189" xr:uid="{00000000-0005-0000-0000-0000CB320000}"/>
    <cellStyle name="20% - uthevingsfarge 4 2 3 6_3. Chng in credit spreads" xfId="44190" xr:uid="{00000000-0005-0000-0000-0000CC320000}"/>
    <cellStyle name="20% - uthevingsfarge 4 2 3 7" xfId="14939" xr:uid="{00000000-0005-0000-0000-0000CD320000}"/>
    <cellStyle name="20% - uthevingsfarge 4 2 3 7 2" xfId="44191" xr:uid="{00000000-0005-0000-0000-0000CE320000}"/>
    <cellStyle name="20% - uthevingsfarge 4 2 3 8" xfId="39056" xr:uid="{00000000-0005-0000-0000-0000CF320000}"/>
    <cellStyle name="20% - uthevingsfarge 4 2 3 9" xfId="44192" xr:uid="{00000000-0005-0000-0000-0000D0320000}"/>
    <cellStyle name="20% - uthevingsfarge 4 2 3_3. Chng in credit spreads" xfId="44193" xr:uid="{00000000-0005-0000-0000-0000D1320000}"/>
    <cellStyle name="20% - uthevingsfarge 4 2 4" xfId="14940" xr:uid="{00000000-0005-0000-0000-0000D2320000}"/>
    <cellStyle name="20% - uthevingsfarge 4 2 4 2" xfId="14941" xr:uid="{00000000-0005-0000-0000-0000D3320000}"/>
    <cellStyle name="20% - uthevingsfarge 4 2 4 2 2" xfId="14942" xr:uid="{00000000-0005-0000-0000-0000D4320000}"/>
    <cellStyle name="20% - uthevingsfarge 4 2 4 2 2 2" xfId="44194" xr:uid="{00000000-0005-0000-0000-0000D5320000}"/>
    <cellStyle name="20% - uthevingsfarge 4 2 4 2 3" xfId="44195" xr:uid="{00000000-0005-0000-0000-0000D6320000}"/>
    <cellStyle name="20% - uthevingsfarge 4 2 4 2_3. Chng in credit spreads" xfId="44196" xr:uid="{00000000-0005-0000-0000-0000D7320000}"/>
    <cellStyle name="20% - uthevingsfarge 4 2 4 3" xfId="14943" xr:uid="{00000000-0005-0000-0000-0000D8320000}"/>
    <cellStyle name="20% - uthevingsfarge 4 2 4 3 2" xfId="44197" xr:uid="{00000000-0005-0000-0000-0000D9320000}"/>
    <cellStyle name="20% - uthevingsfarge 4 2 4 3 2 2" xfId="44198" xr:uid="{00000000-0005-0000-0000-0000DA320000}"/>
    <cellStyle name="20% - uthevingsfarge 4 2 4 3 3" xfId="44199" xr:uid="{00000000-0005-0000-0000-0000DB320000}"/>
    <cellStyle name="20% - uthevingsfarge 4 2 4 3_3. Chng in credit spreads" xfId="44200" xr:uid="{00000000-0005-0000-0000-0000DC320000}"/>
    <cellStyle name="20% - uthevingsfarge 4 2 4 4" xfId="14944" xr:uid="{00000000-0005-0000-0000-0000DD320000}"/>
    <cellStyle name="20% - uthevingsfarge 4 2 4 4 2" xfId="44201" xr:uid="{00000000-0005-0000-0000-0000DE320000}"/>
    <cellStyle name="20% - uthevingsfarge 4 2 4 4 2 2" xfId="44202" xr:uid="{00000000-0005-0000-0000-0000DF320000}"/>
    <cellStyle name="20% - uthevingsfarge 4 2 4 4 3" xfId="44203" xr:uid="{00000000-0005-0000-0000-0000E0320000}"/>
    <cellStyle name="20% - uthevingsfarge 4 2 4 4_3. Chng in credit spreads" xfId="44204" xr:uid="{00000000-0005-0000-0000-0000E1320000}"/>
    <cellStyle name="20% - uthevingsfarge 4 2 4 5" xfId="39057" xr:uid="{00000000-0005-0000-0000-0000E2320000}"/>
    <cellStyle name="20% - uthevingsfarge 4 2 4 5 2" xfId="44205" xr:uid="{00000000-0005-0000-0000-0000E3320000}"/>
    <cellStyle name="20% - uthevingsfarge 4 2 4 6" xfId="44206" xr:uid="{00000000-0005-0000-0000-0000E4320000}"/>
    <cellStyle name="20% - uthevingsfarge 4 2 4 7" xfId="44207" xr:uid="{00000000-0005-0000-0000-0000E5320000}"/>
    <cellStyle name="20% - uthevingsfarge 4 2 4_3. Chng in credit spreads" xfId="44208" xr:uid="{00000000-0005-0000-0000-0000E6320000}"/>
    <cellStyle name="20% - uthevingsfarge 4 2 5" xfId="14945" xr:uid="{00000000-0005-0000-0000-0000E7320000}"/>
    <cellStyle name="20% - uthevingsfarge 4 2 5 2" xfId="14946" xr:uid="{00000000-0005-0000-0000-0000E8320000}"/>
    <cellStyle name="20% - uthevingsfarge 4 2 5 2 2" xfId="14947" xr:uid="{00000000-0005-0000-0000-0000E9320000}"/>
    <cellStyle name="20% - uthevingsfarge 4 2 5 2 2 2" xfId="44209" xr:uid="{00000000-0005-0000-0000-0000EA320000}"/>
    <cellStyle name="20% - uthevingsfarge 4 2 5 2 3" xfId="44210" xr:uid="{00000000-0005-0000-0000-0000EB320000}"/>
    <cellStyle name="20% - uthevingsfarge 4 2 5 2_3. Chng in credit spreads" xfId="44211" xr:uid="{00000000-0005-0000-0000-0000EC320000}"/>
    <cellStyle name="20% - uthevingsfarge 4 2 5 3" xfId="14948" xr:uid="{00000000-0005-0000-0000-0000ED320000}"/>
    <cellStyle name="20% - uthevingsfarge 4 2 5 3 2" xfId="44212" xr:uid="{00000000-0005-0000-0000-0000EE320000}"/>
    <cellStyle name="20% - uthevingsfarge 4 2 5 4" xfId="14949" xr:uid="{00000000-0005-0000-0000-0000EF320000}"/>
    <cellStyle name="20% - uthevingsfarge 4 2 5 5" xfId="39058" xr:uid="{00000000-0005-0000-0000-0000F0320000}"/>
    <cellStyle name="20% - uthevingsfarge 4 2 5 6" xfId="44213" xr:uid="{00000000-0005-0000-0000-0000F1320000}"/>
    <cellStyle name="20% - uthevingsfarge 4 2 5 7" xfId="44214" xr:uid="{00000000-0005-0000-0000-0000F2320000}"/>
    <cellStyle name="20% - uthevingsfarge 4 2 5_3. Chng in credit spreads" xfId="44215" xr:uid="{00000000-0005-0000-0000-0000F3320000}"/>
    <cellStyle name="20% - uthevingsfarge 4 2 6" xfId="14950" xr:uid="{00000000-0005-0000-0000-0000F4320000}"/>
    <cellStyle name="20% - uthevingsfarge 4 2 6 2" xfId="14951" xr:uid="{00000000-0005-0000-0000-0000F5320000}"/>
    <cellStyle name="20% - uthevingsfarge 4 2 6 2 2" xfId="14952" xr:uid="{00000000-0005-0000-0000-0000F6320000}"/>
    <cellStyle name="20% - uthevingsfarge 4 2 6 2 2 2" xfId="44216" xr:uid="{00000000-0005-0000-0000-0000F7320000}"/>
    <cellStyle name="20% - uthevingsfarge 4 2 6 2 3" xfId="44217" xr:uid="{00000000-0005-0000-0000-0000F8320000}"/>
    <cellStyle name="20% - uthevingsfarge 4 2 6 2_3. Chng in credit spreads" xfId="44218" xr:uid="{00000000-0005-0000-0000-0000F9320000}"/>
    <cellStyle name="20% - uthevingsfarge 4 2 6 3" xfId="14953" xr:uid="{00000000-0005-0000-0000-0000FA320000}"/>
    <cellStyle name="20% - uthevingsfarge 4 2 6 3 2" xfId="44219" xr:uid="{00000000-0005-0000-0000-0000FB320000}"/>
    <cellStyle name="20% - uthevingsfarge 4 2 6 4" xfId="14954" xr:uid="{00000000-0005-0000-0000-0000FC320000}"/>
    <cellStyle name="20% - uthevingsfarge 4 2 6 5" xfId="39059" xr:uid="{00000000-0005-0000-0000-0000FD320000}"/>
    <cellStyle name="20% - uthevingsfarge 4 2 6 6" xfId="44220" xr:uid="{00000000-0005-0000-0000-0000FE320000}"/>
    <cellStyle name="20% - uthevingsfarge 4 2 6 7" xfId="44221" xr:uid="{00000000-0005-0000-0000-0000FF320000}"/>
    <cellStyle name="20% - uthevingsfarge 4 2 6_3. Chng in credit spreads" xfId="44222" xr:uid="{00000000-0005-0000-0000-000000330000}"/>
    <cellStyle name="20% - uthevingsfarge 4 2 7" xfId="14955" xr:uid="{00000000-0005-0000-0000-000001330000}"/>
    <cellStyle name="20% - uthevingsfarge 4 2 7 2" xfId="14956" xr:uid="{00000000-0005-0000-0000-000002330000}"/>
    <cellStyle name="20% - uthevingsfarge 4 2 7 2 2" xfId="14957" xr:uid="{00000000-0005-0000-0000-000003330000}"/>
    <cellStyle name="20% - uthevingsfarge 4 2 7 2 3" xfId="44223" xr:uid="{00000000-0005-0000-0000-000004330000}"/>
    <cellStyle name="20% - uthevingsfarge 4 2 7 2_AVA DVA EL" xfId="14958" xr:uid="{00000000-0005-0000-0000-000005330000}"/>
    <cellStyle name="20% - uthevingsfarge 4 2 7 3" xfId="14959" xr:uid="{00000000-0005-0000-0000-000006330000}"/>
    <cellStyle name="20% - uthevingsfarge 4 2 7 4" xfId="14960" xr:uid="{00000000-0005-0000-0000-000007330000}"/>
    <cellStyle name="20% - uthevingsfarge 4 2 7 5" xfId="44224" xr:uid="{00000000-0005-0000-0000-000008330000}"/>
    <cellStyle name="20% - uthevingsfarge 4 2 7 6" xfId="44225" xr:uid="{00000000-0005-0000-0000-000009330000}"/>
    <cellStyle name="20% - uthevingsfarge 4 2 7_3. Chng in credit spreads" xfId="44226" xr:uid="{00000000-0005-0000-0000-00000A330000}"/>
    <cellStyle name="20% - uthevingsfarge 4 2 8" xfId="14961" xr:uid="{00000000-0005-0000-0000-00000B330000}"/>
    <cellStyle name="20% - uthevingsfarge 4 2 8 2" xfId="14962" xr:uid="{00000000-0005-0000-0000-00000C330000}"/>
    <cellStyle name="20% - uthevingsfarge 4 2 8 2 2" xfId="44227" xr:uid="{00000000-0005-0000-0000-00000D330000}"/>
    <cellStyle name="20% - uthevingsfarge 4 2 8 3" xfId="14963" xr:uid="{00000000-0005-0000-0000-00000E330000}"/>
    <cellStyle name="20% - uthevingsfarge 4 2 8 4" xfId="44228" xr:uid="{00000000-0005-0000-0000-00000F330000}"/>
    <cellStyle name="20% - uthevingsfarge 4 2 8_3. Chng in credit spreads" xfId="44229" xr:uid="{00000000-0005-0000-0000-000010330000}"/>
    <cellStyle name="20% - uthevingsfarge 4 2 9" xfId="14964" xr:uid="{00000000-0005-0000-0000-000011330000}"/>
    <cellStyle name="20% - uthevingsfarge 4 2 9 2" xfId="14965" xr:uid="{00000000-0005-0000-0000-000012330000}"/>
    <cellStyle name="20% - uthevingsfarge 4 2 9 3" xfId="14966" xr:uid="{00000000-0005-0000-0000-000013330000}"/>
    <cellStyle name="20% - uthevingsfarge 4 2 9_AVA DVA EL" xfId="14967" xr:uid="{00000000-0005-0000-0000-000014330000}"/>
    <cellStyle name="20% - uthevingsfarge 4 2_11" xfId="3293" xr:uid="{00000000-0005-0000-0000-000015330000}"/>
    <cellStyle name="20% - uthevingsfarge 4 20" xfId="3294" xr:uid="{00000000-0005-0000-0000-000016330000}"/>
    <cellStyle name="20% - uthevingsfarge 4 20 2" xfId="3295" xr:uid="{00000000-0005-0000-0000-000017330000}"/>
    <cellStyle name="20% - uthevingsfarge 4 20 2 2" xfId="3296" xr:uid="{00000000-0005-0000-0000-000018330000}"/>
    <cellStyle name="20% - uthevingsfarge 4 20 2 2 2" xfId="39062" xr:uid="{00000000-0005-0000-0000-000019330000}"/>
    <cellStyle name="20% - uthevingsfarge 4 20 2 2_CC1" xfId="54409" xr:uid="{8B10A713-E9B5-4C27-A003-448F611A016F}"/>
    <cellStyle name="20% - uthevingsfarge 4 20 2 3" xfId="39063" xr:uid="{00000000-0005-0000-0000-00001A330000}"/>
    <cellStyle name="20% - uthevingsfarge 4 20 2 4" xfId="39064" xr:uid="{00000000-0005-0000-0000-00001B330000}"/>
    <cellStyle name="20% - uthevingsfarge 4 20 2 5" xfId="39065" xr:uid="{00000000-0005-0000-0000-00001C330000}"/>
    <cellStyle name="20% - uthevingsfarge 4 20 2 6" xfId="39061" xr:uid="{00000000-0005-0000-0000-00001D330000}"/>
    <cellStyle name="20% - uthevingsfarge 4 20 2_4 manuell" xfId="54410" xr:uid="{9BD420B5-100A-4A6E-8849-61FB1C9EB2A5}"/>
    <cellStyle name="20% - uthevingsfarge 4 20 3" xfId="3297" xr:uid="{00000000-0005-0000-0000-00001F330000}"/>
    <cellStyle name="20% - uthevingsfarge 4 20 3 2" xfId="39066" xr:uid="{00000000-0005-0000-0000-000020330000}"/>
    <cellStyle name="20% - uthevingsfarge 4 20 3_CC1" xfId="54411" xr:uid="{1845819D-F8DC-4BE4-B16B-192537567176}"/>
    <cellStyle name="20% - uthevingsfarge 4 20 4" xfId="39067" xr:uid="{00000000-0005-0000-0000-000021330000}"/>
    <cellStyle name="20% - uthevingsfarge 4 20 5" xfId="39068" xr:uid="{00000000-0005-0000-0000-000022330000}"/>
    <cellStyle name="20% - uthevingsfarge 4 20 6" xfId="39069" xr:uid="{00000000-0005-0000-0000-000023330000}"/>
    <cellStyle name="20% - uthevingsfarge 4 20 7" xfId="39060" xr:uid="{00000000-0005-0000-0000-000024330000}"/>
    <cellStyle name="20% - uthevingsfarge 4 20_4 manuell" xfId="54412" xr:uid="{6A94FE14-E90B-41C4-A82E-315121B5E557}"/>
    <cellStyle name="20% - uthevingsfarge 4 21" xfId="3298" xr:uid="{00000000-0005-0000-0000-000026330000}"/>
    <cellStyle name="20% - uthevingsfarge 4 21 2" xfId="3299" xr:uid="{00000000-0005-0000-0000-000027330000}"/>
    <cellStyle name="20% - uthevingsfarge 4 21 2 2" xfId="3300" xr:uid="{00000000-0005-0000-0000-000028330000}"/>
    <cellStyle name="20% - uthevingsfarge 4 21 2 2 2" xfId="39072" xr:uid="{00000000-0005-0000-0000-000029330000}"/>
    <cellStyle name="20% - uthevingsfarge 4 21 2 2_CC1" xfId="54413" xr:uid="{418AC8D2-42A5-4B35-BFC3-39BF968A0FF9}"/>
    <cellStyle name="20% - uthevingsfarge 4 21 2 3" xfId="39073" xr:uid="{00000000-0005-0000-0000-00002A330000}"/>
    <cellStyle name="20% - uthevingsfarge 4 21 2 4" xfId="39074" xr:uid="{00000000-0005-0000-0000-00002B330000}"/>
    <cellStyle name="20% - uthevingsfarge 4 21 2 5" xfId="39075" xr:uid="{00000000-0005-0000-0000-00002C330000}"/>
    <cellStyle name="20% - uthevingsfarge 4 21 2 6" xfId="39071" xr:uid="{00000000-0005-0000-0000-00002D330000}"/>
    <cellStyle name="20% - uthevingsfarge 4 21 2_4 manuell" xfId="54414" xr:uid="{5614D934-88FD-41DB-8D19-F0E4CB3251B7}"/>
    <cellStyle name="20% - uthevingsfarge 4 21 3" xfId="3301" xr:uid="{00000000-0005-0000-0000-00002F330000}"/>
    <cellStyle name="20% - uthevingsfarge 4 21 3 2" xfId="39076" xr:uid="{00000000-0005-0000-0000-000030330000}"/>
    <cellStyle name="20% - uthevingsfarge 4 21 3_CC1" xfId="54415" xr:uid="{BEB44324-4B96-4D11-A9EA-F7D03F046BE8}"/>
    <cellStyle name="20% - uthevingsfarge 4 21 4" xfId="39077" xr:uid="{00000000-0005-0000-0000-000031330000}"/>
    <cellStyle name="20% - uthevingsfarge 4 21 5" xfId="39078" xr:uid="{00000000-0005-0000-0000-000032330000}"/>
    <cellStyle name="20% - uthevingsfarge 4 21 6" xfId="39079" xr:uid="{00000000-0005-0000-0000-000033330000}"/>
    <cellStyle name="20% - uthevingsfarge 4 21 7" xfId="39070" xr:uid="{00000000-0005-0000-0000-000034330000}"/>
    <cellStyle name="20% - uthevingsfarge 4 21_4 manuell" xfId="54416" xr:uid="{29853AC7-3CF4-4F58-8FBC-DE59427C901C}"/>
    <cellStyle name="20% - uthevingsfarge 4 22" xfId="3302" xr:uid="{00000000-0005-0000-0000-000036330000}"/>
    <cellStyle name="20% - uthevingsfarge 4 22 2" xfId="3303" xr:uid="{00000000-0005-0000-0000-000037330000}"/>
    <cellStyle name="20% - uthevingsfarge 4 22 2 2" xfId="3304" xr:uid="{00000000-0005-0000-0000-000038330000}"/>
    <cellStyle name="20% - uthevingsfarge 4 22 2 2 2" xfId="39082" xr:uid="{00000000-0005-0000-0000-000039330000}"/>
    <cellStyle name="20% - uthevingsfarge 4 22 2 2_CC1" xfId="54417" xr:uid="{AE0EB542-8A14-4100-BADE-1E505FD7B8C6}"/>
    <cellStyle name="20% - uthevingsfarge 4 22 2 3" xfId="39083" xr:uid="{00000000-0005-0000-0000-00003A330000}"/>
    <cellStyle name="20% - uthevingsfarge 4 22 2 4" xfId="39084" xr:uid="{00000000-0005-0000-0000-00003B330000}"/>
    <cellStyle name="20% - uthevingsfarge 4 22 2 5" xfId="39085" xr:uid="{00000000-0005-0000-0000-00003C330000}"/>
    <cellStyle name="20% - uthevingsfarge 4 22 2 6" xfId="39081" xr:uid="{00000000-0005-0000-0000-00003D330000}"/>
    <cellStyle name="20% - uthevingsfarge 4 22 2_4 manuell" xfId="54418" xr:uid="{135569B8-C8A9-4D8B-A11F-7DE89CA86E42}"/>
    <cellStyle name="20% - uthevingsfarge 4 22 3" xfId="3305" xr:uid="{00000000-0005-0000-0000-00003F330000}"/>
    <cellStyle name="20% - uthevingsfarge 4 22 3 2" xfId="39086" xr:uid="{00000000-0005-0000-0000-000040330000}"/>
    <cellStyle name="20% - uthevingsfarge 4 22 3_CC1" xfId="54419" xr:uid="{E33ECA52-6710-44EF-B475-0D15003BF1CD}"/>
    <cellStyle name="20% - uthevingsfarge 4 22 4" xfId="39087" xr:uid="{00000000-0005-0000-0000-000041330000}"/>
    <cellStyle name="20% - uthevingsfarge 4 22 5" xfId="39088" xr:uid="{00000000-0005-0000-0000-000042330000}"/>
    <cellStyle name="20% - uthevingsfarge 4 22 6" xfId="39089" xr:uid="{00000000-0005-0000-0000-000043330000}"/>
    <cellStyle name="20% - uthevingsfarge 4 22 7" xfId="39080" xr:uid="{00000000-0005-0000-0000-000044330000}"/>
    <cellStyle name="20% - uthevingsfarge 4 22_4 manuell" xfId="54420" xr:uid="{B71B2B7B-7898-4A8C-B461-9D23B4F360D7}"/>
    <cellStyle name="20% - uthevingsfarge 4 23" xfId="3306" xr:uid="{00000000-0005-0000-0000-000046330000}"/>
    <cellStyle name="20% - uthevingsfarge 4 23 2" xfId="3307" xr:uid="{00000000-0005-0000-0000-000047330000}"/>
    <cellStyle name="20% - uthevingsfarge 4 23 2 2" xfId="3308" xr:uid="{00000000-0005-0000-0000-000048330000}"/>
    <cellStyle name="20% - uthevingsfarge 4 23 2 2 2" xfId="39092" xr:uid="{00000000-0005-0000-0000-000049330000}"/>
    <cellStyle name="20% - uthevingsfarge 4 23 2 2_CC1" xfId="54421" xr:uid="{9881235A-AB66-4F58-A2E2-FB65CDD316EB}"/>
    <cellStyle name="20% - uthevingsfarge 4 23 2 3" xfId="39093" xr:uid="{00000000-0005-0000-0000-00004A330000}"/>
    <cellStyle name="20% - uthevingsfarge 4 23 2 4" xfId="39094" xr:uid="{00000000-0005-0000-0000-00004B330000}"/>
    <cellStyle name="20% - uthevingsfarge 4 23 2 5" xfId="39095" xr:uid="{00000000-0005-0000-0000-00004C330000}"/>
    <cellStyle name="20% - uthevingsfarge 4 23 2 6" xfId="39091" xr:uid="{00000000-0005-0000-0000-00004D330000}"/>
    <cellStyle name="20% - uthevingsfarge 4 23 2_4 manuell" xfId="54422" xr:uid="{14EFA32B-561E-457A-A25C-8959C6972B8E}"/>
    <cellStyle name="20% - uthevingsfarge 4 23 3" xfId="3309" xr:uid="{00000000-0005-0000-0000-00004F330000}"/>
    <cellStyle name="20% - uthevingsfarge 4 23 3 2" xfId="39096" xr:uid="{00000000-0005-0000-0000-000050330000}"/>
    <cellStyle name="20% - uthevingsfarge 4 23 3_CC1" xfId="54423" xr:uid="{686E318F-4EF2-4171-9EA6-DDADF4044A0D}"/>
    <cellStyle name="20% - uthevingsfarge 4 23 4" xfId="39097" xr:uid="{00000000-0005-0000-0000-000051330000}"/>
    <cellStyle name="20% - uthevingsfarge 4 23 5" xfId="39098" xr:uid="{00000000-0005-0000-0000-000052330000}"/>
    <cellStyle name="20% - uthevingsfarge 4 23 6" xfId="39099" xr:uid="{00000000-0005-0000-0000-000053330000}"/>
    <cellStyle name="20% - uthevingsfarge 4 23 7" xfId="39090" xr:uid="{00000000-0005-0000-0000-000054330000}"/>
    <cellStyle name="20% - uthevingsfarge 4 23_4 manuell" xfId="54424" xr:uid="{4C6A56C8-F2A0-4F7C-BE61-3D1B64891BF5}"/>
    <cellStyle name="20% - uthevingsfarge 4 24" xfId="3310" xr:uid="{00000000-0005-0000-0000-000056330000}"/>
    <cellStyle name="20% - uthevingsfarge 4 24 2" xfId="3311" xr:uid="{00000000-0005-0000-0000-000057330000}"/>
    <cellStyle name="20% - uthevingsfarge 4 24 2 2" xfId="3312" xr:uid="{00000000-0005-0000-0000-000058330000}"/>
    <cellStyle name="20% - uthevingsfarge 4 24 2 2 2" xfId="39102" xr:uid="{00000000-0005-0000-0000-000059330000}"/>
    <cellStyle name="20% - uthevingsfarge 4 24 2 2_CC1" xfId="54425" xr:uid="{128DA47A-00FF-40B3-BA00-BFBECF9D76C0}"/>
    <cellStyle name="20% - uthevingsfarge 4 24 2 3" xfId="39103" xr:uid="{00000000-0005-0000-0000-00005A330000}"/>
    <cellStyle name="20% - uthevingsfarge 4 24 2 4" xfId="39104" xr:uid="{00000000-0005-0000-0000-00005B330000}"/>
    <cellStyle name="20% - uthevingsfarge 4 24 2 5" xfId="39105" xr:uid="{00000000-0005-0000-0000-00005C330000}"/>
    <cellStyle name="20% - uthevingsfarge 4 24 2 6" xfId="39101" xr:uid="{00000000-0005-0000-0000-00005D330000}"/>
    <cellStyle name="20% - uthevingsfarge 4 24 2_4 manuell" xfId="54426" xr:uid="{8C8D1CB8-008E-4DF5-B6BA-A22EFEFFEBBA}"/>
    <cellStyle name="20% - uthevingsfarge 4 24 3" xfId="3313" xr:uid="{00000000-0005-0000-0000-00005F330000}"/>
    <cellStyle name="20% - uthevingsfarge 4 24 3 2" xfId="39106" xr:uid="{00000000-0005-0000-0000-000060330000}"/>
    <cellStyle name="20% - uthevingsfarge 4 24 3_CC1" xfId="54427" xr:uid="{E7E468AF-DFEF-4A96-9CA1-148A975C506C}"/>
    <cellStyle name="20% - uthevingsfarge 4 24 4" xfId="39107" xr:uid="{00000000-0005-0000-0000-000061330000}"/>
    <cellStyle name="20% - uthevingsfarge 4 24 5" xfId="39108" xr:uid="{00000000-0005-0000-0000-000062330000}"/>
    <cellStyle name="20% - uthevingsfarge 4 24 6" xfId="39109" xr:uid="{00000000-0005-0000-0000-000063330000}"/>
    <cellStyle name="20% - uthevingsfarge 4 24 7" xfId="39100" xr:uid="{00000000-0005-0000-0000-000064330000}"/>
    <cellStyle name="20% - uthevingsfarge 4 24_4 manuell" xfId="54428" xr:uid="{D40771C1-1AFF-48AB-B183-60ED1F55D9CA}"/>
    <cellStyle name="20% - uthevingsfarge 4 25" xfId="3314" xr:uid="{00000000-0005-0000-0000-000066330000}"/>
    <cellStyle name="20% - uthevingsfarge 4 25 2" xfId="3315" xr:uid="{00000000-0005-0000-0000-000067330000}"/>
    <cellStyle name="20% - uthevingsfarge 4 25 2 2" xfId="3316" xr:uid="{00000000-0005-0000-0000-000068330000}"/>
    <cellStyle name="20% - uthevingsfarge 4 25 2 2 2" xfId="39112" xr:uid="{00000000-0005-0000-0000-000069330000}"/>
    <cellStyle name="20% - uthevingsfarge 4 25 2 2_CC1" xfId="54429" xr:uid="{4FDCDCE0-A7B6-44D7-AE06-0FAC4AD6047E}"/>
    <cellStyle name="20% - uthevingsfarge 4 25 2 3" xfId="39113" xr:uid="{00000000-0005-0000-0000-00006A330000}"/>
    <cellStyle name="20% - uthevingsfarge 4 25 2 4" xfId="39114" xr:uid="{00000000-0005-0000-0000-00006B330000}"/>
    <cellStyle name="20% - uthevingsfarge 4 25 2 5" xfId="39115" xr:uid="{00000000-0005-0000-0000-00006C330000}"/>
    <cellStyle name="20% - uthevingsfarge 4 25 2 6" xfId="39111" xr:uid="{00000000-0005-0000-0000-00006D330000}"/>
    <cellStyle name="20% - uthevingsfarge 4 25 2_4 manuell" xfId="54430" xr:uid="{DB781E42-5056-460F-A643-6EA45E9B78AF}"/>
    <cellStyle name="20% - uthevingsfarge 4 25 3" xfId="3317" xr:uid="{00000000-0005-0000-0000-00006F330000}"/>
    <cellStyle name="20% - uthevingsfarge 4 25 3 2" xfId="39116" xr:uid="{00000000-0005-0000-0000-000070330000}"/>
    <cellStyle name="20% - uthevingsfarge 4 25 3_CC1" xfId="54431" xr:uid="{31C7BD41-7CF0-4A1C-839A-F64F0DD0434B}"/>
    <cellStyle name="20% - uthevingsfarge 4 25 4" xfId="39117" xr:uid="{00000000-0005-0000-0000-000071330000}"/>
    <cellStyle name="20% - uthevingsfarge 4 25 5" xfId="39118" xr:uid="{00000000-0005-0000-0000-000072330000}"/>
    <cellStyle name="20% - uthevingsfarge 4 25 6" xfId="39119" xr:uid="{00000000-0005-0000-0000-000073330000}"/>
    <cellStyle name="20% - uthevingsfarge 4 25 7" xfId="39110" xr:uid="{00000000-0005-0000-0000-000074330000}"/>
    <cellStyle name="20% - uthevingsfarge 4 25_4 manuell" xfId="54432" xr:uid="{19046434-F309-4436-B24D-4C57DAD8DCE6}"/>
    <cellStyle name="20% - uthevingsfarge 4 26" xfId="3318" xr:uid="{00000000-0005-0000-0000-000076330000}"/>
    <cellStyle name="20% - uthevingsfarge 4 26 2" xfId="3319" xr:uid="{00000000-0005-0000-0000-000077330000}"/>
    <cellStyle name="20% - uthevingsfarge 4 26 2 2" xfId="3320" xr:uid="{00000000-0005-0000-0000-000078330000}"/>
    <cellStyle name="20% - uthevingsfarge 4 26 2 2 2" xfId="39122" xr:uid="{00000000-0005-0000-0000-000079330000}"/>
    <cellStyle name="20% - uthevingsfarge 4 26 2 2_CC1" xfId="54433" xr:uid="{136864D6-AEC0-4F7F-B60B-1851EDFAB430}"/>
    <cellStyle name="20% - uthevingsfarge 4 26 2 3" xfId="39123" xr:uid="{00000000-0005-0000-0000-00007A330000}"/>
    <cellStyle name="20% - uthevingsfarge 4 26 2 4" xfId="39124" xr:uid="{00000000-0005-0000-0000-00007B330000}"/>
    <cellStyle name="20% - uthevingsfarge 4 26 2 5" xfId="39125" xr:uid="{00000000-0005-0000-0000-00007C330000}"/>
    <cellStyle name="20% - uthevingsfarge 4 26 2 6" xfId="39121" xr:uid="{00000000-0005-0000-0000-00007D330000}"/>
    <cellStyle name="20% - uthevingsfarge 4 26 2_4 manuell" xfId="54434" xr:uid="{C096BCE3-0841-4DE0-A6D9-E20D89F006D1}"/>
    <cellStyle name="20% - uthevingsfarge 4 26 3" xfId="3321" xr:uid="{00000000-0005-0000-0000-00007F330000}"/>
    <cellStyle name="20% - uthevingsfarge 4 26 3 2" xfId="39126" xr:uid="{00000000-0005-0000-0000-000080330000}"/>
    <cellStyle name="20% - uthevingsfarge 4 26 3_CC1" xfId="54435" xr:uid="{C02D2009-C263-4917-97D7-A84B6FE88BD3}"/>
    <cellStyle name="20% - uthevingsfarge 4 26 4" xfId="39127" xr:uid="{00000000-0005-0000-0000-000081330000}"/>
    <cellStyle name="20% - uthevingsfarge 4 26 5" xfId="39128" xr:uid="{00000000-0005-0000-0000-000082330000}"/>
    <cellStyle name="20% - uthevingsfarge 4 26 6" xfId="39129" xr:uid="{00000000-0005-0000-0000-000083330000}"/>
    <cellStyle name="20% - uthevingsfarge 4 26 7" xfId="39120" xr:uid="{00000000-0005-0000-0000-000084330000}"/>
    <cellStyle name="20% - uthevingsfarge 4 26_4 manuell" xfId="54436" xr:uid="{A53C0591-A76C-4569-A0B0-86A3DEEC72D9}"/>
    <cellStyle name="20% - uthevingsfarge 4 27" xfId="3322" xr:uid="{00000000-0005-0000-0000-000086330000}"/>
    <cellStyle name="20% - uthevingsfarge 4 27 2" xfId="3323" xr:uid="{00000000-0005-0000-0000-000087330000}"/>
    <cellStyle name="20% - uthevingsfarge 4 27 2 2" xfId="3324" xr:uid="{00000000-0005-0000-0000-000088330000}"/>
    <cellStyle name="20% - uthevingsfarge 4 27 2 2 2" xfId="39132" xr:uid="{00000000-0005-0000-0000-000089330000}"/>
    <cellStyle name="20% - uthevingsfarge 4 27 2 2_CC1" xfId="54437" xr:uid="{8B24D685-13EC-49EE-B141-0A68E1DBD958}"/>
    <cellStyle name="20% - uthevingsfarge 4 27 2 3" xfId="39133" xr:uid="{00000000-0005-0000-0000-00008A330000}"/>
    <cellStyle name="20% - uthevingsfarge 4 27 2 4" xfId="39134" xr:uid="{00000000-0005-0000-0000-00008B330000}"/>
    <cellStyle name="20% - uthevingsfarge 4 27 2 5" xfId="39135" xr:uid="{00000000-0005-0000-0000-00008C330000}"/>
    <cellStyle name="20% - uthevingsfarge 4 27 2 6" xfId="39131" xr:uid="{00000000-0005-0000-0000-00008D330000}"/>
    <cellStyle name="20% - uthevingsfarge 4 27 2_4 manuell" xfId="54438" xr:uid="{545E331A-CE18-4104-B2DE-6FF3ACF9AFCB}"/>
    <cellStyle name="20% - uthevingsfarge 4 27 3" xfId="3325" xr:uid="{00000000-0005-0000-0000-00008F330000}"/>
    <cellStyle name="20% - uthevingsfarge 4 27 3 2" xfId="39136" xr:uid="{00000000-0005-0000-0000-000090330000}"/>
    <cellStyle name="20% - uthevingsfarge 4 27 3_CC1" xfId="54439" xr:uid="{CB75DE1F-8ABA-43BB-88F8-A681FE96F9B1}"/>
    <cellStyle name="20% - uthevingsfarge 4 27 4" xfId="39137" xr:uid="{00000000-0005-0000-0000-000091330000}"/>
    <cellStyle name="20% - uthevingsfarge 4 27 5" xfId="39138" xr:uid="{00000000-0005-0000-0000-000092330000}"/>
    <cellStyle name="20% - uthevingsfarge 4 27 6" xfId="39139" xr:uid="{00000000-0005-0000-0000-000093330000}"/>
    <cellStyle name="20% - uthevingsfarge 4 27 7" xfId="39130" xr:uid="{00000000-0005-0000-0000-000094330000}"/>
    <cellStyle name="20% - uthevingsfarge 4 27_4 manuell" xfId="54440" xr:uid="{D33F309D-E665-4386-9178-15A8985C3A9E}"/>
    <cellStyle name="20% - uthevingsfarge 4 28" xfId="3326" xr:uid="{00000000-0005-0000-0000-000096330000}"/>
    <cellStyle name="20% - uthevingsfarge 4 28 2" xfId="3327" xr:uid="{00000000-0005-0000-0000-000097330000}"/>
    <cellStyle name="20% - uthevingsfarge 4 28 2 2" xfId="3328" xr:uid="{00000000-0005-0000-0000-000098330000}"/>
    <cellStyle name="20% - uthevingsfarge 4 28 2 2 2" xfId="39142" xr:uid="{00000000-0005-0000-0000-000099330000}"/>
    <cellStyle name="20% - uthevingsfarge 4 28 2 2_CC1" xfId="54441" xr:uid="{254CC51A-463C-4C9E-A025-1C69B1534E99}"/>
    <cellStyle name="20% - uthevingsfarge 4 28 2 3" xfId="39143" xr:uid="{00000000-0005-0000-0000-00009A330000}"/>
    <cellStyle name="20% - uthevingsfarge 4 28 2 4" xfId="39144" xr:uid="{00000000-0005-0000-0000-00009B330000}"/>
    <cellStyle name="20% - uthevingsfarge 4 28 2 5" xfId="39145" xr:uid="{00000000-0005-0000-0000-00009C330000}"/>
    <cellStyle name="20% - uthevingsfarge 4 28 2 6" xfId="39141" xr:uid="{00000000-0005-0000-0000-00009D330000}"/>
    <cellStyle name="20% - uthevingsfarge 4 28 2_4 manuell" xfId="54442" xr:uid="{6F625E41-0578-4CED-9A1A-5B3B41EB9E42}"/>
    <cellStyle name="20% - uthevingsfarge 4 28 3" xfId="3329" xr:uid="{00000000-0005-0000-0000-00009F330000}"/>
    <cellStyle name="20% - uthevingsfarge 4 28 3 2" xfId="39146" xr:uid="{00000000-0005-0000-0000-0000A0330000}"/>
    <cellStyle name="20% - uthevingsfarge 4 28 3_CC1" xfId="54443" xr:uid="{189D43CB-9140-44DE-9051-7EFA62905388}"/>
    <cellStyle name="20% - uthevingsfarge 4 28 4" xfId="39147" xr:uid="{00000000-0005-0000-0000-0000A1330000}"/>
    <cellStyle name="20% - uthevingsfarge 4 28 5" xfId="39148" xr:uid="{00000000-0005-0000-0000-0000A2330000}"/>
    <cellStyle name="20% - uthevingsfarge 4 28 6" xfId="39149" xr:uid="{00000000-0005-0000-0000-0000A3330000}"/>
    <cellStyle name="20% - uthevingsfarge 4 28 7" xfId="39140" xr:uid="{00000000-0005-0000-0000-0000A4330000}"/>
    <cellStyle name="20% - uthevingsfarge 4 28_4 manuell" xfId="54444" xr:uid="{B4899E00-E568-4C79-BAA4-FF9C63C0B113}"/>
    <cellStyle name="20% - uthevingsfarge 4 29" xfId="3330" xr:uid="{00000000-0005-0000-0000-0000A6330000}"/>
    <cellStyle name="20% - uthevingsfarge 4 29 2" xfId="3331" xr:uid="{00000000-0005-0000-0000-0000A7330000}"/>
    <cellStyle name="20% - uthevingsfarge 4 29 2 2" xfId="3332" xr:uid="{00000000-0005-0000-0000-0000A8330000}"/>
    <cellStyle name="20% - uthevingsfarge 4 29 2 2 2" xfId="39152" xr:uid="{00000000-0005-0000-0000-0000A9330000}"/>
    <cellStyle name="20% - uthevingsfarge 4 29 2 2_CC1" xfId="54445" xr:uid="{A21E2EB7-83DC-4F79-AFAC-50CF6122D9D3}"/>
    <cellStyle name="20% - uthevingsfarge 4 29 2 3" xfId="39153" xr:uid="{00000000-0005-0000-0000-0000AA330000}"/>
    <cellStyle name="20% - uthevingsfarge 4 29 2 4" xfId="39154" xr:uid="{00000000-0005-0000-0000-0000AB330000}"/>
    <cellStyle name="20% - uthevingsfarge 4 29 2 5" xfId="39155" xr:uid="{00000000-0005-0000-0000-0000AC330000}"/>
    <cellStyle name="20% - uthevingsfarge 4 29 2 6" xfId="39151" xr:uid="{00000000-0005-0000-0000-0000AD330000}"/>
    <cellStyle name="20% - uthevingsfarge 4 29 2_4 manuell" xfId="54446" xr:uid="{0D77269D-A056-4403-BDF2-2CFBC3D01C7D}"/>
    <cellStyle name="20% - uthevingsfarge 4 29 3" xfId="3333" xr:uid="{00000000-0005-0000-0000-0000AF330000}"/>
    <cellStyle name="20% - uthevingsfarge 4 29 3 2" xfId="39156" xr:uid="{00000000-0005-0000-0000-0000B0330000}"/>
    <cellStyle name="20% - uthevingsfarge 4 29 3_CC1" xfId="54447" xr:uid="{B1E789D0-2B96-4E01-9816-A21A67F3FBBC}"/>
    <cellStyle name="20% - uthevingsfarge 4 29 4" xfId="39157" xr:uid="{00000000-0005-0000-0000-0000B1330000}"/>
    <cellStyle name="20% - uthevingsfarge 4 29 5" xfId="39158" xr:uid="{00000000-0005-0000-0000-0000B2330000}"/>
    <cellStyle name="20% - uthevingsfarge 4 29 6" xfId="39159" xr:uid="{00000000-0005-0000-0000-0000B3330000}"/>
    <cellStyle name="20% - uthevingsfarge 4 29 7" xfId="39150" xr:uid="{00000000-0005-0000-0000-0000B4330000}"/>
    <cellStyle name="20% - uthevingsfarge 4 29_4 manuell" xfId="54448" xr:uid="{AAD9C157-2849-4CC6-ACED-2FB647946F63}"/>
    <cellStyle name="20% - uthevingsfarge 4 3" xfId="3334" xr:uid="{00000000-0005-0000-0000-0000B6330000}"/>
    <cellStyle name="20% - uthevingsfarge 4 3 10" xfId="44230" xr:uid="{00000000-0005-0000-0000-0000B7330000}"/>
    <cellStyle name="20% - uthevingsfarge 4 3 11" xfId="44231" xr:uid="{00000000-0005-0000-0000-0000B8330000}"/>
    <cellStyle name="20% - uthevingsfarge 4 3 2" xfId="3335" xr:uid="{00000000-0005-0000-0000-0000B9330000}"/>
    <cellStyle name="20% - uthevingsfarge 4 3 2 10" xfId="44232" xr:uid="{00000000-0005-0000-0000-0000BA330000}"/>
    <cellStyle name="20% - uthevingsfarge 4 3 2 2" xfId="3336" xr:uid="{00000000-0005-0000-0000-0000BB330000}"/>
    <cellStyle name="20% - uthevingsfarge 4 3 2 2 2" xfId="14968" xr:uid="{00000000-0005-0000-0000-0000BC330000}"/>
    <cellStyle name="20% - uthevingsfarge 4 3 2 2 2 2" xfId="44233" xr:uid="{00000000-0005-0000-0000-0000BD330000}"/>
    <cellStyle name="20% - uthevingsfarge 4 3 2 2 2 2 2" xfId="44234" xr:uid="{00000000-0005-0000-0000-0000BE330000}"/>
    <cellStyle name="20% - uthevingsfarge 4 3 2 2 2 3" xfId="44235" xr:uid="{00000000-0005-0000-0000-0000BF330000}"/>
    <cellStyle name="20% - uthevingsfarge 4 3 2 2 2_3. Chng in credit spreads" xfId="44236" xr:uid="{00000000-0005-0000-0000-0000C0330000}"/>
    <cellStyle name="20% - uthevingsfarge 4 3 2 2 3" xfId="14969" xr:uid="{00000000-0005-0000-0000-0000C1330000}"/>
    <cellStyle name="20% - uthevingsfarge 4 3 2 2 3 2" xfId="44237" xr:uid="{00000000-0005-0000-0000-0000C2330000}"/>
    <cellStyle name="20% - uthevingsfarge 4 3 2 2 3 2 2" xfId="44238" xr:uid="{00000000-0005-0000-0000-0000C3330000}"/>
    <cellStyle name="20% - uthevingsfarge 4 3 2 2 3 3" xfId="44239" xr:uid="{00000000-0005-0000-0000-0000C4330000}"/>
    <cellStyle name="20% - uthevingsfarge 4 3 2 2 3_3. Chng in credit spreads" xfId="44240" xr:uid="{00000000-0005-0000-0000-0000C5330000}"/>
    <cellStyle name="20% - uthevingsfarge 4 3 2 2 4" xfId="39162" xr:uid="{00000000-0005-0000-0000-0000C6330000}"/>
    <cellStyle name="20% - uthevingsfarge 4 3 2 2 4 2" xfId="44241" xr:uid="{00000000-0005-0000-0000-0000C7330000}"/>
    <cellStyle name="20% - uthevingsfarge 4 3 2 2 5" xfId="44242" xr:uid="{00000000-0005-0000-0000-0000C8330000}"/>
    <cellStyle name="20% - uthevingsfarge 4 3 2 2 6" xfId="44243" xr:uid="{00000000-0005-0000-0000-0000C9330000}"/>
    <cellStyle name="20% - uthevingsfarge 4 3 2 2_3. Chng in credit spreads" xfId="44244" xr:uid="{00000000-0005-0000-0000-0000CA330000}"/>
    <cellStyle name="20% - uthevingsfarge 4 3 2 3" xfId="14970" xr:uid="{00000000-0005-0000-0000-0000CB330000}"/>
    <cellStyle name="20% - uthevingsfarge 4 3 2 3 2" xfId="14971" xr:uid="{00000000-0005-0000-0000-0000CC330000}"/>
    <cellStyle name="20% - uthevingsfarge 4 3 2 3 2 2" xfId="44245" xr:uid="{00000000-0005-0000-0000-0000CD330000}"/>
    <cellStyle name="20% - uthevingsfarge 4 3 2 3 3" xfId="14972" xr:uid="{00000000-0005-0000-0000-0000CE330000}"/>
    <cellStyle name="20% - uthevingsfarge 4 3 2 3 4" xfId="39163" xr:uid="{00000000-0005-0000-0000-0000CF330000}"/>
    <cellStyle name="20% - uthevingsfarge 4 3 2 3 5" xfId="44246" xr:uid="{00000000-0005-0000-0000-0000D0330000}"/>
    <cellStyle name="20% - uthevingsfarge 4 3 2 3 6" xfId="44247" xr:uid="{00000000-0005-0000-0000-0000D1330000}"/>
    <cellStyle name="20% - uthevingsfarge 4 3 2 3_3. Chng in credit spreads" xfId="44248" xr:uid="{00000000-0005-0000-0000-0000D2330000}"/>
    <cellStyle name="20% - uthevingsfarge 4 3 2 4" xfId="14973" xr:uid="{00000000-0005-0000-0000-0000D3330000}"/>
    <cellStyle name="20% - uthevingsfarge 4 3 2 4 2" xfId="14974" xr:uid="{00000000-0005-0000-0000-0000D4330000}"/>
    <cellStyle name="20% - uthevingsfarge 4 3 2 4 2 2" xfId="44249" xr:uid="{00000000-0005-0000-0000-0000D5330000}"/>
    <cellStyle name="20% - uthevingsfarge 4 3 2 4 3" xfId="14975" xr:uid="{00000000-0005-0000-0000-0000D6330000}"/>
    <cellStyle name="20% - uthevingsfarge 4 3 2 4 4" xfId="39164" xr:uid="{00000000-0005-0000-0000-0000D7330000}"/>
    <cellStyle name="20% - uthevingsfarge 4 3 2 4 5" xfId="44250" xr:uid="{00000000-0005-0000-0000-0000D8330000}"/>
    <cellStyle name="20% - uthevingsfarge 4 3 2 4 6" xfId="44251" xr:uid="{00000000-0005-0000-0000-0000D9330000}"/>
    <cellStyle name="20% - uthevingsfarge 4 3 2 4_3. Chng in credit spreads" xfId="44252" xr:uid="{00000000-0005-0000-0000-0000DA330000}"/>
    <cellStyle name="20% - uthevingsfarge 4 3 2 5" xfId="14976" xr:uid="{00000000-0005-0000-0000-0000DB330000}"/>
    <cellStyle name="20% - uthevingsfarge 4 3 2 5 2" xfId="14977" xr:uid="{00000000-0005-0000-0000-0000DC330000}"/>
    <cellStyle name="20% - uthevingsfarge 4 3 2 5 3" xfId="14978" xr:uid="{00000000-0005-0000-0000-0000DD330000}"/>
    <cellStyle name="20% - uthevingsfarge 4 3 2 5 4" xfId="39165" xr:uid="{00000000-0005-0000-0000-0000DE330000}"/>
    <cellStyle name="20% - uthevingsfarge 4 3 2 5 5" xfId="44253" xr:uid="{00000000-0005-0000-0000-0000DF330000}"/>
    <cellStyle name="20% - uthevingsfarge 4 3 2 5 6" xfId="44254" xr:uid="{00000000-0005-0000-0000-0000E0330000}"/>
    <cellStyle name="20% - uthevingsfarge 4 3 2 5_AVA DVA EL" xfId="14979" xr:uid="{00000000-0005-0000-0000-0000E1330000}"/>
    <cellStyle name="20% - uthevingsfarge 4 3 2 6" xfId="14980" xr:uid="{00000000-0005-0000-0000-0000E2330000}"/>
    <cellStyle name="20% - uthevingsfarge 4 3 2 6 2" xfId="14981" xr:uid="{00000000-0005-0000-0000-0000E3330000}"/>
    <cellStyle name="20% - uthevingsfarge 4 3 2 6_AVA DVA EL" xfId="14982" xr:uid="{00000000-0005-0000-0000-0000E4330000}"/>
    <cellStyle name="20% - uthevingsfarge 4 3 2 7" xfId="14983" xr:uid="{00000000-0005-0000-0000-0000E5330000}"/>
    <cellStyle name="20% - uthevingsfarge 4 3 2 8" xfId="39161" xr:uid="{00000000-0005-0000-0000-0000E6330000}"/>
    <cellStyle name="20% - uthevingsfarge 4 3 2 9" xfId="44255" xr:uid="{00000000-0005-0000-0000-0000E7330000}"/>
    <cellStyle name="20% - uthevingsfarge 4 3 2_3. Chng in credit spreads" xfId="44256" xr:uid="{00000000-0005-0000-0000-0000E8330000}"/>
    <cellStyle name="20% - uthevingsfarge 4 3 3" xfId="3337" xr:uid="{00000000-0005-0000-0000-0000E9330000}"/>
    <cellStyle name="20% - uthevingsfarge 4 3 3 2" xfId="14984" xr:uid="{00000000-0005-0000-0000-0000EA330000}"/>
    <cellStyle name="20% - uthevingsfarge 4 3 3 2 2" xfId="44257" xr:uid="{00000000-0005-0000-0000-0000EB330000}"/>
    <cellStyle name="20% - uthevingsfarge 4 3 3 2 2 2" xfId="44258" xr:uid="{00000000-0005-0000-0000-0000EC330000}"/>
    <cellStyle name="20% - uthevingsfarge 4 3 3 2 2 2 2" xfId="44259" xr:uid="{00000000-0005-0000-0000-0000ED330000}"/>
    <cellStyle name="20% - uthevingsfarge 4 3 3 2 2 3" xfId="44260" xr:uid="{00000000-0005-0000-0000-0000EE330000}"/>
    <cellStyle name="20% - uthevingsfarge 4 3 3 2 2_3. Chng in credit spreads" xfId="44261" xr:uid="{00000000-0005-0000-0000-0000EF330000}"/>
    <cellStyle name="20% - uthevingsfarge 4 3 3 2 3" xfId="44262" xr:uid="{00000000-0005-0000-0000-0000F0330000}"/>
    <cellStyle name="20% - uthevingsfarge 4 3 3 2 3 2" xfId="44263" xr:uid="{00000000-0005-0000-0000-0000F1330000}"/>
    <cellStyle name="20% - uthevingsfarge 4 3 3 2 3 2 2" xfId="44264" xr:uid="{00000000-0005-0000-0000-0000F2330000}"/>
    <cellStyle name="20% - uthevingsfarge 4 3 3 2 3 3" xfId="44265" xr:uid="{00000000-0005-0000-0000-0000F3330000}"/>
    <cellStyle name="20% - uthevingsfarge 4 3 3 2 3_3. Chng in credit spreads" xfId="44266" xr:uid="{00000000-0005-0000-0000-0000F4330000}"/>
    <cellStyle name="20% - uthevingsfarge 4 3 3 2 4" xfId="44267" xr:uid="{00000000-0005-0000-0000-0000F5330000}"/>
    <cellStyle name="20% - uthevingsfarge 4 3 3 2 4 2" xfId="44268" xr:uid="{00000000-0005-0000-0000-0000F6330000}"/>
    <cellStyle name="20% - uthevingsfarge 4 3 3 2 5" xfId="44269" xr:uid="{00000000-0005-0000-0000-0000F7330000}"/>
    <cellStyle name="20% - uthevingsfarge 4 3 3 2_3. Chng in credit spreads" xfId="44270" xr:uid="{00000000-0005-0000-0000-0000F8330000}"/>
    <cellStyle name="20% - uthevingsfarge 4 3 3 3" xfId="14985" xr:uid="{00000000-0005-0000-0000-0000F9330000}"/>
    <cellStyle name="20% - uthevingsfarge 4 3 3 3 2" xfId="44271" xr:uid="{00000000-0005-0000-0000-0000FA330000}"/>
    <cellStyle name="20% - uthevingsfarge 4 3 3 3 2 2" xfId="44272" xr:uid="{00000000-0005-0000-0000-0000FB330000}"/>
    <cellStyle name="20% - uthevingsfarge 4 3 3 3 3" xfId="44273" xr:uid="{00000000-0005-0000-0000-0000FC330000}"/>
    <cellStyle name="20% - uthevingsfarge 4 3 3 3_3. Chng in credit spreads" xfId="44274" xr:uid="{00000000-0005-0000-0000-0000FD330000}"/>
    <cellStyle name="20% - uthevingsfarge 4 3 3 4" xfId="39166" xr:uid="{00000000-0005-0000-0000-0000FE330000}"/>
    <cellStyle name="20% - uthevingsfarge 4 3 3 4 2" xfId="44275" xr:uid="{00000000-0005-0000-0000-0000FF330000}"/>
    <cellStyle name="20% - uthevingsfarge 4 3 3 4 2 2" xfId="44276" xr:uid="{00000000-0005-0000-0000-000000340000}"/>
    <cellStyle name="20% - uthevingsfarge 4 3 3 4 3" xfId="44277" xr:uid="{00000000-0005-0000-0000-000001340000}"/>
    <cellStyle name="20% - uthevingsfarge 4 3 3 4_3. Chng in credit spreads" xfId="44278" xr:uid="{00000000-0005-0000-0000-000002340000}"/>
    <cellStyle name="20% - uthevingsfarge 4 3 3 5" xfId="44279" xr:uid="{00000000-0005-0000-0000-000003340000}"/>
    <cellStyle name="20% - uthevingsfarge 4 3 3 5 2" xfId="44280" xr:uid="{00000000-0005-0000-0000-000004340000}"/>
    <cellStyle name="20% - uthevingsfarge 4 3 3 6" xfId="44281" xr:uid="{00000000-0005-0000-0000-000005340000}"/>
    <cellStyle name="20% - uthevingsfarge 4 3 3_3. Chng in credit spreads" xfId="44282" xr:uid="{00000000-0005-0000-0000-000006340000}"/>
    <cellStyle name="20% - uthevingsfarge 4 3 4" xfId="14986" xr:uid="{00000000-0005-0000-0000-000007340000}"/>
    <cellStyle name="20% - uthevingsfarge 4 3 4 2" xfId="14987" xr:uid="{00000000-0005-0000-0000-000008340000}"/>
    <cellStyle name="20% - uthevingsfarge 4 3 4 2 2" xfId="44283" xr:uid="{00000000-0005-0000-0000-000009340000}"/>
    <cellStyle name="20% - uthevingsfarge 4 3 4 2 2 2" xfId="44284" xr:uid="{00000000-0005-0000-0000-00000A340000}"/>
    <cellStyle name="20% - uthevingsfarge 4 3 4 2 3" xfId="44285" xr:uid="{00000000-0005-0000-0000-00000B340000}"/>
    <cellStyle name="20% - uthevingsfarge 4 3 4 2_3. Chng in credit spreads" xfId="44286" xr:uid="{00000000-0005-0000-0000-00000C340000}"/>
    <cellStyle name="20% - uthevingsfarge 4 3 4 3" xfId="14988" xr:uid="{00000000-0005-0000-0000-00000D340000}"/>
    <cellStyle name="20% - uthevingsfarge 4 3 4 3 2" xfId="44287" xr:uid="{00000000-0005-0000-0000-00000E340000}"/>
    <cellStyle name="20% - uthevingsfarge 4 3 4 3 2 2" xfId="44288" xr:uid="{00000000-0005-0000-0000-00000F340000}"/>
    <cellStyle name="20% - uthevingsfarge 4 3 4 3 3" xfId="44289" xr:uid="{00000000-0005-0000-0000-000010340000}"/>
    <cellStyle name="20% - uthevingsfarge 4 3 4 3_3. Chng in credit spreads" xfId="44290" xr:uid="{00000000-0005-0000-0000-000011340000}"/>
    <cellStyle name="20% - uthevingsfarge 4 3 4 4" xfId="39167" xr:uid="{00000000-0005-0000-0000-000012340000}"/>
    <cellStyle name="20% - uthevingsfarge 4 3 4 4 2" xfId="44291" xr:uid="{00000000-0005-0000-0000-000013340000}"/>
    <cellStyle name="20% - uthevingsfarge 4 3 4 5" xfId="44292" xr:uid="{00000000-0005-0000-0000-000014340000}"/>
    <cellStyle name="20% - uthevingsfarge 4 3 4 6" xfId="44293" xr:uid="{00000000-0005-0000-0000-000015340000}"/>
    <cellStyle name="20% - uthevingsfarge 4 3 4_3. Chng in credit spreads" xfId="44294" xr:uid="{00000000-0005-0000-0000-000016340000}"/>
    <cellStyle name="20% - uthevingsfarge 4 3 5" xfId="14989" xr:uid="{00000000-0005-0000-0000-000017340000}"/>
    <cellStyle name="20% - uthevingsfarge 4 3 5 2" xfId="14990" xr:uid="{00000000-0005-0000-0000-000018340000}"/>
    <cellStyle name="20% - uthevingsfarge 4 3 5 2 2" xfId="44295" xr:uid="{00000000-0005-0000-0000-000019340000}"/>
    <cellStyle name="20% - uthevingsfarge 4 3 5 3" xfId="14991" xr:uid="{00000000-0005-0000-0000-00001A340000}"/>
    <cellStyle name="20% - uthevingsfarge 4 3 5 4" xfId="39168" xr:uid="{00000000-0005-0000-0000-00001B340000}"/>
    <cellStyle name="20% - uthevingsfarge 4 3 5 5" xfId="44296" xr:uid="{00000000-0005-0000-0000-00001C340000}"/>
    <cellStyle name="20% - uthevingsfarge 4 3 5 6" xfId="44297" xr:uid="{00000000-0005-0000-0000-00001D340000}"/>
    <cellStyle name="20% - uthevingsfarge 4 3 5_3. Chng in credit spreads" xfId="44298" xr:uid="{00000000-0005-0000-0000-00001E340000}"/>
    <cellStyle name="20% - uthevingsfarge 4 3 6" xfId="14992" xr:uid="{00000000-0005-0000-0000-00001F340000}"/>
    <cellStyle name="20% - uthevingsfarge 4 3 6 2" xfId="14993" xr:uid="{00000000-0005-0000-0000-000020340000}"/>
    <cellStyle name="20% - uthevingsfarge 4 3 6 2 2" xfId="44299" xr:uid="{00000000-0005-0000-0000-000021340000}"/>
    <cellStyle name="20% - uthevingsfarge 4 3 6 3" xfId="14994" xr:uid="{00000000-0005-0000-0000-000022340000}"/>
    <cellStyle name="20% - uthevingsfarge 4 3 6 4" xfId="39169" xr:uid="{00000000-0005-0000-0000-000023340000}"/>
    <cellStyle name="20% - uthevingsfarge 4 3 6 5" xfId="44300" xr:uid="{00000000-0005-0000-0000-000024340000}"/>
    <cellStyle name="20% - uthevingsfarge 4 3 6 6" xfId="44301" xr:uid="{00000000-0005-0000-0000-000025340000}"/>
    <cellStyle name="20% - uthevingsfarge 4 3 6_3. Chng in credit spreads" xfId="44302" xr:uid="{00000000-0005-0000-0000-000026340000}"/>
    <cellStyle name="20% - uthevingsfarge 4 3 7" xfId="14995" xr:uid="{00000000-0005-0000-0000-000027340000}"/>
    <cellStyle name="20% - uthevingsfarge 4 3 7 2" xfId="14996" xr:uid="{00000000-0005-0000-0000-000028340000}"/>
    <cellStyle name="20% - uthevingsfarge 4 3 7 2 2" xfId="44303" xr:uid="{00000000-0005-0000-0000-000029340000}"/>
    <cellStyle name="20% - uthevingsfarge 4 3 7 3" xfId="44304" xr:uid="{00000000-0005-0000-0000-00002A340000}"/>
    <cellStyle name="20% - uthevingsfarge 4 3 7_3. Chng in credit spreads" xfId="44305" xr:uid="{00000000-0005-0000-0000-00002B340000}"/>
    <cellStyle name="20% - uthevingsfarge 4 3 8" xfId="14997" xr:uid="{00000000-0005-0000-0000-00002C340000}"/>
    <cellStyle name="20% - uthevingsfarge 4 3 9" xfId="39160" xr:uid="{00000000-0005-0000-0000-00002D340000}"/>
    <cellStyle name="20% - uthevingsfarge 4 3_4 manuell" xfId="54449" xr:uid="{3547AAEE-FFA8-467F-8AA2-5B974EF199D4}"/>
    <cellStyle name="20% - uthevingsfarge 4 30" xfId="3338" xr:uid="{00000000-0005-0000-0000-00002F340000}"/>
    <cellStyle name="20% - uthevingsfarge 4 30 2" xfId="3339" xr:uid="{00000000-0005-0000-0000-000030340000}"/>
    <cellStyle name="20% - uthevingsfarge 4 30 2 2" xfId="3340" xr:uid="{00000000-0005-0000-0000-000031340000}"/>
    <cellStyle name="20% - uthevingsfarge 4 30 2 2 2" xfId="39172" xr:uid="{00000000-0005-0000-0000-000032340000}"/>
    <cellStyle name="20% - uthevingsfarge 4 30 2 2_CC1" xfId="54450" xr:uid="{0FCD63EC-2031-4945-ABD3-88F065747E05}"/>
    <cellStyle name="20% - uthevingsfarge 4 30 2 3" xfId="39173" xr:uid="{00000000-0005-0000-0000-000033340000}"/>
    <cellStyle name="20% - uthevingsfarge 4 30 2 4" xfId="39174" xr:uid="{00000000-0005-0000-0000-000034340000}"/>
    <cellStyle name="20% - uthevingsfarge 4 30 2 5" xfId="39175" xr:uid="{00000000-0005-0000-0000-000035340000}"/>
    <cellStyle name="20% - uthevingsfarge 4 30 2 6" xfId="39171" xr:uid="{00000000-0005-0000-0000-000036340000}"/>
    <cellStyle name="20% - uthevingsfarge 4 30 2_4 manuell" xfId="54451" xr:uid="{05E073DD-5CCC-4E3E-96F3-9BAEABF9BAC2}"/>
    <cellStyle name="20% - uthevingsfarge 4 30 3" xfId="3341" xr:uid="{00000000-0005-0000-0000-000038340000}"/>
    <cellStyle name="20% - uthevingsfarge 4 30 3 2" xfId="39176" xr:uid="{00000000-0005-0000-0000-000039340000}"/>
    <cellStyle name="20% - uthevingsfarge 4 30 3_CC1" xfId="54452" xr:uid="{300215B1-B13D-4031-AD95-E604E2D029DB}"/>
    <cellStyle name="20% - uthevingsfarge 4 30 4" xfId="39177" xr:uid="{00000000-0005-0000-0000-00003A340000}"/>
    <cellStyle name="20% - uthevingsfarge 4 30 5" xfId="39178" xr:uid="{00000000-0005-0000-0000-00003B340000}"/>
    <cellStyle name="20% - uthevingsfarge 4 30 6" xfId="39179" xr:uid="{00000000-0005-0000-0000-00003C340000}"/>
    <cellStyle name="20% - uthevingsfarge 4 30 7" xfId="39170" xr:uid="{00000000-0005-0000-0000-00003D340000}"/>
    <cellStyle name="20% - uthevingsfarge 4 30_4 manuell" xfId="54453" xr:uid="{B4853E96-2949-4761-A836-19A8539A6652}"/>
    <cellStyle name="20% - uthevingsfarge 4 31" xfId="3342" xr:uid="{00000000-0005-0000-0000-00003F340000}"/>
    <cellStyle name="20% - uthevingsfarge 4 31 2" xfId="3343" xr:uid="{00000000-0005-0000-0000-000040340000}"/>
    <cellStyle name="20% - uthevingsfarge 4 31 2 2" xfId="3344" xr:uid="{00000000-0005-0000-0000-000041340000}"/>
    <cellStyle name="20% - uthevingsfarge 4 31 2 2 2" xfId="39182" xr:uid="{00000000-0005-0000-0000-000042340000}"/>
    <cellStyle name="20% - uthevingsfarge 4 31 2 2_CC1" xfId="54454" xr:uid="{09AC40CD-D990-4DAD-81B5-AB14322A7887}"/>
    <cellStyle name="20% - uthevingsfarge 4 31 2 3" xfId="39183" xr:uid="{00000000-0005-0000-0000-000043340000}"/>
    <cellStyle name="20% - uthevingsfarge 4 31 2 4" xfId="39184" xr:uid="{00000000-0005-0000-0000-000044340000}"/>
    <cellStyle name="20% - uthevingsfarge 4 31 2 5" xfId="39185" xr:uid="{00000000-0005-0000-0000-000045340000}"/>
    <cellStyle name="20% - uthevingsfarge 4 31 2 6" xfId="39181" xr:uid="{00000000-0005-0000-0000-000046340000}"/>
    <cellStyle name="20% - uthevingsfarge 4 31 2_4 manuell" xfId="54455" xr:uid="{EA071418-61C7-4DAE-BD17-3A7D302A3306}"/>
    <cellStyle name="20% - uthevingsfarge 4 31 3" xfId="3345" xr:uid="{00000000-0005-0000-0000-000048340000}"/>
    <cellStyle name="20% - uthevingsfarge 4 31 3 2" xfId="39186" xr:uid="{00000000-0005-0000-0000-000049340000}"/>
    <cellStyle name="20% - uthevingsfarge 4 31 3_CC1" xfId="54456" xr:uid="{D6627B4E-D445-48E2-9CD6-BC8F41B09AFB}"/>
    <cellStyle name="20% - uthevingsfarge 4 31 4" xfId="39187" xr:uid="{00000000-0005-0000-0000-00004A340000}"/>
    <cellStyle name="20% - uthevingsfarge 4 31 5" xfId="39188" xr:uid="{00000000-0005-0000-0000-00004B340000}"/>
    <cellStyle name="20% - uthevingsfarge 4 31 6" xfId="39189" xr:uid="{00000000-0005-0000-0000-00004C340000}"/>
    <cellStyle name="20% - uthevingsfarge 4 31 7" xfId="39180" xr:uid="{00000000-0005-0000-0000-00004D340000}"/>
    <cellStyle name="20% - uthevingsfarge 4 31_4 manuell" xfId="54457" xr:uid="{5B6E204B-5263-4B3F-AA42-14499BDA80FA}"/>
    <cellStyle name="20% - uthevingsfarge 4 32" xfId="3346" xr:uid="{00000000-0005-0000-0000-00004F340000}"/>
    <cellStyle name="20% - uthevingsfarge 4 32 2" xfId="3347" xr:uid="{00000000-0005-0000-0000-000050340000}"/>
    <cellStyle name="20% - uthevingsfarge 4 32 2 2" xfId="3348" xr:uid="{00000000-0005-0000-0000-000051340000}"/>
    <cellStyle name="20% - uthevingsfarge 4 32 2 2 2" xfId="39192" xr:uid="{00000000-0005-0000-0000-000052340000}"/>
    <cellStyle name="20% - uthevingsfarge 4 32 2 2_CC1" xfId="54458" xr:uid="{A9018848-4BB4-4F97-A7FA-3A9993759952}"/>
    <cellStyle name="20% - uthevingsfarge 4 32 2 3" xfId="39193" xr:uid="{00000000-0005-0000-0000-000053340000}"/>
    <cellStyle name="20% - uthevingsfarge 4 32 2 4" xfId="39194" xr:uid="{00000000-0005-0000-0000-000054340000}"/>
    <cellStyle name="20% - uthevingsfarge 4 32 2 5" xfId="39195" xr:uid="{00000000-0005-0000-0000-000055340000}"/>
    <cellStyle name="20% - uthevingsfarge 4 32 2 6" xfId="39191" xr:uid="{00000000-0005-0000-0000-000056340000}"/>
    <cellStyle name="20% - uthevingsfarge 4 32 2_4 manuell" xfId="54459" xr:uid="{E4739CBB-D232-4EA8-8892-82D6DFB19727}"/>
    <cellStyle name="20% - uthevingsfarge 4 32 3" xfId="3349" xr:uid="{00000000-0005-0000-0000-000058340000}"/>
    <cellStyle name="20% - uthevingsfarge 4 32 3 2" xfId="39196" xr:uid="{00000000-0005-0000-0000-000059340000}"/>
    <cellStyle name="20% - uthevingsfarge 4 32 3_CC1" xfId="54460" xr:uid="{93C09B25-1E74-4A5B-9BDD-D5F00578F231}"/>
    <cellStyle name="20% - uthevingsfarge 4 32 4" xfId="39197" xr:uid="{00000000-0005-0000-0000-00005A340000}"/>
    <cellStyle name="20% - uthevingsfarge 4 32 5" xfId="39198" xr:uid="{00000000-0005-0000-0000-00005B340000}"/>
    <cellStyle name="20% - uthevingsfarge 4 32 6" xfId="39199" xr:uid="{00000000-0005-0000-0000-00005C340000}"/>
    <cellStyle name="20% - uthevingsfarge 4 32 7" xfId="39190" xr:uid="{00000000-0005-0000-0000-00005D340000}"/>
    <cellStyle name="20% - uthevingsfarge 4 32_4 manuell" xfId="54461" xr:uid="{4DE3470D-690A-4176-9D8B-D06EFF33F338}"/>
    <cellStyle name="20% - uthevingsfarge 4 33" xfId="3350" xr:uid="{00000000-0005-0000-0000-00005F340000}"/>
    <cellStyle name="20% - uthevingsfarge 4 33 2" xfId="3351" xr:uid="{00000000-0005-0000-0000-000060340000}"/>
    <cellStyle name="20% - uthevingsfarge 4 33 2 2" xfId="3352" xr:uid="{00000000-0005-0000-0000-000061340000}"/>
    <cellStyle name="20% - uthevingsfarge 4 33 2 2 2" xfId="39202" xr:uid="{00000000-0005-0000-0000-000062340000}"/>
    <cellStyle name="20% - uthevingsfarge 4 33 2 2_CC1" xfId="54462" xr:uid="{7B1CB92D-B6C2-41FB-AF1A-73CA2308A23E}"/>
    <cellStyle name="20% - uthevingsfarge 4 33 2 3" xfId="39203" xr:uid="{00000000-0005-0000-0000-000063340000}"/>
    <cellStyle name="20% - uthevingsfarge 4 33 2 4" xfId="39204" xr:uid="{00000000-0005-0000-0000-000064340000}"/>
    <cellStyle name="20% - uthevingsfarge 4 33 2 5" xfId="39205" xr:uid="{00000000-0005-0000-0000-000065340000}"/>
    <cellStyle name="20% - uthevingsfarge 4 33 2 6" xfId="39201" xr:uid="{00000000-0005-0000-0000-000066340000}"/>
    <cellStyle name="20% - uthevingsfarge 4 33 2_4 manuell" xfId="54463" xr:uid="{41EFAB83-BB4A-48AC-862A-3EF5791506A6}"/>
    <cellStyle name="20% - uthevingsfarge 4 33 3" xfId="3353" xr:uid="{00000000-0005-0000-0000-000068340000}"/>
    <cellStyle name="20% - uthevingsfarge 4 33 3 2" xfId="39206" xr:uid="{00000000-0005-0000-0000-000069340000}"/>
    <cellStyle name="20% - uthevingsfarge 4 33 3_CC1" xfId="54464" xr:uid="{84170D4D-921A-4A02-95A3-AA28BFC2EDFB}"/>
    <cellStyle name="20% - uthevingsfarge 4 33 4" xfId="39207" xr:uid="{00000000-0005-0000-0000-00006A340000}"/>
    <cellStyle name="20% - uthevingsfarge 4 33 5" xfId="39208" xr:uid="{00000000-0005-0000-0000-00006B340000}"/>
    <cellStyle name="20% - uthevingsfarge 4 33 6" xfId="39209" xr:uid="{00000000-0005-0000-0000-00006C340000}"/>
    <cellStyle name="20% - uthevingsfarge 4 33 7" xfId="39200" xr:uid="{00000000-0005-0000-0000-00006D340000}"/>
    <cellStyle name="20% - uthevingsfarge 4 33_4 manuell" xfId="54465" xr:uid="{0503A4D0-56A1-4BEC-BC4A-9E0BB837697F}"/>
    <cellStyle name="20% - uthevingsfarge 4 34" xfId="3354" xr:uid="{00000000-0005-0000-0000-00006F340000}"/>
    <cellStyle name="20% - uthevingsfarge 4 34 2" xfId="3355" xr:uid="{00000000-0005-0000-0000-000070340000}"/>
    <cellStyle name="20% - uthevingsfarge 4 34 2 2" xfId="3356" xr:uid="{00000000-0005-0000-0000-000071340000}"/>
    <cellStyle name="20% - uthevingsfarge 4 34 2 2 2" xfId="39212" xr:uid="{00000000-0005-0000-0000-000072340000}"/>
    <cellStyle name="20% - uthevingsfarge 4 34 2 2_CC1" xfId="54466" xr:uid="{CDC0F997-69CD-4C86-8D6D-F962A5E6C47F}"/>
    <cellStyle name="20% - uthevingsfarge 4 34 2 3" xfId="39213" xr:uid="{00000000-0005-0000-0000-000073340000}"/>
    <cellStyle name="20% - uthevingsfarge 4 34 2 4" xfId="39214" xr:uid="{00000000-0005-0000-0000-000074340000}"/>
    <cellStyle name="20% - uthevingsfarge 4 34 2 5" xfId="39215" xr:uid="{00000000-0005-0000-0000-000075340000}"/>
    <cellStyle name="20% - uthevingsfarge 4 34 2 6" xfId="39211" xr:uid="{00000000-0005-0000-0000-000076340000}"/>
    <cellStyle name="20% - uthevingsfarge 4 34 2_4 manuell" xfId="54467" xr:uid="{D342F5BA-315E-4268-BE6B-7A3E63ADF9BE}"/>
    <cellStyle name="20% - uthevingsfarge 4 34 3" xfId="3357" xr:uid="{00000000-0005-0000-0000-000078340000}"/>
    <cellStyle name="20% - uthevingsfarge 4 34 3 2" xfId="39216" xr:uid="{00000000-0005-0000-0000-000079340000}"/>
    <cellStyle name="20% - uthevingsfarge 4 34 3_CC1" xfId="54468" xr:uid="{A48A79E1-6A7A-4C91-9732-9CCFC82709CB}"/>
    <cellStyle name="20% - uthevingsfarge 4 34 4" xfId="39217" xr:uid="{00000000-0005-0000-0000-00007A340000}"/>
    <cellStyle name="20% - uthevingsfarge 4 34 5" xfId="39218" xr:uid="{00000000-0005-0000-0000-00007B340000}"/>
    <cellStyle name="20% - uthevingsfarge 4 34 6" xfId="39219" xr:uid="{00000000-0005-0000-0000-00007C340000}"/>
    <cellStyle name="20% - uthevingsfarge 4 34 7" xfId="39210" xr:uid="{00000000-0005-0000-0000-00007D340000}"/>
    <cellStyle name="20% - uthevingsfarge 4 34_4 manuell" xfId="54469" xr:uid="{07B505F9-876F-48ED-B7A6-B6453F282431}"/>
    <cellStyle name="20% - uthevingsfarge 4 35" xfId="3358" xr:uid="{00000000-0005-0000-0000-00007F340000}"/>
    <cellStyle name="20% - uthevingsfarge 4 35 2" xfId="3359" xr:uid="{00000000-0005-0000-0000-000080340000}"/>
    <cellStyle name="20% - uthevingsfarge 4 35 2 2" xfId="3360" xr:uid="{00000000-0005-0000-0000-000081340000}"/>
    <cellStyle name="20% - uthevingsfarge 4 35 2 2 2" xfId="39222" xr:uid="{00000000-0005-0000-0000-000082340000}"/>
    <cellStyle name="20% - uthevingsfarge 4 35 2 2_CC1" xfId="54470" xr:uid="{C0B69CF1-A2E7-4FC5-A472-FDB889A1EFD4}"/>
    <cellStyle name="20% - uthevingsfarge 4 35 2 3" xfId="39223" xr:uid="{00000000-0005-0000-0000-000083340000}"/>
    <cellStyle name="20% - uthevingsfarge 4 35 2 4" xfId="39224" xr:uid="{00000000-0005-0000-0000-000084340000}"/>
    <cellStyle name="20% - uthevingsfarge 4 35 2 5" xfId="39225" xr:uid="{00000000-0005-0000-0000-000085340000}"/>
    <cellStyle name="20% - uthevingsfarge 4 35 2 6" xfId="39221" xr:uid="{00000000-0005-0000-0000-000086340000}"/>
    <cellStyle name="20% - uthevingsfarge 4 35 2_4 manuell" xfId="54471" xr:uid="{FB3D754E-4D8F-46B8-A3AB-15F085A7901A}"/>
    <cellStyle name="20% - uthevingsfarge 4 35 3" xfId="3361" xr:uid="{00000000-0005-0000-0000-000088340000}"/>
    <cellStyle name="20% - uthevingsfarge 4 35 3 2" xfId="39226" xr:uid="{00000000-0005-0000-0000-000089340000}"/>
    <cellStyle name="20% - uthevingsfarge 4 35 3_CC1" xfId="54472" xr:uid="{2DF723AD-CD41-4612-81E4-DFDDDEF14264}"/>
    <cellStyle name="20% - uthevingsfarge 4 35 4" xfId="39227" xr:uid="{00000000-0005-0000-0000-00008A340000}"/>
    <cellStyle name="20% - uthevingsfarge 4 35 5" xfId="39228" xr:uid="{00000000-0005-0000-0000-00008B340000}"/>
    <cellStyle name="20% - uthevingsfarge 4 35 6" xfId="39229" xr:uid="{00000000-0005-0000-0000-00008C340000}"/>
    <cellStyle name="20% - uthevingsfarge 4 35 7" xfId="39220" xr:uid="{00000000-0005-0000-0000-00008D340000}"/>
    <cellStyle name="20% - uthevingsfarge 4 35_4 manuell" xfId="54473" xr:uid="{98953434-7E40-4467-89D3-9CB4BC256EF5}"/>
    <cellStyle name="20% - uthevingsfarge 4 36" xfId="3362" xr:uid="{00000000-0005-0000-0000-00008F340000}"/>
    <cellStyle name="20% - uthevingsfarge 4 36 2" xfId="3363" xr:uid="{00000000-0005-0000-0000-000090340000}"/>
    <cellStyle name="20% - uthevingsfarge 4 36 2 2" xfId="3364" xr:uid="{00000000-0005-0000-0000-000091340000}"/>
    <cellStyle name="20% - uthevingsfarge 4 36 2 2 2" xfId="39232" xr:uid="{00000000-0005-0000-0000-000092340000}"/>
    <cellStyle name="20% - uthevingsfarge 4 36 2 2_CC1" xfId="54474" xr:uid="{50867D7C-46E2-4D53-ADAD-B2EDD706D85E}"/>
    <cellStyle name="20% - uthevingsfarge 4 36 2 3" xfId="39233" xr:uid="{00000000-0005-0000-0000-000093340000}"/>
    <cellStyle name="20% - uthevingsfarge 4 36 2 4" xfId="39234" xr:uid="{00000000-0005-0000-0000-000094340000}"/>
    <cellStyle name="20% - uthevingsfarge 4 36 2 5" xfId="39235" xr:uid="{00000000-0005-0000-0000-000095340000}"/>
    <cellStyle name="20% - uthevingsfarge 4 36 2 6" xfId="39231" xr:uid="{00000000-0005-0000-0000-000096340000}"/>
    <cellStyle name="20% - uthevingsfarge 4 36 2_4 manuell" xfId="54475" xr:uid="{5AFC36A5-45C2-4BC5-94DB-A23300EF4162}"/>
    <cellStyle name="20% - uthevingsfarge 4 36 3" xfId="3365" xr:uid="{00000000-0005-0000-0000-000098340000}"/>
    <cellStyle name="20% - uthevingsfarge 4 36 3 2" xfId="39236" xr:uid="{00000000-0005-0000-0000-000099340000}"/>
    <cellStyle name="20% - uthevingsfarge 4 36 3_CC1" xfId="54476" xr:uid="{63C32B59-F920-4234-9F08-F1753825E543}"/>
    <cellStyle name="20% - uthevingsfarge 4 36 4" xfId="39237" xr:uid="{00000000-0005-0000-0000-00009A340000}"/>
    <cellStyle name="20% - uthevingsfarge 4 36 5" xfId="39238" xr:uid="{00000000-0005-0000-0000-00009B340000}"/>
    <cellStyle name="20% - uthevingsfarge 4 36 6" xfId="39239" xr:uid="{00000000-0005-0000-0000-00009C340000}"/>
    <cellStyle name="20% - uthevingsfarge 4 36 7" xfId="39230" xr:uid="{00000000-0005-0000-0000-00009D340000}"/>
    <cellStyle name="20% - uthevingsfarge 4 36_4 manuell" xfId="54477" xr:uid="{8009DCFF-71EE-4D01-A27F-A5669BDE4BDC}"/>
    <cellStyle name="20% - uthevingsfarge 4 37" xfId="3366" xr:uid="{00000000-0005-0000-0000-00009F340000}"/>
    <cellStyle name="20% - uthevingsfarge 4 37 2" xfId="3367" xr:uid="{00000000-0005-0000-0000-0000A0340000}"/>
    <cellStyle name="20% - uthevingsfarge 4 37 2 2" xfId="3368" xr:uid="{00000000-0005-0000-0000-0000A1340000}"/>
    <cellStyle name="20% - uthevingsfarge 4 37 2 2 2" xfId="39242" xr:uid="{00000000-0005-0000-0000-0000A2340000}"/>
    <cellStyle name="20% - uthevingsfarge 4 37 2 2_CC1" xfId="54478" xr:uid="{2A8C546B-69CD-4782-A070-C222AAEDB4FC}"/>
    <cellStyle name="20% - uthevingsfarge 4 37 2 3" xfId="39243" xr:uid="{00000000-0005-0000-0000-0000A3340000}"/>
    <cellStyle name="20% - uthevingsfarge 4 37 2 4" xfId="39244" xr:uid="{00000000-0005-0000-0000-0000A4340000}"/>
    <cellStyle name="20% - uthevingsfarge 4 37 2 5" xfId="39245" xr:uid="{00000000-0005-0000-0000-0000A5340000}"/>
    <cellStyle name="20% - uthevingsfarge 4 37 2 6" xfId="39241" xr:uid="{00000000-0005-0000-0000-0000A6340000}"/>
    <cellStyle name="20% - uthevingsfarge 4 37 2_4 manuell" xfId="54479" xr:uid="{AB7469E8-6064-4A3D-B0B1-8556C6DAE0C6}"/>
    <cellStyle name="20% - uthevingsfarge 4 37 3" xfId="3369" xr:uid="{00000000-0005-0000-0000-0000A8340000}"/>
    <cellStyle name="20% - uthevingsfarge 4 37 3 2" xfId="39246" xr:uid="{00000000-0005-0000-0000-0000A9340000}"/>
    <cellStyle name="20% - uthevingsfarge 4 37 3_CC1" xfId="54480" xr:uid="{B047221D-33D1-4326-808B-851D48899678}"/>
    <cellStyle name="20% - uthevingsfarge 4 37 4" xfId="39247" xr:uid="{00000000-0005-0000-0000-0000AA340000}"/>
    <cellStyle name="20% - uthevingsfarge 4 37 5" xfId="39248" xr:uid="{00000000-0005-0000-0000-0000AB340000}"/>
    <cellStyle name="20% - uthevingsfarge 4 37 6" xfId="39249" xr:uid="{00000000-0005-0000-0000-0000AC340000}"/>
    <cellStyle name="20% - uthevingsfarge 4 37 7" xfId="39240" xr:uid="{00000000-0005-0000-0000-0000AD340000}"/>
    <cellStyle name="20% - uthevingsfarge 4 37_4 manuell" xfId="54481" xr:uid="{F868E436-2B56-404B-B1DC-E59E7991092E}"/>
    <cellStyle name="20% - uthevingsfarge 4 38" xfId="3370" xr:uid="{00000000-0005-0000-0000-0000AF340000}"/>
    <cellStyle name="20% - uthevingsfarge 4 38 2" xfId="3371" xr:uid="{00000000-0005-0000-0000-0000B0340000}"/>
    <cellStyle name="20% - uthevingsfarge 4 38 2 2" xfId="3372" xr:uid="{00000000-0005-0000-0000-0000B1340000}"/>
    <cellStyle name="20% - uthevingsfarge 4 38 2 2 2" xfId="39252" xr:uid="{00000000-0005-0000-0000-0000B2340000}"/>
    <cellStyle name="20% - uthevingsfarge 4 38 2 2_CC1" xfId="54482" xr:uid="{E1755485-9886-4F6E-8D49-FEFFFF50769E}"/>
    <cellStyle name="20% - uthevingsfarge 4 38 2 3" xfId="39253" xr:uid="{00000000-0005-0000-0000-0000B3340000}"/>
    <cellStyle name="20% - uthevingsfarge 4 38 2 4" xfId="39254" xr:uid="{00000000-0005-0000-0000-0000B4340000}"/>
    <cellStyle name="20% - uthevingsfarge 4 38 2 5" xfId="39255" xr:uid="{00000000-0005-0000-0000-0000B5340000}"/>
    <cellStyle name="20% - uthevingsfarge 4 38 2 6" xfId="39251" xr:uid="{00000000-0005-0000-0000-0000B6340000}"/>
    <cellStyle name="20% - uthevingsfarge 4 38 2_4 manuell" xfId="54483" xr:uid="{54331235-DD13-4325-A896-6759566F12AA}"/>
    <cellStyle name="20% - uthevingsfarge 4 38 3" xfId="3373" xr:uid="{00000000-0005-0000-0000-0000B8340000}"/>
    <cellStyle name="20% - uthevingsfarge 4 38 3 2" xfId="39256" xr:uid="{00000000-0005-0000-0000-0000B9340000}"/>
    <cellStyle name="20% - uthevingsfarge 4 38 3_CC1" xfId="54484" xr:uid="{FA36F1E4-6B16-4D42-B15F-25E0EA8C7356}"/>
    <cellStyle name="20% - uthevingsfarge 4 38 4" xfId="39257" xr:uid="{00000000-0005-0000-0000-0000BA340000}"/>
    <cellStyle name="20% - uthevingsfarge 4 38 5" xfId="39258" xr:uid="{00000000-0005-0000-0000-0000BB340000}"/>
    <cellStyle name="20% - uthevingsfarge 4 38 6" xfId="39259" xr:uid="{00000000-0005-0000-0000-0000BC340000}"/>
    <cellStyle name="20% - uthevingsfarge 4 38 7" xfId="39250" xr:uid="{00000000-0005-0000-0000-0000BD340000}"/>
    <cellStyle name="20% - uthevingsfarge 4 38_4 manuell" xfId="54485" xr:uid="{20CEFEEB-C725-4457-830D-C5D89CC4C447}"/>
    <cellStyle name="20% - uthevingsfarge 4 39" xfId="3374" xr:uid="{00000000-0005-0000-0000-0000BF340000}"/>
    <cellStyle name="20% - uthevingsfarge 4 39 2" xfId="3375" xr:uid="{00000000-0005-0000-0000-0000C0340000}"/>
    <cellStyle name="20% - uthevingsfarge 4 39 2 2" xfId="3376" xr:uid="{00000000-0005-0000-0000-0000C1340000}"/>
    <cellStyle name="20% - uthevingsfarge 4 39 2 2 2" xfId="39262" xr:uid="{00000000-0005-0000-0000-0000C2340000}"/>
    <cellStyle name="20% - uthevingsfarge 4 39 2 2_CC1" xfId="54486" xr:uid="{0A38EDAB-C1CA-4BD7-82A7-F621877229EF}"/>
    <cellStyle name="20% - uthevingsfarge 4 39 2 3" xfId="39263" xr:uid="{00000000-0005-0000-0000-0000C3340000}"/>
    <cellStyle name="20% - uthevingsfarge 4 39 2 4" xfId="39264" xr:uid="{00000000-0005-0000-0000-0000C4340000}"/>
    <cellStyle name="20% - uthevingsfarge 4 39 2 5" xfId="39265" xr:uid="{00000000-0005-0000-0000-0000C5340000}"/>
    <cellStyle name="20% - uthevingsfarge 4 39 2 6" xfId="39261" xr:uid="{00000000-0005-0000-0000-0000C6340000}"/>
    <cellStyle name="20% - uthevingsfarge 4 39 2_4 manuell" xfId="54487" xr:uid="{EFABAF6B-FEA7-4D35-8F15-3F112D34603C}"/>
    <cellStyle name="20% - uthevingsfarge 4 39 3" xfId="3377" xr:uid="{00000000-0005-0000-0000-0000C8340000}"/>
    <cellStyle name="20% - uthevingsfarge 4 39 3 2" xfId="39266" xr:uid="{00000000-0005-0000-0000-0000C9340000}"/>
    <cellStyle name="20% - uthevingsfarge 4 39 3_CC1" xfId="54488" xr:uid="{5F039D36-A9AD-48B2-BD28-9D45214419D5}"/>
    <cellStyle name="20% - uthevingsfarge 4 39 4" xfId="39267" xr:uid="{00000000-0005-0000-0000-0000CA340000}"/>
    <cellStyle name="20% - uthevingsfarge 4 39 5" xfId="39268" xr:uid="{00000000-0005-0000-0000-0000CB340000}"/>
    <cellStyle name="20% - uthevingsfarge 4 39 6" xfId="39269" xr:uid="{00000000-0005-0000-0000-0000CC340000}"/>
    <cellStyle name="20% - uthevingsfarge 4 39 7" xfId="39260" xr:uid="{00000000-0005-0000-0000-0000CD340000}"/>
    <cellStyle name="20% - uthevingsfarge 4 39_4 manuell" xfId="54489" xr:uid="{B8813C4C-7C80-4F42-AA4D-2277401E9AAF}"/>
    <cellStyle name="20% - uthevingsfarge 4 4" xfId="3378" xr:uid="{00000000-0005-0000-0000-0000CF340000}"/>
    <cellStyle name="20% - uthevingsfarge 4 4 10" xfId="44306" xr:uid="{00000000-0005-0000-0000-0000D0340000}"/>
    <cellStyle name="20% - uthevingsfarge 4 4 2" xfId="3379" xr:uid="{00000000-0005-0000-0000-0000D1340000}"/>
    <cellStyle name="20% - uthevingsfarge 4 4 2 2" xfId="3380" xr:uid="{00000000-0005-0000-0000-0000D2340000}"/>
    <cellStyle name="20% - uthevingsfarge 4 4 2 2 2" xfId="14998" xr:uid="{00000000-0005-0000-0000-0000D3340000}"/>
    <cellStyle name="20% - uthevingsfarge 4 4 2 2 2 2" xfId="44307" xr:uid="{00000000-0005-0000-0000-0000D4340000}"/>
    <cellStyle name="20% - uthevingsfarge 4 4 2 2 3" xfId="39272" xr:uid="{00000000-0005-0000-0000-0000D5340000}"/>
    <cellStyle name="20% - uthevingsfarge 4 4 2 2_3. Chng in credit spreads" xfId="44308" xr:uid="{00000000-0005-0000-0000-0000D6340000}"/>
    <cellStyle name="20% - uthevingsfarge 4 4 2 3" xfId="14999" xr:uid="{00000000-0005-0000-0000-0000D7340000}"/>
    <cellStyle name="20% - uthevingsfarge 4 4 2 3 2" xfId="39273" xr:uid="{00000000-0005-0000-0000-0000D8340000}"/>
    <cellStyle name="20% - uthevingsfarge 4 4 2 3 2 2" xfId="44309" xr:uid="{00000000-0005-0000-0000-0000D9340000}"/>
    <cellStyle name="20% - uthevingsfarge 4 4 2 3 3" xfId="44310" xr:uid="{00000000-0005-0000-0000-0000DA340000}"/>
    <cellStyle name="20% - uthevingsfarge 4 4 2 3_3. Chng in credit spreads" xfId="44311" xr:uid="{00000000-0005-0000-0000-0000DB340000}"/>
    <cellStyle name="20% - uthevingsfarge 4 4 2 4" xfId="39274" xr:uid="{00000000-0005-0000-0000-0000DC340000}"/>
    <cellStyle name="20% - uthevingsfarge 4 4 2 4 2" xfId="44312" xr:uid="{00000000-0005-0000-0000-0000DD340000}"/>
    <cellStyle name="20% - uthevingsfarge 4 4 2 5" xfId="39275" xr:uid="{00000000-0005-0000-0000-0000DE340000}"/>
    <cellStyle name="20% - uthevingsfarge 4 4 2 6" xfId="39271" xr:uid="{00000000-0005-0000-0000-0000DF340000}"/>
    <cellStyle name="20% - uthevingsfarge 4 4 2 7" xfId="44313" xr:uid="{00000000-0005-0000-0000-0000E0340000}"/>
    <cellStyle name="20% - uthevingsfarge 4 4 2 8" xfId="44314" xr:uid="{00000000-0005-0000-0000-0000E1340000}"/>
    <cellStyle name="20% - uthevingsfarge 4 4 2_3. Chng in credit spreads" xfId="44315" xr:uid="{00000000-0005-0000-0000-0000E2340000}"/>
    <cellStyle name="20% - uthevingsfarge 4 4 3" xfId="3381" xr:uid="{00000000-0005-0000-0000-0000E3340000}"/>
    <cellStyle name="20% - uthevingsfarge 4 4 3 2" xfId="15000" xr:uid="{00000000-0005-0000-0000-0000E4340000}"/>
    <cellStyle name="20% - uthevingsfarge 4 4 3 2 2" xfId="44316" xr:uid="{00000000-0005-0000-0000-0000E5340000}"/>
    <cellStyle name="20% - uthevingsfarge 4 4 3 3" xfId="15001" xr:uid="{00000000-0005-0000-0000-0000E6340000}"/>
    <cellStyle name="20% - uthevingsfarge 4 4 3 4" xfId="39276" xr:uid="{00000000-0005-0000-0000-0000E7340000}"/>
    <cellStyle name="20% - uthevingsfarge 4 4 3 5" xfId="44317" xr:uid="{00000000-0005-0000-0000-0000E8340000}"/>
    <cellStyle name="20% - uthevingsfarge 4 4 3 6" xfId="44318" xr:uid="{00000000-0005-0000-0000-0000E9340000}"/>
    <cellStyle name="20% - uthevingsfarge 4 4 3_3. Chng in credit spreads" xfId="44319" xr:uid="{00000000-0005-0000-0000-0000EA340000}"/>
    <cellStyle name="20% - uthevingsfarge 4 4 4" xfId="15002" xr:uid="{00000000-0005-0000-0000-0000EB340000}"/>
    <cellStyle name="20% - uthevingsfarge 4 4 4 2" xfId="15003" xr:uid="{00000000-0005-0000-0000-0000EC340000}"/>
    <cellStyle name="20% - uthevingsfarge 4 4 4 2 2" xfId="44320" xr:uid="{00000000-0005-0000-0000-0000ED340000}"/>
    <cellStyle name="20% - uthevingsfarge 4 4 4 3" xfId="15004" xr:uid="{00000000-0005-0000-0000-0000EE340000}"/>
    <cellStyle name="20% - uthevingsfarge 4 4 4 4" xfId="39277" xr:uid="{00000000-0005-0000-0000-0000EF340000}"/>
    <cellStyle name="20% - uthevingsfarge 4 4 4 5" xfId="44321" xr:uid="{00000000-0005-0000-0000-0000F0340000}"/>
    <cellStyle name="20% - uthevingsfarge 4 4 4 6" xfId="44322" xr:uid="{00000000-0005-0000-0000-0000F1340000}"/>
    <cellStyle name="20% - uthevingsfarge 4 4 4_3. Chng in credit spreads" xfId="44323" xr:uid="{00000000-0005-0000-0000-0000F2340000}"/>
    <cellStyle name="20% - uthevingsfarge 4 4 5" xfId="15005" xr:uid="{00000000-0005-0000-0000-0000F3340000}"/>
    <cellStyle name="20% - uthevingsfarge 4 4 5 2" xfId="15006" xr:uid="{00000000-0005-0000-0000-0000F4340000}"/>
    <cellStyle name="20% - uthevingsfarge 4 4 5 3" xfId="15007" xr:uid="{00000000-0005-0000-0000-0000F5340000}"/>
    <cellStyle name="20% - uthevingsfarge 4 4 5 4" xfId="39278" xr:uid="{00000000-0005-0000-0000-0000F6340000}"/>
    <cellStyle name="20% - uthevingsfarge 4 4 5 5" xfId="44324" xr:uid="{00000000-0005-0000-0000-0000F7340000}"/>
    <cellStyle name="20% - uthevingsfarge 4 4 5 6" xfId="44325" xr:uid="{00000000-0005-0000-0000-0000F8340000}"/>
    <cellStyle name="20% - uthevingsfarge 4 4 5_AVA DVA EL" xfId="15008" xr:uid="{00000000-0005-0000-0000-0000F9340000}"/>
    <cellStyle name="20% - uthevingsfarge 4 4 6" xfId="15009" xr:uid="{00000000-0005-0000-0000-0000FA340000}"/>
    <cellStyle name="20% - uthevingsfarge 4 4 6 2" xfId="15010" xr:uid="{00000000-0005-0000-0000-0000FB340000}"/>
    <cellStyle name="20% - uthevingsfarge 4 4 6 3" xfId="39279" xr:uid="{00000000-0005-0000-0000-0000FC340000}"/>
    <cellStyle name="20% - uthevingsfarge 4 4 6_AVA DVA EL" xfId="15011" xr:uid="{00000000-0005-0000-0000-0000FD340000}"/>
    <cellStyle name="20% - uthevingsfarge 4 4 7" xfId="15012" xr:uid="{00000000-0005-0000-0000-0000FE340000}"/>
    <cellStyle name="20% - uthevingsfarge 4 4 8" xfId="39270" xr:uid="{00000000-0005-0000-0000-0000FF340000}"/>
    <cellStyle name="20% - uthevingsfarge 4 4 9" xfId="44326" xr:uid="{00000000-0005-0000-0000-000000350000}"/>
    <cellStyle name="20% - uthevingsfarge 4 4_3. Chng in credit spreads" xfId="44327" xr:uid="{00000000-0005-0000-0000-000001350000}"/>
    <cellStyle name="20% - uthevingsfarge 4 40" xfId="3382" xr:uid="{00000000-0005-0000-0000-000002350000}"/>
    <cellStyle name="20% - uthevingsfarge 4 40 2" xfId="3383" xr:uid="{00000000-0005-0000-0000-000003350000}"/>
    <cellStyle name="20% - uthevingsfarge 4 40 2 2" xfId="3384" xr:uid="{00000000-0005-0000-0000-000004350000}"/>
    <cellStyle name="20% - uthevingsfarge 4 40 2 2 2" xfId="39282" xr:uid="{00000000-0005-0000-0000-000005350000}"/>
    <cellStyle name="20% - uthevingsfarge 4 40 2 2_CC1" xfId="54490" xr:uid="{FD1D3374-D478-49C9-8958-FA775D7D3D6B}"/>
    <cellStyle name="20% - uthevingsfarge 4 40 2 3" xfId="39283" xr:uid="{00000000-0005-0000-0000-000006350000}"/>
    <cellStyle name="20% - uthevingsfarge 4 40 2 4" xfId="39284" xr:uid="{00000000-0005-0000-0000-000007350000}"/>
    <cellStyle name="20% - uthevingsfarge 4 40 2 5" xfId="39285" xr:uid="{00000000-0005-0000-0000-000008350000}"/>
    <cellStyle name="20% - uthevingsfarge 4 40 2 6" xfId="39281" xr:uid="{00000000-0005-0000-0000-000009350000}"/>
    <cellStyle name="20% - uthevingsfarge 4 40 2_4 manuell" xfId="54491" xr:uid="{40875BF0-E706-40BC-BD0B-33AAA5AB057C}"/>
    <cellStyle name="20% - uthevingsfarge 4 40 3" xfId="3385" xr:uid="{00000000-0005-0000-0000-00000B350000}"/>
    <cellStyle name="20% - uthevingsfarge 4 40 3 2" xfId="39286" xr:uid="{00000000-0005-0000-0000-00000C350000}"/>
    <cellStyle name="20% - uthevingsfarge 4 40 3_CC1" xfId="54492" xr:uid="{E85883DE-E1B1-40E5-9E87-1EB2739AF071}"/>
    <cellStyle name="20% - uthevingsfarge 4 40 4" xfId="39287" xr:uid="{00000000-0005-0000-0000-00000D350000}"/>
    <cellStyle name="20% - uthevingsfarge 4 40 5" xfId="39288" xr:uid="{00000000-0005-0000-0000-00000E350000}"/>
    <cellStyle name="20% - uthevingsfarge 4 40 6" xfId="39289" xr:uid="{00000000-0005-0000-0000-00000F350000}"/>
    <cellStyle name="20% - uthevingsfarge 4 40 7" xfId="39280" xr:uid="{00000000-0005-0000-0000-000010350000}"/>
    <cellStyle name="20% - uthevingsfarge 4 40_4 manuell" xfId="54493" xr:uid="{C72DFA5F-BAFE-4348-A30E-5BAEB26F6D18}"/>
    <cellStyle name="20% - uthevingsfarge 4 41" xfId="3386" xr:uid="{00000000-0005-0000-0000-000012350000}"/>
    <cellStyle name="20% - uthevingsfarge 4 41 2" xfId="3387" xr:uid="{00000000-0005-0000-0000-000013350000}"/>
    <cellStyle name="20% - uthevingsfarge 4 41 2 2" xfId="3388" xr:uid="{00000000-0005-0000-0000-000014350000}"/>
    <cellStyle name="20% - uthevingsfarge 4 41 2 2 2" xfId="39292" xr:uid="{00000000-0005-0000-0000-000015350000}"/>
    <cellStyle name="20% - uthevingsfarge 4 41 2 2_CC1" xfId="54494" xr:uid="{4A14C226-1413-4DB1-996A-DA0B774577E2}"/>
    <cellStyle name="20% - uthevingsfarge 4 41 2 3" xfId="39293" xr:uid="{00000000-0005-0000-0000-000016350000}"/>
    <cellStyle name="20% - uthevingsfarge 4 41 2 4" xfId="39294" xr:uid="{00000000-0005-0000-0000-000017350000}"/>
    <cellStyle name="20% - uthevingsfarge 4 41 2 5" xfId="39295" xr:uid="{00000000-0005-0000-0000-000018350000}"/>
    <cellStyle name="20% - uthevingsfarge 4 41 2 6" xfId="39291" xr:uid="{00000000-0005-0000-0000-000019350000}"/>
    <cellStyle name="20% - uthevingsfarge 4 41 2_4 manuell" xfId="54495" xr:uid="{3507323A-7811-4451-B777-F45A9157CD73}"/>
    <cellStyle name="20% - uthevingsfarge 4 41 3" xfId="3389" xr:uid="{00000000-0005-0000-0000-00001B350000}"/>
    <cellStyle name="20% - uthevingsfarge 4 41 3 2" xfId="39296" xr:uid="{00000000-0005-0000-0000-00001C350000}"/>
    <cellStyle name="20% - uthevingsfarge 4 41 3_CC1" xfId="54496" xr:uid="{DC17A216-F40D-41B0-85EE-C66A07E4A041}"/>
    <cellStyle name="20% - uthevingsfarge 4 41 4" xfId="39297" xr:uid="{00000000-0005-0000-0000-00001D350000}"/>
    <cellStyle name="20% - uthevingsfarge 4 41 5" xfId="39298" xr:uid="{00000000-0005-0000-0000-00001E350000}"/>
    <cellStyle name="20% - uthevingsfarge 4 41 6" xfId="39299" xr:uid="{00000000-0005-0000-0000-00001F350000}"/>
    <cellStyle name="20% - uthevingsfarge 4 41 7" xfId="39290" xr:uid="{00000000-0005-0000-0000-000020350000}"/>
    <cellStyle name="20% - uthevingsfarge 4 41_4 manuell" xfId="54497" xr:uid="{6FF8D6D3-E3B5-4A67-80B0-D385CBF4A15E}"/>
    <cellStyle name="20% - uthevingsfarge 4 42" xfId="3390" xr:uid="{00000000-0005-0000-0000-000022350000}"/>
    <cellStyle name="20% - uthevingsfarge 4 42 2" xfId="3391" xr:uid="{00000000-0005-0000-0000-000023350000}"/>
    <cellStyle name="20% - uthevingsfarge 4 42 2 2" xfId="3392" xr:uid="{00000000-0005-0000-0000-000024350000}"/>
    <cellStyle name="20% - uthevingsfarge 4 42 2 2 2" xfId="39302" xr:uid="{00000000-0005-0000-0000-000025350000}"/>
    <cellStyle name="20% - uthevingsfarge 4 42 2 2_CC1" xfId="54498" xr:uid="{5DAE915B-D170-461C-979B-A84FADB546BE}"/>
    <cellStyle name="20% - uthevingsfarge 4 42 2 3" xfId="39303" xr:uid="{00000000-0005-0000-0000-000026350000}"/>
    <cellStyle name="20% - uthevingsfarge 4 42 2 4" xfId="39304" xr:uid="{00000000-0005-0000-0000-000027350000}"/>
    <cellStyle name="20% - uthevingsfarge 4 42 2 5" xfId="39305" xr:uid="{00000000-0005-0000-0000-000028350000}"/>
    <cellStyle name="20% - uthevingsfarge 4 42 2 6" xfId="39301" xr:uid="{00000000-0005-0000-0000-000029350000}"/>
    <cellStyle name="20% - uthevingsfarge 4 42 2_4 manuell" xfId="54499" xr:uid="{597D32E6-E865-4B13-B6A7-23BDAEEF365C}"/>
    <cellStyle name="20% - uthevingsfarge 4 42 3" xfId="3393" xr:uid="{00000000-0005-0000-0000-00002B350000}"/>
    <cellStyle name="20% - uthevingsfarge 4 42 3 2" xfId="39306" xr:uid="{00000000-0005-0000-0000-00002C350000}"/>
    <cellStyle name="20% - uthevingsfarge 4 42 3_CC1" xfId="54500" xr:uid="{A7843401-DC3E-4B4F-8E0A-D3DCD8BCA096}"/>
    <cellStyle name="20% - uthevingsfarge 4 42 4" xfId="39307" xr:uid="{00000000-0005-0000-0000-00002D350000}"/>
    <cellStyle name="20% - uthevingsfarge 4 42 5" xfId="39308" xr:uid="{00000000-0005-0000-0000-00002E350000}"/>
    <cellStyle name="20% - uthevingsfarge 4 42 6" xfId="39309" xr:uid="{00000000-0005-0000-0000-00002F350000}"/>
    <cellStyle name="20% - uthevingsfarge 4 42 7" xfId="39300" xr:uid="{00000000-0005-0000-0000-000030350000}"/>
    <cellStyle name="20% - uthevingsfarge 4 42_4 manuell" xfId="54501" xr:uid="{86305076-D50B-405D-B365-BA5FEA438B1D}"/>
    <cellStyle name="20% - uthevingsfarge 4 43" xfId="3394" xr:uid="{00000000-0005-0000-0000-000032350000}"/>
    <cellStyle name="20% - uthevingsfarge 4 43 2" xfId="3395" xr:uid="{00000000-0005-0000-0000-000033350000}"/>
    <cellStyle name="20% - uthevingsfarge 4 43 2 2" xfId="3396" xr:uid="{00000000-0005-0000-0000-000034350000}"/>
    <cellStyle name="20% - uthevingsfarge 4 43 2 2 2" xfId="39312" xr:uid="{00000000-0005-0000-0000-000035350000}"/>
    <cellStyle name="20% - uthevingsfarge 4 43 2 2_CC1" xfId="54502" xr:uid="{9A642C99-7438-430D-BBCE-C1F13EA32D99}"/>
    <cellStyle name="20% - uthevingsfarge 4 43 2 3" xfId="39313" xr:uid="{00000000-0005-0000-0000-000036350000}"/>
    <cellStyle name="20% - uthevingsfarge 4 43 2 4" xfId="39314" xr:uid="{00000000-0005-0000-0000-000037350000}"/>
    <cellStyle name="20% - uthevingsfarge 4 43 2 5" xfId="39315" xr:uid="{00000000-0005-0000-0000-000038350000}"/>
    <cellStyle name="20% - uthevingsfarge 4 43 2 6" xfId="39311" xr:uid="{00000000-0005-0000-0000-000039350000}"/>
    <cellStyle name="20% - uthevingsfarge 4 43 2_4 manuell" xfId="54503" xr:uid="{25D44A00-5E98-4080-9E73-3CADD16D3E2A}"/>
    <cellStyle name="20% - uthevingsfarge 4 43 3" xfId="3397" xr:uid="{00000000-0005-0000-0000-00003B350000}"/>
    <cellStyle name="20% - uthevingsfarge 4 43 3 2" xfId="39316" xr:uid="{00000000-0005-0000-0000-00003C350000}"/>
    <cellStyle name="20% - uthevingsfarge 4 43 3_CC1" xfId="54504" xr:uid="{FF07735B-317A-4F54-9664-8E88673B8593}"/>
    <cellStyle name="20% - uthevingsfarge 4 43 4" xfId="39317" xr:uid="{00000000-0005-0000-0000-00003D350000}"/>
    <cellStyle name="20% - uthevingsfarge 4 43 5" xfId="39318" xr:uid="{00000000-0005-0000-0000-00003E350000}"/>
    <cellStyle name="20% - uthevingsfarge 4 43 6" xfId="39319" xr:uid="{00000000-0005-0000-0000-00003F350000}"/>
    <cellStyle name="20% - uthevingsfarge 4 43 7" xfId="39310" xr:uid="{00000000-0005-0000-0000-000040350000}"/>
    <cellStyle name="20% - uthevingsfarge 4 43_4 manuell" xfId="54505" xr:uid="{A2AC8997-E866-45D3-BFDF-F0A741751BE8}"/>
    <cellStyle name="20% - uthevingsfarge 4 44" xfId="3398" xr:uid="{00000000-0005-0000-0000-000042350000}"/>
    <cellStyle name="20% - uthevingsfarge 4 44 2" xfId="3399" xr:uid="{00000000-0005-0000-0000-000043350000}"/>
    <cellStyle name="20% - uthevingsfarge 4 44 2 2" xfId="3400" xr:uid="{00000000-0005-0000-0000-000044350000}"/>
    <cellStyle name="20% - uthevingsfarge 4 44 2 2 2" xfId="39322" xr:uid="{00000000-0005-0000-0000-000045350000}"/>
    <cellStyle name="20% - uthevingsfarge 4 44 2 2_CC1" xfId="54506" xr:uid="{4CEBA84F-BBD3-4485-B661-EF14B8AE96DB}"/>
    <cellStyle name="20% - uthevingsfarge 4 44 2 3" xfId="39323" xr:uid="{00000000-0005-0000-0000-000046350000}"/>
    <cellStyle name="20% - uthevingsfarge 4 44 2 4" xfId="39324" xr:uid="{00000000-0005-0000-0000-000047350000}"/>
    <cellStyle name="20% - uthevingsfarge 4 44 2 5" xfId="39325" xr:uid="{00000000-0005-0000-0000-000048350000}"/>
    <cellStyle name="20% - uthevingsfarge 4 44 2 6" xfId="39321" xr:uid="{00000000-0005-0000-0000-000049350000}"/>
    <cellStyle name="20% - uthevingsfarge 4 44 2_4 manuell" xfId="54507" xr:uid="{2DC37584-638D-4E17-B779-B9B382CDD1E8}"/>
    <cellStyle name="20% - uthevingsfarge 4 44 3" xfId="3401" xr:uid="{00000000-0005-0000-0000-00004B350000}"/>
    <cellStyle name="20% - uthevingsfarge 4 44 3 2" xfId="39326" xr:uid="{00000000-0005-0000-0000-00004C350000}"/>
    <cellStyle name="20% - uthevingsfarge 4 44 3_CC1" xfId="54508" xr:uid="{9085A38D-4177-4493-8D7E-820DAFF0950E}"/>
    <cellStyle name="20% - uthevingsfarge 4 44 4" xfId="39327" xr:uid="{00000000-0005-0000-0000-00004D350000}"/>
    <cellStyle name="20% - uthevingsfarge 4 44 5" xfId="39328" xr:uid="{00000000-0005-0000-0000-00004E350000}"/>
    <cellStyle name="20% - uthevingsfarge 4 44 6" xfId="39329" xr:uid="{00000000-0005-0000-0000-00004F350000}"/>
    <cellStyle name="20% - uthevingsfarge 4 44 7" xfId="39320" xr:uid="{00000000-0005-0000-0000-000050350000}"/>
    <cellStyle name="20% - uthevingsfarge 4 44_4 manuell" xfId="54509" xr:uid="{5A5B94A6-4B53-4589-A834-3CBF7B5DDD12}"/>
    <cellStyle name="20% - uthevingsfarge 4 45" xfId="3402" xr:uid="{00000000-0005-0000-0000-000052350000}"/>
    <cellStyle name="20% - uthevingsfarge 4 45 2" xfId="3403" xr:uid="{00000000-0005-0000-0000-000053350000}"/>
    <cellStyle name="20% - uthevingsfarge 4 45 2 2" xfId="3404" xr:uid="{00000000-0005-0000-0000-000054350000}"/>
    <cellStyle name="20% - uthevingsfarge 4 45 2 2 2" xfId="39332" xr:uid="{00000000-0005-0000-0000-000055350000}"/>
    <cellStyle name="20% - uthevingsfarge 4 45 2 2_CC1" xfId="54510" xr:uid="{FBEC722B-F3A9-483E-B631-207C8B73CC89}"/>
    <cellStyle name="20% - uthevingsfarge 4 45 2 3" xfId="39333" xr:uid="{00000000-0005-0000-0000-000056350000}"/>
    <cellStyle name="20% - uthevingsfarge 4 45 2 4" xfId="39334" xr:uid="{00000000-0005-0000-0000-000057350000}"/>
    <cellStyle name="20% - uthevingsfarge 4 45 2 5" xfId="39335" xr:uid="{00000000-0005-0000-0000-000058350000}"/>
    <cellStyle name="20% - uthevingsfarge 4 45 2 6" xfId="39331" xr:uid="{00000000-0005-0000-0000-000059350000}"/>
    <cellStyle name="20% - uthevingsfarge 4 45 2_4 manuell" xfId="54511" xr:uid="{82CEE6EB-D77B-464B-A106-B60F1C89C8C0}"/>
    <cellStyle name="20% - uthevingsfarge 4 45 3" xfId="3405" xr:uid="{00000000-0005-0000-0000-00005B350000}"/>
    <cellStyle name="20% - uthevingsfarge 4 45 3 2" xfId="39336" xr:uid="{00000000-0005-0000-0000-00005C350000}"/>
    <cellStyle name="20% - uthevingsfarge 4 45 3_CC1" xfId="54512" xr:uid="{13FD8EDB-E599-41E1-8368-19DE879EEF6B}"/>
    <cellStyle name="20% - uthevingsfarge 4 45 4" xfId="39337" xr:uid="{00000000-0005-0000-0000-00005D350000}"/>
    <cellStyle name="20% - uthevingsfarge 4 45 5" xfId="39338" xr:uid="{00000000-0005-0000-0000-00005E350000}"/>
    <cellStyle name="20% - uthevingsfarge 4 45 6" xfId="39339" xr:uid="{00000000-0005-0000-0000-00005F350000}"/>
    <cellStyle name="20% - uthevingsfarge 4 45 7" xfId="39330" xr:uid="{00000000-0005-0000-0000-000060350000}"/>
    <cellStyle name="20% - uthevingsfarge 4 45_4 manuell" xfId="54513" xr:uid="{33613C53-D9C6-48BE-AB44-805D4ACC9ED6}"/>
    <cellStyle name="20% - uthevingsfarge 4 46" xfId="3406" xr:uid="{00000000-0005-0000-0000-000062350000}"/>
    <cellStyle name="20% - uthevingsfarge 4 46 2" xfId="3407" xr:uid="{00000000-0005-0000-0000-000063350000}"/>
    <cellStyle name="20% - uthevingsfarge 4 46 2 2" xfId="3408" xr:uid="{00000000-0005-0000-0000-000064350000}"/>
    <cellStyle name="20% - uthevingsfarge 4 46 2 2 2" xfId="39342" xr:uid="{00000000-0005-0000-0000-000065350000}"/>
    <cellStyle name="20% - uthevingsfarge 4 46 2 2_CC1" xfId="54514" xr:uid="{BE905337-CD28-415B-8638-774F9829FC9A}"/>
    <cellStyle name="20% - uthevingsfarge 4 46 2 3" xfId="39343" xr:uid="{00000000-0005-0000-0000-000066350000}"/>
    <cellStyle name="20% - uthevingsfarge 4 46 2 4" xfId="39344" xr:uid="{00000000-0005-0000-0000-000067350000}"/>
    <cellStyle name="20% - uthevingsfarge 4 46 2 5" xfId="39345" xr:uid="{00000000-0005-0000-0000-000068350000}"/>
    <cellStyle name="20% - uthevingsfarge 4 46 2 6" xfId="39341" xr:uid="{00000000-0005-0000-0000-000069350000}"/>
    <cellStyle name="20% - uthevingsfarge 4 46 2_4 manuell" xfId="54515" xr:uid="{534B918B-2F33-4CE3-AFDA-D3B872C1CE61}"/>
    <cellStyle name="20% - uthevingsfarge 4 46 3" xfId="3409" xr:uid="{00000000-0005-0000-0000-00006B350000}"/>
    <cellStyle name="20% - uthevingsfarge 4 46 3 2" xfId="39346" xr:uid="{00000000-0005-0000-0000-00006C350000}"/>
    <cellStyle name="20% - uthevingsfarge 4 46 3_CC1" xfId="54516" xr:uid="{61B20090-1205-4640-A2C8-CC6B335EDB92}"/>
    <cellStyle name="20% - uthevingsfarge 4 46 4" xfId="39347" xr:uid="{00000000-0005-0000-0000-00006D350000}"/>
    <cellStyle name="20% - uthevingsfarge 4 46 5" xfId="39348" xr:uid="{00000000-0005-0000-0000-00006E350000}"/>
    <cellStyle name="20% - uthevingsfarge 4 46 6" xfId="39349" xr:uid="{00000000-0005-0000-0000-00006F350000}"/>
    <cellStyle name="20% - uthevingsfarge 4 46 7" xfId="39340" xr:uid="{00000000-0005-0000-0000-000070350000}"/>
    <cellStyle name="20% - uthevingsfarge 4 46_4 manuell" xfId="54517" xr:uid="{B2D1535A-01D2-4906-B86F-9CEBE1AF1E1B}"/>
    <cellStyle name="20% - uthevingsfarge 4 47" xfId="3410" xr:uid="{00000000-0005-0000-0000-000072350000}"/>
    <cellStyle name="20% - uthevingsfarge 4 47 2" xfId="3411" xr:uid="{00000000-0005-0000-0000-000073350000}"/>
    <cellStyle name="20% - uthevingsfarge 4 47 2 2" xfId="3412" xr:uid="{00000000-0005-0000-0000-000074350000}"/>
    <cellStyle name="20% - uthevingsfarge 4 47 2 2 2" xfId="39352" xr:uid="{00000000-0005-0000-0000-000075350000}"/>
    <cellStyle name="20% - uthevingsfarge 4 47 2 2_CC1" xfId="54518" xr:uid="{1392FD41-D890-4B4E-B7CD-3FF6A0FFA291}"/>
    <cellStyle name="20% - uthevingsfarge 4 47 2 3" xfId="39353" xr:uid="{00000000-0005-0000-0000-000076350000}"/>
    <cellStyle name="20% - uthevingsfarge 4 47 2 4" xfId="39354" xr:uid="{00000000-0005-0000-0000-000077350000}"/>
    <cellStyle name="20% - uthevingsfarge 4 47 2 5" xfId="39355" xr:uid="{00000000-0005-0000-0000-000078350000}"/>
    <cellStyle name="20% - uthevingsfarge 4 47 2 6" xfId="39351" xr:uid="{00000000-0005-0000-0000-000079350000}"/>
    <cellStyle name="20% - uthevingsfarge 4 47 2_4 manuell" xfId="54519" xr:uid="{B537AD8B-8887-4A37-9217-ADF851D8F7A3}"/>
    <cellStyle name="20% - uthevingsfarge 4 47 3" xfId="3413" xr:uid="{00000000-0005-0000-0000-00007B350000}"/>
    <cellStyle name="20% - uthevingsfarge 4 47 3 2" xfId="39356" xr:uid="{00000000-0005-0000-0000-00007C350000}"/>
    <cellStyle name="20% - uthevingsfarge 4 47 3_CC1" xfId="54520" xr:uid="{09462E8B-2DBB-47EE-87CB-CF96D56E8E65}"/>
    <cellStyle name="20% - uthevingsfarge 4 47 4" xfId="39357" xr:uid="{00000000-0005-0000-0000-00007D350000}"/>
    <cellStyle name="20% - uthevingsfarge 4 47 5" xfId="39358" xr:uid="{00000000-0005-0000-0000-00007E350000}"/>
    <cellStyle name="20% - uthevingsfarge 4 47 6" xfId="39359" xr:uid="{00000000-0005-0000-0000-00007F350000}"/>
    <cellStyle name="20% - uthevingsfarge 4 47 7" xfId="39350" xr:uid="{00000000-0005-0000-0000-000080350000}"/>
    <cellStyle name="20% - uthevingsfarge 4 47_4 manuell" xfId="54521" xr:uid="{4E782370-76B5-4776-90F4-93EE363FD2A1}"/>
    <cellStyle name="20% - uthevingsfarge 4 48" xfId="3414" xr:uid="{00000000-0005-0000-0000-000082350000}"/>
    <cellStyle name="20% - uthevingsfarge 4 48 2" xfId="3415" xr:uid="{00000000-0005-0000-0000-000083350000}"/>
    <cellStyle name="20% - uthevingsfarge 4 48 2 2" xfId="3416" xr:uid="{00000000-0005-0000-0000-000084350000}"/>
    <cellStyle name="20% - uthevingsfarge 4 48 2 2 2" xfId="39362" xr:uid="{00000000-0005-0000-0000-000085350000}"/>
    <cellStyle name="20% - uthevingsfarge 4 48 2 2_CC1" xfId="54522" xr:uid="{BD546A14-9C76-41DB-9F5C-9829313E9D4A}"/>
    <cellStyle name="20% - uthevingsfarge 4 48 2 3" xfId="39363" xr:uid="{00000000-0005-0000-0000-000086350000}"/>
    <cellStyle name="20% - uthevingsfarge 4 48 2 4" xfId="39364" xr:uid="{00000000-0005-0000-0000-000087350000}"/>
    <cellStyle name="20% - uthevingsfarge 4 48 2 5" xfId="39365" xr:uid="{00000000-0005-0000-0000-000088350000}"/>
    <cellStyle name="20% - uthevingsfarge 4 48 2 6" xfId="39361" xr:uid="{00000000-0005-0000-0000-000089350000}"/>
    <cellStyle name="20% - uthevingsfarge 4 48 2_4 manuell" xfId="54523" xr:uid="{8EE0DB7D-9C1F-4FF3-93CD-C6F970288425}"/>
    <cellStyle name="20% - uthevingsfarge 4 48 3" xfId="3417" xr:uid="{00000000-0005-0000-0000-00008B350000}"/>
    <cellStyle name="20% - uthevingsfarge 4 48 3 2" xfId="39366" xr:uid="{00000000-0005-0000-0000-00008C350000}"/>
    <cellStyle name="20% - uthevingsfarge 4 48 3_CC1" xfId="54524" xr:uid="{3C6C239B-2778-4216-93C4-7C8A07CC9ECB}"/>
    <cellStyle name="20% - uthevingsfarge 4 48 4" xfId="39367" xr:uid="{00000000-0005-0000-0000-00008D350000}"/>
    <cellStyle name="20% - uthevingsfarge 4 48 5" xfId="39368" xr:uid="{00000000-0005-0000-0000-00008E350000}"/>
    <cellStyle name="20% - uthevingsfarge 4 48 6" xfId="39369" xr:uid="{00000000-0005-0000-0000-00008F350000}"/>
    <cellStyle name="20% - uthevingsfarge 4 48 7" xfId="39360" xr:uid="{00000000-0005-0000-0000-000090350000}"/>
    <cellStyle name="20% - uthevingsfarge 4 48_4 manuell" xfId="54525" xr:uid="{31F8BE6F-FD9C-43CD-82D6-34DF2614C9AD}"/>
    <cellStyle name="20% - uthevingsfarge 4 49" xfId="3418" xr:uid="{00000000-0005-0000-0000-000092350000}"/>
    <cellStyle name="20% - uthevingsfarge 4 49 2" xfId="3419" xr:uid="{00000000-0005-0000-0000-000093350000}"/>
    <cellStyle name="20% - uthevingsfarge 4 49 2 2" xfId="3420" xr:uid="{00000000-0005-0000-0000-000094350000}"/>
    <cellStyle name="20% - uthevingsfarge 4 49 2 2 2" xfId="39372" xr:uid="{00000000-0005-0000-0000-000095350000}"/>
    <cellStyle name="20% - uthevingsfarge 4 49 2 2_CC1" xfId="54526" xr:uid="{1DDF3D10-7AB1-4BDC-8386-D3ACA37F5F12}"/>
    <cellStyle name="20% - uthevingsfarge 4 49 2 3" xfId="39373" xr:uid="{00000000-0005-0000-0000-000096350000}"/>
    <cellStyle name="20% - uthevingsfarge 4 49 2 4" xfId="39374" xr:uid="{00000000-0005-0000-0000-000097350000}"/>
    <cellStyle name="20% - uthevingsfarge 4 49 2 5" xfId="39375" xr:uid="{00000000-0005-0000-0000-000098350000}"/>
    <cellStyle name="20% - uthevingsfarge 4 49 2 6" xfId="39371" xr:uid="{00000000-0005-0000-0000-000099350000}"/>
    <cellStyle name="20% - uthevingsfarge 4 49 2_4 manuell" xfId="54527" xr:uid="{13A97A21-B2D1-442A-8A47-6F834384F264}"/>
    <cellStyle name="20% - uthevingsfarge 4 49 3" xfId="3421" xr:uid="{00000000-0005-0000-0000-00009B350000}"/>
    <cellStyle name="20% - uthevingsfarge 4 49 3 2" xfId="39376" xr:uid="{00000000-0005-0000-0000-00009C350000}"/>
    <cellStyle name="20% - uthevingsfarge 4 49 3_CC1" xfId="54528" xr:uid="{D98F25F3-8293-4217-A57F-66F3B9618C80}"/>
    <cellStyle name="20% - uthevingsfarge 4 49 4" xfId="39377" xr:uid="{00000000-0005-0000-0000-00009D350000}"/>
    <cellStyle name="20% - uthevingsfarge 4 49 5" xfId="39378" xr:uid="{00000000-0005-0000-0000-00009E350000}"/>
    <cellStyle name="20% - uthevingsfarge 4 49 6" xfId="39379" xr:uid="{00000000-0005-0000-0000-00009F350000}"/>
    <cellStyle name="20% - uthevingsfarge 4 49 7" xfId="39370" xr:uid="{00000000-0005-0000-0000-0000A0350000}"/>
    <cellStyle name="20% - uthevingsfarge 4 49_4 manuell" xfId="54529" xr:uid="{E304A306-08FC-4DE7-9BC8-C1C2DBC2C499}"/>
    <cellStyle name="20% - uthevingsfarge 4 5" xfId="3422" xr:uid="{00000000-0005-0000-0000-0000A2350000}"/>
    <cellStyle name="20% - uthevingsfarge 4 5 2" xfId="3423" xr:uid="{00000000-0005-0000-0000-0000A3350000}"/>
    <cellStyle name="20% - uthevingsfarge 4 5 2 2" xfId="3424" xr:uid="{00000000-0005-0000-0000-0000A4350000}"/>
    <cellStyle name="20% - uthevingsfarge 4 5 2 2 2" xfId="39382" xr:uid="{00000000-0005-0000-0000-0000A5350000}"/>
    <cellStyle name="20% - uthevingsfarge 4 5 2 2 2 2" xfId="44328" xr:uid="{00000000-0005-0000-0000-0000A6350000}"/>
    <cellStyle name="20% - uthevingsfarge 4 5 2 2 3" xfId="44329" xr:uid="{00000000-0005-0000-0000-0000A7350000}"/>
    <cellStyle name="20% - uthevingsfarge 4 5 2 2_3. Chng in credit spreads" xfId="44330" xr:uid="{00000000-0005-0000-0000-0000A8350000}"/>
    <cellStyle name="20% - uthevingsfarge 4 5 2 3" xfId="39383" xr:uid="{00000000-0005-0000-0000-0000A9350000}"/>
    <cellStyle name="20% - uthevingsfarge 4 5 2 3 2" xfId="44331" xr:uid="{00000000-0005-0000-0000-0000AA350000}"/>
    <cellStyle name="20% - uthevingsfarge 4 5 2 3 2 2" xfId="44332" xr:uid="{00000000-0005-0000-0000-0000AB350000}"/>
    <cellStyle name="20% - uthevingsfarge 4 5 2 3 3" xfId="44333" xr:uid="{00000000-0005-0000-0000-0000AC350000}"/>
    <cellStyle name="20% - uthevingsfarge 4 5 2 3_3. Chng in credit spreads" xfId="44334" xr:uid="{00000000-0005-0000-0000-0000AD350000}"/>
    <cellStyle name="20% - uthevingsfarge 4 5 2 4" xfId="39384" xr:uid="{00000000-0005-0000-0000-0000AE350000}"/>
    <cellStyle name="20% - uthevingsfarge 4 5 2 4 2" xfId="44335" xr:uid="{00000000-0005-0000-0000-0000AF350000}"/>
    <cellStyle name="20% - uthevingsfarge 4 5 2 5" xfId="39385" xr:uid="{00000000-0005-0000-0000-0000B0350000}"/>
    <cellStyle name="20% - uthevingsfarge 4 5 2 6" xfId="39381" xr:uid="{00000000-0005-0000-0000-0000B1350000}"/>
    <cellStyle name="20% - uthevingsfarge 4 5 2_3. Chng in credit spreads" xfId="44336" xr:uid="{00000000-0005-0000-0000-0000B2350000}"/>
    <cellStyle name="20% - uthevingsfarge 4 5 3" xfId="3425" xr:uid="{00000000-0005-0000-0000-0000B3350000}"/>
    <cellStyle name="20% - uthevingsfarge 4 5 3 2" xfId="15013" xr:uid="{00000000-0005-0000-0000-0000B4350000}"/>
    <cellStyle name="20% - uthevingsfarge 4 5 3 2 2" xfId="44337" xr:uid="{00000000-0005-0000-0000-0000B5350000}"/>
    <cellStyle name="20% - uthevingsfarge 4 5 3 3" xfId="39386" xr:uid="{00000000-0005-0000-0000-0000B6350000}"/>
    <cellStyle name="20% - uthevingsfarge 4 5 3_3. Chng in credit spreads" xfId="44338" xr:uid="{00000000-0005-0000-0000-0000B7350000}"/>
    <cellStyle name="20% - uthevingsfarge 4 5 4" xfId="15014" xr:uid="{00000000-0005-0000-0000-0000B8350000}"/>
    <cellStyle name="20% - uthevingsfarge 4 5 4 2" xfId="39387" xr:uid="{00000000-0005-0000-0000-0000B9350000}"/>
    <cellStyle name="20% - uthevingsfarge 4 5 4 2 2" xfId="44339" xr:uid="{00000000-0005-0000-0000-0000BA350000}"/>
    <cellStyle name="20% - uthevingsfarge 4 5 4 3" xfId="44340" xr:uid="{00000000-0005-0000-0000-0000BB350000}"/>
    <cellStyle name="20% - uthevingsfarge 4 5 4_3. Chng in credit spreads" xfId="44341" xr:uid="{00000000-0005-0000-0000-0000BC350000}"/>
    <cellStyle name="20% - uthevingsfarge 4 5 5" xfId="15015" xr:uid="{00000000-0005-0000-0000-0000BD350000}"/>
    <cellStyle name="20% - uthevingsfarge 4 5 5 2" xfId="39388" xr:uid="{00000000-0005-0000-0000-0000BE350000}"/>
    <cellStyle name="20% - uthevingsfarge 4 5 6" xfId="39389" xr:uid="{00000000-0005-0000-0000-0000BF350000}"/>
    <cellStyle name="20% - uthevingsfarge 4 5 7" xfId="39380" xr:uid="{00000000-0005-0000-0000-0000C0350000}"/>
    <cellStyle name="20% - uthevingsfarge 4 5 8" xfId="44342" xr:uid="{00000000-0005-0000-0000-0000C1350000}"/>
    <cellStyle name="20% - uthevingsfarge 4 5 9" xfId="44343" xr:uid="{00000000-0005-0000-0000-0000C2350000}"/>
    <cellStyle name="20% - uthevingsfarge 4 5_3. Chng in credit spreads" xfId="44344" xr:uid="{00000000-0005-0000-0000-0000C3350000}"/>
    <cellStyle name="20% - uthevingsfarge 4 50" xfId="3426" xr:uid="{00000000-0005-0000-0000-0000C4350000}"/>
    <cellStyle name="20% - uthevingsfarge 4 50 2" xfId="3427" xr:uid="{00000000-0005-0000-0000-0000C5350000}"/>
    <cellStyle name="20% - uthevingsfarge 4 50 2 2" xfId="3428" xr:uid="{00000000-0005-0000-0000-0000C6350000}"/>
    <cellStyle name="20% - uthevingsfarge 4 50 2 2 2" xfId="39392" xr:uid="{00000000-0005-0000-0000-0000C7350000}"/>
    <cellStyle name="20% - uthevingsfarge 4 50 2 2_CC1" xfId="54530" xr:uid="{E126CACD-20AF-49C2-9EB9-FF8DACB99297}"/>
    <cellStyle name="20% - uthevingsfarge 4 50 2 3" xfId="39393" xr:uid="{00000000-0005-0000-0000-0000C8350000}"/>
    <cellStyle name="20% - uthevingsfarge 4 50 2 4" xfId="39394" xr:uid="{00000000-0005-0000-0000-0000C9350000}"/>
    <cellStyle name="20% - uthevingsfarge 4 50 2 5" xfId="39395" xr:uid="{00000000-0005-0000-0000-0000CA350000}"/>
    <cellStyle name="20% - uthevingsfarge 4 50 2 6" xfId="39391" xr:uid="{00000000-0005-0000-0000-0000CB350000}"/>
    <cellStyle name="20% - uthevingsfarge 4 50 2_4 manuell" xfId="54531" xr:uid="{9895325C-F893-440E-865E-C65096120724}"/>
    <cellStyle name="20% - uthevingsfarge 4 50 3" xfId="3429" xr:uid="{00000000-0005-0000-0000-0000CD350000}"/>
    <cellStyle name="20% - uthevingsfarge 4 50 3 2" xfId="39396" xr:uid="{00000000-0005-0000-0000-0000CE350000}"/>
    <cellStyle name="20% - uthevingsfarge 4 50 3_CC1" xfId="54532" xr:uid="{5E02EB6A-6F26-4412-A974-7A6DF9CD3F57}"/>
    <cellStyle name="20% - uthevingsfarge 4 50 4" xfId="39397" xr:uid="{00000000-0005-0000-0000-0000CF350000}"/>
    <cellStyle name="20% - uthevingsfarge 4 50 5" xfId="39398" xr:uid="{00000000-0005-0000-0000-0000D0350000}"/>
    <cellStyle name="20% - uthevingsfarge 4 50 6" xfId="39399" xr:uid="{00000000-0005-0000-0000-0000D1350000}"/>
    <cellStyle name="20% - uthevingsfarge 4 50 7" xfId="39390" xr:uid="{00000000-0005-0000-0000-0000D2350000}"/>
    <cellStyle name="20% - uthevingsfarge 4 50_4 manuell" xfId="54533" xr:uid="{D0ED0DDA-BA13-49BE-880B-F2F6CFD13CC5}"/>
    <cellStyle name="20% - uthevingsfarge 4 51" xfId="3430" xr:uid="{00000000-0005-0000-0000-0000D4350000}"/>
    <cellStyle name="20% - uthevingsfarge 4 51 2" xfId="3431" xr:uid="{00000000-0005-0000-0000-0000D5350000}"/>
    <cellStyle name="20% - uthevingsfarge 4 51 2 2" xfId="3432" xr:uid="{00000000-0005-0000-0000-0000D6350000}"/>
    <cellStyle name="20% - uthevingsfarge 4 51 2 2 2" xfId="39402" xr:uid="{00000000-0005-0000-0000-0000D7350000}"/>
    <cellStyle name="20% - uthevingsfarge 4 51 2 2_CC1" xfId="54534" xr:uid="{5F9C5134-02EC-402D-BE20-15C7CB5BCEC0}"/>
    <cellStyle name="20% - uthevingsfarge 4 51 2 3" xfId="39403" xr:uid="{00000000-0005-0000-0000-0000D8350000}"/>
    <cellStyle name="20% - uthevingsfarge 4 51 2 4" xfId="39404" xr:uid="{00000000-0005-0000-0000-0000D9350000}"/>
    <cellStyle name="20% - uthevingsfarge 4 51 2 5" xfId="39405" xr:uid="{00000000-0005-0000-0000-0000DA350000}"/>
    <cellStyle name="20% - uthevingsfarge 4 51 2 6" xfId="39401" xr:uid="{00000000-0005-0000-0000-0000DB350000}"/>
    <cellStyle name="20% - uthevingsfarge 4 51 2_4 manuell" xfId="54535" xr:uid="{A283B774-23E1-4B92-9CE3-23AFFE7A25F3}"/>
    <cellStyle name="20% - uthevingsfarge 4 51 3" xfId="3433" xr:uid="{00000000-0005-0000-0000-0000DD350000}"/>
    <cellStyle name="20% - uthevingsfarge 4 51 3 2" xfId="39406" xr:uid="{00000000-0005-0000-0000-0000DE350000}"/>
    <cellStyle name="20% - uthevingsfarge 4 51 3_CC1" xfId="54536" xr:uid="{90B98869-6386-408F-A0FB-E7D12268B4DF}"/>
    <cellStyle name="20% - uthevingsfarge 4 51 4" xfId="39407" xr:uid="{00000000-0005-0000-0000-0000DF350000}"/>
    <cellStyle name="20% - uthevingsfarge 4 51 5" xfId="39408" xr:uid="{00000000-0005-0000-0000-0000E0350000}"/>
    <cellStyle name="20% - uthevingsfarge 4 51 6" xfId="39409" xr:uid="{00000000-0005-0000-0000-0000E1350000}"/>
    <cellStyle name="20% - uthevingsfarge 4 51 7" xfId="39400" xr:uid="{00000000-0005-0000-0000-0000E2350000}"/>
    <cellStyle name="20% - uthevingsfarge 4 51_4 manuell" xfId="54537" xr:uid="{5A1A7A23-CDC5-40E2-9F38-D390B3C6CB0F}"/>
    <cellStyle name="20% - uthevingsfarge 4 52" xfId="3434" xr:uid="{00000000-0005-0000-0000-0000E4350000}"/>
    <cellStyle name="20% - uthevingsfarge 4 52 2" xfId="3435" xr:uid="{00000000-0005-0000-0000-0000E5350000}"/>
    <cellStyle name="20% - uthevingsfarge 4 52 2 2" xfId="3436" xr:uid="{00000000-0005-0000-0000-0000E6350000}"/>
    <cellStyle name="20% - uthevingsfarge 4 52 2 2 2" xfId="39412" xr:uid="{00000000-0005-0000-0000-0000E7350000}"/>
    <cellStyle name="20% - uthevingsfarge 4 52 2 2_CC1" xfId="54538" xr:uid="{F916332E-5DD4-497D-90EB-6330B3ED4F3E}"/>
    <cellStyle name="20% - uthevingsfarge 4 52 2 3" xfId="39413" xr:uid="{00000000-0005-0000-0000-0000E8350000}"/>
    <cellStyle name="20% - uthevingsfarge 4 52 2 4" xfId="39414" xr:uid="{00000000-0005-0000-0000-0000E9350000}"/>
    <cellStyle name="20% - uthevingsfarge 4 52 2 5" xfId="39415" xr:uid="{00000000-0005-0000-0000-0000EA350000}"/>
    <cellStyle name="20% - uthevingsfarge 4 52 2 6" xfId="39411" xr:uid="{00000000-0005-0000-0000-0000EB350000}"/>
    <cellStyle name="20% - uthevingsfarge 4 52 2_4 manuell" xfId="54539" xr:uid="{B60D2DF8-6F75-4D00-B90F-304CE755505D}"/>
    <cellStyle name="20% - uthevingsfarge 4 52 3" xfId="3437" xr:uid="{00000000-0005-0000-0000-0000ED350000}"/>
    <cellStyle name="20% - uthevingsfarge 4 52 3 2" xfId="39416" xr:uid="{00000000-0005-0000-0000-0000EE350000}"/>
    <cellStyle name="20% - uthevingsfarge 4 52 3_CC1" xfId="54540" xr:uid="{050741E0-046F-4095-8302-0D45F461CA56}"/>
    <cellStyle name="20% - uthevingsfarge 4 52 4" xfId="39417" xr:uid="{00000000-0005-0000-0000-0000EF350000}"/>
    <cellStyle name="20% - uthevingsfarge 4 52 5" xfId="39418" xr:uid="{00000000-0005-0000-0000-0000F0350000}"/>
    <cellStyle name="20% - uthevingsfarge 4 52 6" xfId="39419" xr:uid="{00000000-0005-0000-0000-0000F1350000}"/>
    <cellStyle name="20% - uthevingsfarge 4 52 7" xfId="39410" xr:uid="{00000000-0005-0000-0000-0000F2350000}"/>
    <cellStyle name="20% - uthevingsfarge 4 52_4 manuell" xfId="54541" xr:uid="{5060971E-61DC-4BFE-8F7D-E0C18E9AE1C8}"/>
    <cellStyle name="20% - uthevingsfarge 4 53" xfId="3438" xr:uid="{00000000-0005-0000-0000-0000F4350000}"/>
    <cellStyle name="20% - uthevingsfarge 4 53 2" xfId="3439" xr:uid="{00000000-0005-0000-0000-0000F5350000}"/>
    <cellStyle name="20% - uthevingsfarge 4 53 2 2" xfId="3440" xr:uid="{00000000-0005-0000-0000-0000F6350000}"/>
    <cellStyle name="20% - uthevingsfarge 4 53 2 2 2" xfId="39422" xr:uid="{00000000-0005-0000-0000-0000F7350000}"/>
    <cellStyle name="20% - uthevingsfarge 4 53 2 2_CC1" xfId="54542" xr:uid="{FBA038CE-9907-4486-A0C4-38F5637327CE}"/>
    <cellStyle name="20% - uthevingsfarge 4 53 2 3" xfId="39423" xr:uid="{00000000-0005-0000-0000-0000F8350000}"/>
    <cellStyle name="20% - uthevingsfarge 4 53 2 4" xfId="39424" xr:uid="{00000000-0005-0000-0000-0000F9350000}"/>
    <cellStyle name="20% - uthevingsfarge 4 53 2 5" xfId="39425" xr:uid="{00000000-0005-0000-0000-0000FA350000}"/>
    <cellStyle name="20% - uthevingsfarge 4 53 2 6" xfId="39421" xr:uid="{00000000-0005-0000-0000-0000FB350000}"/>
    <cellStyle name="20% - uthevingsfarge 4 53 2_4 manuell" xfId="54543" xr:uid="{79997222-E246-4C62-A5B2-C50BC992B426}"/>
    <cellStyle name="20% - uthevingsfarge 4 53 3" xfId="3441" xr:uid="{00000000-0005-0000-0000-0000FD350000}"/>
    <cellStyle name="20% - uthevingsfarge 4 53 3 2" xfId="39426" xr:uid="{00000000-0005-0000-0000-0000FE350000}"/>
    <cellStyle name="20% - uthevingsfarge 4 53 3_CC1" xfId="54544" xr:uid="{999DF8F7-7D31-481A-9220-AD335A085FBB}"/>
    <cellStyle name="20% - uthevingsfarge 4 53 4" xfId="39427" xr:uid="{00000000-0005-0000-0000-0000FF350000}"/>
    <cellStyle name="20% - uthevingsfarge 4 53 5" xfId="39428" xr:uid="{00000000-0005-0000-0000-000000360000}"/>
    <cellStyle name="20% - uthevingsfarge 4 53 6" xfId="39429" xr:uid="{00000000-0005-0000-0000-000001360000}"/>
    <cellStyle name="20% - uthevingsfarge 4 53 7" xfId="39420" xr:uid="{00000000-0005-0000-0000-000002360000}"/>
    <cellStyle name="20% - uthevingsfarge 4 53_4 manuell" xfId="54545" xr:uid="{9843261D-E8AA-42A8-8CE3-58D9687EFF6B}"/>
    <cellStyle name="20% - uthevingsfarge 4 54" xfId="3442" xr:uid="{00000000-0005-0000-0000-000004360000}"/>
    <cellStyle name="20% - uthevingsfarge 4 54 2" xfId="3443" xr:uid="{00000000-0005-0000-0000-000005360000}"/>
    <cellStyle name="20% - uthevingsfarge 4 54 2 2" xfId="3444" xr:uid="{00000000-0005-0000-0000-000006360000}"/>
    <cellStyle name="20% - uthevingsfarge 4 54 2 2 2" xfId="39432" xr:uid="{00000000-0005-0000-0000-000007360000}"/>
    <cellStyle name="20% - uthevingsfarge 4 54 2 2_CC1" xfId="54546" xr:uid="{C4B488D0-9709-4F59-BE94-DE65A552E3E6}"/>
    <cellStyle name="20% - uthevingsfarge 4 54 2 3" xfId="39433" xr:uid="{00000000-0005-0000-0000-000008360000}"/>
    <cellStyle name="20% - uthevingsfarge 4 54 2 4" xfId="39434" xr:uid="{00000000-0005-0000-0000-000009360000}"/>
    <cellStyle name="20% - uthevingsfarge 4 54 2 5" xfId="39435" xr:uid="{00000000-0005-0000-0000-00000A360000}"/>
    <cellStyle name="20% - uthevingsfarge 4 54 2 6" xfId="39431" xr:uid="{00000000-0005-0000-0000-00000B360000}"/>
    <cellStyle name="20% - uthevingsfarge 4 54 2_4 manuell" xfId="54547" xr:uid="{D81C7B3B-3F21-4DD1-806A-241E1DC5E501}"/>
    <cellStyle name="20% - uthevingsfarge 4 54 3" xfId="3445" xr:uid="{00000000-0005-0000-0000-00000D360000}"/>
    <cellStyle name="20% - uthevingsfarge 4 54 3 2" xfId="39436" xr:uid="{00000000-0005-0000-0000-00000E360000}"/>
    <cellStyle name="20% - uthevingsfarge 4 54 3_CC1" xfId="54548" xr:uid="{8FBBA3F3-2B89-4004-82FB-4B28041C0F0E}"/>
    <cellStyle name="20% - uthevingsfarge 4 54 4" xfId="39437" xr:uid="{00000000-0005-0000-0000-00000F360000}"/>
    <cellStyle name="20% - uthevingsfarge 4 54 5" xfId="39438" xr:uid="{00000000-0005-0000-0000-000010360000}"/>
    <cellStyle name="20% - uthevingsfarge 4 54 6" xfId="39439" xr:uid="{00000000-0005-0000-0000-000011360000}"/>
    <cellStyle name="20% - uthevingsfarge 4 54 7" xfId="39430" xr:uid="{00000000-0005-0000-0000-000012360000}"/>
    <cellStyle name="20% - uthevingsfarge 4 54_4 manuell" xfId="54549" xr:uid="{EB81FE02-F1B5-46AC-B637-60411BF2CC0A}"/>
    <cellStyle name="20% - uthevingsfarge 4 55" xfId="3446" xr:uid="{00000000-0005-0000-0000-000014360000}"/>
    <cellStyle name="20% - uthevingsfarge 4 55 2" xfId="3447" xr:uid="{00000000-0005-0000-0000-000015360000}"/>
    <cellStyle name="20% - uthevingsfarge 4 55 2 2" xfId="3448" xr:uid="{00000000-0005-0000-0000-000016360000}"/>
    <cellStyle name="20% - uthevingsfarge 4 55 2 2 2" xfId="39442" xr:uid="{00000000-0005-0000-0000-000017360000}"/>
    <cellStyle name="20% - uthevingsfarge 4 55 2 2_CC1" xfId="54550" xr:uid="{B7B9B052-6D10-4731-839C-80811A89F4F6}"/>
    <cellStyle name="20% - uthevingsfarge 4 55 2 3" xfId="39443" xr:uid="{00000000-0005-0000-0000-000018360000}"/>
    <cellStyle name="20% - uthevingsfarge 4 55 2 4" xfId="39444" xr:uid="{00000000-0005-0000-0000-000019360000}"/>
    <cellStyle name="20% - uthevingsfarge 4 55 2 5" xfId="39445" xr:uid="{00000000-0005-0000-0000-00001A360000}"/>
    <cellStyle name="20% - uthevingsfarge 4 55 2 6" xfId="39441" xr:uid="{00000000-0005-0000-0000-00001B360000}"/>
    <cellStyle name="20% - uthevingsfarge 4 55 2_4 manuell" xfId="54551" xr:uid="{1D84FDF3-F231-4BD3-97A0-057609984F19}"/>
    <cellStyle name="20% - uthevingsfarge 4 55 3" xfId="3449" xr:uid="{00000000-0005-0000-0000-00001D360000}"/>
    <cellStyle name="20% - uthevingsfarge 4 55 3 2" xfId="39446" xr:uid="{00000000-0005-0000-0000-00001E360000}"/>
    <cellStyle name="20% - uthevingsfarge 4 55 3_CC1" xfId="54552" xr:uid="{5DD16A7C-6B6A-44ED-83CD-62FB5E8B4F4E}"/>
    <cellStyle name="20% - uthevingsfarge 4 55 4" xfId="39447" xr:uid="{00000000-0005-0000-0000-00001F360000}"/>
    <cellStyle name="20% - uthevingsfarge 4 55 5" xfId="39448" xr:uid="{00000000-0005-0000-0000-000020360000}"/>
    <cellStyle name="20% - uthevingsfarge 4 55 6" xfId="39449" xr:uid="{00000000-0005-0000-0000-000021360000}"/>
    <cellStyle name="20% - uthevingsfarge 4 55 7" xfId="39440" xr:uid="{00000000-0005-0000-0000-000022360000}"/>
    <cellStyle name="20% - uthevingsfarge 4 55_4 manuell" xfId="54553" xr:uid="{10DA00B5-8A08-46A1-932E-88ADA3AEE583}"/>
    <cellStyle name="20% - uthevingsfarge 4 56" xfId="3450" xr:uid="{00000000-0005-0000-0000-000024360000}"/>
    <cellStyle name="20% - uthevingsfarge 4 56 2" xfId="3451" xr:uid="{00000000-0005-0000-0000-000025360000}"/>
    <cellStyle name="20% - uthevingsfarge 4 56 2 2" xfId="3452" xr:uid="{00000000-0005-0000-0000-000026360000}"/>
    <cellStyle name="20% - uthevingsfarge 4 56 2 2 2" xfId="39452" xr:uid="{00000000-0005-0000-0000-000027360000}"/>
    <cellStyle name="20% - uthevingsfarge 4 56 2 2_CC1" xfId="54554" xr:uid="{156A69E4-9F20-4AEF-96C8-C5E1223A0F39}"/>
    <cellStyle name="20% - uthevingsfarge 4 56 2 3" xfId="39453" xr:uid="{00000000-0005-0000-0000-000028360000}"/>
    <cellStyle name="20% - uthevingsfarge 4 56 2 4" xfId="39454" xr:uid="{00000000-0005-0000-0000-000029360000}"/>
    <cellStyle name="20% - uthevingsfarge 4 56 2 5" xfId="39455" xr:uid="{00000000-0005-0000-0000-00002A360000}"/>
    <cellStyle name="20% - uthevingsfarge 4 56 2 6" xfId="39451" xr:uid="{00000000-0005-0000-0000-00002B360000}"/>
    <cellStyle name="20% - uthevingsfarge 4 56 2_4 manuell" xfId="54555" xr:uid="{A333C0F7-D822-4041-95AE-B1ECDD489332}"/>
    <cellStyle name="20% - uthevingsfarge 4 56 3" xfId="3453" xr:uid="{00000000-0005-0000-0000-00002D360000}"/>
    <cellStyle name="20% - uthevingsfarge 4 56 3 2" xfId="39456" xr:uid="{00000000-0005-0000-0000-00002E360000}"/>
    <cellStyle name="20% - uthevingsfarge 4 56 3_CC1" xfId="54556" xr:uid="{508FDE76-B531-4C8A-AF7D-B678CF1EF6E2}"/>
    <cellStyle name="20% - uthevingsfarge 4 56 4" xfId="39457" xr:uid="{00000000-0005-0000-0000-00002F360000}"/>
    <cellStyle name="20% - uthevingsfarge 4 56 5" xfId="39458" xr:uid="{00000000-0005-0000-0000-000030360000}"/>
    <cellStyle name="20% - uthevingsfarge 4 56 6" xfId="39459" xr:uid="{00000000-0005-0000-0000-000031360000}"/>
    <cellStyle name="20% - uthevingsfarge 4 56 7" xfId="39450" xr:uid="{00000000-0005-0000-0000-000032360000}"/>
    <cellStyle name="20% - uthevingsfarge 4 56_4 manuell" xfId="54557" xr:uid="{9D519D1A-9BA0-4A57-9427-F633ECCBFAB6}"/>
    <cellStyle name="20% - uthevingsfarge 4 57" xfId="3454" xr:uid="{00000000-0005-0000-0000-000034360000}"/>
    <cellStyle name="20% - uthevingsfarge 4 57 2" xfId="3455" xr:uid="{00000000-0005-0000-0000-000035360000}"/>
    <cellStyle name="20% - uthevingsfarge 4 57 2 2" xfId="3456" xr:uid="{00000000-0005-0000-0000-000036360000}"/>
    <cellStyle name="20% - uthevingsfarge 4 57 2 2 2" xfId="39462" xr:uid="{00000000-0005-0000-0000-000037360000}"/>
    <cellStyle name="20% - uthevingsfarge 4 57 2 2_CC1" xfId="54558" xr:uid="{96E0B779-0C3C-4C23-9318-DDC93A283026}"/>
    <cellStyle name="20% - uthevingsfarge 4 57 2 3" xfId="39463" xr:uid="{00000000-0005-0000-0000-000038360000}"/>
    <cellStyle name="20% - uthevingsfarge 4 57 2 4" xfId="39464" xr:uid="{00000000-0005-0000-0000-000039360000}"/>
    <cellStyle name="20% - uthevingsfarge 4 57 2 5" xfId="39465" xr:uid="{00000000-0005-0000-0000-00003A360000}"/>
    <cellStyle name="20% - uthevingsfarge 4 57 2 6" xfId="39461" xr:uid="{00000000-0005-0000-0000-00003B360000}"/>
    <cellStyle name="20% - uthevingsfarge 4 57 2_4 manuell" xfId="54559" xr:uid="{DFB80D2A-6803-4E6D-A5D6-D9A05B014787}"/>
    <cellStyle name="20% - uthevingsfarge 4 57 3" xfId="3457" xr:uid="{00000000-0005-0000-0000-00003D360000}"/>
    <cellStyle name="20% - uthevingsfarge 4 57 3 2" xfId="39466" xr:uid="{00000000-0005-0000-0000-00003E360000}"/>
    <cellStyle name="20% - uthevingsfarge 4 57 3_CC1" xfId="54560" xr:uid="{416A8B80-D03E-4F36-A108-29BB698F3655}"/>
    <cellStyle name="20% - uthevingsfarge 4 57 4" xfId="39467" xr:uid="{00000000-0005-0000-0000-00003F360000}"/>
    <cellStyle name="20% - uthevingsfarge 4 57 5" xfId="39468" xr:uid="{00000000-0005-0000-0000-000040360000}"/>
    <cellStyle name="20% - uthevingsfarge 4 57 6" xfId="39469" xr:uid="{00000000-0005-0000-0000-000041360000}"/>
    <cellStyle name="20% - uthevingsfarge 4 57 7" xfId="39460" xr:uid="{00000000-0005-0000-0000-000042360000}"/>
    <cellStyle name="20% - uthevingsfarge 4 57_4 manuell" xfId="54561" xr:uid="{50D41374-E551-4E27-BA0F-809D5D9A2701}"/>
    <cellStyle name="20% - uthevingsfarge 4 58" xfId="3458" xr:uid="{00000000-0005-0000-0000-000044360000}"/>
    <cellStyle name="20% - uthevingsfarge 4 58 2" xfId="3459" xr:uid="{00000000-0005-0000-0000-000045360000}"/>
    <cellStyle name="20% - uthevingsfarge 4 58 2 2" xfId="3460" xr:uid="{00000000-0005-0000-0000-000046360000}"/>
    <cellStyle name="20% - uthevingsfarge 4 58 2 2 2" xfId="39472" xr:uid="{00000000-0005-0000-0000-000047360000}"/>
    <cellStyle name="20% - uthevingsfarge 4 58 2 2_CC1" xfId="54562" xr:uid="{2565B0A4-13DE-4CA1-8D37-3F81D6D0C706}"/>
    <cellStyle name="20% - uthevingsfarge 4 58 2 3" xfId="39473" xr:uid="{00000000-0005-0000-0000-000048360000}"/>
    <cellStyle name="20% - uthevingsfarge 4 58 2 4" xfId="39474" xr:uid="{00000000-0005-0000-0000-000049360000}"/>
    <cellStyle name="20% - uthevingsfarge 4 58 2 5" xfId="39475" xr:uid="{00000000-0005-0000-0000-00004A360000}"/>
    <cellStyle name="20% - uthevingsfarge 4 58 2 6" xfId="39471" xr:uid="{00000000-0005-0000-0000-00004B360000}"/>
    <cellStyle name="20% - uthevingsfarge 4 58 2_4 manuell" xfId="54563" xr:uid="{D77CC4CA-8D0F-4C8A-9DD4-EBFEA0C68399}"/>
    <cellStyle name="20% - uthevingsfarge 4 58 3" xfId="3461" xr:uid="{00000000-0005-0000-0000-00004D360000}"/>
    <cellStyle name="20% - uthevingsfarge 4 58 3 2" xfId="39476" xr:uid="{00000000-0005-0000-0000-00004E360000}"/>
    <cellStyle name="20% - uthevingsfarge 4 58 3_CC1" xfId="54564" xr:uid="{05019A9E-954A-4EB3-BDFA-1CA8DC638F18}"/>
    <cellStyle name="20% - uthevingsfarge 4 58 4" xfId="39477" xr:uid="{00000000-0005-0000-0000-00004F360000}"/>
    <cellStyle name="20% - uthevingsfarge 4 58 5" xfId="39478" xr:uid="{00000000-0005-0000-0000-000050360000}"/>
    <cellStyle name="20% - uthevingsfarge 4 58 6" xfId="39479" xr:uid="{00000000-0005-0000-0000-000051360000}"/>
    <cellStyle name="20% - uthevingsfarge 4 58 7" xfId="39470" xr:uid="{00000000-0005-0000-0000-000052360000}"/>
    <cellStyle name="20% - uthevingsfarge 4 58_4 manuell" xfId="54565" xr:uid="{5D96A857-4EDA-41DF-992E-808AB01952F5}"/>
    <cellStyle name="20% - uthevingsfarge 4 59" xfId="3462" xr:uid="{00000000-0005-0000-0000-000054360000}"/>
    <cellStyle name="20% - uthevingsfarge 4 59 2" xfId="3463" xr:uid="{00000000-0005-0000-0000-000055360000}"/>
    <cellStyle name="20% - uthevingsfarge 4 59 2 2" xfId="3464" xr:uid="{00000000-0005-0000-0000-000056360000}"/>
    <cellStyle name="20% - uthevingsfarge 4 59 2 2 2" xfId="39482" xr:uid="{00000000-0005-0000-0000-000057360000}"/>
    <cellStyle name="20% - uthevingsfarge 4 59 2 2_CC1" xfId="54566" xr:uid="{12CB711C-AFD6-4BAA-A8ED-52D47C6A2570}"/>
    <cellStyle name="20% - uthevingsfarge 4 59 2 3" xfId="39483" xr:uid="{00000000-0005-0000-0000-000058360000}"/>
    <cellStyle name="20% - uthevingsfarge 4 59 2 4" xfId="39484" xr:uid="{00000000-0005-0000-0000-000059360000}"/>
    <cellStyle name="20% - uthevingsfarge 4 59 2 5" xfId="39485" xr:uid="{00000000-0005-0000-0000-00005A360000}"/>
    <cellStyle name="20% - uthevingsfarge 4 59 2 6" xfId="39481" xr:uid="{00000000-0005-0000-0000-00005B360000}"/>
    <cellStyle name="20% - uthevingsfarge 4 59 2_4 manuell" xfId="54567" xr:uid="{83514B6A-0926-4466-B021-6A442A095E28}"/>
    <cellStyle name="20% - uthevingsfarge 4 59 3" xfId="3465" xr:uid="{00000000-0005-0000-0000-00005D360000}"/>
    <cellStyle name="20% - uthevingsfarge 4 59 3 2" xfId="39486" xr:uid="{00000000-0005-0000-0000-00005E360000}"/>
    <cellStyle name="20% - uthevingsfarge 4 59 3_CC1" xfId="54568" xr:uid="{2B6C58DC-55E5-4199-B974-67DC986FA6B5}"/>
    <cellStyle name="20% - uthevingsfarge 4 59 4" xfId="39487" xr:uid="{00000000-0005-0000-0000-00005F360000}"/>
    <cellStyle name="20% - uthevingsfarge 4 59 5" xfId="39488" xr:uid="{00000000-0005-0000-0000-000060360000}"/>
    <cellStyle name="20% - uthevingsfarge 4 59 6" xfId="39489" xr:uid="{00000000-0005-0000-0000-000061360000}"/>
    <cellStyle name="20% - uthevingsfarge 4 59 7" xfId="39480" xr:uid="{00000000-0005-0000-0000-000062360000}"/>
    <cellStyle name="20% - uthevingsfarge 4 59_4 manuell" xfId="54569" xr:uid="{D359A125-1479-45D7-A6F9-CD5019CE1D82}"/>
    <cellStyle name="20% - uthevingsfarge 4 6" xfId="3466" xr:uid="{00000000-0005-0000-0000-000064360000}"/>
    <cellStyle name="20% - uthevingsfarge 4 6 2" xfId="3467" xr:uid="{00000000-0005-0000-0000-000065360000}"/>
    <cellStyle name="20% - uthevingsfarge 4 6 2 2" xfId="3468" xr:uid="{00000000-0005-0000-0000-000066360000}"/>
    <cellStyle name="20% - uthevingsfarge 4 6 2 2 2" xfId="39492" xr:uid="{00000000-0005-0000-0000-000067360000}"/>
    <cellStyle name="20% - uthevingsfarge 4 6 2 2_CC1" xfId="54570" xr:uid="{8E35FCC5-1BED-4128-84CF-133FB2B93310}"/>
    <cellStyle name="20% - uthevingsfarge 4 6 2 3" xfId="39493" xr:uid="{00000000-0005-0000-0000-000068360000}"/>
    <cellStyle name="20% - uthevingsfarge 4 6 2 4" xfId="39494" xr:uid="{00000000-0005-0000-0000-000069360000}"/>
    <cellStyle name="20% - uthevingsfarge 4 6 2 5" xfId="39495" xr:uid="{00000000-0005-0000-0000-00006A360000}"/>
    <cellStyle name="20% - uthevingsfarge 4 6 2 6" xfId="39491" xr:uid="{00000000-0005-0000-0000-00006B360000}"/>
    <cellStyle name="20% - uthevingsfarge 4 6 2_3. Chng in credit spreads" xfId="44345" xr:uid="{00000000-0005-0000-0000-00006C360000}"/>
    <cellStyle name="20% - uthevingsfarge 4 6 3" xfId="3469" xr:uid="{00000000-0005-0000-0000-00006D360000}"/>
    <cellStyle name="20% - uthevingsfarge 4 6 3 2" xfId="15016" xr:uid="{00000000-0005-0000-0000-00006E360000}"/>
    <cellStyle name="20% - uthevingsfarge 4 6 3 2 2" xfId="44346" xr:uid="{00000000-0005-0000-0000-00006F360000}"/>
    <cellStyle name="20% - uthevingsfarge 4 6 3 3" xfId="39496" xr:uid="{00000000-0005-0000-0000-000070360000}"/>
    <cellStyle name="20% - uthevingsfarge 4 6 3_3. Chng in credit spreads" xfId="44347" xr:uid="{00000000-0005-0000-0000-000071360000}"/>
    <cellStyle name="20% - uthevingsfarge 4 6 4" xfId="15017" xr:uid="{00000000-0005-0000-0000-000072360000}"/>
    <cellStyle name="20% - uthevingsfarge 4 6 4 2" xfId="39497" xr:uid="{00000000-0005-0000-0000-000073360000}"/>
    <cellStyle name="20% - uthevingsfarge 4 6 5" xfId="15018" xr:uid="{00000000-0005-0000-0000-000074360000}"/>
    <cellStyle name="20% - uthevingsfarge 4 6 5 2" xfId="39498" xr:uid="{00000000-0005-0000-0000-000075360000}"/>
    <cellStyle name="20% - uthevingsfarge 4 6 6" xfId="39499" xr:uid="{00000000-0005-0000-0000-000076360000}"/>
    <cellStyle name="20% - uthevingsfarge 4 6 7" xfId="39490" xr:uid="{00000000-0005-0000-0000-000077360000}"/>
    <cellStyle name="20% - uthevingsfarge 4 6 8" xfId="44348" xr:uid="{00000000-0005-0000-0000-000078360000}"/>
    <cellStyle name="20% - uthevingsfarge 4 6 9" xfId="44349" xr:uid="{00000000-0005-0000-0000-000079360000}"/>
    <cellStyle name="20% - uthevingsfarge 4 6_3. Chng in credit spreads" xfId="44350" xr:uid="{00000000-0005-0000-0000-00007A360000}"/>
    <cellStyle name="20% - uthevingsfarge 4 60" xfId="15019" xr:uid="{00000000-0005-0000-0000-00007B360000}"/>
    <cellStyle name="20% - uthevingsfarge 4 60 2" xfId="15020" xr:uid="{00000000-0005-0000-0000-00007C360000}"/>
    <cellStyle name="20% - uthevingsfarge 4 60 2 2" xfId="36610" xr:uid="{00000000-0005-0000-0000-00007D360000}"/>
    <cellStyle name="20% - uthevingsfarge 4 60 3" xfId="15021" xr:uid="{00000000-0005-0000-0000-00007E360000}"/>
    <cellStyle name="20% - uthevingsfarge 4 60 4" xfId="36374" xr:uid="{00000000-0005-0000-0000-00007F360000}"/>
    <cellStyle name="20% - uthevingsfarge 4 60_AVA DVA EL" xfId="15022" xr:uid="{00000000-0005-0000-0000-000080360000}"/>
    <cellStyle name="20% - uthevingsfarge 4 61" xfId="15023" xr:uid="{00000000-0005-0000-0000-000081360000}"/>
    <cellStyle name="20% - uthevingsfarge 4 61 2" xfId="15024" xr:uid="{00000000-0005-0000-0000-000082360000}"/>
    <cellStyle name="20% - uthevingsfarge 4 61 2 2" xfId="36631" xr:uid="{00000000-0005-0000-0000-000083360000}"/>
    <cellStyle name="20% - uthevingsfarge 4 61 3" xfId="15025" xr:uid="{00000000-0005-0000-0000-000084360000}"/>
    <cellStyle name="20% - uthevingsfarge 4 61 4" xfId="36400" xr:uid="{00000000-0005-0000-0000-000085360000}"/>
    <cellStyle name="20% - uthevingsfarge 4 61_AVA DVA EL" xfId="15026" xr:uid="{00000000-0005-0000-0000-000086360000}"/>
    <cellStyle name="20% - uthevingsfarge 4 62" xfId="15027" xr:uid="{00000000-0005-0000-0000-000087360000}"/>
    <cellStyle name="20% - uthevingsfarge 4 62 2" xfId="15028" xr:uid="{00000000-0005-0000-0000-000088360000}"/>
    <cellStyle name="20% - uthevingsfarge 4 62 2 2" xfId="36626" xr:uid="{00000000-0005-0000-0000-000089360000}"/>
    <cellStyle name="20% - uthevingsfarge 4 62 3" xfId="36393" xr:uid="{00000000-0005-0000-0000-00008A360000}"/>
    <cellStyle name="20% - uthevingsfarge 4 62_AVA DVA EL" xfId="15029" xr:uid="{00000000-0005-0000-0000-00008B360000}"/>
    <cellStyle name="20% - uthevingsfarge 4 63" xfId="15030" xr:uid="{00000000-0005-0000-0000-00008C360000}"/>
    <cellStyle name="20% - uthevingsfarge 4 63 2" xfId="36584" xr:uid="{00000000-0005-0000-0000-00008D360000}"/>
    <cellStyle name="20% - uthevingsfarge 4 64" xfId="15031" xr:uid="{00000000-0005-0000-0000-00008E360000}"/>
    <cellStyle name="20% - uthevingsfarge 4 64 2" xfId="36663" xr:uid="{00000000-0005-0000-0000-00008F360000}"/>
    <cellStyle name="20% - uthevingsfarge 4 65" xfId="15032" xr:uid="{00000000-0005-0000-0000-000090360000}"/>
    <cellStyle name="20% - uthevingsfarge 4 65 2" xfId="36554" xr:uid="{00000000-0005-0000-0000-000091360000}"/>
    <cellStyle name="20% - uthevingsfarge 4 66" xfId="15033" xr:uid="{00000000-0005-0000-0000-000092360000}"/>
    <cellStyle name="20% - uthevingsfarge 4 66 2" xfId="36649" xr:uid="{00000000-0005-0000-0000-000093360000}"/>
    <cellStyle name="20% - uthevingsfarge 4 67" xfId="36525" xr:uid="{00000000-0005-0000-0000-000094360000}"/>
    <cellStyle name="20% - uthevingsfarge 4 68" xfId="44351" xr:uid="{00000000-0005-0000-0000-000095360000}"/>
    <cellStyle name="20% - uthevingsfarge 4 69" xfId="44352" xr:uid="{00000000-0005-0000-0000-000096360000}"/>
    <cellStyle name="20% - uthevingsfarge 4 7" xfId="3470" xr:uid="{00000000-0005-0000-0000-000097360000}"/>
    <cellStyle name="20% - uthevingsfarge 4 7 2" xfId="3471" xr:uid="{00000000-0005-0000-0000-000098360000}"/>
    <cellStyle name="20% - uthevingsfarge 4 7 2 2" xfId="3472" xr:uid="{00000000-0005-0000-0000-000099360000}"/>
    <cellStyle name="20% - uthevingsfarge 4 7 2 2 2" xfId="39502" xr:uid="{00000000-0005-0000-0000-00009A360000}"/>
    <cellStyle name="20% - uthevingsfarge 4 7 2 2_CC1" xfId="54571" xr:uid="{8C58839A-CC14-4CEE-A854-B56F7B4E8E2F}"/>
    <cellStyle name="20% - uthevingsfarge 4 7 2 3" xfId="39503" xr:uid="{00000000-0005-0000-0000-00009B360000}"/>
    <cellStyle name="20% - uthevingsfarge 4 7 2 4" xfId="39504" xr:uid="{00000000-0005-0000-0000-00009C360000}"/>
    <cellStyle name="20% - uthevingsfarge 4 7 2 5" xfId="39505" xr:uid="{00000000-0005-0000-0000-00009D360000}"/>
    <cellStyle name="20% - uthevingsfarge 4 7 2 6" xfId="39501" xr:uid="{00000000-0005-0000-0000-00009E360000}"/>
    <cellStyle name="20% - uthevingsfarge 4 7 2_4 manuell" xfId="54572" xr:uid="{E9DEDC5A-D2B7-4DA2-8A45-F7C9DDB5FEF4}"/>
    <cellStyle name="20% - uthevingsfarge 4 7 3" xfId="3473" xr:uid="{00000000-0005-0000-0000-0000A0360000}"/>
    <cellStyle name="20% - uthevingsfarge 4 7 3 2" xfId="15034" xr:uid="{00000000-0005-0000-0000-0000A1360000}"/>
    <cellStyle name="20% - uthevingsfarge 4 7 3 3" xfId="39506" xr:uid="{00000000-0005-0000-0000-0000A2360000}"/>
    <cellStyle name="20% - uthevingsfarge 4 7 3_AVA DVA EL" xfId="15035" xr:uid="{00000000-0005-0000-0000-0000A3360000}"/>
    <cellStyle name="20% - uthevingsfarge 4 7 4" xfId="15036" xr:uid="{00000000-0005-0000-0000-0000A4360000}"/>
    <cellStyle name="20% - uthevingsfarge 4 7 4 2" xfId="39507" xr:uid="{00000000-0005-0000-0000-0000A5360000}"/>
    <cellStyle name="20% - uthevingsfarge 4 7 5" xfId="15037" xr:uid="{00000000-0005-0000-0000-0000A6360000}"/>
    <cellStyle name="20% - uthevingsfarge 4 7 5 2" xfId="39508" xr:uid="{00000000-0005-0000-0000-0000A7360000}"/>
    <cellStyle name="20% - uthevingsfarge 4 7 6" xfId="39509" xr:uid="{00000000-0005-0000-0000-0000A8360000}"/>
    <cellStyle name="20% - uthevingsfarge 4 7 7" xfId="39500" xr:uid="{00000000-0005-0000-0000-0000A9360000}"/>
    <cellStyle name="20% - uthevingsfarge 4 7 8" xfId="44353" xr:uid="{00000000-0005-0000-0000-0000AA360000}"/>
    <cellStyle name="20% - uthevingsfarge 4 7_3. Chng in credit spreads" xfId="44354" xr:uid="{00000000-0005-0000-0000-0000AB360000}"/>
    <cellStyle name="20% - uthevingsfarge 4 70" xfId="44355" xr:uid="{00000000-0005-0000-0000-0000AC360000}"/>
    <cellStyle name="20% - uthevingsfarge 4 71" xfId="44356" xr:uid="{00000000-0005-0000-0000-0000AD360000}"/>
    <cellStyle name="20% - uthevingsfarge 4 72" xfId="44357" xr:uid="{00000000-0005-0000-0000-0000AE360000}"/>
    <cellStyle name="20% - uthevingsfarge 4 73" xfId="44358" xr:uid="{00000000-0005-0000-0000-0000AF360000}"/>
    <cellStyle name="20% - uthevingsfarge 4 74" xfId="44359" xr:uid="{00000000-0005-0000-0000-0000B0360000}"/>
    <cellStyle name="20% - uthevingsfarge 4 8" xfId="3474" xr:uid="{00000000-0005-0000-0000-0000B1360000}"/>
    <cellStyle name="20% - uthevingsfarge 4 8 2" xfId="3475" xr:uid="{00000000-0005-0000-0000-0000B2360000}"/>
    <cellStyle name="20% - uthevingsfarge 4 8 2 2" xfId="3476" xr:uid="{00000000-0005-0000-0000-0000B3360000}"/>
    <cellStyle name="20% - uthevingsfarge 4 8 2 2 2" xfId="39512" xr:uid="{00000000-0005-0000-0000-0000B4360000}"/>
    <cellStyle name="20% - uthevingsfarge 4 8 2 2_CC1" xfId="54573" xr:uid="{A0FD6695-D345-4A37-BDA9-C09E09BFF3E5}"/>
    <cellStyle name="20% - uthevingsfarge 4 8 2 3" xfId="39513" xr:uid="{00000000-0005-0000-0000-0000B5360000}"/>
    <cellStyle name="20% - uthevingsfarge 4 8 2 4" xfId="39514" xr:uid="{00000000-0005-0000-0000-0000B6360000}"/>
    <cellStyle name="20% - uthevingsfarge 4 8 2 5" xfId="39515" xr:uid="{00000000-0005-0000-0000-0000B7360000}"/>
    <cellStyle name="20% - uthevingsfarge 4 8 2 6" xfId="39511" xr:uid="{00000000-0005-0000-0000-0000B8360000}"/>
    <cellStyle name="20% - uthevingsfarge 4 8 2_4 manuell" xfId="54574" xr:uid="{F7BFDE97-8BA1-44B8-AC77-3CE5DA613923}"/>
    <cellStyle name="20% - uthevingsfarge 4 8 3" xfId="3477" xr:uid="{00000000-0005-0000-0000-0000BA360000}"/>
    <cellStyle name="20% - uthevingsfarge 4 8 3 2" xfId="39516" xr:uid="{00000000-0005-0000-0000-0000BB360000}"/>
    <cellStyle name="20% - uthevingsfarge 4 8 3_CC1" xfId="54575" xr:uid="{BCE3ECF6-AD0C-411B-87E9-AEB9225CC957}"/>
    <cellStyle name="20% - uthevingsfarge 4 8 4" xfId="39517" xr:uid="{00000000-0005-0000-0000-0000BC360000}"/>
    <cellStyle name="20% - uthevingsfarge 4 8 5" xfId="39518" xr:uid="{00000000-0005-0000-0000-0000BD360000}"/>
    <cellStyle name="20% - uthevingsfarge 4 8 6" xfId="39519" xr:uid="{00000000-0005-0000-0000-0000BE360000}"/>
    <cellStyle name="20% - uthevingsfarge 4 8 7" xfId="39510" xr:uid="{00000000-0005-0000-0000-0000BF360000}"/>
    <cellStyle name="20% - uthevingsfarge 4 8_3. Chng in credit spreads" xfId="44360" xr:uid="{00000000-0005-0000-0000-0000C0360000}"/>
    <cellStyle name="20% - uthevingsfarge 4 9" xfId="3478" xr:uid="{00000000-0005-0000-0000-0000C1360000}"/>
    <cellStyle name="20% - uthevingsfarge 4 9 2" xfId="3479" xr:uid="{00000000-0005-0000-0000-0000C2360000}"/>
    <cellStyle name="20% - uthevingsfarge 4 9 2 2" xfId="3480" xr:uid="{00000000-0005-0000-0000-0000C3360000}"/>
    <cellStyle name="20% - uthevingsfarge 4 9 2 2 2" xfId="39522" xr:uid="{00000000-0005-0000-0000-0000C4360000}"/>
    <cellStyle name="20% - uthevingsfarge 4 9 2 2_CC1" xfId="54576" xr:uid="{C95A474A-5C47-4BC7-ADBF-5EA6C00853A8}"/>
    <cellStyle name="20% - uthevingsfarge 4 9 2 3" xfId="39523" xr:uid="{00000000-0005-0000-0000-0000C5360000}"/>
    <cellStyle name="20% - uthevingsfarge 4 9 2 4" xfId="39524" xr:uid="{00000000-0005-0000-0000-0000C6360000}"/>
    <cellStyle name="20% - uthevingsfarge 4 9 2 5" xfId="39525" xr:uid="{00000000-0005-0000-0000-0000C7360000}"/>
    <cellStyle name="20% - uthevingsfarge 4 9 2 6" xfId="39521" xr:uid="{00000000-0005-0000-0000-0000C8360000}"/>
    <cellStyle name="20% - uthevingsfarge 4 9 2_4 manuell" xfId="54577" xr:uid="{D4DE2E76-A0C9-4B32-9D87-A48FF1DAB662}"/>
    <cellStyle name="20% - uthevingsfarge 4 9 3" xfId="3481" xr:uid="{00000000-0005-0000-0000-0000CA360000}"/>
    <cellStyle name="20% - uthevingsfarge 4 9 3 2" xfId="39526" xr:uid="{00000000-0005-0000-0000-0000CB360000}"/>
    <cellStyle name="20% - uthevingsfarge 4 9 3_CC1" xfId="54578" xr:uid="{53B1FB5C-BC46-4DA6-AB39-F32A6E9B538B}"/>
    <cellStyle name="20% - uthevingsfarge 4 9 4" xfId="39527" xr:uid="{00000000-0005-0000-0000-0000CC360000}"/>
    <cellStyle name="20% - uthevingsfarge 4 9 5" xfId="39528" xr:uid="{00000000-0005-0000-0000-0000CD360000}"/>
    <cellStyle name="20% - uthevingsfarge 4 9 6" xfId="39529" xr:uid="{00000000-0005-0000-0000-0000CE360000}"/>
    <cellStyle name="20% - uthevingsfarge 4 9 7" xfId="39520" xr:uid="{00000000-0005-0000-0000-0000CF360000}"/>
    <cellStyle name="20% - uthevingsfarge 4 9_4 manuell" xfId="54579" xr:uid="{900DD475-8DA6-42E2-B5E5-3ABAC38E8A8E}"/>
    <cellStyle name="20% - uthevingsfarge 4_4 manuell" xfId="54580" xr:uid="{B3E0198D-E4B4-4B52-9B8C-F314D4ABD2C9}"/>
    <cellStyle name="20% - uthevingsfarge 5" xfId="36249" xr:uid="{00000000-0005-0000-0000-0000D2360000}"/>
    <cellStyle name="20% - uthevingsfarge 5 10" xfId="3482" xr:uid="{00000000-0005-0000-0000-0000D3360000}"/>
    <cellStyle name="20% - uthevingsfarge 5 10 2" xfId="3483" xr:uid="{00000000-0005-0000-0000-0000D4360000}"/>
    <cellStyle name="20% - uthevingsfarge 5 10 2 2" xfId="3484" xr:uid="{00000000-0005-0000-0000-0000D5360000}"/>
    <cellStyle name="20% - uthevingsfarge 5 10 2 3" xfId="39531" xr:uid="{00000000-0005-0000-0000-0000D6360000}"/>
    <cellStyle name="20% - uthevingsfarge 5 10 2_4 manuell" xfId="54581" xr:uid="{F2381686-D5E5-47BB-843C-26A5D2DEC426}"/>
    <cellStyle name="20% - uthevingsfarge 5 10 3" xfId="3485" xr:uid="{00000000-0005-0000-0000-0000D8360000}"/>
    <cellStyle name="20% - uthevingsfarge 5 10 4" xfId="39530" xr:uid="{00000000-0005-0000-0000-0000D9360000}"/>
    <cellStyle name="20% - uthevingsfarge 5 10 5" xfId="44361" xr:uid="{00000000-0005-0000-0000-0000DA360000}"/>
    <cellStyle name="20% - uthevingsfarge 5 10_4 manuell" xfId="54582" xr:uid="{D89F8726-A133-4D3E-80CB-122B330EE9AB}"/>
    <cellStyle name="20% - uthevingsfarge 5 11" xfId="3486" xr:uid="{00000000-0005-0000-0000-0000DC360000}"/>
    <cellStyle name="20% - uthevingsfarge 5 11 2" xfId="3487" xr:uid="{00000000-0005-0000-0000-0000DD360000}"/>
    <cellStyle name="20% - uthevingsfarge 5 11 2 2" xfId="3488" xr:uid="{00000000-0005-0000-0000-0000DE360000}"/>
    <cellStyle name="20% - uthevingsfarge 5 11 2 3" xfId="39533" xr:uid="{00000000-0005-0000-0000-0000DF360000}"/>
    <cellStyle name="20% - uthevingsfarge 5 11 2_4 manuell" xfId="54583" xr:uid="{3F5F32AF-AA07-4DA4-AF4A-83849E8C6F4C}"/>
    <cellStyle name="20% - uthevingsfarge 5 11 3" xfId="3489" xr:uid="{00000000-0005-0000-0000-0000E1360000}"/>
    <cellStyle name="20% - uthevingsfarge 5 11 4" xfId="39532" xr:uid="{00000000-0005-0000-0000-0000E2360000}"/>
    <cellStyle name="20% - uthevingsfarge 5 11_4 manuell" xfId="54584" xr:uid="{B0A23E49-B768-4C66-9514-51B2A2BFFF19}"/>
    <cellStyle name="20% - uthevingsfarge 5 12" xfId="3490" xr:uid="{00000000-0005-0000-0000-0000E4360000}"/>
    <cellStyle name="20% - uthevingsfarge 5 12 2" xfId="3491" xr:uid="{00000000-0005-0000-0000-0000E5360000}"/>
    <cellStyle name="20% - uthevingsfarge 5 12 2 2" xfId="3492" xr:uid="{00000000-0005-0000-0000-0000E6360000}"/>
    <cellStyle name="20% - uthevingsfarge 5 12 2 3" xfId="39535" xr:uid="{00000000-0005-0000-0000-0000E7360000}"/>
    <cellStyle name="20% - uthevingsfarge 5 12 2_4 manuell" xfId="54585" xr:uid="{E9CAA95C-6BC6-43B3-95F8-916B7739A75D}"/>
    <cellStyle name="20% - uthevingsfarge 5 12 3" xfId="3493" xr:uid="{00000000-0005-0000-0000-0000E9360000}"/>
    <cellStyle name="20% - uthevingsfarge 5 12 4" xfId="39534" xr:uid="{00000000-0005-0000-0000-0000EA360000}"/>
    <cellStyle name="20% - uthevingsfarge 5 12_4 manuell" xfId="54586" xr:uid="{E99F96B7-15E6-450E-92A1-DAA6AAC599A7}"/>
    <cellStyle name="20% - uthevingsfarge 5 13" xfId="3494" xr:uid="{00000000-0005-0000-0000-0000EC360000}"/>
    <cellStyle name="20% - uthevingsfarge 5 13 2" xfId="3495" xr:uid="{00000000-0005-0000-0000-0000ED360000}"/>
    <cellStyle name="20% - uthevingsfarge 5 13 2 2" xfId="3496" xr:uid="{00000000-0005-0000-0000-0000EE360000}"/>
    <cellStyle name="20% - uthevingsfarge 5 13 2 3" xfId="39537" xr:uid="{00000000-0005-0000-0000-0000EF360000}"/>
    <cellStyle name="20% - uthevingsfarge 5 13 2_4 manuell" xfId="54587" xr:uid="{F54CA2FA-7C34-4075-B3A7-429DD8164BF7}"/>
    <cellStyle name="20% - uthevingsfarge 5 13 3" xfId="3497" xr:uid="{00000000-0005-0000-0000-0000F1360000}"/>
    <cellStyle name="20% - uthevingsfarge 5 13 4" xfId="39536" xr:uid="{00000000-0005-0000-0000-0000F2360000}"/>
    <cellStyle name="20% - uthevingsfarge 5 13_4 manuell" xfId="54588" xr:uid="{D76B066C-1748-4B97-B592-B9CE866420D5}"/>
    <cellStyle name="20% - uthevingsfarge 5 14" xfId="3498" xr:uid="{00000000-0005-0000-0000-0000F4360000}"/>
    <cellStyle name="20% - uthevingsfarge 5 14 2" xfId="3499" xr:uid="{00000000-0005-0000-0000-0000F5360000}"/>
    <cellStyle name="20% - uthevingsfarge 5 14 2 2" xfId="3500" xr:uid="{00000000-0005-0000-0000-0000F6360000}"/>
    <cellStyle name="20% - uthevingsfarge 5 14 2 3" xfId="39539" xr:uid="{00000000-0005-0000-0000-0000F7360000}"/>
    <cellStyle name="20% - uthevingsfarge 5 14 2_4 manuell" xfId="54589" xr:uid="{2F98BD27-D3AA-4288-AC1E-595837A58A8F}"/>
    <cellStyle name="20% - uthevingsfarge 5 14 3" xfId="3501" xr:uid="{00000000-0005-0000-0000-0000F9360000}"/>
    <cellStyle name="20% - uthevingsfarge 5 14 4" xfId="39538" xr:uid="{00000000-0005-0000-0000-0000FA360000}"/>
    <cellStyle name="20% - uthevingsfarge 5 14_4 manuell" xfId="54590" xr:uid="{DA315B2B-28E7-4CAB-B4B7-F19E68590C6B}"/>
    <cellStyle name="20% - uthevingsfarge 5 15" xfId="3502" xr:uid="{00000000-0005-0000-0000-0000FC360000}"/>
    <cellStyle name="20% - uthevingsfarge 5 15 2" xfId="3503" xr:uid="{00000000-0005-0000-0000-0000FD360000}"/>
    <cellStyle name="20% - uthevingsfarge 5 15 2 2" xfId="3504" xr:uid="{00000000-0005-0000-0000-0000FE360000}"/>
    <cellStyle name="20% - uthevingsfarge 5 15 2 3" xfId="39541" xr:uid="{00000000-0005-0000-0000-0000FF360000}"/>
    <cellStyle name="20% - uthevingsfarge 5 15 2_4 manuell" xfId="54591" xr:uid="{33ED0667-6AF5-40DF-9D3E-C64E72429EC5}"/>
    <cellStyle name="20% - uthevingsfarge 5 15 3" xfId="3505" xr:uid="{00000000-0005-0000-0000-000001370000}"/>
    <cellStyle name="20% - uthevingsfarge 5 15 4" xfId="39540" xr:uid="{00000000-0005-0000-0000-000002370000}"/>
    <cellStyle name="20% - uthevingsfarge 5 15_4 manuell" xfId="54592" xr:uid="{29767A6E-1A65-41B0-B4DC-B7009C766271}"/>
    <cellStyle name="20% - uthevingsfarge 5 16" xfId="3506" xr:uid="{00000000-0005-0000-0000-000004370000}"/>
    <cellStyle name="20% - uthevingsfarge 5 16 2" xfId="3507" xr:uid="{00000000-0005-0000-0000-000005370000}"/>
    <cellStyle name="20% - uthevingsfarge 5 16 2 2" xfId="3508" xr:uid="{00000000-0005-0000-0000-000006370000}"/>
    <cellStyle name="20% - uthevingsfarge 5 16 2 3" xfId="39543" xr:uid="{00000000-0005-0000-0000-000007370000}"/>
    <cellStyle name="20% - uthevingsfarge 5 16 2_4 manuell" xfId="54593" xr:uid="{3B9B04B7-BD7D-48B1-BBC2-0B6319D49356}"/>
    <cellStyle name="20% - uthevingsfarge 5 16 3" xfId="3509" xr:uid="{00000000-0005-0000-0000-000009370000}"/>
    <cellStyle name="20% - uthevingsfarge 5 16 4" xfId="39542" xr:uid="{00000000-0005-0000-0000-00000A370000}"/>
    <cellStyle name="20% - uthevingsfarge 5 16_4 manuell" xfId="54594" xr:uid="{E04D8964-C309-4E32-9A08-463E87DAF4D0}"/>
    <cellStyle name="20% - uthevingsfarge 5 17" xfId="3510" xr:uid="{00000000-0005-0000-0000-00000C370000}"/>
    <cellStyle name="20% - uthevingsfarge 5 17 2" xfId="3511" xr:uid="{00000000-0005-0000-0000-00000D370000}"/>
    <cellStyle name="20% - uthevingsfarge 5 17 2 2" xfId="3512" xr:uid="{00000000-0005-0000-0000-00000E370000}"/>
    <cellStyle name="20% - uthevingsfarge 5 17 2 3" xfId="39545" xr:uid="{00000000-0005-0000-0000-00000F370000}"/>
    <cellStyle name="20% - uthevingsfarge 5 17 2_4 manuell" xfId="54595" xr:uid="{5A154B5F-7D5C-4DFE-B1D5-DEBC699E7FD1}"/>
    <cellStyle name="20% - uthevingsfarge 5 17 3" xfId="3513" xr:uid="{00000000-0005-0000-0000-000011370000}"/>
    <cellStyle name="20% - uthevingsfarge 5 17 4" xfId="39544" xr:uid="{00000000-0005-0000-0000-000012370000}"/>
    <cellStyle name="20% - uthevingsfarge 5 17_4 manuell" xfId="54596" xr:uid="{130236A8-E786-4AF6-84C4-C4FDA339AE15}"/>
    <cellStyle name="20% - uthevingsfarge 5 18" xfId="3514" xr:uid="{00000000-0005-0000-0000-000014370000}"/>
    <cellStyle name="20% - uthevingsfarge 5 18 2" xfId="3515" xr:uid="{00000000-0005-0000-0000-000015370000}"/>
    <cellStyle name="20% - uthevingsfarge 5 18 2 2" xfId="3516" xr:uid="{00000000-0005-0000-0000-000016370000}"/>
    <cellStyle name="20% - uthevingsfarge 5 18 2 3" xfId="39547" xr:uid="{00000000-0005-0000-0000-000017370000}"/>
    <cellStyle name="20% - uthevingsfarge 5 18 2_4 manuell" xfId="54597" xr:uid="{EA494481-E479-4FEA-B9B5-61EEED3A8129}"/>
    <cellStyle name="20% - uthevingsfarge 5 18 3" xfId="3517" xr:uid="{00000000-0005-0000-0000-000019370000}"/>
    <cellStyle name="20% - uthevingsfarge 5 18 4" xfId="39546" xr:uid="{00000000-0005-0000-0000-00001A370000}"/>
    <cellStyle name="20% - uthevingsfarge 5 18_4 manuell" xfId="54598" xr:uid="{8DEE0B3E-62C8-4316-9BE3-087BF1EEFBA9}"/>
    <cellStyle name="20% - uthevingsfarge 5 19" xfId="3518" xr:uid="{00000000-0005-0000-0000-00001C370000}"/>
    <cellStyle name="20% - uthevingsfarge 5 19 2" xfId="3519" xr:uid="{00000000-0005-0000-0000-00001D370000}"/>
    <cellStyle name="20% - uthevingsfarge 5 19 2 2" xfId="3520" xr:uid="{00000000-0005-0000-0000-00001E370000}"/>
    <cellStyle name="20% - uthevingsfarge 5 19 2 3" xfId="39549" xr:uid="{00000000-0005-0000-0000-00001F370000}"/>
    <cellStyle name="20% - uthevingsfarge 5 19 2_4 manuell" xfId="54599" xr:uid="{4700E17C-FCB1-4DD4-8F1B-C02A3531B055}"/>
    <cellStyle name="20% - uthevingsfarge 5 19 3" xfId="3521" xr:uid="{00000000-0005-0000-0000-000021370000}"/>
    <cellStyle name="20% - uthevingsfarge 5 19 4" xfId="39548" xr:uid="{00000000-0005-0000-0000-000022370000}"/>
    <cellStyle name="20% - uthevingsfarge 5 19_4 manuell" xfId="54600" xr:uid="{4C762DDC-C2F3-4F42-893A-7A39FBC9ABF5}"/>
    <cellStyle name="20% - uthevingsfarge 5 2" xfId="3522" xr:uid="{00000000-0005-0000-0000-000024370000}"/>
    <cellStyle name="20% - uthevingsfarge 5 2 10" xfId="15038" xr:uid="{00000000-0005-0000-0000-000025370000}"/>
    <cellStyle name="20% - uthevingsfarge 5 2 10 2" xfId="15039" xr:uid="{00000000-0005-0000-0000-000026370000}"/>
    <cellStyle name="20% - uthevingsfarge 5 2 10 3" xfId="15040" xr:uid="{00000000-0005-0000-0000-000027370000}"/>
    <cellStyle name="20% - uthevingsfarge 5 2 10_AVA DVA EL" xfId="15041" xr:uid="{00000000-0005-0000-0000-000028370000}"/>
    <cellStyle name="20% - uthevingsfarge 5 2 11" xfId="15042" xr:uid="{00000000-0005-0000-0000-000029370000}"/>
    <cellStyle name="20% - uthevingsfarge 5 2 12" xfId="15043" xr:uid="{00000000-0005-0000-0000-00002A370000}"/>
    <cellStyle name="20% - uthevingsfarge 5 2 13" xfId="44362" xr:uid="{00000000-0005-0000-0000-00002B370000}"/>
    <cellStyle name="20% - uthevingsfarge 5 2 14" xfId="44363" xr:uid="{00000000-0005-0000-0000-00002C370000}"/>
    <cellStyle name="20% - uthevingsfarge 5 2 15" xfId="44364" xr:uid="{00000000-0005-0000-0000-00002D370000}"/>
    <cellStyle name="20% - uthevingsfarge 5 2 16" xfId="44365" xr:uid="{00000000-0005-0000-0000-00002E370000}"/>
    <cellStyle name="20% - uthevingsfarge 5 2 2" xfId="3523" xr:uid="{00000000-0005-0000-0000-00002F370000}"/>
    <cellStyle name="20% - uthevingsfarge 5 2 2 10" xfId="44366" xr:uid="{00000000-0005-0000-0000-000030370000}"/>
    <cellStyle name="20% - uthevingsfarge 5 2 2 11" xfId="44367" xr:uid="{00000000-0005-0000-0000-000031370000}"/>
    <cellStyle name="20% - uthevingsfarge 5 2 2 2" xfId="3524" xr:uid="{00000000-0005-0000-0000-000032370000}"/>
    <cellStyle name="20% - uthevingsfarge 5 2 2 2 10" xfId="44368" xr:uid="{00000000-0005-0000-0000-000033370000}"/>
    <cellStyle name="20% - uthevingsfarge 5 2 2 2 2" xfId="15044" xr:uid="{00000000-0005-0000-0000-000034370000}"/>
    <cellStyle name="20% - uthevingsfarge 5 2 2 2 2 2" xfId="15045" xr:uid="{00000000-0005-0000-0000-000035370000}"/>
    <cellStyle name="20% - uthevingsfarge 5 2 2 2 2 2 2" xfId="44369" xr:uid="{00000000-0005-0000-0000-000036370000}"/>
    <cellStyle name="20% - uthevingsfarge 5 2 2 2 2 2 2 2" xfId="44370" xr:uid="{00000000-0005-0000-0000-000037370000}"/>
    <cellStyle name="20% - uthevingsfarge 5 2 2 2 2 2 3" xfId="44371" xr:uid="{00000000-0005-0000-0000-000038370000}"/>
    <cellStyle name="20% - uthevingsfarge 5 2 2 2 2 2_3. Chng in credit spreads" xfId="44372" xr:uid="{00000000-0005-0000-0000-000039370000}"/>
    <cellStyle name="20% - uthevingsfarge 5 2 2 2 2 3" xfId="15046" xr:uid="{00000000-0005-0000-0000-00003A370000}"/>
    <cellStyle name="20% - uthevingsfarge 5 2 2 2 2 3 2" xfId="44373" xr:uid="{00000000-0005-0000-0000-00003B370000}"/>
    <cellStyle name="20% - uthevingsfarge 5 2 2 2 2 4" xfId="44374" xr:uid="{00000000-0005-0000-0000-00003C370000}"/>
    <cellStyle name="20% - uthevingsfarge 5 2 2 2 2 5" xfId="44375" xr:uid="{00000000-0005-0000-0000-00003D370000}"/>
    <cellStyle name="20% - uthevingsfarge 5 2 2 2 2 6" xfId="44376" xr:uid="{00000000-0005-0000-0000-00003E370000}"/>
    <cellStyle name="20% - uthevingsfarge 5 2 2 2 2_3. Chng in credit spreads" xfId="44377" xr:uid="{00000000-0005-0000-0000-00003F370000}"/>
    <cellStyle name="20% - uthevingsfarge 5 2 2 2 3" xfId="15047" xr:uid="{00000000-0005-0000-0000-000040370000}"/>
    <cellStyle name="20% - uthevingsfarge 5 2 2 2 3 2" xfId="15048" xr:uid="{00000000-0005-0000-0000-000041370000}"/>
    <cellStyle name="20% - uthevingsfarge 5 2 2 2 3 2 2" xfId="44378" xr:uid="{00000000-0005-0000-0000-000042370000}"/>
    <cellStyle name="20% - uthevingsfarge 5 2 2 2 3 2 2 2" xfId="44379" xr:uid="{00000000-0005-0000-0000-000043370000}"/>
    <cellStyle name="20% - uthevingsfarge 5 2 2 2 3 2 3" xfId="44380" xr:uid="{00000000-0005-0000-0000-000044370000}"/>
    <cellStyle name="20% - uthevingsfarge 5 2 2 2 3 2_3. Chng in credit spreads" xfId="44381" xr:uid="{00000000-0005-0000-0000-000045370000}"/>
    <cellStyle name="20% - uthevingsfarge 5 2 2 2 3 3" xfId="15049" xr:uid="{00000000-0005-0000-0000-000046370000}"/>
    <cellStyle name="20% - uthevingsfarge 5 2 2 2 3 3 2" xfId="44382" xr:uid="{00000000-0005-0000-0000-000047370000}"/>
    <cellStyle name="20% - uthevingsfarge 5 2 2 2 3 4" xfId="44383" xr:uid="{00000000-0005-0000-0000-000048370000}"/>
    <cellStyle name="20% - uthevingsfarge 5 2 2 2 3 5" xfId="44384" xr:uid="{00000000-0005-0000-0000-000049370000}"/>
    <cellStyle name="20% - uthevingsfarge 5 2 2 2 3 6" xfId="44385" xr:uid="{00000000-0005-0000-0000-00004A370000}"/>
    <cellStyle name="20% - uthevingsfarge 5 2 2 2 3_3. Chng in credit spreads" xfId="44386" xr:uid="{00000000-0005-0000-0000-00004B370000}"/>
    <cellStyle name="20% - uthevingsfarge 5 2 2 2 4" xfId="15050" xr:uid="{00000000-0005-0000-0000-00004C370000}"/>
    <cellStyle name="20% - uthevingsfarge 5 2 2 2 4 2" xfId="15051" xr:uid="{00000000-0005-0000-0000-00004D370000}"/>
    <cellStyle name="20% - uthevingsfarge 5 2 2 2 4 2 2" xfId="44387" xr:uid="{00000000-0005-0000-0000-00004E370000}"/>
    <cellStyle name="20% - uthevingsfarge 5 2 2 2 4 3" xfId="15052" xr:uid="{00000000-0005-0000-0000-00004F370000}"/>
    <cellStyle name="20% - uthevingsfarge 5 2 2 2 4 4" xfId="44388" xr:uid="{00000000-0005-0000-0000-000050370000}"/>
    <cellStyle name="20% - uthevingsfarge 5 2 2 2 4 5" xfId="44389" xr:uid="{00000000-0005-0000-0000-000051370000}"/>
    <cellStyle name="20% - uthevingsfarge 5 2 2 2 4 6" xfId="44390" xr:uid="{00000000-0005-0000-0000-000052370000}"/>
    <cellStyle name="20% - uthevingsfarge 5 2 2 2 4_3. Chng in credit spreads" xfId="44391" xr:uid="{00000000-0005-0000-0000-000053370000}"/>
    <cellStyle name="20% - uthevingsfarge 5 2 2 2 5" xfId="15053" xr:uid="{00000000-0005-0000-0000-000054370000}"/>
    <cellStyle name="20% - uthevingsfarge 5 2 2 2 5 2" xfId="15054" xr:uid="{00000000-0005-0000-0000-000055370000}"/>
    <cellStyle name="20% - uthevingsfarge 5 2 2 2 5 2 2" xfId="44392" xr:uid="{00000000-0005-0000-0000-000056370000}"/>
    <cellStyle name="20% - uthevingsfarge 5 2 2 2 5 3" xfId="15055" xr:uid="{00000000-0005-0000-0000-000057370000}"/>
    <cellStyle name="20% - uthevingsfarge 5 2 2 2 5 4" xfId="44393" xr:uid="{00000000-0005-0000-0000-000058370000}"/>
    <cellStyle name="20% - uthevingsfarge 5 2 2 2 5 5" xfId="44394" xr:uid="{00000000-0005-0000-0000-000059370000}"/>
    <cellStyle name="20% - uthevingsfarge 5 2 2 2 5_3. Chng in credit spreads" xfId="44395" xr:uid="{00000000-0005-0000-0000-00005A370000}"/>
    <cellStyle name="20% - uthevingsfarge 5 2 2 2 6" xfId="15056" xr:uid="{00000000-0005-0000-0000-00005B370000}"/>
    <cellStyle name="20% - uthevingsfarge 5 2 2 2 6 2" xfId="44396" xr:uid="{00000000-0005-0000-0000-00005C370000}"/>
    <cellStyle name="20% - uthevingsfarge 5 2 2 2 7" xfId="15057" xr:uid="{00000000-0005-0000-0000-00005D370000}"/>
    <cellStyle name="20% - uthevingsfarge 5 2 2 2 8" xfId="39551" xr:uid="{00000000-0005-0000-0000-00005E370000}"/>
    <cellStyle name="20% - uthevingsfarge 5 2 2 2 9" xfId="44397" xr:uid="{00000000-0005-0000-0000-00005F370000}"/>
    <cellStyle name="20% - uthevingsfarge 5 2 2 2_3. Chng in credit spreads" xfId="44398" xr:uid="{00000000-0005-0000-0000-000060370000}"/>
    <cellStyle name="20% - uthevingsfarge 5 2 2 3" xfId="15058" xr:uid="{00000000-0005-0000-0000-000061370000}"/>
    <cellStyle name="20% - uthevingsfarge 5 2 2 3 2" xfId="15059" xr:uid="{00000000-0005-0000-0000-000062370000}"/>
    <cellStyle name="20% - uthevingsfarge 5 2 2 3 2 2" xfId="44399" xr:uid="{00000000-0005-0000-0000-000063370000}"/>
    <cellStyle name="20% - uthevingsfarge 5 2 2 3 2 2 2" xfId="44400" xr:uid="{00000000-0005-0000-0000-000064370000}"/>
    <cellStyle name="20% - uthevingsfarge 5 2 2 3 2 3" xfId="44401" xr:uid="{00000000-0005-0000-0000-000065370000}"/>
    <cellStyle name="20% - uthevingsfarge 5 2 2 3 2_3. Chng in credit spreads" xfId="44402" xr:uid="{00000000-0005-0000-0000-000066370000}"/>
    <cellStyle name="20% - uthevingsfarge 5 2 2 3 3" xfId="15060" xr:uid="{00000000-0005-0000-0000-000067370000}"/>
    <cellStyle name="20% - uthevingsfarge 5 2 2 3 3 2" xfId="44403" xr:uid="{00000000-0005-0000-0000-000068370000}"/>
    <cellStyle name="20% - uthevingsfarge 5 2 2 3 4" xfId="44404" xr:uid="{00000000-0005-0000-0000-000069370000}"/>
    <cellStyle name="20% - uthevingsfarge 5 2 2 3 5" xfId="44405" xr:uid="{00000000-0005-0000-0000-00006A370000}"/>
    <cellStyle name="20% - uthevingsfarge 5 2 2 3 6" xfId="44406" xr:uid="{00000000-0005-0000-0000-00006B370000}"/>
    <cellStyle name="20% - uthevingsfarge 5 2 2 3_3. Chng in credit spreads" xfId="44407" xr:uid="{00000000-0005-0000-0000-00006C370000}"/>
    <cellStyle name="20% - uthevingsfarge 5 2 2 4" xfId="15061" xr:uid="{00000000-0005-0000-0000-00006D370000}"/>
    <cellStyle name="20% - uthevingsfarge 5 2 2 4 2" xfId="15062" xr:uid="{00000000-0005-0000-0000-00006E370000}"/>
    <cellStyle name="20% - uthevingsfarge 5 2 2 4 2 2" xfId="44408" xr:uid="{00000000-0005-0000-0000-00006F370000}"/>
    <cellStyle name="20% - uthevingsfarge 5 2 2 4 2 2 2" xfId="44409" xr:uid="{00000000-0005-0000-0000-000070370000}"/>
    <cellStyle name="20% - uthevingsfarge 5 2 2 4 2 3" xfId="44410" xr:uid="{00000000-0005-0000-0000-000071370000}"/>
    <cellStyle name="20% - uthevingsfarge 5 2 2 4 2_3. Chng in credit spreads" xfId="44411" xr:uid="{00000000-0005-0000-0000-000072370000}"/>
    <cellStyle name="20% - uthevingsfarge 5 2 2 4 3" xfId="15063" xr:uid="{00000000-0005-0000-0000-000073370000}"/>
    <cellStyle name="20% - uthevingsfarge 5 2 2 4 3 2" xfId="44412" xr:uid="{00000000-0005-0000-0000-000074370000}"/>
    <cellStyle name="20% - uthevingsfarge 5 2 2 4 4" xfId="44413" xr:uid="{00000000-0005-0000-0000-000075370000}"/>
    <cellStyle name="20% - uthevingsfarge 5 2 2 4 5" xfId="44414" xr:uid="{00000000-0005-0000-0000-000076370000}"/>
    <cellStyle name="20% - uthevingsfarge 5 2 2 4 6" xfId="44415" xr:uid="{00000000-0005-0000-0000-000077370000}"/>
    <cellStyle name="20% - uthevingsfarge 5 2 2 4_3. Chng in credit spreads" xfId="44416" xr:uid="{00000000-0005-0000-0000-000078370000}"/>
    <cellStyle name="20% - uthevingsfarge 5 2 2 5" xfId="15064" xr:uid="{00000000-0005-0000-0000-000079370000}"/>
    <cellStyle name="20% - uthevingsfarge 5 2 2 5 2" xfId="15065" xr:uid="{00000000-0005-0000-0000-00007A370000}"/>
    <cellStyle name="20% - uthevingsfarge 5 2 2 5 2 2" xfId="44417" xr:uid="{00000000-0005-0000-0000-00007B370000}"/>
    <cellStyle name="20% - uthevingsfarge 5 2 2 5 2 2 2" xfId="44418" xr:uid="{00000000-0005-0000-0000-00007C370000}"/>
    <cellStyle name="20% - uthevingsfarge 5 2 2 5 2 3" xfId="44419" xr:uid="{00000000-0005-0000-0000-00007D370000}"/>
    <cellStyle name="20% - uthevingsfarge 5 2 2 5 2_3. Chng in credit spreads" xfId="44420" xr:uid="{00000000-0005-0000-0000-00007E370000}"/>
    <cellStyle name="20% - uthevingsfarge 5 2 2 5 3" xfId="15066" xr:uid="{00000000-0005-0000-0000-00007F370000}"/>
    <cellStyle name="20% - uthevingsfarge 5 2 2 5 3 2" xfId="44421" xr:uid="{00000000-0005-0000-0000-000080370000}"/>
    <cellStyle name="20% - uthevingsfarge 5 2 2 5 4" xfId="44422" xr:uid="{00000000-0005-0000-0000-000081370000}"/>
    <cellStyle name="20% - uthevingsfarge 5 2 2 5 5" xfId="44423" xr:uid="{00000000-0005-0000-0000-000082370000}"/>
    <cellStyle name="20% - uthevingsfarge 5 2 2 5 6" xfId="44424" xr:uid="{00000000-0005-0000-0000-000083370000}"/>
    <cellStyle name="20% - uthevingsfarge 5 2 2 5_3. Chng in credit spreads" xfId="44425" xr:uid="{00000000-0005-0000-0000-000084370000}"/>
    <cellStyle name="20% - uthevingsfarge 5 2 2 6" xfId="15067" xr:uid="{00000000-0005-0000-0000-000085370000}"/>
    <cellStyle name="20% - uthevingsfarge 5 2 2 6 2" xfId="15068" xr:uid="{00000000-0005-0000-0000-000086370000}"/>
    <cellStyle name="20% - uthevingsfarge 5 2 2 6 2 2" xfId="44426" xr:uid="{00000000-0005-0000-0000-000087370000}"/>
    <cellStyle name="20% - uthevingsfarge 5 2 2 6 3" xfId="15069" xr:uid="{00000000-0005-0000-0000-000088370000}"/>
    <cellStyle name="20% - uthevingsfarge 5 2 2 6 4" xfId="44427" xr:uid="{00000000-0005-0000-0000-000089370000}"/>
    <cellStyle name="20% - uthevingsfarge 5 2 2 6 5" xfId="44428" xr:uid="{00000000-0005-0000-0000-00008A370000}"/>
    <cellStyle name="20% - uthevingsfarge 5 2 2 6 6" xfId="44429" xr:uid="{00000000-0005-0000-0000-00008B370000}"/>
    <cellStyle name="20% - uthevingsfarge 5 2 2 6_3. Chng in credit spreads" xfId="44430" xr:uid="{00000000-0005-0000-0000-00008C370000}"/>
    <cellStyle name="20% - uthevingsfarge 5 2 2 7" xfId="15070" xr:uid="{00000000-0005-0000-0000-00008D370000}"/>
    <cellStyle name="20% - uthevingsfarge 5 2 2 7 2" xfId="44431" xr:uid="{00000000-0005-0000-0000-00008E370000}"/>
    <cellStyle name="20% - uthevingsfarge 5 2 2 8" xfId="39550" xr:uid="{00000000-0005-0000-0000-00008F370000}"/>
    <cellStyle name="20% - uthevingsfarge 5 2 2 9" xfId="44432" xr:uid="{00000000-0005-0000-0000-000090370000}"/>
    <cellStyle name="20% - uthevingsfarge 5 2 2_3. Chng in credit spreads" xfId="44433" xr:uid="{00000000-0005-0000-0000-000091370000}"/>
    <cellStyle name="20% - uthevingsfarge 5 2 3" xfId="12450" xr:uid="{00000000-0005-0000-0000-000092370000}"/>
    <cellStyle name="20% - uthevingsfarge 5 2 3 10" xfId="44434" xr:uid="{00000000-0005-0000-0000-000093370000}"/>
    <cellStyle name="20% - uthevingsfarge 5 2 3 2" xfId="15071" xr:uid="{00000000-0005-0000-0000-000094370000}"/>
    <cellStyle name="20% - uthevingsfarge 5 2 3 2 2" xfId="15072" xr:uid="{00000000-0005-0000-0000-000095370000}"/>
    <cellStyle name="20% - uthevingsfarge 5 2 3 2 2 2" xfId="44435" xr:uid="{00000000-0005-0000-0000-000096370000}"/>
    <cellStyle name="20% - uthevingsfarge 5 2 3 2 2 2 2" xfId="44436" xr:uid="{00000000-0005-0000-0000-000097370000}"/>
    <cellStyle name="20% - uthevingsfarge 5 2 3 2 2 3" xfId="44437" xr:uid="{00000000-0005-0000-0000-000098370000}"/>
    <cellStyle name="20% - uthevingsfarge 5 2 3 2 2_3. Chng in credit spreads" xfId="44438" xr:uid="{00000000-0005-0000-0000-000099370000}"/>
    <cellStyle name="20% - uthevingsfarge 5 2 3 2 3" xfId="15073" xr:uid="{00000000-0005-0000-0000-00009A370000}"/>
    <cellStyle name="20% - uthevingsfarge 5 2 3 2 3 2" xfId="44439" xr:uid="{00000000-0005-0000-0000-00009B370000}"/>
    <cellStyle name="20% - uthevingsfarge 5 2 3 2 3 2 2" xfId="44440" xr:uid="{00000000-0005-0000-0000-00009C370000}"/>
    <cellStyle name="20% - uthevingsfarge 5 2 3 2 3 3" xfId="44441" xr:uid="{00000000-0005-0000-0000-00009D370000}"/>
    <cellStyle name="20% - uthevingsfarge 5 2 3 2 3_3. Chng in credit spreads" xfId="44442" xr:uid="{00000000-0005-0000-0000-00009E370000}"/>
    <cellStyle name="20% - uthevingsfarge 5 2 3 2 4" xfId="44443" xr:uid="{00000000-0005-0000-0000-00009F370000}"/>
    <cellStyle name="20% - uthevingsfarge 5 2 3 2 4 2" xfId="44444" xr:uid="{00000000-0005-0000-0000-0000A0370000}"/>
    <cellStyle name="20% - uthevingsfarge 5 2 3 2 4 2 2" xfId="44445" xr:uid="{00000000-0005-0000-0000-0000A1370000}"/>
    <cellStyle name="20% - uthevingsfarge 5 2 3 2 4 3" xfId="44446" xr:uid="{00000000-0005-0000-0000-0000A2370000}"/>
    <cellStyle name="20% - uthevingsfarge 5 2 3 2 4_3. Chng in credit spreads" xfId="44447" xr:uid="{00000000-0005-0000-0000-0000A3370000}"/>
    <cellStyle name="20% - uthevingsfarge 5 2 3 2 5" xfId="44448" xr:uid="{00000000-0005-0000-0000-0000A4370000}"/>
    <cellStyle name="20% - uthevingsfarge 5 2 3 2 5 2" xfId="44449" xr:uid="{00000000-0005-0000-0000-0000A5370000}"/>
    <cellStyle name="20% - uthevingsfarge 5 2 3 2 6" xfId="44450" xr:uid="{00000000-0005-0000-0000-0000A6370000}"/>
    <cellStyle name="20% - uthevingsfarge 5 2 3 2_3. Chng in credit spreads" xfId="44451" xr:uid="{00000000-0005-0000-0000-0000A7370000}"/>
    <cellStyle name="20% - uthevingsfarge 5 2 3 3" xfId="15074" xr:uid="{00000000-0005-0000-0000-0000A8370000}"/>
    <cellStyle name="20% - uthevingsfarge 5 2 3 3 2" xfId="15075" xr:uid="{00000000-0005-0000-0000-0000A9370000}"/>
    <cellStyle name="20% - uthevingsfarge 5 2 3 3 2 2" xfId="44452" xr:uid="{00000000-0005-0000-0000-0000AA370000}"/>
    <cellStyle name="20% - uthevingsfarge 5 2 3 3 2 2 2" xfId="44453" xr:uid="{00000000-0005-0000-0000-0000AB370000}"/>
    <cellStyle name="20% - uthevingsfarge 5 2 3 3 2 3" xfId="44454" xr:uid="{00000000-0005-0000-0000-0000AC370000}"/>
    <cellStyle name="20% - uthevingsfarge 5 2 3 3 2_3. Chng in credit spreads" xfId="44455" xr:uid="{00000000-0005-0000-0000-0000AD370000}"/>
    <cellStyle name="20% - uthevingsfarge 5 2 3 3 3" xfId="15076" xr:uid="{00000000-0005-0000-0000-0000AE370000}"/>
    <cellStyle name="20% - uthevingsfarge 5 2 3 3 3 2" xfId="44456" xr:uid="{00000000-0005-0000-0000-0000AF370000}"/>
    <cellStyle name="20% - uthevingsfarge 5 2 3 3 4" xfId="44457" xr:uid="{00000000-0005-0000-0000-0000B0370000}"/>
    <cellStyle name="20% - uthevingsfarge 5 2 3 3 5" xfId="44458" xr:uid="{00000000-0005-0000-0000-0000B1370000}"/>
    <cellStyle name="20% - uthevingsfarge 5 2 3 3 6" xfId="44459" xr:uid="{00000000-0005-0000-0000-0000B2370000}"/>
    <cellStyle name="20% - uthevingsfarge 5 2 3 3_3. Chng in credit spreads" xfId="44460" xr:uid="{00000000-0005-0000-0000-0000B3370000}"/>
    <cellStyle name="20% - uthevingsfarge 5 2 3 4" xfId="15077" xr:uid="{00000000-0005-0000-0000-0000B4370000}"/>
    <cellStyle name="20% - uthevingsfarge 5 2 3 4 2" xfId="15078" xr:uid="{00000000-0005-0000-0000-0000B5370000}"/>
    <cellStyle name="20% - uthevingsfarge 5 2 3 4 2 2" xfId="44461" xr:uid="{00000000-0005-0000-0000-0000B6370000}"/>
    <cellStyle name="20% - uthevingsfarge 5 2 3 4 3" xfId="15079" xr:uid="{00000000-0005-0000-0000-0000B7370000}"/>
    <cellStyle name="20% - uthevingsfarge 5 2 3 4 4" xfId="44462" xr:uid="{00000000-0005-0000-0000-0000B8370000}"/>
    <cellStyle name="20% - uthevingsfarge 5 2 3 4 5" xfId="44463" xr:uid="{00000000-0005-0000-0000-0000B9370000}"/>
    <cellStyle name="20% - uthevingsfarge 5 2 3 4 6" xfId="44464" xr:uid="{00000000-0005-0000-0000-0000BA370000}"/>
    <cellStyle name="20% - uthevingsfarge 5 2 3 4_3. Chng in credit spreads" xfId="44465" xr:uid="{00000000-0005-0000-0000-0000BB370000}"/>
    <cellStyle name="20% - uthevingsfarge 5 2 3 5" xfId="15080" xr:uid="{00000000-0005-0000-0000-0000BC370000}"/>
    <cellStyle name="20% - uthevingsfarge 5 2 3 5 2" xfId="15081" xr:uid="{00000000-0005-0000-0000-0000BD370000}"/>
    <cellStyle name="20% - uthevingsfarge 5 2 3 5 2 2" xfId="44466" xr:uid="{00000000-0005-0000-0000-0000BE370000}"/>
    <cellStyle name="20% - uthevingsfarge 5 2 3 5 3" xfId="15082" xr:uid="{00000000-0005-0000-0000-0000BF370000}"/>
    <cellStyle name="20% - uthevingsfarge 5 2 3 5 4" xfId="44467" xr:uid="{00000000-0005-0000-0000-0000C0370000}"/>
    <cellStyle name="20% - uthevingsfarge 5 2 3 5 5" xfId="44468" xr:uid="{00000000-0005-0000-0000-0000C1370000}"/>
    <cellStyle name="20% - uthevingsfarge 5 2 3 5 6" xfId="44469" xr:uid="{00000000-0005-0000-0000-0000C2370000}"/>
    <cellStyle name="20% - uthevingsfarge 5 2 3 5_3. Chng in credit spreads" xfId="44470" xr:uid="{00000000-0005-0000-0000-0000C3370000}"/>
    <cellStyle name="20% - uthevingsfarge 5 2 3 6" xfId="15083" xr:uid="{00000000-0005-0000-0000-0000C4370000}"/>
    <cellStyle name="20% - uthevingsfarge 5 2 3 6 2" xfId="44471" xr:uid="{00000000-0005-0000-0000-0000C5370000}"/>
    <cellStyle name="20% - uthevingsfarge 5 2 3 6 2 2" xfId="44472" xr:uid="{00000000-0005-0000-0000-0000C6370000}"/>
    <cellStyle name="20% - uthevingsfarge 5 2 3 6 3" xfId="44473" xr:uid="{00000000-0005-0000-0000-0000C7370000}"/>
    <cellStyle name="20% - uthevingsfarge 5 2 3 6_3. Chng in credit spreads" xfId="44474" xr:uid="{00000000-0005-0000-0000-0000C8370000}"/>
    <cellStyle name="20% - uthevingsfarge 5 2 3 7" xfId="15084" xr:uid="{00000000-0005-0000-0000-0000C9370000}"/>
    <cellStyle name="20% - uthevingsfarge 5 2 3 7 2" xfId="44475" xr:uid="{00000000-0005-0000-0000-0000CA370000}"/>
    <cellStyle name="20% - uthevingsfarge 5 2 3 8" xfId="39552" xr:uid="{00000000-0005-0000-0000-0000CB370000}"/>
    <cellStyle name="20% - uthevingsfarge 5 2 3 9" xfId="44476" xr:uid="{00000000-0005-0000-0000-0000CC370000}"/>
    <cellStyle name="20% - uthevingsfarge 5 2 3_3. Chng in credit spreads" xfId="44477" xr:uid="{00000000-0005-0000-0000-0000CD370000}"/>
    <cellStyle name="20% - uthevingsfarge 5 2 4" xfId="15085" xr:uid="{00000000-0005-0000-0000-0000CE370000}"/>
    <cellStyle name="20% - uthevingsfarge 5 2 4 2" xfId="15086" xr:uid="{00000000-0005-0000-0000-0000CF370000}"/>
    <cellStyle name="20% - uthevingsfarge 5 2 4 2 2" xfId="15087" xr:uid="{00000000-0005-0000-0000-0000D0370000}"/>
    <cellStyle name="20% - uthevingsfarge 5 2 4 2 2 2" xfId="44478" xr:uid="{00000000-0005-0000-0000-0000D1370000}"/>
    <cellStyle name="20% - uthevingsfarge 5 2 4 2 3" xfId="44479" xr:uid="{00000000-0005-0000-0000-0000D2370000}"/>
    <cellStyle name="20% - uthevingsfarge 5 2 4 2_3. Chng in credit spreads" xfId="44480" xr:uid="{00000000-0005-0000-0000-0000D3370000}"/>
    <cellStyle name="20% - uthevingsfarge 5 2 4 3" xfId="15088" xr:uid="{00000000-0005-0000-0000-0000D4370000}"/>
    <cellStyle name="20% - uthevingsfarge 5 2 4 3 2" xfId="44481" xr:uid="{00000000-0005-0000-0000-0000D5370000}"/>
    <cellStyle name="20% - uthevingsfarge 5 2 4 3 2 2" xfId="44482" xr:uid="{00000000-0005-0000-0000-0000D6370000}"/>
    <cellStyle name="20% - uthevingsfarge 5 2 4 3 3" xfId="44483" xr:uid="{00000000-0005-0000-0000-0000D7370000}"/>
    <cellStyle name="20% - uthevingsfarge 5 2 4 3_3. Chng in credit spreads" xfId="44484" xr:uid="{00000000-0005-0000-0000-0000D8370000}"/>
    <cellStyle name="20% - uthevingsfarge 5 2 4 4" xfId="15089" xr:uid="{00000000-0005-0000-0000-0000D9370000}"/>
    <cellStyle name="20% - uthevingsfarge 5 2 4 4 2" xfId="44485" xr:uid="{00000000-0005-0000-0000-0000DA370000}"/>
    <cellStyle name="20% - uthevingsfarge 5 2 4 4 2 2" xfId="44486" xr:uid="{00000000-0005-0000-0000-0000DB370000}"/>
    <cellStyle name="20% - uthevingsfarge 5 2 4 4 3" xfId="44487" xr:uid="{00000000-0005-0000-0000-0000DC370000}"/>
    <cellStyle name="20% - uthevingsfarge 5 2 4 4_3. Chng in credit spreads" xfId="44488" xr:uid="{00000000-0005-0000-0000-0000DD370000}"/>
    <cellStyle name="20% - uthevingsfarge 5 2 4 5" xfId="39553" xr:uid="{00000000-0005-0000-0000-0000DE370000}"/>
    <cellStyle name="20% - uthevingsfarge 5 2 4 5 2" xfId="44489" xr:uid="{00000000-0005-0000-0000-0000DF370000}"/>
    <cellStyle name="20% - uthevingsfarge 5 2 4 6" xfId="44490" xr:uid="{00000000-0005-0000-0000-0000E0370000}"/>
    <cellStyle name="20% - uthevingsfarge 5 2 4 7" xfId="44491" xr:uid="{00000000-0005-0000-0000-0000E1370000}"/>
    <cellStyle name="20% - uthevingsfarge 5 2 4_3. Chng in credit spreads" xfId="44492" xr:uid="{00000000-0005-0000-0000-0000E2370000}"/>
    <cellStyle name="20% - uthevingsfarge 5 2 5" xfId="15090" xr:uid="{00000000-0005-0000-0000-0000E3370000}"/>
    <cellStyle name="20% - uthevingsfarge 5 2 5 2" xfId="15091" xr:uid="{00000000-0005-0000-0000-0000E4370000}"/>
    <cellStyle name="20% - uthevingsfarge 5 2 5 2 2" xfId="15092" xr:uid="{00000000-0005-0000-0000-0000E5370000}"/>
    <cellStyle name="20% - uthevingsfarge 5 2 5 2 2 2" xfId="44493" xr:uid="{00000000-0005-0000-0000-0000E6370000}"/>
    <cellStyle name="20% - uthevingsfarge 5 2 5 2 3" xfId="44494" xr:uid="{00000000-0005-0000-0000-0000E7370000}"/>
    <cellStyle name="20% - uthevingsfarge 5 2 5 2_3. Chng in credit spreads" xfId="44495" xr:uid="{00000000-0005-0000-0000-0000E8370000}"/>
    <cellStyle name="20% - uthevingsfarge 5 2 5 3" xfId="15093" xr:uid="{00000000-0005-0000-0000-0000E9370000}"/>
    <cellStyle name="20% - uthevingsfarge 5 2 5 3 2" xfId="44496" xr:uid="{00000000-0005-0000-0000-0000EA370000}"/>
    <cellStyle name="20% - uthevingsfarge 5 2 5 4" xfId="15094" xr:uid="{00000000-0005-0000-0000-0000EB370000}"/>
    <cellStyle name="20% - uthevingsfarge 5 2 5 5" xfId="44497" xr:uid="{00000000-0005-0000-0000-0000EC370000}"/>
    <cellStyle name="20% - uthevingsfarge 5 2 5 6" xfId="44498" xr:uid="{00000000-0005-0000-0000-0000ED370000}"/>
    <cellStyle name="20% - uthevingsfarge 5 2 5 7" xfId="44499" xr:uid="{00000000-0005-0000-0000-0000EE370000}"/>
    <cellStyle name="20% - uthevingsfarge 5 2 5_3. Chng in credit spreads" xfId="44500" xr:uid="{00000000-0005-0000-0000-0000EF370000}"/>
    <cellStyle name="20% - uthevingsfarge 5 2 6" xfId="15095" xr:uid="{00000000-0005-0000-0000-0000F0370000}"/>
    <cellStyle name="20% - uthevingsfarge 5 2 6 2" xfId="15096" xr:uid="{00000000-0005-0000-0000-0000F1370000}"/>
    <cellStyle name="20% - uthevingsfarge 5 2 6 2 2" xfId="15097" xr:uid="{00000000-0005-0000-0000-0000F2370000}"/>
    <cellStyle name="20% - uthevingsfarge 5 2 6 2 2 2" xfId="44501" xr:uid="{00000000-0005-0000-0000-0000F3370000}"/>
    <cellStyle name="20% - uthevingsfarge 5 2 6 2 3" xfId="44502" xr:uid="{00000000-0005-0000-0000-0000F4370000}"/>
    <cellStyle name="20% - uthevingsfarge 5 2 6 2_3. Chng in credit spreads" xfId="44503" xr:uid="{00000000-0005-0000-0000-0000F5370000}"/>
    <cellStyle name="20% - uthevingsfarge 5 2 6 3" xfId="15098" xr:uid="{00000000-0005-0000-0000-0000F6370000}"/>
    <cellStyle name="20% - uthevingsfarge 5 2 6 3 2" xfId="44504" xr:uid="{00000000-0005-0000-0000-0000F7370000}"/>
    <cellStyle name="20% - uthevingsfarge 5 2 6 4" xfId="15099" xr:uid="{00000000-0005-0000-0000-0000F8370000}"/>
    <cellStyle name="20% - uthevingsfarge 5 2 6 5" xfId="44505" xr:uid="{00000000-0005-0000-0000-0000F9370000}"/>
    <cellStyle name="20% - uthevingsfarge 5 2 6 6" xfId="44506" xr:uid="{00000000-0005-0000-0000-0000FA370000}"/>
    <cellStyle name="20% - uthevingsfarge 5 2 6 7" xfId="44507" xr:uid="{00000000-0005-0000-0000-0000FB370000}"/>
    <cellStyle name="20% - uthevingsfarge 5 2 6_3. Chng in credit spreads" xfId="44508" xr:uid="{00000000-0005-0000-0000-0000FC370000}"/>
    <cellStyle name="20% - uthevingsfarge 5 2 7" xfId="15100" xr:uid="{00000000-0005-0000-0000-0000FD370000}"/>
    <cellStyle name="20% - uthevingsfarge 5 2 7 2" xfId="15101" xr:uid="{00000000-0005-0000-0000-0000FE370000}"/>
    <cellStyle name="20% - uthevingsfarge 5 2 7 2 2" xfId="15102" xr:uid="{00000000-0005-0000-0000-0000FF370000}"/>
    <cellStyle name="20% - uthevingsfarge 5 2 7 2 3" xfId="44509" xr:uid="{00000000-0005-0000-0000-000000380000}"/>
    <cellStyle name="20% - uthevingsfarge 5 2 7 2_AVA DVA EL" xfId="15103" xr:uid="{00000000-0005-0000-0000-000001380000}"/>
    <cellStyle name="20% - uthevingsfarge 5 2 7 3" xfId="15104" xr:uid="{00000000-0005-0000-0000-000002380000}"/>
    <cellStyle name="20% - uthevingsfarge 5 2 7 4" xfId="15105" xr:uid="{00000000-0005-0000-0000-000003380000}"/>
    <cellStyle name="20% - uthevingsfarge 5 2 7 5" xfId="44510" xr:uid="{00000000-0005-0000-0000-000004380000}"/>
    <cellStyle name="20% - uthevingsfarge 5 2 7 6" xfId="44511" xr:uid="{00000000-0005-0000-0000-000005380000}"/>
    <cellStyle name="20% - uthevingsfarge 5 2 7_3. Chng in credit spreads" xfId="44512" xr:uid="{00000000-0005-0000-0000-000006380000}"/>
    <cellStyle name="20% - uthevingsfarge 5 2 8" xfId="15106" xr:uid="{00000000-0005-0000-0000-000007380000}"/>
    <cellStyle name="20% - uthevingsfarge 5 2 8 2" xfId="15107" xr:uid="{00000000-0005-0000-0000-000008380000}"/>
    <cellStyle name="20% - uthevingsfarge 5 2 8 2 2" xfId="44513" xr:uid="{00000000-0005-0000-0000-000009380000}"/>
    <cellStyle name="20% - uthevingsfarge 5 2 8 3" xfId="15108" xr:uid="{00000000-0005-0000-0000-00000A380000}"/>
    <cellStyle name="20% - uthevingsfarge 5 2 8 4" xfId="44514" xr:uid="{00000000-0005-0000-0000-00000B380000}"/>
    <cellStyle name="20% - uthevingsfarge 5 2 8_3. Chng in credit spreads" xfId="44515" xr:uid="{00000000-0005-0000-0000-00000C380000}"/>
    <cellStyle name="20% - uthevingsfarge 5 2 9" xfId="15109" xr:uid="{00000000-0005-0000-0000-00000D380000}"/>
    <cellStyle name="20% - uthevingsfarge 5 2 9 2" xfId="15110" xr:uid="{00000000-0005-0000-0000-00000E380000}"/>
    <cellStyle name="20% - uthevingsfarge 5 2 9 3" xfId="15111" xr:uid="{00000000-0005-0000-0000-00000F380000}"/>
    <cellStyle name="20% - uthevingsfarge 5 2 9_AVA DVA EL" xfId="15112" xr:uid="{00000000-0005-0000-0000-000010380000}"/>
    <cellStyle name="20% - uthevingsfarge 5 2_11" xfId="3525" xr:uid="{00000000-0005-0000-0000-000011380000}"/>
    <cellStyle name="20% - uthevingsfarge 5 20" xfId="3526" xr:uid="{00000000-0005-0000-0000-000012380000}"/>
    <cellStyle name="20% - uthevingsfarge 5 20 2" xfId="3527" xr:uid="{00000000-0005-0000-0000-000013380000}"/>
    <cellStyle name="20% - uthevingsfarge 5 20 2 2" xfId="3528" xr:uid="{00000000-0005-0000-0000-000014380000}"/>
    <cellStyle name="20% - uthevingsfarge 5 20 2 3" xfId="39555" xr:uid="{00000000-0005-0000-0000-000015380000}"/>
    <cellStyle name="20% - uthevingsfarge 5 20 2_4 manuell" xfId="54601" xr:uid="{1ED482B5-9040-4FCB-9509-794A8E2F1694}"/>
    <cellStyle name="20% - uthevingsfarge 5 20 3" xfId="3529" xr:uid="{00000000-0005-0000-0000-000017380000}"/>
    <cellStyle name="20% - uthevingsfarge 5 20 4" xfId="39554" xr:uid="{00000000-0005-0000-0000-000018380000}"/>
    <cellStyle name="20% - uthevingsfarge 5 20_4 manuell" xfId="54602" xr:uid="{4319AFE9-99FB-4464-B2F5-7A6BF0A231CD}"/>
    <cellStyle name="20% - uthevingsfarge 5 21" xfId="3530" xr:uid="{00000000-0005-0000-0000-00001A380000}"/>
    <cellStyle name="20% - uthevingsfarge 5 21 2" xfId="3531" xr:uid="{00000000-0005-0000-0000-00001B380000}"/>
    <cellStyle name="20% - uthevingsfarge 5 21 2 2" xfId="3532" xr:uid="{00000000-0005-0000-0000-00001C380000}"/>
    <cellStyle name="20% - uthevingsfarge 5 21 2 3" xfId="39557" xr:uid="{00000000-0005-0000-0000-00001D380000}"/>
    <cellStyle name="20% - uthevingsfarge 5 21 2_4 manuell" xfId="54603" xr:uid="{D2E8F5EA-6DBD-4967-ACA9-7962AC1F560B}"/>
    <cellStyle name="20% - uthevingsfarge 5 21 3" xfId="3533" xr:uid="{00000000-0005-0000-0000-00001F380000}"/>
    <cellStyle name="20% - uthevingsfarge 5 21 4" xfId="39556" xr:uid="{00000000-0005-0000-0000-000020380000}"/>
    <cellStyle name="20% - uthevingsfarge 5 21_4 manuell" xfId="54604" xr:uid="{2893A40C-AA7F-4214-8827-2B13A3863FD9}"/>
    <cellStyle name="20% - uthevingsfarge 5 22" xfId="3534" xr:uid="{00000000-0005-0000-0000-000022380000}"/>
    <cellStyle name="20% - uthevingsfarge 5 22 2" xfId="3535" xr:uid="{00000000-0005-0000-0000-000023380000}"/>
    <cellStyle name="20% - uthevingsfarge 5 22 2 2" xfId="3536" xr:uid="{00000000-0005-0000-0000-000024380000}"/>
    <cellStyle name="20% - uthevingsfarge 5 22 2 3" xfId="39559" xr:uid="{00000000-0005-0000-0000-000025380000}"/>
    <cellStyle name="20% - uthevingsfarge 5 22 2_4 manuell" xfId="54605" xr:uid="{9BB0AB24-CE69-4C0C-87B4-C17F4B67BEDB}"/>
    <cellStyle name="20% - uthevingsfarge 5 22 3" xfId="3537" xr:uid="{00000000-0005-0000-0000-000027380000}"/>
    <cellStyle name="20% - uthevingsfarge 5 22 4" xfId="39558" xr:uid="{00000000-0005-0000-0000-000028380000}"/>
    <cellStyle name="20% - uthevingsfarge 5 22_4 manuell" xfId="54606" xr:uid="{0EB747F3-5032-4D55-B8EF-363CDEB37781}"/>
    <cellStyle name="20% - uthevingsfarge 5 23" xfId="3538" xr:uid="{00000000-0005-0000-0000-00002A380000}"/>
    <cellStyle name="20% - uthevingsfarge 5 23 2" xfId="3539" xr:uid="{00000000-0005-0000-0000-00002B380000}"/>
    <cellStyle name="20% - uthevingsfarge 5 23 2 2" xfId="3540" xr:uid="{00000000-0005-0000-0000-00002C380000}"/>
    <cellStyle name="20% - uthevingsfarge 5 23 2 3" xfId="39561" xr:uid="{00000000-0005-0000-0000-00002D380000}"/>
    <cellStyle name="20% - uthevingsfarge 5 23 2_4 manuell" xfId="54607" xr:uid="{0805AFC2-8CBC-48FB-8DE0-02F87E51B79B}"/>
    <cellStyle name="20% - uthevingsfarge 5 23 3" xfId="3541" xr:uid="{00000000-0005-0000-0000-00002F380000}"/>
    <cellStyle name="20% - uthevingsfarge 5 23 4" xfId="39560" xr:uid="{00000000-0005-0000-0000-000030380000}"/>
    <cellStyle name="20% - uthevingsfarge 5 23_4 manuell" xfId="54608" xr:uid="{D12C50D3-3C0B-4BD8-BA4C-70AE8ADECA43}"/>
    <cellStyle name="20% - uthevingsfarge 5 24" xfId="3542" xr:uid="{00000000-0005-0000-0000-000032380000}"/>
    <cellStyle name="20% - uthevingsfarge 5 24 2" xfId="3543" xr:uid="{00000000-0005-0000-0000-000033380000}"/>
    <cellStyle name="20% - uthevingsfarge 5 24 2 2" xfId="3544" xr:uid="{00000000-0005-0000-0000-000034380000}"/>
    <cellStyle name="20% - uthevingsfarge 5 24 2 3" xfId="39563" xr:uid="{00000000-0005-0000-0000-000035380000}"/>
    <cellStyle name="20% - uthevingsfarge 5 24 2_4 manuell" xfId="54609" xr:uid="{1C766660-33E4-4570-9AB1-CD32DC784FEB}"/>
    <cellStyle name="20% - uthevingsfarge 5 24 3" xfId="3545" xr:uid="{00000000-0005-0000-0000-000037380000}"/>
    <cellStyle name="20% - uthevingsfarge 5 24 4" xfId="39562" xr:uid="{00000000-0005-0000-0000-000038380000}"/>
    <cellStyle name="20% - uthevingsfarge 5 24_4 manuell" xfId="54610" xr:uid="{8A18D6BC-C491-4CBF-81DC-A094B3B3C6E8}"/>
    <cellStyle name="20% - uthevingsfarge 5 25" xfId="3546" xr:uid="{00000000-0005-0000-0000-00003A380000}"/>
    <cellStyle name="20% - uthevingsfarge 5 25 2" xfId="3547" xr:uid="{00000000-0005-0000-0000-00003B380000}"/>
    <cellStyle name="20% - uthevingsfarge 5 25 2 2" xfId="3548" xr:uid="{00000000-0005-0000-0000-00003C380000}"/>
    <cellStyle name="20% - uthevingsfarge 5 25 2 3" xfId="39565" xr:uid="{00000000-0005-0000-0000-00003D380000}"/>
    <cellStyle name="20% - uthevingsfarge 5 25 2_4 manuell" xfId="54611" xr:uid="{2F5B3E1C-6B30-47DA-B926-FF40C2B67AE6}"/>
    <cellStyle name="20% - uthevingsfarge 5 25 3" xfId="3549" xr:uid="{00000000-0005-0000-0000-00003F380000}"/>
    <cellStyle name="20% - uthevingsfarge 5 25 4" xfId="39564" xr:uid="{00000000-0005-0000-0000-000040380000}"/>
    <cellStyle name="20% - uthevingsfarge 5 25_4 manuell" xfId="54612" xr:uid="{881F7559-FA20-4882-90F1-AF466ABD1A3C}"/>
    <cellStyle name="20% - uthevingsfarge 5 26" xfId="3550" xr:uid="{00000000-0005-0000-0000-000042380000}"/>
    <cellStyle name="20% - uthevingsfarge 5 26 2" xfId="3551" xr:uid="{00000000-0005-0000-0000-000043380000}"/>
    <cellStyle name="20% - uthevingsfarge 5 26 2 2" xfId="3552" xr:uid="{00000000-0005-0000-0000-000044380000}"/>
    <cellStyle name="20% - uthevingsfarge 5 26 2 3" xfId="39567" xr:uid="{00000000-0005-0000-0000-000045380000}"/>
    <cellStyle name="20% - uthevingsfarge 5 26 2_4 manuell" xfId="54613" xr:uid="{BE1F2051-02AE-4AB4-B0B4-073A089A2CED}"/>
    <cellStyle name="20% - uthevingsfarge 5 26 3" xfId="3553" xr:uid="{00000000-0005-0000-0000-000047380000}"/>
    <cellStyle name="20% - uthevingsfarge 5 26 4" xfId="39566" xr:uid="{00000000-0005-0000-0000-000048380000}"/>
    <cellStyle name="20% - uthevingsfarge 5 26_4 manuell" xfId="54614" xr:uid="{D29EF7DC-6E3F-4DF2-B222-7240B91B61A9}"/>
    <cellStyle name="20% - uthevingsfarge 5 27" xfId="3554" xr:uid="{00000000-0005-0000-0000-00004A380000}"/>
    <cellStyle name="20% - uthevingsfarge 5 27 2" xfId="3555" xr:uid="{00000000-0005-0000-0000-00004B380000}"/>
    <cellStyle name="20% - uthevingsfarge 5 27 2 2" xfId="3556" xr:uid="{00000000-0005-0000-0000-00004C380000}"/>
    <cellStyle name="20% - uthevingsfarge 5 27 2 3" xfId="39569" xr:uid="{00000000-0005-0000-0000-00004D380000}"/>
    <cellStyle name="20% - uthevingsfarge 5 27 2_4 manuell" xfId="54615" xr:uid="{B40C95A1-B243-4D62-A14B-8FE5002F38EB}"/>
    <cellStyle name="20% - uthevingsfarge 5 27 3" xfId="3557" xr:uid="{00000000-0005-0000-0000-00004F380000}"/>
    <cellStyle name="20% - uthevingsfarge 5 27 4" xfId="39568" xr:uid="{00000000-0005-0000-0000-000050380000}"/>
    <cellStyle name="20% - uthevingsfarge 5 27_4 manuell" xfId="54616" xr:uid="{FBEC0779-7E9D-4BBC-9362-3027D7CE6353}"/>
    <cellStyle name="20% - uthevingsfarge 5 28" xfId="3558" xr:uid="{00000000-0005-0000-0000-000052380000}"/>
    <cellStyle name="20% - uthevingsfarge 5 28 2" xfId="3559" xr:uid="{00000000-0005-0000-0000-000053380000}"/>
    <cellStyle name="20% - uthevingsfarge 5 28 2 2" xfId="3560" xr:uid="{00000000-0005-0000-0000-000054380000}"/>
    <cellStyle name="20% - uthevingsfarge 5 28 2 3" xfId="39571" xr:uid="{00000000-0005-0000-0000-000055380000}"/>
    <cellStyle name="20% - uthevingsfarge 5 28 2_4 manuell" xfId="54617" xr:uid="{A680B58F-BE91-4802-BE44-F5F1EE4610E4}"/>
    <cellStyle name="20% - uthevingsfarge 5 28 3" xfId="3561" xr:uid="{00000000-0005-0000-0000-000057380000}"/>
    <cellStyle name="20% - uthevingsfarge 5 28 4" xfId="39570" xr:uid="{00000000-0005-0000-0000-000058380000}"/>
    <cellStyle name="20% - uthevingsfarge 5 28_4 manuell" xfId="54618" xr:uid="{D8E3BC12-F907-4F53-ACFD-E08F2D5DD4F8}"/>
    <cellStyle name="20% - uthevingsfarge 5 29" xfId="3562" xr:uid="{00000000-0005-0000-0000-00005A380000}"/>
    <cellStyle name="20% - uthevingsfarge 5 29 2" xfId="3563" xr:uid="{00000000-0005-0000-0000-00005B380000}"/>
    <cellStyle name="20% - uthevingsfarge 5 29 2 2" xfId="3564" xr:uid="{00000000-0005-0000-0000-00005C380000}"/>
    <cellStyle name="20% - uthevingsfarge 5 29 2 3" xfId="39573" xr:uid="{00000000-0005-0000-0000-00005D380000}"/>
    <cellStyle name="20% - uthevingsfarge 5 29 2_4 manuell" xfId="54619" xr:uid="{DAFAF394-0B55-450F-B7F3-822EBDE57BCC}"/>
    <cellStyle name="20% - uthevingsfarge 5 29 3" xfId="3565" xr:uid="{00000000-0005-0000-0000-00005F380000}"/>
    <cellStyle name="20% - uthevingsfarge 5 29 4" xfId="39572" xr:uid="{00000000-0005-0000-0000-000060380000}"/>
    <cellStyle name="20% - uthevingsfarge 5 29_4 manuell" xfId="54620" xr:uid="{D1FF9975-4246-48B9-B2DA-50CA65818C33}"/>
    <cellStyle name="20% - uthevingsfarge 5 3" xfId="3566" xr:uid="{00000000-0005-0000-0000-000062380000}"/>
    <cellStyle name="20% - uthevingsfarge 5 3 10" xfId="44516" xr:uid="{00000000-0005-0000-0000-000063380000}"/>
    <cellStyle name="20% - uthevingsfarge 5 3 11" xfId="44517" xr:uid="{00000000-0005-0000-0000-000064380000}"/>
    <cellStyle name="20% - uthevingsfarge 5 3 2" xfId="3567" xr:uid="{00000000-0005-0000-0000-000065380000}"/>
    <cellStyle name="20% - uthevingsfarge 5 3 2 10" xfId="44518" xr:uid="{00000000-0005-0000-0000-000066380000}"/>
    <cellStyle name="20% - uthevingsfarge 5 3 2 2" xfId="3568" xr:uid="{00000000-0005-0000-0000-000067380000}"/>
    <cellStyle name="20% - uthevingsfarge 5 3 2 2 2" xfId="15113" xr:uid="{00000000-0005-0000-0000-000068380000}"/>
    <cellStyle name="20% - uthevingsfarge 5 3 2 2 2 2" xfId="44519" xr:uid="{00000000-0005-0000-0000-000069380000}"/>
    <cellStyle name="20% - uthevingsfarge 5 3 2 2 2 2 2" xfId="44520" xr:uid="{00000000-0005-0000-0000-00006A380000}"/>
    <cellStyle name="20% - uthevingsfarge 5 3 2 2 2 3" xfId="44521" xr:uid="{00000000-0005-0000-0000-00006B380000}"/>
    <cellStyle name="20% - uthevingsfarge 5 3 2 2 2_3. Chng in credit spreads" xfId="44522" xr:uid="{00000000-0005-0000-0000-00006C380000}"/>
    <cellStyle name="20% - uthevingsfarge 5 3 2 2 3" xfId="15114" xr:uid="{00000000-0005-0000-0000-00006D380000}"/>
    <cellStyle name="20% - uthevingsfarge 5 3 2 2 3 2" xfId="44523" xr:uid="{00000000-0005-0000-0000-00006E380000}"/>
    <cellStyle name="20% - uthevingsfarge 5 3 2 2 3 2 2" xfId="44524" xr:uid="{00000000-0005-0000-0000-00006F380000}"/>
    <cellStyle name="20% - uthevingsfarge 5 3 2 2 3 3" xfId="44525" xr:uid="{00000000-0005-0000-0000-000070380000}"/>
    <cellStyle name="20% - uthevingsfarge 5 3 2 2 3_3. Chng in credit spreads" xfId="44526" xr:uid="{00000000-0005-0000-0000-000071380000}"/>
    <cellStyle name="20% - uthevingsfarge 5 3 2 2 4" xfId="44527" xr:uid="{00000000-0005-0000-0000-000072380000}"/>
    <cellStyle name="20% - uthevingsfarge 5 3 2 2 4 2" xfId="44528" xr:uid="{00000000-0005-0000-0000-000073380000}"/>
    <cellStyle name="20% - uthevingsfarge 5 3 2 2 5" xfId="44529" xr:uid="{00000000-0005-0000-0000-000074380000}"/>
    <cellStyle name="20% - uthevingsfarge 5 3 2 2 6" xfId="44530" xr:uid="{00000000-0005-0000-0000-000075380000}"/>
    <cellStyle name="20% - uthevingsfarge 5 3 2 2_3. Chng in credit spreads" xfId="44531" xr:uid="{00000000-0005-0000-0000-000076380000}"/>
    <cellStyle name="20% - uthevingsfarge 5 3 2 3" xfId="15115" xr:uid="{00000000-0005-0000-0000-000077380000}"/>
    <cellStyle name="20% - uthevingsfarge 5 3 2 3 2" xfId="15116" xr:uid="{00000000-0005-0000-0000-000078380000}"/>
    <cellStyle name="20% - uthevingsfarge 5 3 2 3 2 2" xfId="44532" xr:uid="{00000000-0005-0000-0000-000079380000}"/>
    <cellStyle name="20% - uthevingsfarge 5 3 2 3 3" xfId="15117" xr:uid="{00000000-0005-0000-0000-00007A380000}"/>
    <cellStyle name="20% - uthevingsfarge 5 3 2 3 4" xfId="44533" xr:uid="{00000000-0005-0000-0000-00007B380000}"/>
    <cellStyle name="20% - uthevingsfarge 5 3 2 3 5" xfId="44534" xr:uid="{00000000-0005-0000-0000-00007C380000}"/>
    <cellStyle name="20% - uthevingsfarge 5 3 2 3 6" xfId="44535" xr:uid="{00000000-0005-0000-0000-00007D380000}"/>
    <cellStyle name="20% - uthevingsfarge 5 3 2 3_3. Chng in credit spreads" xfId="44536" xr:uid="{00000000-0005-0000-0000-00007E380000}"/>
    <cellStyle name="20% - uthevingsfarge 5 3 2 4" xfId="15118" xr:uid="{00000000-0005-0000-0000-00007F380000}"/>
    <cellStyle name="20% - uthevingsfarge 5 3 2 4 2" xfId="15119" xr:uid="{00000000-0005-0000-0000-000080380000}"/>
    <cellStyle name="20% - uthevingsfarge 5 3 2 4 2 2" xfId="44537" xr:uid="{00000000-0005-0000-0000-000081380000}"/>
    <cellStyle name="20% - uthevingsfarge 5 3 2 4 3" xfId="15120" xr:uid="{00000000-0005-0000-0000-000082380000}"/>
    <cellStyle name="20% - uthevingsfarge 5 3 2 4 4" xfId="44538" xr:uid="{00000000-0005-0000-0000-000083380000}"/>
    <cellStyle name="20% - uthevingsfarge 5 3 2 4 5" xfId="44539" xr:uid="{00000000-0005-0000-0000-000084380000}"/>
    <cellStyle name="20% - uthevingsfarge 5 3 2 4 6" xfId="44540" xr:uid="{00000000-0005-0000-0000-000085380000}"/>
    <cellStyle name="20% - uthevingsfarge 5 3 2 4_3. Chng in credit spreads" xfId="44541" xr:uid="{00000000-0005-0000-0000-000086380000}"/>
    <cellStyle name="20% - uthevingsfarge 5 3 2 5" xfId="15121" xr:uid="{00000000-0005-0000-0000-000087380000}"/>
    <cellStyle name="20% - uthevingsfarge 5 3 2 5 2" xfId="15122" xr:uid="{00000000-0005-0000-0000-000088380000}"/>
    <cellStyle name="20% - uthevingsfarge 5 3 2 5 3" xfId="15123" xr:uid="{00000000-0005-0000-0000-000089380000}"/>
    <cellStyle name="20% - uthevingsfarge 5 3 2 5 4" xfId="44542" xr:uid="{00000000-0005-0000-0000-00008A380000}"/>
    <cellStyle name="20% - uthevingsfarge 5 3 2 5 5" xfId="44543" xr:uid="{00000000-0005-0000-0000-00008B380000}"/>
    <cellStyle name="20% - uthevingsfarge 5 3 2 5 6" xfId="44544" xr:uid="{00000000-0005-0000-0000-00008C380000}"/>
    <cellStyle name="20% - uthevingsfarge 5 3 2 5_AVA DVA EL" xfId="15124" xr:uid="{00000000-0005-0000-0000-00008D380000}"/>
    <cellStyle name="20% - uthevingsfarge 5 3 2 6" xfId="15125" xr:uid="{00000000-0005-0000-0000-00008E380000}"/>
    <cellStyle name="20% - uthevingsfarge 5 3 2 6 2" xfId="15126" xr:uid="{00000000-0005-0000-0000-00008F380000}"/>
    <cellStyle name="20% - uthevingsfarge 5 3 2 6_AVA DVA EL" xfId="15127" xr:uid="{00000000-0005-0000-0000-000090380000}"/>
    <cellStyle name="20% - uthevingsfarge 5 3 2 7" xfId="15128" xr:uid="{00000000-0005-0000-0000-000091380000}"/>
    <cellStyle name="20% - uthevingsfarge 5 3 2 8" xfId="39575" xr:uid="{00000000-0005-0000-0000-000092380000}"/>
    <cellStyle name="20% - uthevingsfarge 5 3 2 9" xfId="44545" xr:uid="{00000000-0005-0000-0000-000093380000}"/>
    <cellStyle name="20% - uthevingsfarge 5 3 2_3. Chng in credit spreads" xfId="44546" xr:uid="{00000000-0005-0000-0000-000094380000}"/>
    <cellStyle name="20% - uthevingsfarge 5 3 3" xfId="3569" xr:uid="{00000000-0005-0000-0000-000095380000}"/>
    <cellStyle name="20% - uthevingsfarge 5 3 3 2" xfId="15129" xr:uid="{00000000-0005-0000-0000-000096380000}"/>
    <cellStyle name="20% - uthevingsfarge 5 3 3 2 2" xfId="44547" xr:uid="{00000000-0005-0000-0000-000097380000}"/>
    <cellStyle name="20% - uthevingsfarge 5 3 3 2 2 2" xfId="44548" xr:uid="{00000000-0005-0000-0000-000098380000}"/>
    <cellStyle name="20% - uthevingsfarge 5 3 3 2 2 2 2" xfId="44549" xr:uid="{00000000-0005-0000-0000-000099380000}"/>
    <cellStyle name="20% - uthevingsfarge 5 3 3 2 2 3" xfId="44550" xr:uid="{00000000-0005-0000-0000-00009A380000}"/>
    <cellStyle name="20% - uthevingsfarge 5 3 3 2 2_3. Chng in credit spreads" xfId="44551" xr:uid="{00000000-0005-0000-0000-00009B380000}"/>
    <cellStyle name="20% - uthevingsfarge 5 3 3 2 3" xfId="44552" xr:uid="{00000000-0005-0000-0000-00009C380000}"/>
    <cellStyle name="20% - uthevingsfarge 5 3 3 2 3 2" xfId="44553" xr:uid="{00000000-0005-0000-0000-00009D380000}"/>
    <cellStyle name="20% - uthevingsfarge 5 3 3 2 3 2 2" xfId="44554" xr:uid="{00000000-0005-0000-0000-00009E380000}"/>
    <cellStyle name="20% - uthevingsfarge 5 3 3 2 3 3" xfId="44555" xr:uid="{00000000-0005-0000-0000-00009F380000}"/>
    <cellStyle name="20% - uthevingsfarge 5 3 3 2 3_3. Chng in credit spreads" xfId="44556" xr:uid="{00000000-0005-0000-0000-0000A0380000}"/>
    <cellStyle name="20% - uthevingsfarge 5 3 3 2 4" xfId="44557" xr:uid="{00000000-0005-0000-0000-0000A1380000}"/>
    <cellStyle name="20% - uthevingsfarge 5 3 3 2 4 2" xfId="44558" xr:uid="{00000000-0005-0000-0000-0000A2380000}"/>
    <cellStyle name="20% - uthevingsfarge 5 3 3 2 5" xfId="44559" xr:uid="{00000000-0005-0000-0000-0000A3380000}"/>
    <cellStyle name="20% - uthevingsfarge 5 3 3 2_3. Chng in credit spreads" xfId="44560" xr:uid="{00000000-0005-0000-0000-0000A4380000}"/>
    <cellStyle name="20% - uthevingsfarge 5 3 3 3" xfId="15130" xr:uid="{00000000-0005-0000-0000-0000A5380000}"/>
    <cellStyle name="20% - uthevingsfarge 5 3 3 3 2" xfId="44561" xr:uid="{00000000-0005-0000-0000-0000A6380000}"/>
    <cellStyle name="20% - uthevingsfarge 5 3 3 3 2 2" xfId="44562" xr:uid="{00000000-0005-0000-0000-0000A7380000}"/>
    <cellStyle name="20% - uthevingsfarge 5 3 3 3 3" xfId="44563" xr:uid="{00000000-0005-0000-0000-0000A8380000}"/>
    <cellStyle name="20% - uthevingsfarge 5 3 3 3_3. Chng in credit spreads" xfId="44564" xr:uid="{00000000-0005-0000-0000-0000A9380000}"/>
    <cellStyle name="20% - uthevingsfarge 5 3 3 4" xfId="44565" xr:uid="{00000000-0005-0000-0000-0000AA380000}"/>
    <cellStyle name="20% - uthevingsfarge 5 3 3 4 2" xfId="44566" xr:uid="{00000000-0005-0000-0000-0000AB380000}"/>
    <cellStyle name="20% - uthevingsfarge 5 3 3 4 2 2" xfId="44567" xr:uid="{00000000-0005-0000-0000-0000AC380000}"/>
    <cellStyle name="20% - uthevingsfarge 5 3 3 4 3" xfId="44568" xr:uid="{00000000-0005-0000-0000-0000AD380000}"/>
    <cellStyle name="20% - uthevingsfarge 5 3 3 4_3. Chng in credit spreads" xfId="44569" xr:uid="{00000000-0005-0000-0000-0000AE380000}"/>
    <cellStyle name="20% - uthevingsfarge 5 3 3 5" xfId="44570" xr:uid="{00000000-0005-0000-0000-0000AF380000}"/>
    <cellStyle name="20% - uthevingsfarge 5 3 3 5 2" xfId="44571" xr:uid="{00000000-0005-0000-0000-0000B0380000}"/>
    <cellStyle name="20% - uthevingsfarge 5 3 3 6" xfId="44572" xr:uid="{00000000-0005-0000-0000-0000B1380000}"/>
    <cellStyle name="20% - uthevingsfarge 5 3 3_3. Chng in credit spreads" xfId="44573" xr:uid="{00000000-0005-0000-0000-0000B2380000}"/>
    <cellStyle name="20% - uthevingsfarge 5 3 4" xfId="15131" xr:uid="{00000000-0005-0000-0000-0000B3380000}"/>
    <cellStyle name="20% - uthevingsfarge 5 3 4 2" xfId="15132" xr:uid="{00000000-0005-0000-0000-0000B4380000}"/>
    <cellStyle name="20% - uthevingsfarge 5 3 4 2 2" xfId="44574" xr:uid="{00000000-0005-0000-0000-0000B5380000}"/>
    <cellStyle name="20% - uthevingsfarge 5 3 4 2 2 2" xfId="44575" xr:uid="{00000000-0005-0000-0000-0000B6380000}"/>
    <cellStyle name="20% - uthevingsfarge 5 3 4 2 3" xfId="44576" xr:uid="{00000000-0005-0000-0000-0000B7380000}"/>
    <cellStyle name="20% - uthevingsfarge 5 3 4 2_3. Chng in credit spreads" xfId="44577" xr:uid="{00000000-0005-0000-0000-0000B8380000}"/>
    <cellStyle name="20% - uthevingsfarge 5 3 4 3" xfId="15133" xr:uid="{00000000-0005-0000-0000-0000B9380000}"/>
    <cellStyle name="20% - uthevingsfarge 5 3 4 3 2" xfId="44578" xr:uid="{00000000-0005-0000-0000-0000BA380000}"/>
    <cellStyle name="20% - uthevingsfarge 5 3 4 3 2 2" xfId="44579" xr:uid="{00000000-0005-0000-0000-0000BB380000}"/>
    <cellStyle name="20% - uthevingsfarge 5 3 4 3 3" xfId="44580" xr:uid="{00000000-0005-0000-0000-0000BC380000}"/>
    <cellStyle name="20% - uthevingsfarge 5 3 4 3_3. Chng in credit spreads" xfId="44581" xr:uid="{00000000-0005-0000-0000-0000BD380000}"/>
    <cellStyle name="20% - uthevingsfarge 5 3 4 4" xfId="44582" xr:uid="{00000000-0005-0000-0000-0000BE380000}"/>
    <cellStyle name="20% - uthevingsfarge 5 3 4 4 2" xfId="44583" xr:uid="{00000000-0005-0000-0000-0000BF380000}"/>
    <cellStyle name="20% - uthevingsfarge 5 3 4 5" xfId="44584" xr:uid="{00000000-0005-0000-0000-0000C0380000}"/>
    <cellStyle name="20% - uthevingsfarge 5 3 4 6" xfId="44585" xr:uid="{00000000-0005-0000-0000-0000C1380000}"/>
    <cellStyle name="20% - uthevingsfarge 5 3 4_3. Chng in credit spreads" xfId="44586" xr:uid="{00000000-0005-0000-0000-0000C2380000}"/>
    <cellStyle name="20% - uthevingsfarge 5 3 5" xfId="15134" xr:uid="{00000000-0005-0000-0000-0000C3380000}"/>
    <cellStyle name="20% - uthevingsfarge 5 3 5 2" xfId="15135" xr:uid="{00000000-0005-0000-0000-0000C4380000}"/>
    <cellStyle name="20% - uthevingsfarge 5 3 5 2 2" xfId="44587" xr:uid="{00000000-0005-0000-0000-0000C5380000}"/>
    <cellStyle name="20% - uthevingsfarge 5 3 5 3" xfId="15136" xr:uid="{00000000-0005-0000-0000-0000C6380000}"/>
    <cellStyle name="20% - uthevingsfarge 5 3 5 4" xfId="44588" xr:uid="{00000000-0005-0000-0000-0000C7380000}"/>
    <cellStyle name="20% - uthevingsfarge 5 3 5 5" xfId="44589" xr:uid="{00000000-0005-0000-0000-0000C8380000}"/>
    <cellStyle name="20% - uthevingsfarge 5 3 5 6" xfId="44590" xr:uid="{00000000-0005-0000-0000-0000C9380000}"/>
    <cellStyle name="20% - uthevingsfarge 5 3 5_3. Chng in credit spreads" xfId="44591" xr:uid="{00000000-0005-0000-0000-0000CA380000}"/>
    <cellStyle name="20% - uthevingsfarge 5 3 6" xfId="15137" xr:uid="{00000000-0005-0000-0000-0000CB380000}"/>
    <cellStyle name="20% - uthevingsfarge 5 3 6 2" xfId="15138" xr:uid="{00000000-0005-0000-0000-0000CC380000}"/>
    <cellStyle name="20% - uthevingsfarge 5 3 6 2 2" xfId="44592" xr:uid="{00000000-0005-0000-0000-0000CD380000}"/>
    <cellStyle name="20% - uthevingsfarge 5 3 6 3" xfId="15139" xr:uid="{00000000-0005-0000-0000-0000CE380000}"/>
    <cellStyle name="20% - uthevingsfarge 5 3 6 4" xfId="44593" xr:uid="{00000000-0005-0000-0000-0000CF380000}"/>
    <cellStyle name="20% - uthevingsfarge 5 3 6 5" xfId="44594" xr:uid="{00000000-0005-0000-0000-0000D0380000}"/>
    <cellStyle name="20% - uthevingsfarge 5 3 6 6" xfId="44595" xr:uid="{00000000-0005-0000-0000-0000D1380000}"/>
    <cellStyle name="20% - uthevingsfarge 5 3 6_3. Chng in credit spreads" xfId="44596" xr:uid="{00000000-0005-0000-0000-0000D2380000}"/>
    <cellStyle name="20% - uthevingsfarge 5 3 7" xfId="15140" xr:uid="{00000000-0005-0000-0000-0000D3380000}"/>
    <cellStyle name="20% - uthevingsfarge 5 3 7 2" xfId="15141" xr:uid="{00000000-0005-0000-0000-0000D4380000}"/>
    <cellStyle name="20% - uthevingsfarge 5 3 7 2 2" xfId="44597" xr:uid="{00000000-0005-0000-0000-0000D5380000}"/>
    <cellStyle name="20% - uthevingsfarge 5 3 7 3" xfId="44598" xr:uid="{00000000-0005-0000-0000-0000D6380000}"/>
    <cellStyle name="20% - uthevingsfarge 5 3 7_3. Chng in credit spreads" xfId="44599" xr:uid="{00000000-0005-0000-0000-0000D7380000}"/>
    <cellStyle name="20% - uthevingsfarge 5 3 8" xfId="15142" xr:uid="{00000000-0005-0000-0000-0000D8380000}"/>
    <cellStyle name="20% - uthevingsfarge 5 3 9" xfId="39574" xr:uid="{00000000-0005-0000-0000-0000D9380000}"/>
    <cellStyle name="20% - uthevingsfarge 5 3_4 manuell" xfId="54621" xr:uid="{1865EC1D-81D4-462D-BB7C-F64324891C41}"/>
    <cellStyle name="20% - uthevingsfarge 5 30" xfId="3570" xr:uid="{00000000-0005-0000-0000-0000DB380000}"/>
    <cellStyle name="20% - uthevingsfarge 5 30 2" xfId="3571" xr:uid="{00000000-0005-0000-0000-0000DC380000}"/>
    <cellStyle name="20% - uthevingsfarge 5 30 2 2" xfId="3572" xr:uid="{00000000-0005-0000-0000-0000DD380000}"/>
    <cellStyle name="20% - uthevingsfarge 5 30 2 3" xfId="39577" xr:uid="{00000000-0005-0000-0000-0000DE380000}"/>
    <cellStyle name="20% - uthevingsfarge 5 30 2_4 manuell" xfId="54622" xr:uid="{71A9575C-EC0D-4BD7-8217-6A8B9308DB3C}"/>
    <cellStyle name="20% - uthevingsfarge 5 30 3" xfId="3573" xr:uid="{00000000-0005-0000-0000-0000E0380000}"/>
    <cellStyle name="20% - uthevingsfarge 5 30 4" xfId="39576" xr:uid="{00000000-0005-0000-0000-0000E1380000}"/>
    <cellStyle name="20% - uthevingsfarge 5 30_4 manuell" xfId="54623" xr:uid="{66D2A0A5-5941-4F56-A34A-4FBDC518F13D}"/>
    <cellStyle name="20% - uthevingsfarge 5 31" xfId="3574" xr:uid="{00000000-0005-0000-0000-0000E3380000}"/>
    <cellStyle name="20% - uthevingsfarge 5 31 2" xfId="3575" xr:uid="{00000000-0005-0000-0000-0000E4380000}"/>
    <cellStyle name="20% - uthevingsfarge 5 31 2 2" xfId="3576" xr:uid="{00000000-0005-0000-0000-0000E5380000}"/>
    <cellStyle name="20% - uthevingsfarge 5 31 2 3" xfId="39579" xr:uid="{00000000-0005-0000-0000-0000E6380000}"/>
    <cellStyle name="20% - uthevingsfarge 5 31 2_4 manuell" xfId="54624" xr:uid="{7606090C-0E47-4B92-8088-BDD0A2BB0234}"/>
    <cellStyle name="20% - uthevingsfarge 5 31 3" xfId="3577" xr:uid="{00000000-0005-0000-0000-0000E8380000}"/>
    <cellStyle name="20% - uthevingsfarge 5 31 4" xfId="39578" xr:uid="{00000000-0005-0000-0000-0000E9380000}"/>
    <cellStyle name="20% - uthevingsfarge 5 31_4 manuell" xfId="54625" xr:uid="{B3341F07-9300-4BE0-9B5B-D14383DAC729}"/>
    <cellStyle name="20% - uthevingsfarge 5 32" xfId="3578" xr:uid="{00000000-0005-0000-0000-0000EB380000}"/>
    <cellStyle name="20% - uthevingsfarge 5 32 2" xfId="3579" xr:uid="{00000000-0005-0000-0000-0000EC380000}"/>
    <cellStyle name="20% - uthevingsfarge 5 32 2 2" xfId="3580" xr:uid="{00000000-0005-0000-0000-0000ED380000}"/>
    <cellStyle name="20% - uthevingsfarge 5 32 2 3" xfId="39581" xr:uid="{00000000-0005-0000-0000-0000EE380000}"/>
    <cellStyle name="20% - uthevingsfarge 5 32 2_4 manuell" xfId="54626" xr:uid="{3A4C20C4-9FE6-434A-B9AA-2A1A39C8DFBA}"/>
    <cellStyle name="20% - uthevingsfarge 5 32 3" xfId="3581" xr:uid="{00000000-0005-0000-0000-0000F0380000}"/>
    <cellStyle name="20% - uthevingsfarge 5 32 4" xfId="39580" xr:uid="{00000000-0005-0000-0000-0000F1380000}"/>
    <cellStyle name="20% - uthevingsfarge 5 32_4 manuell" xfId="54627" xr:uid="{F2AA6108-E2E6-4B77-91B3-F1440C2D1444}"/>
    <cellStyle name="20% - uthevingsfarge 5 33" xfId="3582" xr:uid="{00000000-0005-0000-0000-0000F3380000}"/>
    <cellStyle name="20% - uthevingsfarge 5 33 2" xfId="3583" xr:uid="{00000000-0005-0000-0000-0000F4380000}"/>
    <cellStyle name="20% - uthevingsfarge 5 33 2 2" xfId="3584" xr:uid="{00000000-0005-0000-0000-0000F5380000}"/>
    <cellStyle name="20% - uthevingsfarge 5 33 2 3" xfId="39583" xr:uid="{00000000-0005-0000-0000-0000F6380000}"/>
    <cellStyle name="20% - uthevingsfarge 5 33 2_4 manuell" xfId="54628" xr:uid="{4F25DF29-3131-4DE7-A0BE-BABA8D614961}"/>
    <cellStyle name="20% - uthevingsfarge 5 33 3" xfId="3585" xr:uid="{00000000-0005-0000-0000-0000F8380000}"/>
    <cellStyle name="20% - uthevingsfarge 5 33 4" xfId="39582" xr:uid="{00000000-0005-0000-0000-0000F9380000}"/>
    <cellStyle name="20% - uthevingsfarge 5 33_4 manuell" xfId="54629" xr:uid="{911F82FD-955C-4D37-B5FF-CB354DB21D58}"/>
    <cellStyle name="20% - uthevingsfarge 5 34" xfId="3586" xr:uid="{00000000-0005-0000-0000-0000FB380000}"/>
    <cellStyle name="20% - uthevingsfarge 5 34 2" xfId="3587" xr:uid="{00000000-0005-0000-0000-0000FC380000}"/>
    <cellStyle name="20% - uthevingsfarge 5 34 2 2" xfId="3588" xr:uid="{00000000-0005-0000-0000-0000FD380000}"/>
    <cellStyle name="20% - uthevingsfarge 5 34 2 3" xfId="39585" xr:uid="{00000000-0005-0000-0000-0000FE380000}"/>
    <cellStyle name="20% - uthevingsfarge 5 34 2_4 manuell" xfId="54630" xr:uid="{7FEE12F8-BF7D-407B-A66A-EA9E4BC223AE}"/>
    <cellStyle name="20% - uthevingsfarge 5 34 3" xfId="3589" xr:uid="{00000000-0005-0000-0000-000000390000}"/>
    <cellStyle name="20% - uthevingsfarge 5 34 4" xfId="39584" xr:uid="{00000000-0005-0000-0000-000001390000}"/>
    <cellStyle name="20% - uthevingsfarge 5 34_4 manuell" xfId="54631" xr:uid="{6A1641B4-DE8F-4E49-9892-4C11F3AC9341}"/>
    <cellStyle name="20% - uthevingsfarge 5 35" xfId="3590" xr:uid="{00000000-0005-0000-0000-000003390000}"/>
    <cellStyle name="20% - uthevingsfarge 5 35 2" xfId="3591" xr:uid="{00000000-0005-0000-0000-000004390000}"/>
    <cellStyle name="20% - uthevingsfarge 5 35 2 2" xfId="3592" xr:uid="{00000000-0005-0000-0000-000005390000}"/>
    <cellStyle name="20% - uthevingsfarge 5 35 2 3" xfId="39587" xr:uid="{00000000-0005-0000-0000-000006390000}"/>
    <cellStyle name="20% - uthevingsfarge 5 35 2_4 manuell" xfId="54632" xr:uid="{B1C53F66-B7A2-4D87-B699-DA580B1F1557}"/>
    <cellStyle name="20% - uthevingsfarge 5 35 3" xfId="3593" xr:uid="{00000000-0005-0000-0000-000008390000}"/>
    <cellStyle name="20% - uthevingsfarge 5 35 4" xfId="39586" xr:uid="{00000000-0005-0000-0000-000009390000}"/>
    <cellStyle name="20% - uthevingsfarge 5 35_4 manuell" xfId="54633" xr:uid="{81027DF5-D7A4-4190-8BD0-1496D240F11D}"/>
    <cellStyle name="20% - uthevingsfarge 5 36" xfId="3594" xr:uid="{00000000-0005-0000-0000-00000B390000}"/>
    <cellStyle name="20% - uthevingsfarge 5 36 2" xfId="3595" xr:uid="{00000000-0005-0000-0000-00000C390000}"/>
    <cellStyle name="20% - uthevingsfarge 5 36 2 2" xfId="3596" xr:uid="{00000000-0005-0000-0000-00000D390000}"/>
    <cellStyle name="20% - uthevingsfarge 5 36 2 3" xfId="39589" xr:uid="{00000000-0005-0000-0000-00000E390000}"/>
    <cellStyle name="20% - uthevingsfarge 5 36 2_4 manuell" xfId="54634" xr:uid="{6C71DFAD-CB84-48E1-B60E-914B49A1ECD4}"/>
    <cellStyle name="20% - uthevingsfarge 5 36 3" xfId="3597" xr:uid="{00000000-0005-0000-0000-000010390000}"/>
    <cellStyle name="20% - uthevingsfarge 5 36 4" xfId="39588" xr:uid="{00000000-0005-0000-0000-000011390000}"/>
    <cellStyle name="20% - uthevingsfarge 5 36_4 manuell" xfId="54635" xr:uid="{D4D5A229-DD96-4C89-AEEB-95ECCD6BACEC}"/>
    <cellStyle name="20% - uthevingsfarge 5 37" xfId="3598" xr:uid="{00000000-0005-0000-0000-000013390000}"/>
    <cellStyle name="20% - uthevingsfarge 5 37 2" xfId="3599" xr:uid="{00000000-0005-0000-0000-000014390000}"/>
    <cellStyle name="20% - uthevingsfarge 5 37 2 2" xfId="3600" xr:uid="{00000000-0005-0000-0000-000015390000}"/>
    <cellStyle name="20% - uthevingsfarge 5 37 2 3" xfId="39591" xr:uid="{00000000-0005-0000-0000-000016390000}"/>
    <cellStyle name="20% - uthevingsfarge 5 37 2_4 manuell" xfId="54636" xr:uid="{8FB1C7F6-41C2-4EFB-AAE8-EEEA99082ADE}"/>
    <cellStyle name="20% - uthevingsfarge 5 37 3" xfId="3601" xr:uid="{00000000-0005-0000-0000-000018390000}"/>
    <cellStyle name="20% - uthevingsfarge 5 37 4" xfId="39590" xr:uid="{00000000-0005-0000-0000-000019390000}"/>
    <cellStyle name="20% - uthevingsfarge 5 37_4 manuell" xfId="54637" xr:uid="{5B6FEC30-6805-4B7D-856B-887555A3D2BA}"/>
    <cellStyle name="20% - uthevingsfarge 5 38" xfId="3602" xr:uid="{00000000-0005-0000-0000-00001B390000}"/>
    <cellStyle name="20% - uthevingsfarge 5 38 2" xfId="3603" xr:uid="{00000000-0005-0000-0000-00001C390000}"/>
    <cellStyle name="20% - uthevingsfarge 5 38 2 2" xfId="3604" xr:uid="{00000000-0005-0000-0000-00001D390000}"/>
    <cellStyle name="20% - uthevingsfarge 5 38 2 3" xfId="39593" xr:uid="{00000000-0005-0000-0000-00001E390000}"/>
    <cellStyle name="20% - uthevingsfarge 5 38 2_4 manuell" xfId="54638" xr:uid="{1C98CD04-F44B-4DA7-811E-17F727E1C1C1}"/>
    <cellStyle name="20% - uthevingsfarge 5 38 3" xfId="3605" xr:uid="{00000000-0005-0000-0000-000020390000}"/>
    <cellStyle name="20% - uthevingsfarge 5 38 4" xfId="39592" xr:uid="{00000000-0005-0000-0000-000021390000}"/>
    <cellStyle name="20% - uthevingsfarge 5 38_4 manuell" xfId="54639" xr:uid="{6356A3EB-5B1D-4F04-9E9D-1DB4E8C310A4}"/>
    <cellStyle name="20% - uthevingsfarge 5 39" xfId="3606" xr:uid="{00000000-0005-0000-0000-000023390000}"/>
    <cellStyle name="20% - uthevingsfarge 5 39 2" xfId="3607" xr:uid="{00000000-0005-0000-0000-000024390000}"/>
    <cellStyle name="20% - uthevingsfarge 5 39 2 2" xfId="3608" xr:uid="{00000000-0005-0000-0000-000025390000}"/>
    <cellStyle name="20% - uthevingsfarge 5 39 2 3" xfId="39595" xr:uid="{00000000-0005-0000-0000-000026390000}"/>
    <cellStyle name="20% - uthevingsfarge 5 39 2_4 manuell" xfId="54640" xr:uid="{DBEC050D-C915-4824-8C5E-2838AE1E6910}"/>
    <cellStyle name="20% - uthevingsfarge 5 39 3" xfId="3609" xr:uid="{00000000-0005-0000-0000-000028390000}"/>
    <cellStyle name="20% - uthevingsfarge 5 39 4" xfId="39594" xr:uid="{00000000-0005-0000-0000-000029390000}"/>
    <cellStyle name="20% - uthevingsfarge 5 39_4 manuell" xfId="54641" xr:uid="{CCC4E92B-2014-47FF-8E18-795624BBBF29}"/>
    <cellStyle name="20% - uthevingsfarge 5 4" xfId="3610" xr:uid="{00000000-0005-0000-0000-00002B390000}"/>
    <cellStyle name="20% - uthevingsfarge 5 4 10" xfId="44600" xr:uid="{00000000-0005-0000-0000-00002C390000}"/>
    <cellStyle name="20% - uthevingsfarge 5 4 2" xfId="3611" xr:uid="{00000000-0005-0000-0000-00002D390000}"/>
    <cellStyle name="20% - uthevingsfarge 5 4 2 2" xfId="3612" xr:uid="{00000000-0005-0000-0000-00002E390000}"/>
    <cellStyle name="20% - uthevingsfarge 5 4 2 2 2" xfId="15143" xr:uid="{00000000-0005-0000-0000-00002F390000}"/>
    <cellStyle name="20% - uthevingsfarge 5 4 2 2 2 2" xfId="44601" xr:uid="{00000000-0005-0000-0000-000030390000}"/>
    <cellStyle name="20% - uthevingsfarge 5 4 2 2 3" xfId="44602" xr:uid="{00000000-0005-0000-0000-000031390000}"/>
    <cellStyle name="20% - uthevingsfarge 5 4 2 2_3. Chng in credit spreads" xfId="44603" xr:uid="{00000000-0005-0000-0000-000032390000}"/>
    <cellStyle name="20% - uthevingsfarge 5 4 2 3" xfId="15144" xr:uid="{00000000-0005-0000-0000-000033390000}"/>
    <cellStyle name="20% - uthevingsfarge 5 4 2 3 2" xfId="44604" xr:uid="{00000000-0005-0000-0000-000034390000}"/>
    <cellStyle name="20% - uthevingsfarge 5 4 2 3 2 2" xfId="44605" xr:uid="{00000000-0005-0000-0000-000035390000}"/>
    <cellStyle name="20% - uthevingsfarge 5 4 2 3 3" xfId="44606" xr:uid="{00000000-0005-0000-0000-000036390000}"/>
    <cellStyle name="20% - uthevingsfarge 5 4 2 3_3. Chng in credit spreads" xfId="44607" xr:uid="{00000000-0005-0000-0000-000037390000}"/>
    <cellStyle name="20% - uthevingsfarge 5 4 2 4" xfId="39597" xr:uid="{00000000-0005-0000-0000-000038390000}"/>
    <cellStyle name="20% - uthevingsfarge 5 4 2 4 2" xfId="44608" xr:uid="{00000000-0005-0000-0000-000039390000}"/>
    <cellStyle name="20% - uthevingsfarge 5 4 2 5" xfId="44609" xr:uid="{00000000-0005-0000-0000-00003A390000}"/>
    <cellStyle name="20% - uthevingsfarge 5 4 2 6" xfId="44610" xr:uid="{00000000-0005-0000-0000-00003B390000}"/>
    <cellStyle name="20% - uthevingsfarge 5 4 2 7" xfId="44611" xr:uid="{00000000-0005-0000-0000-00003C390000}"/>
    <cellStyle name="20% - uthevingsfarge 5 4 2 8" xfId="44612" xr:uid="{00000000-0005-0000-0000-00003D390000}"/>
    <cellStyle name="20% - uthevingsfarge 5 4 2_3. Chng in credit spreads" xfId="44613" xr:uid="{00000000-0005-0000-0000-00003E390000}"/>
    <cellStyle name="20% - uthevingsfarge 5 4 3" xfId="3613" xr:uid="{00000000-0005-0000-0000-00003F390000}"/>
    <cellStyle name="20% - uthevingsfarge 5 4 3 2" xfId="15145" xr:uid="{00000000-0005-0000-0000-000040390000}"/>
    <cellStyle name="20% - uthevingsfarge 5 4 3 2 2" xfId="44614" xr:uid="{00000000-0005-0000-0000-000041390000}"/>
    <cellStyle name="20% - uthevingsfarge 5 4 3 3" xfId="15146" xr:uid="{00000000-0005-0000-0000-000042390000}"/>
    <cellStyle name="20% - uthevingsfarge 5 4 3 4" xfId="44615" xr:uid="{00000000-0005-0000-0000-000043390000}"/>
    <cellStyle name="20% - uthevingsfarge 5 4 3 5" xfId="44616" xr:uid="{00000000-0005-0000-0000-000044390000}"/>
    <cellStyle name="20% - uthevingsfarge 5 4 3 6" xfId="44617" xr:uid="{00000000-0005-0000-0000-000045390000}"/>
    <cellStyle name="20% - uthevingsfarge 5 4 3_3. Chng in credit spreads" xfId="44618" xr:uid="{00000000-0005-0000-0000-000046390000}"/>
    <cellStyle name="20% - uthevingsfarge 5 4 4" xfId="15147" xr:uid="{00000000-0005-0000-0000-000047390000}"/>
    <cellStyle name="20% - uthevingsfarge 5 4 4 2" xfId="15148" xr:uid="{00000000-0005-0000-0000-000048390000}"/>
    <cellStyle name="20% - uthevingsfarge 5 4 4 2 2" xfId="44619" xr:uid="{00000000-0005-0000-0000-000049390000}"/>
    <cellStyle name="20% - uthevingsfarge 5 4 4 3" xfId="15149" xr:uid="{00000000-0005-0000-0000-00004A390000}"/>
    <cellStyle name="20% - uthevingsfarge 5 4 4 4" xfId="44620" xr:uid="{00000000-0005-0000-0000-00004B390000}"/>
    <cellStyle name="20% - uthevingsfarge 5 4 4 5" xfId="44621" xr:uid="{00000000-0005-0000-0000-00004C390000}"/>
    <cellStyle name="20% - uthevingsfarge 5 4 4 6" xfId="44622" xr:uid="{00000000-0005-0000-0000-00004D390000}"/>
    <cellStyle name="20% - uthevingsfarge 5 4 4_3. Chng in credit spreads" xfId="44623" xr:uid="{00000000-0005-0000-0000-00004E390000}"/>
    <cellStyle name="20% - uthevingsfarge 5 4 5" xfId="15150" xr:uid="{00000000-0005-0000-0000-00004F390000}"/>
    <cellStyle name="20% - uthevingsfarge 5 4 5 2" xfId="15151" xr:uid="{00000000-0005-0000-0000-000050390000}"/>
    <cellStyle name="20% - uthevingsfarge 5 4 5 3" xfId="15152" xr:uid="{00000000-0005-0000-0000-000051390000}"/>
    <cellStyle name="20% - uthevingsfarge 5 4 5 4" xfId="44624" xr:uid="{00000000-0005-0000-0000-000052390000}"/>
    <cellStyle name="20% - uthevingsfarge 5 4 5 5" xfId="44625" xr:uid="{00000000-0005-0000-0000-000053390000}"/>
    <cellStyle name="20% - uthevingsfarge 5 4 5 6" xfId="44626" xr:uid="{00000000-0005-0000-0000-000054390000}"/>
    <cellStyle name="20% - uthevingsfarge 5 4 5_AVA DVA EL" xfId="15153" xr:uid="{00000000-0005-0000-0000-000055390000}"/>
    <cellStyle name="20% - uthevingsfarge 5 4 6" xfId="15154" xr:uid="{00000000-0005-0000-0000-000056390000}"/>
    <cellStyle name="20% - uthevingsfarge 5 4 6 2" xfId="15155" xr:uid="{00000000-0005-0000-0000-000057390000}"/>
    <cellStyle name="20% - uthevingsfarge 5 4 6_AVA DVA EL" xfId="15156" xr:uid="{00000000-0005-0000-0000-000058390000}"/>
    <cellStyle name="20% - uthevingsfarge 5 4 7" xfId="15157" xr:uid="{00000000-0005-0000-0000-000059390000}"/>
    <cellStyle name="20% - uthevingsfarge 5 4 8" xfId="39596" xr:uid="{00000000-0005-0000-0000-00005A390000}"/>
    <cellStyle name="20% - uthevingsfarge 5 4 9" xfId="44627" xr:uid="{00000000-0005-0000-0000-00005B390000}"/>
    <cellStyle name="20% - uthevingsfarge 5 4_3. Chng in credit spreads" xfId="44628" xr:uid="{00000000-0005-0000-0000-00005C390000}"/>
    <cellStyle name="20% - uthevingsfarge 5 40" xfId="3614" xr:uid="{00000000-0005-0000-0000-00005D390000}"/>
    <cellStyle name="20% - uthevingsfarge 5 40 2" xfId="3615" xr:uid="{00000000-0005-0000-0000-00005E390000}"/>
    <cellStyle name="20% - uthevingsfarge 5 40 2 2" xfId="3616" xr:uid="{00000000-0005-0000-0000-00005F390000}"/>
    <cellStyle name="20% - uthevingsfarge 5 40 2 3" xfId="39599" xr:uid="{00000000-0005-0000-0000-000060390000}"/>
    <cellStyle name="20% - uthevingsfarge 5 40 2_4 manuell" xfId="54642" xr:uid="{5ABE108E-5E53-4166-8FCD-EDE58D700CED}"/>
    <cellStyle name="20% - uthevingsfarge 5 40 3" xfId="3617" xr:uid="{00000000-0005-0000-0000-000062390000}"/>
    <cellStyle name="20% - uthevingsfarge 5 40 4" xfId="39598" xr:uid="{00000000-0005-0000-0000-000063390000}"/>
    <cellStyle name="20% - uthevingsfarge 5 40_4 manuell" xfId="54643" xr:uid="{64868D3F-5B74-4D2C-9E2D-76D70F2FEB4B}"/>
    <cellStyle name="20% - uthevingsfarge 5 41" xfId="3618" xr:uid="{00000000-0005-0000-0000-000065390000}"/>
    <cellStyle name="20% - uthevingsfarge 5 41 2" xfId="3619" xr:uid="{00000000-0005-0000-0000-000066390000}"/>
    <cellStyle name="20% - uthevingsfarge 5 41 2 2" xfId="3620" xr:uid="{00000000-0005-0000-0000-000067390000}"/>
    <cellStyle name="20% - uthevingsfarge 5 41 2 3" xfId="39601" xr:uid="{00000000-0005-0000-0000-000068390000}"/>
    <cellStyle name="20% - uthevingsfarge 5 41 2_4 manuell" xfId="54644" xr:uid="{3BC44CE1-88BA-4716-BC13-AAA5846E263C}"/>
    <cellStyle name="20% - uthevingsfarge 5 41 3" xfId="3621" xr:uid="{00000000-0005-0000-0000-00006A390000}"/>
    <cellStyle name="20% - uthevingsfarge 5 41 4" xfId="39600" xr:uid="{00000000-0005-0000-0000-00006B390000}"/>
    <cellStyle name="20% - uthevingsfarge 5 41_4 manuell" xfId="54645" xr:uid="{3C245053-E204-470E-B4F3-1C68C3FAF9A1}"/>
    <cellStyle name="20% - uthevingsfarge 5 42" xfId="3622" xr:uid="{00000000-0005-0000-0000-00006D390000}"/>
    <cellStyle name="20% - uthevingsfarge 5 42 2" xfId="3623" xr:uid="{00000000-0005-0000-0000-00006E390000}"/>
    <cellStyle name="20% - uthevingsfarge 5 42 2 2" xfId="3624" xr:uid="{00000000-0005-0000-0000-00006F390000}"/>
    <cellStyle name="20% - uthevingsfarge 5 42 2 3" xfId="39603" xr:uid="{00000000-0005-0000-0000-000070390000}"/>
    <cellStyle name="20% - uthevingsfarge 5 42 2_4 manuell" xfId="54646" xr:uid="{6AA573C7-2388-4241-BAD9-C160830F0F85}"/>
    <cellStyle name="20% - uthevingsfarge 5 42 3" xfId="3625" xr:uid="{00000000-0005-0000-0000-000072390000}"/>
    <cellStyle name="20% - uthevingsfarge 5 42 4" xfId="39602" xr:uid="{00000000-0005-0000-0000-000073390000}"/>
    <cellStyle name="20% - uthevingsfarge 5 42_4 manuell" xfId="54647" xr:uid="{DE67B16D-D057-4F82-B02F-9F3B353DAC30}"/>
    <cellStyle name="20% - uthevingsfarge 5 43" xfId="3626" xr:uid="{00000000-0005-0000-0000-000075390000}"/>
    <cellStyle name="20% - uthevingsfarge 5 43 2" xfId="3627" xr:uid="{00000000-0005-0000-0000-000076390000}"/>
    <cellStyle name="20% - uthevingsfarge 5 43 2 2" xfId="3628" xr:uid="{00000000-0005-0000-0000-000077390000}"/>
    <cellStyle name="20% - uthevingsfarge 5 43 2 3" xfId="39605" xr:uid="{00000000-0005-0000-0000-000078390000}"/>
    <cellStyle name="20% - uthevingsfarge 5 43 2_4 manuell" xfId="54648" xr:uid="{02173109-98B1-4E89-8F68-E63A2C953DD1}"/>
    <cellStyle name="20% - uthevingsfarge 5 43 3" xfId="3629" xr:uid="{00000000-0005-0000-0000-00007A390000}"/>
    <cellStyle name="20% - uthevingsfarge 5 43 4" xfId="39604" xr:uid="{00000000-0005-0000-0000-00007B390000}"/>
    <cellStyle name="20% - uthevingsfarge 5 43_4 manuell" xfId="54649" xr:uid="{6FB3FA3A-AFF9-4813-8D55-D8B2559A7C5F}"/>
    <cellStyle name="20% - uthevingsfarge 5 44" xfId="3630" xr:uid="{00000000-0005-0000-0000-00007D390000}"/>
    <cellStyle name="20% - uthevingsfarge 5 44 2" xfId="3631" xr:uid="{00000000-0005-0000-0000-00007E390000}"/>
    <cellStyle name="20% - uthevingsfarge 5 44 2 2" xfId="3632" xr:uid="{00000000-0005-0000-0000-00007F390000}"/>
    <cellStyle name="20% - uthevingsfarge 5 44 2 3" xfId="39607" xr:uid="{00000000-0005-0000-0000-000080390000}"/>
    <cellStyle name="20% - uthevingsfarge 5 44 2_4 manuell" xfId="54650" xr:uid="{D6AA3452-DE58-43C0-8EF3-E9999CE24BB3}"/>
    <cellStyle name="20% - uthevingsfarge 5 44 3" xfId="3633" xr:uid="{00000000-0005-0000-0000-000082390000}"/>
    <cellStyle name="20% - uthevingsfarge 5 44 4" xfId="39606" xr:uid="{00000000-0005-0000-0000-000083390000}"/>
    <cellStyle name="20% - uthevingsfarge 5 44_4 manuell" xfId="54651" xr:uid="{3B725455-9E6B-4A2C-8F63-1BF90BBB075E}"/>
    <cellStyle name="20% - uthevingsfarge 5 45" xfId="3634" xr:uid="{00000000-0005-0000-0000-000085390000}"/>
    <cellStyle name="20% - uthevingsfarge 5 45 2" xfId="3635" xr:uid="{00000000-0005-0000-0000-000086390000}"/>
    <cellStyle name="20% - uthevingsfarge 5 45 2 2" xfId="3636" xr:uid="{00000000-0005-0000-0000-000087390000}"/>
    <cellStyle name="20% - uthevingsfarge 5 45 2 3" xfId="39609" xr:uid="{00000000-0005-0000-0000-000088390000}"/>
    <cellStyle name="20% - uthevingsfarge 5 45 2_4 manuell" xfId="54652" xr:uid="{D925F16F-24C6-478D-BA55-658CD785EFF9}"/>
    <cellStyle name="20% - uthevingsfarge 5 45 3" xfId="3637" xr:uid="{00000000-0005-0000-0000-00008A390000}"/>
    <cellStyle name="20% - uthevingsfarge 5 45 4" xfId="39608" xr:uid="{00000000-0005-0000-0000-00008B390000}"/>
    <cellStyle name="20% - uthevingsfarge 5 45_4 manuell" xfId="54653" xr:uid="{2E414BCB-8340-46AA-800E-F686E76B8864}"/>
    <cellStyle name="20% - uthevingsfarge 5 46" xfId="3638" xr:uid="{00000000-0005-0000-0000-00008D390000}"/>
    <cellStyle name="20% - uthevingsfarge 5 46 2" xfId="3639" xr:uid="{00000000-0005-0000-0000-00008E390000}"/>
    <cellStyle name="20% - uthevingsfarge 5 46 2 2" xfId="3640" xr:uid="{00000000-0005-0000-0000-00008F390000}"/>
    <cellStyle name="20% - uthevingsfarge 5 46 2 3" xfId="39611" xr:uid="{00000000-0005-0000-0000-000090390000}"/>
    <cellStyle name="20% - uthevingsfarge 5 46 2_4 manuell" xfId="54654" xr:uid="{D0278F59-1660-4B06-AE05-83DE0AF2985E}"/>
    <cellStyle name="20% - uthevingsfarge 5 46 3" xfId="3641" xr:uid="{00000000-0005-0000-0000-000092390000}"/>
    <cellStyle name="20% - uthevingsfarge 5 46 4" xfId="39610" xr:uid="{00000000-0005-0000-0000-000093390000}"/>
    <cellStyle name="20% - uthevingsfarge 5 46_4 manuell" xfId="54655" xr:uid="{64D5222F-0F79-4B95-955C-95144E295342}"/>
    <cellStyle name="20% - uthevingsfarge 5 47" xfId="3642" xr:uid="{00000000-0005-0000-0000-000095390000}"/>
    <cellStyle name="20% - uthevingsfarge 5 47 2" xfId="3643" xr:uid="{00000000-0005-0000-0000-000096390000}"/>
    <cellStyle name="20% - uthevingsfarge 5 47 2 2" xfId="3644" xr:uid="{00000000-0005-0000-0000-000097390000}"/>
    <cellStyle name="20% - uthevingsfarge 5 47 2 3" xfId="39613" xr:uid="{00000000-0005-0000-0000-000098390000}"/>
    <cellStyle name="20% - uthevingsfarge 5 47 2_4 manuell" xfId="54656" xr:uid="{039742B1-1429-4F89-8928-2A6C3B40D871}"/>
    <cellStyle name="20% - uthevingsfarge 5 47 3" xfId="3645" xr:uid="{00000000-0005-0000-0000-00009A390000}"/>
    <cellStyle name="20% - uthevingsfarge 5 47 4" xfId="39612" xr:uid="{00000000-0005-0000-0000-00009B390000}"/>
    <cellStyle name="20% - uthevingsfarge 5 47_4 manuell" xfId="54657" xr:uid="{46DBB8C1-BBD8-4B6E-BBF9-20E167A09CB8}"/>
    <cellStyle name="20% - uthevingsfarge 5 48" xfId="3646" xr:uid="{00000000-0005-0000-0000-00009D390000}"/>
    <cellStyle name="20% - uthevingsfarge 5 48 2" xfId="3647" xr:uid="{00000000-0005-0000-0000-00009E390000}"/>
    <cellStyle name="20% - uthevingsfarge 5 48 2 2" xfId="3648" xr:uid="{00000000-0005-0000-0000-00009F390000}"/>
    <cellStyle name="20% - uthevingsfarge 5 48 2 3" xfId="39615" xr:uid="{00000000-0005-0000-0000-0000A0390000}"/>
    <cellStyle name="20% - uthevingsfarge 5 48 2_4 manuell" xfId="54658" xr:uid="{99E2981F-4BA6-42E0-ABEE-123B2A15E698}"/>
    <cellStyle name="20% - uthevingsfarge 5 48 3" xfId="3649" xr:uid="{00000000-0005-0000-0000-0000A2390000}"/>
    <cellStyle name="20% - uthevingsfarge 5 48 4" xfId="39614" xr:uid="{00000000-0005-0000-0000-0000A3390000}"/>
    <cellStyle name="20% - uthevingsfarge 5 48_4 manuell" xfId="54659" xr:uid="{CCC5DF7A-0F21-4225-8672-7B9E85350365}"/>
    <cellStyle name="20% - uthevingsfarge 5 49" xfId="3650" xr:uid="{00000000-0005-0000-0000-0000A5390000}"/>
    <cellStyle name="20% - uthevingsfarge 5 49 2" xfId="3651" xr:uid="{00000000-0005-0000-0000-0000A6390000}"/>
    <cellStyle name="20% - uthevingsfarge 5 49 2 2" xfId="3652" xr:uid="{00000000-0005-0000-0000-0000A7390000}"/>
    <cellStyle name="20% - uthevingsfarge 5 49 2 3" xfId="39617" xr:uid="{00000000-0005-0000-0000-0000A8390000}"/>
    <cellStyle name="20% - uthevingsfarge 5 49 2_4 manuell" xfId="54660" xr:uid="{C3555275-70E7-4F1A-9577-CC1D35E8CF08}"/>
    <cellStyle name="20% - uthevingsfarge 5 49 3" xfId="3653" xr:uid="{00000000-0005-0000-0000-0000AA390000}"/>
    <cellStyle name="20% - uthevingsfarge 5 49 4" xfId="39616" xr:uid="{00000000-0005-0000-0000-0000AB390000}"/>
    <cellStyle name="20% - uthevingsfarge 5 49_4 manuell" xfId="54661" xr:uid="{850B3BFA-A9A9-4B59-8D6D-C57A821B2B29}"/>
    <cellStyle name="20% - uthevingsfarge 5 5" xfId="3654" xr:uid="{00000000-0005-0000-0000-0000AD390000}"/>
    <cellStyle name="20% - uthevingsfarge 5 5 2" xfId="3655" xr:uid="{00000000-0005-0000-0000-0000AE390000}"/>
    <cellStyle name="20% - uthevingsfarge 5 5 2 2" xfId="3656" xr:uid="{00000000-0005-0000-0000-0000AF390000}"/>
    <cellStyle name="20% - uthevingsfarge 5 5 2 2 2" xfId="44629" xr:uid="{00000000-0005-0000-0000-0000B0390000}"/>
    <cellStyle name="20% - uthevingsfarge 5 5 2 2 2 2" xfId="44630" xr:uid="{00000000-0005-0000-0000-0000B1390000}"/>
    <cellStyle name="20% - uthevingsfarge 5 5 2 2 3" xfId="44631" xr:uid="{00000000-0005-0000-0000-0000B2390000}"/>
    <cellStyle name="20% - uthevingsfarge 5 5 2 2_3. Chng in credit spreads" xfId="44632" xr:uid="{00000000-0005-0000-0000-0000B3390000}"/>
    <cellStyle name="20% - uthevingsfarge 5 5 2 3" xfId="39619" xr:uid="{00000000-0005-0000-0000-0000B4390000}"/>
    <cellStyle name="20% - uthevingsfarge 5 5 2 3 2" xfId="44633" xr:uid="{00000000-0005-0000-0000-0000B5390000}"/>
    <cellStyle name="20% - uthevingsfarge 5 5 2 3 2 2" xfId="44634" xr:uid="{00000000-0005-0000-0000-0000B6390000}"/>
    <cellStyle name="20% - uthevingsfarge 5 5 2 3 3" xfId="44635" xr:uid="{00000000-0005-0000-0000-0000B7390000}"/>
    <cellStyle name="20% - uthevingsfarge 5 5 2 3_3. Chng in credit spreads" xfId="44636" xr:uid="{00000000-0005-0000-0000-0000B8390000}"/>
    <cellStyle name="20% - uthevingsfarge 5 5 2 4" xfId="44637" xr:uid="{00000000-0005-0000-0000-0000B9390000}"/>
    <cellStyle name="20% - uthevingsfarge 5 5 2 4 2" xfId="44638" xr:uid="{00000000-0005-0000-0000-0000BA390000}"/>
    <cellStyle name="20% - uthevingsfarge 5 5 2 5" xfId="44639" xr:uid="{00000000-0005-0000-0000-0000BB390000}"/>
    <cellStyle name="20% - uthevingsfarge 5 5 2_3. Chng in credit spreads" xfId="44640" xr:uid="{00000000-0005-0000-0000-0000BC390000}"/>
    <cellStyle name="20% - uthevingsfarge 5 5 3" xfId="3657" xr:uid="{00000000-0005-0000-0000-0000BD390000}"/>
    <cellStyle name="20% - uthevingsfarge 5 5 3 2" xfId="15158" xr:uid="{00000000-0005-0000-0000-0000BE390000}"/>
    <cellStyle name="20% - uthevingsfarge 5 5 3 2 2" xfId="44641" xr:uid="{00000000-0005-0000-0000-0000BF390000}"/>
    <cellStyle name="20% - uthevingsfarge 5 5 3 3" xfId="44642" xr:uid="{00000000-0005-0000-0000-0000C0390000}"/>
    <cellStyle name="20% - uthevingsfarge 5 5 3_3. Chng in credit spreads" xfId="44643" xr:uid="{00000000-0005-0000-0000-0000C1390000}"/>
    <cellStyle name="20% - uthevingsfarge 5 5 4" xfId="15159" xr:uid="{00000000-0005-0000-0000-0000C2390000}"/>
    <cellStyle name="20% - uthevingsfarge 5 5 4 2" xfId="44644" xr:uid="{00000000-0005-0000-0000-0000C3390000}"/>
    <cellStyle name="20% - uthevingsfarge 5 5 4 2 2" xfId="44645" xr:uid="{00000000-0005-0000-0000-0000C4390000}"/>
    <cellStyle name="20% - uthevingsfarge 5 5 4 3" xfId="44646" xr:uid="{00000000-0005-0000-0000-0000C5390000}"/>
    <cellStyle name="20% - uthevingsfarge 5 5 4_3. Chng in credit spreads" xfId="44647" xr:uid="{00000000-0005-0000-0000-0000C6390000}"/>
    <cellStyle name="20% - uthevingsfarge 5 5 5" xfId="15160" xr:uid="{00000000-0005-0000-0000-0000C7390000}"/>
    <cellStyle name="20% - uthevingsfarge 5 5 5 2" xfId="44648" xr:uid="{00000000-0005-0000-0000-0000C8390000}"/>
    <cellStyle name="20% - uthevingsfarge 5 5 6" xfId="39618" xr:uid="{00000000-0005-0000-0000-0000C9390000}"/>
    <cellStyle name="20% - uthevingsfarge 5 5 7" xfId="44649" xr:uid="{00000000-0005-0000-0000-0000CA390000}"/>
    <cellStyle name="20% - uthevingsfarge 5 5 8" xfId="44650" xr:uid="{00000000-0005-0000-0000-0000CB390000}"/>
    <cellStyle name="20% - uthevingsfarge 5 5 9" xfId="44651" xr:uid="{00000000-0005-0000-0000-0000CC390000}"/>
    <cellStyle name="20% - uthevingsfarge 5 5_3. Chng in credit spreads" xfId="44652" xr:uid="{00000000-0005-0000-0000-0000CD390000}"/>
    <cellStyle name="20% - uthevingsfarge 5 50" xfId="3658" xr:uid="{00000000-0005-0000-0000-0000CE390000}"/>
    <cellStyle name="20% - uthevingsfarge 5 50 2" xfId="3659" xr:uid="{00000000-0005-0000-0000-0000CF390000}"/>
    <cellStyle name="20% - uthevingsfarge 5 50 2 2" xfId="3660" xr:uid="{00000000-0005-0000-0000-0000D0390000}"/>
    <cellStyle name="20% - uthevingsfarge 5 50 2 3" xfId="39621" xr:uid="{00000000-0005-0000-0000-0000D1390000}"/>
    <cellStyle name="20% - uthevingsfarge 5 50 2_4 manuell" xfId="54662" xr:uid="{BF96AA5A-5EA8-4FFD-8507-14E8C334FCEB}"/>
    <cellStyle name="20% - uthevingsfarge 5 50 3" xfId="3661" xr:uid="{00000000-0005-0000-0000-0000D3390000}"/>
    <cellStyle name="20% - uthevingsfarge 5 50 4" xfId="39620" xr:uid="{00000000-0005-0000-0000-0000D4390000}"/>
    <cellStyle name="20% - uthevingsfarge 5 50_4 manuell" xfId="54663" xr:uid="{C73949D3-805A-43AC-973F-4FD8F3E3C58B}"/>
    <cellStyle name="20% - uthevingsfarge 5 51" xfId="3662" xr:uid="{00000000-0005-0000-0000-0000D6390000}"/>
    <cellStyle name="20% - uthevingsfarge 5 51 2" xfId="3663" xr:uid="{00000000-0005-0000-0000-0000D7390000}"/>
    <cellStyle name="20% - uthevingsfarge 5 51 2 2" xfId="3664" xr:uid="{00000000-0005-0000-0000-0000D8390000}"/>
    <cellStyle name="20% - uthevingsfarge 5 51 2 3" xfId="39623" xr:uid="{00000000-0005-0000-0000-0000D9390000}"/>
    <cellStyle name="20% - uthevingsfarge 5 51 2_4 manuell" xfId="54664" xr:uid="{31338F06-B7E1-48D6-B56E-6790ADFFCA3C}"/>
    <cellStyle name="20% - uthevingsfarge 5 51 3" xfId="3665" xr:uid="{00000000-0005-0000-0000-0000DB390000}"/>
    <cellStyle name="20% - uthevingsfarge 5 51 4" xfId="39622" xr:uid="{00000000-0005-0000-0000-0000DC390000}"/>
    <cellStyle name="20% - uthevingsfarge 5 51_4 manuell" xfId="54665" xr:uid="{D4F6356B-DC1F-413A-BFA8-C38879AEA031}"/>
    <cellStyle name="20% - uthevingsfarge 5 52" xfId="3666" xr:uid="{00000000-0005-0000-0000-0000DE390000}"/>
    <cellStyle name="20% - uthevingsfarge 5 52 2" xfId="3667" xr:uid="{00000000-0005-0000-0000-0000DF390000}"/>
    <cellStyle name="20% - uthevingsfarge 5 52 2 2" xfId="3668" xr:uid="{00000000-0005-0000-0000-0000E0390000}"/>
    <cellStyle name="20% - uthevingsfarge 5 52 2 3" xfId="39625" xr:uid="{00000000-0005-0000-0000-0000E1390000}"/>
    <cellStyle name="20% - uthevingsfarge 5 52 2_4 manuell" xfId="54666" xr:uid="{D29D8B34-7BD7-4689-8892-0E73A440C3D2}"/>
    <cellStyle name="20% - uthevingsfarge 5 52 3" xfId="3669" xr:uid="{00000000-0005-0000-0000-0000E3390000}"/>
    <cellStyle name="20% - uthevingsfarge 5 52 4" xfId="39624" xr:uid="{00000000-0005-0000-0000-0000E4390000}"/>
    <cellStyle name="20% - uthevingsfarge 5 52_4 manuell" xfId="54667" xr:uid="{737EA9AE-0687-47F8-8496-8A013B0B626E}"/>
    <cellStyle name="20% - uthevingsfarge 5 53" xfId="3670" xr:uid="{00000000-0005-0000-0000-0000E6390000}"/>
    <cellStyle name="20% - uthevingsfarge 5 53 2" xfId="3671" xr:uid="{00000000-0005-0000-0000-0000E7390000}"/>
    <cellStyle name="20% - uthevingsfarge 5 53 2 2" xfId="3672" xr:uid="{00000000-0005-0000-0000-0000E8390000}"/>
    <cellStyle name="20% - uthevingsfarge 5 53 2 3" xfId="39627" xr:uid="{00000000-0005-0000-0000-0000E9390000}"/>
    <cellStyle name="20% - uthevingsfarge 5 53 2_4 manuell" xfId="54668" xr:uid="{805200FF-B421-40F0-A0B0-9B15B0AACE44}"/>
    <cellStyle name="20% - uthevingsfarge 5 53 3" xfId="3673" xr:uid="{00000000-0005-0000-0000-0000EB390000}"/>
    <cellStyle name="20% - uthevingsfarge 5 53 4" xfId="39626" xr:uid="{00000000-0005-0000-0000-0000EC390000}"/>
    <cellStyle name="20% - uthevingsfarge 5 53_4 manuell" xfId="54669" xr:uid="{F21C1DB1-94A9-4907-81FB-B045A67CBF18}"/>
    <cellStyle name="20% - uthevingsfarge 5 54" xfId="3674" xr:uid="{00000000-0005-0000-0000-0000EE390000}"/>
    <cellStyle name="20% - uthevingsfarge 5 54 2" xfId="3675" xr:uid="{00000000-0005-0000-0000-0000EF390000}"/>
    <cellStyle name="20% - uthevingsfarge 5 54 2 2" xfId="3676" xr:uid="{00000000-0005-0000-0000-0000F0390000}"/>
    <cellStyle name="20% - uthevingsfarge 5 54 2 3" xfId="39629" xr:uid="{00000000-0005-0000-0000-0000F1390000}"/>
    <cellStyle name="20% - uthevingsfarge 5 54 2_4 manuell" xfId="54670" xr:uid="{51DC3992-2C2D-4E35-8F01-5DF110D1580B}"/>
    <cellStyle name="20% - uthevingsfarge 5 54 3" xfId="3677" xr:uid="{00000000-0005-0000-0000-0000F3390000}"/>
    <cellStyle name="20% - uthevingsfarge 5 54 4" xfId="39628" xr:uid="{00000000-0005-0000-0000-0000F4390000}"/>
    <cellStyle name="20% - uthevingsfarge 5 54_4 manuell" xfId="54671" xr:uid="{61589A33-8B24-4ADB-9B91-42A528AC49EA}"/>
    <cellStyle name="20% - uthevingsfarge 5 55" xfId="3678" xr:uid="{00000000-0005-0000-0000-0000F6390000}"/>
    <cellStyle name="20% - uthevingsfarge 5 55 2" xfId="3679" xr:uid="{00000000-0005-0000-0000-0000F7390000}"/>
    <cellStyle name="20% - uthevingsfarge 5 55 2 2" xfId="3680" xr:uid="{00000000-0005-0000-0000-0000F8390000}"/>
    <cellStyle name="20% - uthevingsfarge 5 55 2 3" xfId="39631" xr:uid="{00000000-0005-0000-0000-0000F9390000}"/>
    <cellStyle name="20% - uthevingsfarge 5 55 2_4 manuell" xfId="54672" xr:uid="{7CA25F77-C6EF-4A2E-8DAB-F716BAB1BBD1}"/>
    <cellStyle name="20% - uthevingsfarge 5 55 3" xfId="3681" xr:uid="{00000000-0005-0000-0000-0000FB390000}"/>
    <cellStyle name="20% - uthevingsfarge 5 55 4" xfId="39630" xr:uid="{00000000-0005-0000-0000-0000FC390000}"/>
    <cellStyle name="20% - uthevingsfarge 5 55_4 manuell" xfId="54673" xr:uid="{274DC354-A681-4746-BCE1-D88D4C1CA518}"/>
    <cellStyle name="20% - uthevingsfarge 5 56" xfId="3682" xr:uid="{00000000-0005-0000-0000-0000FE390000}"/>
    <cellStyle name="20% - uthevingsfarge 5 56 2" xfId="3683" xr:uid="{00000000-0005-0000-0000-0000FF390000}"/>
    <cellStyle name="20% - uthevingsfarge 5 56 2 2" xfId="3684" xr:uid="{00000000-0005-0000-0000-0000003A0000}"/>
    <cellStyle name="20% - uthevingsfarge 5 56 2 3" xfId="39633" xr:uid="{00000000-0005-0000-0000-0000013A0000}"/>
    <cellStyle name="20% - uthevingsfarge 5 56 2_4 manuell" xfId="54674" xr:uid="{7A4CCC6F-16C6-4D1E-AFC1-677F9A77681C}"/>
    <cellStyle name="20% - uthevingsfarge 5 56 3" xfId="3685" xr:uid="{00000000-0005-0000-0000-0000033A0000}"/>
    <cellStyle name="20% - uthevingsfarge 5 56 4" xfId="39632" xr:uid="{00000000-0005-0000-0000-0000043A0000}"/>
    <cellStyle name="20% - uthevingsfarge 5 56_4 manuell" xfId="54675" xr:uid="{1F4A713E-6D3F-4799-B8BB-D8D05A45AF0D}"/>
    <cellStyle name="20% - uthevingsfarge 5 57" xfId="3686" xr:uid="{00000000-0005-0000-0000-0000063A0000}"/>
    <cellStyle name="20% - uthevingsfarge 5 57 2" xfId="3687" xr:uid="{00000000-0005-0000-0000-0000073A0000}"/>
    <cellStyle name="20% - uthevingsfarge 5 57 2 2" xfId="3688" xr:uid="{00000000-0005-0000-0000-0000083A0000}"/>
    <cellStyle name="20% - uthevingsfarge 5 57 2 3" xfId="39635" xr:uid="{00000000-0005-0000-0000-0000093A0000}"/>
    <cellStyle name="20% - uthevingsfarge 5 57 2_4 manuell" xfId="54676" xr:uid="{86BC3786-EAF9-4FC2-BC06-B1EA076BDB6A}"/>
    <cellStyle name="20% - uthevingsfarge 5 57 3" xfId="3689" xr:uid="{00000000-0005-0000-0000-00000B3A0000}"/>
    <cellStyle name="20% - uthevingsfarge 5 57 4" xfId="39634" xr:uid="{00000000-0005-0000-0000-00000C3A0000}"/>
    <cellStyle name="20% - uthevingsfarge 5 57_4 manuell" xfId="54677" xr:uid="{5476F9E9-92C2-4C57-9DA1-86C56C5B02A8}"/>
    <cellStyle name="20% - uthevingsfarge 5 58" xfId="3690" xr:uid="{00000000-0005-0000-0000-00000E3A0000}"/>
    <cellStyle name="20% - uthevingsfarge 5 58 2" xfId="3691" xr:uid="{00000000-0005-0000-0000-00000F3A0000}"/>
    <cellStyle name="20% - uthevingsfarge 5 58 2 2" xfId="3692" xr:uid="{00000000-0005-0000-0000-0000103A0000}"/>
    <cellStyle name="20% - uthevingsfarge 5 58 2 3" xfId="39637" xr:uid="{00000000-0005-0000-0000-0000113A0000}"/>
    <cellStyle name="20% - uthevingsfarge 5 58 2_4 manuell" xfId="54678" xr:uid="{8FFFE64E-2059-4762-8000-634792607E38}"/>
    <cellStyle name="20% - uthevingsfarge 5 58 3" xfId="3693" xr:uid="{00000000-0005-0000-0000-0000133A0000}"/>
    <cellStyle name="20% - uthevingsfarge 5 58 4" xfId="39636" xr:uid="{00000000-0005-0000-0000-0000143A0000}"/>
    <cellStyle name="20% - uthevingsfarge 5 58_4 manuell" xfId="54679" xr:uid="{42EB922B-F54C-4296-B885-4767877C97FE}"/>
    <cellStyle name="20% - uthevingsfarge 5 59" xfId="3694" xr:uid="{00000000-0005-0000-0000-0000163A0000}"/>
    <cellStyle name="20% - uthevingsfarge 5 59 2" xfId="3695" xr:uid="{00000000-0005-0000-0000-0000173A0000}"/>
    <cellStyle name="20% - uthevingsfarge 5 59 2 2" xfId="3696" xr:uid="{00000000-0005-0000-0000-0000183A0000}"/>
    <cellStyle name="20% - uthevingsfarge 5 59 2 3" xfId="39639" xr:uid="{00000000-0005-0000-0000-0000193A0000}"/>
    <cellStyle name="20% - uthevingsfarge 5 59 2_4 manuell" xfId="54680" xr:uid="{03828F10-C5AB-424D-992E-D2A035C44A0B}"/>
    <cellStyle name="20% - uthevingsfarge 5 59 3" xfId="3697" xr:uid="{00000000-0005-0000-0000-00001B3A0000}"/>
    <cellStyle name="20% - uthevingsfarge 5 59 4" xfId="39638" xr:uid="{00000000-0005-0000-0000-00001C3A0000}"/>
    <cellStyle name="20% - uthevingsfarge 5 59_4 manuell" xfId="54681" xr:uid="{6A61F1F3-5AB8-487C-8496-9C825C8F9BFD}"/>
    <cellStyle name="20% - uthevingsfarge 5 6" xfId="3698" xr:uid="{00000000-0005-0000-0000-00001E3A0000}"/>
    <cellStyle name="20% - uthevingsfarge 5 6 2" xfId="3699" xr:uid="{00000000-0005-0000-0000-00001F3A0000}"/>
    <cellStyle name="20% - uthevingsfarge 5 6 2 2" xfId="3700" xr:uid="{00000000-0005-0000-0000-0000203A0000}"/>
    <cellStyle name="20% - uthevingsfarge 5 6 2 2 2" xfId="44653" xr:uid="{00000000-0005-0000-0000-0000213A0000}"/>
    <cellStyle name="20% - uthevingsfarge 5 6 2 2_CC1" xfId="54682" xr:uid="{BB3F75E2-A851-4C25-87F6-41EFABA2D548}"/>
    <cellStyle name="20% - uthevingsfarge 5 6 2 3" xfId="39641" xr:uid="{00000000-0005-0000-0000-0000223A0000}"/>
    <cellStyle name="20% - uthevingsfarge 5 6 2 4" xfId="44654" xr:uid="{00000000-0005-0000-0000-0000233A0000}"/>
    <cellStyle name="20% - uthevingsfarge 5 6 2_3. Chng in credit spreads" xfId="44655" xr:uid="{00000000-0005-0000-0000-0000243A0000}"/>
    <cellStyle name="20% - uthevingsfarge 5 6 3" xfId="3701" xr:uid="{00000000-0005-0000-0000-0000253A0000}"/>
    <cellStyle name="20% - uthevingsfarge 5 6 3 2" xfId="15161" xr:uid="{00000000-0005-0000-0000-0000263A0000}"/>
    <cellStyle name="20% - uthevingsfarge 5 6 3 2 2" xfId="44656" xr:uid="{00000000-0005-0000-0000-0000273A0000}"/>
    <cellStyle name="20% - uthevingsfarge 5 6 3 3" xfId="44657" xr:uid="{00000000-0005-0000-0000-0000283A0000}"/>
    <cellStyle name="20% - uthevingsfarge 5 6 3_3. Chng in credit spreads" xfId="44658" xr:uid="{00000000-0005-0000-0000-0000293A0000}"/>
    <cellStyle name="20% - uthevingsfarge 5 6 4" xfId="15162" xr:uid="{00000000-0005-0000-0000-00002A3A0000}"/>
    <cellStyle name="20% - uthevingsfarge 5 6 4 2" xfId="44659" xr:uid="{00000000-0005-0000-0000-00002B3A0000}"/>
    <cellStyle name="20% - uthevingsfarge 5 6 5" xfId="15163" xr:uid="{00000000-0005-0000-0000-00002C3A0000}"/>
    <cellStyle name="20% - uthevingsfarge 5 6 6" xfId="39640" xr:uid="{00000000-0005-0000-0000-00002D3A0000}"/>
    <cellStyle name="20% - uthevingsfarge 5 6 7" xfId="44660" xr:uid="{00000000-0005-0000-0000-00002E3A0000}"/>
    <cellStyle name="20% - uthevingsfarge 5 6 8" xfId="44661" xr:uid="{00000000-0005-0000-0000-00002F3A0000}"/>
    <cellStyle name="20% - uthevingsfarge 5 6 9" xfId="44662" xr:uid="{00000000-0005-0000-0000-0000303A0000}"/>
    <cellStyle name="20% - uthevingsfarge 5 6_3. Chng in credit spreads" xfId="44663" xr:uid="{00000000-0005-0000-0000-0000313A0000}"/>
    <cellStyle name="20% - uthevingsfarge 5 60" xfId="15164" xr:uid="{00000000-0005-0000-0000-0000323A0000}"/>
    <cellStyle name="20% - uthevingsfarge 5 60 2" xfId="15165" xr:uid="{00000000-0005-0000-0000-0000333A0000}"/>
    <cellStyle name="20% - uthevingsfarge 5 60 2 2" xfId="36611" xr:uid="{00000000-0005-0000-0000-0000343A0000}"/>
    <cellStyle name="20% - uthevingsfarge 5 60 3" xfId="15166" xr:uid="{00000000-0005-0000-0000-0000353A0000}"/>
    <cellStyle name="20% - uthevingsfarge 5 60 4" xfId="36375" xr:uid="{00000000-0005-0000-0000-0000363A0000}"/>
    <cellStyle name="20% - uthevingsfarge 5 60_AVA DVA EL" xfId="15167" xr:uid="{00000000-0005-0000-0000-0000373A0000}"/>
    <cellStyle name="20% - uthevingsfarge 5 61" xfId="15168" xr:uid="{00000000-0005-0000-0000-0000383A0000}"/>
    <cellStyle name="20% - uthevingsfarge 5 61 2" xfId="15169" xr:uid="{00000000-0005-0000-0000-0000393A0000}"/>
    <cellStyle name="20% - uthevingsfarge 5 61 2 2" xfId="36632" xr:uid="{00000000-0005-0000-0000-00003A3A0000}"/>
    <cellStyle name="20% - uthevingsfarge 5 61 3" xfId="15170" xr:uid="{00000000-0005-0000-0000-00003B3A0000}"/>
    <cellStyle name="20% - uthevingsfarge 5 61 4" xfId="36401" xr:uid="{00000000-0005-0000-0000-00003C3A0000}"/>
    <cellStyle name="20% - uthevingsfarge 5 61_AVA DVA EL" xfId="15171" xr:uid="{00000000-0005-0000-0000-00003D3A0000}"/>
    <cellStyle name="20% - uthevingsfarge 5 62" xfId="15172" xr:uid="{00000000-0005-0000-0000-00003E3A0000}"/>
    <cellStyle name="20% - uthevingsfarge 5 62 2" xfId="15173" xr:uid="{00000000-0005-0000-0000-00003F3A0000}"/>
    <cellStyle name="20% - uthevingsfarge 5 62 2 2" xfId="36606" xr:uid="{00000000-0005-0000-0000-0000403A0000}"/>
    <cellStyle name="20% - uthevingsfarge 5 62 3" xfId="36365" xr:uid="{00000000-0005-0000-0000-0000413A0000}"/>
    <cellStyle name="20% - uthevingsfarge 5 62_AVA DVA EL" xfId="15174" xr:uid="{00000000-0005-0000-0000-0000423A0000}"/>
    <cellStyle name="20% - uthevingsfarge 5 63" xfId="15175" xr:uid="{00000000-0005-0000-0000-0000433A0000}"/>
    <cellStyle name="20% - uthevingsfarge 5 63 2" xfId="36585" xr:uid="{00000000-0005-0000-0000-0000443A0000}"/>
    <cellStyle name="20% - uthevingsfarge 5 64" xfId="15176" xr:uid="{00000000-0005-0000-0000-0000453A0000}"/>
    <cellStyle name="20% - uthevingsfarge 5 64 2" xfId="36664" xr:uid="{00000000-0005-0000-0000-0000463A0000}"/>
    <cellStyle name="20% - uthevingsfarge 5 65" xfId="15177" xr:uid="{00000000-0005-0000-0000-0000473A0000}"/>
    <cellStyle name="20% - uthevingsfarge 5 65 2" xfId="36555" xr:uid="{00000000-0005-0000-0000-0000483A0000}"/>
    <cellStyle name="20% - uthevingsfarge 5 66" xfId="15178" xr:uid="{00000000-0005-0000-0000-0000493A0000}"/>
    <cellStyle name="20% - uthevingsfarge 5 66 2" xfId="36650" xr:uid="{00000000-0005-0000-0000-00004A3A0000}"/>
    <cellStyle name="20% - uthevingsfarge 5 67" xfId="36643" xr:uid="{00000000-0005-0000-0000-00004B3A0000}"/>
    <cellStyle name="20% - uthevingsfarge 5 68" xfId="44664" xr:uid="{00000000-0005-0000-0000-00004C3A0000}"/>
    <cellStyle name="20% - uthevingsfarge 5 69" xfId="44665" xr:uid="{00000000-0005-0000-0000-00004D3A0000}"/>
    <cellStyle name="20% - uthevingsfarge 5 7" xfId="3702" xr:uid="{00000000-0005-0000-0000-00004E3A0000}"/>
    <cellStyle name="20% - uthevingsfarge 5 7 2" xfId="3703" xr:uid="{00000000-0005-0000-0000-00004F3A0000}"/>
    <cellStyle name="20% - uthevingsfarge 5 7 2 2" xfId="3704" xr:uid="{00000000-0005-0000-0000-0000503A0000}"/>
    <cellStyle name="20% - uthevingsfarge 5 7 2 3" xfId="39643" xr:uid="{00000000-0005-0000-0000-0000513A0000}"/>
    <cellStyle name="20% - uthevingsfarge 5 7 2 4" xfId="44666" xr:uid="{00000000-0005-0000-0000-0000523A0000}"/>
    <cellStyle name="20% - uthevingsfarge 5 7 2_4 manuell" xfId="54683" xr:uid="{DD40A732-BC2F-4BEC-B436-EDF3DDAD0BAE}"/>
    <cellStyle name="20% - uthevingsfarge 5 7 3" xfId="3705" xr:uid="{00000000-0005-0000-0000-0000543A0000}"/>
    <cellStyle name="20% - uthevingsfarge 5 7 3 2" xfId="15179" xr:uid="{00000000-0005-0000-0000-0000553A0000}"/>
    <cellStyle name="20% - uthevingsfarge 5 7 3_AVA DVA EL" xfId="15180" xr:uid="{00000000-0005-0000-0000-0000563A0000}"/>
    <cellStyle name="20% - uthevingsfarge 5 7 4" xfId="15181" xr:uid="{00000000-0005-0000-0000-0000573A0000}"/>
    <cellStyle name="20% - uthevingsfarge 5 7 5" xfId="15182" xr:uid="{00000000-0005-0000-0000-0000583A0000}"/>
    <cellStyle name="20% - uthevingsfarge 5 7 6" xfId="39642" xr:uid="{00000000-0005-0000-0000-0000593A0000}"/>
    <cellStyle name="20% - uthevingsfarge 5 7 7" xfId="44667" xr:uid="{00000000-0005-0000-0000-00005A3A0000}"/>
    <cellStyle name="20% - uthevingsfarge 5 7 8" xfId="44668" xr:uid="{00000000-0005-0000-0000-00005B3A0000}"/>
    <cellStyle name="20% - uthevingsfarge 5 7_3. Chng in credit spreads" xfId="44669" xr:uid="{00000000-0005-0000-0000-00005C3A0000}"/>
    <cellStyle name="20% - uthevingsfarge 5 70" xfId="44670" xr:uid="{00000000-0005-0000-0000-00005D3A0000}"/>
    <cellStyle name="20% - uthevingsfarge 5 71" xfId="44671" xr:uid="{00000000-0005-0000-0000-00005E3A0000}"/>
    <cellStyle name="20% - uthevingsfarge 5 72" xfId="44672" xr:uid="{00000000-0005-0000-0000-00005F3A0000}"/>
    <cellStyle name="20% - uthevingsfarge 5 73" xfId="44673" xr:uid="{00000000-0005-0000-0000-0000603A0000}"/>
    <cellStyle name="20% - uthevingsfarge 5 74" xfId="44674" xr:uid="{00000000-0005-0000-0000-0000613A0000}"/>
    <cellStyle name="20% - uthevingsfarge 5 8" xfId="3706" xr:uid="{00000000-0005-0000-0000-0000623A0000}"/>
    <cellStyle name="20% - uthevingsfarge 5 8 2" xfId="3707" xr:uid="{00000000-0005-0000-0000-0000633A0000}"/>
    <cellStyle name="20% - uthevingsfarge 5 8 2 2" xfId="3708" xr:uid="{00000000-0005-0000-0000-0000643A0000}"/>
    <cellStyle name="20% - uthevingsfarge 5 8 2 3" xfId="39645" xr:uid="{00000000-0005-0000-0000-0000653A0000}"/>
    <cellStyle name="20% - uthevingsfarge 5 8 2 4" xfId="44675" xr:uid="{00000000-0005-0000-0000-0000663A0000}"/>
    <cellStyle name="20% - uthevingsfarge 5 8 2_4 manuell" xfId="54684" xr:uid="{B8994567-4594-4167-B5BE-22B848376E6C}"/>
    <cellStyle name="20% - uthevingsfarge 5 8 3" xfId="3709" xr:uid="{00000000-0005-0000-0000-0000683A0000}"/>
    <cellStyle name="20% - uthevingsfarge 5 8 4" xfId="39644" xr:uid="{00000000-0005-0000-0000-0000693A0000}"/>
    <cellStyle name="20% - uthevingsfarge 5 8 5" xfId="44676" xr:uid="{00000000-0005-0000-0000-00006A3A0000}"/>
    <cellStyle name="20% - uthevingsfarge 5 8_3. Chng in credit spreads" xfId="44677" xr:uid="{00000000-0005-0000-0000-00006B3A0000}"/>
    <cellStyle name="20% - uthevingsfarge 5 9" xfId="3710" xr:uid="{00000000-0005-0000-0000-00006C3A0000}"/>
    <cellStyle name="20% - uthevingsfarge 5 9 2" xfId="3711" xr:uid="{00000000-0005-0000-0000-00006D3A0000}"/>
    <cellStyle name="20% - uthevingsfarge 5 9 2 2" xfId="3712" xr:uid="{00000000-0005-0000-0000-00006E3A0000}"/>
    <cellStyle name="20% - uthevingsfarge 5 9 2 3" xfId="39647" xr:uid="{00000000-0005-0000-0000-00006F3A0000}"/>
    <cellStyle name="20% - uthevingsfarge 5 9 2_4 manuell" xfId="54685" xr:uid="{1B3A7C1A-5B29-4ACF-AA89-70BA987B8277}"/>
    <cellStyle name="20% - uthevingsfarge 5 9 3" xfId="3713" xr:uid="{00000000-0005-0000-0000-0000713A0000}"/>
    <cellStyle name="20% - uthevingsfarge 5 9 4" xfId="39646" xr:uid="{00000000-0005-0000-0000-0000723A0000}"/>
    <cellStyle name="20% - uthevingsfarge 5 9 5" xfId="44678" xr:uid="{00000000-0005-0000-0000-0000733A0000}"/>
    <cellStyle name="20% - uthevingsfarge 5 9_4 manuell" xfId="54686" xr:uid="{3E88446C-EB3F-4BFB-B82E-9814A6A7E1BB}"/>
    <cellStyle name="20% - uthevingsfarge 5_4 manuell" xfId="54687" xr:uid="{75638F5B-105B-4A5B-A31E-80281983F137}"/>
    <cellStyle name="20% - uthevingsfarge 6" xfId="36250" xr:uid="{00000000-0005-0000-0000-0000763A0000}"/>
    <cellStyle name="20% - uthevingsfarge 6 10" xfId="3714" xr:uid="{00000000-0005-0000-0000-0000773A0000}"/>
    <cellStyle name="20% - uthevingsfarge 6 10 2" xfId="3715" xr:uid="{00000000-0005-0000-0000-0000783A0000}"/>
    <cellStyle name="20% - uthevingsfarge 6 10 2 2" xfId="3716" xr:uid="{00000000-0005-0000-0000-0000793A0000}"/>
    <cellStyle name="20% - uthevingsfarge 6 10 2 2 2" xfId="39650" xr:uid="{00000000-0005-0000-0000-00007A3A0000}"/>
    <cellStyle name="20% - uthevingsfarge 6 10 2 2_CC1" xfId="54688" xr:uid="{79F1FCD1-20E1-4EB6-B3E2-3F684B466B95}"/>
    <cellStyle name="20% - uthevingsfarge 6 10 2 3" xfId="39651" xr:uid="{00000000-0005-0000-0000-00007B3A0000}"/>
    <cellStyle name="20% - uthevingsfarge 6 10 2 4" xfId="39652" xr:uid="{00000000-0005-0000-0000-00007C3A0000}"/>
    <cellStyle name="20% - uthevingsfarge 6 10 2 5" xfId="39653" xr:uid="{00000000-0005-0000-0000-00007D3A0000}"/>
    <cellStyle name="20% - uthevingsfarge 6 10 2 6" xfId="39649" xr:uid="{00000000-0005-0000-0000-00007E3A0000}"/>
    <cellStyle name="20% - uthevingsfarge 6 10 2_4 manuell" xfId="54689" xr:uid="{ABE6EBBC-6A13-44D3-B2C3-6449751C0005}"/>
    <cellStyle name="20% - uthevingsfarge 6 10 3" xfId="3717" xr:uid="{00000000-0005-0000-0000-0000803A0000}"/>
    <cellStyle name="20% - uthevingsfarge 6 10 3 2" xfId="39654" xr:uid="{00000000-0005-0000-0000-0000813A0000}"/>
    <cellStyle name="20% - uthevingsfarge 6 10 3_CC1" xfId="54690" xr:uid="{74BCAF79-A369-4CC8-90DF-F7A00DB8AD04}"/>
    <cellStyle name="20% - uthevingsfarge 6 10 4" xfId="39655" xr:uid="{00000000-0005-0000-0000-0000823A0000}"/>
    <cellStyle name="20% - uthevingsfarge 6 10 5" xfId="39656" xr:uid="{00000000-0005-0000-0000-0000833A0000}"/>
    <cellStyle name="20% - uthevingsfarge 6 10 6" xfId="39657" xr:uid="{00000000-0005-0000-0000-0000843A0000}"/>
    <cellStyle name="20% - uthevingsfarge 6 10 7" xfId="39648" xr:uid="{00000000-0005-0000-0000-0000853A0000}"/>
    <cellStyle name="20% - uthevingsfarge 6 10_4 manuell" xfId="54691" xr:uid="{8384B27E-7D00-4DFF-9CCF-C80DD6E24AB7}"/>
    <cellStyle name="20% - uthevingsfarge 6 11" xfId="3718" xr:uid="{00000000-0005-0000-0000-0000873A0000}"/>
    <cellStyle name="20% - uthevingsfarge 6 11 2" xfId="3719" xr:uid="{00000000-0005-0000-0000-0000883A0000}"/>
    <cellStyle name="20% - uthevingsfarge 6 11 2 2" xfId="3720" xr:uid="{00000000-0005-0000-0000-0000893A0000}"/>
    <cellStyle name="20% - uthevingsfarge 6 11 2 2 2" xfId="39660" xr:uid="{00000000-0005-0000-0000-00008A3A0000}"/>
    <cellStyle name="20% - uthevingsfarge 6 11 2 2_CC1" xfId="54692" xr:uid="{C1C2AE99-3DAE-435F-8CE1-FE189C9C96B7}"/>
    <cellStyle name="20% - uthevingsfarge 6 11 2 3" xfId="39661" xr:uid="{00000000-0005-0000-0000-00008B3A0000}"/>
    <cellStyle name="20% - uthevingsfarge 6 11 2 4" xfId="39662" xr:uid="{00000000-0005-0000-0000-00008C3A0000}"/>
    <cellStyle name="20% - uthevingsfarge 6 11 2 5" xfId="39663" xr:uid="{00000000-0005-0000-0000-00008D3A0000}"/>
    <cellStyle name="20% - uthevingsfarge 6 11 2 6" xfId="39659" xr:uid="{00000000-0005-0000-0000-00008E3A0000}"/>
    <cellStyle name="20% - uthevingsfarge 6 11 2_4 manuell" xfId="54693" xr:uid="{FD123B70-BEBF-4120-B02A-371C97CE6418}"/>
    <cellStyle name="20% - uthevingsfarge 6 11 3" xfId="3721" xr:uid="{00000000-0005-0000-0000-0000903A0000}"/>
    <cellStyle name="20% - uthevingsfarge 6 11 3 2" xfId="39664" xr:uid="{00000000-0005-0000-0000-0000913A0000}"/>
    <cellStyle name="20% - uthevingsfarge 6 11 3_CC1" xfId="54694" xr:uid="{C339F0CC-D261-4EDB-9F38-A845384A12BB}"/>
    <cellStyle name="20% - uthevingsfarge 6 11 4" xfId="39665" xr:uid="{00000000-0005-0000-0000-0000923A0000}"/>
    <cellStyle name="20% - uthevingsfarge 6 11 5" xfId="39666" xr:uid="{00000000-0005-0000-0000-0000933A0000}"/>
    <cellStyle name="20% - uthevingsfarge 6 11 6" xfId="39667" xr:uid="{00000000-0005-0000-0000-0000943A0000}"/>
    <cellStyle name="20% - uthevingsfarge 6 11 7" xfId="39658" xr:uid="{00000000-0005-0000-0000-0000953A0000}"/>
    <cellStyle name="20% - uthevingsfarge 6 11_4 manuell" xfId="54695" xr:uid="{B6FB1F63-EE3C-4AE4-8906-78B272234874}"/>
    <cellStyle name="20% - uthevingsfarge 6 12" xfId="3722" xr:uid="{00000000-0005-0000-0000-0000973A0000}"/>
    <cellStyle name="20% - uthevingsfarge 6 12 2" xfId="3723" xr:uid="{00000000-0005-0000-0000-0000983A0000}"/>
    <cellStyle name="20% - uthevingsfarge 6 12 2 2" xfId="3724" xr:uid="{00000000-0005-0000-0000-0000993A0000}"/>
    <cellStyle name="20% - uthevingsfarge 6 12 2 2 2" xfId="39670" xr:uid="{00000000-0005-0000-0000-00009A3A0000}"/>
    <cellStyle name="20% - uthevingsfarge 6 12 2 2_CC1" xfId="54696" xr:uid="{1C6EED08-B143-4D7D-81B9-752B1CF574DD}"/>
    <cellStyle name="20% - uthevingsfarge 6 12 2 3" xfId="39671" xr:uid="{00000000-0005-0000-0000-00009B3A0000}"/>
    <cellStyle name="20% - uthevingsfarge 6 12 2 4" xfId="39672" xr:uid="{00000000-0005-0000-0000-00009C3A0000}"/>
    <cellStyle name="20% - uthevingsfarge 6 12 2 5" xfId="39673" xr:uid="{00000000-0005-0000-0000-00009D3A0000}"/>
    <cellStyle name="20% - uthevingsfarge 6 12 2 6" xfId="39669" xr:uid="{00000000-0005-0000-0000-00009E3A0000}"/>
    <cellStyle name="20% - uthevingsfarge 6 12 2_4 manuell" xfId="54697" xr:uid="{CDD1D1CD-F8AF-4C27-93F2-388157592442}"/>
    <cellStyle name="20% - uthevingsfarge 6 12 3" xfId="3725" xr:uid="{00000000-0005-0000-0000-0000A03A0000}"/>
    <cellStyle name="20% - uthevingsfarge 6 12 3 2" xfId="39674" xr:uid="{00000000-0005-0000-0000-0000A13A0000}"/>
    <cellStyle name="20% - uthevingsfarge 6 12 3_CC1" xfId="54698" xr:uid="{119BF059-7E48-4338-9B38-DB3EC50E7DB0}"/>
    <cellStyle name="20% - uthevingsfarge 6 12 4" xfId="39675" xr:uid="{00000000-0005-0000-0000-0000A23A0000}"/>
    <cellStyle name="20% - uthevingsfarge 6 12 5" xfId="39676" xr:uid="{00000000-0005-0000-0000-0000A33A0000}"/>
    <cellStyle name="20% - uthevingsfarge 6 12 6" xfId="39677" xr:uid="{00000000-0005-0000-0000-0000A43A0000}"/>
    <cellStyle name="20% - uthevingsfarge 6 12 7" xfId="39668" xr:uid="{00000000-0005-0000-0000-0000A53A0000}"/>
    <cellStyle name="20% - uthevingsfarge 6 12_4 manuell" xfId="54699" xr:uid="{01B403B5-16BC-45F3-9A8F-DA3A46914309}"/>
    <cellStyle name="20% - uthevingsfarge 6 13" xfId="3726" xr:uid="{00000000-0005-0000-0000-0000A73A0000}"/>
    <cellStyle name="20% - uthevingsfarge 6 13 2" xfId="3727" xr:uid="{00000000-0005-0000-0000-0000A83A0000}"/>
    <cellStyle name="20% - uthevingsfarge 6 13 2 2" xfId="3728" xr:uid="{00000000-0005-0000-0000-0000A93A0000}"/>
    <cellStyle name="20% - uthevingsfarge 6 13 2 2 2" xfId="39680" xr:uid="{00000000-0005-0000-0000-0000AA3A0000}"/>
    <cellStyle name="20% - uthevingsfarge 6 13 2 2_CC1" xfId="54700" xr:uid="{D7F56CA6-29DB-41CB-9750-CF8FC3158EA8}"/>
    <cellStyle name="20% - uthevingsfarge 6 13 2 3" xfId="39681" xr:uid="{00000000-0005-0000-0000-0000AB3A0000}"/>
    <cellStyle name="20% - uthevingsfarge 6 13 2 4" xfId="39682" xr:uid="{00000000-0005-0000-0000-0000AC3A0000}"/>
    <cellStyle name="20% - uthevingsfarge 6 13 2 5" xfId="39683" xr:uid="{00000000-0005-0000-0000-0000AD3A0000}"/>
    <cellStyle name="20% - uthevingsfarge 6 13 2 6" xfId="39679" xr:uid="{00000000-0005-0000-0000-0000AE3A0000}"/>
    <cellStyle name="20% - uthevingsfarge 6 13 2_4 manuell" xfId="54701" xr:uid="{37263A43-0E9B-47FA-8A4C-A1B27353FED9}"/>
    <cellStyle name="20% - uthevingsfarge 6 13 3" xfId="3729" xr:uid="{00000000-0005-0000-0000-0000B03A0000}"/>
    <cellStyle name="20% - uthevingsfarge 6 13 3 2" xfId="39684" xr:uid="{00000000-0005-0000-0000-0000B13A0000}"/>
    <cellStyle name="20% - uthevingsfarge 6 13 3_CC1" xfId="54702" xr:uid="{1C3DE82D-89B7-4C34-975D-822BEF7A4BB5}"/>
    <cellStyle name="20% - uthevingsfarge 6 13 4" xfId="39685" xr:uid="{00000000-0005-0000-0000-0000B23A0000}"/>
    <cellStyle name="20% - uthevingsfarge 6 13 5" xfId="39686" xr:uid="{00000000-0005-0000-0000-0000B33A0000}"/>
    <cellStyle name="20% - uthevingsfarge 6 13 6" xfId="39687" xr:uid="{00000000-0005-0000-0000-0000B43A0000}"/>
    <cellStyle name="20% - uthevingsfarge 6 13 7" xfId="39678" xr:uid="{00000000-0005-0000-0000-0000B53A0000}"/>
    <cellStyle name="20% - uthevingsfarge 6 13_4 manuell" xfId="54703" xr:uid="{FDA0DFE1-3632-4AF0-844E-EE964A9D9C3E}"/>
    <cellStyle name="20% - uthevingsfarge 6 14" xfId="3730" xr:uid="{00000000-0005-0000-0000-0000B73A0000}"/>
    <cellStyle name="20% - uthevingsfarge 6 14 2" xfId="3731" xr:uid="{00000000-0005-0000-0000-0000B83A0000}"/>
    <cellStyle name="20% - uthevingsfarge 6 14 2 2" xfId="3732" xr:uid="{00000000-0005-0000-0000-0000B93A0000}"/>
    <cellStyle name="20% - uthevingsfarge 6 14 2 2 2" xfId="39690" xr:uid="{00000000-0005-0000-0000-0000BA3A0000}"/>
    <cellStyle name="20% - uthevingsfarge 6 14 2 2_CC1" xfId="54704" xr:uid="{0D51F2BF-5CF2-4C0B-8240-B8286FECBB45}"/>
    <cellStyle name="20% - uthevingsfarge 6 14 2 3" xfId="39691" xr:uid="{00000000-0005-0000-0000-0000BB3A0000}"/>
    <cellStyle name="20% - uthevingsfarge 6 14 2 4" xfId="39692" xr:uid="{00000000-0005-0000-0000-0000BC3A0000}"/>
    <cellStyle name="20% - uthevingsfarge 6 14 2 5" xfId="39693" xr:uid="{00000000-0005-0000-0000-0000BD3A0000}"/>
    <cellStyle name="20% - uthevingsfarge 6 14 2 6" xfId="39689" xr:uid="{00000000-0005-0000-0000-0000BE3A0000}"/>
    <cellStyle name="20% - uthevingsfarge 6 14 2_4 manuell" xfId="54705" xr:uid="{E6CBC452-212C-474E-B577-171FABC8B442}"/>
    <cellStyle name="20% - uthevingsfarge 6 14 3" xfId="3733" xr:uid="{00000000-0005-0000-0000-0000C03A0000}"/>
    <cellStyle name="20% - uthevingsfarge 6 14 3 2" xfId="39694" xr:uid="{00000000-0005-0000-0000-0000C13A0000}"/>
    <cellStyle name="20% - uthevingsfarge 6 14 3_CC1" xfId="54706" xr:uid="{1BE4C077-0DE1-4CA0-8F38-1FCF697DC9EE}"/>
    <cellStyle name="20% - uthevingsfarge 6 14 4" xfId="39695" xr:uid="{00000000-0005-0000-0000-0000C23A0000}"/>
    <cellStyle name="20% - uthevingsfarge 6 14 5" xfId="39696" xr:uid="{00000000-0005-0000-0000-0000C33A0000}"/>
    <cellStyle name="20% - uthevingsfarge 6 14 6" xfId="39697" xr:uid="{00000000-0005-0000-0000-0000C43A0000}"/>
    <cellStyle name="20% - uthevingsfarge 6 14 7" xfId="39688" xr:uid="{00000000-0005-0000-0000-0000C53A0000}"/>
    <cellStyle name="20% - uthevingsfarge 6 14_4 manuell" xfId="54707" xr:uid="{3ADF8DF4-8542-4E2C-8529-3D5F216C6EC2}"/>
    <cellStyle name="20% - uthevingsfarge 6 15" xfId="3734" xr:uid="{00000000-0005-0000-0000-0000C73A0000}"/>
    <cellStyle name="20% - uthevingsfarge 6 15 2" xfId="3735" xr:uid="{00000000-0005-0000-0000-0000C83A0000}"/>
    <cellStyle name="20% - uthevingsfarge 6 15 2 2" xfId="3736" xr:uid="{00000000-0005-0000-0000-0000C93A0000}"/>
    <cellStyle name="20% - uthevingsfarge 6 15 2 2 2" xfId="39700" xr:uid="{00000000-0005-0000-0000-0000CA3A0000}"/>
    <cellStyle name="20% - uthevingsfarge 6 15 2 2_CC1" xfId="54708" xr:uid="{AD5E843C-407C-4E54-A4CC-699715FA3393}"/>
    <cellStyle name="20% - uthevingsfarge 6 15 2 3" xfId="39701" xr:uid="{00000000-0005-0000-0000-0000CB3A0000}"/>
    <cellStyle name="20% - uthevingsfarge 6 15 2 4" xfId="39702" xr:uid="{00000000-0005-0000-0000-0000CC3A0000}"/>
    <cellStyle name="20% - uthevingsfarge 6 15 2 5" xfId="39703" xr:uid="{00000000-0005-0000-0000-0000CD3A0000}"/>
    <cellStyle name="20% - uthevingsfarge 6 15 2 6" xfId="39699" xr:uid="{00000000-0005-0000-0000-0000CE3A0000}"/>
    <cellStyle name="20% - uthevingsfarge 6 15 2_4 manuell" xfId="54709" xr:uid="{43D43113-C5C8-4F11-B045-747769FB0194}"/>
    <cellStyle name="20% - uthevingsfarge 6 15 3" xfId="3737" xr:uid="{00000000-0005-0000-0000-0000D03A0000}"/>
    <cellStyle name="20% - uthevingsfarge 6 15 3 2" xfId="39704" xr:uid="{00000000-0005-0000-0000-0000D13A0000}"/>
    <cellStyle name="20% - uthevingsfarge 6 15 3_CC1" xfId="54710" xr:uid="{0035D6A8-F05F-477B-9DAA-E83DDA841F94}"/>
    <cellStyle name="20% - uthevingsfarge 6 15 4" xfId="39705" xr:uid="{00000000-0005-0000-0000-0000D23A0000}"/>
    <cellStyle name="20% - uthevingsfarge 6 15 5" xfId="39706" xr:uid="{00000000-0005-0000-0000-0000D33A0000}"/>
    <cellStyle name="20% - uthevingsfarge 6 15 6" xfId="39707" xr:uid="{00000000-0005-0000-0000-0000D43A0000}"/>
    <cellStyle name="20% - uthevingsfarge 6 15 7" xfId="39698" xr:uid="{00000000-0005-0000-0000-0000D53A0000}"/>
    <cellStyle name="20% - uthevingsfarge 6 15_4 manuell" xfId="54711" xr:uid="{4DA9981D-2FD0-421D-92CC-237144C4E6CF}"/>
    <cellStyle name="20% - uthevingsfarge 6 16" xfId="3738" xr:uid="{00000000-0005-0000-0000-0000D73A0000}"/>
    <cellStyle name="20% - uthevingsfarge 6 16 2" xfId="3739" xr:uid="{00000000-0005-0000-0000-0000D83A0000}"/>
    <cellStyle name="20% - uthevingsfarge 6 16 2 2" xfId="3740" xr:uid="{00000000-0005-0000-0000-0000D93A0000}"/>
    <cellStyle name="20% - uthevingsfarge 6 16 2 2 2" xfId="39710" xr:uid="{00000000-0005-0000-0000-0000DA3A0000}"/>
    <cellStyle name="20% - uthevingsfarge 6 16 2 2_CC1" xfId="54712" xr:uid="{20EAA283-AA13-4092-9B1F-8C7A1926862D}"/>
    <cellStyle name="20% - uthevingsfarge 6 16 2 3" xfId="39711" xr:uid="{00000000-0005-0000-0000-0000DB3A0000}"/>
    <cellStyle name="20% - uthevingsfarge 6 16 2 4" xfId="39712" xr:uid="{00000000-0005-0000-0000-0000DC3A0000}"/>
    <cellStyle name="20% - uthevingsfarge 6 16 2 5" xfId="39713" xr:uid="{00000000-0005-0000-0000-0000DD3A0000}"/>
    <cellStyle name="20% - uthevingsfarge 6 16 2 6" xfId="39709" xr:uid="{00000000-0005-0000-0000-0000DE3A0000}"/>
    <cellStyle name="20% - uthevingsfarge 6 16 2_4 manuell" xfId="54713" xr:uid="{BE67AF65-9E9B-4056-99DA-0F56CECF16D3}"/>
    <cellStyle name="20% - uthevingsfarge 6 16 3" xfId="3741" xr:uid="{00000000-0005-0000-0000-0000E03A0000}"/>
    <cellStyle name="20% - uthevingsfarge 6 16 3 2" xfId="39714" xr:uid="{00000000-0005-0000-0000-0000E13A0000}"/>
    <cellStyle name="20% - uthevingsfarge 6 16 3_CC1" xfId="54714" xr:uid="{498DCC88-3D3A-4868-B66C-FAA1D0CB55E1}"/>
    <cellStyle name="20% - uthevingsfarge 6 16 4" xfId="39715" xr:uid="{00000000-0005-0000-0000-0000E23A0000}"/>
    <cellStyle name="20% - uthevingsfarge 6 16 5" xfId="39716" xr:uid="{00000000-0005-0000-0000-0000E33A0000}"/>
    <cellStyle name="20% - uthevingsfarge 6 16 6" xfId="39717" xr:uid="{00000000-0005-0000-0000-0000E43A0000}"/>
    <cellStyle name="20% - uthevingsfarge 6 16 7" xfId="39708" xr:uid="{00000000-0005-0000-0000-0000E53A0000}"/>
    <cellStyle name="20% - uthevingsfarge 6 16_4 manuell" xfId="54715" xr:uid="{71ED4EE5-3B77-4340-A919-DA9B1F34F972}"/>
    <cellStyle name="20% - uthevingsfarge 6 17" xfId="3742" xr:uid="{00000000-0005-0000-0000-0000E73A0000}"/>
    <cellStyle name="20% - uthevingsfarge 6 17 2" xfId="3743" xr:uid="{00000000-0005-0000-0000-0000E83A0000}"/>
    <cellStyle name="20% - uthevingsfarge 6 17 2 2" xfId="3744" xr:uid="{00000000-0005-0000-0000-0000E93A0000}"/>
    <cellStyle name="20% - uthevingsfarge 6 17 2 2 2" xfId="39720" xr:uid="{00000000-0005-0000-0000-0000EA3A0000}"/>
    <cellStyle name="20% - uthevingsfarge 6 17 2 2_CC1" xfId="54716" xr:uid="{5753F78E-A15F-4AFD-9F0C-77A62674D151}"/>
    <cellStyle name="20% - uthevingsfarge 6 17 2 3" xfId="39721" xr:uid="{00000000-0005-0000-0000-0000EB3A0000}"/>
    <cellStyle name="20% - uthevingsfarge 6 17 2 4" xfId="39722" xr:uid="{00000000-0005-0000-0000-0000EC3A0000}"/>
    <cellStyle name="20% - uthevingsfarge 6 17 2 5" xfId="39723" xr:uid="{00000000-0005-0000-0000-0000ED3A0000}"/>
    <cellStyle name="20% - uthevingsfarge 6 17 2 6" xfId="39719" xr:uid="{00000000-0005-0000-0000-0000EE3A0000}"/>
    <cellStyle name="20% - uthevingsfarge 6 17 2_4 manuell" xfId="54717" xr:uid="{888C2643-6D18-41F1-93B5-84E529258659}"/>
    <cellStyle name="20% - uthevingsfarge 6 17 3" xfId="3745" xr:uid="{00000000-0005-0000-0000-0000F03A0000}"/>
    <cellStyle name="20% - uthevingsfarge 6 17 3 2" xfId="39724" xr:uid="{00000000-0005-0000-0000-0000F13A0000}"/>
    <cellStyle name="20% - uthevingsfarge 6 17 3_CC1" xfId="54718" xr:uid="{F1DD84A2-85C2-404D-AC78-6F4ED41776C0}"/>
    <cellStyle name="20% - uthevingsfarge 6 17 4" xfId="39725" xr:uid="{00000000-0005-0000-0000-0000F23A0000}"/>
    <cellStyle name="20% - uthevingsfarge 6 17 5" xfId="39726" xr:uid="{00000000-0005-0000-0000-0000F33A0000}"/>
    <cellStyle name="20% - uthevingsfarge 6 17 6" xfId="39727" xr:uid="{00000000-0005-0000-0000-0000F43A0000}"/>
    <cellStyle name="20% - uthevingsfarge 6 17 7" xfId="39718" xr:uid="{00000000-0005-0000-0000-0000F53A0000}"/>
    <cellStyle name="20% - uthevingsfarge 6 17_4 manuell" xfId="54719" xr:uid="{4B27D8A6-8A12-48DA-8A46-4FC9E6015B90}"/>
    <cellStyle name="20% - uthevingsfarge 6 18" xfId="3746" xr:uid="{00000000-0005-0000-0000-0000F73A0000}"/>
    <cellStyle name="20% - uthevingsfarge 6 18 2" xfId="3747" xr:uid="{00000000-0005-0000-0000-0000F83A0000}"/>
    <cellStyle name="20% - uthevingsfarge 6 18 2 2" xfId="3748" xr:uid="{00000000-0005-0000-0000-0000F93A0000}"/>
    <cellStyle name="20% - uthevingsfarge 6 18 2 2 2" xfId="39730" xr:uid="{00000000-0005-0000-0000-0000FA3A0000}"/>
    <cellStyle name="20% - uthevingsfarge 6 18 2 2_CC1" xfId="54720" xr:uid="{F629F718-1E0D-4305-8C21-9E98F6F250B8}"/>
    <cellStyle name="20% - uthevingsfarge 6 18 2 3" xfId="39731" xr:uid="{00000000-0005-0000-0000-0000FB3A0000}"/>
    <cellStyle name="20% - uthevingsfarge 6 18 2 4" xfId="39732" xr:uid="{00000000-0005-0000-0000-0000FC3A0000}"/>
    <cellStyle name="20% - uthevingsfarge 6 18 2 5" xfId="39733" xr:uid="{00000000-0005-0000-0000-0000FD3A0000}"/>
    <cellStyle name="20% - uthevingsfarge 6 18 2 6" xfId="39729" xr:uid="{00000000-0005-0000-0000-0000FE3A0000}"/>
    <cellStyle name="20% - uthevingsfarge 6 18 2_4 manuell" xfId="54721" xr:uid="{7DC22A5F-7EF0-476D-A65B-0BC70620A93E}"/>
    <cellStyle name="20% - uthevingsfarge 6 18 3" xfId="3749" xr:uid="{00000000-0005-0000-0000-0000003B0000}"/>
    <cellStyle name="20% - uthevingsfarge 6 18 3 2" xfId="39734" xr:uid="{00000000-0005-0000-0000-0000013B0000}"/>
    <cellStyle name="20% - uthevingsfarge 6 18 3_CC1" xfId="54722" xr:uid="{81875665-6B77-4337-94D8-1356D5999122}"/>
    <cellStyle name="20% - uthevingsfarge 6 18 4" xfId="39735" xr:uid="{00000000-0005-0000-0000-0000023B0000}"/>
    <cellStyle name="20% - uthevingsfarge 6 18 5" xfId="39736" xr:uid="{00000000-0005-0000-0000-0000033B0000}"/>
    <cellStyle name="20% - uthevingsfarge 6 18 6" xfId="39737" xr:uid="{00000000-0005-0000-0000-0000043B0000}"/>
    <cellStyle name="20% - uthevingsfarge 6 18 7" xfId="39728" xr:uid="{00000000-0005-0000-0000-0000053B0000}"/>
    <cellStyle name="20% - uthevingsfarge 6 18_4 manuell" xfId="54723" xr:uid="{A8557E35-3283-4749-8C41-041ED0E9A55A}"/>
    <cellStyle name="20% - uthevingsfarge 6 19" xfId="3750" xr:uid="{00000000-0005-0000-0000-0000073B0000}"/>
    <cellStyle name="20% - uthevingsfarge 6 19 2" xfId="3751" xr:uid="{00000000-0005-0000-0000-0000083B0000}"/>
    <cellStyle name="20% - uthevingsfarge 6 19 2 2" xfId="3752" xr:uid="{00000000-0005-0000-0000-0000093B0000}"/>
    <cellStyle name="20% - uthevingsfarge 6 19 2 2 2" xfId="39740" xr:uid="{00000000-0005-0000-0000-00000A3B0000}"/>
    <cellStyle name="20% - uthevingsfarge 6 19 2 2_CC1" xfId="54724" xr:uid="{6F0E49DE-191F-4314-BC85-D19C64892988}"/>
    <cellStyle name="20% - uthevingsfarge 6 19 2 3" xfId="39741" xr:uid="{00000000-0005-0000-0000-00000B3B0000}"/>
    <cellStyle name="20% - uthevingsfarge 6 19 2 4" xfId="39742" xr:uid="{00000000-0005-0000-0000-00000C3B0000}"/>
    <cellStyle name="20% - uthevingsfarge 6 19 2 5" xfId="39743" xr:uid="{00000000-0005-0000-0000-00000D3B0000}"/>
    <cellStyle name="20% - uthevingsfarge 6 19 2 6" xfId="39739" xr:uid="{00000000-0005-0000-0000-00000E3B0000}"/>
    <cellStyle name="20% - uthevingsfarge 6 19 2_4 manuell" xfId="54725" xr:uid="{27163164-A8C7-44F6-B1FA-7782EE2DDD4C}"/>
    <cellStyle name="20% - uthevingsfarge 6 19 3" xfId="3753" xr:uid="{00000000-0005-0000-0000-0000103B0000}"/>
    <cellStyle name="20% - uthevingsfarge 6 19 3 2" xfId="39744" xr:uid="{00000000-0005-0000-0000-0000113B0000}"/>
    <cellStyle name="20% - uthevingsfarge 6 19 3_CC1" xfId="54726" xr:uid="{3813D40A-722E-42D0-8165-CFBC4B8078F4}"/>
    <cellStyle name="20% - uthevingsfarge 6 19 4" xfId="39745" xr:uid="{00000000-0005-0000-0000-0000123B0000}"/>
    <cellStyle name="20% - uthevingsfarge 6 19 5" xfId="39746" xr:uid="{00000000-0005-0000-0000-0000133B0000}"/>
    <cellStyle name="20% - uthevingsfarge 6 19 6" xfId="39747" xr:uid="{00000000-0005-0000-0000-0000143B0000}"/>
    <cellStyle name="20% - uthevingsfarge 6 19 7" xfId="39738" xr:uid="{00000000-0005-0000-0000-0000153B0000}"/>
    <cellStyle name="20% - uthevingsfarge 6 19_4 manuell" xfId="54727" xr:uid="{0F70C982-3B40-45A1-A122-99987865744C}"/>
    <cellStyle name="20% - uthevingsfarge 6 2" xfId="3754" xr:uid="{00000000-0005-0000-0000-0000173B0000}"/>
    <cellStyle name="20% - uthevingsfarge 6 2 10" xfId="15183" xr:uid="{00000000-0005-0000-0000-0000183B0000}"/>
    <cellStyle name="20% - uthevingsfarge 6 2 10 2" xfId="15184" xr:uid="{00000000-0005-0000-0000-0000193B0000}"/>
    <cellStyle name="20% - uthevingsfarge 6 2 10 3" xfId="15185" xr:uid="{00000000-0005-0000-0000-00001A3B0000}"/>
    <cellStyle name="20% - uthevingsfarge 6 2 10_AVA DVA EL" xfId="15186" xr:uid="{00000000-0005-0000-0000-00001B3B0000}"/>
    <cellStyle name="20% - uthevingsfarge 6 2 11" xfId="15187" xr:uid="{00000000-0005-0000-0000-00001C3B0000}"/>
    <cellStyle name="20% - uthevingsfarge 6 2 12" xfId="15188" xr:uid="{00000000-0005-0000-0000-00001D3B0000}"/>
    <cellStyle name="20% - uthevingsfarge 6 2 13" xfId="44679" xr:uid="{00000000-0005-0000-0000-00001E3B0000}"/>
    <cellStyle name="20% - uthevingsfarge 6 2 14" xfId="44680" xr:uid="{00000000-0005-0000-0000-00001F3B0000}"/>
    <cellStyle name="20% - uthevingsfarge 6 2 15" xfId="44681" xr:uid="{00000000-0005-0000-0000-0000203B0000}"/>
    <cellStyle name="20% - uthevingsfarge 6 2 16" xfId="44682" xr:uid="{00000000-0005-0000-0000-0000213B0000}"/>
    <cellStyle name="20% - uthevingsfarge 6 2 2" xfId="3755" xr:uid="{00000000-0005-0000-0000-0000223B0000}"/>
    <cellStyle name="20% - uthevingsfarge 6 2 2 10" xfId="44683" xr:uid="{00000000-0005-0000-0000-0000233B0000}"/>
    <cellStyle name="20% - uthevingsfarge 6 2 2 11" xfId="44684" xr:uid="{00000000-0005-0000-0000-0000243B0000}"/>
    <cellStyle name="20% - uthevingsfarge 6 2 2 2" xfId="3756" xr:uid="{00000000-0005-0000-0000-0000253B0000}"/>
    <cellStyle name="20% - uthevingsfarge 6 2 2 2 10" xfId="44685" xr:uid="{00000000-0005-0000-0000-0000263B0000}"/>
    <cellStyle name="20% - uthevingsfarge 6 2 2 2 2" xfId="15189" xr:uid="{00000000-0005-0000-0000-0000273B0000}"/>
    <cellStyle name="20% - uthevingsfarge 6 2 2 2 2 2" xfId="15190" xr:uid="{00000000-0005-0000-0000-0000283B0000}"/>
    <cellStyle name="20% - uthevingsfarge 6 2 2 2 2 2 2" xfId="44686" xr:uid="{00000000-0005-0000-0000-0000293B0000}"/>
    <cellStyle name="20% - uthevingsfarge 6 2 2 2 2 2 2 2" xfId="44687" xr:uid="{00000000-0005-0000-0000-00002A3B0000}"/>
    <cellStyle name="20% - uthevingsfarge 6 2 2 2 2 2 3" xfId="44688" xr:uid="{00000000-0005-0000-0000-00002B3B0000}"/>
    <cellStyle name="20% - uthevingsfarge 6 2 2 2 2 2_3. Chng in credit spreads" xfId="44689" xr:uid="{00000000-0005-0000-0000-00002C3B0000}"/>
    <cellStyle name="20% - uthevingsfarge 6 2 2 2 2 3" xfId="15191" xr:uid="{00000000-0005-0000-0000-00002D3B0000}"/>
    <cellStyle name="20% - uthevingsfarge 6 2 2 2 2 3 2" xfId="44690" xr:uid="{00000000-0005-0000-0000-00002E3B0000}"/>
    <cellStyle name="20% - uthevingsfarge 6 2 2 2 2 4" xfId="44691" xr:uid="{00000000-0005-0000-0000-00002F3B0000}"/>
    <cellStyle name="20% - uthevingsfarge 6 2 2 2 2 5" xfId="44692" xr:uid="{00000000-0005-0000-0000-0000303B0000}"/>
    <cellStyle name="20% - uthevingsfarge 6 2 2 2 2 6" xfId="44693" xr:uid="{00000000-0005-0000-0000-0000313B0000}"/>
    <cellStyle name="20% - uthevingsfarge 6 2 2 2 2_3. Chng in credit spreads" xfId="44694" xr:uid="{00000000-0005-0000-0000-0000323B0000}"/>
    <cellStyle name="20% - uthevingsfarge 6 2 2 2 3" xfId="15192" xr:uid="{00000000-0005-0000-0000-0000333B0000}"/>
    <cellStyle name="20% - uthevingsfarge 6 2 2 2 3 2" xfId="15193" xr:uid="{00000000-0005-0000-0000-0000343B0000}"/>
    <cellStyle name="20% - uthevingsfarge 6 2 2 2 3 2 2" xfId="44695" xr:uid="{00000000-0005-0000-0000-0000353B0000}"/>
    <cellStyle name="20% - uthevingsfarge 6 2 2 2 3 2 2 2" xfId="44696" xr:uid="{00000000-0005-0000-0000-0000363B0000}"/>
    <cellStyle name="20% - uthevingsfarge 6 2 2 2 3 2 3" xfId="44697" xr:uid="{00000000-0005-0000-0000-0000373B0000}"/>
    <cellStyle name="20% - uthevingsfarge 6 2 2 2 3 2_3. Chng in credit spreads" xfId="44698" xr:uid="{00000000-0005-0000-0000-0000383B0000}"/>
    <cellStyle name="20% - uthevingsfarge 6 2 2 2 3 3" xfId="15194" xr:uid="{00000000-0005-0000-0000-0000393B0000}"/>
    <cellStyle name="20% - uthevingsfarge 6 2 2 2 3 3 2" xfId="44699" xr:uid="{00000000-0005-0000-0000-00003A3B0000}"/>
    <cellStyle name="20% - uthevingsfarge 6 2 2 2 3 4" xfId="44700" xr:uid="{00000000-0005-0000-0000-00003B3B0000}"/>
    <cellStyle name="20% - uthevingsfarge 6 2 2 2 3 5" xfId="44701" xr:uid="{00000000-0005-0000-0000-00003C3B0000}"/>
    <cellStyle name="20% - uthevingsfarge 6 2 2 2 3 6" xfId="44702" xr:uid="{00000000-0005-0000-0000-00003D3B0000}"/>
    <cellStyle name="20% - uthevingsfarge 6 2 2 2 3_3. Chng in credit spreads" xfId="44703" xr:uid="{00000000-0005-0000-0000-00003E3B0000}"/>
    <cellStyle name="20% - uthevingsfarge 6 2 2 2 4" xfId="15195" xr:uid="{00000000-0005-0000-0000-00003F3B0000}"/>
    <cellStyle name="20% - uthevingsfarge 6 2 2 2 4 2" xfId="15196" xr:uid="{00000000-0005-0000-0000-0000403B0000}"/>
    <cellStyle name="20% - uthevingsfarge 6 2 2 2 4 2 2" xfId="44704" xr:uid="{00000000-0005-0000-0000-0000413B0000}"/>
    <cellStyle name="20% - uthevingsfarge 6 2 2 2 4 3" xfId="15197" xr:uid="{00000000-0005-0000-0000-0000423B0000}"/>
    <cellStyle name="20% - uthevingsfarge 6 2 2 2 4 4" xfId="44705" xr:uid="{00000000-0005-0000-0000-0000433B0000}"/>
    <cellStyle name="20% - uthevingsfarge 6 2 2 2 4 5" xfId="44706" xr:uid="{00000000-0005-0000-0000-0000443B0000}"/>
    <cellStyle name="20% - uthevingsfarge 6 2 2 2 4 6" xfId="44707" xr:uid="{00000000-0005-0000-0000-0000453B0000}"/>
    <cellStyle name="20% - uthevingsfarge 6 2 2 2 4_3. Chng in credit spreads" xfId="44708" xr:uid="{00000000-0005-0000-0000-0000463B0000}"/>
    <cellStyle name="20% - uthevingsfarge 6 2 2 2 5" xfId="15198" xr:uid="{00000000-0005-0000-0000-0000473B0000}"/>
    <cellStyle name="20% - uthevingsfarge 6 2 2 2 5 2" xfId="15199" xr:uid="{00000000-0005-0000-0000-0000483B0000}"/>
    <cellStyle name="20% - uthevingsfarge 6 2 2 2 5 2 2" xfId="44709" xr:uid="{00000000-0005-0000-0000-0000493B0000}"/>
    <cellStyle name="20% - uthevingsfarge 6 2 2 2 5 3" xfId="15200" xr:uid="{00000000-0005-0000-0000-00004A3B0000}"/>
    <cellStyle name="20% - uthevingsfarge 6 2 2 2 5 4" xfId="44710" xr:uid="{00000000-0005-0000-0000-00004B3B0000}"/>
    <cellStyle name="20% - uthevingsfarge 6 2 2 2 5 5" xfId="44711" xr:uid="{00000000-0005-0000-0000-00004C3B0000}"/>
    <cellStyle name="20% - uthevingsfarge 6 2 2 2 5_3. Chng in credit spreads" xfId="44712" xr:uid="{00000000-0005-0000-0000-00004D3B0000}"/>
    <cellStyle name="20% - uthevingsfarge 6 2 2 2 6" xfId="15201" xr:uid="{00000000-0005-0000-0000-00004E3B0000}"/>
    <cellStyle name="20% - uthevingsfarge 6 2 2 2 6 2" xfId="44713" xr:uid="{00000000-0005-0000-0000-00004F3B0000}"/>
    <cellStyle name="20% - uthevingsfarge 6 2 2 2 7" xfId="15202" xr:uid="{00000000-0005-0000-0000-0000503B0000}"/>
    <cellStyle name="20% - uthevingsfarge 6 2 2 2 8" xfId="39749" xr:uid="{00000000-0005-0000-0000-0000513B0000}"/>
    <cellStyle name="20% - uthevingsfarge 6 2 2 2 9" xfId="44714" xr:uid="{00000000-0005-0000-0000-0000523B0000}"/>
    <cellStyle name="20% - uthevingsfarge 6 2 2 2_3. Chng in credit spreads" xfId="44715" xr:uid="{00000000-0005-0000-0000-0000533B0000}"/>
    <cellStyle name="20% - uthevingsfarge 6 2 2 3" xfId="15203" xr:uid="{00000000-0005-0000-0000-0000543B0000}"/>
    <cellStyle name="20% - uthevingsfarge 6 2 2 3 2" xfId="15204" xr:uid="{00000000-0005-0000-0000-0000553B0000}"/>
    <cellStyle name="20% - uthevingsfarge 6 2 2 3 2 2" xfId="44716" xr:uid="{00000000-0005-0000-0000-0000563B0000}"/>
    <cellStyle name="20% - uthevingsfarge 6 2 2 3 2 2 2" xfId="44717" xr:uid="{00000000-0005-0000-0000-0000573B0000}"/>
    <cellStyle name="20% - uthevingsfarge 6 2 2 3 2 3" xfId="44718" xr:uid="{00000000-0005-0000-0000-0000583B0000}"/>
    <cellStyle name="20% - uthevingsfarge 6 2 2 3 2_3. Chng in credit spreads" xfId="44719" xr:uid="{00000000-0005-0000-0000-0000593B0000}"/>
    <cellStyle name="20% - uthevingsfarge 6 2 2 3 3" xfId="15205" xr:uid="{00000000-0005-0000-0000-00005A3B0000}"/>
    <cellStyle name="20% - uthevingsfarge 6 2 2 3 3 2" xfId="44720" xr:uid="{00000000-0005-0000-0000-00005B3B0000}"/>
    <cellStyle name="20% - uthevingsfarge 6 2 2 3 4" xfId="39750" xr:uid="{00000000-0005-0000-0000-00005C3B0000}"/>
    <cellStyle name="20% - uthevingsfarge 6 2 2 3 5" xfId="44721" xr:uid="{00000000-0005-0000-0000-00005D3B0000}"/>
    <cellStyle name="20% - uthevingsfarge 6 2 2 3 6" xfId="44722" xr:uid="{00000000-0005-0000-0000-00005E3B0000}"/>
    <cellStyle name="20% - uthevingsfarge 6 2 2 3_3. Chng in credit spreads" xfId="44723" xr:uid="{00000000-0005-0000-0000-00005F3B0000}"/>
    <cellStyle name="20% - uthevingsfarge 6 2 2 4" xfId="15206" xr:uid="{00000000-0005-0000-0000-0000603B0000}"/>
    <cellStyle name="20% - uthevingsfarge 6 2 2 4 2" xfId="15207" xr:uid="{00000000-0005-0000-0000-0000613B0000}"/>
    <cellStyle name="20% - uthevingsfarge 6 2 2 4 2 2" xfId="44724" xr:uid="{00000000-0005-0000-0000-0000623B0000}"/>
    <cellStyle name="20% - uthevingsfarge 6 2 2 4 2 2 2" xfId="44725" xr:uid="{00000000-0005-0000-0000-0000633B0000}"/>
    <cellStyle name="20% - uthevingsfarge 6 2 2 4 2 3" xfId="44726" xr:uid="{00000000-0005-0000-0000-0000643B0000}"/>
    <cellStyle name="20% - uthevingsfarge 6 2 2 4 2_3. Chng in credit spreads" xfId="44727" xr:uid="{00000000-0005-0000-0000-0000653B0000}"/>
    <cellStyle name="20% - uthevingsfarge 6 2 2 4 3" xfId="15208" xr:uid="{00000000-0005-0000-0000-0000663B0000}"/>
    <cellStyle name="20% - uthevingsfarge 6 2 2 4 3 2" xfId="44728" xr:uid="{00000000-0005-0000-0000-0000673B0000}"/>
    <cellStyle name="20% - uthevingsfarge 6 2 2 4 4" xfId="39751" xr:uid="{00000000-0005-0000-0000-0000683B0000}"/>
    <cellStyle name="20% - uthevingsfarge 6 2 2 4 5" xfId="44729" xr:uid="{00000000-0005-0000-0000-0000693B0000}"/>
    <cellStyle name="20% - uthevingsfarge 6 2 2 4 6" xfId="44730" xr:uid="{00000000-0005-0000-0000-00006A3B0000}"/>
    <cellStyle name="20% - uthevingsfarge 6 2 2 4_3. Chng in credit spreads" xfId="44731" xr:uid="{00000000-0005-0000-0000-00006B3B0000}"/>
    <cellStyle name="20% - uthevingsfarge 6 2 2 5" xfId="15209" xr:uid="{00000000-0005-0000-0000-00006C3B0000}"/>
    <cellStyle name="20% - uthevingsfarge 6 2 2 5 2" xfId="15210" xr:uid="{00000000-0005-0000-0000-00006D3B0000}"/>
    <cellStyle name="20% - uthevingsfarge 6 2 2 5 2 2" xfId="44732" xr:uid="{00000000-0005-0000-0000-00006E3B0000}"/>
    <cellStyle name="20% - uthevingsfarge 6 2 2 5 2 2 2" xfId="44733" xr:uid="{00000000-0005-0000-0000-00006F3B0000}"/>
    <cellStyle name="20% - uthevingsfarge 6 2 2 5 2 3" xfId="44734" xr:uid="{00000000-0005-0000-0000-0000703B0000}"/>
    <cellStyle name="20% - uthevingsfarge 6 2 2 5 2_3. Chng in credit spreads" xfId="44735" xr:uid="{00000000-0005-0000-0000-0000713B0000}"/>
    <cellStyle name="20% - uthevingsfarge 6 2 2 5 3" xfId="15211" xr:uid="{00000000-0005-0000-0000-0000723B0000}"/>
    <cellStyle name="20% - uthevingsfarge 6 2 2 5 3 2" xfId="44736" xr:uid="{00000000-0005-0000-0000-0000733B0000}"/>
    <cellStyle name="20% - uthevingsfarge 6 2 2 5 4" xfId="39752" xr:uid="{00000000-0005-0000-0000-0000743B0000}"/>
    <cellStyle name="20% - uthevingsfarge 6 2 2 5 5" xfId="44737" xr:uid="{00000000-0005-0000-0000-0000753B0000}"/>
    <cellStyle name="20% - uthevingsfarge 6 2 2 5 6" xfId="44738" xr:uid="{00000000-0005-0000-0000-0000763B0000}"/>
    <cellStyle name="20% - uthevingsfarge 6 2 2 5_3. Chng in credit spreads" xfId="44739" xr:uid="{00000000-0005-0000-0000-0000773B0000}"/>
    <cellStyle name="20% - uthevingsfarge 6 2 2 6" xfId="15212" xr:uid="{00000000-0005-0000-0000-0000783B0000}"/>
    <cellStyle name="20% - uthevingsfarge 6 2 2 6 2" xfId="15213" xr:uid="{00000000-0005-0000-0000-0000793B0000}"/>
    <cellStyle name="20% - uthevingsfarge 6 2 2 6 2 2" xfId="44740" xr:uid="{00000000-0005-0000-0000-00007A3B0000}"/>
    <cellStyle name="20% - uthevingsfarge 6 2 2 6 3" xfId="15214" xr:uid="{00000000-0005-0000-0000-00007B3B0000}"/>
    <cellStyle name="20% - uthevingsfarge 6 2 2 6 4" xfId="44741" xr:uid="{00000000-0005-0000-0000-00007C3B0000}"/>
    <cellStyle name="20% - uthevingsfarge 6 2 2 6 5" xfId="44742" xr:uid="{00000000-0005-0000-0000-00007D3B0000}"/>
    <cellStyle name="20% - uthevingsfarge 6 2 2 6 6" xfId="44743" xr:uid="{00000000-0005-0000-0000-00007E3B0000}"/>
    <cellStyle name="20% - uthevingsfarge 6 2 2 6_3. Chng in credit spreads" xfId="44744" xr:uid="{00000000-0005-0000-0000-00007F3B0000}"/>
    <cellStyle name="20% - uthevingsfarge 6 2 2 7" xfId="15215" xr:uid="{00000000-0005-0000-0000-0000803B0000}"/>
    <cellStyle name="20% - uthevingsfarge 6 2 2 7 2" xfId="44745" xr:uid="{00000000-0005-0000-0000-0000813B0000}"/>
    <cellStyle name="20% - uthevingsfarge 6 2 2 8" xfId="39748" xr:uid="{00000000-0005-0000-0000-0000823B0000}"/>
    <cellStyle name="20% - uthevingsfarge 6 2 2 9" xfId="44746" xr:uid="{00000000-0005-0000-0000-0000833B0000}"/>
    <cellStyle name="20% - uthevingsfarge 6 2 2_3. Chng in credit spreads" xfId="44747" xr:uid="{00000000-0005-0000-0000-0000843B0000}"/>
    <cellStyle name="20% - uthevingsfarge 6 2 3" xfId="12451" xr:uid="{00000000-0005-0000-0000-0000853B0000}"/>
    <cellStyle name="20% - uthevingsfarge 6 2 3 10" xfId="44748" xr:uid="{00000000-0005-0000-0000-0000863B0000}"/>
    <cellStyle name="20% - uthevingsfarge 6 2 3 2" xfId="15216" xr:uid="{00000000-0005-0000-0000-0000873B0000}"/>
    <cellStyle name="20% - uthevingsfarge 6 2 3 2 2" xfId="15217" xr:uid="{00000000-0005-0000-0000-0000883B0000}"/>
    <cellStyle name="20% - uthevingsfarge 6 2 3 2 2 2" xfId="44749" xr:uid="{00000000-0005-0000-0000-0000893B0000}"/>
    <cellStyle name="20% - uthevingsfarge 6 2 3 2 2 2 2" xfId="44750" xr:uid="{00000000-0005-0000-0000-00008A3B0000}"/>
    <cellStyle name="20% - uthevingsfarge 6 2 3 2 2 3" xfId="44751" xr:uid="{00000000-0005-0000-0000-00008B3B0000}"/>
    <cellStyle name="20% - uthevingsfarge 6 2 3 2 2_3. Chng in credit spreads" xfId="44752" xr:uid="{00000000-0005-0000-0000-00008C3B0000}"/>
    <cellStyle name="20% - uthevingsfarge 6 2 3 2 3" xfId="15218" xr:uid="{00000000-0005-0000-0000-00008D3B0000}"/>
    <cellStyle name="20% - uthevingsfarge 6 2 3 2 3 2" xfId="44753" xr:uid="{00000000-0005-0000-0000-00008E3B0000}"/>
    <cellStyle name="20% - uthevingsfarge 6 2 3 2 3 2 2" xfId="44754" xr:uid="{00000000-0005-0000-0000-00008F3B0000}"/>
    <cellStyle name="20% - uthevingsfarge 6 2 3 2 3 3" xfId="44755" xr:uid="{00000000-0005-0000-0000-0000903B0000}"/>
    <cellStyle name="20% - uthevingsfarge 6 2 3 2 3_3. Chng in credit spreads" xfId="44756" xr:uid="{00000000-0005-0000-0000-0000913B0000}"/>
    <cellStyle name="20% - uthevingsfarge 6 2 3 2 4" xfId="44757" xr:uid="{00000000-0005-0000-0000-0000923B0000}"/>
    <cellStyle name="20% - uthevingsfarge 6 2 3 2 4 2" xfId="44758" xr:uid="{00000000-0005-0000-0000-0000933B0000}"/>
    <cellStyle name="20% - uthevingsfarge 6 2 3 2 4 2 2" xfId="44759" xr:uid="{00000000-0005-0000-0000-0000943B0000}"/>
    <cellStyle name="20% - uthevingsfarge 6 2 3 2 4 3" xfId="44760" xr:uid="{00000000-0005-0000-0000-0000953B0000}"/>
    <cellStyle name="20% - uthevingsfarge 6 2 3 2 4_3. Chng in credit spreads" xfId="44761" xr:uid="{00000000-0005-0000-0000-0000963B0000}"/>
    <cellStyle name="20% - uthevingsfarge 6 2 3 2 5" xfId="44762" xr:uid="{00000000-0005-0000-0000-0000973B0000}"/>
    <cellStyle name="20% - uthevingsfarge 6 2 3 2 5 2" xfId="44763" xr:uid="{00000000-0005-0000-0000-0000983B0000}"/>
    <cellStyle name="20% - uthevingsfarge 6 2 3 2 6" xfId="44764" xr:uid="{00000000-0005-0000-0000-0000993B0000}"/>
    <cellStyle name="20% - uthevingsfarge 6 2 3 2_3. Chng in credit spreads" xfId="44765" xr:uid="{00000000-0005-0000-0000-00009A3B0000}"/>
    <cellStyle name="20% - uthevingsfarge 6 2 3 3" xfId="15219" xr:uid="{00000000-0005-0000-0000-00009B3B0000}"/>
    <cellStyle name="20% - uthevingsfarge 6 2 3 3 2" xfId="15220" xr:uid="{00000000-0005-0000-0000-00009C3B0000}"/>
    <cellStyle name="20% - uthevingsfarge 6 2 3 3 2 2" xfId="44766" xr:uid="{00000000-0005-0000-0000-00009D3B0000}"/>
    <cellStyle name="20% - uthevingsfarge 6 2 3 3 2 2 2" xfId="44767" xr:uid="{00000000-0005-0000-0000-00009E3B0000}"/>
    <cellStyle name="20% - uthevingsfarge 6 2 3 3 2 3" xfId="44768" xr:uid="{00000000-0005-0000-0000-00009F3B0000}"/>
    <cellStyle name="20% - uthevingsfarge 6 2 3 3 2_3. Chng in credit spreads" xfId="44769" xr:uid="{00000000-0005-0000-0000-0000A03B0000}"/>
    <cellStyle name="20% - uthevingsfarge 6 2 3 3 3" xfId="15221" xr:uid="{00000000-0005-0000-0000-0000A13B0000}"/>
    <cellStyle name="20% - uthevingsfarge 6 2 3 3 3 2" xfId="44770" xr:uid="{00000000-0005-0000-0000-0000A23B0000}"/>
    <cellStyle name="20% - uthevingsfarge 6 2 3 3 4" xfId="44771" xr:uid="{00000000-0005-0000-0000-0000A33B0000}"/>
    <cellStyle name="20% - uthevingsfarge 6 2 3 3 5" xfId="44772" xr:uid="{00000000-0005-0000-0000-0000A43B0000}"/>
    <cellStyle name="20% - uthevingsfarge 6 2 3 3 6" xfId="44773" xr:uid="{00000000-0005-0000-0000-0000A53B0000}"/>
    <cellStyle name="20% - uthevingsfarge 6 2 3 3_3. Chng in credit spreads" xfId="44774" xr:uid="{00000000-0005-0000-0000-0000A63B0000}"/>
    <cellStyle name="20% - uthevingsfarge 6 2 3 4" xfId="15222" xr:uid="{00000000-0005-0000-0000-0000A73B0000}"/>
    <cellStyle name="20% - uthevingsfarge 6 2 3 4 2" xfId="15223" xr:uid="{00000000-0005-0000-0000-0000A83B0000}"/>
    <cellStyle name="20% - uthevingsfarge 6 2 3 4 2 2" xfId="44775" xr:uid="{00000000-0005-0000-0000-0000A93B0000}"/>
    <cellStyle name="20% - uthevingsfarge 6 2 3 4 3" xfId="15224" xr:uid="{00000000-0005-0000-0000-0000AA3B0000}"/>
    <cellStyle name="20% - uthevingsfarge 6 2 3 4 4" xfId="44776" xr:uid="{00000000-0005-0000-0000-0000AB3B0000}"/>
    <cellStyle name="20% - uthevingsfarge 6 2 3 4 5" xfId="44777" xr:uid="{00000000-0005-0000-0000-0000AC3B0000}"/>
    <cellStyle name="20% - uthevingsfarge 6 2 3 4 6" xfId="44778" xr:uid="{00000000-0005-0000-0000-0000AD3B0000}"/>
    <cellStyle name="20% - uthevingsfarge 6 2 3 4_3. Chng in credit spreads" xfId="44779" xr:uid="{00000000-0005-0000-0000-0000AE3B0000}"/>
    <cellStyle name="20% - uthevingsfarge 6 2 3 5" xfId="15225" xr:uid="{00000000-0005-0000-0000-0000AF3B0000}"/>
    <cellStyle name="20% - uthevingsfarge 6 2 3 5 2" xfId="15226" xr:uid="{00000000-0005-0000-0000-0000B03B0000}"/>
    <cellStyle name="20% - uthevingsfarge 6 2 3 5 2 2" xfId="44780" xr:uid="{00000000-0005-0000-0000-0000B13B0000}"/>
    <cellStyle name="20% - uthevingsfarge 6 2 3 5 3" xfId="15227" xr:uid="{00000000-0005-0000-0000-0000B23B0000}"/>
    <cellStyle name="20% - uthevingsfarge 6 2 3 5 4" xfId="44781" xr:uid="{00000000-0005-0000-0000-0000B33B0000}"/>
    <cellStyle name="20% - uthevingsfarge 6 2 3 5 5" xfId="44782" xr:uid="{00000000-0005-0000-0000-0000B43B0000}"/>
    <cellStyle name="20% - uthevingsfarge 6 2 3 5 6" xfId="44783" xr:uid="{00000000-0005-0000-0000-0000B53B0000}"/>
    <cellStyle name="20% - uthevingsfarge 6 2 3 5_3. Chng in credit spreads" xfId="44784" xr:uid="{00000000-0005-0000-0000-0000B63B0000}"/>
    <cellStyle name="20% - uthevingsfarge 6 2 3 6" xfId="15228" xr:uid="{00000000-0005-0000-0000-0000B73B0000}"/>
    <cellStyle name="20% - uthevingsfarge 6 2 3 6 2" xfId="44785" xr:uid="{00000000-0005-0000-0000-0000B83B0000}"/>
    <cellStyle name="20% - uthevingsfarge 6 2 3 6 2 2" xfId="44786" xr:uid="{00000000-0005-0000-0000-0000B93B0000}"/>
    <cellStyle name="20% - uthevingsfarge 6 2 3 6 3" xfId="44787" xr:uid="{00000000-0005-0000-0000-0000BA3B0000}"/>
    <cellStyle name="20% - uthevingsfarge 6 2 3 6_3. Chng in credit spreads" xfId="44788" xr:uid="{00000000-0005-0000-0000-0000BB3B0000}"/>
    <cellStyle name="20% - uthevingsfarge 6 2 3 7" xfId="15229" xr:uid="{00000000-0005-0000-0000-0000BC3B0000}"/>
    <cellStyle name="20% - uthevingsfarge 6 2 3 7 2" xfId="44789" xr:uid="{00000000-0005-0000-0000-0000BD3B0000}"/>
    <cellStyle name="20% - uthevingsfarge 6 2 3 8" xfId="39753" xr:uid="{00000000-0005-0000-0000-0000BE3B0000}"/>
    <cellStyle name="20% - uthevingsfarge 6 2 3 9" xfId="44790" xr:uid="{00000000-0005-0000-0000-0000BF3B0000}"/>
    <cellStyle name="20% - uthevingsfarge 6 2 3_3. Chng in credit spreads" xfId="44791" xr:uid="{00000000-0005-0000-0000-0000C03B0000}"/>
    <cellStyle name="20% - uthevingsfarge 6 2 4" xfId="15230" xr:uid="{00000000-0005-0000-0000-0000C13B0000}"/>
    <cellStyle name="20% - uthevingsfarge 6 2 4 2" xfId="15231" xr:uid="{00000000-0005-0000-0000-0000C23B0000}"/>
    <cellStyle name="20% - uthevingsfarge 6 2 4 2 2" xfId="15232" xr:uid="{00000000-0005-0000-0000-0000C33B0000}"/>
    <cellStyle name="20% - uthevingsfarge 6 2 4 2 2 2" xfId="44792" xr:uid="{00000000-0005-0000-0000-0000C43B0000}"/>
    <cellStyle name="20% - uthevingsfarge 6 2 4 2 3" xfId="44793" xr:uid="{00000000-0005-0000-0000-0000C53B0000}"/>
    <cellStyle name="20% - uthevingsfarge 6 2 4 2_3. Chng in credit spreads" xfId="44794" xr:uid="{00000000-0005-0000-0000-0000C63B0000}"/>
    <cellStyle name="20% - uthevingsfarge 6 2 4 3" xfId="15233" xr:uid="{00000000-0005-0000-0000-0000C73B0000}"/>
    <cellStyle name="20% - uthevingsfarge 6 2 4 3 2" xfId="44795" xr:uid="{00000000-0005-0000-0000-0000C83B0000}"/>
    <cellStyle name="20% - uthevingsfarge 6 2 4 3 2 2" xfId="44796" xr:uid="{00000000-0005-0000-0000-0000C93B0000}"/>
    <cellStyle name="20% - uthevingsfarge 6 2 4 3 3" xfId="44797" xr:uid="{00000000-0005-0000-0000-0000CA3B0000}"/>
    <cellStyle name="20% - uthevingsfarge 6 2 4 3_3. Chng in credit spreads" xfId="44798" xr:uid="{00000000-0005-0000-0000-0000CB3B0000}"/>
    <cellStyle name="20% - uthevingsfarge 6 2 4 4" xfId="15234" xr:uid="{00000000-0005-0000-0000-0000CC3B0000}"/>
    <cellStyle name="20% - uthevingsfarge 6 2 4 4 2" xfId="44799" xr:uid="{00000000-0005-0000-0000-0000CD3B0000}"/>
    <cellStyle name="20% - uthevingsfarge 6 2 4 4 2 2" xfId="44800" xr:uid="{00000000-0005-0000-0000-0000CE3B0000}"/>
    <cellStyle name="20% - uthevingsfarge 6 2 4 4 3" xfId="44801" xr:uid="{00000000-0005-0000-0000-0000CF3B0000}"/>
    <cellStyle name="20% - uthevingsfarge 6 2 4 4_3. Chng in credit spreads" xfId="44802" xr:uid="{00000000-0005-0000-0000-0000D03B0000}"/>
    <cellStyle name="20% - uthevingsfarge 6 2 4 5" xfId="39754" xr:uid="{00000000-0005-0000-0000-0000D13B0000}"/>
    <cellStyle name="20% - uthevingsfarge 6 2 4 5 2" xfId="44803" xr:uid="{00000000-0005-0000-0000-0000D23B0000}"/>
    <cellStyle name="20% - uthevingsfarge 6 2 4 6" xfId="44804" xr:uid="{00000000-0005-0000-0000-0000D33B0000}"/>
    <cellStyle name="20% - uthevingsfarge 6 2 4 7" xfId="44805" xr:uid="{00000000-0005-0000-0000-0000D43B0000}"/>
    <cellStyle name="20% - uthevingsfarge 6 2 4_3. Chng in credit spreads" xfId="44806" xr:uid="{00000000-0005-0000-0000-0000D53B0000}"/>
    <cellStyle name="20% - uthevingsfarge 6 2 5" xfId="15235" xr:uid="{00000000-0005-0000-0000-0000D63B0000}"/>
    <cellStyle name="20% - uthevingsfarge 6 2 5 2" xfId="15236" xr:uid="{00000000-0005-0000-0000-0000D73B0000}"/>
    <cellStyle name="20% - uthevingsfarge 6 2 5 2 2" xfId="15237" xr:uid="{00000000-0005-0000-0000-0000D83B0000}"/>
    <cellStyle name="20% - uthevingsfarge 6 2 5 2 2 2" xfId="44807" xr:uid="{00000000-0005-0000-0000-0000D93B0000}"/>
    <cellStyle name="20% - uthevingsfarge 6 2 5 2 3" xfId="44808" xr:uid="{00000000-0005-0000-0000-0000DA3B0000}"/>
    <cellStyle name="20% - uthevingsfarge 6 2 5 2_3. Chng in credit spreads" xfId="44809" xr:uid="{00000000-0005-0000-0000-0000DB3B0000}"/>
    <cellStyle name="20% - uthevingsfarge 6 2 5 3" xfId="15238" xr:uid="{00000000-0005-0000-0000-0000DC3B0000}"/>
    <cellStyle name="20% - uthevingsfarge 6 2 5 3 2" xfId="44810" xr:uid="{00000000-0005-0000-0000-0000DD3B0000}"/>
    <cellStyle name="20% - uthevingsfarge 6 2 5 4" xfId="15239" xr:uid="{00000000-0005-0000-0000-0000DE3B0000}"/>
    <cellStyle name="20% - uthevingsfarge 6 2 5 5" xfId="39755" xr:uid="{00000000-0005-0000-0000-0000DF3B0000}"/>
    <cellStyle name="20% - uthevingsfarge 6 2 5 6" xfId="44811" xr:uid="{00000000-0005-0000-0000-0000E03B0000}"/>
    <cellStyle name="20% - uthevingsfarge 6 2 5 7" xfId="44812" xr:uid="{00000000-0005-0000-0000-0000E13B0000}"/>
    <cellStyle name="20% - uthevingsfarge 6 2 5_3. Chng in credit spreads" xfId="44813" xr:uid="{00000000-0005-0000-0000-0000E23B0000}"/>
    <cellStyle name="20% - uthevingsfarge 6 2 6" xfId="15240" xr:uid="{00000000-0005-0000-0000-0000E33B0000}"/>
    <cellStyle name="20% - uthevingsfarge 6 2 6 2" xfId="15241" xr:uid="{00000000-0005-0000-0000-0000E43B0000}"/>
    <cellStyle name="20% - uthevingsfarge 6 2 6 2 2" xfId="15242" xr:uid="{00000000-0005-0000-0000-0000E53B0000}"/>
    <cellStyle name="20% - uthevingsfarge 6 2 6 2 2 2" xfId="44814" xr:uid="{00000000-0005-0000-0000-0000E63B0000}"/>
    <cellStyle name="20% - uthevingsfarge 6 2 6 2 3" xfId="44815" xr:uid="{00000000-0005-0000-0000-0000E73B0000}"/>
    <cellStyle name="20% - uthevingsfarge 6 2 6 2_3. Chng in credit spreads" xfId="44816" xr:uid="{00000000-0005-0000-0000-0000E83B0000}"/>
    <cellStyle name="20% - uthevingsfarge 6 2 6 3" xfId="15243" xr:uid="{00000000-0005-0000-0000-0000E93B0000}"/>
    <cellStyle name="20% - uthevingsfarge 6 2 6 3 2" xfId="44817" xr:uid="{00000000-0005-0000-0000-0000EA3B0000}"/>
    <cellStyle name="20% - uthevingsfarge 6 2 6 4" xfId="15244" xr:uid="{00000000-0005-0000-0000-0000EB3B0000}"/>
    <cellStyle name="20% - uthevingsfarge 6 2 6 5" xfId="39756" xr:uid="{00000000-0005-0000-0000-0000EC3B0000}"/>
    <cellStyle name="20% - uthevingsfarge 6 2 6 6" xfId="44818" xr:uid="{00000000-0005-0000-0000-0000ED3B0000}"/>
    <cellStyle name="20% - uthevingsfarge 6 2 6 7" xfId="44819" xr:uid="{00000000-0005-0000-0000-0000EE3B0000}"/>
    <cellStyle name="20% - uthevingsfarge 6 2 6_3. Chng in credit spreads" xfId="44820" xr:uid="{00000000-0005-0000-0000-0000EF3B0000}"/>
    <cellStyle name="20% - uthevingsfarge 6 2 7" xfId="15245" xr:uid="{00000000-0005-0000-0000-0000F03B0000}"/>
    <cellStyle name="20% - uthevingsfarge 6 2 7 2" xfId="15246" xr:uid="{00000000-0005-0000-0000-0000F13B0000}"/>
    <cellStyle name="20% - uthevingsfarge 6 2 7 2 2" xfId="15247" xr:uid="{00000000-0005-0000-0000-0000F23B0000}"/>
    <cellStyle name="20% - uthevingsfarge 6 2 7 2 3" xfId="44821" xr:uid="{00000000-0005-0000-0000-0000F33B0000}"/>
    <cellStyle name="20% - uthevingsfarge 6 2 7 2_AVA DVA EL" xfId="15248" xr:uid="{00000000-0005-0000-0000-0000F43B0000}"/>
    <cellStyle name="20% - uthevingsfarge 6 2 7 3" xfId="15249" xr:uid="{00000000-0005-0000-0000-0000F53B0000}"/>
    <cellStyle name="20% - uthevingsfarge 6 2 7 4" xfId="15250" xr:uid="{00000000-0005-0000-0000-0000F63B0000}"/>
    <cellStyle name="20% - uthevingsfarge 6 2 7 5" xfId="44822" xr:uid="{00000000-0005-0000-0000-0000F73B0000}"/>
    <cellStyle name="20% - uthevingsfarge 6 2 7 6" xfId="44823" xr:uid="{00000000-0005-0000-0000-0000F83B0000}"/>
    <cellStyle name="20% - uthevingsfarge 6 2 7_3. Chng in credit spreads" xfId="44824" xr:uid="{00000000-0005-0000-0000-0000F93B0000}"/>
    <cellStyle name="20% - uthevingsfarge 6 2 8" xfId="15251" xr:uid="{00000000-0005-0000-0000-0000FA3B0000}"/>
    <cellStyle name="20% - uthevingsfarge 6 2 8 2" xfId="15252" xr:uid="{00000000-0005-0000-0000-0000FB3B0000}"/>
    <cellStyle name="20% - uthevingsfarge 6 2 8 2 2" xfId="44825" xr:uid="{00000000-0005-0000-0000-0000FC3B0000}"/>
    <cellStyle name="20% - uthevingsfarge 6 2 8 3" xfId="15253" xr:uid="{00000000-0005-0000-0000-0000FD3B0000}"/>
    <cellStyle name="20% - uthevingsfarge 6 2 8 4" xfId="44826" xr:uid="{00000000-0005-0000-0000-0000FE3B0000}"/>
    <cellStyle name="20% - uthevingsfarge 6 2 8_3. Chng in credit spreads" xfId="44827" xr:uid="{00000000-0005-0000-0000-0000FF3B0000}"/>
    <cellStyle name="20% - uthevingsfarge 6 2 9" xfId="15254" xr:uid="{00000000-0005-0000-0000-0000003C0000}"/>
    <cellStyle name="20% - uthevingsfarge 6 2 9 2" xfId="15255" xr:uid="{00000000-0005-0000-0000-0000013C0000}"/>
    <cellStyle name="20% - uthevingsfarge 6 2 9 3" xfId="15256" xr:uid="{00000000-0005-0000-0000-0000023C0000}"/>
    <cellStyle name="20% - uthevingsfarge 6 2 9_AVA DVA EL" xfId="15257" xr:uid="{00000000-0005-0000-0000-0000033C0000}"/>
    <cellStyle name="20% - uthevingsfarge 6 2_11" xfId="3757" xr:uid="{00000000-0005-0000-0000-0000043C0000}"/>
    <cellStyle name="20% - uthevingsfarge 6 20" xfId="3758" xr:uid="{00000000-0005-0000-0000-0000053C0000}"/>
    <cellStyle name="20% - uthevingsfarge 6 20 2" xfId="3759" xr:uid="{00000000-0005-0000-0000-0000063C0000}"/>
    <cellStyle name="20% - uthevingsfarge 6 20 2 2" xfId="3760" xr:uid="{00000000-0005-0000-0000-0000073C0000}"/>
    <cellStyle name="20% - uthevingsfarge 6 20 2 2 2" xfId="39759" xr:uid="{00000000-0005-0000-0000-0000083C0000}"/>
    <cellStyle name="20% - uthevingsfarge 6 20 2 2_CC1" xfId="54728" xr:uid="{AAAFDCA7-E700-4E06-8374-C8313D996CA4}"/>
    <cellStyle name="20% - uthevingsfarge 6 20 2 3" xfId="39760" xr:uid="{00000000-0005-0000-0000-0000093C0000}"/>
    <cellStyle name="20% - uthevingsfarge 6 20 2 4" xfId="39761" xr:uid="{00000000-0005-0000-0000-00000A3C0000}"/>
    <cellStyle name="20% - uthevingsfarge 6 20 2 5" xfId="39762" xr:uid="{00000000-0005-0000-0000-00000B3C0000}"/>
    <cellStyle name="20% - uthevingsfarge 6 20 2 6" xfId="39758" xr:uid="{00000000-0005-0000-0000-00000C3C0000}"/>
    <cellStyle name="20% - uthevingsfarge 6 20 2_4 manuell" xfId="54729" xr:uid="{4ED6147B-91CF-4498-8188-8CAC14CB85E3}"/>
    <cellStyle name="20% - uthevingsfarge 6 20 3" xfId="3761" xr:uid="{00000000-0005-0000-0000-00000E3C0000}"/>
    <cellStyle name="20% - uthevingsfarge 6 20 3 2" xfId="39763" xr:uid="{00000000-0005-0000-0000-00000F3C0000}"/>
    <cellStyle name="20% - uthevingsfarge 6 20 3_CC1" xfId="54730" xr:uid="{22B87D90-6720-4BEC-B229-E859818A08EC}"/>
    <cellStyle name="20% - uthevingsfarge 6 20 4" xfId="39764" xr:uid="{00000000-0005-0000-0000-0000103C0000}"/>
    <cellStyle name="20% - uthevingsfarge 6 20 5" xfId="39765" xr:uid="{00000000-0005-0000-0000-0000113C0000}"/>
    <cellStyle name="20% - uthevingsfarge 6 20 6" xfId="39766" xr:uid="{00000000-0005-0000-0000-0000123C0000}"/>
    <cellStyle name="20% - uthevingsfarge 6 20 7" xfId="39757" xr:uid="{00000000-0005-0000-0000-0000133C0000}"/>
    <cellStyle name="20% - uthevingsfarge 6 20_4 manuell" xfId="54731" xr:uid="{23BC6B4A-7FF7-4F42-BD31-1A6958DB8002}"/>
    <cellStyle name="20% - uthevingsfarge 6 21" xfId="3762" xr:uid="{00000000-0005-0000-0000-0000153C0000}"/>
    <cellStyle name="20% - uthevingsfarge 6 21 2" xfId="3763" xr:uid="{00000000-0005-0000-0000-0000163C0000}"/>
    <cellStyle name="20% - uthevingsfarge 6 21 2 2" xfId="3764" xr:uid="{00000000-0005-0000-0000-0000173C0000}"/>
    <cellStyle name="20% - uthevingsfarge 6 21 2 2 2" xfId="39769" xr:uid="{00000000-0005-0000-0000-0000183C0000}"/>
    <cellStyle name="20% - uthevingsfarge 6 21 2 2_CC1" xfId="54732" xr:uid="{43C6650C-1270-4395-97BD-DCF3D84F777E}"/>
    <cellStyle name="20% - uthevingsfarge 6 21 2 3" xfId="39770" xr:uid="{00000000-0005-0000-0000-0000193C0000}"/>
    <cellStyle name="20% - uthevingsfarge 6 21 2 4" xfId="39771" xr:uid="{00000000-0005-0000-0000-00001A3C0000}"/>
    <cellStyle name="20% - uthevingsfarge 6 21 2 5" xfId="39772" xr:uid="{00000000-0005-0000-0000-00001B3C0000}"/>
    <cellStyle name="20% - uthevingsfarge 6 21 2 6" xfId="39768" xr:uid="{00000000-0005-0000-0000-00001C3C0000}"/>
    <cellStyle name="20% - uthevingsfarge 6 21 2_4 manuell" xfId="54733" xr:uid="{CF5E48E8-B886-4678-A8D3-2586790BA75F}"/>
    <cellStyle name="20% - uthevingsfarge 6 21 3" xfId="3765" xr:uid="{00000000-0005-0000-0000-00001E3C0000}"/>
    <cellStyle name="20% - uthevingsfarge 6 21 3 2" xfId="39773" xr:uid="{00000000-0005-0000-0000-00001F3C0000}"/>
    <cellStyle name="20% - uthevingsfarge 6 21 3_CC1" xfId="54734" xr:uid="{8F5BAB64-32CF-4921-BBA7-CA287C1FE5F6}"/>
    <cellStyle name="20% - uthevingsfarge 6 21 4" xfId="39774" xr:uid="{00000000-0005-0000-0000-0000203C0000}"/>
    <cellStyle name="20% - uthevingsfarge 6 21 5" xfId="39775" xr:uid="{00000000-0005-0000-0000-0000213C0000}"/>
    <cellStyle name="20% - uthevingsfarge 6 21 6" xfId="39776" xr:uid="{00000000-0005-0000-0000-0000223C0000}"/>
    <cellStyle name="20% - uthevingsfarge 6 21 7" xfId="39767" xr:uid="{00000000-0005-0000-0000-0000233C0000}"/>
    <cellStyle name="20% - uthevingsfarge 6 21_4 manuell" xfId="54735" xr:uid="{1DDC460B-BFCB-49F5-AF03-CE13862A19AA}"/>
    <cellStyle name="20% - uthevingsfarge 6 22" xfId="3766" xr:uid="{00000000-0005-0000-0000-0000253C0000}"/>
    <cellStyle name="20% - uthevingsfarge 6 22 2" xfId="3767" xr:uid="{00000000-0005-0000-0000-0000263C0000}"/>
    <cellStyle name="20% - uthevingsfarge 6 22 2 2" xfId="3768" xr:uid="{00000000-0005-0000-0000-0000273C0000}"/>
    <cellStyle name="20% - uthevingsfarge 6 22 2 2 2" xfId="39779" xr:uid="{00000000-0005-0000-0000-0000283C0000}"/>
    <cellStyle name="20% - uthevingsfarge 6 22 2 2_CC1" xfId="54736" xr:uid="{93634E8A-F07F-4E05-B4CA-276448C548B5}"/>
    <cellStyle name="20% - uthevingsfarge 6 22 2 3" xfId="39780" xr:uid="{00000000-0005-0000-0000-0000293C0000}"/>
    <cellStyle name="20% - uthevingsfarge 6 22 2 4" xfId="39781" xr:uid="{00000000-0005-0000-0000-00002A3C0000}"/>
    <cellStyle name="20% - uthevingsfarge 6 22 2 5" xfId="39782" xr:uid="{00000000-0005-0000-0000-00002B3C0000}"/>
    <cellStyle name="20% - uthevingsfarge 6 22 2 6" xfId="39778" xr:uid="{00000000-0005-0000-0000-00002C3C0000}"/>
    <cellStyle name="20% - uthevingsfarge 6 22 2_4 manuell" xfId="54737" xr:uid="{D8779D2D-5908-4B42-B057-CD89D8E063F7}"/>
    <cellStyle name="20% - uthevingsfarge 6 22 3" xfId="3769" xr:uid="{00000000-0005-0000-0000-00002E3C0000}"/>
    <cellStyle name="20% - uthevingsfarge 6 22 3 2" xfId="39783" xr:uid="{00000000-0005-0000-0000-00002F3C0000}"/>
    <cellStyle name="20% - uthevingsfarge 6 22 3_CC1" xfId="54738" xr:uid="{F6B85D49-7615-4933-8C21-29478A4AF310}"/>
    <cellStyle name="20% - uthevingsfarge 6 22 4" xfId="39784" xr:uid="{00000000-0005-0000-0000-0000303C0000}"/>
    <cellStyle name="20% - uthevingsfarge 6 22 5" xfId="39785" xr:uid="{00000000-0005-0000-0000-0000313C0000}"/>
    <cellStyle name="20% - uthevingsfarge 6 22 6" xfId="39786" xr:uid="{00000000-0005-0000-0000-0000323C0000}"/>
    <cellStyle name="20% - uthevingsfarge 6 22 7" xfId="39777" xr:uid="{00000000-0005-0000-0000-0000333C0000}"/>
    <cellStyle name="20% - uthevingsfarge 6 22_4 manuell" xfId="54739" xr:uid="{9FFD3179-727C-4114-8C89-3BE1BDDD442B}"/>
    <cellStyle name="20% - uthevingsfarge 6 23" xfId="3770" xr:uid="{00000000-0005-0000-0000-0000353C0000}"/>
    <cellStyle name="20% - uthevingsfarge 6 23 2" xfId="3771" xr:uid="{00000000-0005-0000-0000-0000363C0000}"/>
    <cellStyle name="20% - uthevingsfarge 6 23 2 2" xfId="3772" xr:uid="{00000000-0005-0000-0000-0000373C0000}"/>
    <cellStyle name="20% - uthevingsfarge 6 23 2 2 2" xfId="39789" xr:uid="{00000000-0005-0000-0000-0000383C0000}"/>
    <cellStyle name="20% - uthevingsfarge 6 23 2 2_CC1" xfId="54740" xr:uid="{AC46AF4D-474A-4574-B30D-76B643DBAA23}"/>
    <cellStyle name="20% - uthevingsfarge 6 23 2 3" xfId="39790" xr:uid="{00000000-0005-0000-0000-0000393C0000}"/>
    <cellStyle name="20% - uthevingsfarge 6 23 2 4" xfId="39791" xr:uid="{00000000-0005-0000-0000-00003A3C0000}"/>
    <cellStyle name="20% - uthevingsfarge 6 23 2 5" xfId="39792" xr:uid="{00000000-0005-0000-0000-00003B3C0000}"/>
    <cellStyle name="20% - uthevingsfarge 6 23 2 6" xfId="39788" xr:uid="{00000000-0005-0000-0000-00003C3C0000}"/>
    <cellStyle name="20% - uthevingsfarge 6 23 2_4 manuell" xfId="54741" xr:uid="{EADA8EB9-62C2-40C8-A5BA-958DC038613B}"/>
    <cellStyle name="20% - uthevingsfarge 6 23 3" xfId="3773" xr:uid="{00000000-0005-0000-0000-00003E3C0000}"/>
    <cellStyle name="20% - uthevingsfarge 6 23 3 2" xfId="39793" xr:uid="{00000000-0005-0000-0000-00003F3C0000}"/>
    <cellStyle name="20% - uthevingsfarge 6 23 3_CC1" xfId="54742" xr:uid="{B946A828-E2DA-4F97-B947-E17491F25325}"/>
    <cellStyle name="20% - uthevingsfarge 6 23 4" xfId="39794" xr:uid="{00000000-0005-0000-0000-0000403C0000}"/>
    <cellStyle name="20% - uthevingsfarge 6 23 5" xfId="39795" xr:uid="{00000000-0005-0000-0000-0000413C0000}"/>
    <cellStyle name="20% - uthevingsfarge 6 23 6" xfId="39796" xr:uid="{00000000-0005-0000-0000-0000423C0000}"/>
    <cellStyle name="20% - uthevingsfarge 6 23 7" xfId="39787" xr:uid="{00000000-0005-0000-0000-0000433C0000}"/>
    <cellStyle name="20% - uthevingsfarge 6 23_4 manuell" xfId="54743" xr:uid="{8AB791B5-A6A9-41A2-9213-EC184314D12A}"/>
    <cellStyle name="20% - uthevingsfarge 6 24" xfId="3774" xr:uid="{00000000-0005-0000-0000-0000453C0000}"/>
    <cellStyle name="20% - uthevingsfarge 6 24 2" xfId="3775" xr:uid="{00000000-0005-0000-0000-0000463C0000}"/>
    <cellStyle name="20% - uthevingsfarge 6 24 2 2" xfId="3776" xr:uid="{00000000-0005-0000-0000-0000473C0000}"/>
    <cellStyle name="20% - uthevingsfarge 6 24 2 2 2" xfId="39799" xr:uid="{00000000-0005-0000-0000-0000483C0000}"/>
    <cellStyle name="20% - uthevingsfarge 6 24 2 2_CC1" xfId="54744" xr:uid="{FE3F76D7-C720-44A6-9FF5-128D07D1FC08}"/>
    <cellStyle name="20% - uthevingsfarge 6 24 2 3" xfId="39800" xr:uid="{00000000-0005-0000-0000-0000493C0000}"/>
    <cellStyle name="20% - uthevingsfarge 6 24 2 4" xfId="39801" xr:uid="{00000000-0005-0000-0000-00004A3C0000}"/>
    <cellStyle name="20% - uthevingsfarge 6 24 2 5" xfId="39802" xr:uid="{00000000-0005-0000-0000-00004B3C0000}"/>
    <cellStyle name="20% - uthevingsfarge 6 24 2 6" xfId="39798" xr:uid="{00000000-0005-0000-0000-00004C3C0000}"/>
    <cellStyle name="20% - uthevingsfarge 6 24 2_4 manuell" xfId="54745" xr:uid="{CF89F979-7C27-47CF-AA91-8B4E9FC3C931}"/>
    <cellStyle name="20% - uthevingsfarge 6 24 3" xfId="3777" xr:uid="{00000000-0005-0000-0000-00004E3C0000}"/>
    <cellStyle name="20% - uthevingsfarge 6 24 3 2" xfId="39803" xr:uid="{00000000-0005-0000-0000-00004F3C0000}"/>
    <cellStyle name="20% - uthevingsfarge 6 24 3_CC1" xfId="54746" xr:uid="{114889C2-43E7-4EE4-82D1-BD59855C372E}"/>
    <cellStyle name="20% - uthevingsfarge 6 24 4" xfId="39804" xr:uid="{00000000-0005-0000-0000-0000503C0000}"/>
    <cellStyle name="20% - uthevingsfarge 6 24 5" xfId="39805" xr:uid="{00000000-0005-0000-0000-0000513C0000}"/>
    <cellStyle name="20% - uthevingsfarge 6 24 6" xfId="39806" xr:uid="{00000000-0005-0000-0000-0000523C0000}"/>
    <cellStyle name="20% - uthevingsfarge 6 24 7" xfId="39797" xr:uid="{00000000-0005-0000-0000-0000533C0000}"/>
    <cellStyle name="20% - uthevingsfarge 6 24_4 manuell" xfId="54747" xr:uid="{7E215D58-5662-47B3-8B1F-C153A41AC9D3}"/>
    <cellStyle name="20% - uthevingsfarge 6 25" xfId="3778" xr:uid="{00000000-0005-0000-0000-0000553C0000}"/>
    <cellStyle name="20% - uthevingsfarge 6 25 2" xfId="3779" xr:uid="{00000000-0005-0000-0000-0000563C0000}"/>
    <cellStyle name="20% - uthevingsfarge 6 25 2 2" xfId="3780" xr:uid="{00000000-0005-0000-0000-0000573C0000}"/>
    <cellStyle name="20% - uthevingsfarge 6 25 2 2 2" xfId="39809" xr:uid="{00000000-0005-0000-0000-0000583C0000}"/>
    <cellStyle name="20% - uthevingsfarge 6 25 2 2_CC1" xfId="54748" xr:uid="{7D9B96E6-5B30-4FD6-8C91-36BF87D3FDBB}"/>
    <cellStyle name="20% - uthevingsfarge 6 25 2 3" xfId="39810" xr:uid="{00000000-0005-0000-0000-0000593C0000}"/>
    <cellStyle name="20% - uthevingsfarge 6 25 2 4" xfId="39811" xr:uid="{00000000-0005-0000-0000-00005A3C0000}"/>
    <cellStyle name="20% - uthevingsfarge 6 25 2 5" xfId="39812" xr:uid="{00000000-0005-0000-0000-00005B3C0000}"/>
    <cellStyle name="20% - uthevingsfarge 6 25 2 6" xfId="39808" xr:uid="{00000000-0005-0000-0000-00005C3C0000}"/>
    <cellStyle name="20% - uthevingsfarge 6 25 2_4 manuell" xfId="54749" xr:uid="{38F2D9C5-CE73-49D4-ADFF-D5178E991015}"/>
    <cellStyle name="20% - uthevingsfarge 6 25 3" xfId="3781" xr:uid="{00000000-0005-0000-0000-00005E3C0000}"/>
    <cellStyle name="20% - uthevingsfarge 6 25 3 2" xfId="39813" xr:uid="{00000000-0005-0000-0000-00005F3C0000}"/>
    <cellStyle name="20% - uthevingsfarge 6 25 3_CC1" xfId="54750" xr:uid="{F878AD3B-C001-4156-8461-541514D93347}"/>
    <cellStyle name="20% - uthevingsfarge 6 25 4" xfId="39814" xr:uid="{00000000-0005-0000-0000-0000603C0000}"/>
    <cellStyle name="20% - uthevingsfarge 6 25 5" xfId="39815" xr:uid="{00000000-0005-0000-0000-0000613C0000}"/>
    <cellStyle name="20% - uthevingsfarge 6 25 6" xfId="39816" xr:uid="{00000000-0005-0000-0000-0000623C0000}"/>
    <cellStyle name="20% - uthevingsfarge 6 25 7" xfId="39807" xr:uid="{00000000-0005-0000-0000-0000633C0000}"/>
    <cellStyle name="20% - uthevingsfarge 6 25_4 manuell" xfId="54751" xr:uid="{9FD1BFB9-D202-4E40-88AC-57E86FE2C974}"/>
    <cellStyle name="20% - uthevingsfarge 6 26" xfId="3782" xr:uid="{00000000-0005-0000-0000-0000653C0000}"/>
    <cellStyle name="20% - uthevingsfarge 6 26 2" xfId="3783" xr:uid="{00000000-0005-0000-0000-0000663C0000}"/>
    <cellStyle name="20% - uthevingsfarge 6 26 2 2" xfId="3784" xr:uid="{00000000-0005-0000-0000-0000673C0000}"/>
    <cellStyle name="20% - uthevingsfarge 6 26 2 2 2" xfId="39819" xr:uid="{00000000-0005-0000-0000-0000683C0000}"/>
    <cellStyle name="20% - uthevingsfarge 6 26 2 2_CC1" xfId="54752" xr:uid="{E4BBB135-3735-4503-B8E2-F38846995F6D}"/>
    <cellStyle name="20% - uthevingsfarge 6 26 2 3" xfId="39820" xr:uid="{00000000-0005-0000-0000-0000693C0000}"/>
    <cellStyle name="20% - uthevingsfarge 6 26 2 4" xfId="39821" xr:uid="{00000000-0005-0000-0000-00006A3C0000}"/>
    <cellStyle name="20% - uthevingsfarge 6 26 2 5" xfId="39822" xr:uid="{00000000-0005-0000-0000-00006B3C0000}"/>
    <cellStyle name="20% - uthevingsfarge 6 26 2 6" xfId="39818" xr:uid="{00000000-0005-0000-0000-00006C3C0000}"/>
    <cellStyle name="20% - uthevingsfarge 6 26 2_4 manuell" xfId="54753" xr:uid="{943D47A3-651F-475D-AE30-383AF21B0C6D}"/>
    <cellStyle name="20% - uthevingsfarge 6 26 3" xfId="3785" xr:uid="{00000000-0005-0000-0000-00006E3C0000}"/>
    <cellStyle name="20% - uthevingsfarge 6 26 3 2" xfId="39823" xr:uid="{00000000-0005-0000-0000-00006F3C0000}"/>
    <cellStyle name="20% - uthevingsfarge 6 26 3_CC1" xfId="54754" xr:uid="{17295827-5C6E-44C3-B219-BBF77CB28B76}"/>
    <cellStyle name="20% - uthevingsfarge 6 26 4" xfId="39824" xr:uid="{00000000-0005-0000-0000-0000703C0000}"/>
    <cellStyle name="20% - uthevingsfarge 6 26 5" xfId="39825" xr:uid="{00000000-0005-0000-0000-0000713C0000}"/>
    <cellStyle name="20% - uthevingsfarge 6 26 6" xfId="39826" xr:uid="{00000000-0005-0000-0000-0000723C0000}"/>
    <cellStyle name="20% - uthevingsfarge 6 26 7" xfId="39817" xr:uid="{00000000-0005-0000-0000-0000733C0000}"/>
    <cellStyle name="20% - uthevingsfarge 6 26_4 manuell" xfId="54755" xr:uid="{52364DCE-C97E-4430-BAEC-9B7BACF9CEFF}"/>
    <cellStyle name="20% - uthevingsfarge 6 27" xfId="3786" xr:uid="{00000000-0005-0000-0000-0000753C0000}"/>
    <cellStyle name="20% - uthevingsfarge 6 27 2" xfId="3787" xr:uid="{00000000-0005-0000-0000-0000763C0000}"/>
    <cellStyle name="20% - uthevingsfarge 6 27 2 2" xfId="3788" xr:uid="{00000000-0005-0000-0000-0000773C0000}"/>
    <cellStyle name="20% - uthevingsfarge 6 27 2 2 2" xfId="39829" xr:uid="{00000000-0005-0000-0000-0000783C0000}"/>
    <cellStyle name="20% - uthevingsfarge 6 27 2 2_CC1" xfId="54756" xr:uid="{8B7108A3-E446-4D26-9F99-7588157D9BFE}"/>
    <cellStyle name="20% - uthevingsfarge 6 27 2 3" xfId="39830" xr:uid="{00000000-0005-0000-0000-0000793C0000}"/>
    <cellStyle name="20% - uthevingsfarge 6 27 2 4" xfId="39831" xr:uid="{00000000-0005-0000-0000-00007A3C0000}"/>
    <cellStyle name="20% - uthevingsfarge 6 27 2 5" xfId="39832" xr:uid="{00000000-0005-0000-0000-00007B3C0000}"/>
    <cellStyle name="20% - uthevingsfarge 6 27 2 6" xfId="39828" xr:uid="{00000000-0005-0000-0000-00007C3C0000}"/>
    <cellStyle name="20% - uthevingsfarge 6 27 2_4 manuell" xfId="54757" xr:uid="{9E71F081-4DFA-46C9-931C-1ADC65B3EF62}"/>
    <cellStyle name="20% - uthevingsfarge 6 27 3" xfId="3789" xr:uid="{00000000-0005-0000-0000-00007E3C0000}"/>
    <cellStyle name="20% - uthevingsfarge 6 27 3 2" xfId="39833" xr:uid="{00000000-0005-0000-0000-00007F3C0000}"/>
    <cellStyle name="20% - uthevingsfarge 6 27 3_CC1" xfId="54758" xr:uid="{EB99E4E3-E6DC-459A-B3A7-A3E267232DBF}"/>
    <cellStyle name="20% - uthevingsfarge 6 27 4" xfId="39834" xr:uid="{00000000-0005-0000-0000-0000803C0000}"/>
    <cellStyle name="20% - uthevingsfarge 6 27 5" xfId="39835" xr:uid="{00000000-0005-0000-0000-0000813C0000}"/>
    <cellStyle name="20% - uthevingsfarge 6 27 6" xfId="39836" xr:uid="{00000000-0005-0000-0000-0000823C0000}"/>
    <cellStyle name="20% - uthevingsfarge 6 27 7" xfId="39827" xr:uid="{00000000-0005-0000-0000-0000833C0000}"/>
    <cellStyle name="20% - uthevingsfarge 6 27_4 manuell" xfId="54759" xr:uid="{B5C09820-69C9-4819-9F05-B97DC205E159}"/>
    <cellStyle name="20% - uthevingsfarge 6 28" xfId="3790" xr:uid="{00000000-0005-0000-0000-0000853C0000}"/>
    <cellStyle name="20% - uthevingsfarge 6 28 2" xfId="3791" xr:uid="{00000000-0005-0000-0000-0000863C0000}"/>
    <cellStyle name="20% - uthevingsfarge 6 28 2 2" xfId="3792" xr:uid="{00000000-0005-0000-0000-0000873C0000}"/>
    <cellStyle name="20% - uthevingsfarge 6 28 2 2 2" xfId="39839" xr:uid="{00000000-0005-0000-0000-0000883C0000}"/>
    <cellStyle name="20% - uthevingsfarge 6 28 2 2_CC1" xfId="54760" xr:uid="{2DC043EB-2EBE-4C9C-B200-948656AB9591}"/>
    <cellStyle name="20% - uthevingsfarge 6 28 2 3" xfId="39840" xr:uid="{00000000-0005-0000-0000-0000893C0000}"/>
    <cellStyle name="20% - uthevingsfarge 6 28 2 4" xfId="39841" xr:uid="{00000000-0005-0000-0000-00008A3C0000}"/>
    <cellStyle name="20% - uthevingsfarge 6 28 2 5" xfId="39842" xr:uid="{00000000-0005-0000-0000-00008B3C0000}"/>
    <cellStyle name="20% - uthevingsfarge 6 28 2 6" xfId="39838" xr:uid="{00000000-0005-0000-0000-00008C3C0000}"/>
    <cellStyle name="20% - uthevingsfarge 6 28 2_4 manuell" xfId="54761" xr:uid="{81F10280-B6B5-4D0C-A5CA-7D5AE2D26D57}"/>
    <cellStyle name="20% - uthevingsfarge 6 28 3" xfId="3793" xr:uid="{00000000-0005-0000-0000-00008E3C0000}"/>
    <cellStyle name="20% - uthevingsfarge 6 28 3 2" xfId="39843" xr:uid="{00000000-0005-0000-0000-00008F3C0000}"/>
    <cellStyle name="20% - uthevingsfarge 6 28 3_CC1" xfId="54762" xr:uid="{76DAE184-4BFD-456B-AD63-BC529103DA3C}"/>
    <cellStyle name="20% - uthevingsfarge 6 28 4" xfId="39844" xr:uid="{00000000-0005-0000-0000-0000903C0000}"/>
    <cellStyle name="20% - uthevingsfarge 6 28 5" xfId="39845" xr:uid="{00000000-0005-0000-0000-0000913C0000}"/>
    <cellStyle name="20% - uthevingsfarge 6 28 6" xfId="39846" xr:uid="{00000000-0005-0000-0000-0000923C0000}"/>
    <cellStyle name="20% - uthevingsfarge 6 28 7" xfId="39837" xr:uid="{00000000-0005-0000-0000-0000933C0000}"/>
    <cellStyle name="20% - uthevingsfarge 6 28_4 manuell" xfId="54763" xr:uid="{BF8FCA29-6F38-4D22-9C5C-2689D0EF719A}"/>
    <cellStyle name="20% - uthevingsfarge 6 29" xfId="3794" xr:uid="{00000000-0005-0000-0000-0000953C0000}"/>
    <cellStyle name="20% - uthevingsfarge 6 29 2" xfId="3795" xr:uid="{00000000-0005-0000-0000-0000963C0000}"/>
    <cellStyle name="20% - uthevingsfarge 6 29 2 2" xfId="3796" xr:uid="{00000000-0005-0000-0000-0000973C0000}"/>
    <cellStyle name="20% - uthevingsfarge 6 29 2 2 2" xfId="39849" xr:uid="{00000000-0005-0000-0000-0000983C0000}"/>
    <cellStyle name="20% - uthevingsfarge 6 29 2 2_CC1" xfId="54764" xr:uid="{92901F04-00D8-497A-9E1C-0E0079A6A256}"/>
    <cellStyle name="20% - uthevingsfarge 6 29 2 3" xfId="39850" xr:uid="{00000000-0005-0000-0000-0000993C0000}"/>
    <cellStyle name="20% - uthevingsfarge 6 29 2 4" xfId="39851" xr:uid="{00000000-0005-0000-0000-00009A3C0000}"/>
    <cellStyle name="20% - uthevingsfarge 6 29 2 5" xfId="39852" xr:uid="{00000000-0005-0000-0000-00009B3C0000}"/>
    <cellStyle name="20% - uthevingsfarge 6 29 2 6" xfId="39848" xr:uid="{00000000-0005-0000-0000-00009C3C0000}"/>
    <cellStyle name="20% - uthevingsfarge 6 29 2_4 manuell" xfId="54765" xr:uid="{CEBE8BC9-DB36-46C5-8002-99ADEF96018B}"/>
    <cellStyle name="20% - uthevingsfarge 6 29 3" xfId="3797" xr:uid="{00000000-0005-0000-0000-00009E3C0000}"/>
    <cellStyle name="20% - uthevingsfarge 6 29 3 2" xfId="39853" xr:uid="{00000000-0005-0000-0000-00009F3C0000}"/>
    <cellStyle name="20% - uthevingsfarge 6 29 3_CC1" xfId="54766" xr:uid="{2C5A343E-07A0-4437-9F95-9D8B64FC3DE4}"/>
    <cellStyle name="20% - uthevingsfarge 6 29 4" xfId="39854" xr:uid="{00000000-0005-0000-0000-0000A03C0000}"/>
    <cellStyle name="20% - uthevingsfarge 6 29 5" xfId="39855" xr:uid="{00000000-0005-0000-0000-0000A13C0000}"/>
    <cellStyle name="20% - uthevingsfarge 6 29 6" xfId="39856" xr:uid="{00000000-0005-0000-0000-0000A23C0000}"/>
    <cellStyle name="20% - uthevingsfarge 6 29 7" xfId="39847" xr:uid="{00000000-0005-0000-0000-0000A33C0000}"/>
    <cellStyle name="20% - uthevingsfarge 6 29_4 manuell" xfId="54767" xr:uid="{760472FE-B4FE-43CC-BE99-22AFEA98A324}"/>
    <cellStyle name="20% - uthevingsfarge 6 3" xfId="3798" xr:uid="{00000000-0005-0000-0000-0000A53C0000}"/>
    <cellStyle name="20% - uthevingsfarge 6 3 10" xfId="44828" xr:uid="{00000000-0005-0000-0000-0000A63C0000}"/>
    <cellStyle name="20% - uthevingsfarge 6 3 11" xfId="44829" xr:uid="{00000000-0005-0000-0000-0000A73C0000}"/>
    <cellStyle name="20% - uthevingsfarge 6 3 2" xfId="3799" xr:uid="{00000000-0005-0000-0000-0000A83C0000}"/>
    <cellStyle name="20% - uthevingsfarge 6 3 2 10" xfId="44830" xr:uid="{00000000-0005-0000-0000-0000A93C0000}"/>
    <cellStyle name="20% - uthevingsfarge 6 3 2 2" xfId="3800" xr:uid="{00000000-0005-0000-0000-0000AA3C0000}"/>
    <cellStyle name="20% - uthevingsfarge 6 3 2 2 2" xfId="15258" xr:uid="{00000000-0005-0000-0000-0000AB3C0000}"/>
    <cellStyle name="20% - uthevingsfarge 6 3 2 2 2 2" xfId="44831" xr:uid="{00000000-0005-0000-0000-0000AC3C0000}"/>
    <cellStyle name="20% - uthevingsfarge 6 3 2 2 2 2 2" xfId="44832" xr:uid="{00000000-0005-0000-0000-0000AD3C0000}"/>
    <cellStyle name="20% - uthevingsfarge 6 3 2 2 2 3" xfId="44833" xr:uid="{00000000-0005-0000-0000-0000AE3C0000}"/>
    <cellStyle name="20% - uthevingsfarge 6 3 2 2 2_3. Chng in credit spreads" xfId="44834" xr:uid="{00000000-0005-0000-0000-0000AF3C0000}"/>
    <cellStyle name="20% - uthevingsfarge 6 3 2 2 3" xfId="15259" xr:uid="{00000000-0005-0000-0000-0000B03C0000}"/>
    <cellStyle name="20% - uthevingsfarge 6 3 2 2 3 2" xfId="44835" xr:uid="{00000000-0005-0000-0000-0000B13C0000}"/>
    <cellStyle name="20% - uthevingsfarge 6 3 2 2 3 2 2" xfId="44836" xr:uid="{00000000-0005-0000-0000-0000B23C0000}"/>
    <cellStyle name="20% - uthevingsfarge 6 3 2 2 3 3" xfId="44837" xr:uid="{00000000-0005-0000-0000-0000B33C0000}"/>
    <cellStyle name="20% - uthevingsfarge 6 3 2 2 3_3. Chng in credit spreads" xfId="44838" xr:uid="{00000000-0005-0000-0000-0000B43C0000}"/>
    <cellStyle name="20% - uthevingsfarge 6 3 2 2 4" xfId="39859" xr:uid="{00000000-0005-0000-0000-0000B53C0000}"/>
    <cellStyle name="20% - uthevingsfarge 6 3 2 2 4 2" xfId="44839" xr:uid="{00000000-0005-0000-0000-0000B63C0000}"/>
    <cellStyle name="20% - uthevingsfarge 6 3 2 2 5" xfId="44840" xr:uid="{00000000-0005-0000-0000-0000B73C0000}"/>
    <cellStyle name="20% - uthevingsfarge 6 3 2 2 6" xfId="44841" xr:uid="{00000000-0005-0000-0000-0000B83C0000}"/>
    <cellStyle name="20% - uthevingsfarge 6 3 2 2_3. Chng in credit spreads" xfId="44842" xr:uid="{00000000-0005-0000-0000-0000B93C0000}"/>
    <cellStyle name="20% - uthevingsfarge 6 3 2 3" xfId="15260" xr:uid="{00000000-0005-0000-0000-0000BA3C0000}"/>
    <cellStyle name="20% - uthevingsfarge 6 3 2 3 2" xfId="15261" xr:uid="{00000000-0005-0000-0000-0000BB3C0000}"/>
    <cellStyle name="20% - uthevingsfarge 6 3 2 3 2 2" xfId="44843" xr:uid="{00000000-0005-0000-0000-0000BC3C0000}"/>
    <cellStyle name="20% - uthevingsfarge 6 3 2 3 3" xfId="15262" xr:uid="{00000000-0005-0000-0000-0000BD3C0000}"/>
    <cellStyle name="20% - uthevingsfarge 6 3 2 3 4" xfId="39860" xr:uid="{00000000-0005-0000-0000-0000BE3C0000}"/>
    <cellStyle name="20% - uthevingsfarge 6 3 2 3 5" xfId="44844" xr:uid="{00000000-0005-0000-0000-0000BF3C0000}"/>
    <cellStyle name="20% - uthevingsfarge 6 3 2 3 6" xfId="44845" xr:uid="{00000000-0005-0000-0000-0000C03C0000}"/>
    <cellStyle name="20% - uthevingsfarge 6 3 2 3_3. Chng in credit spreads" xfId="44846" xr:uid="{00000000-0005-0000-0000-0000C13C0000}"/>
    <cellStyle name="20% - uthevingsfarge 6 3 2 4" xfId="15263" xr:uid="{00000000-0005-0000-0000-0000C23C0000}"/>
    <cellStyle name="20% - uthevingsfarge 6 3 2 4 2" xfId="15264" xr:uid="{00000000-0005-0000-0000-0000C33C0000}"/>
    <cellStyle name="20% - uthevingsfarge 6 3 2 4 2 2" xfId="44847" xr:uid="{00000000-0005-0000-0000-0000C43C0000}"/>
    <cellStyle name="20% - uthevingsfarge 6 3 2 4 3" xfId="15265" xr:uid="{00000000-0005-0000-0000-0000C53C0000}"/>
    <cellStyle name="20% - uthevingsfarge 6 3 2 4 4" xfId="39861" xr:uid="{00000000-0005-0000-0000-0000C63C0000}"/>
    <cellStyle name="20% - uthevingsfarge 6 3 2 4 5" xfId="44848" xr:uid="{00000000-0005-0000-0000-0000C73C0000}"/>
    <cellStyle name="20% - uthevingsfarge 6 3 2 4 6" xfId="44849" xr:uid="{00000000-0005-0000-0000-0000C83C0000}"/>
    <cellStyle name="20% - uthevingsfarge 6 3 2 4_3. Chng in credit spreads" xfId="44850" xr:uid="{00000000-0005-0000-0000-0000C93C0000}"/>
    <cellStyle name="20% - uthevingsfarge 6 3 2 5" xfId="15266" xr:uid="{00000000-0005-0000-0000-0000CA3C0000}"/>
    <cellStyle name="20% - uthevingsfarge 6 3 2 5 2" xfId="15267" xr:uid="{00000000-0005-0000-0000-0000CB3C0000}"/>
    <cellStyle name="20% - uthevingsfarge 6 3 2 5 3" xfId="15268" xr:uid="{00000000-0005-0000-0000-0000CC3C0000}"/>
    <cellStyle name="20% - uthevingsfarge 6 3 2 5 4" xfId="39862" xr:uid="{00000000-0005-0000-0000-0000CD3C0000}"/>
    <cellStyle name="20% - uthevingsfarge 6 3 2 5 5" xfId="44851" xr:uid="{00000000-0005-0000-0000-0000CE3C0000}"/>
    <cellStyle name="20% - uthevingsfarge 6 3 2 5 6" xfId="44852" xr:uid="{00000000-0005-0000-0000-0000CF3C0000}"/>
    <cellStyle name="20% - uthevingsfarge 6 3 2 5_AVA DVA EL" xfId="15269" xr:uid="{00000000-0005-0000-0000-0000D03C0000}"/>
    <cellStyle name="20% - uthevingsfarge 6 3 2 6" xfId="15270" xr:uid="{00000000-0005-0000-0000-0000D13C0000}"/>
    <cellStyle name="20% - uthevingsfarge 6 3 2 6 2" xfId="15271" xr:uid="{00000000-0005-0000-0000-0000D23C0000}"/>
    <cellStyle name="20% - uthevingsfarge 6 3 2 6_AVA DVA EL" xfId="15272" xr:uid="{00000000-0005-0000-0000-0000D33C0000}"/>
    <cellStyle name="20% - uthevingsfarge 6 3 2 7" xfId="15273" xr:uid="{00000000-0005-0000-0000-0000D43C0000}"/>
    <cellStyle name="20% - uthevingsfarge 6 3 2 8" xfId="39858" xr:uid="{00000000-0005-0000-0000-0000D53C0000}"/>
    <cellStyle name="20% - uthevingsfarge 6 3 2 9" xfId="44853" xr:uid="{00000000-0005-0000-0000-0000D63C0000}"/>
    <cellStyle name="20% - uthevingsfarge 6 3 2_3. Chng in credit spreads" xfId="44854" xr:uid="{00000000-0005-0000-0000-0000D73C0000}"/>
    <cellStyle name="20% - uthevingsfarge 6 3 3" xfId="3801" xr:uid="{00000000-0005-0000-0000-0000D83C0000}"/>
    <cellStyle name="20% - uthevingsfarge 6 3 3 2" xfId="15274" xr:uid="{00000000-0005-0000-0000-0000D93C0000}"/>
    <cellStyle name="20% - uthevingsfarge 6 3 3 2 2" xfId="44855" xr:uid="{00000000-0005-0000-0000-0000DA3C0000}"/>
    <cellStyle name="20% - uthevingsfarge 6 3 3 2 2 2" xfId="44856" xr:uid="{00000000-0005-0000-0000-0000DB3C0000}"/>
    <cellStyle name="20% - uthevingsfarge 6 3 3 2 2 2 2" xfId="44857" xr:uid="{00000000-0005-0000-0000-0000DC3C0000}"/>
    <cellStyle name="20% - uthevingsfarge 6 3 3 2 2 3" xfId="44858" xr:uid="{00000000-0005-0000-0000-0000DD3C0000}"/>
    <cellStyle name="20% - uthevingsfarge 6 3 3 2 2_3. Chng in credit spreads" xfId="44859" xr:uid="{00000000-0005-0000-0000-0000DE3C0000}"/>
    <cellStyle name="20% - uthevingsfarge 6 3 3 2 3" xfId="44860" xr:uid="{00000000-0005-0000-0000-0000DF3C0000}"/>
    <cellStyle name="20% - uthevingsfarge 6 3 3 2 3 2" xfId="44861" xr:uid="{00000000-0005-0000-0000-0000E03C0000}"/>
    <cellStyle name="20% - uthevingsfarge 6 3 3 2 3 2 2" xfId="44862" xr:uid="{00000000-0005-0000-0000-0000E13C0000}"/>
    <cellStyle name="20% - uthevingsfarge 6 3 3 2 3 3" xfId="44863" xr:uid="{00000000-0005-0000-0000-0000E23C0000}"/>
    <cellStyle name="20% - uthevingsfarge 6 3 3 2 3_3. Chng in credit spreads" xfId="44864" xr:uid="{00000000-0005-0000-0000-0000E33C0000}"/>
    <cellStyle name="20% - uthevingsfarge 6 3 3 2 4" xfId="44865" xr:uid="{00000000-0005-0000-0000-0000E43C0000}"/>
    <cellStyle name="20% - uthevingsfarge 6 3 3 2 4 2" xfId="44866" xr:uid="{00000000-0005-0000-0000-0000E53C0000}"/>
    <cellStyle name="20% - uthevingsfarge 6 3 3 2 5" xfId="44867" xr:uid="{00000000-0005-0000-0000-0000E63C0000}"/>
    <cellStyle name="20% - uthevingsfarge 6 3 3 2_3. Chng in credit spreads" xfId="44868" xr:uid="{00000000-0005-0000-0000-0000E73C0000}"/>
    <cellStyle name="20% - uthevingsfarge 6 3 3 3" xfId="15275" xr:uid="{00000000-0005-0000-0000-0000E83C0000}"/>
    <cellStyle name="20% - uthevingsfarge 6 3 3 3 2" xfId="44869" xr:uid="{00000000-0005-0000-0000-0000E93C0000}"/>
    <cellStyle name="20% - uthevingsfarge 6 3 3 3 2 2" xfId="44870" xr:uid="{00000000-0005-0000-0000-0000EA3C0000}"/>
    <cellStyle name="20% - uthevingsfarge 6 3 3 3 3" xfId="44871" xr:uid="{00000000-0005-0000-0000-0000EB3C0000}"/>
    <cellStyle name="20% - uthevingsfarge 6 3 3 3_3. Chng in credit spreads" xfId="44872" xr:uid="{00000000-0005-0000-0000-0000EC3C0000}"/>
    <cellStyle name="20% - uthevingsfarge 6 3 3 4" xfId="39863" xr:uid="{00000000-0005-0000-0000-0000ED3C0000}"/>
    <cellStyle name="20% - uthevingsfarge 6 3 3 4 2" xfId="44873" xr:uid="{00000000-0005-0000-0000-0000EE3C0000}"/>
    <cellStyle name="20% - uthevingsfarge 6 3 3 4 2 2" xfId="44874" xr:uid="{00000000-0005-0000-0000-0000EF3C0000}"/>
    <cellStyle name="20% - uthevingsfarge 6 3 3 4 3" xfId="44875" xr:uid="{00000000-0005-0000-0000-0000F03C0000}"/>
    <cellStyle name="20% - uthevingsfarge 6 3 3 4_3. Chng in credit spreads" xfId="44876" xr:uid="{00000000-0005-0000-0000-0000F13C0000}"/>
    <cellStyle name="20% - uthevingsfarge 6 3 3 5" xfId="44877" xr:uid="{00000000-0005-0000-0000-0000F23C0000}"/>
    <cellStyle name="20% - uthevingsfarge 6 3 3 5 2" xfId="44878" xr:uid="{00000000-0005-0000-0000-0000F33C0000}"/>
    <cellStyle name="20% - uthevingsfarge 6 3 3 6" xfId="44879" xr:uid="{00000000-0005-0000-0000-0000F43C0000}"/>
    <cellStyle name="20% - uthevingsfarge 6 3 3_3. Chng in credit spreads" xfId="44880" xr:uid="{00000000-0005-0000-0000-0000F53C0000}"/>
    <cellStyle name="20% - uthevingsfarge 6 3 4" xfId="15276" xr:uid="{00000000-0005-0000-0000-0000F63C0000}"/>
    <cellStyle name="20% - uthevingsfarge 6 3 4 2" xfId="15277" xr:uid="{00000000-0005-0000-0000-0000F73C0000}"/>
    <cellStyle name="20% - uthevingsfarge 6 3 4 2 2" xfId="44881" xr:uid="{00000000-0005-0000-0000-0000F83C0000}"/>
    <cellStyle name="20% - uthevingsfarge 6 3 4 2 2 2" xfId="44882" xr:uid="{00000000-0005-0000-0000-0000F93C0000}"/>
    <cellStyle name="20% - uthevingsfarge 6 3 4 2 3" xfId="44883" xr:uid="{00000000-0005-0000-0000-0000FA3C0000}"/>
    <cellStyle name="20% - uthevingsfarge 6 3 4 2_3. Chng in credit spreads" xfId="44884" xr:uid="{00000000-0005-0000-0000-0000FB3C0000}"/>
    <cellStyle name="20% - uthevingsfarge 6 3 4 3" xfId="15278" xr:uid="{00000000-0005-0000-0000-0000FC3C0000}"/>
    <cellStyle name="20% - uthevingsfarge 6 3 4 3 2" xfId="44885" xr:uid="{00000000-0005-0000-0000-0000FD3C0000}"/>
    <cellStyle name="20% - uthevingsfarge 6 3 4 3 2 2" xfId="44886" xr:uid="{00000000-0005-0000-0000-0000FE3C0000}"/>
    <cellStyle name="20% - uthevingsfarge 6 3 4 3 3" xfId="44887" xr:uid="{00000000-0005-0000-0000-0000FF3C0000}"/>
    <cellStyle name="20% - uthevingsfarge 6 3 4 3_3. Chng in credit spreads" xfId="44888" xr:uid="{00000000-0005-0000-0000-0000003D0000}"/>
    <cellStyle name="20% - uthevingsfarge 6 3 4 4" xfId="39864" xr:uid="{00000000-0005-0000-0000-0000013D0000}"/>
    <cellStyle name="20% - uthevingsfarge 6 3 4 4 2" xfId="44889" xr:uid="{00000000-0005-0000-0000-0000023D0000}"/>
    <cellStyle name="20% - uthevingsfarge 6 3 4 5" xfId="44890" xr:uid="{00000000-0005-0000-0000-0000033D0000}"/>
    <cellStyle name="20% - uthevingsfarge 6 3 4 6" xfId="44891" xr:uid="{00000000-0005-0000-0000-0000043D0000}"/>
    <cellStyle name="20% - uthevingsfarge 6 3 4_3. Chng in credit spreads" xfId="44892" xr:uid="{00000000-0005-0000-0000-0000053D0000}"/>
    <cellStyle name="20% - uthevingsfarge 6 3 5" xfId="15279" xr:uid="{00000000-0005-0000-0000-0000063D0000}"/>
    <cellStyle name="20% - uthevingsfarge 6 3 5 2" xfId="15280" xr:uid="{00000000-0005-0000-0000-0000073D0000}"/>
    <cellStyle name="20% - uthevingsfarge 6 3 5 2 2" xfId="44893" xr:uid="{00000000-0005-0000-0000-0000083D0000}"/>
    <cellStyle name="20% - uthevingsfarge 6 3 5 3" xfId="15281" xr:uid="{00000000-0005-0000-0000-0000093D0000}"/>
    <cellStyle name="20% - uthevingsfarge 6 3 5 4" xfId="39865" xr:uid="{00000000-0005-0000-0000-00000A3D0000}"/>
    <cellStyle name="20% - uthevingsfarge 6 3 5 5" xfId="44894" xr:uid="{00000000-0005-0000-0000-00000B3D0000}"/>
    <cellStyle name="20% - uthevingsfarge 6 3 5 6" xfId="44895" xr:uid="{00000000-0005-0000-0000-00000C3D0000}"/>
    <cellStyle name="20% - uthevingsfarge 6 3 5_3. Chng in credit spreads" xfId="44896" xr:uid="{00000000-0005-0000-0000-00000D3D0000}"/>
    <cellStyle name="20% - uthevingsfarge 6 3 6" xfId="15282" xr:uid="{00000000-0005-0000-0000-00000E3D0000}"/>
    <cellStyle name="20% - uthevingsfarge 6 3 6 2" xfId="15283" xr:uid="{00000000-0005-0000-0000-00000F3D0000}"/>
    <cellStyle name="20% - uthevingsfarge 6 3 6 2 2" xfId="44897" xr:uid="{00000000-0005-0000-0000-0000103D0000}"/>
    <cellStyle name="20% - uthevingsfarge 6 3 6 3" xfId="15284" xr:uid="{00000000-0005-0000-0000-0000113D0000}"/>
    <cellStyle name="20% - uthevingsfarge 6 3 6 4" xfId="39866" xr:uid="{00000000-0005-0000-0000-0000123D0000}"/>
    <cellStyle name="20% - uthevingsfarge 6 3 6 5" xfId="44898" xr:uid="{00000000-0005-0000-0000-0000133D0000}"/>
    <cellStyle name="20% - uthevingsfarge 6 3 6 6" xfId="44899" xr:uid="{00000000-0005-0000-0000-0000143D0000}"/>
    <cellStyle name="20% - uthevingsfarge 6 3 6_3. Chng in credit spreads" xfId="44900" xr:uid="{00000000-0005-0000-0000-0000153D0000}"/>
    <cellStyle name="20% - uthevingsfarge 6 3 7" xfId="15285" xr:uid="{00000000-0005-0000-0000-0000163D0000}"/>
    <cellStyle name="20% - uthevingsfarge 6 3 7 2" xfId="15286" xr:uid="{00000000-0005-0000-0000-0000173D0000}"/>
    <cellStyle name="20% - uthevingsfarge 6 3 7 2 2" xfId="44901" xr:uid="{00000000-0005-0000-0000-0000183D0000}"/>
    <cellStyle name="20% - uthevingsfarge 6 3 7 3" xfId="44902" xr:uid="{00000000-0005-0000-0000-0000193D0000}"/>
    <cellStyle name="20% - uthevingsfarge 6 3 7_3. Chng in credit spreads" xfId="44903" xr:uid="{00000000-0005-0000-0000-00001A3D0000}"/>
    <cellStyle name="20% - uthevingsfarge 6 3 8" xfId="15287" xr:uid="{00000000-0005-0000-0000-00001B3D0000}"/>
    <cellStyle name="20% - uthevingsfarge 6 3 9" xfId="39857" xr:uid="{00000000-0005-0000-0000-00001C3D0000}"/>
    <cellStyle name="20% - uthevingsfarge 6 3_4 manuell" xfId="54768" xr:uid="{66155F3F-6037-46BA-A8C0-4C521CA56DFF}"/>
    <cellStyle name="20% - uthevingsfarge 6 30" xfId="3802" xr:uid="{00000000-0005-0000-0000-00001E3D0000}"/>
    <cellStyle name="20% - uthevingsfarge 6 30 2" xfId="3803" xr:uid="{00000000-0005-0000-0000-00001F3D0000}"/>
    <cellStyle name="20% - uthevingsfarge 6 30 2 2" xfId="3804" xr:uid="{00000000-0005-0000-0000-0000203D0000}"/>
    <cellStyle name="20% - uthevingsfarge 6 30 2 2 2" xfId="39869" xr:uid="{00000000-0005-0000-0000-0000213D0000}"/>
    <cellStyle name="20% - uthevingsfarge 6 30 2 2_CC1" xfId="54769" xr:uid="{2FF607C6-BB2E-4811-8B55-CE4EA95B1270}"/>
    <cellStyle name="20% - uthevingsfarge 6 30 2 3" xfId="39870" xr:uid="{00000000-0005-0000-0000-0000223D0000}"/>
    <cellStyle name="20% - uthevingsfarge 6 30 2 4" xfId="39871" xr:uid="{00000000-0005-0000-0000-0000233D0000}"/>
    <cellStyle name="20% - uthevingsfarge 6 30 2 5" xfId="39872" xr:uid="{00000000-0005-0000-0000-0000243D0000}"/>
    <cellStyle name="20% - uthevingsfarge 6 30 2 6" xfId="39868" xr:uid="{00000000-0005-0000-0000-0000253D0000}"/>
    <cellStyle name="20% - uthevingsfarge 6 30 2_4 manuell" xfId="54770" xr:uid="{FF585681-5D55-41DD-B515-25CE3EF2F009}"/>
    <cellStyle name="20% - uthevingsfarge 6 30 3" xfId="3805" xr:uid="{00000000-0005-0000-0000-0000273D0000}"/>
    <cellStyle name="20% - uthevingsfarge 6 30 3 2" xfId="39873" xr:uid="{00000000-0005-0000-0000-0000283D0000}"/>
    <cellStyle name="20% - uthevingsfarge 6 30 3_CC1" xfId="54771" xr:uid="{48145897-0968-4110-AC2E-BD940AD0AF0E}"/>
    <cellStyle name="20% - uthevingsfarge 6 30 4" xfId="39874" xr:uid="{00000000-0005-0000-0000-0000293D0000}"/>
    <cellStyle name="20% - uthevingsfarge 6 30 5" xfId="39875" xr:uid="{00000000-0005-0000-0000-00002A3D0000}"/>
    <cellStyle name="20% - uthevingsfarge 6 30 6" xfId="39876" xr:uid="{00000000-0005-0000-0000-00002B3D0000}"/>
    <cellStyle name="20% - uthevingsfarge 6 30 7" xfId="39867" xr:uid="{00000000-0005-0000-0000-00002C3D0000}"/>
    <cellStyle name="20% - uthevingsfarge 6 30_4 manuell" xfId="54772" xr:uid="{92314AE7-F57C-473C-A0D8-4AAE5571B863}"/>
    <cellStyle name="20% - uthevingsfarge 6 31" xfId="3806" xr:uid="{00000000-0005-0000-0000-00002E3D0000}"/>
    <cellStyle name="20% - uthevingsfarge 6 31 2" xfId="3807" xr:uid="{00000000-0005-0000-0000-00002F3D0000}"/>
    <cellStyle name="20% - uthevingsfarge 6 31 2 2" xfId="3808" xr:uid="{00000000-0005-0000-0000-0000303D0000}"/>
    <cellStyle name="20% - uthevingsfarge 6 31 2 2 2" xfId="39879" xr:uid="{00000000-0005-0000-0000-0000313D0000}"/>
    <cellStyle name="20% - uthevingsfarge 6 31 2 2_CC1" xfId="54773" xr:uid="{5336DBC1-527B-463E-9972-8EF526DF3AD8}"/>
    <cellStyle name="20% - uthevingsfarge 6 31 2 3" xfId="39880" xr:uid="{00000000-0005-0000-0000-0000323D0000}"/>
    <cellStyle name="20% - uthevingsfarge 6 31 2 4" xfId="39881" xr:uid="{00000000-0005-0000-0000-0000333D0000}"/>
    <cellStyle name="20% - uthevingsfarge 6 31 2 5" xfId="39882" xr:uid="{00000000-0005-0000-0000-0000343D0000}"/>
    <cellStyle name="20% - uthevingsfarge 6 31 2 6" xfId="39878" xr:uid="{00000000-0005-0000-0000-0000353D0000}"/>
    <cellStyle name="20% - uthevingsfarge 6 31 2_4 manuell" xfId="54774" xr:uid="{0E465860-BEA9-4970-969A-EFC7B63C9113}"/>
    <cellStyle name="20% - uthevingsfarge 6 31 3" xfId="3809" xr:uid="{00000000-0005-0000-0000-0000373D0000}"/>
    <cellStyle name="20% - uthevingsfarge 6 31 3 2" xfId="39883" xr:uid="{00000000-0005-0000-0000-0000383D0000}"/>
    <cellStyle name="20% - uthevingsfarge 6 31 3_CC1" xfId="54775" xr:uid="{68E3D349-B2E1-4DF8-9AF9-17D387182A07}"/>
    <cellStyle name="20% - uthevingsfarge 6 31 4" xfId="39884" xr:uid="{00000000-0005-0000-0000-0000393D0000}"/>
    <cellStyle name="20% - uthevingsfarge 6 31 5" xfId="39885" xr:uid="{00000000-0005-0000-0000-00003A3D0000}"/>
    <cellStyle name="20% - uthevingsfarge 6 31 6" xfId="39886" xr:uid="{00000000-0005-0000-0000-00003B3D0000}"/>
    <cellStyle name="20% - uthevingsfarge 6 31 7" xfId="39877" xr:uid="{00000000-0005-0000-0000-00003C3D0000}"/>
    <cellStyle name="20% - uthevingsfarge 6 31_4 manuell" xfId="54776" xr:uid="{44C741CB-1860-435D-BE01-270872B7ECE2}"/>
    <cellStyle name="20% - uthevingsfarge 6 32" xfId="3810" xr:uid="{00000000-0005-0000-0000-00003E3D0000}"/>
    <cellStyle name="20% - uthevingsfarge 6 32 2" xfId="3811" xr:uid="{00000000-0005-0000-0000-00003F3D0000}"/>
    <cellStyle name="20% - uthevingsfarge 6 32 2 2" xfId="3812" xr:uid="{00000000-0005-0000-0000-0000403D0000}"/>
    <cellStyle name="20% - uthevingsfarge 6 32 2 2 2" xfId="39889" xr:uid="{00000000-0005-0000-0000-0000413D0000}"/>
    <cellStyle name="20% - uthevingsfarge 6 32 2 2_CC1" xfId="54777" xr:uid="{2578C1D3-721A-41F3-8262-8878E0458663}"/>
    <cellStyle name="20% - uthevingsfarge 6 32 2 3" xfId="39890" xr:uid="{00000000-0005-0000-0000-0000423D0000}"/>
    <cellStyle name="20% - uthevingsfarge 6 32 2 4" xfId="39891" xr:uid="{00000000-0005-0000-0000-0000433D0000}"/>
    <cellStyle name="20% - uthevingsfarge 6 32 2 5" xfId="39892" xr:uid="{00000000-0005-0000-0000-0000443D0000}"/>
    <cellStyle name="20% - uthevingsfarge 6 32 2 6" xfId="39888" xr:uid="{00000000-0005-0000-0000-0000453D0000}"/>
    <cellStyle name="20% - uthevingsfarge 6 32 2_4 manuell" xfId="54778" xr:uid="{EFF4BD0D-6D17-43C3-A8E6-FBE713B52F23}"/>
    <cellStyle name="20% - uthevingsfarge 6 32 3" xfId="3813" xr:uid="{00000000-0005-0000-0000-0000473D0000}"/>
    <cellStyle name="20% - uthevingsfarge 6 32 3 2" xfId="39893" xr:uid="{00000000-0005-0000-0000-0000483D0000}"/>
    <cellStyle name="20% - uthevingsfarge 6 32 3_CC1" xfId="54779" xr:uid="{52E609C1-D906-42FC-BC13-0860D1485924}"/>
    <cellStyle name="20% - uthevingsfarge 6 32 4" xfId="39894" xr:uid="{00000000-0005-0000-0000-0000493D0000}"/>
    <cellStyle name="20% - uthevingsfarge 6 32 5" xfId="39895" xr:uid="{00000000-0005-0000-0000-00004A3D0000}"/>
    <cellStyle name="20% - uthevingsfarge 6 32 6" xfId="39896" xr:uid="{00000000-0005-0000-0000-00004B3D0000}"/>
    <cellStyle name="20% - uthevingsfarge 6 32 7" xfId="39887" xr:uid="{00000000-0005-0000-0000-00004C3D0000}"/>
    <cellStyle name="20% - uthevingsfarge 6 32_4 manuell" xfId="54780" xr:uid="{E8BD2E09-317B-4FD5-8E2C-0B551A4D1344}"/>
    <cellStyle name="20% - uthevingsfarge 6 33" xfId="3814" xr:uid="{00000000-0005-0000-0000-00004E3D0000}"/>
    <cellStyle name="20% - uthevingsfarge 6 33 2" xfId="3815" xr:uid="{00000000-0005-0000-0000-00004F3D0000}"/>
    <cellStyle name="20% - uthevingsfarge 6 33 2 2" xfId="3816" xr:uid="{00000000-0005-0000-0000-0000503D0000}"/>
    <cellStyle name="20% - uthevingsfarge 6 33 2 2 2" xfId="39899" xr:uid="{00000000-0005-0000-0000-0000513D0000}"/>
    <cellStyle name="20% - uthevingsfarge 6 33 2 2_CC1" xfId="54781" xr:uid="{73610AF2-922E-4DE3-B270-D18293B37D9D}"/>
    <cellStyle name="20% - uthevingsfarge 6 33 2 3" xfId="39900" xr:uid="{00000000-0005-0000-0000-0000523D0000}"/>
    <cellStyle name="20% - uthevingsfarge 6 33 2 4" xfId="39901" xr:uid="{00000000-0005-0000-0000-0000533D0000}"/>
    <cellStyle name="20% - uthevingsfarge 6 33 2 5" xfId="39902" xr:uid="{00000000-0005-0000-0000-0000543D0000}"/>
    <cellStyle name="20% - uthevingsfarge 6 33 2 6" xfId="39898" xr:uid="{00000000-0005-0000-0000-0000553D0000}"/>
    <cellStyle name="20% - uthevingsfarge 6 33 2_4 manuell" xfId="54782" xr:uid="{4F66679F-26CB-4F5B-80D5-68DA63157792}"/>
    <cellStyle name="20% - uthevingsfarge 6 33 3" xfId="3817" xr:uid="{00000000-0005-0000-0000-0000573D0000}"/>
    <cellStyle name="20% - uthevingsfarge 6 33 3 2" xfId="39903" xr:uid="{00000000-0005-0000-0000-0000583D0000}"/>
    <cellStyle name="20% - uthevingsfarge 6 33 3_CC1" xfId="54783" xr:uid="{9A6E01F6-C71A-4D4A-A03C-C69AE3F11B4B}"/>
    <cellStyle name="20% - uthevingsfarge 6 33 4" xfId="39904" xr:uid="{00000000-0005-0000-0000-0000593D0000}"/>
    <cellStyle name="20% - uthevingsfarge 6 33 5" xfId="39905" xr:uid="{00000000-0005-0000-0000-00005A3D0000}"/>
    <cellStyle name="20% - uthevingsfarge 6 33 6" xfId="39906" xr:uid="{00000000-0005-0000-0000-00005B3D0000}"/>
    <cellStyle name="20% - uthevingsfarge 6 33 7" xfId="39897" xr:uid="{00000000-0005-0000-0000-00005C3D0000}"/>
    <cellStyle name="20% - uthevingsfarge 6 33_4 manuell" xfId="54784" xr:uid="{007D70A3-1E1F-4FBB-90C4-AF989BF08B4D}"/>
    <cellStyle name="20% - uthevingsfarge 6 34" xfId="3818" xr:uid="{00000000-0005-0000-0000-00005E3D0000}"/>
    <cellStyle name="20% - uthevingsfarge 6 34 2" xfId="3819" xr:uid="{00000000-0005-0000-0000-00005F3D0000}"/>
    <cellStyle name="20% - uthevingsfarge 6 34 2 2" xfId="3820" xr:uid="{00000000-0005-0000-0000-0000603D0000}"/>
    <cellStyle name="20% - uthevingsfarge 6 34 2 2 2" xfId="39909" xr:uid="{00000000-0005-0000-0000-0000613D0000}"/>
    <cellStyle name="20% - uthevingsfarge 6 34 2 2_CC1" xfId="54785" xr:uid="{A81699C2-D7D6-40AF-9AAE-F09F62FF954A}"/>
    <cellStyle name="20% - uthevingsfarge 6 34 2 3" xfId="39910" xr:uid="{00000000-0005-0000-0000-0000623D0000}"/>
    <cellStyle name="20% - uthevingsfarge 6 34 2 4" xfId="39911" xr:uid="{00000000-0005-0000-0000-0000633D0000}"/>
    <cellStyle name="20% - uthevingsfarge 6 34 2 5" xfId="39912" xr:uid="{00000000-0005-0000-0000-0000643D0000}"/>
    <cellStyle name="20% - uthevingsfarge 6 34 2 6" xfId="39908" xr:uid="{00000000-0005-0000-0000-0000653D0000}"/>
    <cellStyle name="20% - uthevingsfarge 6 34 2_4 manuell" xfId="54786" xr:uid="{B822DD3C-4041-4B6F-AF9C-0BFF2BD24056}"/>
    <cellStyle name="20% - uthevingsfarge 6 34 3" xfId="3821" xr:uid="{00000000-0005-0000-0000-0000673D0000}"/>
    <cellStyle name="20% - uthevingsfarge 6 34 3 2" xfId="39913" xr:uid="{00000000-0005-0000-0000-0000683D0000}"/>
    <cellStyle name="20% - uthevingsfarge 6 34 3_CC1" xfId="54787" xr:uid="{102511DA-17F0-4594-9114-CEDD2CC7563C}"/>
    <cellStyle name="20% - uthevingsfarge 6 34 4" xfId="39914" xr:uid="{00000000-0005-0000-0000-0000693D0000}"/>
    <cellStyle name="20% - uthevingsfarge 6 34 5" xfId="39915" xr:uid="{00000000-0005-0000-0000-00006A3D0000}"/>
    <cellStyle name="20% - uthevingsfarge 6 34 6" xfId="39916" xr:uid="{00000000-0005-0000-0000-00006B3D0000}"/>
    <cellStyle name="20% - uthevingsfarge 6 34 7" xfId="39907" xr:uid="{00000000-0005-0000-0000-00006C3D0000}"/>
    <cellStyle name="20% - uthevingsfarge 6 34_4 manuell" xfId="54788" xr:uid="{BCBE5AD4-EEF6-4C40-9BE1-535BD228410F}"/>
    <cellStyle name="20% - uthevingsfarge 6 35" xfId="3822" xr:uid="{00000000-0005-0000-0000-00006E3D0000}"/>
    <cellStyle name="20% - uthevingsfarge 6 35 2" xfId="3823" xr:uid="{00000000-0005-0000-0000-00006F3D0000}"/>
    <cellStyle name="20% - uthevingsfarge 6 35 2 2" xfId="3824" xr:uid="{00000000-0005-0000-0000-0000703D0000}"/>
    <cellStyle name="20% - uthevingsfarge 6 35 2 2 2" xfId="39919" xr:uid="{00000000-0005-0000-0000-0000713D0000}"/>
    <cellStyle name="20% - uthevingsfarge 6 35 2 2_CC1" xfId="54789" xr:uid="{80826BB9-2DCD-4451-901A-924D868AED2F}"/>
    <cellStyle name="20% - uthevingsfarge 6 35 2 3" xfId="39920" xr:uid="{00000000-0005-0000-0000-0000723D0000}"/>
    <cellStyle name="20% - uthevingsfarge 6 35 2 4" xfId="39921" xr:uid="{00000000-0005-0000-0000-0000733D0000}"/>
    <cellStyle name="20% - uthevingsfarge 6 35 2 5" xfId="39918" xr:uid="{00000000-0005-0000-0000-0000743D0000}"/>
    <cellStyle name="20% - uthevingsfarge 6 35 2_4 manuell" xfId="54790" xr:uid="{68FF932C-CBC4-423B-AF5A-C0847A1D258D}"/>
    <cellStyle name="20% - uthevingsfarge 6 35 3" xfId="3825" xr:uid="{00000000-0005-0000-0000-0000763D0000}"/>
    <cellStyle name="20% - uthevingsfarge 6 35 4" xfId="39917" xr:uid="{00000000-0005-0000-0000-0000773D0000}"/>
    <cellStyle name="20% - uthevingsfarge 6 35_4 manuell" xfId="54791" xr:uid="{DFB1E4D9-2B78-4FAC-9BE1-7048D1245D9C}"/>
    <cellStyle name="20% - uthevingsfarge 6 36" xfId="3826" xr:uid="{00000000-0005-0000-0000-0000793D0000}"/>
    <cellStyle name="20% - uthevingsfarge 6 36 2" xfId="3827" xr:uid="{00000000-0005-0000-0000-00007A3D0000}"/>
    <cellStyle name="20% - uthevingsfarge 6 36 2 2" xfId="3828" xr:uid="{00000000-0005-0000-0000-00007B3D0000}"/>
    <cellStyle name="20% - uthevingsfarge 6 36 2 3" xfId="44904" xr:uid="{00000000-0005-0000-0000-00007C3D0000}"/>
    <cellStyle name="20% - uthevingsfarge 6 36 2_4 manuell" xfId="54792" xr:uid="{4D71B6C4-1699-4789-AF1C-8BE4C0761F03}"/>
    <cellStyle name="20% - uthevingsfarge 6 36 3" xfId="3829" xr:uid="{00000000-0005-0000-0000-00007E3D0000}"/>
    <cellStyle name="20% - uthevingsfarge 6 36 4" xfId="44905" xr:uid="{00000000-0005-0000-0000-00007F3D0000}"/>
    <cellStyle name="20% - uthevingsfarge 6 36_4 manuell" xfId="54793" xr:uid="{A76E9464-A486-4F10-BE73-04F29D8AB561}"/>
    <cellStyle name="20% - uthevingsfarge 6 37" xfId="3830" xr:uid="{00000000-0005-0000-0000-0000813D0000}"/>
    <cellStyle name="20% - uthevingsfarge 6 37 2" xfId="3831" xr:uid="{00000000-0005-0000-0000-0000823D0000}"/>
    <cellStyle name="20% - uthevingsfarge 6 37 2 2" xfId="3832" xr:uid="{00000000-0005-0000-0000-0000833D0000}"/>
    <cellStyle name="20% - uthevingsfarge 6 37 2 3" xfId="44906" xr:uid="{00000000-0005-0000-0000-0000843D0000}"/>
    <cellStyle name="20% - uthevingsfarge 6 37 2_4 manuell" xfId="54794" xr:uid="{B06DF1C1-A8E4-43C6-AD5D-678A66DFC9B7}"/>
    <cellStyle name="20% - uthevingsfarge 6 37 3" xfId="3833" xr:uid="{00000000-0005-0000-0000-0000863D0000}"/>
    <cellStyle name="20% - uthevingsfarge 6 37 4" xfId="44907" xr:uid="{00000000-0005-0000-0000-0000873D0000}"/>
    <cellStyle name="20% - uthevingsfarge 6 37_4 manuell" xfId="54795" xr:uid="{A6B3BAAA-201A-4C59-9AF8-64FB3C447F77}"/>
    <cellStyle name="20% - uthevingsfarge 6 38" xfId="3834" xr:uid="{00000000-0005-0000-0000-0000893D0000}"/>
    <cellStyle name="20% - uthevingsfarge 6 38 2" xfId="3835" xr:uid="{00000000-0005-0000-0000-00008A3D0000}"/>
    <cellStyle name="20% - uthevingsfarge 6 38 2 2" xfId="3836" xr:uid="{00000000-0005-0000-0000-00008B3D0000}"/>
    <cellStyle name="20% - uthevingsfarge 6 38 2 3" xfId="44908" xr:uid="{00000000-0005-0000-0000-00008C3D0000}"/>
    <cellStyle name="20% - uthevingsfarge 6 38 2_4 manuell" xfId="54796" xr:uid="{A4532F0B-1E75-454F-B697-2189B33ED24E}"/>
    <cellStyle name="20% - uthevingsfarge 6 38 3" xfId="3837" xr:uid="{00000000-0005-0000-0000-00008E3D0000}"/>
    <cellStyle name="20% - uthevingsfarge 6 38 4" xfId="44909" xr:uid="{00000000-0005-0000-0000-00008F3D0000}"/>
    <cellStyle name="20% - uthevingsfarge 6 38_4 manuell" xfId="54797" xr:uid="{E7F7B220-B3D0-4D8D-8C9E-252F8E14CEFE}"/>
    <cellStyle name="20% - uthevingsfarge 6 39" xfId="3838" xr:uid="{00000000-0005-0000-0000-0000913D0000}"/>
    <cellStyle name="20% - uthevingsfarge 6 39 2" xfId="3839" xr:uid="{00000000-0005-0000-0000-0000923D0000}"/>
    <cellStyle name="20% - uthevingsfarge 6 39 2 2" xfId="3840" xr:uid="{00000000-0005-0000-0000-0000933D0000}"/>
    <cellStyle name="20% - uthevingsfarge 6 39 2 3" xfId="44910" xr:uid="{00000000-0005-0000-0000-0000943D0000}"/>
    <cellStyle name="20% - uthevingsfarge 6 39 2_4 manuell" xfId="54798" xr:uid="{43EA7DEE-3D8D-4FB3-9939-EA22400DF187}"/>
    <cellStyle name="20% - uthevingsfarge 6 39 3" xfId="3841" xr:uid="{00000000-0005-0000-0000-0000963D0000}"/>
    <cellStyle name="20% - uthevingsfarge 6 39 4" xfId="44911" xr:uid="{00000000-0005-0000-0000-0000973D0000}"/>
    <cellStyle name="20% - uthevingsfarge 6 39_4 manuell" xfId="54799" xr:uid="{32B4819D-F743-4E39-B848-107A63294925}"/>
    <cellStyle name="20% - uthevingsfarge 6 4" xfId="3842" xr:uid="{00000000-0005-0000-0000-0000993D0000}"/>
    <cellStyle name="20% - uthevingsfarge 6 4 10" xfId="44912" xr:uid="{00000000-0005-0000-0000-00009A3D0000}"/>
    <cellStyle name="20% - uthevingsfarge 6 4 2" xfId="3843" xr:uid="{00000000-0005-0000-0000-00009B3D0000}"/>
    <cellStyle name="20% - uthevingsfarge 6 4 2 2" xfId="3844" xr:uid="{00000000-0005-0000-0000-00009C3D0000}"/>
    <cellStyle name="20% - uthevingsfarge 6 4 2 2 2" xfId="15288" xr:uid="{00000000-0005-0000-0000-00009D3D0000}"/>
    <cellStyle name="20% - uthevingsfarge 6 4 2 2 2 2" xfId="44913" xr:uid="{00000000-0005-0000-0000-00009E3D0000}"/>
    <cellStyle name="20% - uthevingsfarge 6 4 2 2 3" xfId="44914" xr:uid="{00000000-0005-0000-0000-00009F3D0000}"/>
    <cellStyle name="20% - uthevingsfarge 6 4 2 2_3. Chng in credit spreads" xfId="44915" xr:uid="{00000000-0005-0000-0000-0000A03D0000}"/>
    <cellStyle name="20% - uthevingsfarge 6 4 2 3" xfId="15289" xr:uid="{00000000-0005-0000-0000-0000A13D0000}"/>
    <cellStyle name="20% - uthevingsfarge 6 4 2 3 2" xfId="44916" xr:uid="{00000000-0005-0000-0000-0000A23D0000}"/>
    <cellStyle name="20% - uthevingsfarge 6 4 2 3 2 2" xfId="44917" xr:uid="{00000000-0005-0000-0000-0000A33D0000}"/>
    <cellStyle name="20% - uthevingsfarge 6 4 2 3 3" xfId="44918" xr:uid="{00000000-0005-0000-0000-0000A43D0000}"/>
    <cellStyle name="20% - uthevingsfarge 6 4 2 3_3. Chng in credit spreads" xfId="44919" xr:uid="{00000000-0005-0000-0000-0000A53D0000}"/>
    <cellStyle name="20% - uthevingsfarge 6 4 2 4" xfId="44920" xr:uid="{00000000-0005-0000-0000-0000A63D0000}"/>
    <cellStyle name="20% - uthevingsfarge 6 4 2 4 2" xfId="44921" xr:uid="{00000000-0005-0000-0000-0000A73D0000}"/>
    <cellStyle name="20% - uthevingsfarge 6 4 2 5" xfId="44922" xr:uid="{00000000-0005-0000-0000-0000A83D0000}"/>
    <cellStyle name="20% - uthevingsfarge 6 4 2 6" xfId="44923" xr:uid="{00000000-0005-0000-0000-0000A93D0000}"/>
    <cellStyle name="20% - uthevingsfarge 6 4 2 7" xfId="44924" xr:uid="{00000000-0005-0000-0000-0000AA3D0000}"/>
    <cellStyle name="20% - uthevingsfarge 6 4 2 8" xfId="44925" xr:uid="{00000000-0005-0000-0000-0000AB3D0000}"/>
    <cellStyle name="20% - uthevingsfarge 6 4 2_3. Chng in credit spreads" xfId="44926" xr:uid="{00000000-0005-0000-0000-0000AC3D0000}"/>
    <cellStyle name="20% - uthevingsfarge 6 4 3" xfId="3845" xr:uid="{00000000-0005-0000-0000-0000AD3D0000}"/>
    <cellStyle name="20% - uthevingsfarge 6 4 3 2" xfId="15290" xr:uid="{00000000-0005-0000-0000-0000AE3D0000}"/>
    <cellStyle name="20% - uthevingsfarge 6 4 3 2 2" xfId="44927" xr:uid="{00000000-0005-0000-0000-0000AF3D0000}"/>
    <cellStyle name="20% - uthevingsfarge 6 4 3 3" xfId="15291" xr:uid="{00000000-0005-0000-0000-0000B03D0000}"/>
    <cellStyle name="20% - uthevingsfarge 6 4 3 4" xfId="44928" xr:uid="{00000000-0005-0000-0000-0000B13D0000}"/>
    <cellStyle name="20% - uthevingsfarge 6 4 3 5" xfId="44929" xr:uid="{00000000-0005-0000-0000-0000B23D0000}"/>
    <cellStyle name="20% - uthevingsfarge 6 4 3 6" xfId="44930" xr:uid="{00000000-0005-0000-0000-0000B33D0000}"/>
    <cellStyle name="20% - uthevingsfarge 6 4 3_3. Chng in credit spreads" xfId="44931" xr:uid="{00000000-0005-0000-0000-0000B43D0000}"/>
    <cellStyle name="20% - uthevingsfarge 6 4 4" xfId="15292" xr:uid="{00000000-0005-0000-0000-0000B53D0000}"/>
    <cellStyle name="20% - uthevingsfarge 6 4 4 2" xfId="15293" xr:uid="{00000000-0005-0000-0000-0000B63D0000}"/>
    <cellStyle name="20% - uthevingsfarge 6 4 4 2 2" xfId="44932" xr:uid="{00000000-0005-0000-0000-0000B73D0000}"/>
    <cellStyle name="20% - uthevingsfarge 6 4 4 3" xfId="15294" xr:uid="{00000000-0005-0000-0000-0000B83D0000}"/>
    <cellStyle name="20% - uthevingsfarge 6 4 4 4" xfId="44933" xr:uid="{00000000-0005-0000-0000-0000B93D0000}"/>
    <cellStyle name="20% - uthevingsfarge 6 4 4 5" xfId="44934" xr:uid="{00000000-0005-0000-0000-0000BA3D0000}"/>
    <cellStyle name="20% - uthevingsfarge 6 4 4 6" xfId="44935" xr:uid="{00000000-0005-0000-0000-0000BB3D0000}"/>
    <cellStyle name="20% - uthevingsfarge 6 4 4_3. Chng in credit spreads" xfId="44936" xr:uid="{00000000-0005-0000-0000-0000BC3D0000}"/>
    <cellStyle name="20% - uthevingsfarge 6 4 5" xfId="15295" xr:uid="{00000000-0005-0000-0000-0000BD3D0000}"/>
    <cellStyle name="20% - uthevingsfarge 6 4 5 2" xfId="15296" xr:uid="{00000000-0005-0000-0000-0000BE3D0000}"/>
    <cellStyle name="20% - uthevingsfarge 6 4 5 3" xfId="15297" xr:uid="{00000000-0005-0000-0000-0000BF3D0000}"/>
    <cellStyle name="20% - uthevingsfarge 6 4 5 4" xfId="44937" xr:uid="{00000000-0005-0000-0000-0000C03D0000}"/>
    <cellStyle name="20% - uthevingsfarge 6 4 5 5" xfId="44938" xr:uid="{00000000-0005-0000-0000-0000C13D0000}"/>
    <cellStyle name="20% - uthevingsfarge 6 4 5 6" xfId="44939" xr:uid="{00000000-0005-0000-0000-0000C23D0000}"/>
    <cellStyle name="20% - uthevingsfarge 6 4 5_AVA DVA EL" xfId="15298" xr:uid="{00000000-0005-0000-0000-0000C33D0000}"/>
    <cellStyle name="20% - uthevingsfarge 6 4 6" xfId="15299" xr:uid="{00000000-0005-0000-0000-0000C43D0000}"/>
    <cellStyle name="20% - uthevingsfarge 6 4 6 2" xfId="15300" xr:uid="{00000000-0005-0000-0000-0000C53D0000}"/>
    <cellStyle name="20% - uthevingsfarge 6 4 6_AVA DVA EL" xfId="15301" xr:uid="{00000000-0005-0000-0000-0000C63D0000}"/>
    <cellStyle name="20% - uthevingsfarge 6 4 7" xfId="15302" xr:uid="{00000000-0005-0000-0000-0000C73D0000}"/>
    <cellStyle name="20% - uthevingsfarge 6 4 8" xfId="39922" xr:uid="{00000000-0005-0000-0000-0000C83D0000}"/>
    <cellStyle name="20% - uthevingsfarge 6 4 9" xfId="44940" xr:uid="{00000000-0005-0000-0000-0000C93D0000}"/>
    <cellStyle name="20% - uthevingsfarge 6 4_3. Chng in credit spreads" xfId="44941" xr:uid="{00000000-0005-0000-0000-0000CA3D0000}"/>
    <cellStyle name="20% - uthevingsfarge 6 40" xfId="3846" xr:uid="{00000000-0005-0000-0000-0000CB3D0000}"/>
    <cellStyle name="20% - uthevingsfarge 6 40 2" xfId="3847" xr:uid="{00000000-0005-0000-0000-0000CC3D0000}"/>
    <cellStyle name="20% - uthevingsfarge 6 40 2 2" xfId="3848" xr:uid="{00000000-0005-0000-0000-0000CD3D0000}"/>
    <cellStyle name="20% - uthevingsfarge 6 40 2 3" xfId="44942" xr:uid="{00000000-0005-0000-0000-0000CE3D0000}"/>
    <cellStyle name="20% - uthevingsfarge 6 40 2_4 manuell" xfId="54800" xr:uid="{EAE52264-CB43-4708-9E9F-CBC91AB57889}"/>
    <cellStyle name="20% - uthevingsfarge 6 40 3" xfId="3849" xr:uid="{00000000-0005-0000-0000-0000D03D0000}"/>
    <cellStyle name="20% - uthevingsfarge 6 40 4" xfId="44943" xr:uid="{00000000-0005-0000-0000-0000D13D0000}"/>
    <cellStyle name="20% - uthevingsfarge 6 40_4 manuell" xfId="54801" xr:uid="{824AFB1E-F434-473F-ACF3-44BB1C777A75}"/>
    <cellStyle name="20% - uthevingsfarge 6 41" xfId="3850" xr:uid="{00000000-0005-0000-0000-0000D33D0000}"/>
    <cellStyle name="20% - uthevingsfarge 6 41 2" xfId="3851" xr:uid="{00000000-0005-0000-0000-0000D43D0000}"/>
    <cellStyle name="20% - uthevingsfarge 6 41 2 2" xfId="3852" xr:uid="{00000000-0005-0000-0000-0000D53D0000}"/>
    <cellStyle name="20% - uthevingsfarge 6 41 2 3" xfId="44944" xr:uid="{00000000-0005-0000-0000-0000D63D0000}"/>
    <cellStyle name="20% - uthevingsfarge 6 41 2_4 manuell" xfId="54802" xr:uid="{E3156995-E4A9-418B-800C-E75FAB653260}"/>
    <cellStyle name="20% - uthevingsfarge 6 41 3" xfId="3853" xr:uid="{00000000-0005-0000-0000-0000D83D0000}"/>
    <cellStyle name="20% - uthevingsfarge 6 41 4" xfId="44945" xr:uid="{00000000-0005-0000-0000-0000D93D0000}"/>
    <cellStyle name="20% - uthevingsfarge 6 41_4 manuell" xfId="54803" xr:uid="{E9796A5C-A0C3-4EDF-9094-6E6BEECE280B}"/>
    <cellStyle name="20% - uthevingsfarge 6 42" xfId="3854" xr:uid="{00000000-0005-0000-0000-0000DB3D0000}"/>
    <cellStyle name="20% - uthevingsfarge 6 42 2" xfId="3855" xr:uid="{00000000-0005-0000-0000-0000DC3D0000}"/>
    <cellStyle name="20% - uthevingsfarge 6 42 2 2" xfId="3856" xr:uid="{00000000-0005-0000-0000-0000DD3D0000}"/>
    <cellStyle name="20% - uthevingsfarge 6 42 2 3" xfId="44946" xr:uid="{00000000-0005-0000-0000-0000DE3D0000}"/>
    <cellStyle name="20% - uthevingsfarge 6 42 2_4 manuell" xfId="54804" xr:uid="{98E3C4DC-94CD-4113-AB8A-BAB695C6B7FF}"/>
    <cellStyle name="20% - uthevingsfarge 6 42 3" xfId="3857" xr:uid="{00000000-0005-0000-0000-0000E03D0000}"/>
    <cellStyle name="20% - uthevingsfarge 6 42 4" xfId="44947" xr:uid="{00000000-0005-0000-0000-0000E13D0000}"/>
    <cellStyle name="20% - uthevingsfarge 6 42_4 manuell" xfId="54805" xr:uid="{72269D19-8105-4D50-A9B0-FC1EB81B8F0E}"/>
    <cellStyle name="20% - uthevingsfarge 6 43" xfId="3858" xr:uid="{00000000-0005-0000-0000-0000E33D0000}"/>
    <cellStyle name="20% - uthevingsfarge 6 43 2" xfId="3859" xr:uid="{00000000-0005-0000-0000-0000E43D0000}"/>
    <cellStyle name="20% - uthevingsfarge 6 43 2 2" xfId="3860" xr:uid="{00000000-0005-0000-0000-0000E53D0000}"/>
    <cellStyle name="20% - uthevingsfarge 6 43 2 3" xfId="44948" xr:uid="{00000000-0005-0000-0000-0000E63D0000}"/>
    <cellStyle name="20% - uthevingsfarge 6 43 2_4 manuell" xfId="54806" xr:uid="{DBB5F4F2-616C-4DC7-B38E-97C03CE8DF1B}"/>
    <cellStyle name="20% - uthevingsfarge 6 43 3" xfId="3861" xr:uid="{00000000-0005-0000-0000-0000E83D0000}"/>
    <cellStyle name="20% - uthevingsfarge 6 43 4" xfId="44949" xr:uid="{00000000-0005-0000-0000-0000E93D0000}"/>
    <cellStyle name="20% - uthevingsfarge 6 43_4 manuell" xfId="54807" xr:uid="{5B4491C6-7EA6-4014-9B75-E7A8EE585952}"/>
    <cellStyle name="20% - uthevingsfarge 6 44" xfId="3862" xr:uid="{00000000-0005-0000-0000-0000EB3D0000}"/>
    <cellStyle name="20% - uthevingsfarge 6 44 2" xfId="3863" xr:uid="{00000000-0005-0000-0000-0000EC3D0000}"/>
    <cellStyle name="20% - uthevingsfarge 6 44 2 2" xfId="3864" xr:uid="{00000000-0005-0000-0000-0000ED3D0000}"/>
    <cellStyle name="20% - uthevingsfarge 6 44 2 3" xfId="44950" xr:uid="{00000000-0005-0000-0000-0000EE3D0000}"/>
    <cellStyle name="20% - uthevingsfarge 6 44 2_4 manuell" xfId="54808" xr:uid="{5F5C2655-7B64-4686-BC27-1B91B91923D6}"/>
    <cellStyle name="20% - uthevingsfarge 6 44 3" xfId="3865" xr:uid="{00000000-0005-0000-0000-0000F03D0000}"/>
    <cellStyle name="20% - uthevingsfarge 6 44 4" xfId="44951" xr:uid="{00000000-0005-0000-0000-0000F13D0000}"/>
    <cellStyle name="20% - uthevingsfarge 6 44_4 manuell" xfId="54809" xr:uid="{3ED91A9F-A2D8-4A5E-947B-8D9543822495}"/>
    <cellStyle name="20% - uthevingsfarge 6 45" xfId="3866" xr:uid="{00000000-0005-0000-0000-0000F33D0000}"/>
    <cellStyle name="20% - uthevingsfarge 6 45 2" xfId="3867" xr:uid="{00000000-0005-0000-0000-0000F43D0000}"/>
    <cellStyle name="20% - uthevingsfarge 6 45 2 2" xfId="3868" xr:uid="{00000000-0005-0000-0000-0000F53D0000}"/>
    <cellStyle name="20% - uthevingsfarge 6 45 2 3" xfId="44952" xr:uid="{00000000-0005-0000-0000-0000F63D0000}"/>
    <cellStyle name="20% - uthevingsfarge 6 45 2_4 manuell" xfId="54810" xr:uid="{968A10E2-E3D6-4592-B45B-5B6736671FA9}"/>
    <cellStyle name="20% - uthevingsfarge 6 45 3" xfId="3869" xr:uid="{00000000-0005-0000-0000-0000F83D0000}"/>
    <cellStyle name="20% - uthevingsfarge 6 45 4" xfId="44953" xr:uid="{00000000-0005-0000-0000-0000F93D0000}"/>
    <cellStyle name="20% - uthevingsfarge 6 45_4 manuell" xfId="54811" xr:uid="{7F20F40B-B958-44E0-8292-E3530CB54D23}"/>
    <cellStyle name="20% - uthevingsfarge 6 46" xfId="3870" xr:uid="{00000000-0005-0000-0000-0000FB3D0000}"/>
    <cellStyle name="20% - uthevingsfarge 6 46 2" xfId="3871" xr:uid="{00000000-0005-0000-0000-0000FC3D0000}"/>
    <cellStyle name="20% - uthevingsfarge 6 46 2 2" xfId="3872" xr:uid="{00000000-0005-0000-0000-0000FD3D0000}"/>
    <cellStyle name="20% - uthevingsfarge 6 46 2 3" xfId="44954" xr:uid="{00000000-0005-0000-0000-0000FE3D0000}"/>
    <cellStyle name="20% - uthevingsfarge 6 46 2_4 manuell" xfId="54812" xr:uid="{0BE5513F-340D-4DB9-AF5F-4A7B5C957A60}"/>
    <cellStyle name="20% - uthevingsfarge 6 46 3" xfId="3873" xr:uid="{00000000-0005-0000-0000-0000003E0000}"/>
    <cellStyle name="20% - uthevingsfarge 6 46 4" xfId="44955" xr:uid="{00000000-0005-0000-0000-0000013E0000}"/>
    <cellStyle name="20% - uthevingsfarge 6 46_4 manuell" xfId="54813" xr:uid="{7076DD7F-ABA7-432C-AF92-43F615D081E4}"/>
    <cellStyle name="20% - uthevingsfarge 6 47" xfId="3874" xr:uid="{00000000-0005-0000-0000-0000033E0000}"/>
    <cellStyle name="20% - uthevingsfarge 6 47 2" xfId="3875" xr:uid="{00000000-0005-0000-0000-0000043E0000}"/>
    <cellStyle name="20% - uthevingsfarge 6 47 2 2" xfId="3876" xr:uid="{00000000-0005-0000-0000-0000053E0000}"/>
    <cellStyle name="20% - uthevingsfarge 6 47 2 3" xfId="44956" xr:uid="{00000000-0005-0000-0000-0000063E0000}"/>
    <cellStyle name="20% - uthevingsfarge 6 47 2_4 manuell" xfId="54814" xr:uid="{F6440F9E-A207-4292-BADC-1F7C0E9A7425}"/>
    <cellStyle name="20% - uthevingsfarge 6 47 3" xfId="3877" xr:uid="{00000000-0005-0000-0000-0000083E0000}"/>
    <cellStyle name="20% - uthevingsfarge 6 47 4" xfId="44957" xr:uid="{00000000-0005-0000-0000-0000093E0000}"/>
    <cellStyle name="20% - uthevingsfarge 6 47_4 manuell" xfId="54815" xr:uid="{D62C5038-92C7-4111-B3A7-39E0B2F10C0A}"/>
    <cellStyle name="20% - uthevingsfarge 6 48" xfId="3878" xr:uid="{00000000-0005-0000-0000-00000B3E0000}"/>
    <cellStyle name="20% - uthevingsfarge 6 48 2" xfId="3879" xr:uid="{00000000-0005-0000-0000-00000C3E0000}"/>
    <cellStyle name="20% - uthevingsfarge 6 48 2 2" xfId="3880" xr:uid="{00000000-0005-0000-0000-00000D3E0000}"/>
    <cellStyle name="20% - uthevingsfarge 6 48 2 3" xfId="44958" xr:uid="{00000000-0005-0000-0000-00000E3E0000}"/>
    <cellStyle name="20% - uthevingsfarge 6 48 2_4 manuell" xfId="54816" xr:uid="{D4326921-ED8E-4A17-9752-B88BD8843187}"/>
    <cellStyle name="20% - uthevingsfarge 6 48 3" xfId="3881" xr:uid="{00000000-0005-0000-0000-0000103E0000}"/>
    <cellStyle name="20% - uthevingsfarge 6 48 4" xfId="44959" xr:uid="{00000000-0005-0000-0000-0000113E0000}"/>
    <cellStyle name="20% - uthevingsfarge 6 48_4 manuell" xfId="54817" xr:uid="{CBC5A7DC-1F59-4C01-A366-01E5EF0A4918}"/>
    <cellStyle name="20% - uthevingsfarge 6 49" xfId="3882" xr:uid="{00000000-0005-0000-0000-0000133E0000}"/>
    <cellStyle name="20% - uthevingsfarge 6 49 2" xfId="3883" xr:uid="{00000000-0005-0000-0000-0000143E0000}"/>
    <cellStyle name="20% - uthevingsfarge 6 49 2 2" xfId="3884" xr:uid="{00000000-0005-0000-0000-0000153E0000}"/>
    <cellStyle name="20% - uthevingsfarge 6 49 2 3" xfId="44960" xr:uid="{00000000-0005-0000-0000-0000163E0000}"/>
    <cellStyle name="20% - uthevingsfarge 6 49 2_4 manuell" xfId="54818" xr:uid="{7481C151-08D0-4316-A7B1-A91654A05823}"/>
    <cellStyle name="20% - uthevingsfarge 6 49 3" xfId="3885" xr:uid="{00000000-0005-0000-0000-0000183E0000}"/>
    <cellStyle name="20% - uthevingsfarge 6 49 4" xfId="44961" xr:uid="{00000000-0005-0000-0000-0000193E0000}"/>
    <cellStyle name="20% - uthevingsfarge 6 49_4 manuell" xfId="54819" xr:uid="{F554738D-4ADE-43D8-8A32-3FE1166DD5BA}"/>
    <cellStyle name="20% - uthevingsfarge 6 5" xfId="3886" xr:uid="{00000000-0005-0000-0000-00001B3E0000}"/>
    <cellStyle name="20% - uthevingsfarge 6 5 2" xfId="3887" xr:uid="{00000000-0005-0000-0000-00001C3E0000}"/>
    <cellStyle name="20% - uthevingsfarge 6 5 2 2" xfId="3888" xr:uid="{00000000-0005-0000-0000-00001D3E0000}"/>
    <cellStyle name="20% - uthevingsfarge 6 5 2 2 2" xfId="44962" xr:uid="{00000000-0005-0000-0000-00001E3E0000}"/>
    <cellStyle name="20% - uthevingsfarge 6 5 2 2 2 2" xfId="44963" xr:uid="{00000000-0005-0000-0000-00001F3E0000}"/>
    <cellStyle name="20% - uthevingsfarge 6 5 2 2 3" xfId="44964" xr:uid="{00000000-0005-0000-0000-0000203E0000}"/>
    <cellStyle name="20% - uthevingsfarge 6 5 2 2_3. Chng in credit spreads" xfId="44965" xr:uid="{00000000-0005-0000-0000-0000213E0000}"/>
    <cellStyle name="20% - uthevingsfarge 6 5 2 3" xfId="44966" xr:uid="{00000000-0005-0000-0000-0000223E0000}"/>
    <cellStyle name="20% - uthevingsfarge 6 5 2 3 2" xfId="44967" xr:uid="{00000000-0005-0000-0000-0000233E0000}"/>
    <cellStyle name="20% - uthevingsfarge 6 5 2 3 2 2" xfId="44968" xr:uid="{00000000-0005-0000-0000-0000243E0000}"/>
    <cellStyle name="20% - uthevingsfarge 6 5 2 3 3" xfId="44969" xr:uid="{00000000-0005-0000-0000-0000253E0000}"/>
    <cellStyle name="20% - uthevingsfarge 6 5 2 3_3. Chng in credit spreads" xfId="44970" xr:uid="{00000000-0005-0000-0000-0000263E0000}"/>
    <cellStyle name="20% - uthevingsfarge 6 5 2 4" xfId="44971" xr:uid="{00000000-0005-0000-0000-0000273E0000}"/>
    <cellStyle name="20% - uthevingsfarge 6 5 2 4 2" xfId="44972" xr:uid="{00000000-0005-0000-0000-0000283E0000}"/>
    <cellStyle name="20% - uthevingsfarge 6 5 2 5" xfId="44973" xr:uid="{00000000-0005-0000-0000-0000293E0000}"/>
    <cellStyle name="20% - uthevingsfarge 6 5 2_3. Chng in credit spreads" xfId="44974" xr:uid="{00000000-0005-0000-0000-00002A3E0000}"/>
    <cellStyle name="20% - uthevingsfarge 6 5 3" xfId="3889" xr:uid="{00000000-0005-0000-0000-00002B3E0000}"/>
    <cellStyle name="20% - uthevingsfarge 6 5 3 2" xfId="15303" xr:uid="{00000000-0005-0000-0000-00002C3E0000}"/>
    <cellStyle name="20% - uthevingsfarge 6 5 3 2 2" xfId="44975" xr:uid="{00000000-0005-0000-0000-00002D3E0000}"/>
    <cellStyle name="20% - uthevingsfarge 6 5 3 3" xfId="44976" xr:uid="{00000000-0005-0000-0000-00002E3E0000}"/>
    <cellStyle name="20% - uthevingsfarge 6 5 3_3. Chng in credit spreads" xfId="44977" xr:uid="{00000000-0005-0000-0000-00002F3E0000}"/>
    <cellStyle name="20% - uthevingsfarge 6 5 4" xfId="15304" xr:uid="{00000000-0005-0000-0000-0000303E0000}"/>
    <cellStyle name="20% - uthevingsfarge 6 5 4 2" xfId="44978" xr:uid="{00000000-0005-0000-0000-0000313E0000}"/>
    <cellStyle name="20% - uthevingsfarge 6 5 4 2 2" xfId="44979" xr:uid="{00000000-0005-0000-0000-0000323E0000}"/>
    <cellStyle name="20% - uthevingsfarge 6 5 4 3" xfId="44980" xr:uid="{00000000-0005-0000-0000-0000333E0000}"/>
    <cellStyle name="20% - uthevingsfarge 6 5 4_3. Chng in credit spreads" xfId="44981" xr:uid="{00000000-0005-0000-0000-0000343E0000}"/>
    <cellStyle name="20% - uthevingsfarge 6 5 5" xfId="15305" xr:uid="{00000000-0005-0000-0000-0000353E0000}"/>
    <cellStyle name="20% - uthevingsfarge 6 5 5 2" xfId="44982" xr:uid="{00000000-0005-0000-0000-0000363E0000}"/>
    <cellStyle name="20% - uthevingsfarge 6 5 6" xfId="39923" xr:uid="{00000000-0005-0000-0000-0000373E0000}"/>
    <cellStyle name="20% - uthevingsfarge 6 5 7" xfId="44983" xr:uid="{00000000-0005-0000-0000-0000383E0000}"/>
    <cellStyle name="20% - uthevingsfarge 6 5 8" xfId="44984" xr:uid="{00000000-0005-0000-0000-0000393E0000}"/>
    <cellStyle name="20% - uthevingsfarge 6 5 9" xfId="44985" xr:uid="{00000000-0005-0000-0000-00003A3E0000}"/>
    <cellStyle name="20% - uthevingsfarge 6 5_3. Chng in credit spreads" xfId="44986" xr:uid="{00000000-0005-0000-0000-00003B3E0000}"/>
    <cellStyle name="20% - uthevingsfarge 6 50" xfId="3890" xr:uid="{00000000-0005-0000-0000-00003C3E0000}"/>
    <cellStyle name="20% - uthevingsfarge 6 50 2" xfId="3891" xr:uid="{00000000-0005-0000-0000-00003D3E0000}"/>
    <cellStyle name="20% - uthevingsfarge 6 50 2 2" xfId="3892" xr:uid="{00000000-0005-0000-0000-00003E3E0000}"/>
    <cellStyle name="20% - uthevingsfarge 6 50 2 3" xfId="44987" xr:uid="{00000000-0005-0000-0000-00003F3E0000}"/>
    <cellStyle name="20% - uthevingsfarge 6 50 2_4 manuell" xfId="54820" xr:uid="{332E9343-3718-4697-A456-1DB58C2F6756}"/>
    <cellStyle name="20% - uthevingsfarge 6 50 3" xfId="3893" xr:uid="{00000000-0005-0000-0000-0000413E0000}"/>
    <cellStyle name="20% - uthevingsfarge 6 50 4" xfId="44988" xr:uid="{00000000-0005-0000-0000-0000423E0000}"/>
    <cellStyle name="20% - uthevingsfarge 6 50_4 manuell" xfId="54821" xr:uid="{C3523E6B-EBFD-42E7-8119-7F030F179587}"/>
    <cellStyle name="20% - uthevingsfarge 6 51" xfId="3894" xr:uid="{00000000-0005-0000-0000-0000443E0000}"/>
    <cellStyle name="20% - uthevingsfarge 6 51 2" xfId="3895" xr:uid="{00000000-0005-0000-0000-0000453E0000}"/>
    <cellStyle name="20% - uthevingsfarge 6 51 2 2" xfId="3896" xr:uid="{00000000-0005-0000-0000-0000463E0000}"/>
    <cellStyle name="20% - uthevingsfarge 6 51 2 3" xfId="44989" xr:uid="{00000000-0005-0000-0000-0000473E0000}"/>
    <cellStyle name="20% - uthevingsfarge 6 51 2_4 manuell" xfId="54822" xr:uid="{EBFC5E37-C4BF-4259-AB04-CB458747A136}"/>
    <cellStyle name="20% - uthevingsfarge 6 51 3" xfId="3897" xr:uid="{00000000-0005-0000-0000-0000493E0000}"/>
    <cellStyle name="20% - uthevingsfarge 6 51 4" xfId="44990" xr:uid="{00000000-0005-0000-0000-00004A3E0000}"/>
    <cellStyle name="20% - uthevingsfarge 6 51_4 manuell" xfId="54823" xr:uid="{85461167-57C9-499A-9CBF-DF88424ED19C}"/>
    <cellStyle name="20% - uthevingsfarge 6 52" xfId="3898" xr:uid="{00000000-0005-0000-0000-00004C3E0000}"/>
    <cellStyle name="20% - uthevingsfarge 6 52 2" xfId="3899" xr:uid="{00000000-0005-0000-0000-00004D3E0000}"/>
    <cellStyle name="20% - uthevingsfarge 6 52 2 2" xfId="3900" xr:uid="{00000000-0005-0000-0000-00004E3E0000}"/>
    <cellStyle name="20% - uthevingsfarge 6 52 2 3" xfId="44991" xr:uid="{00000000-0005-0000-0000-00004F3E0000}"/>
    <cellStyle name="20% - uthevingsfarge 6 52 2_4 manuell" xfId="54824" xr:uid="{6EFD042B-3DDD-4A77-8773-401FFDF09CE6}"/>
    <cellStyle name="20% - uthevingsfarge 6 52 3" xfId="3901" xr:uid="{00000000-0005-0000-0000-0000513E0000}"/>
    <cellStyle name="20% - uthevingsfarge 6 52 4" xfId="44992" xr:uid="{00000000-0005-0000-0000-0000523E0000}"/>
    <cellStyle name="20% - uthevingsfarge 6 52_4 manuell" xfId="54825" xr:uid="{62677D18-955B-4C52-BC12-167E6D1E061B}"/>
    <cellStyle name="20% - uthevingsfarge 6 53" xfId="3902" xr:uid="{00000000-0005-0000-0000-0000543E0000}"/>
    <cellStyle name="20% - uthevingsfarge 6 53 2" xfId="3903" xr:uid="{00000000-0005-0000-0000-0000553E0000}"/>
    <cellStyle name="20% - uthevingsfarge 6 53 2 2" xfId="3904" xr:uid="{00000000-0005-0000-0000-0000563E0000}"/>
    <cellStyle name="20% - uthevingsfarge 6 53 2 3" xfId="44993" xr:uid="{00000000-0005-0000-0000-0000573E0000}"/>
    <cellStyle name="20% - uthevingsfarge 6 53 2_4 manuell" xfId="54826" xr:uid="{C24530A2-FFB0-4C28-87E7-FF3555AC7CC9}"/>
    <cellStyle name="20% - uthevingsfarge 6 53 3" xfId="3905" xr:uid="{00000000-0005-0000-0000-0000593E0000}"/>
    <cellStyle name="20% - uthevingsfarge 6 53 4" xfId="44994" xr:uid="{00000000-0005-0000-0000-00005A3E0000}"/>
    <cellStyle name="20% - uthevingsfarge 6 53_4 manuell" xfId="54827" xr:uid="{66D7FE7D-F1FD-4F47-BBEE-A0BE5053D207}"/>
    <cellStyle name="20% - uthevingsfarge 6 54" xfId="3906" xr:uid="{00000000-0005-0000-0000-00005C3E0000}"/>
    <cellStyle name="20% - uthevingsfarge 6 54 2" xfId="3907" xr:uid="{00000000-0005-0000-0000-00005D3E0000}"/>
    <cellStyle name="20% - uthevingsfarge 6 54 2 2" xfId="3908" xr:uid="{00000000-0005-0000-0000-00005E3E0000}"/>
    <cellStyle name="20% - uthevingsfarge 6 54 2 3" xfId="44995" xr:uid="{00000000-0005-0000-0000-00005F3E0000}"/>
    <cellStyle name="20% - uthevingsfarge 6 54 2_4 manuell" xfId="54828" xr:uid="{F9570E80-E463-45AB-88AA-7928B237725F}"/>
    <cellStyle name="20% - uthevingsfarge 6 54 3" xfId="3909" xr:uid="{00000000-0005-0000-0000-0000613E0000}"/>
    <cellStyle name="20% - uthevingsfarge 6 54 4" xfId="44996" xr:uid="{00000000-0005-0000-0000-0000623E0000}"/>
    <cellStyle name="20% - uthevingsfarge 6 54_4 manuell" xfId="54829" xr:uid="{1DD50EC2-2D6B-44D1-8563-C21D529F7BF2}"/>
    <cellStyle name="20% - uthevingsfarge 6 55" xfId="3910" xr:uid="{00000000-0005-0000-0000-0000643E0000}"/>
    <cellStyle name="20% - uthevingsfarge 6 55 2" xfId="3911" xr:uid="{00000000-0005-0000-0000-0000653E0000}"/>
    <cellStyle name="20% - uthevingsfarge 6 55 2 2" xfId="3912" xr:uid="{00000000-0005-0000-0000-0000663E0000}"/>
    <cellStyle name="20% - uthevingsfarge 6 55 2 3" xfId="44997" xr:uid="{00000000-0005-0000-0000-0000673E0000}"/>
    <cellStyle name="20% - uthevingsfarge 6 55 2_4 manuell" xfId="54830" xr:uid="{BF03DB68-FC4F-4214-98F0-A76E680B6EBD}"/>
    <cellStyle name="20% - uthevingsfarge 6 55 3" xfId="3913" xr:uid="{00000000-0005-0000-0000-0000693E0000}"/>
    <cellStyle name="20% - uthevingsfarge 6 55 4" xfId="44998" xr:uid="{00000000-0005-0000-0000-00006A3E0000}"/>
    <cellStyle name="20% - uthevingsfarge 6 55_4 manuell" xfId="54831" xr:uid="{7C60A22B-0BD8-4F94-90D1-1CC9D31283BF}"/>
    <cellStyle name="20% - uthevingsfarge 6 56" xfId="3914" xr:uid="{00000000-0005-0000-0000-00006C3E0000}"/>
    <cellStyle name="20% - uthevingsfarge 6 56 2" xfId="3915" xr:uid="{00000000-0005-0000-0000-00006D3E0000}"/>
    <cellStyle name="20% - uthevingsfarge 6 56 2 2" xfId="3916" xr:uid="{00000000-0005-0000-0000-00006E3E0000}"/>
    <cellStyle name="20% - uthevingsfarge 6 56 2 3" xfId="44999" xr:uid="{00000000-0005-0000-0000-00006F3E0000}"/>
    <cellStyle name="20% - uthevingsfarge 6 56 2_4 manuell" xfId="54832" xr:uid="{86106EE8-396E-45CE-BCF1-BB4296CFECF2}"/>
    <cellStyle name="20% - uthevingsfarge 6 56 3" xfId="3917" xr:uid="{00000000-0005-0000-0000-0000713E0000}"/>
    <cellStyle name="20% - uthevingsfarge 6 56 4" xfId="45000" xr:uid="{00000000-0005-0000-0000-0000723E0000}"/>
    <cellStyle name="20% - uthevingsfarge 6 56_4 manuell" xfId="54833" xr:uid="{158D30A8-9722-4F98-B720-C2E50FC2279F}"/>
    <cellStyle name="20% - uthevingsfarge 6 57" xfId="3918" xr:uid="{00000000-0005-0000-0000-0000743E0000}"/>
    <cellStyle name="20% - uthevingsfarge 6 57 2" xfId="3919" xr:uid="{00000000-0005-0000-0000-0000753E0000}"/>
    <cellStyle name="20% - uthevingsfarge 6 57 2 2" xfId="3920" xr:uid="{00000000-0005-0000-0000-0000763E0000}"/>
    <cellStyle name="20% - uthevingsfarge 6 57 2 3" xfId="45001" xr:uid="{00000000-0005-0000-0000-0000773E0000}"/>
    <cellStyle name="20% - uthevingsfarge 6 57 2_4 manuell" xfId="54834" xr:uid="{CAC50D1F-2DE9-476D-A4F0-ED298B4501E7}"/>
    <cellStyle name="20% - uthevingsfarge 6 57 3" xfId="3921" xr:uid="{00000000-0005-0000-0000-0000793E0000}"/>
    <cellStyle name="20% - uthevingsfarge 6 57 4" xfId="45002" xr:uid="{00000000-0005-0000-0000-00007A3E0000}"/>
    <cellStyle name="20% - uthevingsfarge 6 57_4 manuell" xfId="54835" xr:uid="{C6DB67A5-52EE-40AE-BA05-24E8DABC7937}"/>
    <cellStyle name="20% - uthevingsfarge 6 58" xfId="3922" xr:uid="{00000000-0005-0000-0000-00007C3E0000}"/>
    <cellStyle name="20% - uthevingsfarge 6 58 2" xfId="3923" xr:uid="{00000000-0005-0000-0000-00007D3E0000}"/>
    <cellStyle name="20% - uthevingsfarge 6 58 2 2" xfId="3924" xr:uid="{00000000-0005-0000-0000-00007E3E0000}"/>
    <cellStyle name="20% - uthevingsfarge 6 58 2 3" xfId="45003" xr:uid="{00000000-0005-0000-0000-00007F3E0000}"/>
    <cellStyle name="20% - uthevingsfarge 6 58 2_4 manuell" xfId="54836" xr:uid="{78C189D8-D17D-47CA-A01D-FE4D20061082}"/>
    <cellStyle name="20% - uthevingsfarge 6 58 3" xfId="3925" xr:uid="{00000000-0005-0000-0000-0000813E0000}"/>
    <cellStyle name="20% - uthevingsfarge 6 58 4" xfId="45004" xr:uid="{00000000-0005-0000-0000-0000823E0000}"/>
    <cellStyle name="20% - uthevingsfarge 6 58_4 manuell" xfId="54837" xr:uid="{8CF37430-61E5-488C-A733-5EAAF880C088}"/>
    <cellStyle name="20% - uthevingsfarge 6 59" xfId="3926" xr:uid="{00000000-0005-0000-0000-0000843E0000}"/>
    <cellStyle name="20% - uthevingsfarge 6 59 2" xfId="3927" xr:uid="{00000000-0005-0000-0000-0000853E0000}"/>
    <cellStyle name="20% - uthevingsfarge 6 59 2 2" xfId="3928" xr:uid="{00000000-0005-0000-0000-0000863E0000}"/>
    <cellStyle name="20% - uthevingsfarge 6 59 2 3" xfId="45005" xr:uid="{00000000-0005-0000-0000-0000873E0000}"/>
    <cellStyle name="20% - uthevingsfarge 6 59 2_4 manuell" xfId="54838" xr:uid="{5DB69921-B994-4690-9264-4E45A200F3ED}"/>
    <cellStyle name="20% - uthevingsfarge 6 59 3" xfId="3929" xr:uid="{00000000-0005-0000-0000-0000893E0000}"/>
    <cellStyle name="20% - uthevingsfarge 6 59 4" xfId="45006" xr:uid="{00000000-0005-0000-0000-00008A3E0000}"/>
    <cellStyle name="20% - uthevingsfarge 6 59_4 manuell" xfId="54839" xr:uid="{38845C8E-05D8-4C6E-821A-F0C9FACD5540}"/>
    <cellStyle name="20% - uthevingsfarge 6 6" xfId="3930" xr:uid="{00000000-0005-0000-0000-00008C3E0000}"/>
    <cellStyle name="20% - uthevingsfarge 6 6 2" xfId="3931" xr:uid="{00000000-0005-0000-0000-00008D3E0000}"/>
    <cellStyle name="20% - uthevingsfarge 6 6 2 2" xfId="3932" xr:uid="{00000000-0005-0000-0000-00008E3E0000}"/>
    <cellStyle name="20% - uthevingsfarge 6 6 2 2 2" xfId="45007" xr:uid="{00000000-0005-0000-0000-00008F3E0000}"/>
    <cellStyle name="20% - uthevingsfarge 6 6 2 2_CC1" xfId="54840" xr:uid="{8E0863CC-221E-42A2-AD5C-879E4EC4DCAD}"/>
    <cellStyle name="20% - uthevingsfarge 6 6 2 3" xfId="45008" xr:uid="{00000000-0005-0000-0000-0000903E0000}"/>
    <cellStyle name="20% - uthevingsfarge 6 6 2 4" xfId="45009" xr:uid="{00000000-0005-0000-0000-0000913E0000}"/>
    <cellStyle name="20% - uthevingsfarge 6 6 2_3. Chng in credit spreads" xfId="45010" xr:uid="{00000000-0005-0000-0000-0000923E0000}"/>
    <cellStyle name="20% - uthevingsfarge 6 6 3" xfId="3933" xr:uid="{00000000-0005-0000-0000-0000933E0000}"/>
    <cellStyle name="20% - uthevingsfarge 6 6 3 2" xfId="15306" xr:uid="{00000000-0005-0000-0000-0000943E0000}"/>
    <cellStyle name="20% - uthevingsfarge 6 6 3 2 2" xfId="45011" xr:uid="{00000000-0005-0000-0000-0000953E0000}"/>
    <cellStyle name="20% - uthevingsfarge 6 6 3 3" xfId="45012" xr:uid="{00000000-0005-0000-0000-0000963E0000}"/>
    <cellStyle name="20% - uthevingsfarge 6 6 3_3. Chng in credit spreads" xfId="45013" xr:uid="{00000000-0005-0000-0000-0000973E0000}"/>
    <cellStyle name="20% - uthevingsfarge 6 6 4" xfId="15307" xr:uid="{00000000-0005-0000-0000-0000983E0000}"/>
    <cellStyle name="20% - uthevingsfarge 6 6 4 2" xfId="45014" xr:uid="{00000000-0005-0000-0000-0000993E0000}"/>
    <cellStyle name="20% - uthevingsfarge 6 6 5" xfId="15308" xr:uid="{00000000-0005-0000-0000-00009A3E0000}"/>
    <cellStyle name="20% - uthevingsfarge 6 6 6" xfId="39924" xr:uid="{00000000-0005-0000-0000-00009B3E0000}"/>
    <cellStyle name="20% - uthevingsfarge 6 6 7" xfId="45015" xr:uid="{00000000-0005-0000-0000-00009C3E0000}"/>
    <cellStyle name="20% - uthevingsfarge 6 6 8" xfId="45016" xr:uid="{00000000-0005-0000-0000-00009D3E0000}"/>
    <cellStyle name="20% - uthevingsfarge 6 6 9" xfId="45017" xr:uid="{00000000-0005-0000-0000-00009E3E0000}"/>
    <cellStyle name="20% - uthevingsfarge 6 6_3. Chng in credit spreads" xfId="45018" xr:uid="{00000000-0005-0000-0000-00009F3E0000}"/>
    <cellStyle name="20% - uthevingsfarge 6 60" xfId="15309" xr:uid="{00000000-0005-0000-0000-0000A03E0000}"/>
    <cellStyle name="20% - uthevingsfarge 6 60 2" xfId="15310" xr:uid="{00000000-0005-0000-0000-0000A13E0000}"/>
    <cellStyle name="20% - uthevingsfarge 6 60 2 2" xfId="36612" xr:uid="{00000000-0005-0000-0000-0000A23E0000}"/>
    <cellStyle name="20% - uthevingsfarge 6 60 3" xfId="15311" xr:uid="{00000000-0005-0000-0000-0000A33E0000}"/>
    <cellStyle name="20% - uthevingsfarge 6 60 4" xfId="36376" xr:uid="{00000000-0005-0000-0000-0000A43E0000}"/>
    <cellStyle name="20% - uthevingsfarge 6 60_AVA DVA EL" xfId="15312" xr:uid="{00000000-0005-0000-0000-0000A53E0000}"/>
    <cellStyle name="20% - uthevingsfarge 6 61" xfId="15313" xr:uid="{00000000-0005-0000-0000-0000A63E0000}"/>
    <cellStyle name="20% - uthevingsfarge 6 61 2" xfId="15314" xr:uid="{00000000-0005-0000-0000-0000A73E0000}"/>
    <cellStyle name="20% - uthevingsfarge 6 61 2 2" xfId="36633" xr:uid="{00000000-0005-0000-0000-0000A83E0000}"/>
    <cellStyle name="20% - uthevingsfarge 6 61 3" xfId="15315" xr:uid="{00000000-0005-0000-0000-0000A93E0000}"/>
    <cellStyle name="20% - uthevingsfarge 6 61 4" xfId="36402" xr:uid="{00000000-0005-0000-0000-0000AA3E0000}"/>
    <cellStyle name="20% - uthevingsfarge 6 61_AVA DVA EL" xfId="15316" xr:uid="{00000000-0005-0000-0000-0000AB3E0000}"/>
    <cellStyle name="20% - uthevingsfarge 6 62" xfId="15317" xr:uid="{00000000-0005-0000-0000-0000AC3E0000}"/>
    <cellStyle name="20% - uthevingsfarge 6 62 2" xfId="15318" xr:uid="{00000000-0005-0000-0000-0000AD3E0000}"/>
    <cellStyle name="20% - uthevingsfarge 6 62 2 2" xfId="36602" xr:uid="{00000000-0005-0000-0000-0000AE3E0000}"/>
    <cellStyle name="20% - uthevingsfarge 6 62 3" xfId="36306" xr:uid="{00000000-0005-0000-0000-0000AF3E0000}"/>
    <cellStyle name="20% - uthevingsfarge 6 62_AVA DVA EL" xfId="15319" xr:uid="{00000000-0005-0000-0000-0000B03E0000}"/>
    <cellStyle name="20% - uthevingsfarge 6 63" xfId="15320" xr:uid="{00000000-0005-0000-0000-0000B13E0000}"/>
    <cellStyle name="20% - uthevingsfarge 6 63 2" xfId="36586" xr:uid="{00000000-0005-0000-0000-0000B23E0000}"/>
    <cellStyle name="20% - uthevingsfarge 6 64" xfId="15321" xr:uid="{00000000-0005-0000-0000-0000B33E0000}"/>
    <cellStyle name="20% - uthevingsfarge 6 64 2" xfId="36665" xr:uid="{00000000-0005-0000-0000-0000B43E0000}"/>
    <cellStyle name="20% - uthevingsfarge 6 65" xfId="15322" xr:uid="{00000000-0005-0000-0000-0000B53E0000}"/>
    <cellStyle name="20% - uthevingsfarge 6 65 2" xfId="36556" xr:uid="{00000000-0005-0000-0000-0000B63E0000}"/>
    <cellStyle name="20% - uthevingsfarge 6 66" xfId="15323" xr:uid="{00000000-0005-0000-0000-0000B73E0000}"/>
    <cellStyle name="20% - uthevingsfarge 6 66 2" xfId="36651" xr:uid="{00000000-0005-0000-0000-0000B83E0000}"/>
    <cellStyle name="20% - uthevingsfarge 6 67" xfId="36642" xr:uid="{00000000-0005-0000-0000-0000B93E0000}"/>
    <cellStyle name="20% - uthevingsfarge 6 68" xfId="45019" xr:uid="{00000000-0005-0000-0000-0000BA3E0000}"/>
    <cellStyle name="20% - uthevingsfarge 6 69" xfId="45020" xr:uid="{00000000-0005-0000-0000-0000BB3E0000}"/>
    <cellStyle name="20% - uthevingsfarge 6 7" xfId="3934" xr:uid="{00000000-0005-0000-0000-0000BC3E0000}"/>
    <cellStyle name="20% - uthevingsfarge 6 7 2" xfId="3935" xr:uid="{00000000-0005-0000-0000-0000BD3E0000}"/>
    <cellStyle name="20% - uthevingsfarge 6 7 2 2" xfId="3936" xr:uid="{00000000-0005-0000-0000-0000BE3E0000}"/>
    <cellStyle name="20% - uthevingsfarge 6 7 2 3" xfId="45021" xr:uid="{00000000-0005-0000-0000-0000BF3E0000}"/>
    <cellStyle name="20% - uthevingsfarge 6 7 2 4" xfId="45022" xr:uid="{00000000-0005-0000-0000-0000C03E0000}"/>
    <cellStyle name="20% - uthevingsfarge 6 7 2_4 manuell" xfId="54841" xr:uid="{6784FA16-C634-44EF-ADCE-952DC57D8A4B}"/>
    <cellStyle name="20% - uthevingsfarge 6 7 3" xfId="3937" xr:uid="{00000000-0005-0000-0000-0000C23E0000}"/>
    <cellStyle name="20% - uthevingsfarge 6 7 3 2" xfId="15324" xr:uid="{00000000-0005-0000-0000-0000C33E0000}"/>
    <cellStyle name="20% - uthevingsfarge 6 7 3_AVA DVA EL" xfId="15325" xr:uid="{00000000-0005-0000-0000-0000C43E0000}"/>
    <cellStyle name="20% - uthevingsfarge 6 7 4" xfId="15326" xr:uid="{00000000-0005-0000-0000-0000C53E0000}"/>
    <cellStyle name="20% - uthevingsfarge 6 7 5" xfId="15327" xr:uid="{00000000-0005-0000-0000-0000C63E0000}"/>
    <cellStyle name="20% - uthevingsfarge 6 7 6" xfId="45023" xr:uid="{00000000-0005-0000-0000-0000C73E0000}"/>
    <cellStyle name="20% - uthevingsfarge 6 7 7" xfId="45024" xr:uid="{00000000-0005-0000-0000-0000C83E0000}"/>
    <cellStyle name="20% - uthevingsfarge 6 7 8" xfId="45025" xr:uid="{00000000-0005-0000-0000-0000C93E0000}"/>
    <cellStyle name="20% - uthevingsfarge 6 7_3. Chng in credit spreads" xfId="45026" xr:uid="{00000000-0005-0000-0000-0000CA3E0000}"/>
    <cellStyle name="20% - uthevingsfarge 6 70" xfId="45027" xr:uid="{00000000-0005-0000-0000-0000CB3E0000}"/>
    <cellStyle name="20% - uthevingsfarge 6 71" xfId="45028" xr:uid="{00000000-0005-0000-0000-0000CC3E0000}"/>
    <cellStyle name="20% - uthevingsfarge 6 72" xfId="45029" xr:uid="{00000000-0005-0000-0000-0000CD3E0000}"/>
    <cellStyle name="20% - uthevingsfarge 6 73" xfId="45030" xr:uid="{00000000-0005-0000-0000-0000CE3E0000}"/>
    <cellStyle name="20% - uthevingsfarge 6 74" xfId="45031" xr:uid="{00000000-0005-0000-0000-0000CF3E0000}"/>
    <cellStyle name="20% - uthevingsfarge 6 8" xfId="3938" xr:uid="{00000000-0005-0000-0000-0000D03E0000}"/>
    <cellStyle name="20% - uthevingsfarge 6 8 2" xfId="3939" xr:uid="{00000000-0005-0000-0000-0000D13E0000}"/>
    <cellStyle name="20% - uthevingsfarge 6 8 2 2" xfId="3940" xr:uid="{00000000-0005-0000-0000-0000D23E0000}"/>
    <cellStyle name="20% - uthevingsfarge 6 8 2 3" xfId="45032" xr:uid="{00000000-0005-0000-0000-0000D33E0000}"/>
    <cellStyle name="20% - uthevingsfarge 6 8 2 4" xfId="45033" xr:uid="{00000000-0005-0000-0000-0000D43E0000}"/>
    <cellStyle name="20% - uthevingsfarge 6 8 2_4 manuell" xfId="54842" xr:uid="{D3AC830B-7414-4739-8C05-F90BB44C1A80}"/>
    <cellStyle name="20% - uthevingsfarge 6 8 3" xfId="3941" xr:uid="{00000000-0005-0000-0000-0000D63E0000}"/>
    <cellStyle name="20% - uthevingsfarge 6 8 4" xfId="45034" xr:uid="{00000000-0005-0000-0000-0000D73E0000}"/>
    <cellStyle name="20% - uthevingsfarge 6 8 5" xfId="45035" xr:uid="{00000000-0005-0000-0000-0000D83E0000}"/>
    <cellStyle name="20% - uthevingsfarge 6 8_3. Chng in credit spreads" xfId="45036" xr:uid="{00000000-0005-0000-0000-0000D93E0000}"/>
    <cellStyle name="20% - uthevingsfarge 6 9" xfId="3942" xr:uid="{00000000-0005-0000-0000-0000DA3E0000}"/>
    <cellStyle name="20% - uthevingsfarge 6 9 2" xfId="3943" xr:uid="{00000000-0005-0000-0000-0000DB3E0000}"/>
    <cellStyle name="20% - uthevingsfarge 6 9 2 2" xfId="3944" xr:uid="{00000000-0005-0000-0000-0000DC3E0000}"/>
    <cellStyle name="20% - uthevingsfarge 6 9 2 3" xfId="45037" xr:uid="{00000000-0005-0000-0000-0000DD3E0000}"/>
    <cellStyle name="20% - uthevingsfarge 6 9 2_4 manuell" xfId="54843" xr:uid="{8AC9690A-AAB9-4243-82C9-CBF560816F4A}"/>
    <cellStyle name="20% - uthevingsfarge 6 9 3" xfId="3945" xr:uid="{00000000-0005-0000-0000-0000DF3E0000}"/>
    <cellStyle name="20% - uthevingsfarge 6 9 4" xfId="45038" xr:uid="{00000000-0005-0000-0000-0000E03E0000}"/>
    <cellStyle name="20% - uthevingsfarge 6 9 5" xfId="45039" xr:uid="{00000000-0005-0000-0000-0000E13E0000}"/>
    <cellStyle name="20% - uthevingsfarge 6 9_4 manuell" xfId="54844" xr:uid="{07655AEF-7CDB-4D5B-9DAD-86ABB02A33DC}"/>
    <cellStyle name="20% - uthevingsfarge 6_4 manuell" xfId="54845" xr:uid="{31C27D21-496B-423B-9933-88E78952AE74}"/>
    <cellStyle name="20% - Акцент1" xfId="15328" xr:uid="{00000000-0005-0000-0000-0000E43E0000}"/>
    <cellStyle name="20% - Акцент1 2" xfId="15329" xr:uid="{00000000-0005-0000-0000-0000E53E0000}"/>
    <cellStyle name="20% - Акцент1 3" xfId="15330" xr:uid="{00000000-0005-0000-0000-0000E63E0000}"/>
    <cellStyle name="20% - Акцент1_AVA DVA EL" xfId="15331" xr:uid="{00000000-0005-0000-0000-0000E73E0000}"/>
    <cellStyle name="20% - Акцент2" xfId="15332" xr:uid="{00000000-0005-0000-0000-0000E83E0000}"/>
    <cellStyle name="20% - Акцент2 2" xfId="15333" xr:uid="{00000000-0005-0000-0000-0000E93E0000}"/>
    <cellStyle name="20% - Акцент2 3" xfId="15334" xr:uid="{00000000-0005-0000-0000-0000EA3E0000}"/>
    <cellStyle name="20% - Акцент2_AVA DVA EL" xfId="15335" xr:uid="{00000000-0005-0000-0000-0000EB3E0000}"/>
    <cellStyle name="20% - Акцент3" xfId="15336" xr:uid="{00000000-0005-0000-0000-0000EC3E0000}"/>
    <cellStyle name="20% - Акцент3 2" xfId="15337" xr:uid="{00000000-0005-0000-0000-0000ED3E0000}"/>
    <cellStyle name="20% - Акцент3 3" xfId="15338" xr:uid="{00000000-0005-0000-0000-0000EE3E0000}"/>
    <cellStyle name="20% - Акцент3_AVA DVA EL" xfId="15339" xr:uid="{00000000-0005-0000-0000-0000EF3E0000}"/>
    <cellStyle name="20% - Акцент4" xfId="15340" xr:uid="{00000000-0005-0000-0000-0000F03E0000}"/>
    <cellStyle name="20% - Акцент4 2" xfId="15341" xr:uid="{00000000-0005-0000-0000-0000F13E0000}"/>
    <cellStyle name="20% - Акцент4 3" xfId="15342" xr:uid="{00000000-0005-0000-0000-0000F23E0000}"/>
    <cellStyle name="20% - Акцент4_AVA DVA EL" xfId="15343" xr:uid="{00000000-0005-0000-0000-0000F33E0000}"/>
    <cellStyle name="20% - Акцент5" xfId="15344" xr:uid="{00000000-0005-0000-0000-0000F43E0000}"/>
    <cellStyle name="20% - Акцент5 2" xfId="15345" xr:uid="{00000000-0005-0000-0000-0000F53E0000}"/>
    <cellStyle name="20% - Акцент5 3" xfId="15346" xr:uid="{00000000-0005-0000-0000-0000F63E0000}"/>
    <cellStyle name="20% - Акцент5_AVA DVA EL" xfId="15347" xr:uid="{00000000-0005-0000-0000-0000F73E0000}"/>
    <cellStyle name="20% - Акцент6" xfId="15348" xr:uid="{00000000-0005-0000-0000-0000F83E0000}"/>
    <cellStyle name="20% - Акцент6 2" xfId="15349" xr:uid="{00000000-0005-0000-0000-0000F93E0000}"/>
    <cellStyle name="20% - Акцент6 3" xfId="15350" xr:uid="{00000000-0005-0000-0000-0000FA3E0000}"/>
    <cellStyle name="20% - Акцент6_AVA DVA EL" xfId="15351" xr:uid="{00000000-0005-0000-0000-0000FB3E0000}"/>
    <cellStyle name="3 antraštė" xfId="3946" xr:uid="{00000000-0005-0000-0000-0000FC3E0000}"/>
    <cellStyle name="3 antraštė 2" xfId="15352" xr:uid="{00000000-0005-0000-0000-0000FD3E0000}"/>
    <cellStyle name="3 antraštė_A01" xfId="35724" xr:uid="{00000000-0005-0000-0000-0000FE3E0000}"/>
    <cellStyle name="4 antraštė" xfId="3947" xr:uid="{00000000-0005-0000-0000-0000FF3E0000}"/>
    <cellStyle name="4 antraštė 2" xfId="15353" xr:uid="{00000000-0005-0000-0000-0000003F0000}"/>
    <cellStyle name="4 antraštė_A01" xfId="35725" xr:uid="{00000000-0005-0000-0000-0000013F0000}"/>
    <cellStyle name="40 % - Markeringsfarve1" xfId="15354" xr:uid="{00000000-0005-0000-0000-0000023F0000}"/>
    <cellStyle name="40 % - Markeringsfarve1 2" xfId="15355" xr:uid="{00000000-0005-0000-0000-0000033F0000}"/>
    <cellStyle name="40 % - Markeringsfarve1 3" xfId="15356" xr:uid="{00000000-0005-0000-0000-0000043F0000}"/>
    <cellStyle name="40 % - Markeringsfarve1_AVA DVA EL" xfId="15357" xr:uid="{00000000-0005-0000-0000-0000053F0000}"/>
    <cellStyle name="40 % - Markeringsfarve2" xfId="15358" xr:uid="{00000000-0005-0000-0000-0000063F0000}"/>
    <cellStyle name="40 % - Markeringsfarve2 2" xfId="15359" xr:uid="{00000000-0005-0000-0000-0000073F0000}"/>
    <cellStyle name="40 % - Markeringsfarve2 3" xfId="15360" xr:uid="{00000000-0005-0000-0000-0000083F0000}"/>
    <cellStyle name="40 % - Markeringsfarve2_AVA DVA EL" xfId="15361" xr:uid="{00000000-0005-0000-0000-0000093F0000}"/>
    <cellStyle name="40 % - Markeringsfarve3" xfId="15362" xr:uid="{00000000-0005-0000-0000-00000A3F0000}"/>
    <cellStyle name="40 % - Markeringsfarve3 2" xfId="15363" xr:uid="{00000000-0005-0000-0000-00000B3F0000}"/>
    <cellStyle name="40 % - Markeringsfarve3 3" xfId="15364" xr:uid="{00000000-0005-0000-0000-00000C3F0000}"/>
    <cellStyle name="40 % - Markeringsfarve3_AVA DVA EL" xfId="15365" xr:uid="{00000000-0005-0000-0000-00000D3F0000}"/>
    <cellStyle name="40 % - Markeringsfarve4" xfId="15366" xr:uid="{00000000-0005-0000-0000-00000E3F0000}"/>
    <cellStyle name="40 % - Markeringsfarve4 2" xfId="15367" xr:uid="{00000000-0005-0000-0000-00000F3F0000}"/>
    <cellStyle name="40 % - Markeringsfarve4 3" xfId="15368" xr:uid="{00000000-0005-0000-0000-0000103F0000}"/>
    <cellStyle name="40 % - Markeringsfarve4_AVA DVA EL" xfId="15369" xr:uid="{00000000-0005-0000-0000-0000113F0000}"/>
    <cellStyle name="40 % - Markeringsfarve5" xfId="15370" xr:uid="{00000000-0005-0000-0000-0000123F0000}"/>
    <cellStyle name="40 % - Markeringsfarve5 2" xfId="15371" xr:uid="{00000000-0005-0000-0000-0000133F0000}"/>
    <cellStyle name="40 % - Markeringsfarve5 3" xfId="15372" xr:uid="{00000000-0005-0000-0000-0000143F0000}"/>
    <cellStyle name="40 % - Markeringsfarve5_AVA DVA EL" xfId="15373" xr:uid="{00000000-0005-0000-0000-0000153F0000}"/>
    <cellStyle name="40 % - Markeringsfarve6" xfId="15374" xr:uid="{00000000-0005-0000-0000-0000163F0000}"/>
    <cellStyle name="40 % - Markeringsfarve6 2" xfId="15375" xr:uid="{00000000-0005-0000-0000-0000173F0000}"/>
    <cellStyle name="40 % - Markeringsfarve6 3" xfId="15376" xr:uid="{00000000-0005-0000-0000-0000183F0000}"/>
    <cellStyle name="40 % - Markeringsfarve6_AVA DVA EL" xfId="15377" xr:uid="{00000000-0005-0000-0000-0000193F0000}"/>
    <cellStyle name="40% - 1. jelölőszín" xfId="3948" xr:uid="{00000000-0005-0000-0000-00001A3F0000}"/>
    <cellStyle name="40% - 1. jelölőszín 2" xfId="3949" xr:uid="{00000000-0005-0000-0000-00001B3F0000}"/>
    <cellStyle name="40% - 1. jelölőszín 2 2" xfId="3950" xr:uid="{00000000-0005-0000-0000-00001C3F0000}"/>
    <cellStyle name="40% - 1. jelölőszín 2 2 2" xfId="15378" xr:uid="{00000000-0005-0000-0000-00001D3F0000}"/>
    <cellStyle name="40% - 1. jelölőszín 2 2 3" xfId="45040" xr:uid="{00000000-0005-0000-0000-00001E3F0000}"/>
    <cellStyle name="40% - 1. jelölőszín 2 2_4 manuell" xfId="54846" xr:uid="{D420C193-080D-4DE4-9CB5-4CD5BFCABEBC}"/>
    <cellStyle name="40% - 1. jelölőszín 2 3" xfId="3951" xr:uid="{00000000-0005-0000-0000-0000203F0000}"/>
    <cellStyle name="40% - 1. jelölőszín 2 3 2" xfId="15379" xr:uid="{00000000-0005-0000-0000-0000213F0000}"/>
    <cellStyle name="40% - 1. jelölőszín 2 3 3" xfId="45041" xr:uid="{00000000-0005-0000-0000-0000223F0000}"/>
    <cellStyle name="40% - 1. jelölőszín 2 3_4 manuell" xfId="54847" xr:uid="{1D94126D-FC58-4BC7-AA23-40C697CEE1BF}"/>
    <cellStyle name="40% - 1. jelölőszín 2 4" xfId="15380" xr:uid="{00000000-0005-0000-0000-0000243F0000}"/>
    <cellStyle name="40% - 1. jelölőszín 2 5" xfId="45042" xr:uid="{00000000-0005-0000-0000-0000253F0000}"/>
    <cellStyle name="40% - 1. jelölőszín 2_4 manuell" xfId="54848" xr:uid="{51E5BFAB-02E4-4906-AD41-1F52EC7BE09E}"/>
    <cellStyle name="40% - 1. jelölőszín 3" xfId="3952" xr:uid="{00000000-0005-0000-0000-0000273F0000}"/>
    <cellStyle name="40% - 1. jelölőszín 3 2" xfId="15381" xr:uid="{00000000-0005-0000-0000-0000283F0000}"/>
    <cellStyle name="40% - 1. jelölőszín 3 3" xfId="45043" xr:uid="{00000000-0005-0000-0000-0000293F0000}"/>
    <cellStyle name="40% - 1. jelölőszín 3_4 manuell" xfId="54849" xr:uid="{D45C983C-A95D-43CA-BCDE-D6BCA5487875}"/>
    <cellStyle name="40% - 1. jelölőszín 4" xfId="3953" xr:uid="{00000000-0005-0000-0000-00002B3F0000}"/>
    <cellStyle name="40% - 1. jelölőszín 4 2" xfId="15382" xr:uid="{00000000-0005-0000-0000-00002C3F0000}"/>
    <cellStyle name="40% - 1. jelölőszín 4 3" xfId="45044" xr:uid="{00000000-0005-0000-0000-00002D3F0000}"/>
    <cellStyle name="40% - 1. jelölőszín 4_4 manuell" xfId="54850" xr:uid="{9F2E4234-894D-4EE9-A7CE-BAE76087A0A4}"/>
    <cellStyle name="40% - 1. jelölőszín 5" xfId="15383" xr:uid="{00000000-0005-0000-0000-00002F3F0000}"/>
    <cellStyle name="40% - 1. jelölőszín 6" xfId="45045" xr:uid="{00000000-0005-0000-0000-0000303F0000}"/>
    <cellStyle name="40% - 1. jelölőszín_20130128_ITS on reporting_Annex I_CA" xfId="3954" xr:uid="{00000000-0005-0000-0000-0000313F0000}"/>
    <cellStyle name="40% - 2. jelölőszín" xfId="3955" xr:uid="{00000000-0005-0000-0000-0000323F0000}"/>
    <cellStyle name="40% - 2. jelölőszín 2" xfId="3956" xr:uid="{00000000-0005-0000-0000-0000333F0000}"/>
    <cellStyle name="40% - 2. jelölőszín 2 2" xfId="3957" xr:uid="{00000000-0005-0000-0000-0000343F0000}"/>
    <cellStyle name="40% - 2. jelölőszín 2 2 2" xfId="15384" xr:uid="{00000000-0005-0000-0000-0000353F0000}"/>
    <cellStyle name="40% - 2. jelölőszín 2 2 3" xfId="45046" xr:uid="{00000000-0005-0000-0000-0000363F0000}"/>
    <cellStyle name="40% - 2. jelölőszín 2 2_4 manuell" xfId="54851" xr:uid="{503995A0-303A-499D-9126-7D42DDC1AD3E}"/>
    <cellStyle name="40% - 2. jelölőszín 2 3" xfId="3958" xr:uid="{00000000-0005-0000-0000-0000383F0000}"/>
    <cellStyle name="40% - 2. jelölőszín 2 3 2" xfId="15385" xr:uid="{00000000-0005-0000-0000-0000393F0000}"/>
    <cellStyle name="40% - 2. jelölőszín 2 3 3" xfId="45047" xr:uid="{00000000-0005-0000-0000-00003A3F0000}"/>
    <cellStyle name="40% - 2. jelölőszín 2 3_4 manuell" xfId="54852" xr:uid="{FD6EE167-9099-4D89-B0BE-BC3712BD3566}"/>
    <cellStyle name="40% - 2. jelölőszín 2 4" xfId="15386" xr:uid="{00000000-0005-0000-0000-00003C3F0000}"/>
    <cellStyle name="40% - 2. jelölőszín 2 5" xfId="45048" xr:uid="{00000000-0005-0000-0000-00003D3F0000}"/>
    <cellStyle name="40% - 2. jelölőszín 2_4 manuell" xfId="54853" xr:uid="{2D2B6F29-A294-4B3E-8409-2C80F51F1AA2}"/>
    <cellStyle name="40% - 2. jelölőszín 3" xfId="3959" xr:uid="{00000000-0005-0000-0000-00003F3F0000}"/>
    <cellStyle name="40% - 2. jelölőszín 3 2" xfId="15387" xr:uid="{00000000-0005-0000-0000-0000403F0000}"/>
    <cellStyle name="40% - 2. jelölőszín 3 3" xfId="45049" xr:uid="{00000000-0005-0000-0000-0000413F0000}"/>
    <cellStyle name="40% - 2. jelölőszín 3_4 manuell" xfId="54854" xr:uid="{5C775092-798E-4958-A067-73C41C4720E9}"/>
    <cellStyle name="40% - 2. jelölőszín 4" xfId="3960" xr:uid="{00000000-0005-0000-0000-0000433F0000}"/>
    <cellStyle name="40% - 2. jelölőszín 4 2" xfId="15388" xr:uid="{00000000-0005-0000-0000-0000443F0000}"/>
    <cellStyle name="40% - 2. jelölőszín 4 3" xfId="45050" xr:uid="{00000000-0005-0000-0000-0000453F0000}"/>
    <cellStyle name="40% - 2. jelölőszín 4_4 manuell" xfId="54855" xr:uid="{59B7650F-72EE-4EC0-8F70-74605B314886}"/>
    <cellStyle name="40% - 2. jelölőszín 5" xfId="15389" xr:uid="{00000000-0005-0000-0000-0000473F0000}"/>
    <cellStyle name="40% - 2. jelölőszín 6" xfId="45051" xr:uid="{00000000-0005-0000-0000-0000483F0000}"/>
    <cellStyle name="40% - 2. jelölőszín_20130128_ITS on reporting_Annex I_CA" xfId="3961" xr:uid="{00000000-0005-0000-0000-0000493F0000}"/>
    <cellStyle name="40% - 3. jelölőszín" xfId="3962" xr:uid="{00000000-0005-0000-0000-00004A3F0000}"/>
    <cellStyle name="40% - 3. jelölőszín 2" xfId="3963" xr:uid="{00000000-0005-0000-0000-00004B3F0000}"/>
    <cellStyle name="40% - 3. jelölőszín 2 2" xfId="3964" xr:uid="{00000000-0005-0000-0000-00004C3F0000}"/>
    <cellStyle name="40% - 3. jelölőszín 2 2 2" xfId="15390" xr:uid="{00000000-0005-0000-0000-00004D3F0000}"/>
    <cellStyle name="40% - 3. jelölőszín 2 2 3" xfId="45052" xr:uid="{00000000-0005-0000-0000-00004E3F0000}"/>
    <cellStyle name="40% - 3. jelölőszín 2 2_4 manuell" xfId="54856" xr:uid="{DC3150D7-DF6A-452E-B9A0-64BCF2A7DBB4}"/>
    <cellStyle name="40% - 3. jelölőszín 2 3" xfId="3965" xr:uid="{00000000-0005-0000-0000-0000503F0000}"/>
    <cellStyle name="40% - 3. jelölőszín 2 3 2" xfId="15391" xr:uid="{00000000-0005-0000-0000-0000513F0000}"/>
    <cellStyle name="40% - 3. jelölőszín 2 3 3" xfId="45053" xr:uid="{00000000-0005-0000-0000-0000523F0000}"/>
    <cellStyle name="40% - 3. jelölőszín 2 3_4 manuell" xfId="54857" xr:uid="{F95CF898-4070-4465-9403-7CD4CCF72D30}"/>
    <cellStyle name="40% - 3. jelölőszín 2 4" xfId="15392" xr:uid="{00000000-0005-0000-0000-0000543F0000}"/>
    <cellStyle name="40% - 3. jelölőszín 2 5" xfId="45054" xr:uid="{00000000-0005-0000-0000-0000553F0000}"/>
    <cellStyle name="40% - 3. jelölőszín 2_4 manuell" xfId="54858" xr:uid="{A425C8DE-DC8D-43F1-8225-F7CD3D9B69CD}"/>
    <cellStyle name="40% - 3. jelölőszín 3" xfId="3966" xr:uid="{00000000-0005-0000-0000-0000573F0000}"/>
    <cellStyle name="40% - 3. jelölőszín 3 2" xfId="15393" xr:uid="{00000000-0005-0000-0000-0000583F0000}"/>
    <cellStyle name="40% - 3. jelölőszín 3 3" xfId="45055" xr:uid="{00000000-0005-0000-0000-0000593F0000}"/>
    <cellStyle name="40% - 3. jelölőszín 3_4 manuell" xfId="54859" xr:uid="{B2B4D83E-A2E4-4D4B-89D2-FF272ED06C7B}"/>
    <cellStyle name="40% - 3. jelölőszín 4" xfId="3967" xr:uid="{00000000-0005-0000-0000-00005B3F0000}"/>
    <cellStyle name="40% - 3. jelölőszín 4 2" xfId="15394" xr:uid="{00000000-0005-0000-0000-00005C3F0000}"/>
    <cellStyle name="40% - 3. jelölőszín 4 3" xfId="45056" xr:uid="{00000000-0005-0000-0000-00005D3F0000}"/>
    <cellStyle name="40% - 3. jelölőszín 4_4 manuell" xfId="54860" xr:uid="{66150C89-633C-49FA-BB7D-0D2891356EC4}"/>
    <cellStyle name="40% - 3. jelölőszín 5" xfId="15395" xr:uid="{00000000-0005-0000-0000-00005F3F0000}"/>
    <cellStyle name="40% - 3. jelölőszín 6" xfId="45057" xr:uid="{00000000-0005-0000-0000-0000603F0000}"/>
    <cellStyle name="40% - 3. jelölőszín_20130128_ITS on reporting_Annex I_CA" xfId="3968" xr:uid="{00000000-0005-0000-0000-0000613F0000}"/>
    <cellStyle name="40% - 4. jelölőszín" xfId="3969" xr:uid="{00000000-0005-0000-0000-0000623F0000}"/>
    <cellStyle name="40% - 4. jelölőszín 2" xfId="3970" xr:uid="{00000000-0005-0000-0000-0000633F0000}"/>
    <cellStyle name="40% - 4. jelölőszín 2 2" xfId="3971" xr:uid="{00000000-0005-0000-0000-0000643F0000}"/>
    <cellStyle name="40% - 4. jelölőszín 2 2 2" xfId="15396" xr:uid="{00000000-0005-0000-0000-0000653F0000}"/>
    <cellStyle name="40% - 4. jelölőszín 2 2 3" xfId="45058" xr:uid="{00000000-0005-0000-0000-0000663F0000}"/>
    <cellStyle name="40% - 4. jelölőszín 2 2_4 manuell" xfId="54861" xr:uid="{B9CDDCDE-F6B1-4674-AECB-802931948FF1}"/>
    <cellStyle name="40% - 4. jelölőszín 2 3" xfId="3972" xr:uid="{00000000-0005-0000-0000-0000683F0000}"/>
    <cellStyle name="40% - 4. jelölőszín 2 3 2" xfId="15397" xr:uid="{00000000-0005-0000-0000-0000693F0000}"/>
    <cellStyle name="40% - 4. jelölőszín 2 3 3" xfId="45059" xr:uid="{00000000-0005-0000-0000-00006A3F0000}"/>
    <cellStyle name="40% - 4. jelölőszín 2 3_4 manuell" xfId="54862" xr:uid="{86A9443D-81CA-4461-88B2-029874DE7213}"/>
    <cellStyle name="40% - 4. jelölőszín 2 4" xfId="15398" xr:uid="{00000000-0005-0000-0000-00006C3F0000}"/>
    <cellStyle name="40% - 4. jelölőszín 2 5" xfId="45060" xr:uid="{00000000-0005-0000-0000-00006D3F0000}"/>
    <cellStyle name="40% - 4. jelölőszín 2_4 manuell" xfId="54863" xr:uid="{0B5E8B43-8D30-4BE1-958D-9796D8120DB5}"/>
    <cellStyle name="40% - 4. jelölőszín 3" xfId="3973" xr:uid="{00000000-0005-0000-0000-00006F3F0000}"/>
    <cellStyle name="40% - 4. jelölőszín 3 2" xfId="15399" xr:uid="{00000000-0005-0000-0000-0000703F0000}"/>
    <cellStyle name="40% - 4. jelölőszín 3 3" xfId="45061" xr:uid="{00000000-0005-0000-0000-0000713F0000}"/>
    <cellStyle name="40% - 4. jelölőszín 3_4 manuell" xfId="54864" xr:uid="{E00EAD19-6904-40B2-A5D9-76C50A5D8E16}"/>
    <cellStyle name="40% - 4. jelölőszín 4" xfId="3974" xr:uid="{00000000-0005-0000-0000-0000733F0000}"/>
    <cellStyle name="40% - 4. jelölőszín 4 2" xfId="15400" xr:uid="{00000000-0005-0000-0000-0000743F0000}"/>
    <cellStyle name="40% - 4. jelölőszín 4 3" xfId="45062" xr:uid="{00000000-0005-0000-0000-0000753F0000}"/>
    <cellStyle name="40% - 4. jelölőszín 4_4 manuell" xfId="54865" xr:uid="{F15332DF-9752-45C6-B857-E14116EC419F}"/>
    <cellStyle name="40% - 4. jelölőszín 5" xfId="15401" xr:uid="{00000000-0005-0000-0000-0000773F0000}"/>
    <cellStyle name="40% - 4. jelölőszín 6" xfId="45063" xr:uid="{00000000-0005-0000-0000-0000783F0000}"/>
    <cellStyle name="40% - 4. jelölőszín_20130128_ITS on reporting_Annex I_CA" xfId="3975" xr:uid="{00000000-0005-0000-0000-0000793F0000}"/>
    <cellStyle name="40% - 5. jelölőszín" xfId="3976" xr:uid="{00000000-0005-0000-0000-00007A3F0000}"/>
    <cellStyle name="40% - 5. jelölőszín 2" xfId="3977" xr:uid="{00000000-0005-0000-0000-00007B3F0000}"/>
    <cellStyle name="40% - 5. jelölőszín 2 2" xfId="3978" xr:uid="{00000000-0005-0000-0000-00007C3F0000}"/>
    <cellStyle name="40% - 5. jelölőszín 2 2 2" xfId="15402" xr:uid="{00000000-0005-0000-0000-00007D3F0000}"/>
    <cellStyle name="40% - 5. jelölőszín 2 2 3" xfId="45064" xr:uid="{00000000-0005-0000-0000-00007E3F0000}"/>
    <cellStyle name="40% - 5. jelölőszín 2 2_4 manuell" xfId="54866" xr:uid="{FA882E83-85D5-42F2-91DB-ED82014E2E6C}"/>
    <cellStyle name="40% - 5. jelölőszín 2 3" xfId="3979" xr:uid="{00000000-0005-0000-0000-0000803F0000}"/>
    <cellStyle name="40% - 5. jelölőszín 2 3 2" xfId="15403" xr:uid="{00000000-0005-0000-0000-0000813F0000}"/>
    <cellStyle name="40% - 5. jelölőszín 2 3 3" xfId="45065" xr:uid="{00000000-0005-0000-0000-0000823F0000}"/>
    <cellStyle name="40% - 5. jelölőszín 2 3_4 manuell" xfId="54867" xr:uid="{A2F0F554-E350-447E-A86F-76188DD4E803}"/>
    <cellStyle name="40% - 5. jelölőszín 2 4" xfId="15404" xr:uid="{00000000-0005-0000-0000-0000843F0000}"/>
    <cellStyle name="40% - 5. jelölőszín 2 5" xfId="45066" xr:uid="{00000000-0005-0000-0000-0000853F0000}"/>
    <cellStyle name="40% - 5. jelölőszín 2_4 manuell" xfId="54868" xr:uid="{23AC50A5-568C-4901-AE9D-768E0172C9E0}"/>
    <cellStyle name="40% - 5. jelölőszín 3" xfId="3980" xr:uid="{00000000-0005-0000-0000-0000873F0000}"/>
    <cellStyle name="40% - 5. jelölőszín 3 2" xfId="15405" xr:uid="{00000000-0005-0000-0000-0000883F0000}"/>
    <cellStyle name="40% - 5. jelölőszín 3 3" xfId="45067" xr:uid="{00000000-0005-0000-0000-0000893F0000}"/>
    <cellStyle name="40% - 5. jelölőszín 3_4 manuell" xfId="54869" xr:uid="{4BE3A89B-F432-4F86-A355-15AD8291FBF3}"/>
    <cellStyle name="40% - 5. jelölőszín 4" xfId="3981" xr:uid="{00000000-0005-0000-0000-00008B3F0000}"/>
    <cellStyle name="40% - 5. jelölőszín 4 2" xfId="15406" xr:uid="{00000000-0005-0000-0000-00008C3F0000}"/>
    <cellStyle name="40% - 5. jelölőszín 4 3" xfId="45068" xr:uid="{00000000-0005-0000-0000-00008D3F0000}"/>
    <cellStyle name="40% - 5. jelölőszín 4_4 manuell" xfId="54870" xr:uid="{3C3482A5-0BA2-40FD-803B-41656B07B588}"/>
    <cellStyle name="40% - 5. jelölőszín 5" xfId="15407" xr:uid="{00000000-0005-0000-0000-00008F3F0000}"/>
    <cellStyle name="40% - 5. jelölőszín 6" xfId="45069" xr:uid="{00000000-0005-0000-0000-0000903F0000}"/>
    <cellStyle name="40% - 5. jelölőszín_20130128_ITS on reporting_Annex I_CA" xfId="3982" xr:uid="{00000000-0005-0000-0000-0000913F0000}"/>
    <cellStyle name="40% - 6. jelölőszín" xfId="3983" xr:uid="{00000000-0005-0000-0000-0000923F0000}"/>
    <cellStyle name="40% - 6. jelölőszín 2" xfId="3984" xr:uid="{00000000-0005-0000-0000-0000933F0000}"/>
    <cellStyle name="40% - 6. jelölőszín 2 2" xfId="3985" xr:uid="{00000000-0005-0000-0000-0000943F0000}"/>
    <cellStyle name="40% - 6. jelölőszín 2 2 2" xfId="15408" xr:uid="{00000000-0005-0000-0000-0000953F0000}"/>
    <cellStyle name="40% - 6. jelölőszín 2 2 3" xfId="45070" xr:uid="{00000000-0005-0000-0000-0000963F0000}"/>
    <cellStyle name="40% - 6. jelölőszín 2 2_4 manuell" xfId="54871" xr:uid="{2DE9936D-3E11-4844-A333-68C1E8E7D8C5}"/>
    <cellStyle name="40% - 6. jelölőszín 2 3" xfId="3986" xr:uid="{00000000-0005-0000-0000-0000983F0000}"/>
    <cellStyle name="40% - 6. jelölőszín 2 3 2" xfId="15409" xr:uid="{00000000-0005-0000-0000-0000993F0000}"/>
    <cellStyle name="40% - 6. jelölőszín 2 3 3" xfId="45071" xr:uid="{00000000-0005-0000-0000-00009A3F0000}"/>
    <cellStyle name="40% - 6. jelölőszín 2 3_4 manuell" xfId="54872" xr:uid="{AA013330-1ABE-4E67-9F61-DC97FBE82793}"/>
    <cellStyle name="40% - 6. jelölőszín 2 4" xfId="15410" xr:uid="{00000000-0005-0000-0000-00009C3F0000}"/>
    <cellStyle name="40% - 6. jelölőszín 2 5" xfId="45072" xr:uid="{00000000-0005-0000-0000-00009D3F0000}"/>
    <cellStyle name="40% - 6. jelölőszín 2_4 manuell" xfId="54873" xr:uid="{AD316F6E-9394-4EAC-BECC-1B28986B6DCA}"/>
    <cellStyle name="40% - 6. jelölőszín 3" xfId="3987" xr:uid="{00000000-0005-0000-0000-00009F3F0000}"/>
    <cellStyle name="40% - 6. jelölőszín 3 2" xfId="15411" xr:uid="{00000000-0005-0000-0000-0000A03F0000}"/>
    <cellStyle name="40% - 6. jelölőszín 3 3" xfId="45073" xr:uid="{00000000-0005-0000-0000-0000A13F0000}"/>
    <cellStyle name="40% - 6. jelölőszín 3_4 manuell" xfId="54874" xr:uid="{C19A32F8-FE2D-4FB9-92FC-F84103B65338}"/>
    <cellStyle name="40% - 6. jelölőszín 4" xfId="3988" xr:uid="{00000000-0005-0000-0000-0000A33F0000}"/>
    <cellStyle name="40% - 6. jelölőszín 4 2" xfId="15412" xr:uid="{00000000-0005-0000-0000-0000A43F0000}"/>
    <cellStyle name="40% - 6. jelölőszín 4 3" xfId="45074" xr:uid="{00000000-0005-0000-0000-0000A53F0000}"/>
    <cellStyle name="40% - 6. jelölőszín 4_4 manuell" xfId="54875" xr:uid="{8FBD3579-50D9-44BD-8A9E-A6368F44A5AE}"/>
    <cellStyle name="40% - 6. jelölőszín 5" xfId="15413" xr:uid="{00000000-0005-0000-0000-0000A73F0000}"/>
    <cellStyle name="40% - 6. jelölőszín 6" xfId="45075" xr:uid="{00000000-0005-0000-0000-0000A83F0000}"/>
    <cellStyle name="40% - 6. jelölőszín_20130128_ITS on reporting_Annex I_CA" xfId="3989" xr:uid="{00000000-0005-0000-0000-0000A93F0000}"/>
    <cellStyle name="40% - Accent1" xfId="3990" xr:uid="{00000000-0005-0000-0000-0000AA3F0000}"/>
    <cellStyle name="40% - Accent1 10" xfId="3991" xr:uid="{00000000-0005-0000-0000-0000AB3F0000}"/>
    <cellStyle name="40% - Accent1 10 2" xfId="15414" xr:uid="{00000000-0005-0000-0000-0000AC3F0000}"/>
    <cellStyle name="40% - Accent1 10 3" xfId="15415" xr:uid="{00000000-0005-0000-0000-0000AD3F0000}"/>
    <cellStyle name="40% - Accent1 10_AVA DVA EL" xfId="15416" xr:uid="{00000000-0005-0000-0000-0000AE3F0000}"/>
    <cellStyle name="40% - Accent1 11" xfId="3992" xr:uid="{00000000-0005-0000-0000-0000AF3F0000}"/>
    <cellStyle name="40% - Accent1 11 2" xfId="15417" xr:uid="{00000000-0005-0000-0000-0000B03F0000}"/>
    <cellStyle name="40% - Accent1 11 3" xfId="15418" xr:uid="{00000000-0005-0000-0000-0000B13F0000}"/>
    <cellStyle name="40% - Accent1 11_AVA DVA EL" xfId="15419" xr:uid="{00000000-0005-0000-0000-0000B23F0000}"/>
    <cellStyle name="40% - Accent1 12" xfId="3993" xr:uid="{00000000-0005-0000-0000-0000B33F0000}"/>
    <cellStyle name="40% - Accent1 12 2" xfId="15420" xr:uid="{00000000-0005-0000-0000-0000B43F0000}"/>
    <cellStyle name="40% - Accent1 12 3" xfId="15421" xr:uid="{00000000-0005-0000-0000-0000B53F0000}"/>
    <cellStyle name="40% - Accent1 12_AVA DVA EL" xfId="15422" xr:uid="{00000000-0005-0000-0000-0000B63F0000}"/>
    <cellStyle name="40% - Accent1 13" xfId="15423" xr:uid="{00000000-0005-0000-0000-0000B73F0000}"/>
    <cellStyle name="40% - Accent1 13 2" xfId="15424" xr:uid="{00000000-0005-0000-0000-0000B83F0000}"/>
    <cellStyle name="40% - Accent1 13 3" xfId="15425" xr:uid="{00000000-0005-0000-0000-0000B93F0000}"/>
    <cellStyle name="40% - Accent1 13_AVA DVA EL" xfId="15426" xr:uid="{00000000-0005-0000-0000-0000BA3F0000}"/>
    <cellStyle name="40% - Accent1 14" xfId="15427" xr:uid="{00000000-0005-0000-0000-0000BB3F0000}"/>
    <cellStyle name="40% - Accent1 14 2" xfId="15428" xr:uid="{00000000-0005-0000-0000-0000BC3F0000}"/>
    <cellStyle name="40% - Accent1 14 3" xfId="15429" xr:uid="{00000000-0005-0000-0000-0000BD3F0000}"/>
    <cellStyle name="40% - Accent1 14_AVA DVA EL" xfId="15430" xr:uid="{00000000-0005-0000-0000-0000BE3F0000}"/>
    <cellStyle name="40% - Accent1 15" xfId="15431" xr:uid="{00000000-0005-0000-0000-0000BF3F0000}"/>
    <cellStyle name="40% - Accent1 16" xfId="15432" xr:uid="{00000000-0005-0000-0000-0000C03F0000}"/>
    <cellStyle name="40% - Accent1 17" xfId="39925" xr:uid="{00000000-0005-0000-0000-0000C13F0000}"/>
    <cellStyle name="40% - Accent1 18" xfId="45076" xr:uid="{00000000-0005-0000-0000-0000C23F0000}"/>
    <cellStyle name="40% - Accent1 19" xfId="45077" xr:uid="{00000000-0005-0000-0000-0000C33F0000}"/>
    <cellStyle name="40% - Accent1 2" xfId="3994" xr:uid="{00000000-0005-0000-0000-0000C43F0000}"/>
    <cellStyle name="40% - Accent1 2 2" xfId="3995" xr:uid="{00000000-0005-0000-0000-0000C53F0000}"/>
    <cellStyle name="40% - Accent1 2 2 2" xfId="3996" xr:uid="{00000000-0005-0000-0000-0000C63F0000}"/>
    <cellStyle name="40% - Accent1 2 2 2 2" xfId="15433" xr:uid="{00000000-0005-0000-0000-0000C73F0000}"/>
    <cellStyle name="40% - Accent1 2 2 2 3" xfId="15434" xr:uid="{00000000-0005-0000-0000-0000C83F0000}"/>
    <cellStyle name="40% - Accent1 2 2 2_AVA DVA EL" xfId="15435" xr:uid="{00000000-0005-0000-0000-0000C93F0000}"/>
    <cellStyle name="40% - Accent1 2 2 3" xfId="15436" xr:uid="{00000000-0005-0000-0000-0000CA3F0000}"/>
    <cellStyle name="40% - Accent1 2 2 3 2" xfId="15437" xr:uid="{00000000-0005-0000-0000-0000CB3F0000}"/>
    <cellStyle name="40% - Accent1 2 2 3 3" xfId="15438" xr:uid="{00000000-0005-0000-0000-0000CC3F0000}"/>
    <cellStyle name="40% - Accent1 2 2 3_AVA DVA EL" xfId="15439" xr:uid="{00000000-0005-0000-0000-0000CD3F0000}"/>
    <cellStyle name="40% - Accent1 2 2 4" xfId="15440" xr:uid="{00000000-0005-0000-0000-0000CE3F0000}"/>
    <cellStyle name="40% - Accent1 2 2 4 2" xfId="15441" xr:uid="{00000000-0005-0000-0000-0000CF3F0000}"/>
    <cellStyle name="40% - Accent1 2 2 4 3" xfId="15442" xr:uid="{00000000-0005-0000-0000-0000D03F0000}"/>
    <cellStyle name="40% - Accent1 2 2 4_AVA DVA EL" xfId="15443" xr:uid="{00000000-0005-0000-0000-0000D13F0000}"/>
    <cellStyle name="40% - Accent1 2 2 5" xfId="15444" xr:uid="{00000000-0005-0000-0000-0000D23F0000}"/>
    <cellStyle name="40% - Accent1 2 2 5 2" xfId="15445" xr:uid="{00000000-0005-0000-0000-0000D33F0000}"/>
    <cellStyle name="40% - Accent1 2 2 5 3" xfId="15446" xr:uid="{00000000-0005-0000-0000-0000D43F0000}"/>
    <cellStyle name="40% - Accent1 2 2 5_AVA DVA EL" xfId="15447" xr:uid="{00000000-0005-0000-0000-0000D53F0000}"/>
    <cellStyle name="40% - Accent1 2 2 6" xfId="15448" xr:uid="{00000000-0005-0000-0000-0000D63F0000}"/>
    <cellStyle name="40% - Accent1 2 2 6 2" xfId="15449" xr:uid="{00000000-0005-0000-0000-0000D73F0000}"/>
    <cellStyle name="40% - Accent1 2 2 6 3" xfId="15450" xr:uid="{00000000-0005-0000-0000-0000D83F0000}"/>
    <cellStyle name="40% - Accent1 2 2 6_AVA DVA EL" xfId="15451" xr:uid="{00000000-0005-0000-0000-0000D93F0000}"/>
    <cellStyle name="40% - Accent1 2 2 7" xfId="15452" xr:uid="{00000000-0005-0000-0000-0000DA3F0000}"/>
    <cellStyle name="40% - Accent1 2 2 8" xfId="45078" xr:uid="{00000000-0005-0000-0000-0000DB3F0000}"/>
    <cellStyle name="40% - Accent1 2 2_A01" xfId="12452" xr:uid="{00000000-0005-0000-0000-0000DC3F0000}"/>
    <cellStyle name="40% - Accent1 2 3" xfId="3997" xr:uid="{00000000-0005-0000-0000-0000DD3F0000}"/>
    <cellStyle name="40% - Accent1 2 3 2" xfId="3998" xr:uid="{00000000-0005-0000-0000-0000DE3F0000}"/>
    <cellStyle name="40% - Accent1 2 3 2 2" xfId="15453" xr:uid="{00000000-0005-0000-0000-0000DF3F0000}"/>
    <cellStyle name="40% - Accent1 2 3 2 3" xfId="15454" xr:uid="{00000000-0005-0000-0000-0000E03F0000}"/>
    <cellStyle name="40% - Accent1 2 3 2 4" xfId="45079" xr:uid="{00000000-0005-0000-0000-0000E13F0000}"/>
    <cellStyle name="40% - Accent1 2 3 2_AVA DVA EL" xfId="15455" xr:uid="{00000000-0005-0000-0000-0000E23F0000}"/>
    <cellStyle name="40% - Accent1 2 3 3" xfId="15456" xr:uid="{00000000-0005-0000-0000-0000E33F0000}"/>
    <cellStyle name="40% - Accent1 2 3 3 2" xfId="45080" xr:uid="{00000000-0005-0000-0000-0000E43F0000}"/>
    <cellStyle name="40% - Accent1 2 3 4" xfId="45081" xr:uid="{00000000-0005-0000-0000-0000E53F0000}"/>
    <cellStyle name="40% - Accent1 2 3 5" xfId="45082" xr:uid="{00000000-0005-0000-0000-0000E63F0000}"/>
    <cellStyle name="40% - Accent1 2 3 6" xfId="45083" xr:uid="{00000000-0005-0000-0000-0000E73F0000}"/>
    <cellStyle name="40% - Accent1 2 3_A01" xfId="12453" xr:uid="{00000000-0005-0000-0000-0000E83F0000}"/>
    <cellStyle name="40% - Accent1 2 4" xfId="3999" xr:uid="{00000000-0005-0000-0000-0000E93F0000}"/>
    <cellStyle name="40% - Accent1 2 4 2" xfId="15457" xr:uid="{00000000-0005-0000-0000-0000EA3F0000}"/>
    <cellStyle name="40% - Accent1 2 4 2 2" xfId="15458" xr:uid="{00000000-0005-0000-0000-0000EB3F0000}"/>
    <cellStyle name="40% - Accent1 2 4 2 3" xfId="15459" xr:uid="{00000000-0005-0000-0000-0000EC3F0000}"/>
    <cellStyle name="40% - Accent1 2 4 2_AVA DVA EL" xfId="15460" xr:uid="{00000000-0005-0000-0000-0000ED3F0000}"/>
    <cellStyle name="40% - Accent1 2 4 3" xfId="15461" xr:uid="{00000000-0005-0000-0000-0000EE3F0000}"/>
    <cellStyle name="40% - Accent1 2 4 4" xfId="15462" xr:uid="{00000000-0005-0000-0000-0000EF3F0000}"/>
    <cellStyle name="40% - Accent1 2 4 5" xfId="45084" xr:uid="{00000000-0005-0000-0000-0000F03F0000}"/>
    <cellStyle name="40% - Accent1 2 4_AVA DVA EL" xfId="15463" xr:uid="{00000000-0005-0000-0000-0000F13F0000}"/>
    <cellStyle name="40% - Accent1 2 5" xfId="15464" xr:uid="{00000000-0005-0000-0000-0000F23F0000}"/>
    <cellStyle name="40% - Accent1 2 5 2" xfId="15465" xr:uid="{00000000-0005-0000-0000-0000F33F0000}"/>
    <cellStyle name="40% - Accent1 2 5 3" xfId="15466" xr:uid="{00000000-0005-0000-0000-0000F43F0000}"/>
    <cellStyle name="40% - Accent1 2 5_AVA DVA EL" xfId="15467" xr:uid="{00000000-0005-0000-0000-0000F53F0000}"/>
    <cellStyle name="40% - Accent1 2 6" xfId="15468" xr:uid="{00000000-0005-0000-0000-0000F63F0000}"/>
    <cellStyle name="40% - Accent1 2 6 2" xfId="15469" xr:uid="{00000000-0005-0000-0000-0000F73F0000}"/>
    <cellStyle name="40% - Accent1 2 6 3" xfId="15470" xr:uid="{00000000-0005-0000-0000-0000F83F0000}"/>
    <cellStyle name="40% - Accent1 2 6_AVA DVA EL" xfId="15471" xr:uid="{00000000-0005-0000-0000-0000F93F0000}"/>
    <cellStyle name="40% - Accent1 2 7" xfId="15472" xr:uid="{00000000-0005-0000-0000-0000FA3F0000}"/>
    <cellStyle name="40% - Accent1 2 7 2" xfId="15473" xr:uid="{00000000-0005-0000-0000-0000FB3F0000}"/>
    <cellStyle name="40% - Accent1 2 7 3" xfId="15474" xr:uid="{00000000-0005-0000-0000-0000FC3F0000}"/>
    <cellStyle name="40% - Accent1 2 7_AVA DVA EL" xfId="15475" xr:uid="{00000000-0005-0000-0000-0000FD3F0000}"/>
    <cellStyle name="40% - Accent1 2 8" xfId="15476" xr:uid="{00000000-0005-0000-0000-0000FE3F0000}"/>
    <cellStyle name="40% - Accent1 2 9" xfId="45085" xr:uid="{00000000-0005-0000-0000-0000FF3F0000}"/>
    <cellStyle name="40% - Accent1 2_4 manuell" xfId="54876" xr:uid="{10AA14F5-CA99-4E91-813F-728CD42E0606}"/>
    <cellStyle name="40% - Accent1 3" xfId="4000" xr:uid="{00000000-0005-0000-0000-000001400000}"/>
    <cellStyle name="40% - Accent1 3 10" xfId="15477" xr:uid="{00000000-0005-0000-0000-000002400000}"/>
    <cellStyle name="40% - Accent1 3 10 2" xfId="15478" xr:uid="{00000000-0005-0000-0000-000003400000}"/>
    <cellStyle name="40% - Accent1 3 10 3" xfId="15479" xr:uid="{00000000-0005-0000-0000-000004400000}"/>
    <cellStyle name="40% - Accent1 3 10_AVA DVA EL" xfId="15480" xr:uid="{00000000-0005-0000-0000-000005400000}"/>
    <cellStyle name="40% - Accent1 3 11" xfId="15481" xr:uid="{00000000-0005-0000-0000-000006400000}"/>
    <cellStyle name="40% - Accent1 3 11 2" xfId="15482" xr:uid="{00000000-0005-0000-0000-000007400000}"/>
    <cellStyle name="40% - Accent1 3 11 3" xfId="15483" xr:uid="{00000000-0005-0000-0000-000008400000}"/>
    <cellStyle name="40% - Accent1 3 11_AVA DVA EL" xfId="15484" xr:uid="{00000000-0005-0000-0000-000009400000}"/>
    <cellStyle name="40% - Accent1 3 12" xfId="15485" xr:uid="{00000000-0005-0000-0000-00000A400000}"/>
    <cellStyle name="40% - Accent1 3 12 2" xfId="15486" xr:uid="{00000000-0005-0000-0000-00000B400000}"/>
    <cellStyle name="40% - Accent1 3 12 3" xfId="15487" xr:uid="{00000000-0005-0000-0000-00000C400000}"/>
    <cellStyle name="40% - Accent1 3 12_AVA DVA EL" xfId="15488" xr:uid="{00000000-0005-0000-0000-00000D400000}"/>
    <cellStyle name="40% - Accent1 3 13" xfId="15489" xr:uid="{00000000-0005-0000-0000-00000E400000}"/>
    <cellStyle name="40% - Accent1 3 14" xfId="45086" xr:uid="{00000000-0005-0000-0000-00000F400000}"/>
    <cellStyle name="40% - Accent1 3 2" xfId="15490" xr:uid="{00000000-0005-0000-0000-000010400000}"/>
    <cellStyle name="40% - Accent1 3 2 10" xfId="15491" xr:uid="{00000000-0005-0000-0000-000011400000}"/>
    <cellStyle name="40% - Accent1 3 2 10 2" xfId="15492" xr:uid="{00000000-0005-0000-0000-000012400000}"/>
    <cellStyle name="40% - Accent1 3 2 10 3" xfId="15493" xr:uid="{00000000-0005-0000-0000-000013400000}"/>
    <cellStyle name="40% - Accent1 3 2 10_AVA DVA EL" xfId="15494" xr:uid="{00000000-0005-0000-0000-000014400000}"/>
    <cellStyle name="40% - Accent1 3 2 11" xfId="15495" xr:uid="{00000000-0005-0000-0000-000015400000}"/>
    <cellStyle name="40% - Accent1 3 2 12" xfId="15496" xr:uid="{00000000-0005-0000-0000-000016400000}"/>
    <cellStyle name="40% - Accent1 3 2 2" xfId="15497" xr:uid="{00000000-0005-0000-0000-000017400000}"/>
    <cellStyle name="40% - Accent1 3 2 2 10" xfId="15498" xr:uid="{00000000-0005-0000-0000-000018400000}"/>
    <cellStyle name="40% - Accent1 3 2 2 11" xfId="15499" xr:uid="{00000000-0005-0000-0000-000019400000}"/>
    <cellStyle name="40% - Accent1 3 2 2 2" xfId="15500" xr:uid="{00000000-0005-0000-0000-00001A400000}"/>
    <cellStyle name="40% - Accent1 3 2 2 2 2" xfId="15501" xr:uid="{00000000-0005-0000-0000-00001B400000}"/>
    <cellStyle name="40% - Accent1 3 2 2 2 2 2" xfId="15502" xr:uid="{00000000-0005-0000-0000-00001C400000}"/>
    <cellStyle name="40% - Accent1 3 2 2 2 2 3" xfId="15503" xr:uid="{00000000-0005-0000-0000-00001D400000}"/>
    <cellStyle name="40% - Accent1 3 2 2 2 2_AVA DVA EL" xfId="15504" xr:uid="{00000000-0005-0000-0000-00001E400000}"/>
    <cellStyle name="40% - Accent1 3 2 2 2 3" xfId="15505" xr:uid="{00000000-0005-0000-0000-00001F400000}"/>
    <cellStyle name="40% - Accent1 3 2 2 2 3 2" xfId="15506" xr:uid="{00000000-0005-0000-0000-000020400000}"/>
    <cellStyle name="40% - Accent1 3 2 2 2 3 3" xfId="15507" xr:uid="{00000000-0005-0000-0000-000021400000}"/>
    <cellStyle name="40% - Accent1 3 2 2 2 3_AVA DVA EL" xfId="15508" xr:uid="{00000000-0005-0000-0000-000022400000}"/>
    <cellStyle name="40% - Accent1 3 2 2 2 4" xfId="15509" xr:uid="{00000000-0005-0000-0000-000023400000}"/>
    <cellStyle name="40% - Accent1 3 2 2 2 5" xfId="15510" xr:uid="{00000000-0005-0000-0000-000024400000}"/>
    <cellStyle name="40% - Accent1 3 2 2 2_AVA DVA EL" xfId="15511" xr:uid="{00000000-0005-0000-0000-000025400000}"/>
    <cellStyle name="40% - Accent1 3 2 2 3" xfId="15512" xr:uid="{00000000-0005-0000-0000-000026400000}"/>
    <cellStyle name="40% - Accent1 3 2 2 3 2" xfId="15513" xr:uid="{00000000-0005-0000-0000-000027400000}"/>
    <cellStyle name="40% - Accent1 3 2 2 3 3" xfId="15514" xr:uid="{00000000-0005-0000-0000-000028400000}"/>
    <cellStyle name="40% - Accent1 3 2 2 3_AVA DVA EL" xfId="15515" xr:uid="{00000000-0005-0000-0000-000029400000}"/>
    <cellStyle name="40% - Accent1 3 2 2 4" xfId="15516" xr:uid="{00000000-0005-0000-0000-00002A400000}"/>
    <cellStyle name="40% - Accent1 3 2 2 4 2" xfId="15517" xr:uid="{00000000-0005-0000-0000-00002B400000}"/>
    <cellStyle name="40% - Accent1 3 2 2 4 3" xfId="15518" xr:uid="{00000000-0005-0000-0000-00002C400000}"/>
    <cellStyle name="40% - Accent1 3 2 2 4_AVA DVA EL" xfId="15519" xr:uid="{00000000-0005-0000-0000-00002D400000}"/>
    <cellStyle name="40% - Accent1 3 2 2 5" xfId="15520" xr:uid="{00000000-0005-0000-0000-00002E400000}"/>
    <cellStyle name="40% - Accent1 3 2 2 5 2" xfId="15521" xr:uid="{00000000-0005-0000-0000-00002F400000}"/>
    <cellStyle name="40% - Accent1 3 2 2 5 3" xfId="15522" xr:uid="{00000000-0005-0000-0000-000030400000}"/>
    <cellStyle name="40% - Accent1 3 2 2 5_AVA DVA EL" xfId="15523" xr:uid="{00000000-0005-0000-0000-000031400000}"/>
    <cellStyle name="40% - Accent1 3 2 2 6" xfId="15524" xr:uid="{00000000-0005-0000-0000-000032400000}"/>
    <cellStyle name="40% - Accent1 3 2 2 6 2" xfId="15525" xr:uid="{00000000-0005-0000-0000-000033400000}"/>
    <cellStyle name="40% - Accent1 3 2 2 6 3" xfId="15526" xr:uid="{00000000-0005-0000-0000-000034400000}"/>
    <cellStyle name="40% - Accent1 3 2 2 6_AVA DVA EL" xfId="15527" xr:uid="{00000000-0005-0000-0000-000035400000}"/>
    <cellStyle name="40% - Accent1 3 2 2 7" xfId="15528" xr:uid="{00000000-0005-0000-0000-000036400000}"/>
    <cellStyle name="40% - Accent1 3 2 2 7 2" xfId="15529" xr:uid="{00000000-0005-0000-0000-000037400000}"/>
    <cellStyle name="40% - Accent1 3 2 2 7 3" xfId="15530" xr:uid="{00000000-0005-0000-0000-000038400000}"/>
    <cellStyle name="40% - Accent1 3 2 2 7_AVA DVA EL" xfId="15531" xr:uid="{00000000-0005-0000-0000-000039400000}"/>
    <cellStyle name="40% - Accent1 3 2 2 8" xfId="15532" xr:uid="{00000000-0005-0000-0000-00003A400000}"/>
    <cellStyle name="40% - Accent1 3 2 2 8 2" xfId="15533" xr:uid="{00000000-0005-0000-0000-00003B400000}"/>
    <cellStyle name="40% - Accent1 3 2 2 8 3" xfId="15534" xr:uid="{00000000-0005-0000-0000-00003C400000}"/>
    <cellStyle name="40% - Accent1 3 2 2 8_AVA DVA EL" xfId="15535" xr:uid="{00000000-0005-0000-0000-00003D400000}"/>
    <cellStyle name="40% - Accent1 3 2 2 9" xfId="15536" xr:uid="{00000000-0005-0000-0000-00003E400000}"/>
    <cellStyle name="40% - Accent1 3 2 2 9 2" xfId="15537" xr:uid="{00000000-0005-0000-0000-00003F400000}"/>
    <cellStyle name="40% - Accent1 3 2 2 9 3" xfId="15538" xr:uid="{00000000-0005-0000-0000-000040400000}"/>
    <cellStyle name="40% - Accent1 3 2 2 9_AVA DVA EL" xfId="15539" xr:uid="{00000000-0005-0000-0000-000041400000}"/>
    <cellStyle name="40% - Accent1 3 2 2_AVA DVA EL" xfId="15540" xr:uid="{00000000-0005-0000-0000-000042400000}"/>
    <cellStyle name="40% - Accent1 3 2 3" xfId="15541" xr:uid="{00000000-0005-0000-0000-000043400000}"/>
    <cellStyle name="40% - Accent1 3 2 3 2" xfId="15542" xr:uid="{00000000-0005-0000-0000-000044400000}"/>
    <cellStyle name="40% - Accent1 3 2 3 2 2" xfId="15543" xr:uid="{00000000-0005-0000-0000-000045400000}"/>
    <cellStyle name="40% - Accent1 3 2 3 2 3" xfId="15544" xr:uid="{00000000-0005-0000-0000-000046400000}"/>
    <cellStyle name="40% - Accent1 3 2 3 2_AVA DVA EL" xfId="15545" xr:uid="{00000000-0005-0000-0000-000047400000}"/>
    <cellStyle name="40% - Accent1 3 2 3 3" xfId="15546" xr:uid="{00000000-0005-0000-0000-000048400000}"/>
    <cellStyle name="40% - Accent1 3 2 3 3 2" xfId="15547" xr:uid="{00000000-0005-0000-0000-000049400000}"/>
    <cellStyle name="40% - Accent1 3 2 3 3 3" xfId="15548" xr:uid="{00000000-0005-0000-0000-00004A400000}"/>
    <cellStyle name="40% - Accent1 3 2 3 3_AVA DVA EL" xfId="15549" xr:uid="{00000000-0005-0000-0000-00004B400000}"/>
    <cellStyle name="40% - Accent1 3 2 3 4" xfId="15550" xr:uid="{00000000-0005-0000-0000-00004C400000}"/>
    <cellStyle name="40% - Accent1 3 2 3 5" xfId="15551" xr:uid="{00000000-0005-0000-0000-00004D400000}"/>
    <cellStyle name="40% - Accent1 3 2 3_AVA DVA EL" xfId="15552" xr:uid="{00000000-0005-0000-0000-00004E400000}"/>
    <cellStyle name="40% - Accent1 3 2 4" xfId="15553" xr:uid="{00000000-0005-0000-0000-00004F400000}"/>
    <cellStyle name="40% - Accent1 3 2 4 2" xfId="15554" xr:uid="{00000000-0005-0000-0000-000050400000}"/>
    <cellStyle name="40% - Accent1 3 2 4 3" xfId="15555" xr:uid="{00000000-0005-0000-0000-000051400000}"/>
    <cellStyle name="40% - Accent1 3 2 4_AVA DVA EL" xfId="15556" xr:uid="{00000000-0005-0000-0000-000052400000}"/>
    <cellStyle name="40% - Accent1 3 2 5" xfId="15557" xr:uid="{00000000-0005-0000-0000-000053400000}"/>
    <cellStyle name="40% - Accent1 3 2 5 2" xfId="15558" xr:uid="{00000000-0005-0000-0000-000054400000}"/>
    <cellStyle name="40% - Accent1 3 2 5 3" xfId="15559" xr:uid="{00000000-0005-0000-0000-000055400000}"/>
    <cellStyle name="40% - Accent1 3 2 5_AVA DVA EL" xfId="15560" xr:uid="{00000000-0005-0000-0000-000056400000}"/>
    <cellStyle name="40% - Accent1 3 2 6" xfId="15561" xr:uid="{00000000-0005-0000-0000-000057400000}"/>
    <cellStyle name="40% - Accent1 3 2 6 2" xfId="15562" xr:uid="{00000000-0005-0000-0000-000058400000}"/>
    <cellStyle name="40% - Accent1 3 2 6 3" xfId="15563" xr:uid="{00000000-0005-0000-0000-000059400000}"/>
    <cellStyle name="40% - Accent1 3 2 6_AVA DVA EL" xfId="15564" xr:uid="{00000000-0005-0000-0000-00005A400000}"/>
    <cellStyle name="40% - Accent1 3 2 7" xfId="15565" xr:uid="{00000000-0005-0000-0000-00005B400000}"/>
    <cellStyle name="40% - Accent1 3 2 7 2" xfId="15566" xr:uid="{00000000-0005-0000-0000-00005C400000}"/>
    <cellStyle name="40% - Accent1 3 2 7 3" xfId="15567" xr:uid="{00000000-0005-0000-0000-00005D400000}"/>
    <cellStyle name="40% - Accent1 3 2 7_AVA DVA EL" xfId="15568" xr:uid="{00000000-0005-0000-0000-00005E400000}"/>
    <cellStyle name="40% - Accent1 3 2 8" xfId="15569" xr:uid="{00000000-0005-0000-0000-00005F400000}"/>
    <cellStyle name="40% - Accent1 3 2 8 2" xfId="15570" xr:uid="{00000000-0005-0000-0000-000060400000}"/>
    <cellStyle name="40% - Accent1 3 2 8 3" xfId="15571" xr:uid="{00000000-0005-0000-0000-000061400000}"/>
    <cellStyle name="40% - Accent1 3 2 8_AVA DVA EL" xfId="15572" xr:uid="{00000000-0005-0000-0000-000062400000}"/>
    <cellStyle name="40% - Accent1 3 2 9" xfId="15573" xr:uid="{00000000-0005-0000-0000-000063400000}"/>
    <cellStyle name="40% - Accent1 3 2 9 2" xfId="15574" xr:uid="{00000000-0005-0000-0000-000064400000}"/>
    <cellStyle name="40% - Accent1 3 2 9 3" xfId="15575" xr:uid="{00000000-0005-0000-0000-000065400000}"/>
    <cellStyle name="40% - Accent1 3 2 9_AVA DVA EL" xfId="15576" xr:uid="{00000000-0005-0000-0000-000066400000}"/>
    <cellStyle name="40% - Accent1 3 2_AVA DVA EL" xfId="15577" xr:uid="{00000000-0005-0000-0000-000067400000}"/>
    <cellStyle name="40% - Accent1 3 3" xfId="15578" xr:uid="{00000000-0005-0000-0000-000068400000}"/>
    <cellStyle name="40% - Accent1 3 3 10" xfId="15579" xr:uid="{00000000-0005-0000-0000-000069400000}"/>
    <cellStyle name="40% - Accent1 3 3 11" xfId="15580" xr:uid="{00000000-0005-0000-0000-00006A400000}"/>
    <cellStyle name="40% - Accent1 3 3 2" xfId="15581" xr:uid="{00000000-0005-0000-0000-00006B400000}"/>
    <cellStyle name="40% - Accent1 3 3 2 2" xfId="15582" xr:uid="{00000000-0005-0000-0000-00006C400000}"/>
    <cellStyle name="40% - Accent1 3 3 2 2 2" xfId="15583" xr:uid="{00000000-0005-0000-0000-00006D400000}"/>
    <cellStyle name="40% - Accent1 3 3 2 2 3" xfId="15584" xr:uid="{00000000-0005-0000-0000-00006E400000}"/>
    <cellStyle name="40% - Accent1 3 3 2 2_AVA DVA EL" xfId="15585" xr:uid="{00000000-0005-0000-0000-00006F400000}"/>
    <cellStyle name="40% - Accent1 3 3 2 3" xfId="15586" xr:uid="{00000000-0005-0000-0000-000070400000}"/>
    <cellStyle name="40% - Accent1 3 3 2 3 2" xfId="15587" xr:uid="{00000000-0005-0000-0000-000071400000}"/>
    <cellStyle name="40% - Accent1 3 3 2 3 3" xfId="15588" xr:uid="{00000000-0005-0000-0000-000072400000}"/>
    <cellStyle name="40% - Accent1 3 3 2 3_AVA DVA EL" xfId="15589" xr:uid="{00000000-0005-0000-0000-000073400000}"/>
    <cellStyle name="40% - Accent1 3 3 2 4" xfId="15590" xr:uid="{00000000-0005-0000-0000-000074400000}"/>
    <cellStyle name="40% - Accent1 3 3 2 5" xfId="15591" xr:uid="{00000000-0005-0000-0000-000075400000}"/>
    <cellStyle name="40% - Accent1 3 3 2_AVA DVA EL" xfId="15592" xr:uid="{00000000-0005-0000-0000-000076400000}"/>
    <cellStyle name="40% - Accent1 3 3 3" xfId="15593" xr:uid="{00000000-0005-0000-0000-000077400000}"/>
    <cellStyle name="40% - Accent1 3 3 3 2" xfId="15594" xr:uid="{00000000-0005-0000-0000-000078400000}"/>
    <cellStyle name="40% - Accent1 3 3 3 3" xfId="15595" xr:uid="{00000000-0005-0000-0000-000079400000}"/>
    <cellStyle name="40% - Accent1 3 3 3_AVA DVA EL" xfId="15596" xr:uid="{00000000-0005-0000-0000-00007A400000}"/>
    <cellStyle name="40% - Accent1 3 3 4" xfId="15597" xr:uid="{00000000-0005-0000-0000-00007B400000}"/>
    <cellStyle name="40% - Accent1 3 3 4 2" xfId="15598" xr:uid="{00000000-0005-0000-0000-00007C400000}"/>
    <cellStyle name="40% - Accent1 3 3 4 3" xfId="15599" xr:uid="{00000000-0005-0000-0000-00007D400000}"/>
    <cellStyle name="40% - Accent1 3 3 4_AVA DVA EL" xfId="15600" xr:uid="{00000000-0005-0000-0000-00007E400000}"/>
    <cellStyle name="40% - Accent1 3 3 5" xfId="15601" xr:uid="{00000000-0005-0000-0000-00007F400000}"/>
    <cellStyle name="40% - Accent1 3 3 5 2" xfId="15602" xr:uid="{00000000-0005-0000-0000-000080400000}"/>
    <cellStyle name="40% - Accent1 3 3 5 3" xfId="15603" xr:uid="{00000000-0005-0000-0000-000081400000}"/>
    <cellStyle name="40% - Accent1 3 3 5_AVA DVA EL" xfId="15604" xr:uid="{00000000-0005-0000-0000-000082400000}"/>
    <cellStyle name="40% - Accent1 3 3 6" xfId="15605" xr:uid="{00000000-0005-0000-0000-000083400000}"/>
    <cellStyle name="40% - Accent1 3 3 6 2" xfId="15606" xr:uid="{00000000-0005-0000-0000-000084400000}"/>
    <cellStyle name="40% - Accent1 3 3 6 3" xfId="15607" xr:uid="{00000000-0005-0000-0000-000085400000}"/>
    <cellStyle name="40% - Accent1 3 3 6_AVA DVA EL" xfId="15608" xr:uid="{00000000-0005-0000-0000-000086400000}"/>
    <cellStyle name="40% - Accent1 3 3 7" xfId="15609" xr:uid="{00000000-0005-0000-0000-000087400000}"/>
    <cellStyle name="40% - Accent1 3 3 7 2" xfId="15610" xr:uid="{00000000-0005-0000-0000-000088400000}"/>
    <cellStyle name="40% - Accent1 3 3 7 3" xfId="15611" xr:uid="{00000000-0005-0000-0000-000089400000}"/>
    <cellStyle name="40% - Accent1 3 3 7_AVA DVA EL" xfId="15612" xr:uid="{00000000-0005-0000-0000-00008A400000}"/>
    <cellStyle name="40% - Accent1 3 3 8" xfId="15613" xr:uid="{00000000-0005-0000-0000-00008B400000}"/>
    <cellStyle name="40% - Accent1 3 3 8 2" xfId="15614" xr:uid="{00000000-0005-0000-0000-00008C400000}"/>
    <cellStyle name="40% - Accent1 3 3 8 3" xfId="15615" xr:uid="{00000000-0005-0000-0000-00008D400000}"/>
    <cellStyle name="40% - Accent1 3 3 8_AVA DVA EL" xfId="15616" xr:uid="{00000000-0005-0000-0000-00008E400000}"/>
    <cellStyle name="40% - Accent1 3 3 9" xfId="15617" xr:uid="{00000000-0005-0000-0000-00008F400000}"/>
    <cellStyle name="40% - Accent1 3 3 9 2" xfId="15618" xr:uid="{00000000-0005-0000-0000-000090400000}"/>
    <cellStyle name="40% - Accent1 3 3 9 3" xfId="15619" xr:uid="{00000000-0005-0000-0000-000091400000}"/>
    <cellStyle name="40% - Accent1 3 3 9_AVA DVA EL" xfId="15620" xr:uid="{00000000-0005-0000-0000-000092400000}"/>
    <cellStyle name="40% - Accent1 3 3_AVA DVA EL" xfId="15621" xr:uid="{00000000-0005-0000-0000-000093400000}"/>
    <cellStyle name="40% - Accent1 3 4" xfId="15622" xr:uid="{00000000-0005-0000-0000-000094400000}"/>
    <cellStyle name="40% - Accent1 3 4 2" xfId="15623" xr:uid="{00000000-0005-0000-0000-000095400000}"/>
    <cellStyle name="40% - Accent1 3 4 2 2" xfId="15624" xr:uid="{00000000-0005-0000-0000-000096400000}"/>
    <cellStyle name="40% - Accent1 3 4 2 3" xfId="15625" xr:uid="{00000000-0005-0000-0000-000097400000}"/>
    <cellStyle name="40% - Accent1 3 4 2_AVA DVA EL" xfId="15626" xr:uid="{00000000-0005-0000-0000-000098400000}"/>
    <cellStyle name="40% - Accent1 3 4 3" xfId="15627" xr:uid="{00000000-0005-0000-0000-000099400000}"/>
    <cellStyle name="40% - Accent1 3 4 3 2" xfId="15628" xr:uid="{00000000-0005-0000-0000-00009A400000}"/>
    <cellStyle name="40% - Accent1 3 4 3 3" xfId="15629" xr:uid="{00000000-0005-0000-0000-00009B400000}"/>
    <cellStyle name="40% - Accent1 3 4 3_AVA DVA EL" xfId="15630" xr:uid="{00000000-0005-0000-0000-00009C400000}"/>
    <cellStyle name="40% - Accent1 3 4 4" xfId="15631" xr:uid="{00000000-0005-0000-0000-00009D400000}"/>
    <cellStyle name="40% - Accent1 3 4 5" xfId="15632" xr:uid="{00000000-0005-0000-0000-00009E400000}"/>
    <cellStyle name="40% - Accent1 3 4_AVA DVA EL" xfId="15633" xr:uid="{00000000-0005-0000-0000-00009F400000}"/>
    <cellStyle name="40% - Accent1 3 5" xfId="15634" xr:uid="{00000000-0005-0000-0000-0000A0400000}"/>
    <cellStyle name="40% - Accent1 3 5 2" xfId="15635" xr:uid="{00000000-0005-0000-0000-0000A1400000}"/>
    <cellStyle name="40% - Accent1 3 5 2 2" xfId="15636" xr:uid="{00000000-0005-0000-0000-0000A2400000}"/>
    <cellStyle name="40% - Accent1 3 5 2 3" xfId="15637" xr:uid="{00000000-0005-0000-0000-0000A3400000}"/>
    <cellStyle name="40% - Accent1 3 5 2_AVA DVA EL" xfId="15638" xr:uid="{00000000-0005-0000-0000-0000A4400000}"/>
    <cellStyle name="40% - Accent1 3 5 3" xfId="15639" xr:uid="{00000000-0005-0000-0000-0000A5400000}"/>
    <cellStyle name="40% - Accent1 3 5 3 2" xfId="15640" xr:uid="{00000000-0005-0000-0000-0000A6400000}"/>
    <cellStyle name="40% - Accent1 3 5 3 3" xfId="15641" xr:uid="{00000000-0005-0000-0000-0000A7400000}"/>
    <cellStyle name="40% - Accent1 3 5 3_AVA DVA EL" xfId="15642" xr:uid="{00000000-0005-0000-0000-0000A8400000}"/>
    <cellStyle name="40% - Accent1 3 5 4" xfId="15643" xr:uid="{00000000-0005-0000-0000-0000A9400000}"/>
    <cellStyle name="40% - Accent1 3 5 5" xfId="15644" xr:uid="{00000000-0005-0000-0000-0000AA400000}"/>
    <cellStyle name="40% - Accent1 3 5_AVA DVA EL" xfId="15645" xr:uid="{00000000-0005-0000-0000-0000AB400000}"/>
    <cellStyle name="40% - Accent1 3 6" xfId="15646" xr:uid="{00000000-0005-0000-0000-0000AC400000}"/>
    <cellStyle name="40% - Accent1 3 6 2" xfId="15647" xr:uid="{00000000-0005-0000-0000-0000AD400000}"/>
    <cellStyle name="40% - Accent1 3 6 3" xfId="15648" xr:uid="{00000000-0005-0000-0000-0000AE400000}"/>
    <cellStyle name="40% - Accent1 3 6_AVA DVA EL" xfId="15649" xr:uid="{00000000-0005-0000-0000-0000AF400000}"/>
    <cellStyle name="40% - Accent1 3 7" xfId="15650" xr:uid="{00000000-0005-0000-0000-0000B0400000}"/>
    <cellStyle name="40% - Accent1 3 7 2" xfId="15651" xr:uid="{00000000-0005-0000-0000-0000B1400000}"/>
    <cellStyle name="40% - Accent1 3 7 3" xfId="15652" xr:uid="{00000000-0005-0000-0000-0000B2400000}"/>
    <cellStyle name="40% - Accent1 3 7_AVA DVA EL" xfId="15653" xr:uid="{00000000-0005-0000-0000-0000B3400000}"/>
    <cellStyle name="40% - Accent1 3 8" xfId="15654" xr:uid="{00000000-0005-0000-0000-0000B4400000}"/>
    <cellStyle name="40% - Accent1 3 8 2" xfId="15655" xr:uid="{00000000-0005-0000-0000-0000B5400000}"/>
    <cellStyle name="40% - Accent1 3 8 3" xfId="15656" xr:uid="{00000000-0005-0000-0000-0000B6400000}"/>
    <cellStyle name="40% - Accent1 3 8_AVA DVA EL" xfId="15657" xr:uid="{00000000-0005-0000-0000-0000B7400000}"/>
    <cellStyle name="40% - Accent1 3 9" xfId="15658" xr:uid="{00000000-0005-0000-0000-0000B8400000}"/>
    <cellStyle name="40% - Accent1 3 9 2" xfId="15659" xr:uid="{00000000-0005-0000-0000-0000B9400000}"/>
    <cellStyle name="40% - Accent1 3 9 3" xfId="15660" xr:uid="{00000000-0005-0000-0000-0000BA400000}"/>
    <cellStyle name="40% - Accent1 3 9_AVA DVA EL" xfId="15661" xr:uid="{00000000-0005-0000-0000-0000BB400000}"/>
    <cellStyle name="40% - Accent1 3_4 manuell" xfId="54877" xr:uid="{A5693C0E-4A26-4E96-9D99-36DB4C093337}"/>
    <cellStyle name="40% - Accent1 4" xfId="4001" xr:uid="{00000000-0005-0000-0000-0000BD400000}"/>
    <cellStyle name="40% - Accent1 4 10" xfId="15662" xr:uid="{00000000-0005-0000-0000-0000BE400000}"/>
    <cellStyle name="40% - Accent1 4 10 2" xfId="15663" xr:uid="{00000000-0005-0000-0000-0000BF400000}"/>
    <cellStyle name="40% - Accent1 4 10 3" xfId="15664" xr:uid="{00000000-0005-0000-0000-0000C0400000}"/>
    <cellStyle name="40% - Accent1 4 10_AVA DVA EL" xfId="15665" xr:uid="{00000000-0005-0000-0000-0000C1400000}"/>
    <cellStyle name="40% - Accent1 4 11" xfId="15666" xr:uid="{00000000-0005-0000-0000-0000C2400000}"/>
    <cellStyle name="40% - Accent1 4 11 2" xfId="15667" xr:uid="{00000000-0005-0000-0000-0000C3400000}"/>
    <cellStyle name="40% - Accent1 4 11 3" xfId="15668" xr:uid="{00000000-0005-0000-0000-0000C4400000}"/>
    <cellStyle name="40% - Accent1 4 11_AVA DVA EL" xfId="15669" xr:uid="{00000000-0005-0000-0000-0000C5400000}"/>
    <cellStyle name="40% - Accent1 4 12" xfId="15670" xr:uid="{00000000-0005-0000-0000-0000C6400000}"/>
    <cellStyle name="40% - Accent1 4 2" xfId="15671" xr:uid="{00000000-0005-0000-0000-0000C7400000}"/>
    <cellStyle name="40% - Accent1 4 2 10" xfId="15672" xr:uid="{00000000-0005-0000-0000-0000C8400000}"/>
    <cellStyle name="40% - Accent1 4 2 11" xfId="15673" xr:uid="{00000000-0005-0000-0000-0000C9400000}"/>
    <cellStyle name="40% - Accent1 4 2 2" xfId="15674" xr:uid="{00000000-0005-0000-0000-0000CA400000}"/>
    <cellStyle name="40% - Accent1 4 2 2 2" xfId="15675" xr:uid="{00000000-0005-0000-0000-0000CB400000}"/>
    <cellStyle name="40% - Accent1 4 2 2 2 2" xfId="15676" xr:uid="{00000000-0005-0000-0000-0000CC400000}"/>
    <cellStyle name="40% - Accent1 4 2 2 2 3" xfId="15677" xr:uid="{00000000-0005-0000-0000-0000CD400000}"/>
    <cellStyle name="40% - Accent1 4 2 2 2_AVA DVA EL" xfId="15678" xr:uid="{00000000-0005-0000-0000-0000CE400000}"/>
    <cellStyle name="40% - Accent1 4 2 2 3" xfId="15679" xr:uid="{00000000-0005-0000-0000-0000CF400000}"/>
    <cellStyle name="40% - Accent1 4 2 2 3 2" xfId="15680" xr:uid="{00000000-0005-0000-0000-0000D0400000}"/>
    <cellStyle name="40% - Accent1 4 2 2 3 3" xfId="15681" xr:uid="{00000000-0005-0000-0000-0000D1400000}"/>
    <cellStyle name="40% - Accent1 4 2 2 3_AVA DVA EL" xfId="15682" xr:uid="{00000000-0005-0000-0000-0000D2400000}"/>
    <cellStyle name="40% - Accent1 4 2 2 4" xfId="15683" xr:uid="{00000000-0005-0000-0000-0000D3400000}"/>
    <cellStyle name="40% - Accent1 4 2 2 5" xfId="15684" xr:uid="{00000000-0005-0000-0000-0000D4400000}"/>
    <cellStyle name="40% - Accent1 4 2 2_AVA DVA EL" xfId="15685" xr:uid="{00000000-0005-0000-0000-0000D5400000}"/>
    <cellStyle name="40% - Accent1 4 2 3" xfId="15686" xr:uid="{00000000-0005-0000-0000-0000D6400000}"/>
    <cellStyle name="40% - Accent1 4 2 3 2" xfId="15687" xr:uid="{00000000-0005-0000-0000-0000D7400000}"/>
    <cellStyle name="40% - Accent1 4 2 3 3" xfId="15688" xr:uid="{00000000-0005-0000-0000-0000D8400000}"/>
    <cellStyle name="40% - Accent1 4 2 3_AVA DVA EL" xfId="15689" xr:uid="{00000000-0005-0000-0000-0000D9400000}"/>
    <cellStyle name="40% - Accent1 4 2 4" xfId="15690" xr:uid="{00000000-0005-0000-0000-0000DA400000}"/>
    <cellStyle name="40% - Accent1 4 2 4 2" xfId="15691" xr:uid="{00000000-0005-0000-0000-0000DB400000}"/>
    <cellStyle name="40% - Accent1 4 2 4 3" xfId="15692" xr:uid="{00000000-0005-0000-0000-0000DC400000}"/>
    <cellStyle name="40% - Accent1 4 2 4_AVA DVA EL" xfId="15693" xr:uid="{00000000-0005-0000-0000-0000DD400000}"/>
    <cellStyle name="40% - Accent1 4 2 5" xfId="15694" xr:uid="{00000000-0005-0000-0000-0000DE400000}"/>
    <cellStyle name="40% - Accent1 4 2 5 2" xfId="15695" xr:uid="{00000000-0005-0000-0000-0000DF400000}"/>
    <cellStyle name="40% - Accent1 4 2 5 3" xfId="15696" xr:uid="{00000000-0005-0000-0000-0000E0400000}"/>
    <cellStyle name="40% - Accent1 4 2 5_AVA DVA EL" xfId="15697" xr:uid="{00000000-0005-0000-0000-0000E1400000}"/>
    <cellStyle name="40% - Accent1 4 2 6" xfId="15698" xr:uid="{00000000-0005-0000-0000-0000E2400000}"/>
    <cellStyle name="40% - Accent1 4 2 6 2" xfId="15699" xr:uid="{00000000-0005-0000-0000-0000E3400000}"/>
    <cellStyle name="40% - Accent1 4 2 6 3" xfId="15700" xr:uid="{00000000-0005-0000-0000-0000E4400000}"/>
    <cellStyle name="40% - Accent1 4 2 6_AVA DVA EL" xfId="15701" xr:uid="{00000000-0005-0000-0000-0000E5400000}"/>
    <cellStyle name="40% - Accent1 4 2 7" xfId="15702" xr:uid="{00000000-0005-0000-0000-0000E6400000}"/>
    <cellStyle name="40% - Accent1 4 2 7 2" xfId="15703" xr:uid="{00000000-0005-0000-0000-0000E7400000}"/>
    <cellStyle name="40% - Accent1 4 2 7 3" xfId="15704" xr:uid="{00000000-0005-0000-0000-0000E8400000}"/>
    <cellStyle name="40% - Accent1 4 2 7_AVA DVA EL" xfId="15705" xr:uid="{00000000-0005-0000-0000-0000E9400000}"/>
    <cellStyle name="40% - Accent1 4 2 8" xfId="15706" xr:uid="{00000000-0005-0000-0000-0000EA400000}"/>
    <cellStyle name="40% - Accent1 4 2 8 2" xfId="15707" xr:uid="{00000000-0005-0000-0000-0000EB400000}"/>
    <cellStyle name="40% - Accent1 4 2 8 3" xfId="15708" xr:uid="{00000000-0005-0000-0000-0000EC400000}"/>
    <cellStyle name="40% - Accent1 4 2 8_AVA DVA EL" xfId="15709" xr:uid="{00000000-0005-0000-0000-0000ED400000}"/>
    <cellStyle name="40% - Accent1 4 2 9" xfId="15710" xr:uid="{00000000-0005-0000-0000-0000EE400000}"/>
    <cellStyle name="40% - Accent1 4 2 9 2" xfId="15711" xr:uid="{00000000-0005-0000-0000-0000EF400000}"/>
    <cellStyle name="40% - Accent1 4 2 9 3" xfId="15712" xr:uid="{00000000-0005-0000-0000-0000F0400000}"/>
    <cellStyle name="40% - Accent1 4 2 9_AVA DVA EL" xfId="15713" xr:uid="{00000000-0005-0000-0000-0000F1400000}"/>
    <cellStyle name="40% - Accent1 4 2_AVA DVA EL" xfId="15714" xr:uid="{00000000-0005-0000-0000-0000F2400000}"/>
    <cellStyle name="40% - Accent1 4 3" xfId="15715" xr:uid="{00000000-0005-0000-0000-0000F3400000}"/>
    <cellStyle name="40% - Accent1 4 3 2" xfId="15716" xr:uid="{00000000-0005-0000-0000-0000F4400000}"/>
    <cellStyle name="40% - Accent1 4 3 2 2" xfId="15717" xr:uid="{00000000-0005-0000-0000-0000F5400000}"/>
    <cellStyle name="40% - Accent1 4 3 2 3" xfId="15718" xr:uid="{00000000-0005-0000-0000-0000F6400000}"/>
    <cellStyle name="40% - Accent1 4 3 2_AVA DVA EL" xfId="15719" xr:uid="{00000000-0005-0000-0000-0000F7400000}"/>
    <cellStyle name="40% - Accent1 4 3 3" xfId="15720" xr:uid="{00000000-0005-0000-0000-0000F8400000}"/>
    <cellStyle name="40% - Accent1 4 3 3 2" xfId="15721" xr:uid="{00000000-0005-0000-0000-0000F9400000}"/>
    <cellStyle name="40% - Accent1 4 3 3 3" xfId="15722" xr:uid="{00000000-0005-0000-0000-0000FA400000}"/>
    <cellStyle name="40% - Accent1 4 3 3_AVA DVA EL" xfId="15723" xr:uid="{00000000-0005-0000-0000-0000FB400000}"/>
    <cellStyle name="40% - Accent1 4 3 4" xfId="15724" xr:uid="{00000000-0005-0000-0000-0000FC400000}"/>
    <cellStyle name="40% - Accent1 4 3 5" xfId="15725" xr:uid="{00000000-0005-0000-0000-0000FD400000}"/>
    <cellStyle name="40% - Accent1 4 3_AVA DVA EL" xfId="15726" xr:uid="{00000000-0005-0000-0000-0000FE400000}"/>
    <cellStyle name="40% - Accent1 4 4" xfId="15727" xr:uid="{00000000-0005-0000-0000-0000FF400000}"/>
    <cellStyle name="40% - Accent1 4 4 2" xfId="15728" xr:uid="{00000000-0005-0000-0000-000000410000}"/>
    <cellStyle name="40% - Accent1 4 4 2 2" xfId="15729" xr:uid="{00000000-0005-0000-0000-000001410000}"/>
    <cellStyle name="40% - Accent1 4 4 2 3" xfId="15730" xr:uid="{00000000-0005-0000-0000-000002410000}"/>
    <cellStyle name="40% - Accent1 4 4 2_AVA DVA EL" xfId="15731" xr:uid="{00000000-0005-0000-0000-000003410000}"/>
    <cellStyle name="40% - Accent1 4 4 3" xfId="15732" xr:uid="{00000000-0005-0000-0000-000004410000}"/>
    <cellStyle name="40% - Accent1 4 4 3 2" xfId="15733" xr:uid="{00000000-0005-0000-0000-000005410000}"/>
    <cellStyle name="40% - Accent1 4 4 3 3" xfId="15734" xr:uid="{00000000-0005-0000-0000-000006410000}"/>
    <cellStyle name="40% - Accent1 4 4 3_AVA DVA EL" xfId="15735" xr:uid="{00000000-0005-0000-0000-000007410000}"/>
    <cellStyle name="40% - Accent1 4 4 4" xfId="15736" xr:uid="{00000000-0005-0000-0000-000008410000}"/>
    <cellStyle name="40% - Accent1 4 4 5" xfId="15737" xr:uid="{00000000-0005-0000-0000-000009410000}"/>
    <cellStyle name="40% - Accent1 4 4_AVA DVA EL" xfId="15738" xr:uid="{00000000-0005-0000-0000-00000A410000}"/>
    <cellStyle name="40% - Accent1 4 5" xfId="15739" xr:uid="{00000000-0005-0000-0000-00000B410000}"/>
    <cellStyle name="40% - Accent1 4 5 2" xfId="15740" xr:uid="{00000000-0005-0000-0000-00000C410000}"/>
    <cellStyle name="40% - Accent1 4 5 3" xfId="15741" xr:uid="{00000000-0005-0000-0000-00000D410000}"/>
    <cellStyle name="40% - Accent1 4 5_AVA DVA EL" xfId="15742" xr:uid="{00000000-0005-0000-0000-00000E410000}"/>
    <cellStyle name="40% - Accent1 4 6" xfId="15743" xr:uid="{00000000-0005-0000-0000-00000F410000}"/>
    <cellStyle name="40% - Accent1 4 6 2" xfId="15744" xr:uid="{00000000-0005-0000-0000-000010410000}"/>
    <cellStyle name="40% - Accent1 4 6 3" xfId="15745" xr:uid="{00000000-0005-0000-0000-000011410000}"/>
    <cellStyle name="40% - Accent1 4 6_AVA DVA EL" xfId="15746" xr:uid="{00000000-0005-0000-0000-000012410000}"/>
    <cellStyle name="40% - Accent1 4 7" xfId="15747" xr:uid="{00000000-0005-0000-0000-000013410000}"/>
    <cellStyle name="40% - Accent1 4 7 2" xfId="15748" xr:uid="{00000000-0005-0000-0000-000014410000}"/>
    <cellStyle name="40% - Accent1 4 7 3" xfId="15749" xr:uid="{00000000-0005-0000-0000-000015410000}"/>
    <cellStyle name="40% - Accent1 4 7_AVA DVA EL" xfId="15750" xr:uid="{00000000-0005-0000-0000-000016410000}"/>
    <cellStyle name="40% - Accent1 4 8" xfId="15751" xr:uid="{00000000-0005-0000-0000-000017410000}"/>
    <cellStyle name="40% - Accent1 4 8 2" xfId="15752" xr:uid="{00000000-0005-0000-0000-000018410000}"/>
    <cellStyle name="40% - Accent1 4 8 3" xfId="15753" xr:uid="{00000000-0005-0000-0000-000019410000}"/>
    <cellStyle name="40% - Accent1 4 8_AVA DVA EL" xfId="15754" xr:uid="{00000000-0005-0000-0000-00001A410000}"/>
    <cellStyle name="40% - Accent1 4 9" xfId="15755" xr:uid="{00000000-0005-0000-0000-00001B410000}"/>
    <cellStyle name="40% - Accent1 4 9 2" xfId="15756" xr:uid="{00000000-0005-0000-0000-00001C410000}"/>
    <cellStyle name="40% - Accent1 4 9 3" xfId="15757" xr:uid="{00000000-0005-0000-0000-00001D410000}"/>
    <cellStyle name="40% - Accent1 4 9_AVA DVA EL" xfId="15758" xr:uid="{00000000-0005-0000-0000-00001E410000}"/>
    <cellStyle name="40% - Accent1 4_A01" xfId="35726" xr:uid="{00000000-0005-0000-0000-00001F410000}"/>
    <cellStyle name="40% - Accent1 5" xfId="4002" xr:uid="{00000000-0005-0000-0000-000020410000}"/>
    <cellStyle name="40% - Accent1 5 10" xfId="15759" xr:uid="{00000000-0005-0000-0000-000021410000}"/>
    <cellStyle name="40% - Accent1 5 10 2" xfId="15760" xr:uid="{00000000-0005-0000-0000-000022410000}"/>
    <cellStyle name="40% - Accent1 5 10 3" xfId="15761" xr:uid="{00000000-0005-0000-0000-000023410000}"/>
    <cellStyle name="40% - Accent1 5 10_AVA DVA EL" xfId="15762" xr:uid="{00000000-0005-0000-0000-000024410000}"/>
    <cellStyle name="40% - Accent1 5 11" xfId="15763" xr:uid="{00000000-0005-0000-0000-000025410000}"/>
    <cellStyle name="40% - Accent1 5 11 2" xfId="15764" xr:uid="{00000000-0005-0000-0000-000026410000}"/>
    <cellStyle name="40% - Accent1 5 11 3" xfId="15765" xr:uid="{00000000-0005-0000-0000-000027410000}"/>
    <cellStyle name="40% - Accent1 5 11_AVA DVA EL" xfId="15766" xr:uid="{00000000-0005-0000-0000-000028410000}"/>
    <cellStyle name="40% - Accent1 5 12" xfId="15767" xr:uid="{00000000-0005-0000-0000-000029410000}"/>
    <cellStyle name="40% - Accent1 5 2" xfId="15768" xr:uid="{00000000-0005-0000-0000-00002A410000}"/>
    <cellStyle name="40% - Accent1 5 2 10" xfId="15769" xr:uid="{00000000-0005-0000-0000-00002B410000}"/>
    <cellStyle name="40% - Accent1 5 2 11" xfId="15770" xr:uid="{00000000-0005-0000-0000-00002C410000}"/>
    <cellStyle name="40% - Accent1 5 2 2" xfId="15771" xr:uid="{00000000-0005-0000-0000-00002D410000}"/>
    <cellStyle name="40% - Accent1 5 2 2 2" xfId="15772" xr:uid="{00000000-0005-0000-0000-00002E410000}"/>
    <cellStyle name="40% - Accent1 5 2 2 2 2" xfId="15773" xr:uid="{00000000-0005-0000-0000-00002F410000}"/>
    <cellStyle name="40% - Accent1 5 2 2 2 3" xfId="15774" xr:uid="{00000000-0005-0000-0000-000030410000}"/>
    <cellStyle name="40% - Accent1 5 2 2 2_AVA DVA EL" xfId="15775" xr:uid="{00000000-0005-0000-0000-000031410000}"/>
    <cellStyle name="40% - Accent1 5 2 2 3" xfId="15776" xr:uid="{00000000-0005-0000-0000-000032410000}"/>
    <cellStyle name="40% - Accent1 5 2 2 3 2" xfId="15777" xr:uid="{00000000-0005-0000-0000-000033410000}"/>
    <cellStyle name="40% - Accent1 5 2 2 3 3" xfId="15778" xr:uid="{00000000-0005-0000-0000-000034410000}"/>
    <cellStyle name="40% - Accent1 5 2 2 3_AVA DVA EL" xfId="15779" xr:uid="{00000000-0005-0000-0000-000035410000}"/>
    <cellStyle name="40% - Accent1 5 2 2 4" xfId="15780" xr:uid="{00000000-0005-0000-0000-000036410000}"/>
    <cellStyle name="40% - Accent1 5 2 2 5" xfId="15781" xr:uid="{00000000-0005-0000-0000-000037410000}"/>
    <cellStyle name="40% - Accent1 5 2 2_AVA DVA EL" xfId="15782" xr:uid="{00000000-0005-0000-0000-000038410000}"/>
    <cellStyle name="40% - Accent1 5 2 3" xfId="15783" xr:uid="{00000000-0005-0000-0000-000039410000}"/>
    <cellStyle name="40% - Accent1 5 2 3 2" xfId="15784" xr:uid="{00000000-0005-0000-0000-00003A410000}"/>
    <cellStyle name="40% - Accent1 5 2 3 3" xfId="15785" xr:uid="{00000000-0005-0000-0000-00003B410000}"/>
    <cellStyle name="40% - Accent1 5 2 3_AVA DVA EL" xfId="15786" xr:uid="{00000000-0005-0000-0000-00003C410000}"/>
    <cellStyle name="40% - Accent1 5 2 4" xfId="15787" xr:uid="{00000000-0005-0000-0000-00003D410000}"/>
    <cellStyle name="40% - Accent1 5 2 4 2" xfId="15788" xr:uid="{00000000-0005-0000-0000-00003E410000}"/>
    <cellStyle name="40% - Accent1 5 2 4 3" xfId="15789" xr:uid="{00000000-0005-0000-0000-00003F410000}"/>
    <cellStyle name="40% - Accent1 5 2 4_AVA DVA EL" xfId="15790" xr:uid="{00000000-0005-0000-0000-000040410000}"/>
    <cellStyle name="40% - Accent1 5 2 5" xfId="15791" xr:uid="{00000000-0005-0000-0000-000041410000}"/>
    <cellStyle name="40% - Accent1 5 2 5 2" xfId="15792" xr:uid="{00000000-0005-0000-0000-000042410000}"/>
    <cellStyle name="40% - Accent1 5 2 5 3" xfId="15793" xr:uid="{00000000-0005-0000-0000-000043410000}"/>
    <cellStyle name="40% - Accent1 5 2 5_AVA DVA EL" xfId="15794" xr:uid="{00000000-0005-0000-0000-000044410000}"/>
    <cellStyle name="40% - Accent1 5 2 6" xfId="15795" xr:uid="{00000000-0005-0000-0000-000045410000}"/>
    <cellStyle name="40% - Accent1 5 2 6 2" xfId="15796" xr:uid="{00000000-0005-0000-0000-000046410000}"/>
    <cellStyle name="40% - Accent1 5 2 6 3" xfId="15797" xr:uid="{00000000-0005-0000-0000-000047410000}"/>
    <cellStyle name="40% - Accent1 5 2 6_AVA DVA EL" xfId="15798" xr:uid="{00000000-0005-0000-0000-000048410000}"/>
    <cellStyle name="40% - Accent1 5 2 7" xfId="15799" xr:uid="{00000000-0005-0000-0000-000049410000}"/>
    <cellStyle name="40% - Accent1 5 2 7 2" xfId="15800" xr:uid="{00000000-0005-0000-0000-00004A410000}"/>
    <cellStyle name="40% - Accent1 5 2 7 3" xfId="15801" xr:uid="{00000000-0005-0000-0000-00004B410000}"/>
    <cellStyle name="40% - Accent1 5 2 7_AVA DVA EL" xfId="15802" xr:uid="{00000000-0005-0000-0000-00004C410000}"/>
    <cellStyle name="40% - Accent1 5 2 8" xfId="15803" xr:uid="{00000000-0005-0000-0000-00004D410000}"/>
    <cellStyle name="40% - Accent1 5 2 8 2" xfId="15804" xr:uid="{00000000-0005-0000-0000-00004E410000}"/>
    <cellStyle name="40% - Accent1 5 2 8 3" xfId="15805" xr:uid="{00000000-0005-0000-0000-00004F410000}"/>
    <cellStyle name="40% - Accent1 5 2 8_AVA DVA EL" xfId="15806" xr:uid="{00000000-0005-0000-0000-000050410000}"/>
    <cellStyle name="40% - Accent1 5 2 9" xfId="15807" xr:uid="{00000000-0005-0000-0000-000051410000}"/>
    <cellStyle name="40% - Accent1 5 2 9 2" xfId="15808" xr:uid="{00000000-0005-0000-0000-000052410000}"/>
    <cellStyle name="40% - Accent1 5 2 9 3" xfId="15809" xr:uid="{00000000-0005-0000-0000-000053410000}"/>
    <cellStyle name="40% - Accent1 5 2 9_AVA DVA EL" xfId="15810" xr:uid="{00000000-0005-0000-0000-000054410000}"/>
    <cellStyle name="40% - Accent1 5 2_AVA DVA EL" xfId="15811" xr:uid="{00000000-0005-0000-0000-000055410000}"/>
    <cellStyle name="40% - Accent1 5 3" xfId="15812" xr:uid="{00000000-0005-0000-0000-000056410000}"/>
    <cellStyle name="40% - Accent1 5 3 2" xfId="15813" xr:uid="{00000000-0005-0000-0000-000057410000}"/>
    <cellStyle name="40% - Accent1 5 3 2 2" xfId="15814" xr:uid="{00000000-0005-0000-0000-000058410000}"/>
    <cellStyle name="40% - Accent1 5 3 2 3" xfId="15815" xr:uid="{00000000-0005-0000-0000-000059410000}"/>
    <cellStyle name="40% - Accent1 5 3 2_AVA DVA EL" xfId="15816" xr:uid="{00000000-0005-0000-0000-00005A410000}"/>
    <cellStyle name="40% - Accent1 5 3 3" xfId="15817" xr:uid="{00000000-0005-0000-0000-00005B410000}"/>
    <cellStyle name="40% - Accent1 5 3 3 2" xfId="15818" xr:uid="{00000000-0005-0000-0000-00005C410000}"/>
    <cellStyle name="40% - Accent1 5 3 3 3" xfId="15819" xr:uid="{00000000-0005-0000-0000-00005D410000}"/>
    <cellStyle name="40% - Accent1 5 3 3_AVA DVA EL" xfId="15820" xr:uid="{00000000-0005-0000-0000-00005E410000}"/>
    <cellStyle name="40% - Accent1 5 3 4" xfId="15821" xr:uid="{00000000-0005-0000-0000-00005F410000}"/>
    <cellStyle name="40% - Accent1 5 3 5" xfId="15822" xr:uid="{00000000-0005-0000-0000-000060410000}"/>
    <cellStyle name="40% - Accent1 5 3_AVA DVA EL" xfId="15823" xr:uid="{00000000-0005-0000-0000-000061410000}"/>
    <cellStyle name="40% - Accent1 5 4" xfId="15824" xr:uid="{00000000-0005-0000-0000-000062410000}"/>
    <cellStyle name="40% - Accent1 5 4 2" xfId="15825" xr:uid="{00000000-0005-0000-0000-000063410000}"/>
    <cellStyle name="40% - Accent1 5 4 3" xfId="15826" xr:uid="{00000000-0005-0000-0000-000064410000}"/>
    <cellStyle name="40% - Accent1 5 4_AVA DVA EL" xfId="15827" xr:uid="{00000000-0005-0000-0000-000065410000}"/>
    <cellStyle name="40% - Accent1 5 5" xfId="15828" xr:uid="{00000000-0005-0000-0000-000066410000}"/>
    <cellStyle name="40% - Accent1 5 5 2" xfId="15829" xr:uid="{00000000-0005-0000-0000-000067410000}"/>
    <cellStyle name="40% - Accent1 5 5 3" xfId="15830" xr:uid="{00000000-0005-0000-0000-000068410000}"/>
    <cellStyle name="40% - Accent1 5 5_AVA DVA EL" xfId="15831" xr:uid="{00000000-0005-0000-0000-000069410000}"/>
    <cellStyle name="40% - Accent1 5 6" xfId="15832" xr:uid="{00000000-0005-0000-0000-00006A410000}"/>
    <cellStyle name="40% - Accent1 5 6 2" xfId="15833" xr:uid="{00000000-0005-0000-0000-00006B410000}"/>
    <cellStyle name="40% - Accent1 5 6 3" xfId="15834" xr:uid="{00000000-0005-0000-0000-00006C410000}"/>
    <cellStyle name="40% - Accent1 5 6_AVA DVA EL" xfId="15835" xr:uid="{00000000-0005-0000-0000-00006D410000}"/>
    <cellStyle name="40% - Accent1 5 7" xfId="15836" xr:uid="{00000000-0005-0000-0000-00006E410000}"/>
    <cellStyle name="40% - Accent1 5 7 2" xfId="15837" xr:uid="{00000000-0005-0000-0000-00006F410000}"/>
    <cellStyle name="40% - Accent1 5 7 3" xfId="15838" xr:uid="{00000000-0005-0000-0000-000070410000}"/>
    <cellStyle name="40% - Accent1 5 7_AVA DVA EL" xfId="15839" xr:uid="{00000000-0005-0000-0000-000071410000}"/>
    <cellStyle name="40% - Accent1 5 8" xfId="15840" xr:uid="{00000000-0005-0000-0000-000072410000}"/>
    <cellStyle name="40% - Accent1 5 8 2" xfId="15841" xr:uid="{00000000-0005-0000-0000-000073410000}"/>
    <cellStyle name="40% - Accent1 5 8 3" xfId="15842" xr:uid="{00000000-0005-0000-0000-000074410000}"/>
    <cellStyle name="40% - Accent1 5 8_AVA DVA EL" xfId="15843" xr:uid="{00000000-0005-0000-0000-000075410000}"/>
    <cellStyle name="40% - Accent1 5 9" xfId="15844" xr:uid="{00000000-0005-0000-0000-000076410000}"/>
    <cellStyle name="40% - Accent1 5 9 2" xfId="15845" xr:uid="{00000000-0005-0000-0000-000077410000}"/>
    <cellStyle name="40% - Accent1 5 9 3" xfId="15846" xr:uid="{00000000-0005-0000-0000-000078410000}"/>
    <cellStyle name="40% - Accent1 5 9_AVA DVA EL" xfId="15847" xr:uid="{00000000-0005-0000-0000-000079410000}"/>
    <cellStyle name="40% - Accent1 5_A01" xfId="35727" xr:uid="{00000000-0005-0000-0000-00007A410000}"/>
    <cellStyle name="40% - Accent1 6" xfId="4003" xr:uid="{00000000-0005-0000-0000-00007B410000}"/>
    <cellStyle name="40% - Accent1 6 10" xfId="15848" xr:uid="{00000000-0005-0000-0000-00007C410000}"/>
    <cellStyle name="40% - Accent1 6 10 2" xfId="15849" xr:uid="{00000000-0005-0000-0000-00007D410000}"/>
    <cellStyle name="40% - Accent1 6 10 3" xfId="15850" xr:uid="{00000000-0005-0000-0000-00007E410000}"/>
    <cellStyle name="40% - Accent1 6 10_AVA DVA EL" xfId="15851" xr:uid="{00000000-0005-0000-0000-00007F410000}"/>
    <cellStyle name="40% - Accent1 6 11" xfId="15852" xr:uid="{00000000-0005-0000-0000-000080410000}"/>
    <cellStyle name="40% - Accent1 6 11 2" xfId="15853" xr:uid="{00000000-0005-0000-0000-000081410000}"/>
    <cellStyle name="40% - Accent1 6 11 3" xfId="15854" xr:uid="{00000000-0005-0000-0000-000082410000}"/>
    <cellStyle name="40% - Accent1 6 11_AVA DVA EL" xfId="15855" xr:uid="{00000000-0005-0000-0000-000083410000}"/>
    <cellStyle name="40% - Accent1 6 12" xfId="15856" xr:uid="{00000000-0005-0000-0000-000084410000}"/>
    <cellStyle name="40% - Accent1 6 2" xfId="15857" xr:uid="{00000000-0005-0000-0000-000085410000}"/>
    <cellStyle name="40% - Accent1 6 2 10" xfId="15858" xr:uid="{00000000-0005-0000-0000-000086410000}"/>
    <cellStyle name="40% - Accent1 6 2 11" xfId="15859" xr:uid="{00000000-0005-0000-0000-000087410000}"/>
    <cellStyle name="40% - Accent1 6 2 2" xfId="15860" xr:uid="{00000000-0005-0000-0000-000088410000}"/>
    <cellStyle name="40% - Accent1 6 2 2 2" xfId="15861" xr:uid="{00000000-0005-0000-0000-000089410000}"/>
    <cellStyle name="40% - Accent1 6 2 2 2 2" xfId="15862" xr:uid="{00000000-0005-0000-0000-00008A410000}"/>
    <cellStyle name="40% - Accent1 6 2 2 2 3" xfId="15863" xr:uid="{00000000-0005-0000-0000-00008B410000}"/>
    <cellStyle name="40% - Accent1 6 2 2 2_AVA DVA EL" xfId="15864" xr:uid="{00000000-0005-0000-0000-00008C410000}"/>
    <cellStyle name="40% - Accent1 6 2 2 3" xfId="15865" xr:uid="{00000000-0005-0000-0000-00008D410000}"/>
    <cellStyle name="40% - Accent1 6 2 2 3 2" xfId="15866" xr:uid="{00000000-0005-0000-0000-00008E410000}"/>
    <cellStyle name="40% - Accent1 6 2 2 3 3" xfId="15867" xr:uid="{00000000-0005-0000-0000-00008F410000}"/>
    <cellStyle name="40% - Accent1 6 2 2 3_AVA DVA EL" xfId="15868" xr:uid="{00000000-0005-0000-0000-000090410000}"/>
    <cellStyle name="40% - Accent1 6 2 2 4" xfId="15869" xr:uid="{00000000-0005-0000-0000-000091410000}"/>
    <cellStyle name="40% - Accent1 6 2 2 5" xfId="15870" xr:uid="{00000000-0005-0000-0000-000092410000}"/>
    <cellStyle name="40% - Accent1 6 2 2_AVA DVA EL" xfId="15871" xr:uid="{00000000-0005-0000-0000-000093410000}"/>
    <cellStyle name="40% - Accent1 6 2 3" xfId="15872" xr:uid="{00000000-0005-0000-0000-000094410000}"/>
    <cellStyle name="40% - Accent1 6 2 3 2" xfId="15873" xr:uid="{00000000-0005-0000-0000-000095410000}"/>
    <cellStyle name="40% - Accent1 6 2 3 3" xfId="15874" xr:uid="{00000000-0005-0000-0000-000096410000}"/>
    <cellStyle name="40% - Accent1 6 2 3_AVA DVA EL" xfId="15875" xr:uid="{00000000-0005-0000-0000-000097410000}"/>
    <cellStyle name="40% - Accent1 6 2 4" xfId="15876" xr:uid="{00000000-0005-0000-0000-000098410000}"/>
    <cellStyle name="40% - Accent1 6 2 4 2" xfId="15877" xr:uid="{00000000-0005-0000-0000-000099410000}"/>
    <cellStyle name="40% - Accent1 6 2 4 3" xfId="15878" xr:uid="{00000000-0005-0000-0000-00009A410000}"/>
    <cellStyle name="40% - Accent1 6 2 4_AVA DVA EL" xfId="15879" xr:uid="{00000000-0005-0000-0000-00009B410000}"/>
    <cellStyle name="40% - Accent1 6 2 5" xfId="15880" xr:uid="{00000000-0005-0000-0000-00009C410000}"/>
    <cellStyle name="40% - Accent1 6 2 5 2" xfId="15881" xr:uid="{00000000-0005-0000-0000-00009D410000}"/>
    <cellStyle name="40% - Accent1 6 2 5 3" xfId="15882" xr:uid="{00000000-0005-0000-0000-00009E410000}"/>
    <cellStyle name="40% - Accent1 6 2 5_AVA DVA EL" xfId="15883" xr:uid="{00000000-0005-0000-0000-00009F410000}"/>
    <cellStyle name="40% - Accent1 6 2 6" xfId="15884" xr:uid="{00000000-0005-0000-0000-0000A0410000}"/>
    <cellStyle name="40% - Accent1 6 2 6 2" xfId="15885" xr:uid="{00000000-0005-0000-0000-0000A1410000}"/>
    <cellStyle name="40% - Accent1 6 2 6 3" xfId="15886" xr:uid="{00000000-0005-0000-0000-0000A2410000}"/>
    <cellStyle name="40% - Accent1 6 2 6_AVA DVA EL" xfId="15887" xr:uid="{00000000-0005-0000-0000-0000A3410000}"/>
    <cellStyle name="40% - Accent1 6 2 7" xfId="15888" xr:uid="{00000000-0005-0000-0000-0000A4410000}"/>
    <cellStyle name="40% - Accent1 6 2 7 2" xfId="15889" xr:uid="{00000000-0005-0000-0000-0000A5410000}"/>
    <cellStyle name="40% - Accent1 6 2 7 3" xfId="15890" xr:uid="{00000000-0005-0000-0000-0000A6410000}"/>
    <cellStyle name="40% - Accent1 6 2 7_AVA DVA EL" xfId="15891" xr:uid="{00000000-0005-0000-0000-0000A7410000}"/>
    <cellStyle name="40% - Accent1 6 2 8" xfId="15892" xr:uid="{00000000-0005-0000-0000-0000A8410000}"/>
    <cellStyle name="40% - Accent1 6 2 8 2" xfId="15893" xr:uid="{00000000-0005-0000-0000-0000A9410000}"/>
    <cellStyle name="40% - Accent1 6 2 8 3" xfId="15894" xr:uid="{00000000-0005-0000-0000-0000AA410000}"/>
    <cellStyle name="40% - Accent1 6 2 8_AVA DVA EL" xfId="15895" xr:uid="{00000000-0005-0000-0000-0000AB410000}"/>
    <cellStyle name="40% - Accent1 6 2 9" xfId="15896" xr:uid="{00000000-0005-0000-0000-0000AC410000}"/>
    <cellStyle name="40% - Accent1 6 2 9 2" xfId="15897" xr:uid="{00000000-0005-0000-0000-0000AD410000}"/>
    <cellStyle name="40% - Accent1 6 2 9 3" xfId="15898" xr:uid="{00000000-0005-0000-0000-0000AE410000}"/>
    <cellStyle name="40% - Accent1 6 2 9_AVA DVA EL" xfId="15899" xr:uid="{00000000-0005-0000-0000-0000AF410000}"/>
    <cellStyle name="40% - Accent1 6 2_AVA DVA EL" xfId="15900" xr:uid="{00000000-0005-0000-0000-0000B0410000}"/>
    <cellStyle name="40% - Accent1 6 3" xfId="15901" xr:uid="{00000000-0005-0000-0000-0000B1410000}"/>
    <cellStyle name="40% - Accent1 6 3 2" xfId="15902" xr:uid="{00000000-0005-0000-0000-0000B2410000}"/>
    <cellStyle name="40% - Accent1 6 3 2 2" xfId="15903" xr:uid="{00000000-0005-0000-0000-0000B3410000}"/>
    <cellStyle name="40% - Accent1 6 3 2 3" xfId="15904" xr:uid="{00000000-0005-0000-0000-0000B4410000}"/>
    <cellStyle name="40% - Accent1 6 3 2_AVA DVA EL" xfId="15905" xr:uid="{00000000-0005-0000-0000-0000B5410000}"/>
    <cellStyle name="40% - Accent1 6 3 3" xfId="15906" xr:uid="{00000000-0005-0000-0000-0000B6410000}"/>
    <cellStyle name="40% - Accent1 6 3 3 2" xfId="15907" xr:uid="{00000000-0005-0000-0000-0000B7410000}"/>
    <cellStyle name="40% - Accent1 6 3 3 3" xfId="15908" xr:uid="{00000000-0005-0000-0000-0000B8410000}"/>
    <cellStyle name="40% - Accent1 6 3 3_AVA DVA EL" xfId="15909" xr:uid="{00000000-0005-0000-0000-0000B9410000}"/>
    <cellStyle name="40% - Accent1 6 3 4" xfId="15910" xr:uid="{00000000-0005-0000-0000-0000BA410000}"/>
    <cellStyle name="40% - Accent1 6 3 5" xfId="15911" xr:uid="{00000000-0005-0000-0000-0000BB410000}"/>
    <cellStyle name="40% - Accent1 6 3_AVA DVA EL" xfId="15912" xr:uid="{00000000-0005-0000-0000-0000BC410000}"/>
    <cellStyle name="40% - Accent1 6 4" xfId="15913" xr:uid="{00000000-0005-0000-0000-0000BD410000}"/>
    <cellStyle name="40% - Accent1 6 4 2" xfId="15914" xr:uid="{00000000-0005-0000-0000-0000BE410000}"/>
    <cellStyle name="40% - Accent1 6 4 3" xfId="15915" xr:uid="{00000000-0005-0000-0000-0000BF410000}"/>
    <cellStyle name="40% - Accent1 6 4_AVA DVA EL" xfId="15916" xr:uid="{00000000-0005-0000-0000-0000C0410000}"/>
    <cellStyle name="40% - Accent1 6 5" xfId="15917" xr:uid="{00000000-0005-0000-0000-0000C1410000}"/>
    <cellStyle name="40% - Accent1 6 5 2" xfId="15918" xr:uid="{00000000-0005-0000-0000-0000C2410000}"/>
    <cellStyle name="40% - Accent1 6 5 3" xfId="15919" xr:uid="{00000000-0005-0000-0000-0000C3410000}"/>
    <cellStyle name="40% - Accent1 6 5_AVA DVA EL" xfId="15920" xr:uid="{00000000-0005-0000-0000-0000C4410000}"/>
    <cellStyle name="40% - Accent1 6 6" xfId="15921" xr:uid="{00000000-0005-0000-0000-0000C5410000}"/>
    <cellStyle name="40% - Accent1 6 6 2" xfId="15922" xr:uid="{00000000-0005-0000-0000-0000C6410000}"/>
    <cellStyle name="40% - Accent1 6 6 3" xfId="15923" xr:uid="{00000000-0005-0000-0000-0000C7410000}"/>
    <cellStyle name="40% - Accent1 6 6_AVA DVA EL" xfId="15924" xr:uid="{00000000-0005-0000-0000-0000C8410000}"/>
    <cellStyle name="40% - Accent1 6 7" xfId="15925" xr:uid="{00000000-0005-0000-0000-0000C9410000}"/>
    <cellStyle name="40% - Accent1 6 7 2" xfId="15926" xr:uid="{00000000-0005-0000-0000-0000CA410000}"/>
    <cellStyle name="40% - Accent1 6 7 3" xfId="15927" xr:uid="{00000000-0005-0000-0000-0000CB410000}"/>
    <cellStyle name="40% - Accent1 6 7_AVA DVA EL" xfId="15928" xr:uid="{00000000-0005-0000-0000-0000CC410000}"/>
    <cellStyle name="40% - Accent1 6 8" xfId="15929" xr:uid="{00000000-0005-0000-0000-0000CD410000}"/>
    <cellStyle name="40% - Accent1 6 8 2" xfId="15930" xr:uid="{00000000-0005-0000-0000-0000CE410000}"/>
    <cellStyle name="40% - Accent1 6 8 3" xfId="15931" xr:uid="{00000000-0005-0000-0000-0000CF410000}"/>
    <cellStyle name="40% - Accent1 6 8_AVA DVA EL" xfId="15932" xr:uid="{00000000-0005-0000-0000-0000D0410000}"/>
    <cellStyle name="40% - Accent1 6 9" xfId="15933" xr:uid="{00000000-0005-0000-0000-0000D1410000}"/>
    <cellStyle name="40% - Accent1 6 9 2" xfId="15934" xr:uid="{00000000-0005-0000-0000-0000D2410000}"/>
    <cellStyle name="40% - Accent1 6 9 3" xfId="15935" xr:uid="{00000000-0005-0000-0000-0000D3410000}"/>
    <cellStyle name="40% - Accent1 6 9_AVA DVA EL" xfId="15936" xr:uid="{00000000-0005-0000-0000-0000D4410000}"/>
    <cellStyle name="40% - Accent1 6_A01" xfId="35728" xr:uid="{00000000-0005-0000-0000-0000D5410000}"/>
    <cellStyle name="40% - Accent1 7" xfId="4004" xr:uid="{00000000-0005-0000-0000-0000D6410000}"/>
    <cellStyle name="40% - Accent1 7 10" xfId="15937" xr:uid="{00000000-0005-0000-0000-0000D7410000}"/>
    <cellStyle name="40% - Accent1 7 10 2" xfId="15938" xr:uid="{00000000-0005-0000-0000-0000D8410000}"/>
    <cellStyle name="40% - Accent1 7 10 3" xfId="15939" xr:uid="{00000000-0005-0000-0000-0000D9410000}"/>
    <cellStyle name="40% - Accent1 7 10_AVA DVA EL" xfId="15940" xr:uid="{00000000-0005-0000-0000-0000DA410000}"/>
    <cellStyle name="40% - Accent1 7 11" xfId="15941" xr:uid="{00000000-0005-0000-0000-0000DB410000}"/>
    <cellStyle name="40% - Accent1 7 2" xfId="15942" xr:uid="{00000000-0005-0000-0000-0000DC410000}"/>
    <cellStyle name="40% - Accent1 7 2 2" xfId="15943" xr:uid="{00000000-0005-0000-0000-0000DD410000}"/>
    <cellStyle name="40% - Accent1 7 2 2 2" xfId="15944" xr:uid="{00000000-0005-0000-0000-0000DE410000}"/>
    <cellStyle name="40% - Accent1 7 2 2 3" xfId="15945" xr:uid="{00000000-0005-0000-0000-0000DF410000}"/>
    <cellStyle name="40% - Accent1 7 2 2_AVA DVA EL" xfId="15946" xr:uid="{00000000-0005-0000-0000-0000E0410000}"/>
    <cellStyle name="40% - Accent1 7 2 3" xfId="15947" xr:uid="{00000000-0005-0000-0000-0000E1410000}"/>
    <cellStyle name="40% - Accent1 7 2 3 2" xfId="15948" xr:uid="{00000000-0005-0000-0000-0000E2410000}"/>
    <cellStyle name="40% - Accent1 7 2 3 3" xfId="15949" xr:uid="{00000000-0005-0000-0000-0000E3410000}"/>
    <cellStyle name="40% - Accent1 7 2 3_AVA DVA EL" xfId="15950" xr:uid="{00000000-0005-0000-0000-0000E4410000}"/>
    <cellStyle name="40% - Accent1 7 2 4" xfId="15951" xr:uid="{00000000-0005-0000-0000-0000E5410000}"/>
    <cellStyle name="40% - Accent1 7 2 5" xfId="15952" xr:uid="{00000000-0005-0000-0000-0000E6410000}"/>
    <cellStyle name="40% - Accent1 7 2_AVA DVA EL" xfId="15953" xr:uid="{00000000-0005-0000-0000-0000E7410000}"/>
    <cellStyle name="40% - Accent1 7 3" xfId="15954" xr:uid="{00000000-0005-0000-0000-0000E8410000}"/>
    <cellStyle name="40% - Accent1 7 3 2" xfId="15955" xr:uid="{00000000-0005-0000-0000-0000E9410000}"/>
    <cellStyle name="40% - Accent1 7 3 3" xfId="15956" xr:uid="{00000000-0005-0000-0000-0000EA410000}"/>
    <cellStyle name="40% - Accent1 7 3_AVA DVA EL" xfId="15957" xr:uid="{00000000-0005-0000-0000-0000EB410000}"/>
    <cellStyle name="40% - Accent1 7 4" xfId="15958" xr:uid="{00000000-0005-0000-0000-0000EC410000}"/>
    <cellStyle name="40% - Accent1 7 4 2" xfId="15959" xr:uid="{00000000-0005-0000-0000-0000ED410000}"/>
    <cellStyle name="40% - Accent1 7 4 3" xfId="15960" xr:uid="{00000000-0005-0000-0000-0000EE410000}"/>
    <cellStyle name="40% - Accent1 7 4_AVA DVA EL" xfId="15961" xr:uid="{00000000-0005-0000-0000-0000EF410000}"/>
    <cellStyle name="40% - Accent1 7 5" xfId="15962" xr:uid="{00000000-0005-0000-0000-0000F0410000}"/>
    <cellStyle name="40% - Accent1 7 5 2" xfId="15963" xr:uid="{00000000-0005-0000-0000-0000F1410000}"/>
    <cellStyle name="40% - Accent1 7 5 3" xfId="15964" xr:uid="{00000000-0005-0000-0000-0000F2410000}"/>
    <cellStyle name="40% - Accent1 7 5_AVA DVA EL" xfId="15965" xr:uid="{00000000-0005-0000-0000-0000F3410000}"/>
    <cellStyle name="40% - Accent1 7 6" xfId="15966" xr:uid="{00000000-0005-0000-0000-0000F4410000}"/>
    <cellStyle name="40% - Accent1 7 6 2" xfId="15967" xr:uid="{00000000-0005-0000-0000-0000F5410000}"/>
    <cellStyle name="40% - Accent1 7 6 3" xfId="15968" xr:uid="{00000000-0005-0000-0000-0000F6410000}"/>
    <cellStyle name="40% - Accent1 7 6_AVA DVA EL" xfId="15969" xr:uid="{00000000-0005-0000-0000-0000F7410000}"/>
    <cellStyle name="40% - Accent1 7 7" xfId="15970" xr:uid="{00000000-0005-0000-0000-0000F8410000}"/>
    <cellStyle name="40% - Accent1 7 7 2" xfId="15971" xr:uid="{00000000-0005-0000-0000-0000F9410000}"/>
    <cellStyle name="40% - Accent1 7 7 3" xfId="15972" xr:uid="{00000000-0005-0000-0000-0000FA410000}"/>
    <cellStyle name="40% - Accent1 7 7_AVA DVA EL" xfId="15973" xr:uid="{00000000-0005-0000-0000-0000FB410000}"/>
    <cellStyle name="40% - Accent1 7 8" xfId="15974" xr:uid="{00000000-0005-0000-0000-0000FC410000}"/>
    <cellStyle name="40% - Accent1 7 8 2" xfId="15975" xr:uid="{00000000-0005-0000-0000-0000FD410000}"/>
    <cellStyle name="40% - Accent1 7 8 3" xfId="15976" xr:uid="{00000000-0005-0000-0000-0000FE410000}"/>
    <cellStyle name="40% - Accent1 7 8_AVA DVA EL" xfId="15977" xr:uid="{00000000-0005-0000-0000-0000FF410000}"/>
    <cellStyle name="40% - Accent1 7 9" xfId="15978" xr:uid="{00000000-0005-0000-0000-000000420000}"/>
    <cellStyle name="40% - Accent1 7 9 2" xfId="15979" xr:uid="{00000000-0005-0000-0000-000001420000}"/>
    <cellStyle name="40% - Accent1 7 9 3" xfId="15980" xr:uid="{00000000-0005-0000-0000-000002420000}"/>
    <cellStyle name="40% - Accent1 7 9_AVA DVA EL" xfId="15981" xr:uid="{00000000-0005-0000-0000-000003420000}"/>
    <cellStyle name="40% - Accent1 7_A01" xfId="35729" xr:uid="{00000000-0005-0000-0000-000004420000}"/>
    <cellStyle name="40% - Accent1 8" xfId="4005" xr:uid="{00000000-0005-0000-0000-000005420000}"/>
    <cellStyle name="40% - Accent1 8 10" xfId="15982" xr:uid="{00000000-0005-0000-0000-000006420000}"/>
    <cellStyle name="40% - Accent1 8 10 2" xfId="15983" xr:uid="{00000000-0005-0000-0000-000007420000}"/>
    <cellStyle name="40% - Accent1 8 10 3" xfId="15984" xr:uid="{00000000-0005-0000-0000-000008420000}"/>
    <cellStyle name="40% - Accent1 8 10_AVA DVA EL" xfId="15985" xr:uid="{00000000-0005-0000-0000-000009420000}"/>
    <cellStyle name="40% - Accent1 8 11" xfId="15986" xr:uid="{00000000-0005-0000-0000-00000A420000}"/>
    <cellStyle name="40% - Accent1 8 2" xfId="15987" xr:uid="{00000000-0005-0000-0000-00000B420000}"/>
    <cellStyle name="40% - Accent1 8 2 2" xfId="15988" xr:uid="{00000000-0005-0000-0000-00000C420000}"/>
    <cellStyle name="40% - Accent1 8 2 2 2" xfId="15989" xr:uid="{00000000-0005-0000-0000-00000D420000}"/>
    <cellStyle name="40% - Accent1 8 2 2 3" xfId="15990" xr:uid="{00000000-0005-0000-0000-00000E420000}"/>
    <cellStyle name="40% - Accent1 8 2 2_AVA DVA EL" xfId="15991" xr:uid="{00000000-0005-0000-0000-00000F420000}"/>
    <cellStyle name="40% - Accent1 8 2 3" xfId="15992" xr:uid="{00000000-0005-0000-0000-000010420000}"/>
    <cellStyle name="40% - Accent1 8 2 3 2" xfId="15993" xr:uid="{00000000-0005-0000-0000-000011420000}"/>
    <cellStyle name="40% - Accent1 8 2 3 3" xfId="15994" xr:uid="{00000000-0005-0000-0000-000012420000}"/>
    <cellStyle name="40% - Accent1 8 2 3_AVA DVA EL" xfId="15995" xr:uid="{00000000-0005-0000-0000-000013420000}"/>
    <cellStyle name="40% - Accent1 8 2 4" xfId="15996" xr:uid="{00000000-0005-0000-0000-000014420000}"/>
    <cellStyle name="40% - Accent1 8 2 5" xfId="15997" xr:uid="{00000000-0005-0000-0000-000015420000}"/>
    <cellStyle name="40% - Accent1 8 2_AVA DVA EL" xfId="15998" xr:uid="{00000000-0005-0000-0000-000016420000}"/>
    <cellStyle name="40% - Accent1 8 3" xfId="15999" xr:uid="{00000000-0005-0000-0000-000017420000}"/>
    <cellStyle name="40% - Accent1 8 3 2" xfId="16000" xr:uid="{00000000-0005-0000-0000-000018420000}"/>
    <cellStyle name="40% - Accent1 8 3 3" xfId="16001" xr:uid="{00000000-0005-0000-0000-000019420000}"/>
    <cellStyle name="40% - Accent1 8 3_AVA DVA EL" xfId="16002" xr:uid="{00000000-0005-0000-0000-00001A420000}"/>
    <cellStyle name="40% - Accent1 8 4" xfId="16003" xr:uid="{00000000-0005-0000-0000-00001B420000}"/>
    <cellStyle name="40% - Accent1 8 4 2" xfId="16004" xr:uid="{00000000-0005-0000-0000-00001C420000}"/>
    <cellStyle name="40% - Accent1 8 4 3" xfId="16005" xr:uid="{00000000-0005-0000-0000-00001D420000}"/>
    <cellStyle name="40% - Accent1 8 4_AVA DVA EL" xfId="16006" xr:uid="{00000000-0005-0000-0000-00001E420000}"/>
    <cellStyle name="40% - Accent1 8 5" xfId="16007" xr:uid="{00000000-0005-0000-0000-00001F420000}"/>
    <cellStyle name="40% - Accent1 8 5 2" xfId="16008" xr:uid="{00000000-0005-0000-0000-000020420000}"/>
    <cellStyle name="40% - Accent1 8 5 3" xfId="16009" xr:uid="{00000000-0005-0000-0000-000021420000}"/>
    <cellStyle name="40% - Accent1 8 5_AVA DVA EL" xfId="16010" xr:uid="{00000000-0005-0000-0000-000022420000}"/>
    <cellStyle name="40% - Accent1 8 6" xfId="16011" xr:uid="{00000000-0005-0000-0000-000023420000}"/>
    <cellStyle name="40% - Accent1 8 6 2" xfId="16012" xr:uid="{00000000-0005-0000-0000-000024420000}"/>
    <cellStyle name="40% - Accent1 8 6 3" xfId="16013" xr:uid="{00000000-0005-0000-0000-000025420000}"/>
    <cellStyle name="40% - Accent1 8 6_AVA DVA EL" xfId="16014" xr:uid="{00000000-0005-0000-0000-000026420000}"/>
    <cellStyle name="40% - Accent1 8 7" xfId="16015" xr:uid="{00000000-0005-0000-0000-000027420000}"/>
    <cellStyle name="40% - Accent1 8 7 2" xfId="16016" xr:uid="{00000000-0005-0000-0000-000028420000}"/>
    <cellStyle name="40% - Accent1 8 7 3" xfId="16017" xr:uid="{00000000-0005-0000-0000-000029420000}"/>
    <cellStyle name="40% - Accent1 8 7_AVA DVA EL" xfId="16018" xr:uid="{00000000-0005-0000-0000-00002A420000}"/>
    <cellStyle name="40% - Accent1 8 8" xfId="16019" xr:uid="{00000000-0005-0000-0000-00002B420000}"/>
    <cellStyle name="40% - Accent1 8 8 2" xfId="16020" xr:uid="{00000000-0005-0000-0000-00002C420000}"/>
    <cellStyle name="40% - Accent1 8 8 3" xfId="16021" xr:uid="{00000000-0005-0000-0000-00002D420000}"/>
    <cellStyle name="40% - Accent1 8 8_AVA DVA EL" xfId="16022" xr:uid="{00000000-0005-0000-0000-00002E420000}"/>
    <cellStyle name="40% - Accent1 8 9" xfId="16023" xr:uid="{00000000-0005-0000-0000-00002F420000}"/>
    <cellStyle name="40% - Accent1 8 9 2" xfId="16024" xr:uid="{00000000-0005-0000-0000-000030420000}"/>
    <cellStyle name="40% - Accent1 8 9 3" xfId="16025" xr:uid="{00000000-0005-0000-0000-000031420000}"/>
    <cellStyle name="40% - Accent1 8 9_AVA DVA EL" xfId="16026" xr:uid="{00000000-0005-0000-0000-000032420000}"/>
    <cellStyle name="40% - Accent1 8_A01" xfId="35730" xr:uid="{00000000-0005-0000-0000-000033420000}"/>
    <cellStyle name="40% - Accent1 9" xfId="4006" xr:uid="{00000000-0005-0000-0000-000034420000}"/>
    <cellStyle name="40% - Accent1 9 2" xfId="16027" xr:uid="{00000000-0005-0000-0000-000035420000}"/>
    <cellStyle name="40% - Accent1 9 2 2" xfId="16028" xr:uid="{00000000-0005-0000-0000-000036420000}"/>
    <cellStyle name="40% - Accent1 9 2 3" xfId="16029" xr:uid="{00000000-0005-0000-0000-000037420000}"/>
    <cellStyle name="40% - Accent1 9 2_AVA DVA EL" xfId="16030" xr:uid="{00000000-0005-0000-0000-000038420000}"/>
    <cellStyle name="40% - Accent1 9 3" xfId="16031" xr:uid="{00000000-0005-0000-0000-000039420000}"/>
    <cellStyle name="40% - Accent1 9_A01" xfId="35731" xr:uid="{00000000-0005-0000-0000-00003A420000}"/>
    <cellStyle name="40% - Accent1_10" xfId="4007" xr:uid="{00000000-0005-0000-0000-00003B420000}"/>
    <cellStyle name="40% - Accent2" xfId="4008" xr:uid="{00000000-0005-0000-0000-00003C420000}"/>
    <cellStyle name="40% - Accent2 10" xfId="4009" xr:uid="{00000000-0005-0000-0000-00003D420000}"/>
    <cellStyle name="40% - Accent2 10 2" xfId="16032" xr:uid="{00000000-0005-0000-0000-00003E420000}"/>
    <cellStyle name="40% - Accent2 10 3" xfId="16033" xr:uid="{00000000-0005-0000-0000-00003F420000}"/>
    <cellStyle name="40% - Accent2 10_AVA DVA EL" xfId="16034" xr:uid="{00000000-0005-0000-0000-000040420000}"/>
    <cellStyle name="40% - Accent2 11" xfId="4010" xr:uid="{00000000-0005-0000-0000-000041420000}"/>
    <cellStyle name="40% - Accent2 12" xfId="4011" xr:uid="{00000000-0005-0000-0000-000042420000}"/>
    <cellStyle name="40% - Accent2 13" xfId="39926" xr:uid="{00000000-0005-0000-0000-000043420000}"/>
    <cellStyle name="40% - Accent2 14" xfId="45087" xr:uid="{00000000-0005-0000-0000-000044420000}"/>
    <cellStyle name="40% - Accent2 15" xfId="45088" xr:uid="{00000000-0005-0000-0000-000045420000}"/>
    <cellStyle name="40% - Accent2 16" xfId="45089" xr:uid="{00000000-0005-0000-0000-000046420000}"/>
    <cellStyle name="40% - Accent2 2" xfId="4012" xr:uid="{00000000-0005-0000-0000-000047420000}"/>
    <cellStyle name="40% - Accent2 2 2" xfId="4013" xr:uid="{00000000-0005-0000-0000-000048420000}"/>
    <cellStyle name="40% - Accent2 2 2 2" xfId="4014" xr:uid="{00000000-0005-0000-0000-000049420000}"/>
    <cellStyle name="40% - Accent2 2 2 2 2" xfId="16035" xr:uid="{00000000-0005-0000-0000-00004A420000}"/>
    <cellStyle name="40% - Accent2 2 2 2 3" xfId="16036" xr:uid="{00000000-0005-0000-0000-00004B420000}"/>
    <cellStyle name="40% - Accent2 2 2 2_AVA DVA EL" xfId="16037" xr:uid="{00000000-0005-0000-0000-00004C420000}"/>
    <cellStyle name="40% - Accent2 2 2 3" xfId="16038" xr:uid="{00000000-0005-0000-0000-00004D420000}"/>
    <cellStyle name="40% - Accent2 2 2 4" xfId="45090" xr:uid="{00000000-0005-0000-0000-00004E420000}"/>
    <cellStyle name="40% - Accent2 2 2_A01" xfId="12454" xr:uid="{00000000-0005-0000-0000-00004F420000}"/>
    <cellStyle name="40% - Accent2 2 3" xfId="4015" xr:uid="{00000000-0005-0000-0000-000050420000}"/>
    <cellStyle name="40% - Accent2 2 3 2" xfId="4016" xr:uid="{00000000-0005-0000-0000-000051420000}"/>
    <cellStyle name="40% - Accent2 2 3 2 2" xfId="16039" xr:uid="{00000000-0005-0000-0000-000052420000}"/>
    <cellStyle name="40% - Accent2 2 3 2 3" xfId="16040" xr:uid="{00000000-0005-0000-0000-000053420000}"/>
    <cellStyle name="40% - Accent2 2 3 2_AVA DVA EL" xfId="16041" xr:uid="{00000000-0005-0000-0000-000054420000}"/>
    <cellStyle name="40% - Accent2 2 3 3" xfId="16042" xr:uid="{00000000-0005-0000-0000-000055420000}"/>
    <cellStyle name="40% - Accent2 2 3_A01" xfId="12455" xr:uid="{00000000-0005-0000-0000-000056420000}"/>
    <cellStyle name="40% - Accent2 2 4" xfId="4017" xr:uid="{00000000-0005-0000-0000-000057420000}"/>
    <cellStyle name="40% - Accent2 2 4 2" xfId="16043" xr:uid="{00000000-0005-0000-0000-000058420000}"/>
    <cellStyle name="40% - Accent2 2 4 3" xfId="16044" xr:uid="{00000000-0005-0000-0000-000059420000}"/>
    <cellStyle name="40% - Accent2 2 4_AVA DVA EL" xfId="16045" xr:uid="{00000000-0005-0000-0000-00005A420000}"/>
    <cellStyle name="40% - Accent2 2 5" xfId="16046" xr:uid="{00000000-0005-0000-0000-00005B420000}"/>
    <cellStyle name="40% - Accent2 2 6" xfId="45091" xr:uid="{00000000-0005-0000-0000-00005C420000}"/>
    <cellStyle name="40% - Accent2 2_4 manuell" xfId="54878" xr:uid="{9B5388C1-0D62-4736-BA49-92B77BEA125D}"/>
    <cellStyle name="40% - Accent2 3" xfId="4018" xr:uid="{00000000-0005-0000-0000-00005E420000}"/>
    <cellStyle name="40% - Accent2 3 2" xfId="16047" xr:uid="{00000000-0005-0000-0000-00005F420000}"/>
    <cellStyle name="40% - Accent2 3 2 2" xfId="16048" xr:uid="{00000000-0005-0000-0000-000060420000}"/>
    <cellStyle name="40% - Accent2 3 2 3" xfId="16049" xr:uid="{00000000-0005-0000-0000-000061420000}"/>
    <cellStyle name="40% - Accent2 3 2_AVA DVA EL" xfId="16050" xr:uid="{00000000-0005-0000-0000-000062420000}"/>
    <cellStyle name="40% - Accent2 3 3" xfId="16051" xr:uid="{00000000-0005-0000-0000-000063420000}"/>
    <cellStyle name="40% - Accent2 3 4" xfId="45092" xr:uid="{00000000-0005-0000-0000-000064420000}"/>
    <cellStyle name="40% - Accent2 3_4 manuell" xfId="54879" xr:uid="{CD564540-2F6F-4825-9044-0EE2E5E31EA4}"/>
    <cellStyle name="40% - Accent2 4" xfId="4019" xr:uid="{00000000-0005-0000-0000-000066420000}"/>
    <cellStyle name="40% - Accent2 4 2" xfId="16052" xr:uid="{00000000-0005-0000-0000-000067420000}"/>
    <cellStyle name="40% - Accent2 4 2 2" xfId="16053" xr:uid="{00000000-0005-0000-0000-000068420000}"/>
    <cellStyle name="40% - Accent2 4 2 3" xfId="16054" xr:uid="{00000000-0005-0000-0000-000069420000}"/>
    <cellStyle name="40% - Accent2 4 2_AVA DVA EL" xfId="16055" xr:uid="{00000000-0005-0000-0000-00006A420000}"/>
    <cellStyle name="40% - Accent2 4 3" xfId="16056" xr:uid="{00000000-0005-0000-0000-00006B420000}"/>
    <cellStyle name="40% - Accent2 4 3 2" xfId="16057" xr:uid="{00000000-0005-0000-0000-00006C420000}"/>
    <cellStyle name="40% - Accent2 4 3 3" xfId="16058" xr:uid="{00000000-0005-0000-0000-00006D420000}"/>
    <cellStyle name="40% - Accent2 4 3_AVA DVA EL" xfId="16059" xr:uid="{00000000-0005-0000-0000-00006E420000}"/>
    <cellStyle name="40% - Accent2 4 4" xfId="16060" xr:uid="{00000000-0005-0000-0000-00006F420000}"/>
    <cellStyle name="40% - Accent2 4 4 2" xfId="16061" xr:uid="{00000000-0005-0000-0000-000070420000}"/>
    <cellStyle name="40% - Accent2 4 4 3" xfId="16062" xr:uid="{00000000-0005-0000-0000-000071420000}"/>
    <cellStyle name="40% - Accent2 4 4_AVA DVA EL" xfId="16063" xr:uid="{00000000-0005-0000-0000-000072420000}"/>
    <cellStyle name="40% - Accent2 4 5" xfId="16064" xr:uid="{00000000-0005-0000-0000-000073420000}"/>
    <cellStyle name="40% - Accent2 4_A01" xfId="35732" xr:uid="{00000000-0005-0000-0000-000074420000}"/>
    <cellStyle name="40% - Accent2 5" xfId="4020" xr:uid="{00000000-0005-0000-0000-000075420000}"/>
    <cellStyle name="40% - Accent2 5 2" xfId="16065" xr:uid="{00000000-0005-0000-0000-000076420000}"/>
    <cellStyle name="40% - Accent2 5_A01" xfId="35733" xr:uid="{00000000-0005-0000-0000-000077420000}"/>
    <cellStyle name="40% - Accent2 6" xfId="4021" xr:uid="{00000000-0005-0000-0000-000078420000}"/>
    <cellStyle name="40% - Accent2 6 2" xfId="16066" xr:uid="{00000000-0005-0000-0000-000079420000}"/>
    <cellStyle name="40% - Accent2 6_A01" xfId="35734" xr:uid="{00000000-0005-0000-0000-00007A420000}"/>
    <cellStyle name="40% - Accent2 7" xfId="4022" xr:uid="{00000000-0005-0000-0000-00007B420000}"/>
    <cellStyle name="40% - Accent2 7 2" xfId="16067" xr:uid="{00000000-0005-0000-0000-00007C420000}"/>
    <cellStyle name="40% - Accent2 7 2 2" xfId="16068" xr:uid="{00000000-0005-0000-0000-00007D420000}"/>
    <cellStyle name="40% - Accent2 7 2 3" xfId="16069" xr:uid="{00000000-0005-0000-0000-00007E420000}"/>
    <cellStyle name="40% - Accent2 7 2_AVA DVA EL" xfId="16070" xr:uid="{00000000-0005-0000-0000-00007F420000}"/>
    <cellStyle name="40% - Accent2 7 3" xfId="16071" xr:uid="{00000000-0005-0000-0000-000080420000}"/>
    <cellStyle name="40% - Accent2 7_A01" xfId="35735" xr:uid="{00000000-0005-0000-0000-000081420000}"/>
    <cellStyle name="40% - Accent2 8" xfId="4023" xr:uid="{00000000-0005-0000-0000-000082420000}"/>
    <cellStyle name="40% - Accent2 8 2" xfId="16072" xr:uid="{00000000-0005-0000-0000-000083420000}"/>
    <cellStyle name="40% - Accent2 8 2 2" xfId="16073" xr:uid="{00000000-0005-0000-0000-000084420000}"/>
    <cellStyle name="40% - Accent2 8 2 3" xfId="16074" xr:uid="{00000000-0005-0000-0000-000085420000}"/>
    <cellStyle name="40% - Accent2 8 2_AVA DVA EL" xfId="16075" xr:uid="{00000000-0005-0000-0000-000086420000}"/>
    <cellStyle name="40% - Accent2 8 3" xfId="16076" xr:uid="{00000000-0005-0000-0000-000087420000}"/>
    <cellStyle name="40% - Accent2 8_A01" xfId="35736" xr:uid="{00000000-0005-0000-0000-000088420000}"/>
    <cellStyle name="40% - Accent2 9" xfId="4024" xr:uid="{00000000-0005-0000-0000-000089420000}"/>
    <cellStyle name="40% - Accent2 9 2" xfId="16077" xr:uid="{00000000-0005-0000-0000-00008A420000}"/>
    <cellStyle name="40% - Accent2 9 2 2" xfId="16078" xr:uid="{00000000-0005-0000-0000-00008B420000}"/>
    <cellStyle name="40% - Accent2 9 2 3" xfId="16079" xr:uid="{00000000-0005-0000-0000-00008C420000}"/>
    <cellStyle name="40% - Accent2 9 2_AVA DVA EL" xfId="16080" xr:uid="{00000000-0005-0000-0000-00008D420000}"/>
    <cellStyle name="40% - Accent2 9 3" xfId="16081" xr:uid="{00000000-0005-0000-0000-00008E420000}"/>
    <cellStyle name="40% - Accent2 9_A01" xfId="35737" xr:uid="{00000000-0005-0000-0000-00008F420000}"/>
    <cellStyle name="40% - Accent2_10" xfId="4025" xr:uid="{00000000-0005-0000-0000-000090420000}"/>
    <cellStyle name="40% - Accent3" xfId="4026" xr:uid="{00000000-0005-0000-0000-000091420000}"/>
    <cellStyle name="40% - Accent3 10" xfId="4027" xr:uid="{00000000-0005-0000-0000-000092420000}"/>
    <cellStyle name="40% - Accent3 10 2" xfId="16082" xr:uid="{00000000-0005-0000-0000-000093420000}"/>
    <cellStyle name="40% - Accent3 10 2 2" xfId="16083" xr:uid="{00000000-0005-0000-0000-000094420000}"/>
    <cellStyle name="40% - Accent3 10 2 3" xfId="16084" xr:uid="{00000000-0005-0000-0000-000095420000}"/>
    <cellStyle name="40% - Accent3 10 2_AVA DVA EL" xfId="16085" xr:uid="{00000000-0005-0000-0000-000096420000}"/>
    <cellStyle name="40% - Accent3 10 3" xfId="16086" xr:uid="{00000000-0005-0000-0000-000097420000}"/>
    <cellStyle name="40% - Accent3 10 4" xfId="16087" xr:uid="{00000000-0005-0000-0000-000098420000}"/>
    <cellStyle name="40% - Accent3 10_AVA DVA EL" xfId="16088" xr:uid="{00000000-0005-0000-0000-000099420000}"/>
    <cellStyle name="40% - Accent3 11" xfId="4028" xr:uid="{00000000-0005-0000-0000-00009A420000}"/>
    <cellStyle name="40% - Accent3 11 2" xfId="16089" xr:uid="{00000000-0005-0000-0000-00009B420000}"/>
    <cellStyle name="40% - Accent3 11 2 2" xfId="16090" xr:uid="{00000000-0005-0000-0000-00009C420000}"/>
    <cellStyle name="40% - Accent3 11 2 3" xfId="16091" xr:uid="{00000000-0005-0000-0000-00009D420000}"/>
    <cellStyle name="40% - Accent3 11 2_AVA DVA EL" xfId="16092" xr:uid="{00000000-0005-0000-0000-00009E420000}"/>
    <cellStyle name="40% - Accent3 11 3" xfId="16093" xr:uid="{00000000-0005-0000-0000-00009F420000}"/>
    <cellStyle name="40% - Accent3 11 4" xfId="16094" xr:uid="{00000000-0005-0000-0000-0000A0420000}"/>
    <cellStyle name="40% - Accent3 11_AVA DVA EL" xfId="16095" xr:uid="{00000000-0005-0000-0000-0000A1420000}"/>
    <cellStyle name="40% - Accent3 12" xfId="4029" xr:uid="{00000000-0005-0000-0000-0000A2420000}"/>
    <cellStyle name="40% - Accent3 12 2" xfId="16096" xr:uid="{00000000-0005-0000-0000-0000A3420000}"/>
    <cellStyle name="40% - Accent3 12 2 2" xfId="16097" xr:uid="{00000000-0005-0000-0000-0000A4420000}"/>
    <cellStyle name="40% - Accent3 12 2 3" xfId="16098" xr:uid="{00000000-0005-0000-0000-0000A5420000}"/>
    <cellStyle name="40% - Accent3 12 2_AVA DVA EL" xfId="16099" xr:uid="{00000000-0005-0000-0000-0000A6420000}"/>
    <cellStyle name="40% - Accent3 12 3" xfId="16100" xr:uid="{00000000-0005-0000-0000-0000A7420000}"/>
    <cellStyle name="40% - Accent3 12 4" xfId="16101" xr:uid="{00000000-0005-0000-0000-0000A8420000}"/>
    <cellStyle name="40% - Accent3 12_AVA DVA EL" xfId="16102" xr:uid="{00000000-0005-0000-0000-0000A9420000}"/>
    <cellStyle name="40% - Accent3 13" xfId="16103" xr:uid="{00000000-0005-0000-0000-0000AA420000}"/>
    <cellStyle name="40% - Accent3 13 2" xfId="16104" xr:uid="{00000000-0005-0000-0000-0000AB420000}"/>
    <cellStyle name="40% - Accent3 13 3" xfId="16105" xr:uid="{00000000-0005-0000-0000-0000AC420000}"/>
    <cellStyle name="40% - Accent3 13_AVA DVA EL" xfId="16106" xr:uid="{00000000-0005-0000-0000-0000AD420000}"/>
    <cellStyle name="40% - Accent3 14" xfId="16107" xr:uid="{00000000-0005-0000-0000-0000AE420000}"/>
    <cellStyle name="40% - Accent3 14 2" xfId="16108" xr:uid="{00000000-0005-0000-0000-0000AF420000}"/>
    <cellStyle name="40% - Accent3 14 3" xfId="16109" xr:uid="{00000000-0005-0000-0000-0000B0420000}"/>
    <cellStyle name="40% - Accent3 14_AVA DVA EL" xfId="16110" xr:uid="{00000000-0005-0000-0000-0000B1420000}"/>
    <cellStyle name="40% - Accent3 15" xfId="16111" xr:uid="{00000000-0005-0000-0000-0000B2420000}"/>
    <cellStyle name="40% - Accent3 15 2" xfId="16112" xr:uid="{00000000-0005-0000-0000-0000B3420000}"/>
    <cellStyle name="40% - Accent3 15 3" xfId="16113" xr:uid="{00000000-0005-0000-0000-0000B4420000}"/>
    <cellStyle name="40% - Accent3 15_AVA DVA EL" xfId="16114" xr:uid="{00000000-0005-0000-0000-0000B5420000}"/>
    <cellStyle name="40% - Accent3 16" xfId="16115" xr:uid="{00000000-0005-0000-0000-0000B6420000}"/>
    <cellStyle name="40% - Accent3 17" xfId="16116" xr:uid="{00000000-0005-0000-0000-0000B7420000}"/>
    <cellStyle name="40% - Accent3 18" xfId="39927" xr:uid="{00000000-0005-0000-0000-0000B8420000}"/>
    <cellStyle name="40% - Accent3 19" xfId="45093" xr:uid="{00000000-0005-0000-0000-0000B9420000}"/>
    <cellStyle name="40% - Accent3 2" xfId="4030" xr:uid="{00000000-0005-0000-0000-0000BA420000}"/>
    <cellStyle name="40% - Accent3 2 2" xfId="4031" xr:uid="{00000000-0005-0000-0000-0000BB420000}"/>
    <cellStyle name="40% - Accent3 2 2 2" xfId="4032" xr:uid="{00000000-0005-0000-0000-0000BC420000}"/>
    <cellStyle name="40% - Accent3 2 2 2 2" xfId="16117" xr:uid="{00000000-0005-0000-0000-0000BD420000}"/>
    <cellStyle name="40% - Accent3 2 2 2 3" xfId="16118" xr:uid="{00000000-0005-0000-0000-0000BE420000}"/>
    <cellStyle name="40% - Accent3 2 2 2_AVA DVA EL" xfId="16119" xr:uid="{00000000-0005-0000-0000-0000BF420000}"/>
    <cellStyle name="40% - Accent3 2 2 3" xfId="16120" xr:uid="{00000000-0005-0000-0000-0000C0420000}"/>
    <cellStyle name="40% - Accent3 2 2 4" xfId="45094" xr:uid="{00000000-0005-0000-0000-0000C1420000}"/>
    <cellStyle name="40% - Accent3 2 2_A01" xfId="12456" xr:uid="{00000000-0005-0000-0000-0000C2420000}"/>
    <cellStyle name="40% - Accent3 2 3" xfId="4033" xr:uid="{00000000-0005-0000-0000-0000C3420000}"/>
    <cellStyle name="40% - Accent3 2 3 2" xfId="4034" xr:uid="{00000000-0005-0000-0000-0000C4420000}"/>
    <cellStyle name="40% - Accent3 2 3 2 2" xfId="16121" xr:uid="{00000000-0005-0000-0000-0000C5420000}"/>
    <cellStyle name="40% - Accent3 2 3 2 3" xfId="16122" xr:uid="{00000000-0005-0000-0000-0000C6420000}"/>
    <cellStyle name="40% - Accent3 2 3 2 4" xfId="45095" xr:uid="{00000000-0005-0000-0000-0000C7420000}"/>
    <cellStyle name="40% - Accent3 2 3 2_AVA DVA EL" xfId="16123" xr:uid="{00000000-0005-0000-0000-0000C8420000}"/>
    <cellStyle name="40% - Accent3 2 3 3" xfId="16124" xr:uid="{00000000-0005-0000-0000-0000C9420000}"/>
    <cellStyle name="40% - Accent3 2 3 3 2" xfId="45096" xr:uid="{00000000-0005-0000-0000-0000CA420000}"/>
    <cellStyle name="40% - Accent3 2 3 4" xfId="45097" xr:uid="{00000000-0005-0000-0000-0000CB420000}"/>
    <cellStyle name="40% - Accent3 2 3 5" xfId="45098" xr:uid="{00000000-0005-0000-0000-0000CC420000}"/>
    <cellStyle name="40% - Accent3 2 3 6" xfId="45099" xr:uid="{00000000-0005-0000-0000-0000CD420000}"/>
    <cellStyle name="40% - Accent3 2 3_A01" xfId="12457" xr:uid="{00000000-0005-0000-0000-0000CE420000}"/>
    <cellStyle name="40% - Accent3 2 4" xfId="4035" xr:uid="{00000000-0005-0000-0000-0000CF420000}"/>
    <cellStyle name="40% - Accent3 2 4 2" xfId="16125" xr:uid="{00000000-0005-0000-0000-0000D0420000}"/>
    <cellStyle name="40% - Accent3 2 4 2 2" xfId="16126" xr:uid="{00000000-0005-0000-0000-0000D1420000}"/>
    <cellStyle name="40% - Accent3 2 4 2 3" xfId="16127" xr:uid="{00000000-0005-0000-0000-0000D2420000}"/>
    <cellStyle name="40% - Accent3 2 4 2_AVA DVA EL" xfId="16128" xr:uid="{00000000-0005-0000-0000-0000D3420000}"/>
    <cellStyle name="40% - Accent3 2 4 3" xfId="16129" xr:uid="{00000000-0005-0000-0000-0000D4420000}"/>
    <cellStyle name="40% - Accent3 2 4 4" xfId="16130" xr:uid="{00000000-0005-0000-0000-0000D5420000}"/>
    <cellStyle name="40% - Accent3 2 4 5" xfId="45100" xr:uid="{00000000-0005-0000-0000-0000D6420000}"/>
    <cellStyle name="40% - Accent3 2 4_AVA DVA EL" xfId="16131" xr:uid="{00000000-0005-0000-0000-0000D7420000}"/>
    <cellStyle name="40% - Accent3 2 5" xfId="16132" xr:uid="{00000000-0005-0000-0000-0000D8420000}"/>
    <cellStyle name="40% - Accent3 2 5 2" xfId="16133" xr:uid="{00000000-0005-0000-0000-0000D9420000}"/>
    <cellStyle name="40% - Accent3 2 5 3" xfId="16134" xr:uid="{00000000-0005-0000-0000-0000DA420000}"/>
    <cellStyle name="40% - Accent3 2 5_AVA DVA EL" xfId="16135" xr:uid="{00000000-0005-0000-0000-0000DB420000}"/>
    <cellStyle name="40% - Accent3 2 6" xfId="16136" xr:uid="{00000000-0005-0000-0000-0000DC420000}"/>
    <cellStyle name="40% - Accent3 2 6 2" xfId="16137" xr:uid="{00000000-0005-0000-0000-0000DD420000}"/>
    <cellStyle name="40% - Accent3 2 6 3" xfId="16138" xr:uid="{00000000-0005-0000-0000-0000DE420000}"/>
    <cellStyle name="40% - Accent3 2 6_AVA DVA EL" xfId="16139" xr:uid="{00000000-0005-0000-0000-0000DF420000}"/>
    <cellStyle name="40% - Accent3 2 7" xfId="16140" xr:uid="{00000000-0005-0000-0000-0000E0420000}"/>
    <cellStyle name="40% - Accent3 2 7 2" xfId="16141" xr:uid="{00000000-0005-0000-0000-0000E1420000}"/>
    <cellStyle name="40% - Accent3 2 7 3" xfId="16142" xr:uid="{00000000-0005-0000-0000-0000E2420000}"/>
    <cellStyle name="40% - Accent3 2 7_AVA DVA EL" xfId="16143" xr:uid="{00000000-0005-0000-0000-0000E3420000}"/>
    <cellStyle name="40% - Accent3 2 8" xfId="16144" xr:uid="{00000000-0005-0000-0000-0000E4420000}"/>
    <cellStyle name="40% - Accent3 2 9" xfId="45101" xr:uid="{00000000-0005-0000-0000-0000E5420000}"/>
    <cellStyle name="40% - Accent3 2_4 manuell" xfId="54880" xr:uid="{775B86C6-8D0D-443C-8BA2-3EF6F9CA3D9A}"/>
    <cellStyle name="40% - Accent3 20" xfId="45102" xr:uid="{00000000-0005-0000-0000-0000E7420000}"/>
    <cellStyle name="40% - Accent3 3" xfId="4036" xr:uid="{00000000-0005-0000-0000-0000E8420000}"/>
    <cellStyle name="40% - Accent3 3 2" xfId="16145" xr:uid="{00000000-0005-0000-0000-0000E9420000}"/>
    <cellStyle name="40% - Accent3 3 2 2" xfId="16146" xr:uid="{00000000-0005-0000-0000-0000EA420000}"/>
    <cellStyle name="40% - Accent3 3 2 3" xfId="16147" xr:uid="{00000000-0005-0000-0000-0000EB420000}"/>
    <cellStyle name="40% - Accent3 3 2_AVA DVA EL" xfId="16148" xr:uid="{00000000-0005-0000-0000-0000EC420000}"/>
    <cellStyle name="40% - Accent3 3 3" xfId="16149" xr:uid="{00000000-0005-0000-0000-0000ED420000}"/>
    <cellStyle name="40% - Accent3 3 4" xfId="45103" xr:uid="{00000000-0005-0000-0000-0000EE420000}"/>
    <cellStyle name="40% - Accent3 3_4 manuell" xfId="54881" xr:uid="{9E396CA7-8B30-41D8-9994-809D58D7AFBE}"/>
    <cellStyle name="40% - Accent3 4" xfId="4037" xr:uid="{00000000-0005-0000-0000-0000F0420000}"/>
    <cellStyle name="40% - Accent3 4 2" xfId="16150" xr:uid="{00000000-0005-0000-0000-0000F1420000}"/>
    <cellStyle name="40% - Accent3 4 2 2" xfId="16151" xr:uid="{00000000-0005-0000-0000-0000F2420000}"/>
    <cellStyle name="40% - Accent3 4 2 3" xfId="16152" xr:uid="{00000000-0005-0000-0000-0000F3420000}"/>
    <cellStyle name="40% - Accent3 4 2_AVA DVA EL" xfId="16153" xr:uid="{00000000-0005-0000-0000-0000F4420000}"/>
    <cellStyle name="40% - Accent3 4 3" xfId="16154" xr:uid="{00000000-0005-0000-0000-0000F5420000}"/>
    <cellStyle name="40% - Accent3 4 3 2" xfId="16155" xr:uid="{00000000-0005-0000-0000-0000F6420000}"/>
    <cellStyle name="40% - Accent3 4 3 3" xfId="16156" xr:uid="{00000000-0005-0000-0000-0000F7420000}"/>
    <cellStyle name="40% - Accent3 4 3_AVA DVA EL" xfId="16157" xr:uid="{00000000-0005-0000-0000-0000F8420000}"/>
    <cellStyle name="40% - Accent3 4 4" xfId="16158" xr:uid="{00000000-0005-0000-0000-0000F9420000}"/>
    <cellStyle name="40% - Accent3 4 4 2" xfId="16159" xr:uid="{00000000-0005-0000-0000-0000FA420000}"/>
    <cellStyle name="40% - Accent3 4 4 3" xfId="16160" xr:uid="{00000000-0005-0000-0000-0000FB420000}"/>
    <cellStyle name="40% - Accent3 4 4_AVA DVA EL" xfId="16161" xr:uid="{00000000-0005-0000-0000-0000FC420000}"/>
    <cellStyle name="40% - Accent3 4 5" xfId="16162" xr:uid="{00000000-0005-0000-0000-0000FD420000}"/>
    <cellStyle name="40% - Accent3 4_A01" xfId="35738" xr:uid="{00000000-0005-0000-0000-0000FE420000}"/>
    <cellStyle name="40% - Accent3 5" xfId="4038" xr:uid="{00000000-0005-0000-0000-0000FF420000}"/>
    <cellStyle name="40% - Accent3 5 2" xfId="16163" xr:uid="{00000000-0005-0000-0000-000000430000}"/>
    <cellStyle name="40% - Accent3 5 2 2" xfId="16164" xr:uid="{00000000-0005-0000-0000-000001430000}"/>
    <cellStyle name="40% - Accent3 5 2 3" xfId="16165" xr:uid="{00000000-0005-0000-0000-000002430000}"/>
    <cellStyle name="40% - Accent3 5 2_AVA DVA EL" xfId="16166" xr:uid="{00000000-0005-0000-0000-000003430000}"/>
    <cellStyle name="40% - Accent3 5 3" xfId="16167" xr:uid="{00000000-0005-0000-0000-000004430000}"/>
    <cellStyle name="40% - Accent3 5_A01" xfId="35739" xr:uid="{00000000-0005-0000-0000-000005430000}"/>
    <cellStyle name="40% - Accent3 6" xfId="4039" xr:uid="{00000000-0005-0000-0000-000006430000}"/>
    <cellStyle name="40% - Accent3 6 2" xfId="16168" xr:uid="{00000000-0005-0000-0000-000007430000}"/>
    <cellStyle name="40% - Accent3 6 2 2" xfId="16169" xr:uid="{00000000-0005-0000-0000-000008430000}"/>
    <cellStyle name="40% - Accent3 6 2 3" xfId="16170" xr:uid="{00000000-0005-0000-0000-000009430000}"/>
    <cellStyle name="40% - Accent3 6 2_AVA DVA EL" xfId="16171" xr:uid="{00000000-0005-0000-0000-00000A430000}"/>
    <cellStyle name="40% - Accent3 6 3" xfId="16172" xr:uid="{00000000-0005-0000-0000-00000B430000}"/>
    <cellStyle name="40% - Accent3 6_A01" xfId="35740" xr:uid="{00000000-0005-0000-0000-00000C430000}"/>
    <cellStyle name="40% - Accent3 7" xfId="4040" xr:uid="{00000000-0005-0000-0000-00000D430000}"/>
    <cellStyle name="40% - Accent3 7 2" xfId="16173" xr:uid="{00000000-0005-0000-0000-00000E430000}"/>
    <cellStyle name="40% - Accent3 7 2 2" xfId="16174" xr:uid="{00000000-0005-0000-0000-00000F430000}"/>
    <cellStyle name="40% - Accent3 7 2 3" xfId="16175" xr:uid="{00000000-0005-0000-0000-000010430000}"/>
    <cellStyle name="40% - Accent3 7 2_AVA DVA EL" xfId="16176" xr:uid="{00000000-0005-0000-0000-000011430000}"/>
    <cellStyle name="40% - Accent3 7 3" xfId="16177" xr:uid="{00000000-0005-0000-0000-000012430000}"/>
    <cellStyle name="40% - Accent3 7 3 2" xfId="16178" xr:uid="{00000000-0005-0000-0000-000013430000}"/>
    <cellStyle name="40% - Accent3 7 3 3" xfId="16179" xr:uid="{00000000-0005-0000-0000-000014430000}"/>
    <cellStyle name="40% - Accent3 7 3_AVA DVA EL" xfId="16180" xr:uid="{00000000-0005-0000-0000-000015430000}"/>
    <cellStyle name="40% - Accent3 7 4" xfId="16181" xr:uid="{00000000-0005-0000-0000-000016430000}"/>
    <cellStyle name="40% - Accent3 7_A01" xfId="35741" xr:uid="{00000000-0005-0000-0000-000017430000}"/>
    <cellStyle name="40% - Accent3 8" xfId="4041" xr:uid="{00000000-0005-0000-0000-000018430000}"/>
    <cellStyle name="40% - Accent3 8 2" xfId="16182" xr:uid="{00000000-0005-0000-0000-000019430000}"/>
    <cellStyle name="40% - Accent3 8 2 2" xfId="16183" xr:uid="{00000000-0005-0000-0000-00001A430000}"/>
    <cellStyle name="40% - Accent3 8 2 3" xfId="16184" xr:uid="{00000000-0005-0000-0000-00001B430000}"/>
    <cellStyle name="40% - Accent3 8 2_AVA DVA EL" xfId="16185" xr:uid="{00000000-0005-0000-0000-00001C430000}"/>
    <cellStyle name="40% - Accent3 8 3" xfId="16186" xr:uid="{00000000-0005-0000-0000-00001D430000}"/>
    <cellStyle name="40% - Accent3 8 3 2" xfId="16187" xr:uid="{00000000-0005-0000-0000-00001E430000}"/>
    <cellStyle name="40% - Accent3 8 3 3" xfId="16188" xr:uid="{00000000-0005-0000-0000-00001F430000}"/>
    <cellStyle name="40% - Accent3 8 3_AVA DVA EL" xfId="16189" xr:uid="{00000000-0005-0000-0000-000020430000}"/>
    <cellStyle name="40% - Accent3 8 4" xfId="16190" xr:uid="{00000000-0005-0000-0000-000021430000}"/>
    <cellStyle name="40% - Accent3 8_A01" xfId="35742" xr:uid="{00000000-0005-0000-0000-000022430000}"/>
    <cellStyle name="40% - Accent3 9" xfId="4042" xr:uid="{00000000-0005-0000-0000-000023430000}"/>
    <cellStyle name="40% - Accent3 9 2" xfId="16191" xr:uid="{00000000-0005-0000-0000-000024430000}"/>
    <cellStyle name="40% - Accent3 9 2 2" xfId="16192" xr:uid="{00000000-0005-0000-0000-000025430000}"/>
    <cellStyle name="40% - Accent3 9 2 3" xfId="16193" xr:uid="{00000000-0005-0000-0000-000026430000}"/>
    <cellStyle name="40% - Accent3 9 2_AVA DVA EL" xfId="16194" xr:uid="{00000000-0005-0000-0000-000027430000}"/>
    <cellStyle name="40% - Accent3 9 3" xfId="16195" xr:uid="{00000000-0005-0000-0000-000028430000}"/>
    <cellStyle name="40% - Accent3 9 3 2" xfId="16196" xr:uid="{00000000-0005-0000-0000-000029430000}"/>
    <cellStyle name="40% - Accent3 9 3 3" xfId="16197" xr:uid="{00000000-0005-0000-0000-00002A430000}"/>
    <cellStyle name="40% - Accent3 9 3_AVA DVA EL" xfId="16198" xr:uid="{00000000-0005-0000-0000-00002B430000}"/>
    <cellStyle name="40% - Accent3 9 4" xfId="16199" xr:uid="{00000000-0005-0000-0000-00002C430000}"/>
    <cellStyle name="40% - Accent3 9_A01" xfId="35743" xr:uid="{00000000-0005-0000-0000-00002D430000}"/>
    <cellStyle name="40% - Accent3_10" xfId="4043" xr:uid="{00000000-0005-0000-0000-00002E430000}"/>
    <cellStyle name="40% - Accent4" xfId="4044" xr:uid="{00000000-0005-0000-0000-00002F430000}"/>
    <cellStyle name="40% - Accent4 10" xfId="4045" xr:uid="{00000000-0005-0000-0000-000030430000}"/>
    <cellStyle name="40% - Accent4 10 2" xfId="16200" xr:uid="{00000000-0005-0000-0000-000031430000}"/>
    <cellStyle name="40% - Accent4 10 2 2" xfId="16201" xr:uid="{00000000-0005-0000-0000-000032430000}"/>
    <cellStyle name="40% - Accent4 10 2 3" xfId="16202" xr:uid="{00000000-0005-0000-0000-000033430000}"/>
    <cellStyle name="40% - Accent4 10 2_AVA DVA EL" xfId="16203" xr:uid="{00000000-0005-0000-0000-000034430000}"/>
    <cellStyle name="40% - Accent4 10 3" xfId="16204" xr:uid="{00000000-0005-0000-0000-000035430000}"/>
    <cellStyle name="40% - Accent4 10 4" xfId="16205" xr:uid="{00000000-0005-0000-0000-000036430000}"/>
    <cellStyle name="40% - Accent4 10_AVA DVA EL" xfId="16206" xr:uid="{00000000-0005-0000-0000-000037430000}"/>
    <cellStyle name="40% - Accent4 11" xfId="4046" xr:uid="{00000000-0005-0000-0000-000038430000}"/>
    <cellStyle name="40% - Accent4 11 2" xfId="16207" xr:uid="{00000000-0005-0000-0000-000039430000}"/>
    <cellStyle name="40% - Accent4 11 2 2" xfId="16208" xr:uid="{00000000-0005-0000-0000-00003A430000}"/>
    <cellStyle name="40% - Accent4 11 2 3" xfId="16209" xr:uid="{00000000-0005-0000-0000-00003B430000}"/>
    <cellStyle name="40% - Accent4 11 2_AVA DVA EL" xfId="16210" xr:uid="{00000000-0005-0000-0000-00003C430000}"/>
    <cellStyle name="40% - Accent4 11 3" xfId="16211" xr:uid="{00000000-0005-0000-0000-00003D430000}"/>
    <cellStyle name="40% - Accent4 11 4" xfId="16212" xr:uid="{00000000-0005-0000-0000-00003E430000}"/>
    <cellStyle name="40% - Accent4 11_AVA DVA EL" xfId="16213" xr:uid="{00000000-0005-0000-0000-00003F430000}"/>
    <cellStyle name="40% - Accent4 12" xfId="4047" xr:uid="{00000000-0005-0000-0000-000040430000}"/>
    <cellStyle name="40% - Accent4 12 2" xfId="16214" xr:uid="{00000000-0005-0000-0000-000041430000}"/>
    <cellStyle name="40% - Accent4 12 2 2" xfId="16215" xr:uid="{00000000-0005-0000-0000-000042430000}"/>
    <cellStyle name="40% - Accent4 12 2 3" xfId="16216" xr:uid="{00000000-0005-0000-0000-000043430000}"/>
    <cellStyle name="40% - Accent4 12 2_AVA DVA EL" xfId="16217" xr:uid="{00000000-0005-0000-0000-000044430000}"/>
    <cellStyle name="40% - Accent4 12 3" xfId="16218" xr:uid="{00000000-0005-0000-0000-000045430000}"/>
    <cellStyle name="40% - Accent4 12 4" xfId="16219" xr:uid="{00000000-0005-0000-0000-000046430000}"/>
    <cellStyle name="40% - Accent4 12_AVA DVA EL" xfId="16220" xr:uid="{00000000-0005-0000-0000-000047430000}"/>
    <cellStyle name="40% - Accent4 13" xfId="16221" xr:uid="{00000000-0005-0000-0000-000048430000}"/>
    <cellStyle name="40% - Accent4 13 2" xfId="16222" xr:uid="{00000000-0005-0000-0000-000049430000}"/>
    <cellStyle name="40% - Accent4 13 3" xfId="16223" xr:uid="{00000000-0005-0000-0000-00004A430000}"/>
    <cellStyle name="40% - Accent4 13_AVA DVA EL" xfId="16224" xr:uid="{00000000-0005-0000-0000-00004B430000}"/>
    <cellStyle name="40% - Accent4 14" xfId="16225" xr:uid="{00000000-0005-0000-0000-00004C430000}"/>
    <cellStyle name="40% - Accent4 14 2" xfId="16226" xr:uid="{00000000-0005-0000-0000-00004D430000}"/>
    <cellStyle name="40% - Accent4 14 3" xfId="16227" xr:uid="{00000000-0005-0000-0000-00004E430000}"/>
    <cellStyle name="40% - Accent4 14_AVA DVA EL" xfId="16228" xr:uid="{00000000-0005-0000-0000-00004F430000}"/>
    <cellStyle name="40% - Accent4 15" xfId="16229" xr:uid="{00000000-0005-0000-0000-000050430000}"/>
    <cellStyle name="40% - Accent4 15 2" xfId="16230" xr:uid="{00000000-0005-0000-0000-000051430000}"/>
    <cellStyle name="40% - Accent4 15 3" xfId="16231" xr:uid="{00000000-0005-0000-0000-000052430000}"/>
    <cellStyle name="40% - Accent4 15_AVA DVA EL" xfId="16232" xr:uid="{00000000-0005-0000-0000-000053430000}"/>
    <cellStyle name="40% - Accent4 16" xfId="16233" xr:uid="{00000000-0005-0000-0000-000054430000}"/>
    <cellStyle name="40% - Accent4 17" xfId="16234" xr:uid="{00000000-0005-0000-0000-000055430000}"/>
    <cellStyle name="40% - Accent4 18" xfId="39928" xr:uid="{00000000-0005-0000-0000-000056430000}"/>
    <cellStyle name="40% - Accent4 19" xfId="45104" xr:uid="{00000000-0005-0000-0000-000057430000}"/>
    <cellStyle name="40% - Accent4 2" xfId="4048" xr:uid="{00000000-0005-0000-0000-000058430000}"/>
    <cellStyle name="40% - Accent4 2 2" xfId="4049" xr:uid="{00000000-0005-0000-0000-000059430000}"/>
    <cellStyle name="40% - Accent4 2 2 2" xfId="4050" xr:uid="{00000000-0005-0000-0000-00005A430000}"/>
    <cellStyle name="40% - Accent4 2 2 2 2" xfId="16235" xr:uid="{00000000-0005-0000-0000-00005B430000}"/>
    <cellStyle name="40% - Accent4 2 2 2 3" xfId="16236" xr:uid="{00000000-0005-0000-0000-00005C430000}"/>
    <cellStyle name="40% - Accent4 2 2 2_AVA DVA EL" xfId="16237" xr:uid="{00000000-0005-0000-0000-00005D430000}"/>
    <cellStyle name="40% - Accent4 2 2 3" xfId="16238" xr:uid="{00000000-0005-0000-0000-00005E430000}"/>
    <cellStyle name="40% - Accent4 2 2 3 2" xfId="16239" xr:uid="{00000000-0005-0000-0000-00005F430000}"/>
    <cellStyle name="40% - Accent4 2 2 3 3" xfId="16240" xr:uid="{00000000-0005-0000-0000-000060430000}"/>
    <cellStyle name="40% - Accent4 2 2 3_AVA DVA EL" xfId="16241" xr:uid="{00000000-0005-0000-0000-000061430000}"/>
    <cellStyle name="40% - Accent4 2 2 4" xfId="16242" xr:uid="{00000000-0005-0000-0000-000062430000}"/>
    <cellStyle name="40% - Accent4 2 2 4 2" xfId="16243" xr:uid="{00000000-0005-0000-0000-000063430000}"/>
    <cellStyle name="40% - Accent4 2 2 4 3" xfId="16244" xr:uid="{00000000-0005-0000-0000-000064430000}"/>
    <cellStyle name="40% - Accent4 2 2 4_AVA DVA EL" xfId="16245" xr:uid="{00000000-0005-0000-0000-000065430000}"/>
    <cellStyle name="40% - Accent4 2 2 5" xfId="16246" xr:uid="{00000000-0005-0000-0000-000066430000}"/>
    <cellStyle name="40% - Accent4 2 2 5 2" xfId="16247" xr:uid="{00000000-0005-0000-0000-000067430000}"/>
    <cellStyle name="40% - Accent4 2 2 5 3" xfId="16248" xr:uid="{00000000-0005-0000-0000-000068430000}"/>
    <cellStyle name="40% - Accent4 2 2 5_AVA DVA EL" xfId="16249" xr:uid="{00000000-0005-0000-0000-000069430000}"/>
    <cellStyle name="40% - Accent4 2 2 6" xfId="16250" xr:uid="{00000000-0005-0000-0000-00006A430000}"/>
    <cellStyle name="40% - Accent4 2 2 6 2" xfId="16251" xr:uid="{00000000-0005-0000-0000-00006B430000}"/>
    <cellStyle name="40% - Accent4 2 2 6 3" xfId="16252" xr:uid="{00000000-0005-0000-0000-00006C430000}"/>
    <cellStyle name="40% - Accent4 2 2 6_AVA DVA EL" xfId="16253" xr:uid="{00000000-0005-0000-0000-00006D430000}"/>
    <cellStyle name="40% - Accent4 2 2 7" xfId="16254" xr:uid="{00000000-0005-0000-0000-00006E430000}"/>
    <cellStyle name="40% - Accent4 2 2 8" xfId="45105" xr:uid="{00000000-0005-0000-0000-00006F430000}"/>
    <cellStyle name="40% - Accent4 2 2_A01" xfId="12458" xr:uid="{00000000-0005-0000-0000-000070430000}"/>
    <cellStyle name="40% - Accent4 2 3" xfId="4051" xr:uid="{00000000-0005-0000-0000-000071430000}"/>
    <cellStyle name="40% - Accent4 2 3 2" xfId="4052" xr:uid="{00000000-0005-0000-0000-000072430000}"/>
    <cellStyle name="40% - Accent4 2 3 2 2" xfId="16255" xr:uid="{00000000-0005-0000-0000-000073430000}"/>
    <cellStyle name="40% - Accent4 2 3 2 3" xfId="16256" xr:uid="{00000000-0005-0000-0000-000074430000}"/>
    <cellStyle name="40% - Accent4 2 3 2 4" xfId="45106" xr:uid="{00000000-0005-0000-0000-000075430000}"/>
    <cellStyle name="40% - Accent4 2 3 2_AVA DVA EL" xfId="16257" xr:uid="{00000000-0005-0000-0000-000076430000}"/>
    <cellStyle name="40% - Accent4 2 3 3" xfId="16258" xr:uid="{00000000-0005-0000-0000-000077430000}"/>
    <cellStyle name="40% - Accent4 2 3 3 2" xfId="45107" xr:uid="{00000000-0005-0000-0000-000078430000}"/>
    <cellStyle name="40% - Accent4 2 3 4" xfId="45108" xr:uid="{00000000-0005-0000-0000-000079430000}"/>
    <cellStyle name="40% - Accent4 2 3 5" xfId="45109" xr:uid="{00000000-0005-0000-0000-00007A430000}"/>
    <cellStyle name="40% - Accent4 2 3 6" xfId="45110" xr:uid="{00000000-0005-0000-0000-00007B430000}"/>
    <cellStyle name="40% - Accent4 2 3_A01" xfId="12459" xr:uid="{00000000-0005-0000-0000-00007C430000}"/>
    <cellStyle name="40% - Accent4 2 4" xfId="4053" xr:uid="{00000000-0005-0000-0000-00007D430000}"/>
    <cellStyle name="40% - Accent4 2 4 2" xfId="16259" xr:uid="{00000000-0005-0000-0000-00007E430000}"/>
    <cellStyle name="40% - Accent4 2 4 2 2" xfId="16260" xr:uid="{00000000-0005-0000-0000-00007F430000}"/>
    <cellStyle name="40% - Accent4 2 4 2 3" xfId="16261" xr:uid="{00000000-0005-0000-0000-000080430000}"/>
    <cellStyle name="40% - Accent4 2 4 2_AVA DVA EL" xfId="16262" xr:uid="{00000000-0005-0000-0000-000081430000}"/>
    <cellStyle name="40% - Accent4 2 4 3" xfId="16263" xr:uid="{00000000-0005-0000-0000-000082430000}"/>
    <cellStyle name="40% - Accent4 2 4 4" xfId="16264" xr:uid="{00000000-0005-0000-0000-000083430000}"/>
    <cellStyle name="40% - Accent4 2 4 5" xfId="45111" xr:uid="{00000000-0005-0000-0000-000084430000}"/>
    <cellStyle name="40% - Accent4 2 4_AVA DVA EL" xfId="16265" xr:uid="{00000000-0005-0000-0000-000085430000}"/>
    <cellStyle name="40% - Accent4 2 5" xfId="16266" xr:uid="{00000000-0005-0000-0000-000086430000}"/>
    <cellStyle name="40% - Accent4 2 5 2" xfId="16267" xr:uid="{00000000-0005-0000-0000-000087430000}"/>
    <cellStyle name="40% - Accent4 2 5 3" xfId="16268" xr:uid="{00000000-0005-0000-0000-000088430000}"/>
    <cellStyle name="40% - Accent4 2 5_AVA DVA EL" xfId="16269" xr:uid="{00000000-0005-0000-0000-000089430000}"/>
    <cellStyle name="40% - Accent4 2 6" xfId="16270" xr:uid="{00000000-0005-0000-0000-00008A430000}"/>
    <cellStyle name="40% - Accent4 2 6 2" xfId="16271" xr:uid="{00000000-0005-0000-0000-00008B430000}"/>
    <cellStyle name="40% - Accent4 2 6 3" xfId="16272" xr:uid="{00000000-0005-0000-0000-00008C430000}"/>
    <cellStyle name="40% - Accent4 2 6_AVA DVA EL" xfId="16273" xr:uid="{00000000-0005-0000-0000-00008D430000}"/>
    <cellStyle name="40% - Accent4 2 7" xfId="16274" xr:uid="{00000000-0005-0000-0000-00008E430000}"/>
    <cellStyle name="40% - Accent4 2 7 2" xfId="16275" xr:uid="{00000000-0005-0000-0000-00008F430000}"/>
    <cellStyle name="40% - Accent4 2 7 3" xfId="16276" xr:uid="{00000000-0005-0000-0000-000090430000}"/>
    <cellStyle name="40% - Accent4 2 7_AVA DVA EL" xfId="16277" xr:uid="{00000000-0005-0000-0000-000091430000}"/>
    <cellStyle name="40% - Accent4 2 8" xfId="16278" xr:uid="{00000000-0005-0000-0000-000092430000}"/>
    <cellStyle name="40% - Accent4 2 9" xfId="45112" xr:uid="{00000000-0005-0000-0000-000093430000}"/>
    <cellStyle name="40% - Accent4 2_4 manuell" xfId="54882" xr:uid="{4DFAF6D9-B33B-4250-918C-8749C69C98AF}"/>
    <cellStyle name="40% - Accent4 20" xfId="45113" xr:uid="{00000000-0005-0000-0000-000095430000}"/>
    <cellStyle name="40% - Accent4 3" xfId="4054" xr:uid="{00000000-0005-0000-0000-000096430000}"/>
    <cellStyle name="40% - Accent4 3 2" xfId="16279" xr:uid="{00000000-0005-0000-0000-000097430000}"/>
    <cellStyle name="40% - Accent4 3 2 2" xfId="16280" xr:uid="{00000000-0005-0000-0000-000098430000}"/>
    <cellStyle name="40% - Accent4 3 2 3" xfId="16281" xr:uid="{00000000-0005-0000-0000-000099430000}"/>
    <cellStyle name="40% - Accent4 3 2_AVA DVA EL" xfId="16282" xr:uid="{00000000-0005-0000-0000-00009A430000}"/>
    <cellStyle name="40% - Accent4 3 3" xfId="16283" xr:uid="{00000000-0005-0000-0000-00009B430000}"/>
    <cellStyle name="40% - Accent4 3 4" xfId="45114" xr:uid="{00000000-0005-0000-0000-00009C430000}"/>
    <cellStyle name="40% - Accent4 3_4 manuell" xfId="54883" xr:uid="{7698CC7D-CBC7-4E29-AB88-D060677AAED1}"/>
    <cellStyle name="40% - Accent4 4" xfId="4055" xr:uid="{00000000-0005-0000-0000-00009E430000}"/>
    <cellStyle name="40% - Accent4 4 2" xfId="16284" xr:uid="{00000000-0005-0000-0000-00009F430000}"/>
    <cellStyle name="40% - Accent4 4 2 2" xfId="16285" xr:uid="{00000000-0005-0000-0000-0000A0430000}"/>
    <cellStyle name="40% - Accent4 4 2 3" xfId="16286" xr:uid="{00000000-0005-0000-0000-0000A1430000}"/>
    <cellStyle name="40% - Accent4 4 2_AVA DVA EL" xfId="16287" xr:uid="{00000000-0005-0000-0000-0000A2430000}"/>
    <cellStyle name="40% - Accent4 4 3" xfId="16288" xr:uid="{00000000-0005-0000-0000-0000A3430000}"/>
    <cellStyle name="40% - Accent4 4 3 2" xfId="16289" xr:uid="{00000000-0005-0000-0000-0000A4430000}"/>
    <cellStyle name="40% - Accent4 4 3 3" xfId="16290" xr:uid="{00000000-0005-0000-0000-0000A5430000}"/>
    <cellStyle name="40% - Accent4 4 3_AVA DVA EL" xfId="16291" xr:uid="{00000000-0005-0000-0000-0000A6430000}"/>
    <cellStyle name="40% - Accent4 4 4" xfId="16292" xr:uid="{00000000-0005-0000-0000-0000A7430000}"/>
    <cellStyle name="40% - Accent4 4 4 2" xfId="16293" xr:uid="{00000000-0005-0000-0000-0000A8430000}"/>
    <cellStyle name="40% - Accent4 4 4 3" xfId="16294" xr:uid="{00000000-0005-0000-0000-0000A9430000}"/>
    <cellStyle name="40% - Accent4 4 4_AVA DVA EL" xfId="16295" xr:uid="{00000000-0005-0000-0000-0000AA430000}"/>
    <cellStyle name="40% - Accent4 4 5" xfId="16296" xr:uid="{00000000-0005-0000-0000-0000AB430000}"/>
    <cellStyle name="40% - Accent4 4_A01" xfId="35744" xr:uid="{00000000-0005-0000-0000-0000AC430000}"/>
    <cellStyle name="40% - Accent4 5" xfId="4056" xr:uid="{00000000-0005-0000-0000-0000AD430000}"/>
    <cellStyle name="40% - Accent4 5 2" xfId="16297" xr:uid="{00000000-0005-0000-0000-0000AE430000}"/>
    <cellStyle name="40% - Accent4 5 2 2" xfId="16298" xr:uid="{00000000-0005-0000-0000-0000AF430000}"/>
    <cellStyle name="40% - Accent4 5 2 3" xfId="16299" xr:uid="{00000000-0005-0000-0000-0000B0430000}"/>
    <cellStyle name="40% - Accent4 5 2_AVA DVA EL" xfId="16300" xr:uid="{00000000-0005-0000-0000-0000B1430000}"/>
    <cellStyle name="40% - Accent4 5 3" xfId="16301" xr:uid="{00000000-0005-0000-0000-0000B2430000}"/>
    <cellStyle name="40% - Accent4 5_A01" xfId="35745" xr:uid="{00000000-0005-0000-0000-0000B3430000}"/>
    <cellStyle name="40% - Accent4 6" xfId="4057" xr:uid="{00000000-0005-0000-0000-0000B4430000}"/>
    <cellStyle name="40% - Accent4 6 2" xfId="16302" xr:uid="{00000000-0005-0000-0000-0000B5430000}"/>
    <cellStyle name="40% - Accent4 6 2 2" xfId="16303" xr:uid="{00000000-0005-0000-0000-0000B6430000}"/>
    <cellStyle name="40% - Accent4 6 2 3" xfId="16304" xr:uid="{00000000-0005-0000-0000-0000B7430000}"/>
    <cellStyle name="40% - Accent4 6 2_AVA DVA EL" xfId="16305" xr:uid="{00000000-0005-0000-0000-0000B8430000}"/>
    <cellStyle name="40% - Accent4 6 3" xfId="16306" xr:uid="{00000000-0005-0000-0000-0000B9430000}"/>
    <cellStyle name="40% - Accent4 6_A01" xfId="35746" xr:uid="{00000000-0005-0000-0000-0000BA430000}"/>
    <cellStyle name="40% - Accent4 7" xfId="4058" xr:uid="{00000000-0005-0000-0000-0000BB430000}"/>
    <cellStyle name="40% - Accent4 7 2" xfId="16307" xr:uid="{00000000-0005-0000-0000-0000BC430000}"/>
    <cellStyle name="40% - Accent4 7 2 2" xfId="16308" xr:uid="{00000000-0005-0000-0000-0000BD430000}"/>
    <cellStyle name="40% - Accent4 7 2 3" xfId="16309" xr:uid="{00000000-0005-0000-0000-0000BE430000}"/>
    <cellStyle name="40% - Accent4 7 2_AVA DVA EL" xfId="16310" xr:uid="{00000000-0005-0000-0000-0000BF430000}"/>
    <cellStyle name="40% - Accent4 7 3" xfId="16311" xr:uid="{00000000-0005-0000-0000-0000C0430000}"/>
    <cellStyle name="40% - Accent4 7 3 2" xfId="16312" xr:uid="{00000000-0005-0000-0000-0000C1430000}"/>
    <cellStyle name="40% - Accent4 7 3 3" xfId="16313" xr:uid="{00000000-0005-0000-0000-0000C2430000}"/>
    <cellStyle name="40% - Accent4 7 3_AVA DVA EL" xfId="16314" xr:uid="{00000000-0005-0000-0000-0000C3430000}"/>
    <cellStyle name="40% - Accent4 7 4" xfId="16315" xr:uid="{00000000-0005-0000-0000-0000C4430000}"/>
    <cellStyle name="40% - Accent4 7_A01" xfId="35747" xr:uid="{00000000-0005-0000-0000-0000C5430000}"/>
    <cellStyle name="40% - Accent4 8" xfId="4059" xr:uid="{00000000-0005-0000-0000-0000C6430000}"/>
    <cellStyle name="40% - Accent4 8 2" xfId="16316" xr:uid="{00000000-0005-0000-0000-0000C7430000}"/>
    <cellStyle name="40% - Accent4 8 2 2" xfId="16317" xr:uid="{00000000-0005-0000-0000-0000C8430000}"/>
    <cellStyle name="40% - Accent4 8 2 3" xfId="16318" xr:uid="{00000000-0005-0000-0000-0000C9430000}"/>
    <cellStyle name="40% - Accent4 8 2_AVA DVA EL" xfId="16319" xr:uid="{00000000-0005-0000-0000-0000CA430000}"/>
    <cellStyle name="40% - Accent4 8 3" xfId="16320" xr:uid="{00000000-0005-0000-0000-0000CB430000}"/>
    <cellStyle name="40% - Accent4 8 3 2" xfId="16321" xr:uid="{00000000-0005-0000-0000-0000CC430000}"/>
    <cellStyle name="40% - Accent4 8 3 3" xfId="16322" xr:uid="{00000000-0005-0000-0000-0000CD430000}"/>
    <cellStyle name="40% - Accent4 8 3_AVA DVA EL" xfId="16323" xr:uid="{00000000-0005-0000-0000-0000CE430000}"/>
    <cellStyle name="40% - Accent4 8 4" xfId="16324" xr:uid="{00000000-0005-0000-0000-0000CF430000}"/>
    <cellStyle name="40% - Accent4 8_A01" xfId="35748" xr:uid="{00000000-0005-0000-0000-0000D0430000}"/>
    <cellStyle name="40% - Accent4 9" xfId="4060" xr:uid="{00000000-0005-0000-0000-0000D1430000}"/>
    <cellStyle name="40% - Accent4 9 2" xfId="16325" xr:uid="{00000000-0005-0000-0000-0000D2430000}"/>
    <cellStyle name="40% - Accent4 9 2 2" xfId="16326" xr:uid="{00000000-0005-0000-0000-0000D3430000}"/>
    <cellStyle name="40% - Accent4 9 2 3" xfId="16327" xr:uid="{00000000-0005-0000-0000-0000D4430000}"/>
    <cellStyle name="40% - Accent4 9 2_AVA DVA EL" xfId="16328" xr:uid="{00000000-0005-0000-0000-0000D5430000}"/>
    <cellStyle name="40% - Accent4 9 3" xfId="16329" xr:uid="{00000000-0005-0000-0000-0000D6430000}"/>
    <cellStyle name="40% - Accent4 9 3 2" xfId="16330" xr:uid="{00000000-0005-0000-0000-0000D7430000}"/>
    <cellStyle name="40% - Accent4 9 3 3" xfId="16331" xr:uid="{00000000-0005-0000-0000-0000D8430000}"/>
    <cellStyle name="40% - Accent4 9 3_AVA DVA EL" xfId="16332" xr:uid="{00000000-0005-0000-0000-0000D9430000}"/>
    <cellStyle name="40% - Accent4 9 4" xfId="16333" xr:uid="{00000000-0005-0000-0000-0000DA430000}"/>
    <cellStyle name="40% - Accent4 9_A01" xfId="35749" xr:uid="{00000000-0005-0000-0000-0000DB430000}"/>
    <cellStyle name="40% - Accent4_10" xfId="4061" xr:uid="{00000000-0005-0000-0000-0000DC430000}"/>
    <cellStyle name="40% - Accent5" xfId="4062" xr:uid="{00000000-0005-0000-0000-0000DD430000}"/>
    <cellStyle name="40% - Accent5 10" xfId="4063" xr:uid="{00000000-0005-0000-0000-0000DE430000}"/>
    <cellStyle name="40% - Accent5 10 2" xfId="16334" xr:uid="{00000000-0005-0000-0000-0000DF430000}"/>
    <cellStyle name="40% - Accent5 10 3" xfId="16335" xr:uid="{00000000-0005-0000-0000-0000E0430000}"/>
    <cellStyle name="40% - Accent5 10_AVA DVA EL" xfId="16336" xr:uid="{00000000-0005-0000-0000-0000E1430000}"/>
    <cellStyle name="40% - Accent5 11" xfId="4064" xr:uid="{00000000-0005-0000-0000-0000E2430000}"/>
    <cellStyle name="40% - Accent5 12" xfId="4065" xr:uid="{00000000-0005-0000-0000-0000E3430000}"/>
    <cellStyle name="40% - Accent5 13" xfId="39929" xr:uid="{00000000-0005-0000-0000-0000E4430000}"/>
    <cellStyle name="40% - Accent5 14" xfId="45115" xr:uid="{00000000-0005-0000-0000-0000E5430000}"/>
    <cellStyle name="40% - Accent5 15" xfId="45116" xr:uid="{00000000-0005-0000-0000-0000E6430000}"/>
    <cellStyle name="40% - Accent5 16" xfId="45117" xr:uid="{00000000-0005-0000-0000-0000E7430000}"/>
    <cellStyle name="40% - Accent5 2" xfId="4066" xr:uid="{00000000-0005-0000-0000-0000E8430000}"/>
    <cellStyle name="40% - Accent5 2 2" xfId="4067" xr:uid="{00000000-0005-0000-0000-0000E9430000}"/>
    <cellStyle name="40% - Accent5 2 2 2" xfId="4068" xr:uid="{00000000-0005-0000-0000-0000EA430000}"/>
    <cellStyle name="40% - Accent5 2 2 2 2" xfId="16337" xr:uid="{00000000-0005-0000-0000-0000EB430000}"/>
    <cellStyle name="40% - Accent5 2 2 2 3" xfId="16338" xr:uid="{00000000-0005-0000-0000-0000EC430000}"/>
    <cellStyle name="40% - Accent5 2 2 2_AVA DVA EL" xfId="16339" xr:uid="{00000000-0005-0000-0000-0000ED430000}"/>
    <cellStyle name="40% - Accent5 2 2 3" xfId="16340" xr:uid="{00000000-0005-0000-0000-0000EE430000}"/>
    <cellStyle name="40% - Accent5 2 2 3 2" xfId="16341" xr:uid="{00000000-0005-0000-0000-0000EF430000}"/>
    <cellStyle name="40% - Accent5 2 2 3 3" xfId="16342" xr:uid="{00000000-0005-0000-0000-0000F0430000}"/>
    <cellStyle name="40% - Accent5 2 2 3_AVA DVA EL" xfId="16343" xr:uid="{00000000-0005-0000-0000-0000F1430000}"/>
    <cellStyle name="40% - Accent5 2 2 4" xfId="16344" xr:uid="{00000000-0005-0000-0000-0000F2430000}"/>
    <cellStyle name="40% - Accent5 2 2 4 2" xfId="16345" xr:uid="{00000000-0005-0000-0000-0000F3430000}"/>
    <cellStyle name="40% - Accent5 2 2 4 3" xfId="16346" xr:uid="{00000000-0005-0000-0000-0000F4430000}"/>
    <cellStyle name="40% - Accent5 2 2 4_AVA DVA EL" xfId="16347" xr:uid="{00000000-0005-0000-0000-0000F5430000}"/>
    <cellStyle name="40% - Accent5 2 2 5" xfId="16348" xr:uid="{00000000-0005-0000-0000-0000F6430000}"/>
    <cellStyle name="40% - Accent5 2 2 5 2" xfId="16349" xr:uid="{00000000-0005-0000-0000-0000F7430000}"/>
    <cellStyle name="40% - Accent5 2 2 5 3" xfId="16350" xr:uid="{00000000-0005-0000-0000-0000F8430000}"/>
    <cellStyle name="40% - Accent5 2 2 5_AVA DVA EL" xfId="16351" xr:uid="{00000000-0005-0000-0000-0000F9430000}"/>
    <cellStyle name="40% - Accent5 2 2 6" xfId="16352" xr:uid="{00000000-0005-0000-0000-0000FA430000}"/>
    <cellStyle name="40% - Accent5 2 2 6 2" xfId="16353" xr:uid="{00000000-0005-0000-0000-0000FB430000}"/>
    <cellStyle name="40% - Accent5 2 2 6 3" xfId="16354" xr:uid="{00000000-0005-0000-0000-0000FC430000}"/>
    <cellStyle name="40% - Accent5 2 2 6_AVA DVA EL" xfId="16355" xr:uid="{00000000-0005-0000-0000-0000FD430000}"/>
    <cellStyle name="40% - Accent5 2 2 7" xfId="16356" xr:uid="{00000000-0005-0000-0000-0000FE430000}"/>
    <cellStyle name="40% - Accent5 2 2 8" xfId="45118" xr:uid="{00000000-0005-0000-0000-0000FF430000}"/>
    <cellStyle name="40% - Accent5 2 2_A01" xfId="12460" xr:uid="{00000000-0005-0000-0000-000000440000}"/>
    <cellStyle name="40% - Accent5 2 3" xfId="4069" xr:uid="{00000000-0005-0000-0000-000001440000}"/>
    <cellStyle name="40% - Accent5 2 3 2" xfId="4070" xr:uid="{00000000-0005-0000-0000-000002440000}"/>
    <cellStyle name="40% - Accent5 2 3 2 2" xfId="16357" xr:uid="{00000000-0005-0000-0000-000003440000}"/>
    <cellStyle name="40% - Accent5 2 3 2 3" xfId="16358" xr:uid="{00000000-0005-0000-0000-000004440000}"/>
    <cellStyle name="40% - Accent5 2 3 2_AVA DVA EL" xfId="16359" xr:uid="{00000000-0005-0000-0000-000005440000}"/>
    <cellStyle name="40% - Accent5 2 3 3" xfId="16360" xr:uid="{00000000-0005-0000-0000-000006440000}"/>
    <cellStyle name="40% - Accent5 2 3_A01" xfId="12461" xr:uid="{00000000-0005-0000-0000-000007440000}"/>
    <cellStyle name="40% - Accent5 2 4" xfId="4071" xr:uid="{00000000-0005-0000-0000-000008440000}"/>
    <cellStyle name="40% - Accent5 2 4 2" xfId="16361" xr:uid="{00000000-0005-0000-0000-000009440000}"/>
    <cellStyle name="40% - Accent5 2 4 2 2" xfId="16362" xr:uid="{00000000-0005-0000-0000-00000A440000}"/>
    <cellStyle name="40% - Accent5 2 4 2 3" xfId="16363" xr:uid="{00000000-0005-0000-0000-00000B440000}"/>
    <cellStyle name="40% - Accent5 2 4 2_AVA DVA EL" xfId="16364" xr:uid="{00000000-0005-0000-0000-00000C440000}"/>
    <cellStyle name="40% - Accent5 2 4 3" xfId="16365" xr:uid="{00000000-0005-0000-0000-00000D440000}"/>
    <cellStyle name="40% - Accent5 2 4 4" xfId="16366" xr:uid="{00000000-0005-0000-0000-00000E440000}"/>
    <cellStyle name="40% - Accent5 2 4_AVA DVA EL" xfId="16367" xr:uid="{00000000-0005-0000-0000-00000F440000}"/>
    <cellStyle name="40% - Accent5 2 5" xfId="16368" xr:uid="{00000000-0005-0000-0000-000010440000}"/>
    <cellStyle name="40% - Accent5 2 5 2" xfId="16369" xr:uid="{00000000-0005-0000-0000-000011440000}"/>
    <cellStyle name="40% - Accent5 2 5 3" xfId="16370" xr:uid="{00000000-0005-0000-0000-000012440000}"/>
    <cellStyle name="40% - Accent5 2 5_AVA DVA EL" xfId="16371" xr:uid="{00000000-0005-0000-0000-000013440000}"/>
    <cellStyle name="40% - Accent5 2 6" xfId="16372" xr:uid="{00000000-0005-0000-0000-000014440000}"/>
    <cellStyle name="40% - Accent5 2 6 2" xfId="16373" xr:uid="{00000000-0005-0000-0000-000015440000}"/>
    <cellStyle name="40% - Accent5 2 6 3" xfId="16374" xr:uid="{00000000-0005-0000-0000-000016440000}"/>
    <cellStyle name="40% - Accent5 2 6_AVA DVA EL" xfId="16375" xr:uid="{00000000-0005-0000-0000-000017440000}"/>
    <cellStyle name="40% - Accent5 2 7" xfId="16376" xr:uid="{00000000-0005-0000-0000-000018440000}"/>
    <cellStyle name="40% - Accent5 2 7 2" xfId="16377" xr:uid="{00000000-0005-0000-0000-000019440000}"/>
    <cellStyle name="40% - Accent5 2 7 3" xfId="16378" xr:uid="{00000000-0005-0000-0000-00001A440000}"/>
    <cellStyle name="40% - Accent5 2 7_AVA DVA EL" xfId="16379" xr:uid="{00000000-0005-0000-0000-00001B440000}"/>
    <cellStyle name="40% - Accent5 2 8" xfId="16380" xr:uid="{00000000-0005-0000-0000-00001C440000}"/>
    <cellStyle name="40% - Accent5 2 9" xfId="45119" xr:uid="{00000000-0005-0000-0000-00001D440000}"/>
    <cellStyle name="40% - Accent5 2_4 manuell" xfId="54884" xr:uid="{6FEFE342-EC99-45F1-A936-9F12B2E390CB}"/>
    <cellStyle name="40% - Accent5 3" xfId="4072" xr:uid="{00000000-0005-0000-0000-00001F440000}"/>
    <cellStyle name="40% - Accent5 3 2" xfId="16381" xr:uid="{00000000-0005-0000-0000-000020440000}"/>
    <cellStyle name="40% - Accent5 3 2 2" xfId="16382" xr:uid="{00000000-0005-0000-0000-000021440000}"/>
    <cellStyle name="40% - Accent5 3 2 3" xfId="16383" xr:uid="{00000000-0005-0000-0000-000022440000}"/>
    <cellStyle name="40% - Accent5 3 2_AVA DVA EL" xfId="16384" xr:uid="{00000000-0005-0000-0000-000023440000}"/>
    <cellStyle name="40% - Accent5 3 3" xfId="16385" xr:uid="{00000000-0005-0000-0000-000024440000}"/>
    <cellStyle name="40% - Accent5 3 4" xfId="45120" xr:uid="{00000000-0005-0000-0000-000025440000}"/>
    <cellStyle name="40% - Accent5 3_4 manuell" xfId="54885" xr:uid="{162D1B68-1632-449B-9EF1-957E4886A6F2}"/>
    <cellStyle name="40% - Accent5 4" xfId="4073" xr:uid="{00000000-0005-0000-0000-000027440000}"/>
    <cellStyle name="40% - Accent5 4 2" xfId="16386" xr:uid="{00000000-0005-0000-0000-000028440000}"/>
    <cellStyle name="40% - Accent5 4 2 2" xfId="16387" xr:uid="{00000000-0005-0000-0000-000029440000}"/>
    <cellStyle name="40% - Accent5 4 2 3" xfId="16388" xr:uid="{00000000-0005-0000-0000-00002A440000}"/>
    <cellStyle name="40% - Accent5 4 2_AVA DVA EL" xfId="16389" xr:uid="{00000000-0005-0000-0000-00002B440000}"/>
    <cellStyle name="40% - Accent5 4 3" xfId="16390" xr:uid="{00000000-0005-0000-0000-00002C440000}"/>
    <cellStyle name="40% - Accent5 4 3 2" xfId="16391" xr:uid="{00000000-0005-0000-0000-00002D440000}"/>
    <cellStyle name="40% - Accent5 4 3 3" xfId="16392" xr:uid="{00000000-0005-0000-0000-00002E440000}"/>
    <cellStyle name="40% - Accent5 4 3_AVA DVA EL" xfId="16393" xr:uid="{00000000-0005-0000-0000-00002F440000}"/>
    <cellStyle name="40% - Accent5 4 4" xfId="16394" xr:uid="{00000000-0005-0000-0000-000030440000}"/>
    <cellStyle name="40% - Accent5 4 4 2" xfId="16395" xr:uid="{00000000-0005-0000-0000-000031440000}"/>
    <cellStyle name="40% - Accent5 4 4 3" xfId="16396" xr:uid="{00000000-0005-0000-0000-000032440000}"/>
    <cellStyle name="40% - Accent5 4 4_AVA DVA EL" xfId="16397" xr:uid="{00000000-0005-0000-0000-000033440000}"/>
    <cellStyle name="40% - Accent5 4 5" xfId="16398" xr:uid="{00000000-0005-0000-0000-000034440000}"/>
    <cellStyle name="40% - Accent5 4_A01" xfId="35750" xr:uid="{00000000-0005-0000-0000-000035440000}"/>
    <cellStyle name="40% - Accent5 5" xfId="4074" xr:uid="{00000000-0005-0000-0000-000036440000}"/>
    <cellStyle name="40% - Accent5 5 2" xfId="16399" xr:uid="{00000000-0005-0000-0000-000037440000}"/>
    <cellStyle name="40% - Accent5 5 2 2" xfId="16400" xr:uid="{00000000-0005-0000-0000-000038440000}"/>
    <cellStyle name="40% - Accent5 5 2 3" xfId="16401" xr:uid="{00000000-0005-0000-0000-000039440000}"/>
    <cellStyle name="40% - Accent5 5 2_AVA DVA EL" xfId="16402" xr:uid="{00000000-0005-0000-0000-00003A440000}"/>
    <cellStyle name="40% - Accent5 5 3" xfId="16403" xr:uid="{00000000-0005-0000-0000-00003B440000}"/>
    <cellStyle name="40% - Accent5 5_A01" xfId="35751" xr:uid="{00000000-0005-0000-0000-00003C440000}"/>
    <cellStyle name="40% - Accent5 6" xfId="4075" xr:uid="{00000000-0005-0000-0000-00003D440000}"/>
    <cellStyle name="40% - Accent5 6 2" xfId="16404" xr:uid="{00000000-0005-0000-0000-00003E440000}"/>
    <cellStyle name="40% - Accent5 6 2 2" xfId="16405" xr:uid="{00000000-0005-0000-0000-00003F440000}"/>
    <cellStyle name="40% - Accent5 6 2 3" xfId="16406" xr:uid="{00000000-0005-0000-0000-000040440000}"/>
    <cellStyle name="40% - Accent5 6 2_AVA DVA EL" xfId="16407" xr:uid="{00000000-0005-0000-0000-000041440000}"/>
    <cellStyle name="40% - Accent5 6 3" xfId="16408" xr:uid="{00000000-0005-0000-0000-000042440000}"/>
    <cellStyle name="40% - Accent5 6_A01" xfId="35752" xr:uid="{00000000-0005-0000-0000-000043440000}"/>
    <cellStyle name="40% - Accent5 7" xfId="4076" xr:uid="{00000000-0005-0000-0000-000044440000}"/>
    <cellStyle name="40% - Accent5 7 2" xfId="16409" xr:uid="{00000000-0005-0000-0000-000045440000}"/>
    <cellStyle name="40% - Accent5 7 2 2" xfId="16410" xr:uid="{00000000-0005-0000-0000-000046440000}"/>
    <cellStyle name="40% - Accent5 7 2 3" xfId="16411" xr:uid="{00000000-0005-0000-0000-000047440000}"/>
    <cellStyle name="40% - Accent5 7 2_AVA DVA EL" xfId="16412" xr:uid="{00000000-0005-0000-0000-000048440000}"/>
    <cellStyle name="40% - Accent5 7 3" xfId="16413" xr:uid="{00000000-0005-0000-0000-000049440000}"/>
    <cellStyle name="40% - Accent5 7_A01" xfId="35753" xr:uid="{00000000-0005-0000-0000-00004A440000}"/>
    <cellStyle name="40% - Accent5 8" xfId="4077" xr:uid="{00000000-0005-0000-0000-00004B440000}"/>
    <cellStyle name="40% - Accent5 8 2" xfId="16414" xr:uid="{00000000-0005-0000-0000-00004C440000}"/>
    <cellStyle name="40% - Accent5 8 2 2" xfId="16415" xr:uid="{00000000-0005-0000-0000-00004D440000}"/>
    <cellStyle name="40% - Accent5 8 2 3" xfId="16416" xr:uid="{00000000-0005-0000-0000-00004E440000}"/>
    <cellStyle name="40% - Accent5 8 2_AVA DVA EL" xfId="16417" xr:uid="{00000000-0005-0000-0000-00004F440000}"/>
    <cellStyle name="40% - Accent5 8 3" xfId="16418" xr:uid="{00000000-0005-0000-0000-000050440000}"/>
    <cellStyle name="40% - Accent5 8_A01" xfId="35754" xr:uid="{00000000-0005-0000-0000-000051440000}"/>
    <cellStyle name="40% - Accent5 9" xfId="4078" xr:uid="{00000000-0005-0000-0000-000052440000}"/>
    <cellStyle name="40% - Accent5 9 2" xfId="16419" xr:uid="{00000000-0005-0000-0000-000053440000}"/>
    <cellStyle name="40% - Accent5 9 2 2" xfId="16420" xr:uid="{00000000-0005-0000-0000-000054440000}"/>
    <cellStyle name="40% - Accent5 9 2 3" xfId="16421" xr:uid="{00000000-0005-0000-0000-000055440000}"/>
    <cellStyle name="40% - Accent5 9 2_AVA DVA EL" xfId="16422" xr:uid="{00000000-0005-0000-0000-000056440000}"/>
    <cellStyle name="40% - Accent5 9 3" xfId="16423" xr:uid="{00000000-0005-0000-0000-000057440000}"/>
    <cellStyle name="40% - Accent5 9_A01" xfId="35755" xr:uid="{00000000-0005-0000-0000-000058440000}"/>
    <cellStyle name="40% - Accent5_10" xfId="4079" xr:uid="{00000000-0005-0000-0000-000059440000}"/>
    <cellStyle name="40% - Accent6" xfId="4080" xr:uid="{00000000-0005-0000-0000-00005A440000}"/>
    <cellStyle name="40% - Accent6 10" xfId="4081" xr:uid="{00000000-0005-0000-0000-00005B440000}"/>
    <cellStyle name="40% - Accent6 10 2" xfId="16424" xr:uid="{00000000-0005-0000-0000-00005C440000}"/>
    <cellStyle name="40% - Accent6 10 2 2" xfId="16425" xr:uid="{00000000-0005-0000-0000-00005D440000}"/>
    <cellStyle name="40% - Accent6 10 2 3" xfId="16426" xr:uid="{00000000-0005-0000-0000-00005E440000}"/>
    <cellStyle name="40% - Accent6 10 2_AVA DVA EL" xfId="16427" xr:uid="{00000000-0005-0000-0000-00005F440000}"/>
    <cellStyle name="40% - Accent6 10 3" xfId="16428" xr:uid="{00000000-0005-0000-0000-000060440000}"/>
    <cellStyle name="40% - Accent6 10 4" xfId="16429" xr:uid="{00000000-0005-0000-0000-000061440000}"/>
    <cellStyle name="40% - Accent6 10_AVA DVA EL" xfId="16430" xr:uid="{00000000-0005-0000-0000-000062440000}"/>
    <cellStyle name="40% - Accent6 11" xfId="4082" xr:uid="{00000000-0005-0000-0000-000063440000}"/>
    <cellStyle name="40% - Accent6 11 2" xfId="16431" xr:uid="{00000000-0005-0000-0000-000064440000}"/>
    <cellStyle name="40% - Accent6 11 2 2" xfId="16432" xr:uid="{00000000-0005-0000-0000-000065440000}"/>
    <cellStyle name="40% - Accent6 11 2 3" xfId="16433" xr:uid="{00000000-0005-0000-0000-000066440000}"/>
    <cellStyle name="40% - Accent6 11 2_AVA DVA EL" xfId="16434" xr:uid="{00000000-0005-0000-0000-000067440000}"/>
    <cellStyle name="40% - Accent6 11 3" xfId="16435" xr:uid="{00000000-0005-0000-0000-000068440000}"/>
    <cellStyle name="40% - Accent6 11 4" xfId="16436" xr:uid="{00000000-0005-0000-0000-000069440000}"/>
    <cellStyle name="40% - Accent6 11_AVA DVA EL" xfId="16437" xr:uid="{00000000-0005-0000-0000-00006A440000}"/>
    <cellStyle name="40% - Accent6 12" xfId="4083" xr:uid="{00000000-0005-0000-0000-00006B440000}"/>
    <cellStyle name="40% - Accent6 12 2" xfId="16438" xr:uid="{00000000-0005-0000-0000-00006C440000}"/>
    <cellStyle name="40% - Accent6 12 2 2" xfId="16439" xr:uid="{00000000-0005-0000-0000-00006D440000}"/>
    <cellStyle name="40% - Accent6 12 2 3" xfId="16440" xr:uid="{00000000-0005-0000-0000-00006E440000}"/>
    <cellStyle name="40% - Accent6 12 2_AVA DVA EL" xfId="16441" xr:uid="{00000000-0005-0000-0000-00006F440000}"/>
    <cellStyle name="40% - Accent6 12 3" xfId="16442" xr:uid="{00000000-0005-0000-0000-000070440000}"/>
    <cellStyle name="40% - Accent6 12 4" xfId="16443" xr:uid="{00000000-0005-0000-0000-000071440000}"/>
    <cellStyle name="40% - Accent6 12_AVA DVA EL" xfId="16444" xr:uid="{00000000-0005-0000-0000-000072440000}"/>
    <cellStyle name="40% - Accent6 13" xfId="16445" xr:uid="{00000000-0005-0000-0000-000073440000}"/>
    <cellStyle name="40% - Accent6 13 2" xfId="16446" xr:uid="{00000000-0005-0000-0000-000074440000}"/>
    <cellStyle name="40% - Accent6 13 3" xfId="16447" xr:uid="{00000000-0005-0000-0000-000075440000}"/>
    <cellStyle name="40% - Accent6 13_AVA DVA EL" xfId="16448" xr:uid="{00000000-0005-0000-0000-000076440000}"/>
    <cellStyle name="40% - Accent6 14" xfId="16449" xr:uid="{00000000-0005-0000-0000-000077440000}"/>
    <cellStyle name="40% - Accent6 14 2" xfId="16450" xr:uid="{00000000-0005-0000-0000-000078440000}"/>
    <cellStyle name="40% - Accent6 14 3" xfId="16451" xr:uid="{00000000-0005-0000-0000-000079440000}"/>
    <cellStyle name="40% - Accent6 14_AVA DVA EL" xfId="16452" xr:uid="{00000000-0005-0000-0000-00007A440000}"/>
    <cellStyle name="40% - Accent6 15" xfId="16453" xr:uid="{00000000-0005-0000-0000-00007B440000}"/>
    <cellStyle name="40% - Accent6 15 2" xfId="16454" xr:uid="{00000000-0005-0000-0000-00007C440000}"/>
    <cellStyle name="40% - Accent6 15 3" xfId="16455" xr:uid="{00000000-0005-0000-0000-00007D440000}"/>
    <cellStyle name="40% - Accent6 15_AVA DVA EL" xfId="16456" xr:uid="{00000000-0005-0000-0000-00007E440000}"/>
    <cellStyle name="40% - Accent6 16" xfId="16457" xr:uid="{00000000-0005-0000-0000-00007F440000}"/>
    <cellStyle name="40% - Accent6 17" xfId="16458" xr:uid="{00000000-0005-0000-0000-000080440000}"/>
    <cellStyle name="40% - Accent6 18" xfId="39930" xr:uid="{00000000-0005-0000-0000-000081440000}"/>
    <cellStyle name="40% - Accent6 19" xfId="45121" xr:uid="{00000000-0005-0000-0000-000082440000}"/>
    <cellStyle name="40% - Accent6 2" xfId="4084" xr:uid="{00000000-0005-0000-0000-000083440000}"/>
    <cellStyle name="40% - Accent6 2 2" xfId="4085" xr:uid="{00000000-0005-0000-0000-000084440000}"/>
    <cellStyle name="40% - Accent6 2 2 2" xfId="4086" xr:uid="{00000000-0005-0000-0000-000085440000}"/>
    <cellStyle name="40% - Accent6 2 2 2 2" xfId="16459" xr:uid="{00000000-0005-0000-0000-000086440000}"/>
    <cellStyle name="40% - Accent6 2 2 2 3" xfId="16460" xr:uid="{00000000-0005-0000-0000-000087440000}"/>
    <cellStyle name="40% - Accent6 2 2 2_AVA DVA EL" xfId="16461" xr:uid="{00000000-0005-0000-0000-000088440000}"/>
    <cellStyle name="40% - Accent6 2 2 3" xfId="16462" xr:uid="{00000000-0005-0000-0000-000089440000}"/>
    <cellStyle name="40% - Accent6 2 2 3 2" xfId="16463" xr:uid="{00000000-0005-0000-0000-00008A440000}"/>
    <cellStyle name="40% - Accent6 2 2 3 3" xfId="16464" xr:uid="{00000000-0005-0000-0000-00008B440000}"/>
    <cellStyle name="40% - Accent6 2 2 3_AVA DVA EL" xfId="16465" xr:uid="{00000000-0005-0000-0000-00008C440000}"/>
    <cellStyle name="40% - Accent6 2 2 4" xfId="16466" xr:uid="{00000000-0005-0000-0000-00008D440000}"/>
    <cellStyle name="40% - Accent6 2 2 4 2" xfId="16467" xr:uid="{00000000-0005-0000-0000-00008E440000}"/>
    <cellStyle name="40% - Accent6 2 2 4 3" xfId="16468" xr:uid="{00000000-0005-0000-0000-00008F440000}"/>
    <cellStyle name="40% - Accent6 2 2 4_AVA DVA EL" xfId="16469" xr:uid="{00000000-0005-0000-0000-000090440000}"/>
    <cellStyle name="40% - Accent6 2 2 5" xfId="16470" xr:uid="{00000000-0005-0000-0000-000091440000}"/>
    <cellStyle name="40% - Accent6 2 2 5 2" xfId="16471" xr:uid="{00000000-0005-0000-0000-000092440000}"/>
    <cellStyle name="40% - Accent6 2 2 5 3" xfId="16472" xr:uid="{00000000-0005-0000-0000-000093440000}"/>
    <cellStyle name="40% - Accent6 2 2 5_AVA DVA EL" xfId="16473" xr:uid="{00000000-0005-0000-0000-000094440000}"/>
    <cellStyle name="40% - Accent6 2 2 6" xfId="16474" xr:uid="{00000000-0005-0000-0000-000095440000}"/>
    <cellStyle name="40% - Accent6 2 2 6 2" xfId="16475" xr:uid="{00000000-0005-0000-0000-000096440000}"/>
    <cellStyle name="40% - Accent6 2 2 6 3" xfId="16476" xr:uid="{00000000-0005-0000-0000-000097440000}"/>
    <cellStyle name="40% - Accent6 2 2 6_AVA DVA EL" xfId="16477" xr:uid="{00000000-0005-0000-0000-000098440000}"/>
    <cellStyle name="40% - Accent6 2 2 7" xfId="16478" xr:uid="{00000000-0005-0000-0000-000099440000}"/>
    <cellStyle name="40% - Accent6 2 2 8" xfId="45122" xr:uid="{00000000-0005-0000-0000-00009A440000}"/>
    <cellStyle name="40% - Accent6 2 2_A01" xfId="12462" xr:uid="{00000000-0005-0000-0000-00009B440000}"/>
    <cellStyle name="40% - Accent6 2 3" xfId="4087" xr:uid="{00000000-0005-0000-0000-00009C440000}"/>
    <cellStyle name="40% - Accent6 2 3 2" xfId="4088" xr:uid="{00000000-0005-0000-0000-00009D440000}"/>
    <cellStyle name="40% - Accent6 2 3 2 2" xfId="16479" xr:uid="{00000000-0005-0000-0000-00009E440000}"/>
    <cellStyle name="40% - Accent6 2 3 2 3" xfId="16480" xr:uid="{00000000-0005-0000-0000-00009F440000}"/>
    <cellStyle name="40% - Accent6 2 3 2 4" xfId="45123" xr:uid="{00000000-0005-0000-0000-0000A0440000}"/>
    <cellStyle name="40% - Accent6 2 3 2_AVA DVA EL" xfId="16481" xr:uid="{00000000-0005-0000-0000-0000A1440000}"/>
    <cellStyle name="40% - Accent6 2 3 3" xfId="16482" xr:uid="{00000000-0005-0000-0000-0000A2440000}"/>
    <cellStyle name="40% - Accent6 2 3 3 2" xfId="45124" xr:uid="{00000000-0005-0000-0000-0000A3440000}"/>
    <cellStyle name="40% - Accent6 2 3 4" xfId="45125" xr:uid="{00000000-0005-0000-0000-0000A4440000}"/>
    <cellStyle name="40% - Accent6 2 3 5" xfId="45126" xr:uid="{00000000-0005-0000-0000-0000A5440000}"/>
    <cellStyle name="40% - Accent6 2 3 6" xfId="45127" xr:uid="{00000000-0005-0000-0000-0000A6440000}"/>
    <cellStyle name="40% - Accent6 2 3_A01" xfId="12463" xr:uid="{00000000-0005-0000-0000-0000A7440000}"/>
    <cellStyle name="40% - Accent6 2 4" xfId="4089" xr:uid="{00000000-0005-0000-0000-0000A8440000}"/>
    <cellStyle name="40% - Accent6 2 4 2" xfId="16483" xr:uid="{00000000-0005-0000-0000-0000A9440000}"/>
    <cellStyle name="40% - Accent6 2 4 2 2" xfId="16484" xr:uid="{00000000-0005-0000-0000-0000AA440000}"/>
    <cellStyle name="40% - Accent6 2 4 2 3" xfId="16485" xr:uid="{00000000-0005-0000-0000-0000AB440000}"/>
    <cellStyle name="40% - Accent6 2 4 2_AVA DVA EL" xfId="16486" xr:uid="{00000000-0005-0000-0000-0000AC440000}"/>
    <cellStyle name="40% - Accent6 2 4 3" xfId="16487" xr:uid="{00000000-0005-0000-0000-0000AD440000}"/>
    <cellStyle name="40% - Accent6 2 4 4" xfId="16488" xr:uid="{00000000-0005-0000-0000-0000AE440000}"/>
    <cellStyle name="40% - Accent6 2 4 5" xfId="45128" xr:uid="{00000000-0005-0000-0000-0000AF440000}"/>
    <cellStyle name="40% - Accent6 2 4_AVA DVA EL" xfId="16489" xr:uid="{00000000-0005-0000-0000-0000B0440000}"/>
    <cellStyle name="40% - Accent6 2 5" xfId="16490" xr:uid="{00000000-0005-0000-0000-0000B1440000}"/>
    <cellStyle name="40% - Accent6 2 5 2" xfId="16491" xr:uid="{00000000-0005-0000-0000-0000B2440000}"/>
    <cellStyle name="40% - Accent6 2 5 3" xfId="16492" xr:uid="{00000000-0005-0000-0000-0000B3440000}"/>
    <cellStyle name="40% - Accent6 2 5_AVA DVA EL" xfId="16493" xr:uid="{00000000-0005-0000-0000-0000B4440000}"/>
    <cellStyle name="40% - Accent6 2 6" xfId="16494" xr:uid="{00000000-0005-0000-0000-0000B5440000}"/>
    <cellStyle name="40% - Accent6 2 6 2" xfId="16495" xr:uid="{00000000-0005-0000-0000-0000B6440000}"/>
    <cellStyle name="40% - Accent6 2 6 3" xfId="16496" xr:uid="{00000000-0005-0000-0000-0000B7440000}"/>
    <cellStyle name="40% - Accent6 2 6_AVA DVA EL" xfId="16497" xr:uid="{00000000-0005-0000-0000-0000B8440000}"/>
    <cellStyle name="40% - Accent6 2 7" xfId="16498" xr:uid="{00000000-0005-0000-0000-0000B9440000}"/>
    <cellStyle name="40% - Accent6 2 7 2" xfId="16499" xr:uid="{00000000-0005-0000-0000-0000BA440000}"/>
    <cellStyle name="40% - Accent6 2 7 3" xfId="16500" xr:uid="{00000000-0005-0000-0000-0000BB440000}"/>
    <cellStyle name="40% - Accent6 2 7_AVA DVA EL" xfId="16501" xr:uid="{00000000-0005-0000-0000-0000BC440000}"/>
    <cellStyle name="40% - Accent6 2 8" xfId="16502" xr:uid="{00000000-0005-0000-0000-0000BD440000}"/>
    <cellStyle name="40% - Accent6 2 9" xfId="45129" xr:uid="{00000000-0005-0000-0000-0000BE440000}"/>
    <cellStyle name="40% - Accent6 2_4 manuell" xfId="54886" xr:uid="{BE1CFF84-6BB7-4452-B538-CF47DB9275DB}"/>
    <cellStyle name="40% - Accent6 20" xfId="45130" xr:uid="{00000000-0005-0000-0000-0000C0440000}"/>
    <cellStyle name="40% - Accent6 3" xfId="4090" xr:uid="{00000000-0005-0000-0000-0000C1440000}"/>
    <cellStyle name="40% - Accent6 3 2" xfId="16503" xr:uid="{00000000-0005-0000-0000-0000C2440000}"/>
    <cellStyle name="40% - Accent6 3 2 2" xfId="16504" xr:uid="{00000000-0005-0000-0000-0000C3440000}"/>
    <cellStyle name="40% - Accent6 3 2 3" xfId="16505" xr:uid="{00000000-0005-0000-0000-0000C4440000}"/>
    <cellStyle name="40% - Accent6 3 2_AVA DVA EL" xfId="16506" xr:uid="{00000000-0005-0000-0000-0000C5440000}"/>
    <cellStyle name="40% - Accent6 3 3" xfId="16507" xr:uid="{00000000-0005-0000-0000-0000C6440000}"/>
    <cellStyle name="40% - Accent6 3 4" xfId="45131" xr:uid="{00000000-0005-0000-0000-0000C7440000}"/>
    <cellStyle name="40% - Accent6 3_4 manuell" xfId="54887" xr:uid="{8D76CB75-2B07-4387-8F12-7FE17CC92645}"/>
    <cellStyle name="40% - Accent6 4" xfId="4091" xr:uid="{00000000-0005-0000-0000-0000C9440000}"/>
    <cellStyle name="40% - Accent6 4 2" xfId="16508" xr:uid="{00000000-0005-0000-0000-0000CA440000}"/>
    <cellStyle name="40% - Accent6 4 2 2" xfId="16509" xr:uid="{00000000-0005-0000-0000-0000CB440000}"/>
    <cellStyle name="40% - Accent6 4 2 3" xfId="16510" xr:uid="{00000000-0005-0000-0000-0000CC440000}"/>
    <cellStyle name="40% - Accent6 4 2_AVA DVA EL" xfId="16511" xr:uid="{00000000-0005-0000-0000-0000CD440000}"/>
    <cellStyle name="40% - Accent6 4 3" xfId="16512" xr:uid="{00000000-0005-0000-0000-0000CE440000}"/>
    <cellStyle name="40% - Accent6 4 3 2" xfId="16513" xr:uid="{00000000-0005-0000-0000-0000CF440000}"/>
    <cellStyle name="40% - Accent6 4 3 3" xfId="16514" xr:uid="{00000000-0005-0000-0000-0000D0440000}"/>
    <cellStyle name="40% - Accent6 4 3_AVA DVA EL" xfId="16515" xr:uid="{00000000-0005-0000-0000-0000D1440000}"/>
    <cellStyle name="40% - Accent6 4 4" xfId="16516" xr:uid="{00000000-0005-0000-0000-0000D2440000}"/>
    <cellStyle name="40% - Accent6 4 4 2" xfId="16517" xr:uid="{00000000-0005-0000-0000-0000D3440000}"/>
    <cellStyle name="40% - Accent6 4 4 3" xfId="16518" xr:uid="{00000000-0005-0000-0000-0000D4440000}"/>
    <cellStyle name="40% - Accent6 4 4_AVA DVA EL" xfId="16519" xr:uid="{00000000-0005-0000-0000-0000D5440000}"/>
    <cellStyle name="40% - Accent6 4 5" xfId="16520" xr:uid="{00000000-0005-0000-0000-0000D6440000}"/>
    <cellStyle name="40% - Accent6 4_A01" xfId="35756" xr:uid="{00000000-0005-0000-0000-0000D7440000}"/>
    <cellStyle name="40% - Accent6 5" xfId="4092" xr:uid="{00000000-0005-0000-0000-0000D8440000}"/>
    <cellStyle name="40% - Accent6 5 2" xfId="16521" xr:uid="{00000000-0005-0000-0000-0000D9440000}"/>
    <cellStyle name="40% - Accent6 5 2 2" xfId="16522" xr:uid="{00000000-0005-0000-0000-0000DA440000}"/>
    <cellStyle name="40% - Accent6 5 2 3" xfId="16523" xr:uid="{00000000-0005-0000-0000-0000DB440000}"/>
    <cellStyle name="40% - Accent6 5 2_AVA DVA EL" xfId="16524" xr:uid="{00000000-0005-0000-0000-0000DC440000}"/>
    <cellStyle name="40% - Accent6 5 3" xfId="16525" xr:uid="{00000000-0005-0000-0000-0000DD440000}"/>
    <cellStyle name="40% - Accent6 5_A01" xfId="35757" xr:uid="{00000000-0005-0000-0000-0000DE440000}"/>
    <cellStyle name="40% - Accent6 6" xfId="4093" xr:uid="{00000000-0005-0000-0000-0000DF440000}"/>
    <cellStyle name="40% - Accent6 6 2" xfId="16526" xr:uid="{00000000-0005-0000-0000-0000E0440000}"/>
    <cellStyle name="40% - Accent6 6 2 2" xfId="16527" xr:uid="{00000000-0005-0000-0000-0000E1440000}"/>
    <cellStyle name="40% - Accent6 6 2 3" xfId="16528" xr:uid="{00000000-0005-0000-0000-0000E2440000}"/>
    <cellStyle name="40% - Accent6 6 2_AVA DVA EL" xfId="16529" xr:uid="{00000000-0005-0000-0000-0000E3440000}"/>
    <cellStyle name="40% - Accent6 6 3" xfId="16530" xr:uid="{00000000-0005-0000-0000-0000E4440000}"/>
    <cellStyle name="40% - Accent6 6_A01" xfId="35758" xr:uid="{00000000-0005-0000-0000-0000E5440000}"/>
    <cellStyle name="40% - Accent6 7" xfId="4094" xr:uid="{00000000-0005-0000-0000-0000E6440000}"/>
    <cellStyle name="40% - Accent6 7 2" xfId="16531" xr:uid="{00000000-0005-0000-0000-0000E7440000}"/>
    <cellStyle name="40% - Accent6 7 2 2" xfId="16532" xr:uid="{00000000-0005-0000-0000-0000E8440000}"/>
    <cellStyle name="40% - Accent6 7 2 3" xfId="16533" xr:uid="{00000000-0005-0000-0000-0000E9440000}"/>
    <cellStyle name="40% - Accent6 7 2_AVA DVA EL" xfId="16534" xr:uid="{00000000-0005-0000-0000-0000EA440000}"/>
    <cellStyle name="40% - Accent6 7 3" xfId="16535" xr:uid="{00000000-0005-0000-0000-0000EB440000}"/>
    <cellStyle name="40% - Accent6 7 3 2" xfId="16536" xr:uid="{00000000-0005-0000-0000-0000EC440000}"/>
    <cellStyle name="40% - Accent6 7 3 3" xfId="16537" xr:uid="{00000000-0005-0000-0000-0000ED440000}"/>
    <cellStyle name="40% - Accent6 7 3_AVA DVA EL" xfId="16538" xr:uid="{00000000-0005-0000-0000-0000EE440000}"/>
    <cellStyle name="40% - Accent6 7 4" xfId="16539" xr:uid="{00000000-0005-0000-0000-0000EF440000}"/>
    <cellStyle name="40% - Accent6 7_A01" xfId="35759" xr:uid="{00000000-0005-0000-0000-0000F0440000}"/>
    <cellStyle name="40% - Accent6 8" xfId="4095" xr:uid="{00000000-0005-0000-0000-0000F1440000}"/>
    <cellStyle name="40% - Accent6 8 2" xfId="16540" xr:uid="{00000000-0005-0000-0000-0000F2440000}"/>
    <cellStyle name="40% - Accent6 8 2 2" xfId="16541" xr:uid="{00000000-0005-0000-0000-0000F3440000}"/>
    <cellStyle name="40% - Accent6 8 2 3" xfId="16542" xr:uid="{00000000-0005-0000-0000-0000F4440000}"/>
    <cellStyle name="40% - Accent6 8 2_AVA DVA EL" xfId="16543" xr:uid="{00000000-0005-0000-0000-0000F5440000}"/>
    <cellStyle name="40% - Accent6 8 3" xfId="16544" xr:uid="{00000000-0005-0000-0000-0000F6440000}"/>
    <cellStyle name="40% - Accent6 8 3 2" xfId="16545" xr:uid="{00000000-0005-0000-0000-0000F7440000}"/>
    <cellStyle name="40% - Accent6 8 3 3" xfId="16546" xr:uid="{00000000-0005-0000-0000-0000F8440000}"/>
    <cellStyle name="40% - Accent6 8 3_AVA DVA EL" xfId="16547" xr:uid="{00000000-0005-0000-0000-0000F9440000}"/>
    <cellStyle name="40% - Accent6 8 4" xfId="16548" xr:uid="{00000000-0005-0000-0000-0000FA440000}"/>
    <cellStyle name="40% - Accent6 8_A01" xfId="35760" xr:uid="{00000000-0005-0000-0000-0000FB440000}"/>
    <cellStyle name="40% - Accent6 9" xfId="4096" xr:uid="{00000000-0005-0000-0000-0000FC440000}"/>
    <cellStyle name="40% - Accent6 9 2" xfId="16549" xr:uid="{00000000-0005-0000-0000-0000FD440000}"/>
    <cellStyle name="40% - Accent6 9 2 2" xfId="16550" xr:uid="{00000000-0005-0000-0000-0000FE440000}"/>
    <cellStyle name="40% - Accent6 9 2 3" xfId="16551" xr:uid="{00000000-0005-0000-0000-0000FF440000}"/>
    <cellStyle name="40% - Accent6 9 2_AVA DVA EL" xfId="16552" xr:uid="{00000000-0005-0000-0000-000000450000}"/>
    <cellStyle name="40% - Accent6 9 3" xfId="16553" xr:uid="{00000000-0005-0000-0000-000001450000}"/>
    <cellStyle name="40% - Accent6 9 3 2" xfId="16554" xr:uid="{00000000-0005-0000-0000-000002450000}"/>
    <cellStyle name="40% - Accent6 9 3 3" xfId="16555" xr:uid="{00000000-0005-0000-0000-000003450000}"/>
    <cellStyle name="40% - Accent6 9 3_AVA DVA EL" xfId="16556" xr:uid="{00000000-0005-0000-0000-000004450000}"/>
    <cellStyle name="40% - Accent6 9 4" xfId="16557" xr:uid="{00000000-0005-0000-0000-000005450000}"/>
    <cellStyle name="40% - Accent6 9_A01" xfId="35761" xr:uid="{00000000-0005-0000-0000-000006450000}"/>
    <cellStyle name="40% - Accent6_10" xfId="4097" xr:uid="{00000000-0005-0000-0000-000007450000}"/>
    <cellStyle name="40% - akcent 1" xfId="16558" xr:uid="{00000000-0005-0000-0000-000008450000}"/>
    <cellStyle name="40% - akcent 1 2" xfId="16559" xr:uid="{00000000-0005-0000-0000-000009450000}"/>
    <cellStyle name="40% - akcent 1 3" xfId="16560" xr:uid="{00000000-0005-0000-0000-00000A450000}"/>
    <cellStyle name="40% - akcent 1_AVA DVA EL" xfId="16561" xr:uid="{00000000-0005-0000-0000-00000B450000}"/>
    <cellStyle name="40% - akcent 2" xfId="16562" xr:uid="{00000000-0005-0000-0000-00000C450000}"/>
    <cellStyle name="40% - akcent 2 2" xfId="16563" xr:uid="{00000000-0005-0000-0000-00000D450000}"/>
    <cellStyle name="40% - akcent 2 3" xfId="16564" xr:uid="{00000000-0005-0000-0000-00000E450000}"/>
    <cellStyle name="40% - akcent 2_AVA DVA EL" xfId="16565" xr:uid="{00000000-0005-0000-0000-00000F450000}"/>
    <cellStyle name="40% - akcent 3" xfId="16566" xr:uid="{00000000-0005-0000-0000-000010450000}"/>
    <cellStyle name="40% - akcent 3 2" xfId="16567" xr:uid="{00000000-0005-0000-0000-000011450000}"/>
    <cellStyle name="40% - akcent 3 3" xfId="16568" xr:uid="{00000000-0005-0000-0000-000012450000}"/>
    <cellStyle name="40% - akcent 3_AVA DVA EL" xfId="16569" xr:uid="{00000000-0005-0000-0000-000013450000}"/>
    <cellStyle name="40% - akcent 4" xfId="16570" xr:uid="{00000000-0005-0000-0000-000014450000}"/>
    <cellStyle name="40% - akcent 4 2" xfId="16571" xr:uid="{00000000-0005-0000-0000-000015450000}"/>
    <cellStyle name="40% - akcent 4 3" xfId="16572" xr:uid="{00000000-0005-0000-0000-000016450000}"/>
    <cellStyle name="40% - akcent 4_AVA DVA EL" xfId="16573" xr:uid="{00000000-0005-0000-0000-000017450000}"/>
    <cellStyle name="40% - akcent 5" xfId="16574" xr:uid="{00000000-0005-0000-0000-000018450000}"/>
    <cellStyle name="40% - akcent 5 2" xfId="16575" xr:uid="{00000000-0005-0000-0000-000019450000}"/>
    <cellStyle name="40% - akcent 5 3" xfId="16576" xr:uid="{00000000-0005-0000-0000-00001A450000}"/>
    <cellStyle name="40% - akcent 5_AVA DVA EL" xfId="16577" xr:uid="{00000000-0005-0000-0000-00001B450000}"/>
    <cellStyle name="40% - akcent 6" xfId="16578" xr:uid="{00000000-0005-0000-0000-00001C450000}"/>
    <cellStyle name="40% - akcent 6 2" xfId="16579" xr:uid="{00000000-0005-0000-0000-00001D450000}"/>
    <cellStyle name="40% - akcent 6 3" xfId="16580" xr:uid="{00000000-0005-0000-0000-00001E450000}"/>
    <cellStyle name="40% - akcent 6_AVA DVA EL" xfId="16581" xr:uid="{00000000-0005-0000-0000-00001F450000}"/>
    <cellStyle name="40% - Énfasis1" xfId="4098" xr:uid="{00000000-0005-0000-0000-000020450000}"/>
    <cellStyle name="40% - Énfasis1 2" xfId="4099" xr:uid="{00000000-0005-0000-0000-000021450000}"/>
    <cellStyle name="40% - Énfasis1 2 2" xfId="16582" xr:uid="{00000000-0005-0000-0000-000022450000}"/>
    <cellStyle name="40% - Énfasis1 2 3" xfId="45132" xr:uid="{00000000-0005-0000-0000-000023450000}"/>
    <cellStyle name="40% - Énfasis1 2_4 manuell" xfId="54888" xr:uid="{D755F8ED-BFC9-4134-809C-704AE858F874}"/>
    <cellStyle name="40% - Énfasis1 3" xfId="4100" xr:uid="{00000000-0005-0000-0000-000025450000}"/>
    <cellStyle name="40% - Énfasis1 3 2" xfId="16583" xr:uid="{00000000-0005-0000-0000-000026450000}"/>
    <cellStyle name="40% - Énfasis1 3 3" xfId="45133" xr:uid="{00000000-0005-0000-0000-000027450000}"/>
    <cellStyle name="40% - Énfasis1 3_4 manuell" xfId="54889" xr:uid="{8D5D30EE-5D72-48C5-B7D5-D7AB94B0BE14}"/>
    <cellStyle name="40% - Énfasis1 4" xfId="16584" xr:uid="{00000000-0005-0000-0000-000029450000}"/>
    <cellStyle name="40% - Énfasis1 5" xfId="45134" xr:uid="{00000000-0005-0000-0000-00002A450000}"/>
    <cellStyle name="40% - Énfasis1_4 manuell" xfId="54890" xr:uid="{74D79F9D-0BB2-4B19-A54B-4EBDAD58F858}"/>
    <cellStyle name="40% - Énfasis2" xfId="4101" xr:uid="{00000000-0005-0000-0000-00002C450000}"/>
    <cellStyle name="40% - Énfasis2 2" xfId="4102" xr:uid="{00000000-0005-0000-0000-00002D450000}"/>
    <cellStyle name="40% - Énfasis2 2 2" xfId="16585" xr:uid="{00000000-0005-0000-0000-00002E450000}"/>
    <cellStyle name="40% - Énfasis2 2 3" xfId="45135" xr:uid="{00000000-0005-0000-0000-00002F450000}"/>
    <cellStyle name="40% - Énfasis2 2_4 manuell" xfId="54891" xr:uid="{29F3E08E-FFEE-442C-BDC9-B92D857BC788}"/>
    <cellStyle name="40% - Énfasis2 3" xfId="4103" xr:uid="{00000000-0005-0000-0000-000031450000}"/>
    <cellStyle name="40% - Énfasis2 3 2" xfId="16586" xr:uid="{00000000-0005-0000-0000-000032450000}"/>
    <cellStyle name="40% - Énfasis2 3 3" xfId="45136" xr:uid="{00000000-0005-0000-0000-000033450000}"/>
    <cellStyle name="40% - Énfasis2 3_4 manuell" xfId="54892" xr:uid="{31AD13DE-F016-4713-AC8D-64F7AD8C5AB1}"/>
    <cellStyle name="40% - Énfasis2 4" xfId="16587" xr:uid="{00000000-0005-0000-0000-000035450000}"/>
    <cellStyle name="40% - Énfasis2 5" xfId="45137" xr:uid="{00000000-0005-0000-0000-000036450000}"/>
    <cellStyle name="40% - Énfasis2_4 manuell" xfId="54893" xr:uid="{27111BA3-B1FD-422F-8413-BA3465A65140}"/>
    <cellStyle name="40% - Énfasis3" xfId="4104" xr:uid="{00000000-0005-0000-0000-000038450000}"/>
    <cellStyle name="40% - Énfasis3 2" xfId="4105" xr:uid="{00000000-0005-0000-0000-000039450000}"/>
    <cellStyle name="40% - Énfasis3 2 2" xfId="16588" xr:uid="{00000000-0005-0000-0000-00003A450000}"/>
    <cellStyle name="40% - Énfasis3 2 3" xfId="45138" xr:uid="{00000000-0005-0000-0000-00003B450000}"/>
    <cellStyle name="40% - Énfasis3 2_4 manuell" xfId="54894" xr:uid="{9E26CF44-C050-4B94-8484-947E675E960E}"/>
    <cellStyle name="40% - Énfasis3 3" xfId="4106" xr:uid="{00000000-0005-0000-0000-00003D450000}"/>
    <cellStyle name="40% - Énfasis3 3 2" xfId="16589" xr:uid="{00000000-0005-0000-0000-00003E450000}"/>
    <cellStyle name="40% - Énfasis3 3 3" xfId="45139" xr:uid="{00000000-0005-0000-0000-00003F450000}"/>
    <cellStyle name="40% - Énfasis3 3_4 manuell" xfId="54895" xr:uid="{5DA57F6D-2059-4011-9702-8D62539210B7}"/>
    <cellStyle name="40% - Énfasis3 4" xfId="16590" xr:uid="{00000000-0005-0000-0000-000041450000}"/>
    <cellStyle name="40% - Énfasis3 5" xfId="45140" xr:uid="{00000000-0005-0000-0000-000042450000}"/>
    <cellStyle name="40% - Énfasis3_4 manuell" xfId="54896" xr:uid="{4DEA87EA-C9DF-4409-AF24-4781B5A80843}"/>
    <cellStyle name="40% - Énfasis4" xfId="4107" xr:uid="{00000000-0005-0000-0000-000044450000}"/>
    <cellStyle name="40% - Énfasis4 2" xfId="4108" xr:uid="{00000000-0005-0000-0000-000045450000}"/>
    <cellStyle name="40% - Énfasis4 2 2" xfId="16591" xr:uid="{00000000-0005-0000-0000-000046450000}"/>
    <cellStyle name="40% - Énfasis4 2 3" xfId="45141" xr:uid="{00000000-0005-0000-0000-000047450000}"/>
    <cellStyle name="40% - Énfasis4 2_4 manuell" xfId="54897" xr:uid="{8A719BF1-A911-4D9A-A3D4-4EE6CAC6271A}"/>
    <cellStyle name="40% - Énfasis4 3" xfId="4109" xr:uid="{00000000-0005-0000-0000-000049450000}"/>
    <cellStyle name="40% - Énfasis4 3 2" xfId="16592" xr:uid="{00000000-0005-0000-0000-00004A450000}"/>
    <cellStyle name="40% - Énfasis4 3 3" xfId="45142" xr:uid="{00000000-0005-0000-0000-00004B450000}"/>
    <cellStyle name="40% - Énfasis4 3_4 manuell" xfId="54898" xr:uid="{9A66B504-EE34-4BCB-94F0-E833F6F0022F}"/>
    <cellStyle name="40% - Énfasis4 4" xfId="16593" xr:uid="{00000000-0005-0000-0000-00004D450000}"/>
    <cellStyle name="40% - Énfasis4 5" xfId="45143" xr:uid="{00000000-0005-0000-0000-00004E450000}"/>
    <cellStyle name="40% - Énfasis4_4 manuell" xfId="54899" xr:uid="{07DF6FBC-B6D2-4916-B76D-F1C0E91EB5EC}"/>
    <cellStyle name="40% - Énfasis5" xfId="4110" xr:uid="{00000000-0005-0000-0000-000050450000}"/>
    <cellStyle name="40% - Énfasis5 2" xfId="4111" xr:uid="{00000000-0005-0000-0000-000051450000}"/>
    <cellStyle name="40% - Énfasis5 2 2" xfId="16594" xr:uid="{00000000-0005-0000-0000-000052450000}"/>
    <cellStyle name="40% - Énfasis5 2 3" xfId="45144" xr:uid="{00000000-0005-0000-0000-000053450000}"/>
    <cellStyle name="40% - Énfasis5 2_4 manuell" xfId="54900" xr:uid="{1F98F3CA-6A65-4947-8EBD-D794713F56D5}"/>
    <cellStyle name="40% - Énfasis5 3" xfId="4112" xr:uid="{00000000-0005-0000-0000-000055450000}"/>
    <cellStyle name="40% - Énfasis5 3 2" xfId="16595" xr:uid="{00000000-0005-0000-0000-000056450000}"/>
    <cellStyle name="40% - Énfasis5 3 3" xfId="45145" xr:uid="{00000000-0005-0000-0000-000057450000}"/>
    <cellStyle name="40% - Énfasis5 3_4 manuell" xfId="54901" xr:uid="{6A32E7F5-6E91-41B6-AC15-D8DC76F0102B}"/>
    <cellStyle name="40% - Énfasis5 4" xfId="16596" xr:uid="{00000000-0005-0000-0000-000059450000}"/>
    <cellStyle name="40% - Énfasis5 5" xfId="45146" xr:uid="{00000000-0005-0000-0000-00005A450000}"/>
    <cellStyle name="40% - Énfasis5_4 manuell" xfId="54902" xr:uid="{1D72AD51-4855-433F-8B78-08A2FA5295D8}"/>
    <cellStyle name="40% - Énfasis6" xfId="4113" xr:uid="{00000000-0005-0000-0000-00005C450000}"/>
    <cellStyle name="40% - Énfasis6 2" xfId="4114" xr:uid="{00000000-0005-0000-0000-00005D450000}"/>
    <cellStyle name="40% - Énfasis6 2 2" xfId="16597" xr:uid="{00000000-0005-0000-0000-00005E450000}"/>
    <cellStyle name="40% - Énfasis6 2 3" xfId="45147" xr:uid="{00000000-0005-0000-0000-00005F450000}"/>
    <cellStyle name="40% - Énfasis6 2_4 manuell" xfId="54903" xr:uid="{17A4F3B8-5573-479F-A02F-C60BE05D0695}"/>
    <cellStyle name="40% - Énfasis6 3" xfId="4115" xr:uid="{00000000-0005-0000-0000-000061450000}"/>
    <cellStyle name="40% - Énfasis6 3 2" xfId="16598" xr:uid="{00000000-0005-0000-0000-000062450000}"/>
    <cellStyle name="40% - Énfasis6 3 3" xfId="45148" xr:uid="{00000000-0005-0000-0000-000063450000}"/>
    <cellStyle name="40% - Énfasis6 3_4 manuell" xfId="54904" xr:uid="{EF7ECED0-7CE5-4DE0-8D3E-AC8A1A53FE6D}"/>
    <cellStyle name="40% - Énfasis6 4" xfId="16599" xr:uid="{00000000-0005-0000-0000-000065450000}"/>
    <cellStyle name="40% - Énfasis6 5" xfId="45149" xr:uid="{00000000-0005-0000-0000-000066450000}"/>
    <cellStyle name="40% - Énfasis6_4 manuell" xfId="54905" xr:uid="{A37D1161-03CA-4E29-AEC1-F40984973D27}"/>
    <cellStyle name="40% – paryškinimas 1" xfId="4116" xr:uid="{00000000-0005-0000-0000-000068450000}"/>
    <cellStyle name="40% – paryškinimas 1 2" xfId="16600" xr:uid="{00000000-0005-0000-0000-000069450000}"/>
    <cellStyle name="40% – paryškinimas 1_A01" xfId="35762" xr:uid="{00000000-0005-0000-0000-00006A450000}"/>
    <cellStyle name="40% – paryškinimas 2" xfId="4117" xr:uid="{00000000-0005-0000-0000-00006B450000}"/>
    <cellStyle name="40% – paryškinimas 2 2" xfId="16601" xr:uid="{00000000-0005-0000-0000-00006C450000}"/>
    <cellStyle name="40% – paryškinimas 2_A01" xfId="35763" xr:uid="{00000000-0005-0000-0000-00006D450000}"/>
    <cellStyle name="40% – paryškinimas 3" xfId="4118" xr:uid="{00000000-0005-0000-0000-00006E450000}"/>
    <cellStyle name="40% – paryškinimas 3 2" xfId="16602" xr:uid="{00000000-0005-0000-0000-00006F450000}"/>
    <cellStyle name="40% – paryškinimas 3_A01" xfId="35764" xr:uid="{00000000-0005-0000-0000-000070450000}"/>
    <cellStyle name="40% – paryškinimas 4" xfId="4119" xr:uid="{00000000-0005-0000-0000-000071450000}"/>
    <cellStyle name="40% – paryškinimas 4 2" xfId="16603" xr:uid="{00000000-0005-0000-0000-000072450000}"/>
    <cellStyle name="40% – paryškinimas 4_A01" xfId="35765" xr:uid="{00000000-0005-0000-0000-000073450000}"/>
    <cellStyle name="40% – paryškinimas 5" xfId="4120" xr:uid="{00000000-0005-0000-0000-000074450000}"/>
    <cellStyle name="40% – paryškinimas 5 2" xfId="16604" xr:uid="{00000000-0005-0000-0000-000075450000}"/>
    <cellStyle name="40% – paryškinimas 5_A01" xfId="35766" xr:uid="{00000000-0005-0000-0000-000076450000}"/>
    <cellStyle name="40% – paryškinimas 6" xfId="4121" xr:uid="{00000000-0005-0000-0000-000077450000}"/>
    <cellStyle name="40% – paryškinimas 6 2" xfId="16605" xr:uid="{00000000-0005-0000-0000-000078450000}"/>
    <cellStyle name="40% – paryškinimas 6_A01" xfId="35767" xr:uid="{00000000-0005-0000-0000-000079450000}"/>
    <cellStyle name="40% - uthevingsfarge 1" xfId="36251" xr:uid="{00000000-0005-0000-0000-00007A450000}"/>
    <cellStyle name="40% - uthevingsfarge 1 10" xfId="4122" xr:uid="{00000000-0005-0000-0000-00007B450000}"/>
    <cellStyle name="40% - uthevingsfarge 1 10 2" xfId="4123" xr:uid="{00000000-0005-0000-0000-00007C450000}"/>
    <cellStyle name="40% - uthevingsfarge 1 10 2 2" xfId="4124" xr:uid="{00000000-0005-0000-0000-00007D450000}"/>
    <cellStyle name="40% - uthevingsfarge 1 10 2 3" xfId="45150" xr:uid="{00000000-0005-0000-0000-00007E450000}"/>
    <cellStyle name="40% - uthevingsfarge 1 10 2_4 manuell" xfId="54906" xr:uid="{31FD8204-BBE6-4D3A-93EE-F3C291393401}"/>
    <cellStyle name="40% - uthevingsfarge 1 10 3" xfId="4125" xr:uid="{00000000-0005-0000-0000-000080450000}"/>
    <cellStyle name="40% - uthevingsfarge 1 10 4" xfId="45151" xr:uid="{00000000-0005-0000-0000-000081450000}"/>
    <cellStyle name="40% - uthevingsfarge 1 10 5" xfId="45152" xr:uid="{00000000-0005-0000-0000-000082450000}"/>
    <cellStyle name="40% - uthevingsfarge 1 10_4 manuell" xfId="54907" xr:uid="{155003DB-C963-4181-A81F-5FBF63589985}"/>
    <cellStyle name="40% - uthevingsfarge 1 11" xfId="4126" xr:uid="{00000000-0005-0000-0000-000084450000}"/>
    <cellStyle name="40% - uthevingsfarge 1 11 2" xfId="4127" xr:uid="{00000000-0005-0000-0000-000085450000}"/>
    <cellStyle name="40% - uthevingsfarge 1 11 2 2" xfId="4128" xr:uid="{00000000-0005-0000-0000-000086450000}"/>
    <cellStyle name="40% - uthevingsfarge 1 11 2 3" xfId="45153" xr:uid="{00000000-0005-0000-0000-000087450000}"/>
    <cellStyle name="40% - uthevingsfarge 1 11 2_4 manuell" xfId="54908" xr:uid="{0B48F0E3-849C-40B1-8A2F-A4076EF7A2DB}"/>
    <cellStyle name="40% - uthevingsfarge 1 11 3" xfId="4129" xr:uid="{00000000-0005-0000-0000-000089450000}"/>
    <cellStyle name="40% - uthevingsfarge 1 11 4" xfId="45154" xr:uid="{00000000-0005-0000-0000-00008A450000}"/>
    <cellStyle name="40% - uthevingsfarge 1 11_4 manuell" xfId="54909" xr:uid="{64180B20-7CE0-4078-9C08-05E3A313D11C}"/>
    <cellStyle name="40% - uthevingsfarge 1 12" xfId="4130" xr:uid="{00000000-0005-0000-0000-00008C450000}"/>
    <cellStyle name="40% - uthevingsfarge 1 12 2" xfId="4131" xr:uid="{00000000-0005-0000-0000-00008D450000}"/>
    <cellStyle name="40% - uthevingsfarge 1 12 2 2" xfId="4132" xr:uid="{00000000-0005-0000-0000-00008E450000}"/>
    <cellStyle name="40% - uthevingsfarge 1 12 2 3" xfId="45155" xr:uid="{00000000-0005-0000-0000-00008F450000}"/>
    <cellStyle name="40% - uthevingsfarge 1 12 2_4 manuell" xfId="54910" xr:uid="{F16E8AC3-98AE-4D51-A420-340FFF524EB8}"/>
    <cellStyle name="40% - uthevingsfarge 1 12 3" xfId="4133" xr:uid="{00000000-0005-0000-0000-000091450000}"/>
    <cellStyle name="40% - uthevingsfarge 1 12 4" xfId="45156" xr:uid="{00000000-0005-0000-0000-000092450000}"/>
    <cellStyle name="40% - uthevingsfarge 1 12_4 manuell" xfId="54911" xr:uid="{04E3DBED-D768-4D40-A439-D6520B9B89B3}"/>
    <cellStyle name="40% - uthevingsfarge 1 13" xfId="4134" xr:uid="{00000000-0005-0000-0000-000094450000}"/>
    <cellStyle name="40% - uthevingsfarge 1 13 2" xfId="4135" xr:uid="{00000000-0005-0000-0000-000095450000}"/>
    <cellStyle name="40% - uthevingsfarge 1 13 2 2" xfId="4136" xr:uid="{00000000-0005-0000-0000-000096450000}"/>
    <cellStyle name="40% - uthevingsfarge 1 13 2 3" xfId="45157" xr:uid="{00000000-0005-0000-0000-000097450000}"/>
    <cellStyle name="40% - uthevingsfarge 1 13 2_4 manuell" xfId="54912" xr:uid="{3B42527C-6F19-432C-A501-F1AB7F464DB7}"/>
    <cellStyle name="40% - uthevingsfarge 1 13 3" xfId="4137" xr:uid="{00000000-0005-0000-0000-000099450000}"/>
    <cellStyle name="40% - uthevingsfarge 1 13 4" xfId="45158" xr:uid="{00000000-0005-0000-0000-00009A450000}"/>
    <cellStyle name="40% - uthevingsfarge 1 13_4 manuell" xfId="54913" xr:uid="{2A09AA63-D0B4-42DD-BE99-5C715D277E06}"/>
    <cellStyle name="40% - uthevingsfarge 1 14" xfId="4138" xr:uid="{00000000-0005-0000-0000-00009C450000}"/>
    <cellStyle name="40% - uthevingsfarge 1 14 2" xfId="4139" xr:uid="{00000000-0005-0000-0000-00009D450000}"/>
    <cellStyle name="40% - uthevingsfarge 1 14 2 2" xfId="4140" xr:uid="{00000000-0005-0000-0000-00009E450000}"/>
    <cellStyle name="40% - uthevingsfarge 1 14 2 3" xfId="45159" xr:uid="{00000000-0005-0000-0000-00009F450000}"/>
    <cellStyle name="40% - uthevingsfarge 1 14 2_4 manuell" xfId="54914" xr:uid="{CFCE23DE-E258-4C6E-850D-A8A087C24D29}"/>
    <cellStyle name="40% - uthevingsfarge 1 14 3" xfId="4141" xr:uid="{00000000-0005-0000-0000-0000A1450000}"/>
    <cellStyle name="40% - uthevingsfarge 1 14 4" xfId="45160" xr:uid="{00000000-0005-0000-0000-0000A2450000}"/>
    <cellStyle name="40% - uthevingsfarge 1 14_4 manuell" xfId="54915" xr:uid="{82A3E60C-969B-4A31-9B23-B747B36FBDBD}"/>
    <cellStyle name="40% - uthevingsfarge 1 15" xfId="4142" xr:uid="{00000000-0005-0000-0000-0000A4450000}"/>
    <cellStyle name="40% - uthevingsfarge 1 15 2" xfId="4143" xr:uid="{00000000-0005-0000-0000-0000A5450000}"/>
    <cellStyle name="40% - uthevingsfarge 1 15 2 2" xfId="4144" xr:uid="{00000000-0005-0000-0000-0000A6450000}"/>
    <cellStyle name="40% - uthevingsfarge 1 15 2 3" xfId="45161" xr:uid="{00000000-0005-0000-0000-0000A7450000}"/>
    <cellStyle name="40% - uthevingsfarge 1 15 2_4 manuell" xfId="54916" xr:uid="{4619FE8A-1592-4D45-BAE6-BBBDE057450F}"/>
    <cellStyle name="40% - uthevingsfarge 1 15 3" xfId="4145" xr:uid="{00000000-0005-0000-0000-0000A9450000}"/>
    <cellStyle name="40% - uthevingsfarge 1 15 4" xfId="45162" xr:uid="{00000000-0005-0000-0000-0000AA450000}"/>
    <cellStyle name="40% - uthevingsfarge 1 15_4 manuell" xfId="54917" xr:uid="{8C3DE723-5D03-485E-A8A2-D7EAE721E9CC}"/>
    <cellStyle name="40% - uthevingsfarge 1 16" xfId="4146" xr:uid="{00000000-0005-0000-0000-0000AC450000}"/>
    <cellStyle name="40% - uthevingsfarge 1 16 2" xfId="4147" xr:uid="{00000000-0005-0000-0000-0000AD450000}"/>
    <cellStyle name="40% - uthevingsfarge 1 16 2 2" xfId="4148" xr:uid="{00000000-0005-0000-0000-0000AE450000}"/>
    <cellStyle name="40% - uthevingsfarge 1 16 2 3" xfId="45163" xr:uid="{00000000-0005-0000-0000-0000AF450000}"/>
    <cellStyle name="40% - uthevingsfarge 1 16 2_4 manuell" xfId="54918" xr:uid="{8201A2B6-D0F2-4D71-9258-384F9BAC80D3}"/>
    <cellStyle name="40% - uthevingsfarge 1 16 3" xfId="4149" xr:uid="{00000000-0005-0000-0000-0000B1450000}"/>
    <cellStyle name="40% - uthevingsfarge 1 16 4" xfId="45164" xr:uid="{00000000-0005-0000-0000-0000B2450000}"/>
    <cellStyle name="40% - uthevingsfarge 1 16_4 manuell" xfId="54919" xr:uid="{04B6FEFD-7896-4BB1-A1D3-1CD478BF0E35}"/>
    <cellStyle name="40% - uthevingsfarge 1 17" xfId="4150" xr:uid="{00000000-0005-0000-0000-0000B4450000}"/>
    <cellStyle name="40% - uthevingsfarge 1 17 2" xfId="4151" xr:uid="{00000000-0005-0000-0000-0000B5450000}"/>
    <cellStyle name="40% - uthevingsfarge 1 17 2 2" xfId="4152" xr:uid="{00000000-0005-0000-0000-0000B6450000}"/>
    <cellStyle name="40% - uthevingsfarge 1 17 2 3" xfId="45165" xr:uid="{00000000-0005-0000-0000-0000B7450000}"/>
    <cellStyle name="40% - uthevingsfarge 1 17 2_4 manuell" xfId="54920" xr:uid="{B0FC29D0-9A9B-4543-8C87-4049D5C6BE88}"/>
    <cellStyle name="40% - uthevingsfarge 1 17 3" xfId="4153" xr:uid="{00000000-0005-0000-0000-0000B9450000}"/>
    <cellStyle name="40% - uthevingsfarge 1 17 4" xfId="45166" xr:uid="{00000000-0005-0000-0000-0000BA450000}"/>
    <cellStyle name="40% - uthevingsfarge 1 17_4 manuell" xfId="54921" xr:uid="{B68AA2F0-52D9-48FC-90E0-7799695BB006}"/>
    <cellStyle name="40% - uthevingsfarge 1 18" xfId="4154" xr:uid="{00000000-0005-0000-0000-0000BC450000}"/>
    <cellStyle name="40% - uthevingsfarge 1 18 2" xfId="4155" xr:uid="{00000000-0005-0000-0000-0000BD450000}"/>
    <cellStyle name="40% - uthevingsfarge 1 18 2 2" xfId="4156" xr:uid="{00000000-0005-0000-0000-0000BE450000}"/>
    <cellStyle name="40% - uthevingsfarge 1 18 2 3" xfId="45167" xr:uid="{00000000-0005-0000-0000-0000BF450000}"/>
    <cellStyle name="40% - uthevingsfarge 1 18 2_4 manuell" xfId="54922" xr:uid="{A6AC5308-7FC6-4C05-AE80-D45908DD7A93}"/>
    <cellStyle name="40% - uthevingsfarge 1 18 3" xfId="4157" xr:uid="{00000000-0005-0000-0000-0000C1450000}"/>
    <cellStyle name="40% - uthevingsfarge 1 18 4" xfId="45168" xr:uid="{00000000-0005-0000-0000-0000C2450000}"/>
    <cellStyle name="40% - uthevingsfarge 1 18_4 manuell" xfId="54923" xr:uid="{4A160239-DCC5-42C5-88D2-B933A9B84454}"/>
    <cellStyle name="40% - uthevingsfarge 1 19" xfId="4158" xr:uid="{00000000-0005-0000-0000-0000C4450000}"/>
    <cellStyle name="40% - uthevingsfarge 1 19 2" xfId="4159" xr:uid="{00000000-0005-0000-0000-0000C5450000}"/>
    <cellStyle name="40% - uthevingsfarge 1 19 2 2" xfId="4160" xr:uid="{00000000-0005-0000-0000-0000C6450000}"/>
    <cellStyle name="40% - uthevingsfarge 1 19 2 3" xfId="45169" xr:uid="{00000000-0005-0000-0000-0000C7450000}"/>
    <cellStyle name="40% - uthevingsfarge 1 19 2_4 manuell" xfId="54924" xr:uid="{237B9927-6E3F-4942-9F25-71CCCCA49268}"/>
    <cellStyle name="40% - uthevingsfarge 1 19 3" xfId="4161" xr:uid="{00000000-0005-0000-0000-0000C9450000}"/>
    <cellStyle name="40% - uthevingsfarge 1 19 4" xfId="45170" xr:uid="{00000000-0005-0000-0000-0000CA450000}"/>
    <cellStyle name="40% - uthevingsfarge 1 19_4 manuell" xfId="54925" xr:uid="{8476BAC5-B87A-46C6-B98C-DB48148A0828}"/>
    <cellStyle name="40% - uthevingsfarge 1 2" xfId="4162" xr:uid="{00000000-0005-0000-0000-0000CC450000}"/>
    <cellStyle name="40% - uthevingsfarge 1 2 10" xfId="16606" xr:uid="{00000000-0005-0000-0000-0000CD450000}"/>
    <cellStyle name="40% - uthevingsfarge 1 2 10 2" xfId="16607" xr:uid="{00000000-0005-0000-0000-0000CE450000}"/>
    <cellStyle name="40% - uthevingsfarge 1 2 10 3" xfId="16608" xr:uid="{00000000-0005-0000-0000-0000CF450000}"/>
    <cellStyle name="40% - uthevingsfarge 1 2 10_AVA DVA EL" xfId="16609" xr:uid="{00000000-0005-0000-0000-0000D0450000}"/>
    <cellStyle name="40% - uthevingsfarge 1 2 11" xfId="16610" xr:uid="{00000000-0005-0000-0000-0000D1450000}"/>
    <cellStyle name="40% - uthevingsfarge 1 2 12" xfId="16611" xr:uid="{00000000-0005-0000-0000-0000D2450000}"/>
    <cellStyle name="40% - uthevingsfarge 1 2 13" xfId="45171" xr:uid="{00000000-0005-0000-0000-0000D3450000}"/>
    <cellStyle name="40% - uthevingsfarge 1 2 14" xfId="45172" xr:uid="{00000000-0005-0000-0000-0000D4450000}"/>
    <cellStyle name="40% - uthevingsfarge 1 2 15" xfId="45173" xr:uid="{00000000-0005-0000-0000-0000D5450000}"/>
    <cellStyle name="40% - uthevingsfarge 1 2 16" xfId="45174" xr:uid="{00000000-0005-0000-0000-0000D6450000}"/>
    <cellStyle name="40% - uthevingsfarge 1 2 2" xfId="4163" xr:uid="{00000000-0005-0000-0000-0000D7450000}"/>
    <cellStyle name="40% - uthevingsfarge 1 2 2 10" xfId="45175" xr:uid="{00000000-0005-0000-0000-0000D8450000}"/>
    <cellStyle name="40% - uthevingsfarge 1 2 2 11" xfId="45176" xr:uid="{00000000-0005-0000-0000-0000D9450000}"/>
    <cellStyle name="40% - uthevingsfarge 1 2 2 2" xfId="4164" xr:uid="{00000000-0005-0000-0000-0000DA450000}"/>
    <cellStyle name="40% - uthevingsfarge 1 2 2 2 10" xfId="45177" xr:uid="{00000000-0005-0000-0000-0000DB450000}"/>
    <cellStyle name="40% - uthevingsfarge 1 2 2 2 2" xfId="16612" xr:uid="{00000000-0005-0000-0000-0000DC450000}"/>
    <cellStyle name="40% - uthevingsfarge 1 2 2 2 2 2" xfId="16613" xr:uid="{00000000-0005-0000-0000-0000DD450000}"/>
    <cellStyle name="40% - uthevingsfarge 1 2 2 2 2 2 2" xfId="45178" xr:uid="{00000000-0005-0000-0000-0000DE450000}"/>
    <cellStyle name="40% - uthevingsfarge 1 2 2 2 2 2 2 2" xfId="45179" xr:uid="{00000000-0005-0000-0000-0000DF450000}"/>
    <cellStyle name="40% - uthevingsfarge 1 2 2 2 2 2 3" xfId="45180" xr:uid="{00000000-0005-0000-0000-0000E0450000}"/>
    <cellStyle name="40% - uthevingsfarge 1 2 2 2 2 2_3. Chng in credit spreads" xfId="45181" xr:uid="{00000000-0005-0000-0000-0000E1450000}"/>
    <cellStyle name="40% - uthevingsfarge 1 2 2 2 2 3" xfId="16614" xr:uid="{00000000-0005-0000-0000-0000E2450000}"/>
    <cellStyle name="40% - uthevingsfarge 1 2 2 2 2 3 2" xfId="45182" xr:uid="{00000000-0005-0000-0000-0000E3450000}"/>
    <cellStyle name="40% - uthevingsfarge 1 2 2 2 2 4" xfId="45183" xr:uid="{00000000-0005-0000-0000-0000E4450000}"/>
    <cellStyle name="40% - uthevingsfarge 1 2 2 2 2 5" xfId="45184" xr:uid="{00000000-0005-0000-0000-0000E5450000}"/>
    <cellStyle name="40% - uthevingsfarge 1 2 2 2 2 6" xfId="45185" xr:uid="{00000000-0005-0000-0000-0000E6450000}"/>
    <cellStyle name="40% - uthevingsfarge 1 2 2 2 2_3. Chng in credit spreads" xfId="45186" xr:uid="{00000000-0005-0000-0000-0000E7450000}"/>
    <cellStyle name="40% - uthevingsfarge 1 2 2 2 3" xfId="16615" xr:uid="{00000000-0005-0000-0000-0000E8450000}"/>
    <cellStyle name="40% - uthevingsfarge 1 2 2 2 3 2" xfId="16616" xr:uid="{00000000-0005-0000-0000-0000E9450000}"/>
    <cellStyle name="40% - uthevingsfarge 1 2 2 2 3 2 2" xfId="45187" xr:uid="{00000000-0005-0000-0000-0000EA450000}"/>
    <cellStyle name="40% - uthevingsfarge 1 2 2 2 3 2 2 2" xfId="45188" xr:uid="{00000000-0005-0000-0000-0000EB450000}"/>
    <cellStyle name="40% - uthevingsfarge 1 2 2 2 3 2 3" xfId="45189" xr:uid="{00000000-0005-0000-0000-0000EC450000}"/>
    <cellStyle name="40% - uthevingsfarge 1 2 2 2 3 2_3. Chng in credit spreads" xfId="45190" xr:uid="{00000000-0005-0000-0000-0000ED450000}"/>
    <cellStyle name="40% - uthevingsfarge 1 2 2 2 3 3" xfId="16617" xr:uid="{00000000-0005-0000-0000-0000EE450000}"/>
    <cellStyle name="40% - uthevingsfarge 1 2 2 2 3 3 2" xfId="45191" xr:uid="{00000000-0005-0000-0000-0000EF450000}"/>
    <cellStyle name="40% - uthevingsfarge 1 2 2 2 3 4" xfId="45192" xr:uid="{00000000-0005-0000-0000-0000F0450000}"/>
    <cellStyle name="40% - uthevingsfarge 1 2 2 2 3 5" xfId="45193" xr:uid="{00000000-0005-0000-0000-0000F1450000}"/>
    <cellStyle name="40% - uthevingsfarge 1 2 2 2 3 6" xfId="45194" xr:uid="{00000000-0005-0000-0000-0000F2450000}"/>
    <cellStyle name="40% - uthevingsfarge 1 2 2 2 3_3. Chng in credit spreads" xfId="45195" xr:uid="{00000000-0005-0000-0000-0000F3450000}"/>
    <cellStyle name="40% - uthevingsfarge 1 2 2 2 4" xfId="16618" xr:uid="{00000000-0005-0000-0000-0000F4450000}"/>
    <cellStyle name="40% - uthevingsfarge 1 2 2 2 4 2" xfId="16619" xr:uid="{00000000-0005-0000-0000-0000F5450000}"/>
    <cellStyle name="40% - uthevingsfarge 1 2 2 2 4 2 2" xfId="45196" xr:uid="{00000000-0005-0000-0000-0000F6450000}"/>
    <cellStyle name="40% - uthevingsfarge 1 2 2 2 4 3" xfId="16620" xr:uid="{00000000-0005-0000-0000-0000F7450000}"/>
    <cellStyle name="40% - uthevingsfarge 1 2 2 2 4 4" xfId="45197" xr:uid="{00000000-0005-0000-0000-0000F8450000}"/>
    <cellStyle name="40% - uthevingsfarge 1 2 2 2 4 5" xfId="45198" xr:uid="{00000000-0005-0000-0000-0000F9450000}"/>
    <cellStyle name="40% - uthevingsfarge 1 2 2 2 4 6" xfId="45199" xr:uid="{00000000-0005-0000-0000-0000FA450000}"/>
    <cellStyle name="40% - uthevingsfarge 1 2 2 2 4_3. Chng in credit spreads" xfId="45200" xr:uid="{00000000-0005-0000-0000-0000FB450000}"/>
    <cellStyle name="40% - uthevingsfarge 1 2 2 2 5" xfId="16621" xr:uid="{00000000-0005-0000-0000-0000FC450000}"/>
    <cellStyle name="40% - uthevingsfarge 1 2 2 2 5 2" xfId="16622" xr:uid="{00000000-0005-0000-0000-0000FD450000}"/>
    <cellStyle name="40% - uthevingsfarge 1 2 2 2 5 2 2" xfId="45201" xr:uid="{00000000-0005-0000-0000-0000FE450000}"/>
    <cellStyle name="40% - uthevingsfarge 1 2 2 2 5 3" xfId="16623" xr:uid="{00000000-0005-0000-0000-0000FF450000}"/>
    <cellStyle name="40% - uthevingsfarge 1 2 2 2 5 4" xfId="45202" xr:uid="{00000000-0005-0000-0000-000000460000}"/>
    <cellStyle name="40% - uthevingsfarge 1 2 2 2 5 5" xfId="45203" xr:uid="{00000000-0005-0000-0000-000001460000}"/>
    <cellStyle name="40% - uthevingsfarge 1 2 2 2 5_3. Chng in credit spreads" xfId="45204" xr:uid="{00000000-0005-0000-0000-000002460000}"/>
    <cellStyle name="40% - uthevingsfarge 1 2 2 2 6" xfId="16624" xr:uid="{00000000-0005-0000-0000-000003460000}"/>
    <cellStyle name="40% - uthevingsfarge 1 2 2 2 6 2" xfId="45205" xr:uid="{00000000-0005-0000-0000-000004460000}"/>
    <cellStyle name="40% - uthevingsfarge 1 2 2 2 7" xfId="16625" xr:uid="{00000000-0005-0000-0000-000005460000}"/>
    <cellStyle name="40% - uthevingsfarge 1 2 2 2 8" xfId="45206" xr:uid="{00000000-0005-0000-0000-000006460000}"/>
    <cellStyle name="40% - uthevingsfarge 1 2 2 2 9" xfId="45207" xr:uid="{00000000-0005-0000-0000-000007460000}"/>
    <cellStyle name="40% - uthevingsfarge 1 2 2 2_3. Chng in credit spreads" xfId="45208" xr:uid="{00000000-0005-0000-0000-000008460000}"/>
    <cellStyle name="40% - uthevingsfarge 1 2 2 3" xfId="16626" xr:uid="{00000000-0005-0000-0000-000009460000}"/>
    <cellStyle name="40% - uthevingsfarge 1 2 2 3 2" xfId="16627" xr:uid="{00000000-0005-0000-0000-00000A460000}"/>
    <cellStyle name="40% - uthevingsfarge 1 2 2 3 2 2" xfId="45209" xr:uid="{00000000-0005-0000-0000-00000B460000}"/>
    <cellStyle name="40% - uthevingsfarge 1 2 2 3 2 2 2" xfId="45210" xr:uid="{00000000-0005-0000-0000-00000C460000}"/>
    <cellStyle name="40% - uthevingsfarge 1 2 2 3 2 3" xfId="45211" xr:uid="{00000000-0005-0000-0000-00000D460000}"/>
    <cellStyle name="40% - uthevingsfarge 1 2 2 3 2_3. Chng in credit spreads" xfId="45212" xr:uid="{00000000-0005-0000-0000-00000E460000}"/>
    <cellStyle name="40% - uthevingsfarge 1 2 2 3 3" xfId="16628" xr:uid="{00000000-0005-0000-0000-00000F460000}"/>
    <cellStyle name="40% - uthevingsfarge 1 2 2 3 3 2" xfId="45213" xr:uid="{00000000-0005-0000-0000-000010460000}"/>
    <cellStyle name="40% - uthevingsfarge 1 2 2 3 4" xfId="45214" xr:uid="{00000000-0005-0000-0000-000011460000}"/>
    <cellStyle name="40% - uthevingsfarge 1 2 2 3 5" xfId="45215" xr:uid="{00000000-0005-0000-0000-000012460000}"/>
    <cellStyle name="40% - uthevingsfarge 1 2 2 3 6" xfId="45216" xr:uid="{00000000-0005-0000-0000-000013460000}"/>
    <cellStyle name="40% - uthevingsfarge 1 2 2 3_3. Chng in credit spreads" xfId="45217" xr:uid="{00000000-0005-0000-0000-000014460000}"/>
    <cellStyle name="40% - uthevingsfarge 1 2 2 4" xfId="16629" xr:uid="{00000000-0005-0000-0000-000015460000}"/>
    <cellStyle name="40% - uthevingsfarge 1 2 2 4 2" xfId="16630" xr:uid="{00000000-0005-0000-0000-000016460000}"/>
    <cellStyle name="40% - uthevingsfarge 1 2 2 4 2 2" xfId="45218" xr:uid="{00000000-0005-0000-0000-000017460000}"/>
    <cellStyle name="40% - uthevingsfarge 1 2 2 4 2 2 2" xfId="45219" xr:uid="{00000000-0005-0000-0000-000018460000}"/>
    <cellStyle name="40% - uthevingsfarge 1 2 2 4 2 3" xfId="45220" xr:uid="{00000000-0005-0000-0000-000019460000}"/>
    <cellStyle name="40% - uthevingsfarge 1 2 2 4 2_3. Chng in credit spreads" xfId="45221" xr:uid="{00000000-0005-0000-0000-00001A460000}"/>
    <cellStyle name="40% - uthevingsfarge 1 2 2 4 3" xfId="16631" xr:uid="{00000000-0005-0000-0000-00001B460000}"/>
    <cellStyle name="40% - uthevingsfarge 1 2 2 4 3 2" xfId="45222" xr:uid="{00000000-0005-0000-0000-00001C460000}"/>
    <cellStyle name="40% - uthevingsfarge 1 2 2 4 4" xfId="45223" xr:uid="{00000000-0005-0000-0000-00001D460000}"/>
    <cellStyle name="40% - uthevingsfarge 1 2 2 4 5" xfId="45224" xr:uid="{00000000-0005-0000-0000-00001E460000}"/>
    <cellStyle name="40% - uthevingsfarge 1 2 2 4 6" xfId="45225" xr:uid="{00000000-0005-0000-0000-00001F460000}"/>
    <cellStyle name="40% - uthevingsfarge 1 2 2 4_3. Chng in credit spreads" xfId="45226" xr:uid="{00000000-0005-0000-0000-000020460000}"/>
    <cellStyle name="40% - uthevingsfarge 1 2 2 5" xfId="16632" xr:uid="{00000000-0005-0000-0000-000021460000}"/>
    <cellStyle name="40% - uthevingsfarge 1 2 2 5 2" xfId="16633" xr:uid="{00000000-0005-0000-0000-000022460000}"/>
    <cellStyle name="40% - uthevingsfarge 1 2 2 5 2 2" xfId="45227" xr:uid="{00000000-0005-0000-0000-000023460000}"/>
    <cellStyle name="40% - uthevingsfarge 1 2 2 5 2 2 2" xfId="45228" xr:uid="{00000000-0005-0000-0000-000024460000}"/>
    <cellStyle name="40% - uthevingsfarge 1 2 2 5 2 3" xfId="45229" xr:uid="{00000000-0005-0000-0000-000025460000}"/>
    <cellStyle name="40% - uthevingsfarge 1 2 2 5 2_3. Chng in credit spreads" xfId="45230" xr:uid="{00000000-0005-0000-0000-000026460000}"/>
    <cellStyle name="40% - uthevingsfarge 1 2 2 5 3" xfId="16634" xr:uid="{00000000-0005-0000-0000-000027460000}"/>
    <cellStyle name="40% - uthevingsfarge 1 2 2 5 3 2" xfId="45231" xr:uid="{00000000-0005-0000-0000-000028460000}"/>
    <cellStyle name="40% - uthevingsfarge 1 2 2 5 4" xfId="45232" xr:uid="{00000000-0005-0000-0000-000029460000}"/>
    <cellStyle name="40% - uthevingsfarge 1 2 2 5 5" xfId="45233" xr:uid="{00000000-0005-0000-0000-00002A460000}"/>
    <cellStyle name="40% - uthevingsfarge 1 2 2 5 6" xfId="45234" xr:uid="{00000000-0005-0000-0000-00002B460000}"/>
    <cellStyle name="40% - uthevingsfarge 1 2 2 5_3. Chng in credit spreads" xfId="45235" xr:uid="{00000000-0005-0000-0000-00002C460000}"/>
    <cellStyle name="40% - uthevingsfarge 1 2 2 6" xfId="16635" xr:uid="{00000000-0005-0000-0000-00002D460000}"/>
    <cellStyle name="40% - uthevingsfarge 1 2 2 6 2" xfId="16636" xr:uid="{00000000-0005-0000-0000-00002E460000}"/>
    <cellStyle name="40% - uthevingsfarge 1 2 2 6 2 2" xfId="45236" xr:uid="{00000000-0005-0000-0000-00002F460000}"/>
    <cellStyle name="40% - uthevingsfarge 1 2 2 6 3" xfId="16637" xr:uid="{00000000-0005-0000-0000-000030460000}"/>
    <cellStyle name="40% - uthevingsfarge 1 2 2 6 4" xfId="45237" xr:uid="{00000000-0005-0000-0000-000031460000}"/>
    <cellStyle name="40% - uthevingsfarge 1 2 2 6 5" xfId="45238" xr:uid="{00000000-0005-0000-0000-000032460000}"/>
    <cellStyle name="40% - uthevingsfarge 1 2 2 6 6" xfId="45239" xr:uid="{00000000-0005-0000-0000-000033460000}"/>
    <cellStyle name="40% - uthevingsfarge 1 2 2 6_3. Chng in credit spreads" xfId="45240" xr:uid="{00000000-0005-0000-0000-000034460000}"/>
    <cellStyle name="40% - uthevingsfarge 1 2 2 7" xfId="16638" xr:uid="{00000000-0005-0000-0000-000035460000}"/>
    <cellStyle name="40% - uthevingsfarge 1 2 2 7 2" xfId="45241" xr:uid="{00000000-0005-0000-0000-000036460000}"/>
    <cellStyle name="40% - uthevingsfarge 1 2 2 8" xfId="39931" xr:uid="{00000000-0005-0000-0000-000037460000}"/>
    <cellStyle name="40% - uthevingsfarge 1 2 2 9" xfId="45242" xr:uid="{00000000-0005-0000-0000-000038460000}"/>
    <cellStyle name="40% - uthevingsfarge 1 2 2_3. Chng in credit spreads" xfId="45243" xr:uid="{00000000-0005-0000-0000-000039460000}"/>
    <cellStyle name="40% - uthevingsfarge 1 2 3" xfId="12464" xr:uid="{00000000-0005-0000-0000-00003A460000}"/>
    <cellStyle name="40% - uthevingsfarge 1 2 3 10" xfId="45244" xr:uid="{00000000-0005-0000-0000-00003B460000}"/>
    <cellStyle name="40% - uthevingsfarge 1 2 3 2" xfId="16639" xr:uid="{00000000-0005-0000-0000-00003C460000}"/>
    <cellStyle name="40% - uthevingsfarge 1 2 3 2 2" xfId="16640" xr:uid="{00000000-0005-0000-0000-00003D460000}"/>
    <cellStyle name="40% - uthevingsfarge 1 2 3 2 2 2" xfId="45245" xr:uid="{00000000-0005-0000-0000-00003E460000}"/>
    <cellStyle name="40% - uthevingsfarge 1 2 3 2 2 2 2" xfId="45246" xr:uid="{00000000-0005-0000-0000-00003F460000}"/>
    <cellStyle name="40% - uthevingsfarge 1 2 3 2 2 3" xfId="45247" xr:uid="{00000000-0005-0000-0000-000040460000}"/>
    <cellStyle name="40% - uthevingsfarge 1 2 3 2 2_3. Chng in credit spreads" xfId="45248" xr:uid="{00000000-0005-0000-0000-000041460000}"/>
    <cellStyle name="40% - uthevingsfarge 1 2 3 2 3" xfId="16641" xr:uid="{00000000-0005-0000-0000-000042460000}"/>
    <cellStyle name="40% - uthevingsfarge 1 2 3 2 3 2" xfId="45249" xr:uid="{00000000-0005-0000-0000-000043460000}"/>
    <cellStyle name="40% - uthevingsfarge 1 2 3 2 3 2 2" xfId="45250" xr:uid="{00000000-0005-0000-0000-000044460000}"/>
    <cellStyle name="40% - uthevingsfarge 1 2 3 2 3 3" xfId="45251" xr:uid="{00000000-0005-0000-0000-000045460000}"/>
    <cellStyle name="40% - uthevingsfarge 1 2 3 2 3_3. Chng in credit spreads" xfId="45252" xr:uid="{00000000-0005-0000-0000-000046460000}"/>
    <cellStyle name="40% - uthevingsfarge 1 2 3 2 4" xfId="45253" xr:uid="{00000000-0005-0000-0000-000047460000}"/>
    <cellStyle name="40% - uthevingsfarge 1 2 3 2 4 2" xfId="45254" xr:uid="{00000000-0005-0000-0000-000048460000}"/>
    <cellStyle name="40% - uthevingsfarge 1 2 3 2 4 2 2" xfId="45255" xr:uid="{00000000-0005-0000-0000-000049460000}"/>
    <cellStyle name="40% - uthevingsfarge 1 2 3 2 4 3" xfId="45256" xr:uid="{00000000-0005-0000-0000-00004A460000}"/>
    <cellStyle name="40% - uthevingsfarge 1 2 3 2 4_3. Chng in credit spreads" xfId="45257" xr:uid="{00000000-0005-0000-0000-00004B460000}"/>
    <cellStyle name="40% - uthevingsfarge 1 2 3 2 5" xfId="45258" xr:uid="{00000000-0005-0000-0000-00004C460000}"/>
    <cellStyle name="40% - uthevingsfarge 1 2 3 2 5 2" xfId="45259" xr:uid="{00000000-0005-0000-0000-00004D460000}"/>
    <cellStyle name="40% - uthevingsfarge 1 2 3 2 6" xfId="45260" xr:uid="{00000000-0005-0000-0000-00004E460000}"/>
    <cellStyle name="40% - uthevingsfarge 1 2 3 2_3. Chng in credit spreads" xfId="45261" xr:uid="{00000000-0005-0000-0000-00004F460000}"/>
    <cellStyle name="40% - uthevingsfarge 1 2 3 3" xfId="16642" xr:uid="{00000000-0005-0000-0000-000050460000}"/>
    <cellStyle name="40% - uthevingsfarge 1 2 3 3 2" xfId="16643" xr:uid="{00000000-0005-0000-0000-000051460000}"/>
    <cellStyle name="40% - uthevingsfarge 1 2 3 3 2 2" xfId="45262" xr:uid="{00000000-0005-0000-0000-000052460000}"/>
    <cellStyle name="40% - uthevingsfarge 1 2 3 3 2 2 2" xfId="45263" xr:uid="{00000000-0005-0000-0000-000053460000}"/>
    <cellStyle name="40% - uthevingsfarge 1 2 3 3 2 3" xfId="45264" xr:uid="{00000000-0005-0000-0000-000054460000}"/>
    <cellStyle name="40% - uthevingsfarge 1 2 3 3 2_3. Chng in credit spreads" xfId="45265" xr:uid="{00000000-0005-0000-0000-000055460000}"/>
    <cellStyle name="40% - uthevingsfarge 1 2 3 3 3" xfId="16644" xr:uid="{00000000-0005-0000-0000-000056460000}"/>
    <cellStyle name="40% - uthevingsfarge 1 2 3 3 3 2" xfId="45266" xr:uid="{00000000-0005-0000-0000-000057460000}"/>
    <cellStyle name="40% - uthevingsfarge 1 2 3 3 4" xfId="45267" xr:uid="{00000000-0005-0000-0000-000058460000}"/>
    <cellStyle name="40% - uthevingsfarge 1 2 3 3 5" xfId="45268" xr:uid="{00000000-0005-0000-0000-000059460000}"/>
    <cellStyle name="40% - uthevingsfarge 1 2 3 3 6" xfId="45269" xr:uid="{00000000-0005-0000-0000-00005A460000}"/>
    <cellStyle name="40% - uthevingsfarge 1 2 3 3_3. Chng in credit spreads" xfId="45270" xr:uid="{00000000-0005-0000-0000-00005B460000}"/>
    <cellStyle name="40% - uthevingsfarge 1 2 3 4" xfId="16645" xr:uid="{00000000-0005-0000-0000-00005C460000}"/>
    <cellStyle name="40% - uthevingsfarge 1 2 3 4 2" xfId="16646" xr:uid="{00000000-0005-0000-0000-00005D460000}"/>
    <cellStyle name="40% - uthevingsfarge 1 2 3 4 2 2" xfId="45271" xr:uid="{00000000-0005-0000-0000-00005E460000}"/>
    <cellStyle name="40% - uthevingsfarge 1 2 3 4 3" xfId="16647" xr:uid="{00000000-0005-0000-0000-00005F460000}"/>
    <cellStyle name="40% - uthevingsfarge 1 2 3 4 4" xfId="45272" xr:uid="{00000000-0005-0000-0000-000060460000}"/>
    <cellStyle name="40% - uthevingsfarge 1 2 3 4 5" xfId="45273" xr:uid="{00000000-0005-0000-0000-000061460000}"/>
    <cellStyle name="40% - uthevingsfarge 1 2 3 4 6" xfId="45274" xr:uid="{00000000-0005-0000-0000-000062460000}"/>
    <cellStyle name="40% - uthevingsfarge 1 2 3 4_3. Chng in credit spreads" xfId="45275" xr:uid="{00000000-0005-0000-0000-000063460000}"/>
    <cellStyle name="40% - uthevingsfarge 1 2 3 5" xfId="16648" xr:uid="{00000000-0005-0000-0000-000064460000}"/>
    <cellStyle name="40% - uthevingsfarge 1 2 3 5 2" xfId="16649" xr:uid="{00000000-0005-0000-0000-000065460000}"/>
    <cellStyle name="40% - uthevingsfarge 1 2 3 5 2 2" xfId="45276" xr:uid="{00000000-0005-0000-0000-000066460000}"/>
    <cellStyle name="40% - uthevingsfarge 1 2 3 5 3" xfId="16650" xr:uid="{00000000-0005-0000-0000-000067460000}"/>
    <cellStyle name="40% - uthevingsfarge 1 2 3 5 4" xfId="45277" xr:uid="{00000000-0005-0000-0000-000068460000}"/>
    <cellStyle name="40% - uthevingsfarge 1 2 3 5 5" xfId="45278" xr:uid="{00000000-0005-0000-0000-000069460000}"/>
    <cellStyle name="40% - uthevingsfarge 1 2 3 5 6" xfId="45279" xr:uid="{00000000-0005-0000-0000-00006A460000}"/>
    <cellStyle name="40% - uthevingsfarge 1 2 3 5_3. Chng in credit spreads" xfId="45280" xr:uid="{00000000-0005-0000-0000-00006B460000}"/>
    <cellStyle name="40% - uthevingsfarge 1 2 3 6" xfId="16651" xr:uid="{00000000-0005-0000-0000-00006C460000}"/>
    <cellStyle name="40% - uthevingsfarge 1 2 3 6 2" xfId="45281" xr:uid="{00000000-0005-0000-0000-00006D460000}"/>
    <cellStyle name="40% - uthevingsfarge 1 2 3 6 2 2" xfId="45282" xr:uid="{00000000-0005-0000-0000-00006E460000}"/>
    <cellStyle name="40% - uthevingsfarge 1 2 3 6 3" xfId="45283" xr:uid="{00000000-0005-0000-0000-00006F460000}"/>
    <cellStyle name="40% - uthevingsfarge 1 2 3 6_3. Chng in credit spreads" xfId="45284" xr:uid="{00000000-0005-0000-0000-000070460000}"/>
    <cellStyle name="40% - uthevingsfarge 1 2 3 7" xfId="16652" xr:uid="{00000000-0005-0000-0000-000071460000}"/>
    <cellStyle name="40% - uthevingsfarge 1 2 3 7 2" xfId="45285" xr:uid="{00000000-0005-0000-0000-000072460000}"/>
    <cellStyle name="40% - uthevingsfarge 1 2 3 8" xfId="39932" xr:uid="{00000000-0005-0000-0000-000073460000}"/>
    <cellStyle name="40% - uthevingsfarge 1 2 3 9" xfId="45286" xr:uid="{00000000-0005-0000-0000-000074460000}"/>
    <cellStyle name="40% - uthevingsfarge 1 2 3_3. Chng in credit spreads" xfId="45287" xr:uid="{00000000-0005-0000-0000-000075460000}"/>
    <cellStyle name="40% - uthevingsfarge 1 2 4" xfId="16653" xr:uid="{00000000-0005-0000-0000-000076460000}"/>
    <cellStyle name="40% - uthevingsfarge 1 2 4 2" xfId="16654" xr:uid="{00000000-0005-0000-0000-000077460000}"/>
    <cellStyle name="40% - uthevingsfarge 1 2 4 2 2" xfId="16655" xr:uid="{00000000-0005-0000-0000-000078460000}"/>
    <cellStyle name="40% - uthevingsfarge 1 2 4 2 2 2" xfId="45288" xr:uid="{00000000-0005-0000-0000-000079460000}"/>
    <cellStyle name="40% - uthevingsfarge 1 2 4 2 3" xfId="45289" xr:uid="{00000000-0005-0000-0000-00007A460000}"/>
    <cellStyle name="40% - uthevingsfarge 1 2 4 2_3. Chng in credit spreads" xfId="45290" xr:uid="{00000000-0005-0000-0000-00007B460000}"/>
    <cellStyle name="40% - uthevingsfarge 1 2 4 3" xfId="16656" xr:uid="{00000000-0005-0000-0000-00007C460000}"/>
    <cellStyle name="40% - uthevingsfarge 1 2 4 3 2" xfId="45291" xr:uid="{00000000-0005-0000-0000-00007D460000}"/>
    <cellStyle name="40% - uthevingsfarge 1 2 4 3 2 2" xfId="45292" xr:uid="{00000000-0005-0000-0000-00007E460000}"/>
    <cellStyle name="40% - uthevingsfarge 1 2 4 3 3" xfId="45293" xr:uid="{00000000-0005-0000-0000-00007F460000}"/>
    <cellStyle name="40% - uthevingsfarge 1 2 4 3_3. Chng in credit spreads" xfId="45294" xr:uid="{00000000-0005-0000-0000-000080460000}"/>
    <cellStyle name="40% - uthevingsfarge 1 2 4 4" xfId="16657" xr:uid="{00000000-0005-0000-0000-000081460000}"/>
    <cellStyle name="40% - uthevingsfarge 1 2 4 4 2" xfId="45295" xr:uid="{00000000-0005-0000-0000-000082460000}"/>
    <cellStyle name="40% - uthevingsfarge 1 2 4 4 2 2" xfId="45296" xr:uid="{00000000-0005-0000-0000-000083460000}"/>
    <cellStyle name="40% - uthevingsfarge 1 2 4 4 3" xfId="45297" xr:uid="{00000000-0005-0000-0000-000084460000}"/>
    <cellStyle name="40% - uthevingsfarge 1 2 4 4_3. Chng in credit spreads" xfId="45298" xr:uid="{00000000-0005-0000-0000-000085460000}"/>
    <cellStyle name="40% - uthevingsfarge 1 2 4 5" xfId="45299" xr:uid="{00000000-0005-0000-0000-000086460000}"/>
    <cellStyle name="40% - uthevingsfarge 1 2 4 5 2" xfId="45300" xr:uid="{00000000-0005-0000-0000-000087460000}"/>
    <cellStyle name="40% - uthevingsfarge 1 2 4 6" xfId="45301" xr:uid="{00000000-0005-0000-0000-000088460000}"/>
    <cellStyle name="40% - uthevingsfarge 1 2 4 7" xfId="45302" xr:uid="{00000000-0005-0000-0000-000089460000}"/>
    <cellStyle name="40% - uthevingsfarge 1 2 4_3. Chng in credit spreads" xfId="45303" xr:uid="{00000000-0005-0000-0000-00008A460000}"/>
    <cellStyle name="40% - uthevingsfarge 1 2 5" xfId="16658" xr:uid="{00000000-0005-0000-0000-00008B460000}"/>
    <cellStyle name="40% - uthevingsfarge 1 2 5 2" xfId="16659" xr:uid="{00000000-0005-0000-0000-00008C460000}"/>
    <cellStyle name="40% - uthevingsfarge 1 2 5 2 2" xfId="16660" xr:uid="{00000000-0005-0000-0000-00008D460000}"/>
    <cellStyle name="40% - uthevingsfarge 1 2 5 2 2 2" xfId="45304" xr:uid="{00000000-0005-0000-0000-00008E460000}"/>
    <cellStyle name="40% - uthevingsfarge 1 2 5 2 3" xfId="45305" xr:uid="{00000000-0005-0000-0000-00008F460000}"/>
    <cellStyle name="40% - uthevingsfarge 1 2 5 2_3. Chng in credit spreads" xfId="45306" xr:uid="{00000000-0005-0000-0000-000090460000}"/>
    <cellStyle name="40% - uthevingsfarge 1 2 5 3" xfId="16661" xr:uid="{00000000-0005-0000-0000-000091460000}"/>
    <cellStyle name="40% - uthevingsfarge 1 2 5 3 2" xfId="45307" xr:uid="{00000000-0005-0000-0000-000092460000}"/>
    <cellStyle name="40% - uthevingsfarge 1 2 5 4" xfId="16662" xr:uid="{00000000-0005-0000-0000-000093460000}"/>
    <cellStyle name="40% - uthevingsfarge 1 2 5 5" xfId="45308" xr:uid="{00000000-0005-0000-0000-000094460000}"/>
    <cellStyle name="40% - uthevingsfarge 1 2 5 6" xfId="45309" xr:uid="{00000000-0005-0000-0000-000095460000}"/>
    <cellStyle name="40% - uthevingsfarge 1 2 5 7" xfId="45310" xr:uid="{00000000-0005-0000-0000-000096460000}"/>
    <cellStyle name="40% - uthevingsfarge 1 2 5_3. Chng in credit spreads" xfId="45311" xr:uid="{00000000-0005-0000-0000-000097460000}"/>
    <cellStyle name="40% - uthevingsfarge 1 2 6" xfId="16663" xr:uid="{00000000-0005-0000-0000-000098460000}"/>
    <cellStyle name="40% - uthevingsfarge 1 2 6 2" xfId="16664" xr:uid="{00000000-0005-0000-0000-000099460000}"/>
    <cellStyle name="40% - uthevingsfarge 1 2 6 2 2" xfId="16665" xr:uid="{00000000-0005-0000-0000-00009A460000}"/>
    <cellStyle name="40% - uthevingsfarge 1 2 6 2 2 2" xfId="45312" xr:uid="{00000000-0005-0000-0000-00009B460000}"/>
    <cellStyle name="40% - uthevingsfarge 1 2 6 2 3" xfId="45313" xr:uid="{00000000-0005-0000-0000-00009C460000}"/>
    <cellStyle name="40% - uthevingsfarge 1 2 6 2_3. Chng in credit spreads" xfId="45314" xr:uid="{00000000-0005-0000-0000-00009D460000}"/>
    <cellStyle name="40% - uthevingsfarge 1 2 6 3" xfId="16666" xr:uid="{00000000-0005-0000-0000-00009E460000}"/>
    <cellStyle name="40% - uthevingsfarge 1 2 6 3 2" xfId="45315" xr:uid="{00000000-0005-0000-0000-00009F460000}"/>
    <cellStyle name="40% - uthevingsfarge 1 2 6 4" xfId="16667" xr:uid="{00000000-0005-0000-0000-0000A0460000}"/>
    <cellStyle name="40% - uthevingsfarge 1 2 6 5" xfId="45316" xr:uid="{00000000-0005-0000-0000-0000A1460000}"/>
    <cellStyle name="40% - uthevingsfarge 1 2 6 6" xfId="45317" xr:uid="{00000000-0005-0000-0000-0000A2460000}"/>
    <cellStyle name="40% - uthevingsfarge 1 2 6 7" xfId="45318" xr:uid="{00000000-0005-0000-0000-0000A3460000}"/>
    <cellStyle name="40% - uthevingsfarge 1 2 6_3. Chng in credit spreads" xfId="45319" xr:uid="{00000000-0005-0000-0000-0000A4460000}"/>
    <cellStyle name="40% - uthevingsfarge 1 2 7" xfId="16668" xr:uid="{00000000-0005-0000-0000-0000A5460000}"/>
    <cellStyle name="40% - uthevingsfarge 1 2 7 2" xfId="16669" xr:uid="{00000000-0005-0000-0000-0000A6460000}"/>
    <cellStyle name="40% - uthevingsfarge 1 2 7 2 2" xfId="16670" xr:uid="{00000000-0005-0000-0000-0000A7460000}"/>
    <cellStyle name="40% - uthevingsfarge 1 2 7 2 3" xfId="45320" xr:uid="{00000000-0005-0000-0000-0000A8460000}"/>
    <cellStyle name="40% - uthevingsfarge 1 2 7 2_AVA DVA EL" xfId="16671" xr:uid="{00000000-0005-0000-0000-0000A9460000}"/>
    <cellStyle name="40% - uthevingsfarge 1 2 7 3" xfId="16672" xr:uid="{00000000-0005-0000-0000-0000AA460000}"/>
    <cellStyle name="40% - uthevingsfarge 1 2 7 4" xfId="16673" xr:uid="{00000000-0005-0000-0000-0000AB460000}"/>
    <cellStyle name="40% - uthevingsfarge 1 2 7 5" xfId="45321" xr:uid="{00000000-0005-0000-0000-0000AC460000}"/>
    <cellStyle name="40% - uthevingsfarge 1 2 7 6" xfId="45322" xr:uid="{00000000-0005-0000-0000-0000AD460000}"/>
    <cellStyle name="40% - uthevingsfarge 1 2 7_3. Chng in credit spreads" xfId="45323" xr:uid="{00000000-0005-0000-0000-0000AE460000}"/>
    <cellStyle name="40% - uthevingsfarge 1 2 8" xfId="16674" xr:uid="{00000000-0005-0000-0000-0000AF460000}"/>
    <cellStyle name="40% - uthevingsfarge 1 2 8 2" xfId="16675" xr:uid="{00000000-0005-0000-0000-0000B0460000}"/>
    <cellStyle name="40% - uthevingsfarge 1 2 8 2 2" xfId="45324" xr:uid="{00000000-0005-0000-0000-0000B1460000}"/>
    <cellStyle name="40% - uthevingsfarge 1 2 8 3" xfId="16676" xr:uid="{00000000-0005-0000-0000-0000B2460000}"/>
    <cellStyle name="40% - uthevingsfarge 1 2 8 4" xfId="45325" xr:uid="{00000000-0005-0000-0000-0000B3460000}"/>
    <cellStyle name="40% - uthevingsfarge 1 2 8_3. Chng in credit spreads" xfId="45326" xr:uid="{00000000-0005-0000-0000-0000B4460000}"/>
    <cellStyle name="40% - uthevingsfarge 1 2 9" xfId="16677" xr:uid="{00000000-0005-0000-0000-0000B5460000}"/>
    <cellStyle name="40% - uthevingsfarge 1 2 9 2" xfId="16678" xr:uid="{00000000-0005-0000-0000-0000B6460000}"/>
    <cellStyle name="40% - uthevingsfarge 1 2 9 3" xfId="16679" xr:uid="{00000000-0005-0000-0000-0000B7460000}"/>
    <cellStyle name="40% - uthevingsfarge 1 2 9_AVA DVA EL" xfId="16680" xr:uid="{00000000-0005-0000-0000-0000B8460000}"/>
    <cellStyle name="40% - uthevingsfarge 1 2_11" xfId="4165" xr:uid="{00000000-0005-0000-0000-0000B9460000}"/>
    <cellStyle name="40% - uthevingsfarge 1 20" xfId="4166" xr:uid="{00000000-0005-0000-0000-0000BA460000}"/>
    <cellStyle name="40% - uthevingsfarge 1 20 2" xfId="4167" xr:uid="{00000000-0005-0000-0000-0000BB460000}"/>
    <cellStyle name="40% - uthevingsfarge 1 20 2 2" xfId="4168" xr:uid="{00000000-0005-0000-0000-0000BC460000}"/>
    <cellStyle name="40% - uthevingsfarge 1 20 2 3" xfId="45327" xr:uid="{00000000-0005-0000-0000-0000BD460000}"/>
    <cellStyle name="40% - uthevingsfarge 1 20 2_4 manuell" xfId="54926" xr:uid="{D1554FFD-6F87-4703-8B1A-0955BC7E9504}"/>
    <cellStyle name="40% - uthevingsfarge 1 20 3" xfId="4169" xr:uid="{00000000-0005-0000-0000-0000BF460000}"/>
    <cellStyle name="40% - uthevingsfarge 1 20 4" xfId="45328" xr:uid="{00000000-0005-0000-0000-0000C0460000}"/>
    <cellStyle name="40% - uthevingsfarge 1 20_4 manuell" xfId="54927" xr:uid="{A4D7969D-8DB8-4B5D-B2BB-7763E0A33C30}"/>
    <cellStyle name="40% - uthevingsfarge 1 21" xfId="4170" xr:uid="{00000000-0005-0000-0000-0000C2460000}"/>
    <cellStyle name="40% - uthevingsfarge 1 21 2" xfId="4171" xr:uid="{00000000-0005-0000-0000-0000C3460000}"/>
    <cellStyle name="40% - uthevingsfarge 1 21 2 2" xfId="4172" xr:uid="{00000000-0005-0000-0000-0000C4460000}"/>
    <cellStyle name="40% - uthevingsfarge 1 21 2 3" xfId="45329" xr:uid="{00000000-0005-0000-0000-0000C5460000}"/>
    <cellStyle name="40% - uthevingsfarge 1 21 2_4 manuell" xfId="54928" xr:uid="{897F3432-3F81-4C47-B3DE-74A1A673BD6B}"/>
    <cellStyle name="40% - uthevingsfarge 1 21 3" xfId="4173" xr:uid="{00000000-0005-0000-0000-0000C7460000}"/>
    <cellStyle name="40% - uthevingsfarge 1 21 4" xfId="45330" xr:uid="{00000000-0005-0000-0000-0000C8460000}"/>
    <cellStyle name="40% - uthevingsfarge 1 21_4 manuell" xfId="54929" xr:uid="{CBF32598-1D49-4D12-B80B-147A95998C63}"/>
    <cellStyle name="40% - uthevingsfarge 1 22" xfId="4174" xr:uid="{00000000-0005-0000-0000-0000CA460000}"/>
    <cellStyle name="40% - uthevingsfarge 1 22 2" xfId="4175" xr:uid="{00000000-0005-0000-0000-0000CB460000}"/>
    <cellStyle name="40% - uthevingsfarge 1 22 2 2" xfId="4176" xr:uid="{00000000-0005-0000-0000-0000CC460000}"/>
    <cellStyle name="40% - uthevingsfarge 1 22 2 3" xfId="45331" xr:uid="{00000000-0005-0000-0000-0000CD460000}"/>
    <cellStyle name="40% - uthevingsfarge 1 22 2_4 manuell" xfId="54930" xr:uid="{8A79A53F-2C55-4E96-935A-6085B3A7F101}"/>
    <cellStyle name="40% - uthevingsfarge 1 22 3" xfId="4177" xr:uid="{00000000-0005-0000-0000-0000CF460000}"/>
    <cellStyle name="40% - uthevingsfarge 1 22 4" xfId="45332" xr:uid="{00000000-0005-0000-0000-0000D0460000}"/>
    <cellStyle name="40% - uthevingsfarge 1 22_4 manuell" xfId="54931" xr:uid="{E2579575-85B1-4DF8-AE43-BD117B5C9815}"/>
    <cellStyle name="40% - uthevingsfarge 1 23" xfId="4178" xr:uid="{00000000-0005-0000-0000-0000D2460000}"/>
    <cellStyle name="40% - uthevingsfarge 1 23 2" xfId="4179" xr:uid="{00000000-0005-0000-0000-0000D3460000}"/>
    <cellStyle name="40% - uthevingsfarge 1 23 2 2" xfId="4180" xr:uid="{00000000-0005-0000-0000-0000D4460000}"/>
    <cellStyle name="40% - uthevingsfarge 1 23 2 3" xfId="45333" xr:uid="{00000000-0005-0000-0000-0000D5460000}"/>
    <cellStyle name="40% - uthevingsfarge 1 23 2_4 manuell" xfId="54932" xr:uid="{31D65B93-E2BF-430B-B7CE-3BAD649AD787}"/>
    <cellStyle name="40% - uthevingsfarge 1 23 3" xfId="4181" xr:uid="{00000000-0005-0000-0000-0000D7460000}"/>
    <cellStyle name="40% - uthevingsfarge 1 23 4" xfId="45334" xr:uid="{00000000-0005-0000-0000-0000D8460000}"/>
    <cellStyle name="40% - uthevingsfarge 1 23_4 manuell" xfId="54933" xr:uid="{0F1ABD87-8204-489E-996F-971B187145EC}"/>
    <cellStyle name="40% - uthevingsfarge 1 24" xfId="4182" xr:uid="{00000000-0005-0000-0000-0000DA460000}"/>
    <cellStyle name="40% - uthevingsfarge 1 24 2" xfId="4183" xr:uid="{00000000-0005-0000-0000-0000DB460000}"/>
    <cellStyle name="40% - uthevingsfarge 1 24 2 2" xfId="4184" xr:uid="{00000000-0005-0000-0000-0000DC460000}"/>
    <cellStyle name="40% - uthevingsfarge 1 24 2 3" xfId="45335" xr:uid="{00000000-0005-0000-0000-0000DD460000}"/>
    <cellStyle name="40% - uthevingsfarge 1 24 2_4 manuell" xfId="54934" xr:uid="{6E54B2C6-F9E9-46D0-98D3-A988EDE97641}"/>
    <cellStyle name="40% - uthevingsfarge 1 24 3" xfId="4185" xr:uid="{00000000-0005-0000-0000-0000DF460000}"/>
    <cellStyle name="40% - uthevingsfarge 1 24 4" xfId="45336" xr:uid="{00000000-0005-0000-0000-0000E0460000}"/>
    <cellStyle name="40% - uthevingsfarge 1 24_4 manuell" xfId="54935" xr:uid="{D20A7B61-20A9-42E9-B721-752401C798A6}"/>
    <cellStyle name="40% - uthevingsfarge 1 25" xfId="4186" xr:uid="{00000000-0005-0000-0000-0000E2460000}"/>
    <cellStyle name="40% - uthevingsfarge 1 25 2" xfId="4187" xr:uid="{00000000-0005-0000-0000-0000E3460000}"/>
    <cellStyle name="40% - uthevingsfarge 1 25 2 2" xfId="4188" xr:uid="{00000000-0005-0000-0000-0000E4460000}"/>
    <cellStyle name="40% - uthevingsfarge 1 25 2 3" xfId="45337" xr:uid="{00000000-0005-0000-0000-0000E5460000}"/>
    <cellStyle name="40% - uthevingsfarge 1 25 2_4 manuell" xfId="54936" xr:uid="{6B6D49ED-3F7E-4C5E-91D4-C8BC03F017A0}"/>
    <cellStyle name="40% - uthevingsfarge 1 25 3" xfId="4189" xr:uid="{00000000-0005-0000-0000-0000E7460000}"/>
    <cellStyle name="40% - uthevingsfarge 1 25 4" xfId="45338" xr:uid="{00000000-0005-0000-0000-0000E8460000}"/>
    <cellStyle name="40% - uthevingsfarge 1 25_4 manuell" xfId="54937" xr:uid="{18341509-5396-480E-A899-B2EB5E6F11C0}"/>
    <cellStyle name="40% - uthevingsfarge 1 26" xfId="4190" xr:uid="{00000000-0005-0000-0000-0000EA460000}"/>
    <cellStyle name="40% - uthevingsfarge 1 26 2" xfId="4191" xr:uid="{00000000-0005-0000-0000-0000EB460000}"/>
    <cellStyle name="40% - uthevingsfarge 1 26 2 2" xfId="4192" xr:uid="{00000000-0005-0000-0000-0000EC460000}"/>
    <cellStyle name="40% - uthevingsfarge 1 26 2 3" xfId="45339" xr:uid="{00000000-0005-0000-0000-0000ED460000}"/>
    <cellStyle name="40% - uthevingsfarge 1 26 2_4 manuell" xfId="54938" xr:uid="{64875226-CAFF-4BED-87A8-0EA3083C6432}"/>
    <cellStyle name="40% - uthevingsfarge 1 26 3" xfId="4193" xr:uid="{00000000-0005-0000-0000-0000EF460000}"/>
    <cellStyle name="40% - uthevingsfarge 1 26 4" xfId="45340" xr:uid="{00000000-0005-0000-0000-0000F0460000}"/>
    <cellStyle name="40% - uthevingsfarge 1 26_4 manuell" xfId="54939" xr:uid="{F3A12DA5-871A-44F1-9FDB-B263DC770E4C}"/>
    <cellStyle name="40% - uthevingsfarge 1 27" xfId="4194" xr:uid="{00000000-0005-0000-0000-0000F2460000}"/>
    <cellStyle name="40% - uthevingsfarge 1 27 2" xfId="4195" xr:uid="{00000000-0005-0000-0000-0000F3460000}"/>
    <cellStyle name="40% - uthevingsfarge 1 27 2 2" xfId="4196" xr:uid="{00000000-0005-0000-0000-0000F4460000}"/>
    <cellStyle name="40% - uthevingsfarge 1 27 2 3" xfId="45341" xr:uid="{00000000-0005-0000-0000-0000F5460000}"/>
    <cellStyle name="40% - uthevingsfarge 1 27 2_4 manuell" xfId="54940" xr:uid="{9AA40B94-6913-4987-A8FF-3E1EE9A80459}"/>
    <cellStyle name="40% - uthevingsfarge 1 27 3" xfId="4197" xr:uid="{00000000-0005-0000-0000-0000F7460000}"/>
    <cellStyle name="40% - uthevingsfarge 1 27 4" xfId="45342" xr:uid="{00000000-0005-0000-0000-0000F8460000}"/>
    <cellStyle name="40% - uthevingsfarge 1 27_4 manuell" xfId="54941" xr:uid="{EA9AFF87-51E4-4B0B-BF4C-5B3B692E55F0}"/>
    <cellStyle name="40% - uthevingsfarge 1 28" xfId="4198" xr:uid="{00000000-0005-0000-0000-0000FA460000}"/>
    <cellStyle name="40% - uthevingsfarge 1 28 2" xfId="4199" xr:uid="{00000000-0005-0000-0000-0000FB460000}"/>
    <cellStyle name="40% - uthevingsfarge 1 28 2 2" xfId="4200" xr:uid="{00000000-0005-0000-0000-0000FC460000}"/>
    <cellStyle name="40% - uthevingsfarge 1 28 2 3" xfId="45343" xr:uid="{00000000-0005-0000-0000-0000FD460000}"/>
    <cellStyle name="40% - uthevingsfarge 1 28 2_4 manuell" xfId="54942" xr:uid="{E031CE10-0FE8-4D9D-A805-8E3B11D628BF}"/>
    <cellStyle name="40% - uthevingsfarge 1 28 3" xfId="4201" xr:uid="{00000000-0005-0000-0000-0000FF460000}"/>
    <cellStyle name="40% - uthevingsfarge 1 28 4" xfId="45344" xr:uid="{00000000-0005-0000-0000-000000470000}"/>
    <cellStyle name="40% - uthevingsfarge 1 28_4 manuell" xfId="54943" xr:uid="{C2D6981F-2D1D-4507-9888-6A8B3C6658F4}"/>
    <cellStyle name="40% - uthevingsfarge 1 29" xfId="4202" xr:uid="{00000000-0005-0000-0000-000002470000}"/>
    <cellStyle name="40% - uthevingsfarge 1 29 2" xfId="4203" xr:uid="{00000000-0005-0000-0000-000003470000}"/>
    <cellStyle name="40% - uthevingsfarge 1 29 2 2" xfId="4204" xr:uid="{00000000-0005-0000-0000-000004470000}"/>
    <cellStyle name="40% - uthevingsfarge 1 29 2 3" xfId="45345" xr:uid="{00000000-0005-0000-0000-000005470000}"/>
    <cellStyle name="40% - uthevingsfarge 1 29 2_4 manuell" xfId="54944" xr:uid="{CFFB1101-2BFA-4F8F-B60C-B50F2C34C31D}"/>
    <cellStyle name="40% - uthevingsfarge 1 29 3" xfId="4205" xr:uid="{00000000-0005-0000-0000-000007470000}"/>
    <cellStyle name="40% - uthevingsfarge 1 29 4" xfId="45346" xr:uid="{00000000-0005-0000-0000-000008470000}"/>
    <cellStyle name="40% - uthevingsfarge 1 29_4 manuell" xfId="54945" xr:uid="{8CBE596F-F439-43E8-9783-FE01ED80B1DB}"/>
    <cellStyle name="40% - uthevingsfarge 1 3" xfId="4206" xr:uid="{00000000-0005-0000-0000-00000A470000}"/>
    <cellStyle name="40% - uthevingsfarge 1 3 10" xfId="45347" xr:uid="{00000000-0005-0000-0000-00000B470000}"/>
    <cellStyle name="40% - uthevingsfarge 1 3 11" xfId="45348" xr:uid="{00000000-0005-0000-0000-00000C470000}"/>
    <cellStyle name="40% - uthevingsfarge 1 3 2" xfId="4207" xr:uid="{00000000-0005-0000-0000-00000D470000}"/>
    <cellStyle name="40% - uthevingsfarge 1 3 2 10" xfId="45349" xr:uid="{00000000-0005-0000-0000-00000E470000}"/>
    <cellStyle name="40% - uthevingsfarge 1 3 2 2" xfId="4208" xr:uid="{00000000-0005-0000-0000-00000F470000}"/>
    <cellStyle name="40% - uthevingsfarge 1 3 2 2 2" xfId="16681" xr:uid="{00000000-0005-0000-0000-000010470000}"/>
    <cellStyle name="40% - uthevingsfarge 1 3 2 2 2 2" xfId="45350" xr:uid="{00000000-0005-0000-0000-000011470000}"/>
    <cellStyle name="40% - uthevingsfarge 1 3 2 2 2 2 2" xfId="45351" xr:uid="{00000000-0005-0000-0000-000012470000}"/>
    <cellStyle name="40% - uthevingsfarge 1 3 2 2 2 3" xfId="45352" xr:uid="{00000000-0005-0000-0000-000013470000}"/>
    <cellStyle name="40% - uthevingsfarge 1 3 2 2 2_3. Chng in credit spreads" xfId="45353" xr:uid="{00000000-0005-0000-0000-000014470000}"/>
    <cellStyle name="40% - uthevingsfarge 1 3 2 2 3" xfId="16682" xr:uid="{00000000-0005-0000-0000-000015470000}"/>
    <cellStyle name="40% - uthevingsfarge 1 3 2 2 3 2" xfId="45354" xr:uid="{00000000-0005-0000-0000-000016470000}"/>
    <cellStyle name="40% - uthevingsfarge 1 3 2 2 3 2 2" xfId="45355" xr:uid="{00000000-0005-0000-0000-000017470000}"/>
    <cellStyle name="40% - uthevingsfarge 1 3 2 2 3 3" xfId="45356" xr:uid="{00000000-0005-0000-0000-000018470000}"/>
    <cellStyle name="40% - uthevingsfarge 1 3 2 2 3_3. Chng in credit spreads" xfId="45357" xr:uid="{00000000-0005-0000-0000-000019470000}"/>
    <cellStyle name="40% - uthevingsfarge 1 3 2 2 4" xfId="45358" xr:uid="{00000000-0005-0000-0000-00001A470000}"/>
    <cellStyle name="40% - uthevingsfarge 1 3 2 2 4 2" xfId="45359" xr:uid="{00000000-0005-0000-0000-00001B470000}"/>
    <cellStyle name="40% - uthevingsfarge 1 3 2 2 5" xfId="45360" xr:uid="{00000000-0005-0000-0000-00001C470000}"/>
    <cellStyle name="40% - uthevingsfarge 1 3 2 2 6" xfId="45361" xr:uid="{00000000-0005-0000-0000-00001D470000}"/>
    <cellStyle name="40% - uthevingsfarge 1 3 2 2_3. Chng in credit spreads" xfId="45362" xr:uid="{00000000-0005-0000-0000-00001E470000}"/>
    <cellStyle name="40% - uthevingsfarge 1 3 2 3" xfId="16683" xr:uid="{00000000-0005-0000-0000-00001F470000}"/>
    <cellStyle name="40% - uthevingsfarge 1 3 2 3 2" xfId="16684" xr:uid="{00000000-0005-0000-0000-000020470000}"/>
    <cellStyle name="40% - uthevingsfarge 1 3 2 3 2 2" xfId="45363" xr:uid="{00000000-0005-0000-0000-000021470000}"/>
    <cellStyle name="40% - uthevingsfarge 1 3 2 3 3" xfId="16685" xr:uid="{00000000-0005-0000-0000-000022470000}"/>
    <cellStyle name="40% - uthevingsfarge 1 3 2 3 4" xfId="45364" xr:uid="{00000000-0005-0000-0000-000023470000}"/>
    <cellStyle name="40% - uthevingsfarge 1 3 2 3 5" xfId="45365" xr:uid="{00000000-0005-0000-0000-000024470000}"/>
    <cellStyle name="40% - uthevingsfarge 1 3 2 3 6" xfId="45366" xr:uid="{00000000-0005-0000-0000-000025470000}"/>
    <cellStyle name="40% - uthevingsfarge 1 3 2 3_3. Chng in credit spreads" xfId="45367" xr:uid="{00000000-0005-0000-0000-000026470000}"/>
    <cellStyle name="40% - uthevingsfarge 1 3 2 4" xfId="16686" xr:uid="{00000000-0005-0000-0000-000027470000}"/>
    <cellStyle name="40% - uthevingsfarge 1 3 2 4 2" xfId="16687" xr:uid="{00000000-0005-0000-0000-000028470000}"/>
    <cellStyle name="40% - uthevingsfarge 1 3 2 4 2 2" xfId="45368" xr:uid="{00000000-0005-0000-0000-000029470000}"/>
    <cellStyle name="40% - uthevingsfarge 1 3 2 4 3" xfId="16688" xr:uid="{00000000-0005-0000-0000-00002A470000}"/>
    <cellStyle name="40% - uthevingsfarge 1 3 2 4 4" xfId="45369" xr:uid="{00000000-0005-0000-0000-00002B470000}"/>
    <cellStyle name="40% - uthevingsfarge 1 3 2 4 5" xfId="45370" xr:uid="{00000000-0005-0000-0000-00002C470000}"/>
    <cellStyle name="40% - uthevingsfarge 1 3 2 4 6" xfId="45371" xr:uid="{00000000-0005-0000-0000-00002D470000}"/>
    <cellStyle name="40% - uthevingsfarge 1 3 2 4_3. Chng in credit spreads" xfId="45372" xr:uid="{00000000-0005-0000-0000-00002E470000}"/>
    <cellStyle name="40% - uthevingsfarge 1 3 2 5" xfId="16689" xr:uid="{00000000-0005-0000-0000-00002F470000}"/>
    <cellStyle name="40% - uthevingsfarge 1 3 2 5 2" xfId="16690" xr:uid="{00000000-0005-0000-0000-000030470000}"/>
    <cellStyle name="40% - uthevingsfarge 1 3 2 5 3" xfId="16691" xr:uid="{00000000-0005-0000-0000-000031470000}"/>
    <cellStyle name="40% - uthevingsfarge 1 3 2 5 4" xfId="45373" xr:uid="{00000000-0005-0000-0000-000032470000}"/>
    <cellStyle name="40% - uthevingsfarge 1 3 2 5 5" xfId="45374" xr:uid="{00000000-0005-0000-0000-000033470000}"/>
    <cellStyle name="40% - uthevingsfarge 1 3 2 5 6" xfId="45375" xr:uid="{00000000-0005-0000-0000-000034470000}"/>
    <cellStyle name="40% - uthevingsfarge 1 3 2 5_AVA DVA EL" xfId="16692" xr:uid="{00000000-0005-0000-0000-000035470000}"/>
    <cellStyle name="40% - uthevingsfarge 1 3 2 6" xfId="16693" xr:uid="{00000000-0005-0000-0000-000036470000}"/>
    <cellStyle name="40% - uthevingsfarge 1 3 2 6 2" xfId="16694" xr:uid="{00000000-0005-0000-0000-000037470000}"/>
    <cellStyle name="40% - uthevingsfarge 1 3 2 6_AVA DVA EL" xfId="16695" xr:uid="{00000000-0005-0000-0000-000038470000}"/>
    <cellStyle name="40% - uthevingsfarge 1 3 2 7" xfId="16696" xr:uid="{00000000-0005-0000-0000-000039470000}"/>
    <cellStyle name="40% - uthevingsfarge 1 3 2 8" xfId="45376" xr:uid="{00000000-0005-0000-0000-00003A470000}"/>
    <cellStyle name="40% - uthevingsfarge 1 3 2 9" xfId="45377" xr:uid="{00000000-0005-0000-0000-00003B470000}"/>
    <cellStyle name="40% - uthevingsfarge 1 3 2_3. Chng in credit spreads" xfId="45378" xr:uid="{00000000-0005-0000-0000-00003C470000}"/>
    <cellStyle name="40% - uthevingsfarge 1 3 3" xfId="4209" xr:uid="{00000000-0005-0000-0000-00003D470000}"/>
    <cellStyle name="40% - uthevingsfarge 1 3 3 2" xfId="16697" xr:uid="{00000000-0005-0000-0000-00003E470000}"/>
    <cellStyle name="40% - uthevingsfarge 1 3 3 2 2" xfId="45379" xr:uid="{00000000-0005-0000-0000-00003F470000}"/>
    <cellStyle name="40% - uthevingsfarge 1 3 3 2 2 2" xfId="45380" xr:uid="{00000000-0005-0000-0000-000040470000}"/>
    <cellStyle name="40% - uthevingsfarge 1 3 3 2 2 2 2" xfId="45381" xr:uid="{00000000-0005-0000-0000-000041470000}"/>
    <cellStyle name="40% - uthevingsfarge 1 3 3 2 2 3" xfId="45382" xr:uid="{00000000-0005-0000-0000-000042470000}"/>
    <cellStyle name="40% - uthevingsfarge 1 3 3 2 2_3. Chng in credit spreads" xfId="45383" xr:uid="{00000000-0005-0000-0000-000043470000}"/>
    <cellStyle name="40% - uthevingsfarge 1 3 3 2 3" xfId="45384" xr:uid="{00000000-0005-0000-0000-000044470000}"/>
    <cellStyle name="40% - uthevingsfarge 1 3 3 2 3 2" xfId="45385" xr:uid="{00000000-0005-0000-0000-000045470000}"/>
    <cellStyle name="40% - uthevingsfarge 1 3 3 2 3 2 2" xfId="45386" xr:uid="{00000000-0005-0000-0000-000046470000}"/>
    <cellStyle name="40% - uthevingsfarge 1 3 3 2 3 3" xfId="45387" xr:uid="{00000000-0005-0000-0000-000047470000}"/>
    <cellStyle name="40% - uthevingsfarge 1 3 3 2 3_3. Chng in credit spreads" xfId="45388" xr:uid="{00000000-0005-0000-0000-000048470000}"/>
    <cellStyle name="40% - uthevingsfarge 1 3 3 2 4" xfId="45389" xr:uid="{00000000-0005-0000-0000-000049470000}"/>
    <cellStyle name="40% - uthevingsfarge 1 3 3 2 4 2" xfId="45390" xr:uid="{00000000-0005-0000-0000-00004A470000}"/>
    <cellStyle name="40% - uthevingsfarge 1 3 3 2 5" xfId="45391" xr:uid="{00000000-0005-0000-0000-00004B470000}"/>
    <cellStyle name="40% - uthevingsfarge 1 3 3 2_3. Chng in credit spreads" xfId="45392" xr:uid="{00000000-0005-0000-0000-00004C470000}"/>
    <cellStyle name="40% - uthevingsfarge 1 3 3 3" xfId="16698" xr:uid="{00000000-0005-0000-0000-00004D470000}"/>
    <cellStyle name="40% - uthevingsfarge 1 3 3 3 2" xfId="45393" xr:uid="{00000000-0005-0000-0000-00004E470000}"/>
    <cellStyle name="40% - uthevingsfarge 1 3 3 3 2 2" xfId="45394" xr:uid="{00000000-0005-0000-0000-00004F470000}"/>
    <cellStyle name="40% - uthevingsfarge 1 3 3 3 3" xfId="45395" xr:uid="{00000000-0005-0000-0000-000050470000}"/>
    <cellStyle name="40% - uthevingsfarge 1 3 3 3_3. Chng in credit spreads" xfId="45396" xr:uid="{00000000-0005-0000-0000-000051470000}"/>
    <cellStyle name="40% - uthevingsfarge 1 3 3 4" xfId="45397" xr:uid="{00000000-0005-0000-0000-000052470000}"/>
    <cellStyle name="40% - uthevingsfarge 1 3 3 4 2" xfId="45398" xr:uid="{00000000-0005-0000-0000-000053470000}"/>
    <cellStyle name="40% - uthevingsfarge 1 3 3 4 2 2" xfId="45399" xr:uid="{00000000-0005-0000-0000-000054470000}"/>
    <cellStyle name="40% - uthevingsfarge 1 3 3 4 3" xfId="45400" xr:uid="{00000000-0005-0000-0000-000055470000}"/>
    <cellStyle name="40% - uthevingsfarge 1 3 3 4_3. Chng in credit spreads" xfId="45401" xr:uid="{00000000-0005-0000-0000-000056470000}"/>
    <cellStyle name="40% - uthevingsfarge 1 3 3 5" xfId="45402" xr:uid="{00000000-0005-0000-0000-000057470000}"/>
    <cellStyle name="40% - uthevingsfarge 1 3 3 5 2" xfId="45403" xr:uid="{00000000-0005-0000-0000-000058470000}"/>
    <cellStyle name="40% - uthevingsfarge 1 3 3 6" xfId="45404" xr:uid="{00000000-0005-0000-0000-000059470000}"/>
    <cellStyle name="40% - uthevingsfarge 1 3 3_3. Chng in credit spreads" xfId="45405" xr:uid="{00000000-0005-0000-0000-00005A470000}"/>
    <cellStyle name="40% - uthevingsfarge 1 3 4" xfId="16699" xr:uid="{00000000-0005-0000-0000-00005B470000}"/>
    <cellStyle name="40% - uthevingsfarge 1 3 4 2" xfId="16700" xr:uid="{00000000-0005-0000-0000-00005C470000}"/>
    <cellStyle name="40% - uthevingsfarge 1 3 4 2 2" xfId="45406" xr:uid="{00000000-0005-0000-0000-00005D470000}"/>
    <cellStyle name="40% - uthevingsfarge 1 3 4 2 2 2" xfId="45407" xr:uid="{00000000-0005-0000-0000-00005E470000}"/>
    <cellStyle name="40% - uthevingsfarge 1 3 4 2 3" xfId="45408" xr:uid="{00000000-0005-0000-0000-00005F470000}"/>
    <cellStyle name="40% - uthevingsfarge 1 3 4 2_3. Chng in credit spreads" xfId="45409" xr:uid="{00000000-0005-0000-0000-000060470000}"/>
    <cellStyle name="40% - uthevingsfarge 1 3 4 3" xfId="16701" xr:uid="{00000000-0005-0000-0000-000061470000}"/>
    <cellStyle name="40% - uthevingsfarge 1 3 4 3 2" xfId="45410" xr:uid="{00000000-0005-0000-0000-000062470000}"/>
    <cellStyle name="40% - uthevingsfarge 1 3 4 3 2 2" xfId="45411" xr:uid="{00000000-0005-0000-0000-000063470000}"/>
    <cellStyle name="40% - uthevingsfarge 1 3 4 3 3" xfId="45412" xr:uid="{00000000-0005-0000-0000-000064470000}"/>
    <cellStyle name="40% - uthevingsfarge 1 3 4 3_3. Chng in credit spreads" xfId="45413" xr:uid="{00000000-0005-0000-0000-000065470000}"/>
    <cellStyle name="40% - uthevingsfarge 1 3 4 4" xfId="45414" xr:uid="{00000000-0005-0000-0000-000066470000}"/>
    <cellStyle name="40% - uthevingsfarge 1 3 4 4 2" xfId="45415" xr:uid="{00000000-0005-0000-0000-000067470000}"/>
    <cellStyle name="40% - uthevingsfarge 1 3 4 5" xfId="45416" xr:uid="{00000000-0005-0000-0000-000068470000}"/>
    <cellStyle name="40% - uthevingsfarge 1 3 4 6" xfId="45417" xr:uid="{00000000-0005-0000-0000-000069470000}"/>
    <cellStyle name="40% - uthevingsfarge 1 3 4_3. Chng in credit spreads" xfId="45418" xr:uid="{00000000-0005-0000-0000-00006A470000}"/>
    <cellStyle name="40% - uthevingsfarge 1 3 5" xfId="16702" xr:uid="{00000000-0005-0000-0000-00006B470000}"/>
    <cellStyle name="40% - uthevingsfarge 1 3 5 2" xfId="16703" xr:uid="{00000000-0005-0000-0000-00006C470000}"/>
    <cellStyle name="40% - uthevingsfarge 1 3 5 2 2" xfId="45419" xr:uid="{00000000-0005-0000-0000-00006D470000}"/>
    <cellStyle name="40% - uthevingsfarge 1 3 5 3" xfId="16704" xr:uid="{00000000-0005-0000-0000-00006E470000}"/>
    <cellStyle name="40% - uthevingsfarge 1 3 5 4" xfId="45420" xr:uid="{00000000-0005-0000-0000-00006F470000}"/>
    <cellStyle name="40% - uthevingsfarge 1 3 5 5" xfId="45421" xr:uid="{00000000-0005-0000-0000-000070470000}"/>
    <cellStyle name="40% - uthevingsfarge 1 3 5 6" xfId="45422" xr:uid="{00000000-0005-0000-0000-000071470000}"/>
    <cellStyle name="40% - uthevingsfarge 1 3 5_3. Chng in credit spreads" xfId="45423" xr:uid="{00000000-0005-0000-0000-000072470000}"/>
    <cellStyle name="40% - uthevingsfarge 1 3 6" xfId="16705" xr:uid="{00000000-0005-0000-0000-000073470000}"/>
    <cellStyle name="40% - uthevingsfarge 1 3 6 2" xfId="16706" xr:uid="{00000000-0005-0000-0000-000074470000}"/>
    <cellStyle name="40% - uthevingsfarge 1 3 6 2 2" xfId="45424" xr:uid="{00000000-0005-0000-0000-000075470000}"/>
    <cellStyle name="40% - uthevingsfarge 1 3 6 3" xfId="16707" xr:uid="{00000000-0005-0000-0000-000076470000}"/>
    <cellStyle name="40% - uthevingsfarge 1 3 6 4" xfId="45425" xr:uid="{00000000-0005-0000-0000-000077470000}"/>
    <cellStyle name="40% - uthevingsfarge 1 3 6 5" xfId="45426" xr:uid="{00000000-0005-0000-0000-000078470000}"/>
    <cellStyle name="40% - uthevingsfarge 1 3 6 6" xfId="45427" xr:uid="{00000000-0005-0000-0000-000079470000}"/>
    <cellStyle name="40% - uthevingsfarge 1 3 6_3. Chng in credit spreads" xfId="45428" xr:uid="{00000000-0005-0000-0000-00007A470000}"/>
    <cellStyle name="40% - uthevingsfarge 1 3 7" xfId="16708" xr:uid="{00000000-0005-0000-0000-00007B470000}"/>
    <cellStyle name="40% - uthevingsfarge 1 3 7 2" xfId="16709" xr:uid="{00000000-0005-0000-0000-00007C470000}"/>
    <cellStyle name="40% - uthevingsfarge 1 3 7 2 2" xfId="45429" xr:uid="{00000000-0005-0000-0000-00007D470000}"/>
    <cellStyle name="40% - uthevingsfarge 1 3 7 3" xfId="45430" xr:uid="{00000000-0005-0000-0000-00007E470000}"/>
    <cellStyle name="40% - uthevingsfarge 1 3 7_3. Chng in credit spreads" xfId="45431" xr:uid="{00000000-0005-0000-0000-00007F470000}"/>
    <cellStyle name="40% - uthevingsfarge 1 3 8" xfId="16710" xr:uid="{00000000-0005-0000-0000-000080470000}"/>
    <cellStyle name="40% - uthevingsfarge 1 3 9" xfId="39933" xr:uid="{00000000-0005-0000-0000-000081470000}"/>
    <cellStyle name="40% - uthevingsfarge 1 3_4 manuell" xfId="54946" xr:uid="{0E618F2D-E553-4373-B44E-27A4133A2DE3}"/>
    <cellStyle name="40% - uthevingsfarge 1 30" xfId="4210" xr:uid="{00000000-0005-0000-0000-000083470000}"/>
    <cellStyle name="40% - uthevingsfarge 1 30 2" xfId="4211" xr:uid="{00000000-0005-0000-0000-000084470000}"/>
    <cellStyle name="40% - uthevingsfarge 1 30 2 2" xfId="4212" xr:uid="{00000000-0005-0000-0000-000085470000}"/>
    <cellStyle name="40% - uthevingsfarge 1 30 2 3" xfId="45432" xr:uid="{00000000-0005-0000-0000-000086470000}"/>
    <cellStyle name="40% - uthevingsfarge 1 30 2_4 manuell" xfId="54947" xr:uid="{FE0DCCBA-C3E2-4DE8-A6E0-DA1C89CE432B}"/>
    <cellStyle name="40% - uthevingsfarge 1 30 3" xfId="4213" xr:uid="{00000000-0005-0000-0000-000088470000}"/>
    <cellStyle name="40% - uthevingsfarge 1 30 4" xfId="45433" xr:uid="{00000000-0005-0000-0000-000089470000}"/>
    <cellStyle name="40% - uthevingsfarge 1 30_4 manuell" xfId="54948" xr:uid="{08E31A95-3A4E-4F0B-A4FD-47DB08090996}"/>
    <cellStyle name="40% - uthevingsfarge 1 31" xfId="4214" xr:uid="{00000000-0005-0000-0000-00008B470000}"/>
    <cellStyle name="40% - uthevingsfarge 1 31 2" xfId="4215" xr:uid="{00000000-0005-0000-0000-00008C470000}"/>
    <cellStyle name="40% - uthevingsfarge 1 31 2 2" xfId="4216" xr:uid="{00000000-0005-0000-0000-00008D470000}"/>
    <cellStyle name="40% - uthevingsfarge 1 31 2 3" xfId="45434" xr:uid="{00000000-0005-0000-0000-00008E470000}"/>
    <cellStyle name="40% - uthevingsfarge 1 31 2_4 manuell" xfId="54949" xr:uid="{C3750134-D098-4E89-A44E-D5357D80EF30}"/>
    <cellStyle name="40% - uthevingsfarge 1 31 3" xfId="4217" xr:uid="{00000000-0005-0000-0000-000090470000}"/>
    <cellStyle name="40% - uthevingsfarge 1 31 4" xfId="45435" xr:uid="{00000000-0005-0000-0000-000091470000}"/>
    <cellStyle name="40% - uthevingsfarge 1 31_4 manuell" xfId="54950" xr:uid="{564944A7-D44A-4C5A-BF8C-CFB29F15C1B2}"/>
    <cellStyle name="40% - uthevingsfarge 1 32" xfId="4218" xr:uid="{00000000-0005-0000-0000-000093470000}"/>
    <cellStyle name="40% - uthevingsfarge 1 32 2" xfId="4219" xr:uid="{00000000-0005-0000-0000-000094470000}"/>
    <cellStyle name="40% - uthevingsfarge 1 32 2 2" xfId="4220" xr:uid="{00000000-0005-0000-0000-000095470000}"/>
    <cellStyle name="40% - uthevingsfarge 1 32 2 3" xfId="45436" xr:uid="{00000000-0005-0000-0000-000096470000}"/>
    <cellStyle name="40% - uthevingsfarge 1 32 2_4 manuell" xfId="54951" xr:uid="{E4E74880-0B59-4676-9925-27389A8FC4EC}"/>
    <cellStyle name="40% - uthevingsfarge 1 32 3" xfId="4221" xr:uid="{00000000-0005-0000-0000-000098470000}"/>
    <cellStyle name="40% - uthevingsfarge 1 32 4" xfId="45437" xr:uid="{00000000-0005-0000-0000-000099470000}"/>
    <cellStyle name="40% - uthevingsfarge 1 32_4 manuell" xfId="54952" xr:uid="{75664106-436F-4B59-95E6-C287EE7E26B0}"/>
    <cellStyle name="40% - uthevingsfarge 1 33" xfId="4222" xr:uid="{00000000-0005-0000-0000-00009B470000}"/>
    <cellStyle name="40% - uthevingsfarge 1 33 2" xfId="4223" xr:uid="{00000000-0005-0000-0000-00009C470000}"/>
    <cellStyle name="40% - uthevingsfarge 1 33 2 2" xfId="4224" xr:uid="{00000000-0005-0000-0000-00009D470000}"/>
    <cellStyle name="40% - uthevingsfarge 1 33 2 3" xfId="45438" xr:uid="{00000000-0005-0000-0000-00009E470000}"/>
    <cellStyle name="40% - uthevingsfarge 1 33 2_4 manuell" xfId="54953" xr:uid="{4A8A7B79-B051-4F2B-8140-8A9EB6406452}"/>
    <cellStyle name="40% - uthevingsfarge 1 33 3" xfId="4225" xr:uid="{00000000-0005-0000-0000-0000A0470000}"/>
    <cellStyle name="40% - uthevingsfarge 1 33 4" xfId="45439" xr:uid="{00000000-0005-0000-0000-0000A1470000}"/>
    <cellStyle name="40% - uthevingsfarge 1 33_4 manuell" xfId="54954" xr:uid="{B1F5DC1A-F6BC-4109-B3AB-96CAF078DC6A}"/>
    <cellStyle name="40% - uthevingsfarge 1 34" xfId="4226" xr:uid="{00000000-0005-0000-0000-0000A3470000}"/>
    <cellStyle name="40% - uthevingsfarge 1 34 2" xfId="4227" xr:uid="{00000000-0005-0000-0000-0000A4470000}"/>
    <cellStyle name="40% - uthevingsfarge 1 34 2 2" xfId="4228" xr:uid="{00000000-0005-0000-0000-0000A5470000}"/>
    <cellStyle name="40% - uthevingsfarge 1 34 2 3" xfId="45440" xr:uid="{00000000-0005-0000-0000-0000A6470000}"/>
    <cellStyle name="40% - uthevingsfarge 1 34 2_4 manuell" xfId="54955" xr:uid="{34311076-B12B-49C6-8A10-46C5BFD02366}"/>
    <cellStyle name="40% - uthevingsfarge 1 34 3" xfId="4229" xr:uid="{00000000-0005-0000-0000-0000A8470000}"/>
    <cellStyle name="40% - uthevingsfarge 1 34 4" xfId="45441" xr:uid="{00000000-0005-0000-0000-0000A9470000}"/>
    <cellStyle name="40% - uthevingsfarge 1 34_4 manuell" xfId="54956" xr:uid="{03011357-055D-4D43-A7F0-FEC004BA1034}"/>
    <cellStyle name="40% - uthevingsfarge 1 35" xfId="4230" xr:uid="{00000000-0005-0000-0000-0000AB470000}"/>
    <cellStyle name="40% - uthevingsfarge 1 35 2" xfId="4231" xr:uid="{00000000-0005-0000-0000-0000AC470000}"/>
    <cellStyle name="40% - uthevingsfarge 1 35 2 2" xfId="4232" xr:uid="{00000000-0005-0000-0000-0000AD470000}"/>
    <cellStyle name="40% - uthevingsfarge 1 35 2 3" xfId="45442" xr:uid="{00000000-0005-0000-0000-0000AE470000}"/>
    <cellStyle name="40% - uthevingsfarge 1 35 2_4 manuell" xfId="54957" xr:uid="{53F58A97-2D1C-4683-B0A4-524E14C03F55}"/>
    <cellStyle name="40% - uthevingsfarge 1 35 3" xfId="4233" xr:uid="{00000000-0005-0000-0000-0000B0470000}"/>
    <cellStyle name="40% - uthevingsfarge 1 35 4" xfId="45443" xr:uid="{00000000-0005-0000-0000-0000B1470000}"/>
    <cellStyle name="40% - uthevingsfarge 1 35_4 manuell" xfId="54958" xr:uid="{B5CF37E1-44FA-4306-8BD5-CCA5ADF8A772}"/>
    <cellStyle name="40% - uthevingsfarge 1 36" xfId="4234" xr:uid="{00000000-0005-0000-0000-0000B3470000}"/>
    <cellStyle name="40% - uthevingsfarge 1 36 2" xfId="4235" xr:uid="{00000000-0005-0000-0000-0000B4470000}"/>
    <cellStyle name="40% - uthevingsfarge 1 36 2 2" xfId="4236" xr:uid="{00000000-0005-0000-0000-0000B5470000}"/>
    <cellStyle name="40% - uthevingsfarge 1 36 2 3" xfId="45444" xr:uid="{00000000-0005-0000-0000-0000B6470000}"/>
    <cellStyle name="40% - uthevingsfarge 1 36 2_4 manuell" xfId="54959" xr:uid="{F071C7BB-382E-438E-B3D2-9636C36D24E0}"/>
    <cellStyle name="40% - uthevingsfarge 1 36 3" xfId="4237" xr:uid="{00000000-0005-0000-0000-0000B8470000}"/>
    <cellStyle name="40% - uthevingsfarge 1 36 4" xfId="45445" xr:uid="{00000000-0005-0000-0000-0000B9470000}"/>
    <cellStyle name="40% - uthevingsfarge 1 36_4 manuell" xfId="54960" xr:uid="{5B92EB7E-4CF5-4724-83EC-53BFD0A5A542}"/>
    <cellStyle name="40% - uthevingsfarge 1 37" xfId="4238" xr:uid="{00000000-0005-0000-0000-0000BB470000}"/>
    <cellStyle name="40% - uthevingsfarge 1 37 2" xfId="4239" xr:uid="{00000000-0005-0000-0000-0000BC470000}"/>
    <cellStyle name="40% - uthevingsfarge 1 37 2 2" xfId="4240" xr:uid="{00000000-0005-0000-0000-0000BD470000}"/>
    <cellStyle name="40% - uthevingsfarge 1 37 2 3" xfId="45446" xr:uid="{00000000-0005-0000-0000-0000BE470000}"/>
    <cellStyle name="40% - uthevingsfarge 1 37 2_4 manuell" xfId="54961" xr:uid="{245B72A4-258C-4CA5-8E8B-5DA30236816E}"/>
    <cellStyle name="40% - uthevingsfarge 1 37 3" xfId="4241" xr:uid="{00000000-0005-0000-0000-0000C0470000}"/>
    <cellStyle name="40% - uthevingsfarge 1 37 4" xfId="45447" xr:uid="{00000000-0005-0000-0000-0000C1470000}"/>
    <cellStyle name="40% - uthevingsfarge 1 37_4 manuell" xfId="54962" xr:uid="{07BA2148-DEF6-4697-A00A-549295D6B503}"/>
    <cellStyle name="40% - uthevingsfarge 1 38" xfId="4242" xr:uid="{00000000-0005-0000-0000-0000C3470000}"/>
    <cellStyle name="40% - uthevingsfarge 1 38 2" xfId="4243" xr:uid="{00000000-0005-0000-0000-0000C4470000}"/>
    <cellStyle name="40% - uthevingsfarge 1 38 2 2" xfId="4244" xr:uid="{00000000-0005-0000-0000-0000C5470000}"/>
    <cellStyle name="40% - uthevingsfarge 1 38 2 3" xfId="45448" xr:uid="{00000000-0005-0000-0000-0000C6470000}"/>
    <cellStyle name="40% - uthevingsfarge 1 38 2_4 manuell" xfId="54963" xr:uid="{887471FC-C677-42AB-A2B4-A895025E668E}"/>
    <cellStyle name="40% - uthevingsfarge 1 38 3" xfId="4245" xr:uid="{00000000-0005-0000-0000-0000C8470000}"/>
    <cellStyle name="40% - uthevingsfarge 1 38 4" xfId="45449" xr:uid="{00000000-0005-0000-0000-0000C9470000}"/>
    <cellStyle name="40% - uthevingsfarge 1 38_4 manuell" xfId="54964" xr:uid="{929C280C-899E-48ED-96A7-10F70C9E7D12}"/>
    <cellStyle name="40% - uthevingsfarge 1 39" xfId="4246" xr:uid="{00000000-0005-0000-0000-0000CB470000}"/>
    <cellStyle name="40% - uthevingsfarge 1 39 2" xfId="4247" xr:uid="{00000000-0005-0000-0000-0000CC470000}"/>
    <cellStyle name="40% - uthevingsfarge 1 39 2 2" xfId="4248" xr:uid="{00000000-0005-0000-0000-0000CD470000}"/>
    <cellStyle name="40% - uthevingsfarge 1 39 2 3" xfId="45450" xr:uid="{00000000-0005-0000-0000-0000CE470000}"/>
    <cellStyle name="40% - uthevingsfarge 1 39 2_4 manuell" xfId="54965" xr:uid="{ACBEA710-0370-4245-8FFA-E720B2191C1E}"/>
    <cellStyle name="40% - uthevingsfarge 1 39 3" xfId="4249" xr:uid="{00000000-0005-0000-0000-0000D0470000}"/>
    <cellStyle name="40% - uthevingsfarge 1 39 4" xfId="45451" xr:uid="{00000000-0005-0000-0000-0000D1470000}"/>
    <cellStyle name="40% - uthevingsfarge 1 39_4 manuell" xfId="54966" xr:uid="{A89B5594-19A9-478C-A8F5-89738E2D21FE}"/>
    <cellStyle name="40% - uthevingsfarge 1 4" xfId="4250" xr:uid="{00000000-0005-0000-0000-0000D3470000}"/>
    <cellStyle name="40% - uthevingsfarge 1 4 10" xfId="45452" xr:uid="{00000000-0005-0000-0000-0000D4470000}"/>
    <cellStyle name="40% - uthevingsfarge 1 4 2" xfId="4251" xr:uid="{00000000-0005-0000-0000-0000D5470000}"/>
    <cellStyle name="40% - uthevingsfarge 1 4 2 2" xfId="4252" xr:uid="{00000000-0005-0000-0000-0000D6470000}"/>
    <cellStyle name="40% - uthevingsfarge 1 4 2 2 2" xfId="16711" xr:uid="{00000000-0005-0000-0000-0000D7470000}"/>
    <cellStyle name="40% - uthevingsfarge 1 4 2 2 2 2" xfId="45453" xr:uid="{00000000-0005-0000-0000-0000D8470000}"/>
    <cellStyle name="40% - uthevingsfarge 1 4 2 2 3" xfId="45454" xr:uid="{00000000-0005-0000-0000-0000D9470000}"/>
    <cellStyle name="40% - uthevingsfarge 1 4 2 2_3. Chng in credit spreads" xfId="45455" xr:uid="{00000000-0005-0000-0000-0000DA470000}"/>
    <cellStyle name="40% - uthevingsfarge 1 4 2 3" xfId="16712" xr:uid="{00000000-0005-0000-0000-0000DB470000}"/>
    <cellStyle name="40% - uthevingsfarge 1 4 2 3 2" xfId="45456" xr:uid="{00000000-0005-0000-0000-0000DC470000}"/>
    <cellStyle name="40% - uthevingsfarge 1 4 2 3 2 2" xfId="45457" xr:uid="{00000000-0005-0000-0000-0000DD470000}"/>
    <cellStyle name="40% - uthevingsfarge 1 4 2 3 3" xfId="45458" xr:uid="{00000000-0005-0000-0000-0000DE470000}"/>
    <cellStyle name="40% - uthevingsfarge 1 4 2 3_3. Chng in credit spreads" xfId="45459" xr:uid="{00000000-0005-0000-0000-0000DF470000}"/>
    <cellStyle name="40% - uthevingsfarge 1 4 2 4" xfId="45460" xr:uid="{00000000-0005-0000-0000-0000E0470000}"/>
    <cellStyle name="40% - uthevingsfarge 1 4 2 4 2" xfId="45461" xr:uid="{00000000-0005-0000-0000-0000E1470000}"/>
    <cellStyle name="40% - uthevingsfarge 1 4 2 5" xfId="45462" xr:uid="{00000000-0005-0000-0000-0000E2470000}"/>
    <cellStyle name="40% - uthevingsfarge 1 4 2 6" xfId="45463" xr:uid="{00000000-0005-0000-0000-0000E3470000}"/>
    <cellStyle name="40% - uthevingsfarge 1 4 2 7" xfId="45464" xr:uid="{00000000-0005-0000-0000-0000E4470000}"/>
    <cellStyle name="40% - uthevingsfarge 1 4 2 8" xfId="45465" xr:uid="{00000000-0005-0000-0000-0000E5470000}"/>
    <cellStyle name="40% - uthevingsfarge 1 4 2_3. Chng in credit spreads" xfId="45466" xr:uid="{00000000-0005-0000-0000-0000E6470000}"/>
    <cellStyle name="40% - uthevingsfarge 1 4 3" xfId="4253" xr:uid="{00000000-0005-0000-0000-0000E7470000}"/>
    <cellStyle name="40% - uthevingsfarge 1 4 3 2" xfId="16713" xr:uid="{00000000-0005-0000-0000-0000E8470000}"/>
    <cellStyle name="40% - uthevingsfarge 1 4 3 2 2" xfId="45467" xr:uid="{00000000-0005-0000-0000-0000E9470000}"/>
    <cellStyle name="40% - uthevingsfarge 1 4 3 3" xfId="16714" xr:uid="{00000000-0005-0000-0000-0000EA470000}"/>
    <cellStyle name="40% - uthevingsfarge 1 4 3 4" xfId="45468" xr:uid="{00000000-0005-0000-0000-0000EB470000}"/>
    <cellStyle name="40% - uthevingsfarge 1 4 3 5" xfId="45469" xr:uid="{00000000-0005-0000-0000-0000EC470000}"/>
    <cellStyle name="40% - uthevingsfarge 1 4 3 6" xfId="45470" xr:uid="{00000000-0005-0000-0000-0000ED470000}"/>
    <cellStyle name="40% - uthevingsfarge 1 4 3_3. Chng in credit spreads" xfId="45471" xr:uid="{00000000-0005-0000-0000-0000EE470000}"/>
    <cellStyle name="40% - uthevingsfarge 1 4 4" xfId="16715" xr:uid="{00000000-0005-0000-0000-0000EF470000}"/>
    <cellStyle name="40% - uthevingsfarge 1 4 4 2" xfId="16716" xr:uid="{00000000-0005-0000-0000-0000F0470000}"/>
    <cellStyle name="40% - uthevingsfarge 1 4 4 2 2" xfId="45472" xr:uid="{00000000-0005-0000-0000-0000F1470000}"/>
    <cellStyle name="40% - uthevingsfarge 1 4 4 3" xfId="16717" xr:uid="{00000000-0005-0000-0000-0000F2470000}"/>
    <cellStyle name="40% - uthevingsfarge 1 4 4 4" xfId="45473" xr:uid="{00000000-0005-0000-0000-0000F3470000}"/>
    <cellStyle name="40% - uthevingsfarge 1 4 4 5" xfId="45474" xr:uid="{00000000-0005-0000-0000-0000F4470000}"/>
    <cellStyle name="40% - uthevingsfarge 1 4 4 6" xfId="45475" xr:uid="{00000000-0005-0000-0000-0000F5470000}"/>
    <cellStyle name="40% - uthevingsfarge 1 4 4_3. Chng in credit spreads" xfId="45476" xr:uid="{00000000-0005-0000-0000-0000F6470000}"/>
    <cellStyle name="40% - uthevingsfarge 1 4 5" xfId="16718" xr:uid="{00000000-0005-0000-0000-0000F7470000}"/>
    <cellStyle name="40% - uthevingsfarge 1 4 5 2" xfId="16719" xr:uid="{00000000-0005-0000-0000-0000F8470000}"/>
    <cellStyle name="40% - uthevingsfarge 1 4 5 3" xfId="16720" xr:uid="{00000000-0005-0000-0000-0000F9470000}"/>
    <cellStyle name="40% - uthevingsfarge 1 4 5 4" xfId="45477" xr:uid="{00000000-0005-0000-0000-0000FA470000}"/>
    <cellStyle name="40% - uthevingsfarge 1 4 5 5" xfId="45478" xr:uid="{00000000-0005-0000-0000-0000FB470000}"/>
    <cellStyle name="40% - uthevingsfarge 1 4 5 6" xfId="45479" xr:uid="{00000000-0005-0000-0000-0000FC470000}"/>
    <cellStyle name="40% - uthevingsfarge 1 4 5_AVA DVA EL" xfId="16721" xr:uid="{00000000-0005-0000-0000-0000FD470000}"/>
    <cellStyle name="40% - uthevingsfarge 1 4 6" xfId="16722" xr:uid="{00000000-0005-0000-0000-0000FE470000}"/>
    <cellStyle name="40% - uthevingsfarge 1 4 6 2" xfId="16723" xr:uid="{00000000-0005-0000-0000-0000FF470000}"/>
    <cellStyle name="40% - uthevingsfarge 1 4 6_AVA DVA EL" xfId="16724" xr:uid="{00000000-0005-0000-0000-000000480000}"/>
    <cellStyle name="40% - uthevingsfarge 1 4 7" xfId="16725" xr:uid="{00000000-0005-0000-0000-000001480000}"/>
    <cellStyle name="40% - uthevingsfarge 1 4 8" xfId="39934" xr:uid="{00000000-0005-0000-0000-000002480000}"/>
    <cellStyle name="40% - uthevingsfarge 1 4 9" xfId="45480" xr:uid="{00000000-0005-0000-0000-000003480000}"/>
    <cellStyle name="40% - uthevingsfarge 1 4_3. Chng in credit spreads" xfId="45481" xr:uid="{00000000-0005-0000-0000-000004480000}"/>
    <cellStyle name="40% - uthevingsfarge 1 40" xfId="4254" xr:uid="{00000000-0005-0000-0000-000005480000}"/>
    <cellStyle name="40% - uthevingsfarge 1 40 2" xfId="4255" xr:uid="{00000000-0005-0000-0000-000006480000}"/>
    <cellStyle name="40% - uthevingsfarge 1 40 2 2" xfId="4256" xr:uid="{00000000-0005-0000-0000-000007480000}"/>
    <cellStyle name="40% - uthevingsfarge 1 40 2 3" xfId="45482" xr:uid="{00000000-0005-0000-0000-000008480000}"/>
    <cellStyle name="40% - uthevingsfarge 1 40 2_4 manuell" xfId="54967" xr:uid="{B62041AF-557A-49D1-A167-701A5D2754CC}"/>
    <cellStyle name="40% - uthevingsfarge 1 40 3" xfId="4257" xr:uid="{00000000-0005-0000-0000-00000A480000}"/>
    <cellStyle name="40% - uthevingsfarge 1 40 4" xfId="45483" xr:uid="{00000000-0005-0000-0000-00000B480000}"/>
    <cellStyle name="40% - uthevingsfarge 1 40_4 manuell" xfId="54968" xr:uid="{2E369C86-B2A1-48CB-9B85-C74CF0199BDA}"/>
    <cellStyle name="40% - uthevingsfarge 1 41" xfId="4258" xr:uid="{00000000-0005-0000-0000-00000D480000}"/>
    <cellStyle name="40% - uthevingsfarge 1 41 2" xfId="4259" xr:uid="{00000000-0005-0000-0000-00000E480000}"/>
    <cellStyle name="40% - uthevingsfarge 1 41 2 2" xfId="4260" xr:uid="{00000000-0005-0000-0000-00000F480000}"/>
    <cellStyle name="40% - uthevingsfarge 1 41 2 3" xfId="45484" xr:uid="{00000000-0005-0000-0000-000010480000}"/>
    <cellStyle name="40% - uthevingsfarge 1 41 2_4 manuell" xfId="54969" xr:uid="{ED0E8533-8EE2-4C58-AFB7-FC184B35BEF5}"/>
    <cellStyle name="40% - uthevingsfarge 1 41 3" xfId="4261" xr:uid="{00000000-0005-0000-0000-000012480000}"/>
    <cellStyle name="40% - uthevingsfarge 1 41 4" xfId="45485" xr:uid="{00000000-0005-0000-0000-000013480000}"/>
    <cellStyle name="40% - uthevingsfarge 1 41_4 manuell" xfId="54970" xr:uid="{8B602883-9081-4F6C-A441-05B76B228978}"/>
    <cellStyle name="40% - uthevingsfarge 1 42" xfId="4262" xr:uid="{00000000-0005-0000-0000-000015480000}"/>
    <cellStyle name="40% - uthevingsfarge 1 42 2" xfId="4263" xr:uid="{00000000-0005-0000-0000-000016480000}"/>
    <cellStyle name="40% - uthevingsfarge 1 42 2 2" xfId="4264" xr:uid="{00000000-0005-0000-0000-000017480000}"/>
    <cellStyle name="40% - uthevingsfarge 1 42 2 3" xfId="45486" xr:uid="{00000000-0005-0000-0000-000018480000}"/>
    <cellStyle name="40% - uthevingsfarge 1 42 2_4 manuell" xfId="54971" xr:uid="{CF83A82D-D19B-4320-8E4F-1C852FAC082F}"/>
    <cellStyle name="40% - uthevingsfarge 1 42 3" xfId="4265" xr:uid="{00000000-0005-0000-0000-00001A480000}"/>
    <cellStyle name="40% - uthevingsfarge 1 42 4" xfId="45487" xr:uid="{00000000-0005-0000-0000-00001B480000}"/>
    <cellStyle name="40% - uthevingsfarge 1 42_4 manuell" xfId="54972" xr:uid="{5632EA0E-56C1-4C23-842B-0259B875D8C5}"/>
    <cellStyle name="40% - uthevingsfarge 1 43" xfId="4266" xr:uid="{00000000-0005-0000-0000-00001D480000}"/>
    <cellStyle name="40% - uthevingsfarge 1 43 2" xfId="4267" xr:uid="{00000000-0005-0000-0000-00001E480000}"/>
    <cellStyle name="40% - uthevingsfarge 1 43 2 2" xfId="4268" xr:uid="{00000000-0005-0000-0000-00001F480000}"/>
    <cellStyle name="40% - uthevingsfarge 1 43 2 3" xfId="45488" xr:uid="{00000000-0005-0000-0000-000020480000}"/>
    <cellStyle name="40% - uthevingsfarge 1 43 2_4 manuell" xfId="54973" xr:uid="{894A9FBB-5344-4B57-8A9E-962C783AE65A}"/>
    <cellStyle name="40% - uthevingsfarge 1 43 3" xfId="4269" xr:uid="{00000000-0005-0000-0000-000022480000}"/>
    <cellStyle name="40% - uthevingsfarge 1 43 4" xfId="45489" xr:uid="{00000000-0005-0000-0000-000023480000}"/>
    <cellStyle name="40% - uthevingsfarge 1 43_4 manuell" xfId="54974" xr:uid="{6664D59B-032B-4DCE-8969-5417B53D8D43}"/>
    <cellStyle name="40% - uthevingsfarge 1 44" xfId="4270" xr:uid="{00000000-0005-0000-0000-000025480000}"/>
    <cellStyle name="40% - uthevingsfarge 1 44 2" xfId="4271" xr:uid="{00000000-0005-0000-0000-000026480000}"/>
    <cellStyle name="40% - uthevingsfarge 1 44 2 2" xfId="4272" xr:uid="{00000000-0005-0000-0000-000027480000}"/>
    <cellStyle name="40% - uthevingsfarge 1 44 2 3" xfId="45490" xr:uid="{00000000-0005-0000-0000-000028480000}"/>
    <cellStyle name="40% - uthevingsfarge 1 44 2_4 manuell" xfId="54975" xr:uid="{E426E0D6-6350-4C29-9B27-0FFB4E46F651}"/>
    <cellStyle name="40% - uthevingsfarge 1 44 3" xfId="4273" xr:uid="{00000000-0005-0000-0000-00002A480000}"/>
    <cellStyle name="40% - uthevingsfarge 1 44 4" xfId="45491" xr:uid="{00000000-0005-0000-0000-00002B480000}"/>
    <cellStyle name="40% - uthevingsfarge 1 44_4 manuell" xfId="54976" xr:uid="{CB97EE86-75BF-4062-A596-7F4A0D1D74F7}"/>
    <cellStyle name="40% - uthevingsfarge 1 45" xfId="4274" xr:uid="{00000000-0005-0000-0000-00002D480000}"/>
    <cellStyle name="40% - uthevingsfarge 1 45 2" xfId="4275" xr:uid="{00000000-0005-0000-0000-00002E480000}"/>
    <cellStyle name="40% - uthevingsfarge 1 45 2 2" xfId="4276" xr:uid="{00000000-0005-0000-0000-00002F480000}"/>
    <cellStyle name="40% - uthevingsfarge 1 45 2 3" xfId="45492" xr:uid="{00000000-0005-0000-0000-000030480000}"/>
    <cellStyle name="40% - uthevingsfarge 1 45 2_4 manuell" xfId="54977" xr:uid="{E7327AAD-691A-4474-BB39-358EFF984FB9}"/>
    <cellStyle name="40% - uthevingsfarge 1 45 3" xfId="4277" xr:uid="{00000000-0005-0000-0000-000032480000}"/>
    <cellStyle name="40% - uthevingsfarge 1 45 4" xfId="45493" xr:uid="{00000000-0005-0000-0000-000033480000}"/>
    <cellStyle name="40% - uthevingsfarge 1 45_4 manuell" xfId="54978" xr:uid="{F9FA3965-79FD-4479-A934-E8AF76F9752E}"/>
    <cellStyle name="40% - uthevingsfarge 1 46" xfId="4278" xr:uid="{00000000-0005-0000-0000-000035480000}"/>
    <cellStyle name="40% - uthevingsfarge 1 46 2" xfId="4279" xr:uid="{00000000-0005-0000-0000-000036480000}"/>
    <cellStyle name="40% - uthevingsfarge 1 46 2 2" xfId="4280" xr:uid="{00000000-0005-0000-0000-000037480000}"/>
    <cellStyle name="40% - uthevingsfarge 1 46 2 3" xfId="45494" xr:uid="{00000000-0005-0000-0000-000038480000}"/>
    <cellStyle name="40% - uthevingsfarge 1 46 2_4 manuell" xfId="54979" xr:uid="{4D9F68D0-A351-418E-9970-360FCAB39B91}"/>
    <cellStyle name="40% - uthevingsfarge 1 46 3" xfId="4281" xr:uid="{00000000-0005-0000-0000-00003A480000}"/>
    <cellStyle name="40% - uthevingsfarge 1 46 4" xfId="45495" xr:uid="{00000000-0005-0000-0000-00003B480000}"/>
    <cellStyle name="40% - uthevingsfarge 1 46_4 manuell" xfId="54980" xr:uid="{D461EE73-BC1E-427F-865B-3B6FDBBD0587}"/>
    <cellStyle name="40% - uthevingsfarge 1 47" xfId="4282" xr:uid="{00000000-0005-0000-0000-00003D480000}"/>
    <cellStyle name="40% - uthevingsfarge 1 47 2" xfId="4283" xr:uid="{00000000-0005-0000-0000-00003E480000}"/>
    <cellStyle name="40% - uthevingsfarge 1 47 2 2" xfId="4284" xr:uid="{00000000-0005-0000-0000-00003F480000}"/>
    <cellStyle name="40% - uthevingsfarge 1 47 2 3" xfId="45496" xr:uid="{00000000-0005-0000-0000-000040480000}"/>
    <cellStyle name="40% - uthevingsfarge 1 47 2_4 manuell" xfId="54981" xr:uid="{614BFB82-DF7A-42CD-8689-58C5993D7D3C}"/>
    <cellStyle name="40% - uthevingsfarge 1 47 3" xfId="4285" xr:uid="{00000000-0005-0000-0000-000042480000}"/>
    <cellStyle name="40% - uthevingsfarge 1 47 4" xfId="45497" xr:uid="{00000000-0005-0000-0000-000043480000}"/>
    <cellStyle name="40% - uthevingsfarge 1 47_4 manuell" xfId="54982" xr:uid="{7D4F631A-49FD-449A-A0FB-08FC13E104EE}"/>
    <cellStyle name="40% - uthevingsfarge 1 48" xfId="4286" xr:uid="{00000000-0005-0000-0000-000045480000}"/>
    <cellStyle name="40% - uthevingsfarge 1 48 2" xfId="4287" xr:uid="{00000000-0005-0000-0000-000046480000}"/>
    <cellStyle name="40% - uthevingsfarge 1 48 2 2" xfId="4288" xr:uid="{00000000-0005-0000-0000-000047480000}"/>
    <cellStyle name="40% - uthevingsfarge 1 48 2 3" xfId="45498" xr:uid="{00000000-0005-0000-0000-000048480000}"/>
    <cellStyle name="40% - uthevingsfarge 1 48 2_4 manuell" xfId="54983" xr:uid="{A823C18A-1568-45D2-9887-AFB1CCC5528B}"/>
    <cellStyle name="40% - uthevingsfarge 1 48 3" xfId="4289" xr:uid="{00000000-0005-0000-0000-00004A480000}"/>
    <cellStyle name="40% - uthevingsfarge 1 48 4" xfId="45499" xr:uid="{00000000-0005-0000-0000-00004B480000}"/>
    <cellStyle name="40% - uthevingsfarge 1 48_4 manuell" xfId="54984" xr:uid="{753E852B-B5AC-4558-877E-367A9B12580E}"/>
    <cellStyle name="40% - uthevingsfarge 1 49" xfId="4290" xr:uid="{00000000-0005-0000-0000-00004D480000}"/>
    <cellStyle name="40% - uthevingsfarge 1 49 2" xfId="4291" xr:uid="{00000000-0005-0000-0000-00004E480000}"/>
    <cellStyle name="40% - uthevingsfarge 1 49 2 2" xfId="4292" xr:uid="{00000000-0005-0000-0000-00004F480000}"/>
    <cellStyle name="40% - uthevingsfarge 1 49 2 3" xfId="45500" xr:uid="{00000000-0005-0000-0000-000050480000}"/>
    <cellStyle name="40% - uthevingsfarge 1 49 2_4 manuell" xfId="54985" xr:uid="{AA1584A9-5287-418A-A3BA-29D324EDC8CD}"/>
    <cellStyle name="40% - uthevingsfarge 1 49 3" xfId="4293" xr:uid="{00000000-0005-0000-0000-000052480000}"/>
    <cellStyle name="40% - uthevingsfarge 1 49 4" xfId="45501" xr:uid="{00000000-0005-0000-0000-000053480000}"/>
    <cellStyle name="40% - uthevingsfarge 1 49_4 manuell" xfId="54986" xr:uid="{08DD37B6-A89C-47CB-900B-47B47E0313A8}"/>
    <cellStyle name="40% - uthevingsfarge 1 5" xfId="4294" xr:uid="{00000000-0005-0000-0000-000055480000}"/>
    <cellStyle name="40% - uthevingsfarge 1 5 2" xfId="4295" xr:uid="{00000000-0005-0000-0000-000056480000}"/>
    <cellStyle name="40% - uthevingsfarge 1 5 2 2" xfId="4296" xr:uid="{00000000-0005-0000-0000-000057480000}"/>
    <cellStyle name="40% - uthevingsfarge 1 5 2 2 2" xfId="45502" xr:uid="{00000000-0005-0000-0000-000058480000}"/>
    <cellStyle name="40% - uthevingsfarge 1 5 2 2 2 2" xfId="45503" xr:uid="{00000000-0005-0000-0000-000059480000}"/>
    <cellStyle name="40% - uthevingsfarge 1 5 2 2 3" xfId="45504" xr:uid="{00000000-0005-0000-0000-00005A480000}"/>
    <cellStyle name="40% - uthevingsfarge 1 5 2 2_3. Chng in credit spreads" xfId="45505" xr:uid="{00000000-0005-0000-0000-00005B480000}"/>
    <cellStyle name="40% - uthevingsfarge 1 5 2 3" xfId="45506" xr:uid="{00000000-0005-0000-0000-00005C480000}"/>
    <cellStyle name="40% - uthevingsfarge 1 5 2 3 2" xfId="45507" xr:uid="{00000000-0005-0000-0000-00005D480000}"/>
    <cellStyle name="40% - uthevingsfarge 1 5 2 3 2 2" xfId="45508" xr:uid="{00000000-0005-0000-0000-00005E480000}"/>
    <cellStyle name="40% - uthevingsfarge 1 5 2 3 3" xfId="45509" xr:uid="{00000000-0005-0000-0000-00005F480000}"/>
    <cellStyle name="40% - uthevingsfarge 1 5 2 3_3. Chng in credit spreads" xfId="45510" xr:uid="{00000000-0005-0000-0000-000060480000}"/>
    <cellStyle name="40% - uthevingsfarge 1 5 2 4" xfId="45511" xr:uid="{00000000-0005-0000-0000-000061480000}"/>
    <cellStyle name="40% - uthevingsfarge 1 5 2 4 2" xfId="45512" xr:uid="{00000000-0005-0000-0000-000062480000}"/>
    <cellStyle name="40% - uthevingsfarge 1 5 2 5" xfId="45513" xr:uid="{00000000-0005-0000-0000-000063480000}"/>
    <cellStyle name="40% - uthevingsfarge 1 5 2_3. Chng in credit spreads" xfId="45514" xr:uid="{00000000-0005-0000-0000-000064480000}"/>
    <cellStyle name="40% - uthevingsfarge 1 5 3" xfId="4297" xr:uid="{00000000-0005-0000-0000-000065480000}"/>
    <cellStyle name="40% - uthevingsfarge 1 5 3 2" xfId="16726" xr:uid="{00000000-0005-0000-0000-000066480000}"/>
    <cellStyle name="40% - uthevingsfarge 1 5 3 2 2" xfId="45515" xr:uid="{00000000-0005-0000-0000-000067480000}"/>
    <cellStyle name="40% - uthevingsfarge 1 5 3 3" xfId="45516" xr:uid="{00000000-0005-0000-0000-000068480000}"/>
    <cellStyle name="40% - uthevingsfarge 1 5 3_3. Chng in credit spreads" xfId="45517" xr:uid="{00000000-0005-0000-0000-000069480000}"/>
    <cellStyle name="40% - uthevingsfarge 1 5 4" xfId="16727" xr:uid="{00000000-0005-0000-0000-00006A480000}"/>
    <cellStyle name="40% - uthevingsfarge 1 5 4 2" xfId="45518" xr:uid="{00000000-0005-0000-0000-00006B480000}"/>
    <cellStyle name="40% - uthevingsfarge 1 5 4 2 2" xfId="45519" xr:uid="{00000000-0005-0000-0000-00006C480000}"/>
    <cellStyle name="40% - uthevingsfarge 1 5 4 3" xfId="45520" xr:uid="{00000000-0005-0000-0000-00006D480000}"/>
    <cellStyle name="40% - uthevingsfarge 1 5 4_3. Chng in credit spreads" xfId="45521" xr:uid="{00000000-0005-0000-0000-00006E480000}"/>
    <cellStyle name="40% - uthevingsfarge 1 5 5" xfId="16728" xr:uid="{00000000-0005-0000-0000-00006F480000}"/>
    <cellStyle name="40% - uthevingsfarge 1 5 5 2" xfId="45522" xr:uid="{00000000-0005-0000-0000-000070480000}"/>
    <cellStyle name="40% - uthevingsfarge 1 5 6" xfId="39935" xr:uid="{00000000-0005-0000-0000-000071480000}"/>
    <cellStyle name="40% - uthevingsfarge 1 5 7" xfId="45523" xr:uid="{00000000-0005-0000-0000-000072480000}"/>
    <cellStyle name="40% - uthevingsfarge 1 5 8" xfId="45524" xr:uid="{00000000-0005-0000-0000-000073480000}"/>
    <cellStyle name="40% - uthevingsfarge 1 5 9" xfId="45525" xr:uid="{00000000-0005-0000-0000-000074480000}"/>
    <cellStyle name="40% - uthevingsfarge 1 5_3. Chng in credit spreads" xfId="45526" xr:uid="{00000000-0005-0000-0000-000075480000}"/>
    <cellStyle name="40% - uthevingsfarge 1 50" xfId="4298" xr:uid="{00000000-0005-0000-0000-000076480000}"/>
    <cellStyle name="40% - uthevingsfarge 1 50 2" xfId="4299" xr:uid="{00000000-0005-0000-0000-000077480000}"/>
    <cellStyle name="40% - uthevingsfarge 1 50 2 2" xfId="4300" xr:uid="{00000000-0005-0000-0000-000078480000}"/>
    <cellStyle name="40% - uthevingsfarge 1 50 2 3" xfId="45527" xr:uid="{00000000-0005-0000-0000-000079480000}"/>
    <cellStyle name="40% - uthevingsfarge 1 50 2_4 manuell" xfId="54987" xr:uid="{309219C1-0105-41F6-8F25-48B61F0ADBD4}"/>
    <cellStyle name="40% - uthevingsfarge 1 50 3" xfId="4301" xr:uid="{00000000-0005-0000-0000-00007B480000}"/>
    <cellStyle name="40% - uthevingsfarge 1 50 4" xfId="45528" xr:uid="{00000000-0005-0000-0000-00007C480000}"/>
    <cellStyle name="40% - uthevingsfarge 1 50_4 manuell" xfId="54988" xr:uid="{7930DA9C-70B5-49F9-ADCB-8ABEAF27414D}"/>
    <cellStyle name="40% - uthevingsfarge 1 51" xfId="4302" xr:uid="{00000000-0005-0000-0000-00007E480000}"/>
    <cellStyle name="40% - uthevingsfarge 1 51 2" xfId="4303" xr:uid="{00000000-0005-0000-0000-00007F480000}"/>
    <cellStyle name="40% - uthevingsfarge 1 51 2 2" xfId="4304" xr:uid="{00000000-0005-0000-0000-000080480000}"/>
    <cellStyle name="40% - uthevingsfarge 1 51 2 3" xfId="45529" xr:uid="{00000000-0005-0000-0000-000081480000}"/>
    <cellStyle name="40% - uthevingsfarge 1 51 2_4 manuell" xfId="54989" xr:uid="{5E4DF552-221F-46C8-A471-588E2A71ED92}"/>
    <cellStyle name="40% - uthevingsfarge 1 51 3" xfId="4305" xr:uid="{00000000-0005-0000-0000-000083480000}"/>
    <cellStyle name="40% - uthevingsfarge 1 51 4" xfId="45530" xr:uid="{00000000-0005-0000-0000-000084480000}"/>
    <cellStyle name="40% - uthevingsfarge 1 51_4 manuell" xfId="54990" xr:uid="{D7774BC5-70A0-4681-B99C-70AF041282F4}"/>
    <cellStyle name="40% - uthevingsfarge 1 52" xfId="4306" xr:uid="{00000000-0005-0000-0000-000086480000}"/>
    <cellStyle name="40% - uthevingsfarge 1 52 2" xfId="4307" xr:uid="{00000000-0005-0000-0000-000087480000}"/>
    <cellStyle name="40% - uthevingsfarge 1 52 2 2" xfId="4308" xr:uid="{00000000-0005-0000-0000-000088480000}"/>
    <cellStyle name="40% - uthevingsfarge 1 52 2 3" xfId="45531" xr:uid="{00000000-0005-0000-0000-000089480000}"/>
    <cellStyle name="40% - uthevingsfarge 1 52 2_4 manuell" xfId="54991" xr:uid="{80C5B153-2A65-402C-AE57-FE87DF00A9DD}"/>
    <cellStyle name="40% - uthevingsfarge 1 52 3" xfId="4309" xr:uid="{00000000-0005-0000-0000-00008B480000}"/>
    <cellStyle name="40% - uthevingsfarge 1 52 4" xfId="45532" xr:uid="{00000000-0005-0000-0000-00008C480000}"/>
    <cellStyle name="40% - uthevingsfarge 1 52_4 manuell" xfId="54992" xr:uid="{79E03E25-C6B0-4C7F-B7AB-8AFFA8D0F966}"/>
    <cellStyle name="40% - uthevingsfarge 1 53" xfId="4310" xr:uid="{00000000-0005-0000-0000-00008E480000}"/>
    <cellStyle name="40% - uthevingsfarge 1 53 2" xfId="4311" xr:uid="{00000000-0005-0000-0000-00008F480000}"/>
    <cellStyle name="40% - uthevingsfarge 1 53 2 2" xfId="4312" xr:uid="{00000000-0005-0000-0000-000090480000}"/>
    <cellStyle name="40% - uthevingsfarge 1 53 2 3" xfId="45533" xr:uid="{00000000-0005-0000-0000-000091480000}"/>
    <cellStyle name="40% - uthevingsfarge 1 53 2_4 manuell" xfId="54993" xr:uid="{17A15296-309B-495B-BFE0-720B83A2A493}"/>
    <cellStyle name="40% - uthevingsfarge 1 53 3" xfId="4313" xr:uid="{00000000-0005-0000-0000-000093480000}"/>
    <cellStyle name="40% - uthevingsfarge 1 53 4" xfId="45534" xr:uid="{00000000-0005-0000-0000-000094480000}"/>
    <cellStyle name="40% - uthevingsfarge 1 53_4 manuell" xfId="54994" xr:uid="{EA11B8C6-0E60-44F0-98A0-E96EE83A685A}"/>
    <cellStyle name="40% - uthevingsfarge 1 54" xfId="4314" xr:uid="{00000000-0005-0000-0000-000096480000}"/>
    <cellStyle name="40% - uthevingsfarge 1 54 2" xfId="4315" xr:uid="{00000000-0005-0000-0000-000097480000}"/>
    <cellStyle name="40% - uthevingsfarge 1 54 2 2" xfId="4316" xr:uid="{00000000-0005-0000-0000-000098480000}"/>
    <cellStyle name="40% - uthevingsfarge 1 54 2 3" xfId="45535" xr:uid="{00000000-0005-0000-0000-000099480000}"/>
    <cellStyle name="40% - uthevingsfarge 1 54 2_4 manuell" xfId="54995" xr:uid="{13083A62-247E-4DE5-8B52-0B0FAC12075E}"/>
    <cellStyle name="40% - uthevingsfarge 1 54 3" xfId="4317" xr:uid="{00000000-0005-0000-0000-00009B480000}"/>
    <cellStyle name="40% - uthevingsfarge 1 54 4" xfId="45536" xr:uid="{00000000-0005-0000-0000-00009C480000}"/>
    <cellStyle name="40% - uthevingsfarge 1 54_4 manuell" xfId="54996" xr:uid="{BC330523-A9F3-41D9-B092-36618A043C75}"/>
    <cellStyle name="40% - uthevingsfarge 1 55" xfId="4318" xr:uid="{00000000-0005-0000-0000-00009E480000}"/>
    <cellStyle name="40% - uthevingsfarge 1 55 2" xfId="4319" xr:uid="{00000000-0005-0000-0000-00009F480000}"/>
    <cellStyle name="40% - uthevingsfarge 1 55 2 2" xfId="4320" xr:uid="{00000000-0005-0000-0000-0000A0480000}"/>
    <cellStyle name="40% - uthevingsfarge 1 55 2 3" xfId="45537" xr:uid="{00000000-0005-0000-0000-0000A1480000}"/>
    <cellStyle name="40% - uthevingsfarge 1 55 2_4 manuell" xfId="54997" xr:uid="{72C9BB17-4A8A-4B0C-A59B-4E5B19D3561F}"/>
    <cellStyle name="40% - uthevingsfarge 1 55 3" xfId="4321" xr:uid="{00000000-0005-0000-0000-0000A3480000}"/>
    <cellStyle name="40% - uthevingsfarge 1 55 4" xfId="45538" xr:uid="{00000000-0005-0000-0000-0000A4480000}"/>
    <cellStyle name="40% - uthevingsfarge 1 55_4 manuell" xfId="54998" xr:uid="{FEF241EC-FEEB-4BB2-BE1B-983ABF81E5A6}"/>
    <cellStyle name="40% - uthevingsfarge 1 56" xfId="4322" xr:uid="{00000000-0005-0000-0000-0000A6480000}"/>
    <cellStyle name="40% - uthevingsfarge 1 56 2" xfId="4323" xr:uid="{00000000-0005-0000-0000-0000A7480000}"/>
    <cellStyle name="40% - uthevingsfarge 1 56 2 2" xfId="4324" xr:uid="{00000000-0005-0000-0000-0000A8480000}"/>
    <cellStyle name="40% - uthevingsfarge 1 56 2 3" xfId="45539" xr:uid="{00000000-0005-0000-0000-0000A9480000}"/>
    <cellStyle name="40% - uthevingsfarge 1 56 2_4 manuell" xfId="54999" xr:uid="{577254E1-D1B0-43C0-8703-AEED5E95E2D4}"/>
    <cellStyle name="40% - uthevingsfarge 1 56 3" xfId="4325" xr:uid="{00000000-0005-0000-0000-0000AB480000}"/>
    <cellStyle name="40% - uthevingsfarge 1 56 4" xfId="45540" xr:uid="{00000000-0005-0000-0000-0000AC480000}"/>
    <cellStyle name="40% - uthevingsfarge 1 56_4 manuell" xfId="55000" xr:uid="{A18A8773-8F7A-45AD-944F-5308D1B7309F}"/>
    <cellStyle name="40% - uthevingsfarge 1 57" xfId="4326" xr:uid="{00000000-0005-0000-0000-0000AE480000}"/>
    <cellStyle name="40% - uthevingsfarge 1 57 2" xfId="4327" xr:uid="{00000000-0005-0000-0000-0000AF480000}"/>
    <cellStyle name="40% - uthevingsfarge 1 57 2 2" xfId="4328" xr:uid="{00000000-0005-0000-0000-0000B0480000}"/>
    <cellStyle name="40% - uthevingsfarge 1 57 2 3" xfId="45541" xr:uid="{00000000-0005-0000-0000-0000B1480000}"/>
    <cellStyle name="40% - uthevingsfarge 1 57 2_4 manuell" xfId="55001" xr:uid="{3AB507E1-FAA3-44AE-BB3E-B9806556BD9A}"/>
    <cellStyle name="40% - uthevingsfarge 1 57 3" xfId="4329" xr:uid="{00000000-0005-0000-0000-0000B3480000}"/>
    <cellStyle name="40% - uthevingsfarge 1 57 4" xfId="45542" xr:uid="{00000000-0005-0000-0000-0000B4480000}"/>
    <cellStyle name="40% - uthevingsfarge 1 57_4 manuell" xfId="55002" xr:uid="{4DF865EE-E2D2-4983-A50C-2466DC7A744C}"/>
    <cellStyle name="40% - uthevingsfarge 1 58" xfId="4330" xr:uid="{00000000-0005-0000-0000-0000B6480000}"/>
    <cellStyle name="40% - uthevingsfarge 1 58 2" xfId="4331" xr:uid="{00000000-0005-0000-0000-0000B7480000}"/>
    <cellStyle name="40% - uthevingsfarge 1 58 2 2" xfId="4332" xr:uid="{00000000-0005-0000-0000-0000B8480000}"/>
    <cellStyle name="40% - uthevingsfarge 1 58 2 3" xfId="45543" xr:uid="{00000000-0005-0000-0000-0000B9480000}"/>
    <cellStyle name="40% - uthevingsfarge 1 58 2_4 manuell" xfId="55003" xr:uid="{C1F80F92-E5CD-49DD-9562-DC4DBB9CDC55}"/>
    <cellStyle name="40% - uthevingsfarge 1 58 3" xfId="4333" xr:uid="{00000000-0005-0000-0000-0000BB480000}"/>
    <cellStyle name="40% - uthevingsfarge 1 58 4" xfId="45544" xr:uid="{00000000-0005-0000-0000-0000BC480000}"/>
    <cellStyle name="40% - uthevingsfarge 1 58_4 manuell" xfId="55004" xr:uid="{B3DE5A8E-4D3E-47FB-85C7-4EF2B275DB7B}"/>
    <cellStyle name="40% - uthevingsfarge 1 59" xfId="4334" xr:uid="{00000000-0005-0000-0000-0000BE480000}"/>
    <cellStyle name="40% - uthevingsfarge 1 59 2" xfId="4335" xr:uid="{00000000-0005-0000-0000-0000BF480000}"/>
    <cellStyle name="40% - uthevingsfarge 1 59 2 2" xfId="4336" xr:uid="{00000000-0005-0000-0000-0000C0480000}"/>
    <cellStyle name="40% - uthevingsfarge 1 59 2 3" xfId="45545" xr:uid="{00000000-0005-0000-0000-0000C1480000}"/>
    <cellStyle name="40% - uthevingsfarge 1 59 2_4 manuell" xfId="55005" xr:uid="{F6C4A8A9-D98D-4926-8055-057C0022FF87}"/>
    <cellStyle name="40% - uthevingsfarge 1 59 3" xfId="4337" xr:uid="{00000000-0005-0000-0000-0000C3480000}"/>
    <cellStyle name="40% - uthevingsfarge 1 59 4" xfId="45546" xr:uid="{00000000-0005-0000-0000-0000C4480000}"/>
    <cellStyle name="40% - uthevingsfarge 1 59_4 manuell" xfId="55006" xr:uid="{46E46E7C-510C-4403-80D6-4378A490D519}"/>
    <cellStyle name="40% - uthevingsfarge 1 6" xfId="4338" xr:uid="{00000000-0005-0000-0000-0000C6480000}"/>
    <cellStyle name="40% - uthevingsfarge 1 6 2" xfId="4339" xr:uid="{00000000-0005-0000-0000-0000C7480000}"/>
    <cellStyle name="40% - uthevingsfarge 1 6 2 2" xfId="4340" xr:uid="{00000000-0005-0000-0000-0000C8480000}"/>
    <cellStyle name="40% - uthevingsfarge 1 6 2 2 2" xfId="45547" xr:uid="{00000000-0005-0000-0000-0000C9480000}"/>
    <cellStyle name="40% - uthevingsfarge 1 6 2 2_CC1" xfId="55007" xr:uid="{DBE85539-5F0A-402B-BCF2-D97A08C9121A}"/>
    <cellStyle name="40% - uthevingsfarge 1 6 2 3" xfId="45548" xr:uid="{00000000-0005-0000-0000-0000CA480000}"/>
    <cellStyle name="40% - uthevingsfarge 1 6 2 4" xfId="45549" xr:uid="{00000000-0005-0000-0000-0000CB480000}"/>
    <cellStyle name="40% - uthevingsfarge 1 6 2_3. Chng in credit spreads" xfId="45550" xr:uid="{00000000-0005-0000-0000-0000CC480000}"/>
    <cellStyle name="40% - uthevingsfarge 1 6 3" xfId="4341" xr:uid="{00000000-0005-0000-0000-0000CD480000}"/>
    <cellStyle name="40% - uthevingsfarge 1 6 3 2" xfId="16729" xr:uid="{00000000-0005-0000-0000-0000CE480000}"/>
    <cellStyle name="40% - uthevingsfarge 1 6 3 2 2" xfId="45551" xr:uid="{00000000-0005-0000-0000-0000CF480000}"/>
    <cellStyle name="40% - uthevingsfarge 1 6 3 3" xfId="45552" xr:uid="{00000000-0005-0000-0000-0000D0480000}"/>
    <cellStyle name="40% - uthevingsfarge 1 6 3_3. Chng in credit spreads" xfId="45553" xr:uid="{00000000-0005-0000-0000-0000D1480000}"/>
    <cellStyle name="40% - uthevingsfarge 1 6 4" xfId="16730" xr:uid="{00000000-0005-0000-0000-0000D2480000}"/>
    <cellStyle name="40% - uthevingsfarge 1 6 4 2" xfId="45554" xr:uid="{00000000-0005-0000-0000-0000D3480000}"/>
    <cellStyle name="40% - uthevingsfarge 1 6 5" xfId="16731" xr:uid="{00000000-0005-0000-0000-0000D4480000}"/>
    <cellStyle name="40% - uthevingsfarge 1 6 6" xfId="39936" xr:uid="{00000000-0005-0000-0000-0000D5480000}"/>
    <cellStyle name="40% - uthevingsfarge 1 6 7" xfId="45555" xr:uid="{00000000-0005-0000-0000-0000D6480000}"/>
    <cellStyle name="40% - uthevingsfarge 1 6 8" xfId="45556" xr:uid="{00000000-0005-0000-0000-0000D7480000}"/>
    <cellStyle name="40% - uthevingsfarge 1 6 9" xfId="45557" xr:uid="{00000000-0005-0000-0000-0000D8480000}"/>
    <cellStyle name="40% - uthevingsfarge 1 6_3. Chng in credit spreads" xfId="45558" xr:uid="{00000000-0005-0000-0000-0000D9480000}"/>
    <cellStyle name="40% - uthevingsfarge 1 60" xfId="16732" xr:uid="{00000000-0005-0000-0000-0000DA480000}"/>
    <cellStyle name="40% - uthevingsfarge 1 60 2" xfId="16733" xr:uid="{00000000-0005-0000-0000-0000DB480000}"/>
    <cellStyle name="40% - uthevingsfarge 1 60 2 2" xfId="36613" xr:uid="{00000000-0005-0000-0000-0000DC480000}"/>
    <cellStyle name="40% - uthevingsfarge 1 60 3" xfId="16734" xr:uid="{00000000-0005-0000-0000-0000DD480000}"/>
    <cellStyle name="40% - uthevingsfarge 1 60 4" xfId="36377" xr:uid="{00000000-0005-0000-0000-0000DE480000}"/>
    <cellStyle name="40% - uthevingsfarge 1 60_AVA DVA EL" xfId="16735" xr:uid="{00000000-0005-0000-0000-0000DF480000}"/>
    <cellStyle name="40% - uthevingsfarge 1 61" xfId="16736" xr:uid="{00000000-0005-0000-0000-0000E0480000}"/>
    <cellStyle name="40% - uthevingsfarge 1 61 2" xfId="16737" xr:uid="{00000000-0005-0000-0000-0000E1480000}"/>
    <cellStyle name="40% - uthevingsfarge 1 61 2 2" xfId="36634" xr:uid="{00000000-0005-0000-0000-0000E2480000}"/>
    <cellStyle name="40% - uthevingsfarge 1 61 3" xfId="16738" xr:uid="{00000000-0005-0000-0000-0000E3480000}"/>
    <cellStyle name="40% - uthevingsfarge 1 61 4" xfId="36403" xr:uid="{00000000-0005-0000-0000-0000E4480000}"/>
    <cellStyle name="40% - uthevingsfarge 1 61_AVA DVA EL" xfId="16739" xr:uid="{00000000-0005-0000-0000-0000E5480000}"/>
    <cellStyle name="40% - uthevingsfarge 1 62" xfId="16740" xr:uid="{00000000-0005-0000-0000-0000E6480000}"/>
    <cellStyle name="40% - uthevingsfarge 1 62 2" xfId="16741" xr:uid="{00000000-0005-0000-0000-0000E7480000}"/>
    <cellStyle name="40% - uthevingsfarge 1 62 2 2" xfId="36625" xr:uid="{00000000-0005-0000-0000-0000E8480000}"/>
    <cellStyle name="40% - uthevingsfarge 1 62 3" xfId="36392" xr:uid="{00000000-0005-0000-0000-0000E9480000}"/>
    <cellStyle name="40% - uthevingsfarge 1 62_AVA DVA EL" xfId="16742" xr:uid="{00000000-0005-0000-0000-0000EA480000}"/>
    <cellStyle name="40% - uthevingsfarge 1 63" xfId="16743" xr:uid="{00000000-0005-0000-0000-0000EB480000}"/>
    <cellStyle name="40% - uthevingsfarge 1 63 2" xfId="36587" xr:uid="{00000000-0005-0000-0000-0000EC480000}"/>
    <cellStyle name="40% - uthevingsfarge 1 64" xfId="16744" xr:uid="{00000000-0005-0000-0000-0000ED480000}"/>
    <cellStyle name="40% - uthevingsfarge 1 64 2" xfId="36666" xr:uid="{00000000-0005-0000-0000-0000EE480000}"/>
    <cellStyle name="40% - uthevingsfarge 1 65" xfId="16745" xr:uid="{00000000-0005-0000-0000-0000EF480000}"/>
    <cellStyle name="40% - uthevingsfarge 1 65 2" xfId="36557" xr:uid="{00000000-0005-0000-0000-0000F0480000}"/>
    <cellStyle name="40% - uthevingsfarge 1 66" xfId="16746" xr:uid="{00000000-0005-0000-0000-0000F1480000}"/>
    <cellStyle name="40% - uthevingsfarge 1 66 2" xfId="36652" xr:uid="{00000000-0005-0000-0000-0000F2480000}"/>
    <cellStyle name="40% - uthevingsfarge 1 67" xfId="36526" xr:uid="{00000000-0005-0000-0000-0000F3480000}"/>
    <cellStyle name="40% - uthevingsfarge 1 68" xfId="45559" xr:uid="{00000000-0005-0000-0000-0000F4480000}"/>
    <cellStyle name="40% - uthevingsfarge 1 69" xfId="45560" xr:uid="{00000000-0005-0000-0000-0000F5480000}"/>
    <cellStyle name="40% - uthevingsfarge 1 7" xfId="4342" xr:uid="{00000000-0005-0000-0000-0000F6480000}"/>
    <cellStyle name="40% - uthevingsfarge 1 7 2" xfId="4343" xr:uid="{00000000-0005-0000-0000-0000F7480000}"/>
    <cellStyle name="40% - uthevingsfarge 1 7 2 2" xfId="4344" xr:uid="{00000000-0005-0000-0000-0000F8480000}"/>
    <cellStyle name="40% - uthevingsfarge 1 7 2 3" xfId="45561" xr:uid="{00000000-0005-0000-0000-0000F9480000}"/>
    <cellStyle name="40% - uthevingsfarge 1 7 2 4" xfId="45562" xr:uid="{00000000-0005-0000-0000-0000FA480000}"/>
    <cellStyle name="40% - uthevingsfarge 1 7 2_4 manuell" xfId="55008" xr:uid="{73895F89-DC32-4FE5-8537-50499EBD6308}"/>
    <cellStyle name="40% - uthevingsfarge 1 7 3" xfId="4345" xr:uid="{00000000-0005-0000-0000-0000FC480000}"/>
    <cellStyle name="40% - uthevingsfarge 1 7 3 2" xfId="16747" xr:uid="{00000000-0005-0000-0000-0000FD480000}"/>
    <cellStyle name="40% - uthevingsfarge 1 7 3_AVA DVA EL" xfId="16748" xr:uid="{00000000-0005-0000-0000-0000FE480000}"/>
    <cellStyle name="40% - uthevingsfarge 1 7 4" xfId="16749" xr:uid="{00000000-0005-0000-0000-0000FF480000}"/>
    <cellStyle name="40% - uthevingsfarge 1 7 5" xfId="16750" xr:uid="{00000000-0005-0000-0000-000000490000}"/>
    <cellStyle name="40% - uthevingsfarge 1 7 6" xfId="45563" xr:uid="{00000000-0005-0000-0000-000001490000}"/>
    <cellStyle name="40% - uthevingsfarge 1 7 7" xfId="45564" xr:uid="{00000000-0005-0000-0000-000002490000}"/>
    <cellStyle name="40% - uthevingsfarge 1 7 8" xfId="45565" xr:uid="{00000000-0005-0000-0000-000003490000}"/>
    <cellStyle name="40% - uthevingsfarge 1 7_3. Chng in credit spreads" xfId="45566" xr:uid="{00000000-0005-0000-0000-000004490000}"/>
    <cellStyle name="40% - uthevingsfarge 1 70" xfId="45567" xr:uid="{00000000-0005-0000-0000-000005490000}"/>
    <cellStyle name="40% - uthevingsfarge 1 71" xfId="45568" xr:uid="{00000000-0005-0000-0000-000006490000}"/>
    <cellStyle name="40% - uthevingsfarge 1 72" xfId="45569" xr:uid="{00000000-0005-0000-0000-000007490000}"/>
    <cellStyle name="40% - uthevingsfarge 1 73" xfId="45570" xr:uid="{00000000-0005-0000-0000-000008490000}"/>
    <cellStyle name="40% - uthevingsfarge 1 74" xfId="45571" xr:uid="{00000000-0005-0000-0000-000009490000}"/>
    <cellStyle name="40% - uthevingsfarge 1 8" xfId="4346" xr:uid="{00000000-0005-0000-0000-00000A490000}"/>
    <cellStyle name="40% - uthevingsfarge 1 8 2" xfId="4347" xr:uid="{00000000-0005-0000-0000-00000B490000}"/>
    <cellStyle name="40% - uthevingsfarge 1 8 2 2" xfId="4348" xr:uid="{00000000-0005-0000-0000-00000C490000}"/>
    <cellStyle name="40% - uthevingsfarge 1 8 2 3" xfId="45572" xr:uid="{00000000-0005-0000-0000-00000D490000}"/>
    <cellStyle name="40% - uthevingsfarge 1 8 2 4" xfId="45573" xr:uid="{00000000-0005-0000-0000-00000E490000}"/>
    <cellStyle name="40% - uthevingsfarge 1 8 2_4 manuell" xfId="55009" xr:uid="{3F45B591-9965-43CA-9B78-EB2C016BC17C}"/>
    <cellStyle name="40% - uthevingsfarge 1 8 3" xfId="4349" xr:uid="{00000000-0005-0000-0000-000010490000}"/>
    <cellStyle name="40% - uthevingsfarge 1 8 4" xfId="45574" xr:uid="{00000000-0005-0000-0000-000011490000}"/>
    <cellStyle name="40% - uthevingsfarge 1 8 5" xfId="45575" xr:uid="{00000000-0005-0000-0000-000012490000}"/>
    <cellStyle name="40% - uthevingsfarge 1 8_3. Chng in credit spreads" xfId="45576" xr:uid="{00000000-0005-0000-0000-000013490000}"/>
    <cellStyle name="40% - uthevingsfarge 1 9" xfId="4350" xr:uid="{00000000-0005-0000-0000-000014490000}"/>
    <cellStyle name="40% - uthevingsfarge 1 9 2" xfId="4351" xr:uid="{00000000-0005-0000-0000-000015490000}"/>
    <cellStyle name="40% - uthevingsfarge 1 9 2 2" xfId="4352" xr:uid="{00000000-0005-0000-0000-000016490000}"/>
    <cellStyle name="40% - uthevingsfarge 1 9 2 3" xfId="45577" xr:uid="{00000000-0005-0000-0000-000017490000}"/>
    <cellStyle name="40% - uthevingsfarge 1 9 2_4 manuell" xfId="55010" xr:uid="{6F10F46D-8520-4D96-A849-CDB7B86E5DF6}"/>
    <cellStyle name="40% - uthevingsfarge 1 9 3" xfId="4353" xr:uid="{00000000-0005-0000-0000-000019490000}"/>
    <cellStyle name="40% - uthevingsfarge 1 9 4" xfId="45578" xr:uid="{00000000-0005-0000-0000-00001A490000}"/>
    <cellStyle name="40% - uthevingsfarge 1 9 5" xfId="45579" xr:uid="{00000000-0005-0000-0000-00001B490000}"/>
    <cellStyle name="40% - uthevingsfarge 1 9_4 manuell" xfId="55011" xr:uid="{285478D9-DE2A-4552-81DB-019B2DF86F92}"/>
    <cellStyle name="40% - uthevingsfarge 1_4 manuell" xfId="55012" xr:uid="{9FCD251A-5236-4BF4-A963-3315FA6EBD8C}"/>
    <cellStyle name="40% - uthevingsfarge 2" xfId="36252" xr:uid="{00000000-0005-0000-0000-00001E490000}"/>
    <cellStyle name="40% - uthevingsfarge 2 10" xfId="4354" xr:uid="{00000000-0005-0000-0000-00001F490000}"/>
    <cellStyle name="40% - uthevingsfarge 2 10 2" xfId="4355" xr:uid="{00000000-0005-0000-0000-000020490000}"/>
    <cellStyle name="40% - uthevingsfarge 2 10 2 2" xfId="4356" xr:uid="{00000000-0005-0000-0000-000021490000}"/>
    <cellStyle name="40% - uthevingsfarge 2 10 2 3" xfId="45580" xr:uid="{00000000-0005-0000-0000-000022490000}"/>
    <cellStyle name="40% - uthevingsfarge 2 10 2_4 manuell" xfId="55013" xr:uid="{91D036B0-800E-4DAC-8061-2336C94CBD99}"/>
    <cellStyle name="40% - uthevingsfarge 2 10 3" xfId="4357" xr:uid="{00000000-0005-0000-0000-000024490000}"/>
    <cellStyle name="40% - uthevingsfarge 2 10 4" xfId="45581" xr:uid="{00000000-0005-0000-0000-000025490000}"/>
    <cellStyle name="40% - uthevingsfarge 2 10 5" xfId="45582" xr:uid="{00000000-0005-0000-0000-000026490000}"/>
    <cellStyle name="40% - uthevingsfarge 2 10_4 manuell" xfId="55014" xr:uid="{1F1B4207-EFC3-4957-98D9-48650D22BA13}"/>
    <cellStyle name="40% - uthevingsfarge 2 11" xfId="4358" xr:uid="{00000000-0005-0000-0000-000028490000}"/>
    <cellStyle name="40% - uthevingsfarge 2 11 2" xfId="4359" xr:uid="{00000000-0005-0000-0000-000029490000}"/>
    <cellStyle name="40% - uthevingsfarge 2 11 2 2" xfId="4360" xr:uid="{00000000-0005-0000-0000-00002A490000}"/>
    <cellStyle name="40% - uthevingsfarge 2 11 2 3" xfId="45583" xr:uid="{00000000-0005-0000-0000-00002B490000}"/>
    <cellStyle name="40% - uthevingsfarge 2 11 2_4 manuell" xfId="55015" xr:uid="{B4200C01-0677-4578-94F8-EC3346736DE0}"/>
    <cellStyle name="40% - uthevingsfarge 2 11 3" xfId="4361" xr:uid="{00000000-0005-0000-0000-00002D490000}"/>
    <cellStyle name="40% - uthevingsfarge 2 11 4" xfId="45584" xr:uid="{00000000-0005-0000-0000-00002E490000}"/>
    <cellStyle name="40% - uthevingsfarge 2 11_4 manuell" xfId="55016" xr:uid="{8A1F6862-3531-4F0C-961E-91D5ADB2AD0A}"/>
    <cellStyle name="40% - uthevingsfarge 2 12" xfId="4362" xr:uid="{00000000-0005-0000-0000-000030490000}"/>
    <cellStyle name="40% - uthevingsfarge 2 12 2" xfId="4363" xr:uid="{00000000-0005-0000-0000-000031490000}"/>
    <cellStyle name="40% - uthevingsfarge 2 12 2 2" xfId="4364" xr:uid="{00000000-0005-0000-0000-000032490000}"/>
    <cellStyle name="40% - uthevingsfarge 2 12 2 3" xfId="45585" xr:uid="{00000000-0005-0000-0000-000033490000}"/>
    <cellStyle name="40% - uthevingsfarge 2 12 2_4 manuell" xfId="55017" xr:uid="{8E2D2822-F93A-410A-9DEF-3B15FFFC9DD7}"/>
    <cellStyle name="40% - uthevingsfarge 2 12 3" xfId="4365" xr:uid="{00000000-0005-0000-0000-000035490000}"/>
    <cellStyle name="40% - uthevingsfarge 2 12 4" xfId="45586" xr:uid="{00000000-0005-0000-0000-000036490000}"/>
    <cellStyle name="40% - uthevingsfarge 2 12_4 manuell" xfId="55018" xr:uid="{AC5C4CD1-45DA-4FA7-9426-671A7C3FF0DA}"/>
    <cellStyle name="40% - uthevingsfarge 2 13" xfId="4366" xr:uid="{00000000-0005-0000-0000-000038490000}"/>
    <cellStyle name="40% - uthevingsfarge 2 13 2" xfId="4367" xr:uid="{00000000-0005-0000-0000-000039490000}"/>
    <cellStyle name="40% - uthevingsfarge 2 13 2 2" xfId="4368" xr:uid="{00000000-0005-0000-0000-00003A490000}"/>
    <cellStyle name="40% - uthevingsfarge 2 13 2 3" xfId="45587" xr:uid="{00000000-0005-0000-0000-00003B490000}"/>
    <cellStyle name="40% - uthevingsfarge 2 13 2_4 manuell" xfId="55019" xr:uid="{0FE87D80-8478-4560-A05C-F1F6C99225A8}"/>
    <cellStyle name="40% - uthevingsfarge 2 13 3" xfId="4369" xr:uid="{00000000-0005-0000-0000-00003D490000}"/>
    <cellStyle name="40% - uthevingsfarge 2 13 4" xfId="45588" xr:uid="{00000000-0005-0000-0000-00003E490000}"/>
    <cellStyle name="40% - uthevingsfarge 2 13_4 manuell" xfId="55020" xr:uid="{514A2E44-7063-4D6D-9D5D-223C7DF406D5}"/>
    <cellStyle name="40% - uthevingsfarge 2 14" xfId="4370" xr:uid="{00000000-0005-0000-0000-000040490000}"/>
    <cellStyle name="40% - uthevingsfarge 2 14 2" xfId="4371" xr:uid="{00000000-0005-0000-0000-000041490000}"/>
    <cellStyle name="40% - uthevingsfarge 2 14 2 2" xfId="4372" xr:uid="{00000000-0005-0000-0000-000042490000}"/>
    <cellStyle name="40% - uthevingsfarge 2 14 2 3" xfId="45589" xr:uid="{00000000-0005-0000-0000-000043490000}"/>
    <cellStyle name="40% - uthevingsfarge 2 14 2_4 manuell" xfId="55021" xr:uid="{073C5726-5F33-4699-A7A5-2044C281F078}"/>
    <cellStyle name="40% - uthevingsfarge 2 14 3" xfId="4373" xr:uid="{00000000-0005-0000-0000-000045490000}"/>
    <cellStyle name="40% - uthevingsfarge 2 14 4" xfId="45590" xr:uid="{00000000-0005-0000-0000-000046490000}"/>
    <cellStyle name="40% - uthevingsfarge 2 14_4 manuell" xfId="55022" xr:uid="{3C7468BE-3FFD-4CC4-B081-16B6286F2EE3}"/>
    <cellStyle name="40% - uthevingsfarge 2 15" xfId="4374" xr:uid="{00000000-0005-0000-0000-000048490000}"/>
    <cellStyle name="40% - uthevingsfarge 2 15 2" xfId="4375" xr:uid="{00000000-0005-0000-0000-000049490000}"/>
    <cellStyle name="40% - uthevingsfarge 2 15 2 2" xfId="4376" xr:uid="{00000000-0005-0000-0000-00004A490000}"/>
    <cellStyle name="40% - uthevingsfarge 2 15 2 3" xfId="45591" xr:uid="{00000000-0005-0000-0000-00004B490000}"/>
    <cellStyle name="40% - uthevingsfarge 2 15 2_4 manuell" xfId="55023" xr:uid="{88D739C7-A926-4602-BD91-F6C521DA5AB7}"/>
    <cellStyle name="40% - uthevingsfarge 2 15 3" xfId="4377" xr:uid="{00000000-0005-0000-0000-00004D490000}"/>
    <cellStyle name="40% - uthevingsfarge 2 15 4" xfId="45592" xr:uid="{00000000-0005-0000-0000-00004E490000}"/>
    <cellStyle name="40% - uthevingsfarge 2 15_4 manuell" xfId="55024" xr:uid="{1323370F-2594-4F18-AD2D-A9D30CD216A0}"/>
    <cellStyle name="40% - uthevingsfarge 2 16" xfId="4378" xr:uid="{00000000-0005-0000-0000-000050490000}"/>
    <cellStyle name="40% - uthevingsfarge 2 16 2" xfId="4379" xr:uid="{00000000-0005-0000-0000-000051490000}"/>
    <cellStyle name="40% - uthevingsfarge 2 16 2 2" xfId="4380" xr:uid="{00000000-0005-0000-0000-000052490000}"/>
    <cellStyle name="40% - uthevingsfarge 2 16 2 3" xfId="45593" xr:uid="{00000000-0005-0000-0000-000053490000}"/>
    <cellStyle name="40% - uthevingsfarge 2 16 2_4 manuell" xfId="55025" xr:uid="{0ECDFDB9-63F4-4CBF-B402-6D84BE942300}"/>
    <cellStyle name="40% - uthevingsfarge 2 16 3" xfId="4381" xr:uid="{00000000-0005-0000-0000-000055490000}"/>
    <cellStyle name="40% - uthevingsfarge 2 16 4" xfId="45594" xr:uid="{00000000-0005-0000-0000-000056490000}"/>
    <cellStyle name="40% - uthevingsfarge 2 16_4 manuell" xfId="55026" xr:uid="{47C73479-3EC4-4FF1-9E59-89A03DE7C0A6}"/>
    <cellStyle name="40% - uthevingsfarge 2 17" xfId="4382" xr:uid="{00000000-0005-0000-0000-000058490000}"/>
    <cellStyle name="40% - uthevingsfarge 2 17 2" xfId="4383" xr:uid="{00000000-0005-0000-0000-000059490000}"/>
    <cellStyle name="40% - uthevingsfarge 2 17 2 2" xfId="4384" xr:uid="{00000000-0005-0000-0000-00005A490000}"/>
    <cellStyle name="40% - uthevingsfarge 2 17 2 3" xfId="45595" xr:uid="{00000000-0005-0000-0000-00005B490000}"/>
    <cellStyle name="40% - uthevingsfarge 2 17 2_4 manuell" xfId="55027" xr:uid="{AFF43B0C-F754-4639-A379-7F4BFFE38CFC}"/>
    <cellStyle name="40% - uthevingsfarge 2 17 3" xfId="4385" xr:uid="{00000000-0005-0000-0000-00005D490000}"/>
    <cellStyle name="40% - uthevingsfarge 2 17 4" xfId="45596" xr:uid="{00000000-0005-0000-0000-00005E490000}"/>
    <cellStyle name="40% - uthevingsfarge 2 17_4 manuell" xfId="55028" xr:uid="{35D1BD33-C2CA-46BF-959A-E317496A9D44}"/>
    <cellStyle name="40% - uthevingsfarge 2 18" xfId="4386" xr:uid="{00000000-0005-0000-0000-000060490000}"/>
    <cellStyle name="40% - uthevingsfarge 2 18 2" xfId="4387" xr:uid="{00000000-0005-0000-0000-000061490000}"/>
    <cellStyle name="40% - uthevingsfarge 2 18 2 2" xfId="4388" xr:uid="{00000000-0005-0000-0000-000062490000}"/>
    <cellStyle name="40% - uthevingsfarge 2 18 2 3" xfId="45597" xr:uid="{00000000-0005-0000-0000-000063490000}"/>
    <cellStyle name="40% - uthevingsfarge 2 18 2_4 manuell" xfId="55029" xr:uid="{EB9F8A2A-9FFC-4A25-B2D2-C9EEC543C89D}"/>
    <cellStyle name="40% - uthevingsfarge 2 18 3" xfId="4389" xr:uid="{00000000-0005-0000-0000-000065490000}"/>
    <cellStyle name="40% - uthevingsfarge 2 18 4" xfId="45598" xr:uid="{00000000-0005-0000-0000-000066490000}"/>
    <cellStyle name="40% - uthevingsfarge 2 18_4 manuell" xfId="55030" xr:uid="{C84DDB99-55FC-402B-ADA0-4F7A06F3F74B}"/>
    <cellStyle name="40% - uthevingsfarge 2 19" xfId="4390" xr:uid="{00000000-0005-0000-0000-000068490000}"/>
    <cellStyle name="40% - uthevingsfarge 2 19 2" xfId="4391" xr:uid="{00000000-0005-0000-0000-000069490000}"/>
    <cellStyle name="40% - uthevingsfarge 2 19 2 2" xfId="4392" xr:uid="{00000000-0005-0000-0000-00006A490000}"/>
    <cellStyle name="40% - uthevingsfarge 2 19 2 3" xfId="45599" xr:uid="{00000000-0005-0000-0000-00006B490000}"/>
    <cellStyle name="40% - uthevingsfarge 2 19 2_4 manuell" xfId="55031" xr:uid="{B99FD38A-5A2D-41CC-915E-1E4745FE98B1}"/>
    <cellStyle name="40% - uthevingsfarge 2 19 3" xfId="4393" xr:uid="{00000000-0005-0000-0000-00006D490000}"/>
    <cellStyle name="40% - uthevingsfarge 2 19 4" xfId="45600" xr:uid="{00000000-0005-0000-0000-00006E490000}"/>
    <cellStyle name="40% - uthevingsfarge 2 19_4 manuell" xfId="55032" xr:uid="{A5DEF73F-FF22-4276-9353-AE73A9E28A73}"/>
    <cellStyle name="40% - uthevingsfarge 2 2" xfId="4394" xr:uid="{00000000-0005-0000-0000-000070490000}"/>
    <cellStyle name="40% - uthevingsfarge 2 2 10" xfId="16751" xr:uid="{00000000-0005-0000-0000-000071490000}"/>
    <cellStyle name="40% - uthevingsfarge 2 2 10 2" xfId="16752" xr:uid="{00000000-0005-0000-0000-000072490000}"/>
    <cellStyle name="40% - uthevingsfarge 2 2 10 3" xfId="16753" xr:uid="{00000000-0005-0000-0000-000073490000}"/>
    <cellStyle name="40% - uthevingsfarge 2 2 10_AVA DVA EL" xfId="16754" xr:uid="{00000000-0005-0000-0000-000074490000}"/>
    <cellStyle name="40% - uthevingsfarge 2 2 11" xfId="16755" xr:uid="{00000000-0005-0000-0000-000075490000}"/>
    <cellStyle name="40% - uthevingsfarge 2 2 12" xfId="16756" xr:uid="{00000000-0005-0000-0000-000076490000}"/>
    <cellStyle name="40% - uthevingsfarge 2 2 13" xfId="45601" xr:uid="{00000000-0005-0000-0000-000077490000}"/>
    <cellStyle name="40% - uthevingsfarge 2 2 14" xfId="45602" xr:uid="{00000000-0005-0000-0000-000078490000}"/>
    <cellStyle name="40% - uthevingsfarge 2 2 15" xfId="45603" xr:uid="{00000000-0005-0000-0000-000079490000}"/>
    <cellStyle name="40% - uthevingsfarge 2 2 16" xfId="45604" xr:uid="{00000000-0005-0000-0000-00007A490000}"/>
    <cellStyle name="40% - uthevingsfarge 2 2 2" xfId="4395" xr:uid="{00000000-0005-0000-0000-00007B490000}"/>
    <cellStyle name="40% - uthevingsfarge 2 2 2 10" xfId="45605" xr:uid="{00000000-0005-0000-0000-00007C490000}"/>
    <cellStyle name="40% - uthevingsfarge 2 2 2 11" xfId="45606" xr:uid="{00000000-0005-0000-0000-00007D490000}"/>
    <cellStyle name="40% - uthevingsfarge 2 2 2 2" xfId="4396" xr:uid="{00000000-0005-0000-0000-00007E490000}"/>
    <cellStyle name="40% - uthevingsfarge 2 2 2 2 10" xfId="45607" xr:uid="{00000000-0005-0000-0000-00007F490000}"/>
    <cellStyle name="40% - uthevingsfarge 2 2 2 2 2" xfId="16757" xr:uid="{00000000-0005-0000-0000-000080490000}"/>
    <cellStyle name="40% - uthevingsfarge 2 2 2 2 2 2" xfId="16758" xr:uid="{00000000-0005-0000-0000-000081490000}"/>
    <cellStyle name="40% - uthevingsfarge 2 2 2 2 2 2 2" xfId="45608" xr:uid="{00000000-0005-0000-0000-000082490000}"/>
    <cellStyle name="40% - uthevingsfarge 2 2 2 2 2 2 2 2" xfId="45609" xr:uid="{00000000-0005-0000-0000-000083490000}"/>
    <cellStyle name="40% - uthevingsfarge 2 2 2 2 2 2 3" xfId="45610" xr:uid="{00000000-0005-0000-0000-000084490000}"/>
    <cellStyle name="40% - uthevingsfarge 2 2 2 2 2 2_3. Chng in credit spreads" xfId="45611" xr:uid="{00000000-0005-0000-0000-000085490000}"/>
    <cellStyle name="40% - uthevingsfarge 2 2 2 2 2 3" xfId="16759" xr:uid="{00000000-0005-0000-0000-000086490000}"/>
    <cellStyle name="40% - uthevingsfarge 2 2 2 2 2 3 2" xfId="45612" xr:uid="{00000000-0005-0000-0000-000087490000}"/>
    <cellStyle name="40% - uthevingsfarge 2 2 2 2 2 4" xfId="45613" xr:uid="{00000000-0005-0000-0000-000088490000}"/>
    <cellStyle name="40% - uthevingsfarge 2 2 2 2 2 5" xfId="45614" xr:uid="{00000000-0005-0000-0000-000089490000}"/>
    <cellStyle name="40% - uthevingsfarge 2 2 2 2 2 6" xfId="45615" xr:uid="{00000000-0005-0000-0000-00008A490000}"/>
    <cellStyle name="40% - uthevingsfarge 2 2 2 2 2_3. Chng in credit spreads" xfId="45616" xr:uid="{00000000-0005-0000-0000-00008B490000}"/>
    <cellStyle name="40% - uthevingsfarge 2 2 2 2 3" xfId="16760" xr:uid="{00000000-0005-0000-0000-00008C490000}"/>
    <cellStyle name="40% - uthevingsfarge 2 2 2 2 3 2" xfId="16761" xr:uid="{00000000-0005-0000-0000-00008D490000}"/>
    <cellStyle name="40% - uthevingsfarge 2 2 2 2 3 2 2" xfId="45617" xr:uid="{00000000-0005-0000-0000-00008E490000}"/>
    <cellStyle name="40% - uthevingsfarge 2 2 2 2 3 2 2 2" xfId="45618" xr:uid="{00000000-0005-0000-0000-00008F490000}"/>
    <cellStyle name="40% - uthevingsfarge 2 2 2 2 3 2 3" xfId="45619" xr:uid="{00000000-0005-0000-0000-000090490000}"/>
    <cellStyle name="40% - uthevingsfarge 2 2 2 2 3 2_3. Chng in credit spreads" xfId="45620" xr:uid="{00000000-0005-0000-0000-000091490000}"/>
    <cellStyle name="40% - uthevingsfarge 2 2 2 2 3 3" xfId="16762" xr:uid="{00000000-0005-0000-0000-000092490000}"/>
    <cellStyle name="40% - uthevingsfarge 2 2 2 2 3 3 2" xfId="45621" xr:uid="{00000000-0005-0000-0000-000093490000}"/>
    <cellStyle name="40% - uthevingsfarge 2 2 2 2 3 4" xfId="45622" xr:uid="{00000000-0005-0000-0000-000094490000}"/>
    <cellStyle name="40% - uthevingsfarge 2 2 2 2 3 5" xfId="45623" xr:uid="{00000000-0005-0000-0000-000095490000}"/>
    <cellStyle name="40% - uthevingsfarge 2 2 2 2 3 6" xfId="45624" xr:uid="{00000000-0005-0000-0000-000096490000}"/>
    <cellStyle name="40% - uthevingsfarge 2 2 2 2 3_3. Chng in credit spreads" xfId="45625" xr:uid="{00000000-0005-0000-0000-000097490000}"/>
    <cellStyle name="40% - uthevingsfarge 2 2 2 2 4" xfId="16763" xr:uid="{00000000-0005-0000-0000-000098490000}"/>
    <cellStyle name="40% - uthevingsfarge 2 2 2 2 4 2" xfId="16764" xr:uid="{00000000-0005-0000-0000-000099490000}"/>
    <cellStyle name="40% - uthevingsfarge 2 2 2 2 4 2 2" xfId="45626" xr:uid="{00000000-0005-0000-0000-00009A490000}"/>
    <cellStyle name="40% - uthevingsfarge 2 2 2 2 4 3" xfId="16765" xr:uid="{00000000-0005-0000-0000-00009B490000}"/>
    <cellStyle name="40% - uthevingsfarge 2 2 2 2 4 4" xfId="45627" xr:uid="{00000000-0005-0000-0000-00009C490000}"/>
    <cellStyle name="40% - uthevingsfarge 2 2 2 2 4 5" xfId="45628" xr:uid="{00000000-0005-0000-0000-00009D490000}"/>
    <cellStyle name="40% - uthevingsfarge 2 2 2 2 4 6" xfId="45629" xr:uid="{00000000-0005-0000-0000-00009E490000}"/>
    <cellStyle name="40% - uthevingsfarge 2 2 2 2 4_3. Chng in credit spreads" xfId="45630" xr:uid="{00000000-0005-0000-0000-00009F490000}"/>
    <cellStyle name="40% - uthevingsfarge 2 2 2 2 5" xfId="16766" xr:uid="{00000000-0005-0000-0000-0000A0490000}"/>
    <cellStyle name="40% - uthevingsfarge 2 2 2 2 5 2" xfId="16767" xr:uid="{00000000-0005-0000-0000-0000A1490000}"/>
    <cellStyle name="40% - uthevingsfarge 2 2 2 2 5 2 2" xfId="45631" xr:uid="{00000000-0005-0000-0000-0000A2490000}"/>
    <cellStyle name="40% - uthevingsfarge 2 2 2 2 5 3" xfId="16768" xr:uid="{00000000-0005-0000-0000-0000A3490000}"/>
    <cellStyle name="40% - uthevingsfarge 2 2 2 2 5 4" xfId="45632" xr:uid="{00000000-0005-0000-0000-0000A4490000}"/>
    <cellStyle name="40% - uthevingsfarge 2 2 2 2 5 5" xfId="45633" xr:uid="{00000000-0005-0000-0000-0000A5490000}"/>
    <cellStyle name="40% - uthevingsfarge 2 2 2 2 5_3. Chng in credit spreads" xfId="45634" xr:uid="{00000000-0005-0000-0000-0000A6490000}"/>
    <cellStyle name="40% - uthevingsfarge 2 2 2 2 6" xfId="16769" xr:uid="{00000000-0005-0000-0000-0000A7490000}"/>
    <cellStyle name="40% - uthevingsfarge 2 2 2 2 6 2" xfId="45635" xr:uid="{00000000-0005-0000-0000-0000A8490000}"/>
    <cellStyle name="40% - uthevingsfarge 2 2 2 2 7" xfId="16770" xr:uid="{00000000-0005-0000-0000-0000A9490000}"/>
    <cellStyle name="40% - uthevingsfarge 2 2 2 2 8" xfId="45636" xr:uid="{00000000-0005-0000-0000-0000AA490000}"/>
    <cellStyle name="40% - uthevingsfarge 2 2 2 2 9" xfId="45637" xr:uid="{00000000-0005-0000-0000-0000AB490000}"/>
    <cellStyle name="40% - uthevingsfarge 2 2 2 2_3. Chng in credit spreads" xfId="45638" xr:uid="{00000000-0005-0000-0000-0000AC490000}"/>
    <cellStyle name="40% - uthevingsfarge 2 2 2 3" xfId="16771" xr:uid="{00000000-0005-0000-0000-0000AD490000}"/>
    <cellStyle name="40% - uthevingsfarge 2 2 2 3 2" xfId="16772" xr:uid="{00000000-0005-0000-0000-0000AE490000}"/>
    <cellStyle name="40% - uthevingsfarge 2 2 2 3 2 2" xfId="45639" xr:uid="{00000000-0005-0000-0000-0000AF490000}"/>
    <cellStyle name="40% - uthevingsfarge 2 2 2 3 2 2 2" xfId="45640" xr:uid="{00000000-0005-0000-0000-0000B0490000}"/>
    <cellStyle name="40% - uthevingsfarge 2 2 2 3 2 3" xfId="45641" xr:uid="{00000000-0005-0000-0000-0000B1490000}"/>
    <cellStyle name="40% - uthevingsfarge 2 2 2 3 2_3. Chng in credit spreads" xfId="45642" xr:uid="{00000000-0005-0000-0000-0000B2490000}"/>
    <cellStyle name="40% - uthevingsfarge 2 2 2 3 3" xfId="16773" xr:uid="{00000000-0005-0000-0000-0000B3490000}"/>
    <cellStyle name="40% - uthevingsfarge 2 2 2 3 3 2" xfId="45643" xr:uid="{00000000-0005-0000-0000-0000B4490000}"/>
    <cellStyle name="40% - uthevingsfarge 2 2 2 3 4" xfId="45644" xr:uid="{00000000-0005-0000-0000-0000B5490000}"/>
    <cellStyle name="40% - uthevingsfarge 2 2 2 3 5" xfId="45645" xr:uid="{00000000-0005-0000-0000-0000B6490000}"/>
    <cellStyle name="40% - uthevingsfarge 2 2 2 3 6" xfId="45646" xr:uid="{00000000-0005-0000-0000-0000B7490000}"/>
    <cellStyle name="40% - uthevingsfarge 2 2 2 3_3. Chng in credit spreads" xfId="45647" xr:uid="{00000000-0005-0000-0000-0000B8490000}"/>
    <cellStyle name="40% - uthevingsfarge 2 2 2 4" xfId="16774" xr:uid="{00000000-0005-0000-0000-0000B9490000}"/>
    <cellStyle name="40% - uthevingsfarge 2 2 2 4 2" xfId="16775" xr:uid="{00000000-0005-0000-0000-0000BA490000}"/>
    <cellStyle name="40% - uthevingsfarge 2 2 2 4 2 2" xfId="45648" xr:uid="{00000000-0005-0000-0000-0000BB490000}"/>
    <cellStyle name="40% - uthevingsfarge 2 2 2 4 2 2 2" xfId="45649" xr:uid="{00000000-0005-0000-0000-0000BC490000}"/>
    <cellStyle name="40% - uthevingsfarge 2 2 2 4 2 3" xfId="45650" xr:uid="{00000000-0005-0000-0000-0000BD490000}"/>
    <cellStyle name="40% - uthevingsfarge 2 2 2 4 2_3. Chng in credit spreads" xfId="45651" xr:uid="{00000000-0005-0000-0000-0000BE490000}"/>
    <cellStyle name="40% - uthevingsfarge 2 2 2 4 3" xfId="16776" xr:uid="{00000000-0005-0000-0000-0000BF490000}"/>
    <cellStyle name="40% - uthevingsfarge 2 2 2 4 3 2" xfId="45652" xr:uid="{00000000-0005-0000-0000-0000C0490000}"/>
    <cellStyle name="40% - uthevingsfarge 2 2 2 4 4" xfId="45653" xr:uid="{00000000-0005-0000-0000-0000C1490000}"/>
    <cellStyle name="40% - uthevingsfarge 2 2 2 4 5" xfId="45654" xr:uid="{00000000-0005-0000-0000-0000C2490000}"/>
    <cellStyle name="40% - uthevingsfarge 2 2 2 4 6" xfId="45655" xr:uid="{00000000-0005-0000-0000-0000C3490000}"/>
    <cellStyle name="40% - uthevingsfarge 2 2 2 4_3. Chng in credit spreads" xfId="45656" xr:uid="{00000000-0005-0000-0000-0000C4490000}"/>
    <cellStyle name="40% - uthevingsfarge 2 2 2 5" xfId="16777" xr:uid="{00000000-0005-0000-0000-0000C5490000}"/>
    <cellStyle name="40% - uthevingsfarge 2 2 2 5 2" xfId="16778" xr:uid="{00000000-0005-0000-0000-0000C6490000}"/>
    <cellStyle name="40% - uthevingsfarge 2 2 2 5 2 2" xfId="45657" xr:uid="{00000000-0005-0000-0000-0000C7490000}"/>
    <cellStyle name="40% - uthevingsfarge 2 2 2 5 2 2 2" xfId="45658" xr:uid="{00000000-0005-0000-0000-0000C8490000}"/>
    <cellStyle name="40% - uthevingsfarge 2 2 2 5 2 3" xfId="45659" xr:uid="{00000000-0005-0000-0000-0000C9490000}"/>
    <cellStyle name="40% - uthevingsfarge 2 2 2 5 2_3. Chng in credit spreads" xfId="45660" xr:uid="{00000000-0005-0000-0000-0000CA490000}"/>
    <cellStyle name="40% - uthevingsfarge 2 2 2 5 3" xfId="16779" xr:uid="{00000000-0005-0000-0000-0000CB490000}"/>
    <cellStyle name="40% - uthevingsfarge 2 2 2 5 3 2" xfId="45661" xr:uid="{00000000-0005-0000-0000-0000CC490000}"/>
    <cellStyle name="40% - uthevingsfarge 2 2 2 5 4" xfId="45662" xr:uid="{00000000-0005-0000-0000-0000CD490000}"/>
    <cellStyle name="40% - uthevingsfarge 2 2 2 5 5" xfId="45663" xr:uid="{00000000-0005-0000-0000-0000CE490000}"/>
    <cellStyle name="40% - uthevingsfarge 2 2 2 5 6" xfId="45664" xr:uid="{00000000-0005-0000-0000-0000CF490000}"/>
    <cellStyle name="40% - uthevingsfarge 2 2 2 5_3. Chng in credit spreads" xfId="45665" xr:uid="{00000000-0005-0000-0000-0000D0490000}"/>
    <cellStyle name="40% - uthevingsfarge 2 2 2 6" xfId="16780" xr:uid="{00000000-0005-0000-0000-0000D1490000}"/>
    <cellStyle name="40% - uthevingsfarge 2 2 2 6 2" xfId="16781" xr:uid="{00000000-0005-0000-0000-0000D2490000}"/>
    <cellStyle name="40% - uthevingsfarge 2 2 2 6 2 2" xfId="45666" xr:uid="{00000000-0005-0000-0000-0000D3490000}"/>
    <cellStyle name="40% - uthevingsfarge 2 2 2 6 3" xfId="16782" xr:uid="{00000000-0005-0000-0000-0000D4490000}"/>
    <cellStyle name="40% - uthevingsfarge 2 2 2 6 4" xfId="45667" xr:uid="{00000000-0005-0000-0000-0000D5490000}"/>
    <cellStyle name="40% - uthevingsfarge 2 2 2 6 5" xfId="45668" xr:uid="{00000000-0005-0000-0000-0000D6490000}"/>
    <cellStyle name="40% - uthevingsfarge 2 2 2 6 6" xfId="45669" xr:uid="{00000000-0005-0000-0000-0000D7490000}"/>
    <cellStyle name="40% - uthevingsfarge 2 2 2 6_3. Chng in credit spreads" xfId="45670" xr:uid="{00000000-0005-0000-0000-0000D8490000}"/>
    <cellStyle name="40% - uthevingsfarge 2 2 2 7" xfId="16783" xr:uid="{00000000-0005-0000-0000-0000D9490000}"/>
    <cellStyle name="40% - uthevingsfarge 2 2 2 7 2" xfId="45671" xr:uid="{00000000-0005-0000-0000-0000DA490000}"/>
    <cellStyle name="40% - uthevingsfarge 2 2 2 8" xfId="39937" xr:uid="{00000000-0005-0000-0000-0000DB490000}"/>
    <cellStyle name="40% - uthevingsfarge 2 2 2 9" xfId="45672" xr:uid="{00000000-0005-0000-0000-0000DC490000}"/>
    <cellStyle name="40% - uthevingsfarge 2 2 2_3. Chng in credit spreads" xfId="45673" xr:uid="{00000000-0005-0000-0000-0000DD490000}"/>
    <cellStyle name="40% - uthevingsfarge 2 2 3" xfId="12465" xr:uid="{00000000-0005-0000-0000-0000DE490000}"/>
    <cellStyle name="40% - uthevingsfarge 2 2 3 10" xfId="45674" xr:uid="{00000000-0005-0000-0000-0000DF490000}"/>
    <cellStyle name="40% - uthevingsfarge 2 2 3 2" xfId="16784" xr:uid="{00000000-0005-0000-0000-0000E0490000}"/>
    <cellStyle name="40% - uthevingsfarge 2 2 3 2 2" xfId="16785" xr:uid="{00000000-0005-0000-0000-0000E1490000}"/>
    <cellStyle name="40% - uthevingsfarge 2 2 3 2 2 2" xfId="45675" xr:uid="{00000000-0005-0000-0000-0000E2490000}"/>
    <cellStyle name="40% - uthevingsfarge 2 2 3 2 2 2 2" xfId="45676" xr:uid="{00000000-0005-0000-0000-0000E3490000}"/>
    <cellStyle name="40% - uthevingsfarge 2 2 3 2 2 3" xfId="45677" xr:uid="{00000000-0005-0000-0000-0000E4490000}"/>
    <cellStyle name="40% - uthevingsfarge 2 2 3 2 2_3. Chng in credit spreads" xfId="45678" xr:uid="{00000000-0005-0000-0000-0000E5490000}"/>
    <cellStyle name="40% - uthevingsfarge 2 2 3 2 3" xfId="16786" xr:uid="{00000000-0005-0000-0000-0000E6490000}"/>
    <cellStyle name="40% - uthevingsfarge 2 2 3 2 3 2" xfId="45679" xr:uid="{00000000-0005-0000-0000-0000E7490000}"/>
    <cellStyle name="40% - uthevingsfarge 2 2 3 2 3 2 2" xfId="45680" xr:uid="{00000000-0005-0000-0000-0000E8490000}"/>
    <cellStyle name="40% - uthevingsfarge 2 2 3 2 3 3" xfId="45681" xr:uid="{00000000-0005-0000-0000-0000E9490000}"/>
    <cellStyle name="40% - uthevingsfarge 2 2 3 2 3_3. Chng in credit spreads" xfId="45682" xr:uid="{00000000-0005-0000-0000-0000EA490000}"/>
    <cellStyle name="40% - uthevingsfarge 2 2 3 2 4" xfId="45683" xr:uid="{00000000-0005-0000-0000-0000EB490000}"/>
    <cellStyle name="40% - uthevingsfarge 2 2 3 2 4 2" xfId="45684" xr:uid="{00000000-0005-0000-0000-0000EC490000}"/>
    <cellStyle name="40% - uthevingsfarge 2 2 3 2 4 2 2" xfId="45685" xr:uid="{00000000-0005-0000-0000-0000ED490000}"/>
    <cellStyle name="40% - uthevingsfarge 2 2 3 2 4 3" xfId="45686" xr:uid="{00000000-0005-0000-0000-0000EE490000}"/>
    <cellStyle name="40% - uthevingsfarge 2 2 3 2 4_3. Chng in credit spreads" xfId="45687" xr:uid="{00000000-0005-0000-0000-0000EF490000}"/>
    <cellStyle name="40% - uthevingsfarge 2 2 3 2 5" xfId="45688" xr:uid="{00000000-0005-0000-0000-0000F0490000}"/>
    <cellStyle name="40% - uthevingsfarge 2 2 3 2 5 2" xfId="45689" xr:uid="{00000000-0005-0000-0000-0000F1490000}"/>
    <cellStyle name="40% - uthevingsfarge 2 2 3 2 6" xfId="45690" xr:uid="{00000000-0005-0000-0000-0000F2490000}"/>
    <cellStyle name="40% - uthevingsfarge 2 2 3 2_3. Chng in credit spreads" xfId="45691" xr:uid="{00000000-0005-0000-0000-0000F3490000}"/>
    <cellStyle name="40% - uthevingsfarge 2 2 3 3" xfId="16787" xr:uid="{00000000-0005-0000-0000-0000F4490000}"/>
    <cellStyle name="40% - uthevingsfarge 2 2 3 3 2" xfId="16788" xr:uid="{00000000-0005-0000-0000-0000F5490000}"/>
    <cellStyle name="40% - uthevingsfarge 2 2 3 3 2 2" xfId="45692" xr:uid="{00000000-0005-0000-0000-0000F6490000}"/>
    <cellStyle name="40% - uthevingsfarge 2 2 3 3 2 2 2" xfId="45693" xr:uid="{00000000-0005-0000-0000-0000F7490000}"/>
    <cellStyle name="40% - uthevingsfarge 2 2 3 3 2 3" xfId="45694" xr:uid="{00000000-0005-0000-0000-0000F8490000}"/>
    <cellStyle name="40% - uthevingsfarge 2 2 3 3 2_3. Chng in credit spreads" xfId="45695" xr:uid="{00000000-0005-0000-0000-0000F9490000}"/>
    <cellStyle name="40% - uthevingsfarge 2 2 3 3 3" xfId="16789" xr:uid="{00000000-0005-0000-0000-0000FA490000}"/>
    <cellStyle name="40% - uthevingsfarge 2 2 3 3 3 2" xfId="45696" xr:uid="{00000000-0005-0000-0000-0000FB490000}"/>
    <cellStyle name="40% - uthevingsfarge 2 2 3 3 4" xfId="45697" xr:uid="{00000000-0005-0000-0000-0000FC490000}"/>
    <cellStyle name="40% - uthevingsfarge 2 2 3 3 5" xfId="45698" xr:uid="{00000000-0005-0000-0000-0000FD490000}"/>
    <cellStyle name="40% - uthevingsfarge 2 2 3 3 6" xfId="45699" xr:uid="{00000000-0005-0000-0000-0000FE490000}"/>
    <cellStyle name="40% - uthevingsfarge 2 2 3 3_3. Chng in credit spreads" xfId="45700" xr:uid="{00000000-0005-0000-0000-0000FF490000}"/>
    <cellStyle name="40% - uthevingsfarge 2 2 3 4" xfId="16790" xr:uid="{00000000-0005-0000-0000-0000004A0000}"/>
    <cellStyle name="40% - uthevingsfarge 2 2 3 4 2" xfId="16791" xr:uid="{00000000-0005-0000-0000-0000014A0000}"/>
    <cellStyle name="40% - uthevingsfarge 2 2 3 4 2 2" xfId="45701" xr:uid="{00000000-0005-0000-0000-0000024A0000}"/>
    <cellStyle name="40% - uthevingsfarge 2 2 3 4 3" xfId="16792" xr:uid="{00000000-0005-0000-0000-0000034A0000}"/>
    <cellStyle name="40% - uthevingsfarge 2 2 3 4 4" xfId="45702" xr:uid="{00000000-0005-0000-0000-0000044A0000}"/>
    <cellStyle name="40% - uthevingsfarge 2 2 3 4 5" xfId="45703" xr:uid="{00000000-0005-0000-0000-0000054A0000}"/>
    <cellStyle name="40% - uthevingsfarge 2 2 3 4 6" xfId="45704" xr:uid="{00000000-0005-0000-0000-0000064A0000}"/>
    <cellStyle name="40% - uthevingsfarge 2 2 3 4_3. Chng in credit spreads" xfId="45705" xr:uid="{00000000-0005-0000-0000-0000074A0000}"/>
    <cellStyle name="40% - uthevingsfarge 2 2 3 5" xfId="16793" xr:uid="{00000000-0005-0000-0000-0000084A0000}"/>
    <cellStyle name="40% - uthevingsfarge 2 2 3 5 2" xfId="16794" xr:uid="{00000000-0005-0000-0000-0000094A0000}"/>
    <cellStyle name="40% - uthevingsfarge 2 2 3 5 2 2" xfId="45706" xr:uid="{00000000-0005-0000-0000-00000A4A0000}"/>
    <cellStyle name="40% - uthevingsfarge 2 2 3 5 3" xfId="16795" xr:uid="{00000000-0005-0000-0000-00000B4A0000}"/>
    <cellStyle name="40% - uthevingsfarge 2 2 3 5 4" xfId="45707" xr:uid="{00000000-0005-0000-0000-00000C4A0000}"/>
    <cellStyle name="40% - uthevingsfarge 2 2 3 5 5" xfId="45708" xr:uid="{00000000-0005-0000-0000-00000D4A0000}"/>
    <cellStyle name="40% - uthevingsfarge 2 2 3 5 6" xfId="45709" xr:uid="{00000000-0005-0000-0000-00000E4A0000}"/>
    <cellStyle name="40% - uthevingsfarge 2 2 3 5_3. Chng in credit spreads" xfId="45710" xr:uid="{00000000-0005-0000-0000-00000F4A0000}"/>
    <cellStyle name="40% - uthevingsfarge 2 2 3 6" xfId="16796" xr:uid="{00000000-0005-0000-0000-0000104A0000}"/>
    <cellStyle name="40% - uthevingsfarge 2 2 3 6 2" xfId="45711" xr:uid="{00000000-0005-0000-0000-0000114A0000}"/>
    <cellStyle name="40% - uthevingsfarge 2 2 3 6 2 2" xfId="45712" xr:uid="{00000000-0005-0000-0000-0000124A0000}"/>
    <cellStyle name="40% - uthevingsfarge 2 2 3 6 3" xfId="45713" xr:uid="{00000000-0005-0000-0000-0000134A0000}"/>
    <cellStyle name="40% - uthevingsfarge 2 2 3 6_3. Chng in credit spreads" xfId="45714" xr:uid="{00000000-0005-0000-0000-0000144A0000}"/>
    <cellStyle name="40% - uthevingsfarge 2 2 3 7" xfId="16797" xr:uid="{00000000-0005-0000-0000-0000154A0000}"/>
    <cellStyle name="40% - uthevingsfarge 2 2 3 7 2" xfId="45715" xr:uid="{00000000-0005-0000-0000-0000164A0000}"/>
    <cellStyle name="40% - uthevingsfarge 2 2 3 8" xfId="39938" xr:uid="{00000000-0005-0000-0000-0000174A0000}"/>
    <cellStyle name="40% - uthevingsfarge 2 2 3 9" xfId="45716" xr:uid="{00000000-0005-0000-0000-0000184A0000}"/>
    <cellStyle name="40% - uthevingsfarge 2 2 3_3. Chng in credit spreads" xfId="45717" xr:uid="{00000000-0005-0000-0000-0000194A0000}"/>
    <cellStyle name="40% - uthevingsfarge 2 2 4" xfId="16798" xr:uid="{00000000-0005-0000-0000-00001A4A0000}"/>
    <cellStyle name="40% - uthevingsfarge 2 2 4 2" xfId="16799" xr:uid="{00000000-0005-0000-0000-00001B4A0000}"/>
    <cellStyle name="40% - uthevingsfarge 2 2 4 2 2" xfId="16800" xr:uid="{00000000-0005-0000-0000-00001C4A0000}"/>
    <cellStyle name="40% - uthevingsfarge 2 2 4 2 2 2" xfId="45718" xr:uid="{00000000-0005-0000-0000-00001D4A0000}"/>
    <cellStyle name="40% - uthevingsfarge 2 2 4 2 3" xfId="45719" xr:uid="{00000000-0005-0000-0000-00001E4A0000}"/>
    <cellStyle name="40% - uthevingsfarge 2 2 4 2_3. Chng in credit spreads" xfId="45720" xr:uid="{00000000-0005-0000-0000-00001F4A0000}"/>
    <cellStyle name="40% - uthevingsfarge 2 2 4 3" xfId="16801" xr:uid="{00000000-0005-0000-0000-0000204A0000}"/>
    <cellStyle name="40% - uthevingsfarge 2 2 4 3 2" xfId="45721" xr:uid="{00000000-0005-0000-0000-0000214A0000}"/>
    <cellStyle name="40% - uthevingsfarge 2 2 4 3 2 2" xfId="45722" xr:uid="{00000000-0005-0000-0000-0000224A0000}"/>
    <cellStyle name="40% - uthevingsfarge 2 2 4 3 3" xfId="45723" xr:uid="{00000000-0005-0000-0000-0000234A0000}"/>
    <cellStyle name="40% - uthevingsfarge 2 2 4 3_3. Chng in credit spreads" xfId="45724" xr:uid="{00000000-0005-0000-0000-0000244A0000}"/>
    <cellStyle name="40% - uthevingsfarge 2 2 4 4" xfId="16802" xr:uid="{00000000-0005-0000-0000-0000254A0000}"/>
    <cellStyle name="40% - uthevingsfarge 2 2 4 4 2" xfId="45725" xr:uid="{00000000-0005-0000-0000-0000264A0000}"/>
    <cellStyle name="40% - uthevingsfarge 2 2 4 4 2 2" xfId="45726" xr:uid="{00000000-0005-0000-0000-0000274A0000}"/>
    <cellStyle name="40% - uthevingsfarge 2 2 4 4 3" xfId="45727" xr:uid="{00000000-0005-0000-0000-0000284A0000}"/>
    <cellStyle name="40% - uthevingsfarge 2 2 4 4_3. Chng in credit spreads" xfId="45728" xr:uid="{00000000-0005-0000-0000-0000294A0000}"/>
    <cellStyle name="40% - uthevingsfarge 2 2 4 5" xfId="45729" xr:uid="{00000000-0005-0000-0000-00002A4A0000}"/>
    <cellStyle name="40% - uthevingsfarge 2 2 4 5 2" xfId="45730" xr:uid="{00000000-0005-0000-0000-00002B4A0000}"/>
    <cellStyle name="40% - uthevingsfarge 2 2 4 6" xfId="45731" xr:uid="{00000000-0005-0000-0000-00002C4A0000}"/>
    <cellStyle name="40% - uthevingsfarge 2 2 4 7" xfId="45732" xr:uid="{00000000-0005-0000-0000-00002D4A0000}"/>
    <cellStyle name="40% - uthevingsfarge 2 2 4_3. Chng in credit spreads" xfId="45733" xr:uid="{00000000-0005-0000-0000-00002E4A0000}"/>
    <cellStyle name="40% - uthevingsfarge 2 2 5" xfId="16803" xr:uid="{00000000-0005-0000-0000-00002F4A0000}"/>
    <cellStyle name="40% - uthevingsfarge 2 2 5 2" xfId="16804" xr:uid="{00000000-0005-0000-0000-0000304A0000}"/>
    <cellStyle name="40% - uthevingsfarge 2 2 5 2 2" xfId="16805" xr:uid="{00000000-0005-0000-0000-0000314A0000}"/>
    <cellStyle name="40% - uthevingsfarge 2 2 5 2 2 2" xfId="45734" xr:uid="{00000000-0005-0000-0000-0000324A0000}"/>
    <cellStyle name="40% - uthevingsfarge 2 2 5 2 3" xfId="45735" xr:uid="{00000000-0005-0000-0000-0000334A0000}"/>
    <cellStyle name="40% - uthevingsfarge 2 2 5 2_3. Chng in credit spreads" xfId="45736" xr:uid="{00000000-0005-0000-0000-0000344A0000}"/>
    <cellStyle name="40% - uthevingsfarge 2 2 5 3" xfId="16806" xr:uid="{00000000-0005-0000-0000-0000354A0000}"/>
    <cellStyle name="40% - uthevingsfarge 2 2 5 3 2" xfId="45737" xr:uid="{00000000-0005-0000-0000-0000364A0000}"/>
    <cellStyle name="40% - uthevingsfarge 2 2 5 4" xfId="16807" xr:uid="{00000000-0005-0000-0000-0000374A0000}"/>
    <cellStyle name="40% - uthevingsfarge 2 2 5 5" xfId="45738" xr:uid="{00000000-0005-0000-0000-0000384A0000}"/>
    <cellStyle name="40% - uthevingsfarge 2 2 5 6" xfId="45739" xr:uid="{00000000-0005-0000-0000-0000394A0000}"/>
    <cellStyle name="40% - uthevingsfarge 2 2 5 7" xfId="45740" xr:uid="{00000000-0005-0000-0000-00003A4A0000}"/>
    <cellStyle name="40% - uthevingsfarge 2 2 5_3. Chng in credit spreads" xfId="45741" xr:uid="{00000000-0005-0000-0000-00003B4A0000}"/>
    <cellStyle name="40% - uthevingsfarge 2 2 6" xfId="16808" xr:uid="{00000000-0005-0000-0000-00003C4A0000}"/>
    <cellStyle name="40% - uthevingsfarge 2 2 6 2" xfId="16809" xr:uid="{00000000-0005-0000-0000-00003D4A0000}"/>
    <cellStyle name="40% - uthevingsfarge 2 2 6 2 2" xfId="16810" xr:uid="{00000000-0005-0000-0000-00003E4A0000}"/>
    <cellStyle name="40% - uthevingsfarge 2 2 6 2 2 2" xfId="45742" xr:uid="{00000000-0005-0000-0000-00003F4A0000}"/>
    <cellStyle name="40% - uthevingsfarge 2 2 6 2 3" xfId="45743" xr:uid="{00000000-0005-0000-0000-0000404A0000}"/>
    <cellStyle name="40% - uthevingsfarge 2 2 6 2_3. Chng in credit spreads" xfId="45744" xr:uid="{00000000-0005-0000-0000-0000414A0000}"/>
    <cellStyle name="40% - uthevingsfarge 2 2 6 3" xfId="16811" xr:uid="{00000000-0005-0000-0000-0000424A0000}"/>
    <cellStyle name="40% - uthevingsfarge 2 2 6 3 2" xfId="45745" xr:uid="{00000000-0005-0000-0000-0000434A0000}"/>
    <cellStyle name="40% - uthevingsfarge 2 2 6 4" xfId="16812" xr:uid="{00000000-0005-0000-0000-0000444A0000}"/>
    <cellStyle name="40% - uthevingsfarge 2 2 6 5" xfId="45746" xr:uid="{00000000-0005-0000-0000-0000454A0000}"/>
    <cellStyle name="40% - uthevingsfarge 2 2 6 6" xfId="45747" xr:uid="{00000000-0005-0000-0000-0000464A0000}"/>
    <cellStyle name="40% - uthevingsfarge 2 2 6 7" xfId="45748" xr:uid="{00000000-0005-0000-0000-0000474A0000}"/>
    <cellStyle name="40% - uthevingsfarge 2 2 6_3. Chng in credit spreads" xfId="45749" xr:uid="{00000000-0005-0000-0000-0000484A0000}"/>
    <cellStyle name="40% - uthevingsfarge 2 2 7" xfId="16813" xr:uid="{00000000-0005-0000-0000-0000494A0000}"/>
    <cellStyle name="40% - uthevingsfarge 2 2 7 2" xfId="16814" xr:uid="{00000000-0005-0000-0000-00004A4A0000}"/>
    <cellStyle name="40% - uthevingsfarge 2 2 7 2 2" xfId="16815" xr:uid="{00000000-0005-0000-0000-00004B4A0000}"/>
    <cellStyle name="40% - uthevingsfarge 2 2 7 2 3" xfId="45750" xr:uid="{00000000-0005-0000-0000-00004C4A0000}"/>
    <cellStyle name="40% - uthevingsfarge 2 2 7 2_AVA DVA EL" xfId="16816" xr:uid="{00000000-0005-0000-0000-00004D4A0000}"/>
    <cellStyle name="40% - uthevingsfarge 2 2 7 3" xfId="16817" xr:uid="{00000000-0005-0000-0000-00004E4A0000}"/>
    <cellStyle name="40% - uthevingsfarge 2 2 7 4" xfId="16818" xr:uid="{00000000-0005-0000-0000-00004F4A0000}"/>
    <cellStyle name="40% - uthevingsfarge 2 2 7 5" xfId="45751" xr:uid="{00000000-0005-0000-0000-0000504A0000}"/>
    <cellStyle name="40% - uthevingsfarge 2 2 7 6" xfId="45752" xr:uid="{00000000-0005-0000-0000-0000514A0000}"/>
    <cellStyle name="40% - uthevingsfarge 2 2 7_3. Chng in credit spreads" xfId="45753" xr:uid="{00000000-0005-0000-0000-0000524A0000}"/>
    <cellStyle name="40% - uthevingsfarge 2 2 8" xfId="16819" xr:uid="{00000000-0005-0000-0000-0000534A0000}"/>
    <cellStyle name="40% - uthevingsfarge 2 2 8 2" xfId="16820" xr:uid="{00000000-0005-0000-0000-0000544A0000}"/>
    <cellStyle name="40% - uthevingsfarge 2 2 8 2 2" xfId="45754" xr:uid="{00000000-0005-0000-0000-0000554A0000}"/>
    <cellStyle name="40% - uthevingsfarge 2 2 8 3" xfId="16821" xr:uid="{00000000-0005-0000-0000-0000564A0000}"/>
    <cellStyle name="40% - uthevingsfarge 2 2 8 4" xfId="45755" xr:uid="{00000000-0005-0000-0000-0000574A0000}"/>
    <cellStyle name="40% - uthevingsfarge 2 2 8_3. Chng in credit spreads" xfId="45756" xr:uid="{00000000-0005-0000-0000-0000584A0000}"/>
    <cellStyle name="40% - uthevingsfarge 2 2 9" xfId="16822" xr:uid="{00000000-0005-0000-0000-0000594A0000}"/>
    <cellStyle name="40% - uthevingsfarge 2 2 9 2" xfId="16823" xr:uid="{00000000-0005-0000-0000-00005A4A0000}"/>
    <cellStyle name="40% - uthevingsfarge 2 2 9 3" xfId="16824" xr:uid="{00000000-0005-0000-0000-00005B4A0000}"/>
    <cellStyle name="40% - uthevingsfarge 2 2 9_AVA DVA EL" xfId="16825" xr:uid="{00000000-0005-0000-0000-00005C4A0000}"/>
    <cellStyle name="40% - uthevingsfarge 2 2_11" xfId="4397" xr:uid="{00000000-0005-0000-0000-00005D4A0000}"/>
    <cellStyle name="40% - uthevingsfarge 2 20" xfId="4398" xr:uid="{00000000-0005-0000-0000-00005E4A0000}"/>
    <cellStyle name="40% - uthevingsfarge 2 20 2" xfId="4399" xr:uid="{00000000-0005-0000-0000-00005F4A0000}"/>
    <cellStyle name="40% - uthevingsfarge 2 20 2 2" xfId="4400" xr:uid="{00000000-0005-0000-0000-0000604A0000}"/>
    <cellStyle name="40% - uthevingsfarge 2 20 2 3" xfId="45757" xr:uid="{00000000-0005-0000-0000-0000614A0000}"/>
    <cellStyle name="40% - uthevingsfarge 2 20 2_4 manuell" xfId="55033" xr:uid="{C74E1E57-0454-41F1-83C9-4F7F58D6E536}"/>
    <cellStyle name="40% - uthevingsfarge 2 20 3" xfId="4401" xr:uid="{00000000-0005-0000-0000-0000634A0000}"/>
    <cellStyle name="40% - uthevingsfarge 2 20 4" xfId="45758" xr:uid="{00000000-0005-0000-0000-0000644A0000}"/>
    <cellStyle name="40% - uthevingsfarge 2 20_4 manuell" xfId="55034" xr:uid="{5BF98036-DBD0-4B5E-A6B0-70CA9E5BE27B}"/>
    <cellStyle name="40% - uthevingsfarge 2 21" xfId="4402" xr:uid="{00000000-0005-0000-0000-0000664A0000}"/>
    <cellStyle name="40% - uthevingsfarge 2 21 2" xfId="4403" xr:uid="{00000000-0005-0000-0000-0000674A0000}"/>
    <cellStyle name="40% - uthevingsfarge 2 21 2 2" xfId="4404" xr:uid="{00000000-0005-0000-0000-0000684A0000}"/>
    <cellStyle name="40% - uthevingsfarge 2 21 2 3" xfId="45759" xr:uid="{00000000-0005-0000-0000-0000694A0000}"/>
    <cellStyle name="40% - uthevingsfarge 2 21 2_4 manuell" xfId="55035" xr:uid="{1EBC60BD-6706-41FF-B80D-FA911E2784F9}"/>
    <cellStyle name="40% - uthevingsfarge 2 21 3" xfId="4405" xr:uid="{00000000-0005-0000-0000-00006B4A0000}"/>
    <cellStyle name="40% - uthevingsfarge 2 21 4" xfId="45760" xr:uid="{00000000-0005-0000-0000-00006C4A0000}"/>
    <cellStyle name="40% - uthevingsfarge 2 21_4 manuell" xfId="55036" xr:uid="{064E7CA3-7C97-4F2F-9058-4BCFD1276C99}"/>
    <cellStyle name="40% - uthevingsfarge 2 22" xfId="4406" xr:uid="{00000000-0005-0000-0000-00006E4A0000}"/>
    <cellStyle name="40% - uthevingsfarge 2 22 2" xfId="4407" xr:uid="{00000000-0005-0000-0000-00006F4A0000}"/>
    <cellStyle name="40% - uthevingsfarge 2 22 2 2" xfId="4408" xr:uid="{00000000-0005-0000-0000-0000704A0000}"/>
    <cellStyle name="40% - uthevingsfarge 2 22 2 3" xfId="45761" xr:uid="{00000000-0005-0000-0000-0000714A0000}"/>
    <cellStyle name="40% - uthevingsfarge 2 22 2_4 manuell" xfId="55037" xr:uid="{3D51E264-2059-441F-98D4-4D07FDC104BF}"/>
    <cellStyle name="40% - uthevingsfarge 2 22 3" xfId="4409" xr:uid="{00000000-0005-0000-0000-0000734A0000}"/>
    <cellStyle name="40% - uthevingsfarge 2 22 4" xfId="45762" xr:uid="{00000000-0005-0000-0000-0000744A0000}"/>
    <cellStyle name="40% - uthevingsfarge 2 22_4 manuell" xfId="55038" xr:uid="{6CC05F07-8BB0-4181-80FE-A3ECEDAB3B8C}"/>
    <cellStyle name="40% - uthevingsfarge 2 23" xfId="4410" xr:uid="{00000000-0005-0000-0000-0000764A0000}"/>
    <cellStyle name="40% - uthevingsfarge 2 23 2" xfId="4411" xr:uid="{00000000-0005-0000-0000-0000774A0000}"/>
    <cellStyle name="40% - uthevingsfarge 2 23 2 2" xfId="4412" xr:uid="{00000000-0005-0000-0000-0000784A0000}"/>
    <cellStyle name="40% - uthevingsfarge 2 23 2 3" xfId="45763" xr:uid="{00000000-0005-0000-0000-0000794A0000}"/>
    <cellStyle name="40% - uthevingsfarge 2 23 2_4 manuell" xfId="55039" xr:uid="{AF7D159B-5B1A-4946-8D26-C556CEC396C7}"/>
    <cellStyle name="40% - uthevingsfarge 2 23 3" xfId="4413" xr:uid="{00000000-0005-0000-0000-00007B4A0000}"/>
    <cellStyle name="40% - uthevingsfarge 2 23 4" xfId="45764" xr:uid="{00000000-0005-0000-0000-00007C4A0000}"/>
    <cellStyle name="40% - uthevingsfarge 2 23_4 manuell" xfId="55040" xr:uid="{9D59FEE1-39DC-48BE-ADF4-597529567DA9}"/>
    <cellStyle name="40% - uthevingsfarge 2 24" xfId="4414" xr:uid="{00000000-0005-0000-0000-00007E4A0000}"/>
    <cellStyle name="40% - uthevingsfarge 2 24 2" xfId="4415" xr:uid="{00000000-0005-0000-0000-00007F4A0000}"/>
    <cellStyle name="40% - uthevingsfarge 2 24 2 2" xfId="4416" xr:uid="{00000000-0005-0000-0000-0000804A0000}"/>
    <cellStyle name="40% - uthevingsfarge 2 24 2 3" xfId="45765" xr:uid="{00000000-0005-0000-0000-0000814A0000}"/>
    <cellStyle name="40% - uthevingsfarge 2 24 2_4 manuell" xfId="55041" xr:uid="{B4A15599-3CA8-43E5-93CC-DAF030AE6FD0}"/>
    <cellStyle name="40% - uthevingsfarge 2 24 3" xfId="4417" xr:uid="{00000000-0005-0000-0000-0000834A0000}"/>
    <cellStyle name="40% - uthevingsfarge 2 24 4" xfId="45766" xr:uid="{00000000-0005-0000-0000-0000844A0000}"/>
    <cellStyle name="40% - uthevingsfarge 2 24_4 manuell" xfId="55042" xr:uid="{8812EB4A-97A0-4C32-BF7B-14CD2AE98200}"/>
    <cellStyle name="40% - uthevingsfarge 2 25" xfId="4418" xr:uid="{00000000-0005-0000-0000-0000864A0000}"/>
    <cellStyle name="40% - uthevingsfarge 2 25 2" xfId="4419" xr:uid="{00000000-0005-0000-0000-0000874A0000}"/>
    <cellStyle name="40% - uthevingsfarge 2 25 2 2" xfId="4420" xr:uid="{00000000-0005-0000-0000-0000884A0000}"/>
    <cellStyle name="40% - uthevingsfarge 2 25 2 3" xfId="45767" xr:uid="{00000000-0005-0000-0000-0000894A0000}"/>
    <cellStyle name="40% - uthevingsfarge 2 25 2_4 manuell" xfId="55043" xr:uid="{98924141-5AB2-45FC-A38F-DF5D93CBC165}"/>
    <cellStyle name="40% - uthevingsfarge 2 25 3" xfId="4421" xr:uid="{00000000-0005-0000-0000-00008B4A0000}"/>
    <cellStyle name="40% - uthevingsfarge 2 25 4" xfId="45768" xr:uid="{00000000-0005-0000-0000-00008C4A0000}"/>
    <cellStyle name="40% - uthevingsfarge 2 25_4 manuell" xfId="55044" xr:uid="{F21E9996-8E19-45D7-A11B-E8431DCEDCCD}"/>
    <cellStyle name="40% - uthevingsfarge 2 26" xfId="4422" xr:uid="{00000000-0005-0000-0000-00008E4A0000}"/>
    <cellStyle name="40% - uthevingsfarge 2 26 2" xfId="4423" xr:uid="{00000000-0005-0000-0000-00008F4A0000}"/>
    <cellStyle name="40% - uthevingsfarge 2 26 2 2" xfId="4424" xr:uid="{00000000-0005-0000-0000-0000904A0000}"/>
    <cellStyle name="40% - uthevingsfarge 2 26 2 3" xfId="45769" xr:uid="{00000000-0005-0000-0000-0000914A0000}"/>
    <cellStyle name="40% - uthevingsfarge 2 26 2_4 manuell" xfId="55045" xr:uid="{D4FDBC8B-CF4A-4F7D-A676-B385DB61DB89}"/>
    <cellStyle name="40% - uthevingsfarge 2 26 3" xfId="4425" xr:uid="{00000000-0005-0000-0000-0000934A0000}"/>
    <cellStyle name="40% - uthevingsfarge 2 26 4" xfId="45770" xr:uid="{00000000-0005-0000-0000-0000944A0000}"/>
    <cellStyle name="40% - uthevingsfarge 2 26_4 manuell" xfId="55046" xr:uid="{5412258B-8A18-46B2-874C-12C5F0FA1EFE}"/>
    <cellStyle name="40% - uthevingsfarge 2 27" xfId="4426" xr:uid="{00000000-0005-0000-0000-0000964A0000}"/>
    <cellStyle name="40% - uthevingsfarge 2 27 2" xfId="4427" xr:uid="{00000000-0005-0000-0000-0000974A0000}"/>
    <cellStyle name="40% - uthevingsfarge 2 27 2 2" xfId="4428" xr:uid="{00000000-0005-0000-0000-0000984A0000}"/>
    <cellStyle name="40% - uthevingsfarge 2 27 2 3" xfId="45771" xr:uid="{00000000-0005-0000-0000-0000994A0000}"/>
    <cellStyle name="40% - uthevingsfarge 2 27 2_4 manuell" xfId="55047" xr:uid="{8B0CB8D7-B644-4BA6-BD20-3D88E3D1056F}"/>
    <cellStyle name="40% - uthevingsfarge 2 27 3" xfId="4429" xr:uid="{00000000-0005-0000-0000-00009B4A0000}"/>
    <cellStyle name="40% - uthevingsfarge 2 27 4" xfId="45772" xr:uid="{00000000-0005-0000-0000-00009C4A0000}"/>
    <cellStyle name="40% - uthevingsfarge 2 27_4 manuell" xfId="55048" xr:uid="{3A1CA9A3-1092-4B28-9439-96B84F7B27F6}"/>
    <cellStyle name="40% - uthevingsfarge 2 28" xfId="4430" xr:uid="{00000000-0005-0000-0000-00009E4A0000}"/>
    <cellStyle name="40% - uthevingsfarge 2 28 2" xfId="4431" xr:uid="{00000000-0005-0000-0000-00009F4A0000}"/>
    <cellStyle name="40% - uthevingsfarge 2 28 2 2" xfId="4432" xr:uid="{00000000-0005-0000-0000-0000A04A0000}"/>
    <cellStyle name="40% - uthevingsfarge 2 28 2 3" xfId="45773" xr:uid="{00000000-0005-0000-0000-0000A14A0000}"/>
    <cellStyle name="40% - uthevingsfarge 2 28 2_4 manuell" xfId="55049" xr:uid="{1A758DF9-2FEC-4AC8-9FBE-E7EBA28BB914}"/>
    <cellStyle name="40% - uthevingsfarge 2 28 3" xfId="4433" xr:uid="{00000000-0005-0000-0000-0000A34A0000}"/>
    <cellStyle name="40% - uthevingsfarge 2 28 4" xfId="45774" xr:uid="{00000000-0005-0000-0000-0000A44A0000}"/>
    <cellStyle name="40% - uthevingsfarge 2 28_4 manuell" xfId="55050" xr:uid="{E7592233-1E4D-4DFE-BE60-AB2DC1863E61}"/>
    <cellStyle name="40% - uthevingsfarge 2 29" xfId="4434" xr:uid="{00000000-0005-0000-0000-0000A64A0000}"/>
    <cellStyle name="40% - uthevingsfarge 2 29 2" xfId="4435" xr:uid="{00000000-0005-0000-0000-0000A74A0000}"/>
    <cellStyle name="40% - uthevingsfarge 2 29 2 2" xfId="4436" xr:uid="{00000000-0005-0000-0000-0000A84A0000}"/>
    <cellStyle name="40% - uthevingsfarge 2 29 2 3" xfId="45775" xr:uid="{00000000-0005-0000-0000-0000A94A0000}"/>
    <cellStyle name="40% - uthevingsfarge 2 29 2_4 manuell" xfId="55051" xr:uid="{7E93C781-8A4C-4D71-A1F0-267F7F2E96D4}"/>
    <cellStyle name="40% - uthevingsfarge 2 29 3" xfId="4437" xr:uid="{00000000-0005-0000-0000-0000AB4A0000}"/>
    <cellStyle name="40% - uthevingsfarge 2 29 4" xfId="45776" xr:uid="{00000000-0005-0000-0000-0000AC4A0000}"/>
    <cellStyle name="40% - uthevingsfarge 2 29_4 manuell" xfId="55052" xr:uid="{76867657-3D9C-43A7-BD6F-B27C0F78153C}"/>
    <cellStyle name="40% - uthevingsfarge 2 3" xfId="4438" xr:uid="{00000000-0005-0000-0000-0000AE4A0000}"/>
    <cellStyle name="40% - uthevingsfarge 2 3 10" xfId="45777" xr:uid="{00000000-0005-0000-0000-0000AF4A0000}"/>
    <cellStyle name="40% - uthevingsfarge 2 3 11" xfId="45778" xr:uid="{00000000-0005-0000-0000-0000B04A0000}"/>
    <cellStyle name="40% - uthevingsfarge 2 3 2" xfId="4439" xr:uid="{00000000-0005-0000-0000-0000B14A0000}"/>
    <cellStyle name="40% - uthevingsfarge 2 3 2 10" xfId="45779" xr:uid="{00000000-0005-0000-0000-0000B24A0000}"/>
    <cellStyle name="40% - uthevingsfarge 2 3 2 2" xfId="4440" xr:uid="{00000000-0005-0000-0000-0000B34A0000}"/>
    <cellStyle name="40% - uthevingsfarge 2 3 2 2 2" xfId="16826" xr:uid="{00000000-0005-0000-0000-0000B44A0000}"/>
    <cellStyle name="40% - uthevingsfarge 2 3 2 2 2 2" xfId="45780" xr:uid="{00000000-0005-0000-0000-0000B54A0000}"/>
    <cellStyle name="40% - uthevingsfarge 2 3 2 2 2 2 2" xfId="45781" xr:uid="{00000000-0005-0000-0000-0000B64A0000}"/>
    <cellStyle name="40% - uthevingsfarge 2 3 2 2 2 3" xfId="45782" xr:uid="{00000000-0005-0000-0000-0000B74A0000}"/>
    <cellStyle name="40% - uthevingsfarge 2 3 2 2 2_3. Chng in credit spreads" xfId="45783" xr:uid="{00000000-0005-0000-0000-0000B84A0000}"/>
    <cellStyle name="40% - uthevingsfarge 2 3 2 2 3" xfId="16827" xr:uid="{00000000-0005-0000-0000-0000B94A0000}"/>
    <cellStyle name="40% - uthevingsfarge 2 3 2 2 3 2" xfId="45784" xr:uid="{00000000-0005-0000-0000-0000BA4A0000}"/>
    <cellStyle name="40% - uthevingsfarge 2 3 2 2 3 2 2" xfId="45785" xr:uid="{00000000-0005-0000-0000-0000BB4A0000}"/>
    <cellStyle name="40% - uthevingsfarge 2 3 2 2 3 3" xfId="45786" xr:uid="{00000000-0005-0000-0000-0000BC4A0000}"/>
    <cellStyle name="40% - uthevingsfarge 2 3 2 2 3_3. Chng in credit spreads" xfId="45787" xr:uid="{00000000-0005-0000-0000-0000BD4A0000}"/>
    <cellStyle name="40% - uthevingsfarge 2 3 2 2 4" xfId="45788" xr:uid="{00000000-0005-0000-0000-0000BE4A0000}"/>
    <cellStyle name="40% - uthevingsfarge 2 3 2 2 4 2" xfId="45789" xr:uid="{00000000-0005-0000-0000-0000BF4A0000}"/>
    <cellStyle name="40% - uthevingsfarge 2 3 2 2 5" xfId="45790" xr:uid="{00000000-0005-0000-0000-0000C04A0000}"/>
    <cellStyle name="40% - uthevingsfarge 2 3 2 2 6" xfId="45791" xr:uid="{00000000-0005-0000-0000-0000C14A0000}"/>
    <cellStyle name="40% - uthevingsfarge 2 3 2 2_3. Chng in credit spreads" xfId="45792" xr:uid="{00000000-0005-0000-0000-0000C24A0000}"/>
    <cellStyle name="40% - uthevingsfarge 2 3 2 3" xfId="16828" xr:uid="{00000000-0005-0000-0000-0000C34A0000}"/>
    <cellStyle name="40% - uthevingsfarge 2 3 2 3 2" xfId="16829" xr:uid="{00000000-0005-0000-0000-0000C44A0000}"/>
    <cellStyle name="40% - uthevingsfarge 2 3 2 3 2 2" xfId="45793" xr:uid="{00000000-0005-0000-0000-0000C54A0000}"/>
    <cellStyle name="40% - uthevingsfarge 2 3 2 3 3" xfId="16830" xr:uid="{00000000-0005-0000-0000-0000C64A0000}"/>
    <cellStyle name="40% - uthevingsfarge 2 3 2 3 4" xfId="45794" xr:uid="{00000000-0005-0000-0000-0000C74A0000}"/>
    <cellStyle name="40% - uthevingsfarge 2 3 2 3 5" xfId="45795" xr:uid="{00000000-0005-0000-0000-0000C84A0000}"/>
    <cellStyle name="40% - uthevingsfarge 2 3 2 3 6" xfId="45796" xr:uid="{00000000-0005-0000-0000-0000C94A0000}"/>
    <cellStyle name="40% - uthevingsfarge 2 3 2 3_3. Chng in credit spreads" xfId="45797" xr:uid="{00000000-0005-0000-0000-0000CA4A0000}"/>
    <cellStyle name="40% - uthevingsfarge 2 3 2 4" xfId="16831" xr:uid="{00000000-0005-0000-0000-0000CB4A0000}"/>
    <cellStyle name="40% - uthevingsfarge 2 3 2 4 2" xfId="16832" xr:uid="{00000000-0005-0000-0000-0000CC4A0000}"/>
    <cellStyle name="40% - uthevingsfarge 2 3 2 4 2 2" xfId="45798" xr:uid="{00000000-0005-0000-0000-0000CD4A0000}"/>
    <cellStyle name="40% - uthevingsfarge 2 3 2 4 3" xfId="16833" xr:uid="{00000000-0005-0000-0000-0000CE4A0000}"/>
    <cellStyle name="40% - uthevingsfarge 2 3 2 4 4" xfId="45799" xr:uid="{00000000-0005-0000-0000-0000CF4A0000}"/>
    <cellStyle name="40% - uthevingsfarge 2 3 2 4 5" xfId="45800" xr:uid="{00000000-0005-0000-0000-0000D04A0000}"/>
    <cellStyle name="40% - uthevingsfarge 2 3 2 4 6" xfId="45801" xr:uid="{00000000-0005-0000-0000-0000D14A0000}"/>
    <cellStyle name="40% - uthevingsfarge 2 3 2 4_3. Chng in credit spreads" xfId="45802" xr:uid="{00000000-0005-0000-0000-0000D24A0000}"/>
    <cellStyle name="40% - uthevingsfarge 2 3 2 5" xfId="16834" xr:uid="{00000000-0005-0000-0000-0000D34A0000}"/>
    <cellStyle name="40% - uthevingsfarge 2 3 2 5 2" xfId="16835" xr:uid="{00000000-0005-0000-0000-0000D44A0000}"/>
    <cellStyle name="40% - uthevingsfarge 2 3 2 5 3" xfId="16836" xr:uid="{00000000-0005-0000-0000-0000D54A0000}"/>
    <cellStyle name="40% - uthevingsfarge 2 3 2 5 4" xfId="45803" xr:uid="{00000000-0005-0000-0000-0000D64A0000}"/>
    <cellStyle name="40% - uthevingsfarge 2 3 2 5 5" xfId="45804" xr:uid="{00000000-0005-0000-0000-0000D74A0000}"/>
    <cellStyle name="40% - uthevingsfarge 2 3 2 5 6" xfId="45805" xr:uid="{00000000-0005-0000-0000-0000D84A0000}"/>
    <cellStyle name="40% - uthevingsfarge 2 3 2 5_AVA DVA EL" xfId="16837" xr:uid="{00000000-0005-0000-0000-0000D94A0000}"/>
    <cellStyle name="40% - uthevingsfarge 2 3 2 6" xfId="16838" xr:uid="{00000000-0005-0000-0000-0000DA4A0000}"/>
    <cellStyle name="40% - uthevingsfarge 2 3 2 6 2" xfId="16839" xr:uid="{00000000-0005-0000-0000-0000DB4A0000}"/>
    <cellStyle name="40% - uthevingsfarge 2 3 2 6_AVA DVA EL" xfId="16840" xr:uid="{00000000-0005-0000-0000-0000DC4A0000}"/>
    <cellStyle name="40% - uthevingsfarge 2 3 2 7" xfId="16841" xr:uid="{00000000-0005-0000-0000-0000DD4A0000}"/>
    <cellStyle name="40% - uthevingsfarge 2 3 2 8" xfId="45806" xr:uid="{00000000-0005-0000-0000-0000DE4A0000}"/>
    <cellStyle name="40% - uthevingsfarge 2 3 2 9" xfId="45807" xr:uid="{00000000-0005-0000-0000-0000DF4A0000}"/>
    <cellStyle name="40% - uthevingsfarge 2 3 2_3. Chng in credit spreads" xfId="45808" xr:uid="{00000000-0005-0000-0000-0000E04A0000}"/>
    <cellStyle name="40% - uthevingsfarge 2 3 3" xfId="4441" xr:uid="{00000000-0005-0000-0000-0000E14A0000}"/>
    <cellStyle name="40% - uthevingsfarge 2 3 3 2" xfId="16842" xr:uid="{00000000-0005-0000-0000-0000E24A0000}"/>
    <cellStyle name="40% - uthevingsfarge 2 3 3 2 2" xfId="45809" xr:uid="{00000000-0005-0000-0000-0000E34A0000}"/>
    <cellStyle name="40% - uthevingsfarge 2 3 3 2 2 2" xfId="45810" xr:uid="{00000000-0005-0000-0000-0000E44A0000}"/>
    <cellStyle name="40% - uthevingsfarge 2 3 3 2 2 2 2" xfId="45811" xr:uid="{00000000-0005-0000-0000-0000E54A0000}"/>
    <cellStyle name="40% - uthevingsfarge 2 3 3 2 2 3" xfId="45812" xr:uid="{00000000-0005-0000-0000-0000E64A0000}"/>
    <cellStyle name="40% - uthevingsfarge 2 3 3 2 2_3. Chng in credit spreads" xfId="45813" xr:uid="{00000000-0005-0000-0000-0000E74A0000}"/>
    <cellStyle name="40% - uthevingsfarge 2 3 3 2 3" xfId="45814" xr:uid="{00000000-0005-0000-0000-0000E84A0000}"/>
    <cellStyle name="40% - uthevingsfarge 2 3 3 2 3 2" xfId="45815" xr:uid="{00000000-0005-0000-0000-0000E94A0000}"/>
    <cellStyle name="40% - uthevingsfarge 2 3 3 2 3 2 2" xfId="45816" xr:uid="{00000000-0005-0000-0000-0000EA4A0000}"/>
    <cellStyle name="40% - uthevingsfarge 2 3 3 2 3 3" xfId="45817" xr:uid="{00000000-0005-0000-0000-0000EB4A0000}"/>
    <cellStyle name="40% - uthevingsfarge 2 3 3 2 3_3. Chng in credit spreads" xfId="45818" xr:uid="{00000000-0005-0000-0000-0000EC4A0000}"/>
    <cellStyle name="40% - uthevingsfarge 2 3 3 2 4" xfId="45819" xr:uid="{00000000-0005-0000-0000-0000ED4A0000}"/>
    <cellStyle name="40% - uthevingsfarge 2 3 3 2 4 2" xfId="45820" xr:uid="{00000000-0005-0000-0000-0000EE4A0000}"/>
    <cellStyle name="40% - uthevingsfarge 2 3 3 2 5" xfId="45821" xr:uid="{00000000-0005-0000-0000-0000EF4A0000}"/>
    <cellStyle name="40% - uthevingsfarge 2 3 3 2_3. Chng in credit spreads" xfId="45822" xr:uid="{00000000-0005-0000-0000-0000F04A0000}"/>
    <cellStyle name="40% - uthevingsfarge 2 3 3 3" xfId="16843" xr:uid="{00000000-0005-0000-0000-0000F14A0000}"/>
    <cellStyle name="40% - uthevingsfarge 2 3 3 3 2" xfId="45823" xr:uid="{00000000-0005-0000-0000-0000F24A0000}"/>
    <cellStyle name="40% - uthevingsfarge 2 3 3 3 2 2" xfId="45824" xr:uid="{00000000-0005-0000-0000-0000F34A0000}"/>
    <cellStyle name="40% - uthevingsfarge 2 3 3 3 3" xfId="45825" xr:uid="{00000000-0005-0000-0000-0000F44A0000}"/>
    <cellStyle name="40% - uthevingsfarge 2 3 3 3_3. Chng in credit spreads" xfId="45826" xr:uid="{00000000-0005-0000-0000-0000F54A0000}"/>
    <cellStyle name="40% - uthevingsfarge 2 3 3 4" xfId="45827" xr:uid="{00000000-0005-0000-0000-0000F64A0000}"/>
    <cellStyle name="40% - uthevingsfarge 2 3 3 4 2" xfId="45828" xr:uid="{00000000-0005-0000-0000-0000F74A0000}"/>
    <cellStyle name="40% - uthevingsfarge 2 3 3 4 2 2" xfId="45829" xr:uid="{00000000-0005-0000-0000-0000F84A0000}"/>
    <cellStyle name="40% - uthevingsfarge 2 3 3 4 3" xfId="45830" xr:uid="{00000000-0005-0000-0000-0000F94A0000}"/>
    <cellStyle name="40% - uthevingsfarge 2 3 3 4_3. Chng in credit spreads" xfId="45831" xr:uid="{00000000-0005-0000-0000-0000FA4A0000}"/>
    <cellStyle name="40% - uthevingsfarge 2 3 3 5" xfId="45832" xr:uid="{00000000-0005-0000-0000-0000FB4A0000}"/>
    <cellStyle name="40% - uthevingsfarge 2 3 3 5 2" xfId="45833" xr:uid="{00000000-0005-0000-0000-0000FC4A0000}"/>
    <cellStyle name="40% - uthevingsfarge 2 3 3 6" xfId="45834" xr:uid="{00000000-0005-0000-0000-0000FD4A0000}"/>
    <cellStyle name="40% - uthevingsfarge 2 3 3_3. Chng in credit spreads" xfId="45835" xr:uid="{00000000-0005-0000-0000-0000FE4A0000}"/>
    <cellStyle name="40% - uthevingsfarge 2 3 4" xfId="16844" xr:uid="{00000000-0005-0000-0000-0000FF4A0000}"/>
    <cellStyle name="40% - uthevingsfarge 2 3 4 2" xfId="16845" xr:uid="{00000000-0005-0000-0000-0000004B0000}"/>
    <cellStyle name="40% - uthevingsfarge 2 3 4 2 2" xfId="45836" xr:uid="{00000000-0005-0000-0000-0000014B0000}"/>
    <cellStyle name="40% - uthevingsfarge 2 3 4 2 2 2" xfId="45837" xr:uid="{00000000-0005-0000-0000-0000024B0000}"/>
    <cellStyle name="40% - uthevingsfarge 2 3 4 2 3" xfId="45838" xr:uid="{00000000-0005-0000-0000-0000034B0000}"/>
    <cellStyle name="40% - uthevingsfarge 2 3 4 2_3. Chng in credit spreads" xfId="45839" xr:uid="{00000000-0005-0000-0000-0000044B0000}"/>
    <cellStyle name="40% - uthevingsfarge 2 3 4 3" xfId="16846" xr:uid="{00000000-0005-0000-0000-0000054B0000}"/>
    <cellStyle name="40% - uthevingsfarge 2 3 4 3 2" xfId="45840" xr:uid="{00000000-0005-0000-0000-0000064B0000}"/>
    <cellStyle name="40% - uthevingsfarge 2 3 4 3 2 2" xfId="45841" xr:uid="{00000000-0005-0000-0000-0000074B0000}"/>
    <cellStyle name="40% - uthevingsfarge 2 3 4 3 3" xfId="45842" xr:uid="{00000000-0005-0000-0000-0000084B0000}"/>
    <cellStyle name="40% - uthevingsfarge 2 3 4 3_3. Chng in credit spreads" xfId="45843" xr:uid="{00000000-0005-0000-0000-0000094B0000}"/>
    <cellStyle name="40% - uthevingsfarge 2 3 4 4" xfId="45844" xr:uid="{00000000-0005-0000-0000-00000A4B0000}"/>
    <cellStyle name="40% - uthevingsfarge 2 3 4 4 2" xfId="45845" xr:uid="{00000000-0005-0000-0000-00000B4B0000}"/>
    <cellStyle name="40% - uthevingsfarge 2 3 4 5" xfId="45846" xr:uid="{00000000-0005-0000-0000-00000C4B0000}"/>
    <cellStyle name="40% - uthevingsfarge 2 3 4 6" xfId="45847" xr:uid="{00000000-0005-0000-0000-00000D4B0000}"/>
    <cellStyle name="40% - uthevingsfarge 2 3 4_3. Chng in credit spreads" xfId="45848" xr:uid="{00000000-0005-0000-0000-00000E4B0000}"/>
    <cellStyle name="40% - uthevingsfarge 2 3 5" xfId="16847" xr:uid="{00000000-0005-0000-0000-00000F4B0000}"/>
    <cellStyle name="40% - uthevingsfarge 2 3 5 2" xfId="16848" xr:uid="{00000000-0005-0000-0000-0000104B0000}"/>
    <cellStyle name="40% - uthevingsfarge 2 3 5 2 2" xfId="45849" xr:uid="{00000000-0005-0000-0000-0000114B0000}"/>
    <cellStyle name="40% - uthevingsfarge 2 3 5 3" xfId="16849" xr:uid="{00000000-0005-0000-0000-0000124B0000}"/>
    <cellStyle name="40% - uthevingsfarge 2 3 5 4" xfId="45850" xr:uid="{00000000-0005-0000-0000-0000134B0000}"/>
    <cellStyle name="40% - uthevingsfarge 2 3 5 5" xfId="45851" xr:uid="{00000000-0005-0000-0000-0000144B0000}"/>
    <cellStyle name="40% - uthevingsfarge 2 3 5 6" xfId="45852" xr:uid="{00000000-0005-0000-0000-0000154B0000}"/>
    <cellStyle name="40% - uthevingsfarge 2 3 5_3. Chng in credit spreads" xfId="45853" xr:uid="{00000000-0005-0000-0000-0000164B0000}"/>
    <cellStyle name="40% - uthevingsfarge 2 3 6" xfId="16850" xr:uid="{00000000-0005-0000-0000-0000174B0000}"/>
    <cellStyle name="40% - uthevingsfarge 2 3 6 2" xfId="16851" xr:uid="{00000000-0005-0000-0000-0000184B0000}"/>
    <cellStyle name="40% - uthevingsfarge 2 3 6 2 2" xfId="45854" xr:uid="{00000000-0005-0000-0000-0000194B0000}"/>
    <cellStyle name="40% - uthevingsfarge 2 3 6 3" xfId="16852" xr:uid="{00000000-0005-0000-0000-00001A4B0000}"/>
    <cellStyle name="40% - uthevingsfarge 2 3 6 4" xfId="45855" xr:uid="{00000000-0005-0000-0000-00001B4B0000}"/>
    <cellStyle name="40% - uthevingsfarge 2 3 6 5" xfId="45856" xr:uid="{00000000-0005-0000-0000-00001C4B0000}"/>
    <cellStyle name="40% - uthevingsfarge 2 3 6 6" xfId="45857" xr:uid="{00000000-0005-0000-0000-00001D4B0000}"/>
    <cellStyle name="40% - uthevingsfarge 2 3 6_3. Chng in credit spreads" xfId="45858" xr:uid="{00000000-0005-0000-0000-00001E4B0000}"/>
    <cellStyle name="40% - uthevingsfarge 2 3 7" xfId="16853" xr:uid="{00000000-0005-0000-0000-00001F4B0000}"/>
    <cellStyle name="40% - uthevingsfarge 2 3 7 2" xfId="16854" xr:uid="{00000000-0005-0000-0000-0000204B0000}"/>
    <cellStyle name="40% - uthevingsfarge 2 3 7 2 2" xfId="45859" xr:uid="{00000000-0005-0000-0000-0000214B0000}"/>
    <cellStyle name="40% - uthevingsfarge 2 3 7 3" xfId="45860" xr:uid="{00000000-0005-0000-0000-0000224B0000}"/>
    <cellStyle name="40% - uthevingsfarge 2 3 7_3. Chng in credit spreads" xfId="45861" xr:uid="{00000000-0005-0000-0000-0000234B0000}"/>
    <cellStyle name="40% - uthevingsfarge 2 3 8" xfId="16855" xr:uid="{00000000-0005-0000-0000-0000244B0000}"/>
    <cellStyle name="40% - uthevingsfarge 2 3 9" xfId="39939" xr:uid="{00000000-0005-0000-0000-0000254B0000}"/>
    <cellStyle name="40% - uthevingsfarge 2 3_4 manuell" xfId="55053" xr:uid="{A5E08C77-6BC7-4B6A-812B-808F4DCF9B03}"/>
    <cellStyle name="40% - uthevingsfarge 2 30" xfId="4442" xr:uid="{00000000-0005-0000-0000-0000274B0000}"/>
    <cellStyle name="40% - uthevingsfarge 2 30 2" xfId="4443" xr:uid="{00000000-0005-0000-0000-0000284B0000}"/>
    <cellStyle name="40% - uthevingsfarge 2 30 2 2" xfId="4444" xr:uid="{00000000-0005-0000-0000-0000294B0000}"/>
    <cellStyle name="40% - uthevingsfarge 2 30 2 3" xfId="45862" xr:uid="{00000000-0005-0000-0000-00002A4B0000}"/>
    <cellStyle name="40% - uthevingsfarge 2 30 2_4 manuell" xfId="55054" xr:uid="{A2C94C1F-851D-4AD5-890A-DC17AC2E7E28}"/>
    <cellStyle name="40% - uthevingsfarge 2 30 3" xfId="4445" xr:uid="{00000000-0005-0000-0000-00002C4B0000}"/>
    <cellStyle name="40% - uthevingsfarge 2 30 4" xfId="45863" xr:uid="{00000000-0005-0000-0000-00002D4B0000}"/>
    <cellStyle name="40% - uthevingsfarge 2 30_4 manuell" xfId="55055" xr:uid="{58FC81AE-768D-43B2-9677-D92EE5167A66}"/>
    <cellStyle name="40% - uthevingsfarge 2 31" xfId="4446" xr:uid="{00000000-0005-0000-0000-00002F4B0000}"/>
    <cellStyle name="40% - uthevingsfarge 2 31 2" xfId="4447" xr:uid="{00000000-0005-0000-0000-0000304B0000}"/>
    <cellStyle name="40% - uthevingsfarge 2 31 2 2" xfId="4448" xr:uid="{00000000-0005-0000-0000-0000314B0000}"/>
    <cellStyle name="40% - uthevingsfarge 2 31 2 3" xfId="45864" xr:uid="{00000000-0005-0000-0000-0000324B0000}"/>
    <cellStyle name="40% - uthevingsfarge 2 31 2_4 manuell" xfId="55056" xr:uid="{265F4758-AFB1-4EB1-9F27-8F6613C46B59}"/>
    <cellStyle name="40% - uthevingsfarge 2 31 3" xfId="4449" xr:uid="{00000000-0005-0000-0000-0000344B0000}"/>
    <cellStyle name="40% - uthevingsfarge 2 31 4" xfId="45865" xr:uid="{00000000-0005-0000-0000-0000354B0000}"/>
    <cellStyle name="40% - uthevingsfarge 2 31_4 manuell" xfId="55057" xr:uid="{CA72755D-7EDE-44FC-9A88-1D7EF4EBA4BA}"/>
    <cellStyle name="40% - uthevingsfarge 2 32" xfId="4450" xr:uid="{00000000-0005-0000-0000-0000374B0000}"/>
    <cellStyle name="40% - uthevingsfarge 2 32 2" xfId="4451" xr:uid="{00000000-0005-0000-0000-0000384B0000}"/>
    <cellStyle name="40% - uthevingsfarge 2 32 2 2" xfId="4452" xr:uid="{00000000-0005-0000-0000-0000394B0000}"/>
    <cellStyle name="40% - uthevingsfarge 2 32 2 3" xfId="45866" xr:uid="{00000000-0005-0000-0000-00003A4B0000}"/>
    <cellStyle name="40% - uthevingsfarge 2 32 2_4 manuell" xfId="55058" xr:uid="{35960BBC-E454-4E5F-98DA-D5CE606BE545}"/>
    <cellStyle name="40% - uthevingsfarge 2 32 3" xfId="4453" xr:uid="{00000000-0005-0000-0000-00003C4B0000}"/>
    <cellStyle name="40% - uthevingsfarge 2 32 4" xfId="45867" xr:uid="{00000000-0005-0000-0000-00003D4B0000}"/>
    <cellStyle name="40% - uthevingsfarge 2 32_4 manuell" xfId="55059" xr:uid="{08807CDB-3DC5-407E-A53D-3487D6F28AD3}"/>
    <cellStyle name="40% - uthevingsfarge 2 33" xfId="4454" xr:uid="{00000000-0005-0000-0000-00003F4B0000}"/>
    <cellStyle name="40% - uthevingsfarge 2 33 2" xfId="4455" xr:uid="{00000000-0005-0000-0000-0000404B0000}"/>
    <cellStyle name="40% - uthevingsfarge 2 33 2 2" xfId="4456" xr:uid="{00000000-0005-0000-0000-0000414B0000}"/>
    <cellStyle name="40% - uthevingsfarge 2 33 2 3" xfId="45868" xr:uid="{00000000-0005-0000-0000-0000424B0000}"/>
    <cellStyle name="40% - uthevingsfarge 2 33 2_4 manuell" xfId="55060" xr:uid="{7CC07831-7CDB-4D17-AB59-829B707320A8}"/>
    <cellStyle name="40% - uthevingsfarge 2 33 3" xfId="4457" xr:uid="{00000000-0005-0000-0000-0000444B0000}"/>
    <cellStyle name="40% - uthevingsfarge 2 33 4" xfId="45869" xr:uid="{00000000-0005-0000-0000-0000454B0000}"/>
    <cellStyle name="40% - uthevingsfarge 2 33_4 manuell" xfId="55061" xr:uid="{7E66CDA7-7C50-4D04-8F19-B66E8657A295}"/>
    <cellStyle name="40% - uthevingsfarge 2 34" xfId="4458" xr:uid="{00000000-0005-0000-0000-0000474B0000}"/>
    <cellStyle name="40% - uthevingsfarge 2 34 2" xfId="4459" xr:uid="{00000000-0005-0000-0000-0000484B0000}"/>
    <cellStyle name="40% - uthevingsfarge 2 34 2 2" xfId="4460" xr:uid="{00000000-0005-0000-0000-0000494B0000}"/>
    <cellStyle name="40% - uthevingsfarge 2 34 2 3" xfId="45870" xr:uid="{00000000-0005-0000-0000-00004A4B0000}"/>
    <cellStyle name="40% - uthevingsfarge 2 34 2_4 manuell" xfId="55062" xr:uid="{B23BA3FB-F71D-4DF3-ACDB-EA7656B2F564}"/>
    <cellStyle name="40% - uthevingsfarge 2 34 3" xfId="4461" xr:uid="{00000000-0005-0000-0000-00004C4B0000}"/>
    <cellStyle name="40% - uthevingsfarge 2 34 4" xfId="45871" xr:uid="{00000000-0005-0000-0000-00004D4B0000}"/>
    <cellStyle name="40% - uthevingsfarge 2 34_4 manuell" xfId="55063" xr:uid="{A147DCB8-6FA8-45F4-81DE-EBD9728607B9}"/>
    <cellStyle name="40% - uthevingsfarge 2 35" xfId="4462" xr:uid="{00000000-0005-0000-0000-00004F4B0000}"/>
    <cellStyle name="40% - uthevingsfarge 2 35 2" xfId="4463" xr:uid="{00000000-0005-0000-0000-0000504B0000}"/>
    <cellStyle name="40% - uthevingsfarge 2 35 2 2" xfId="4464" xr:uid="{00000000-0005-0000-0000-0000514B0000}"/>
    <cellStyle name="40% - uthevingsfarge 2 35 2 3" xfId="45872" xr:uid="{00000000-0005-0000-0000-0000524B0000}"/>
    <cellStyle name="40% - uthevingsfarge 2 35 2_4 manuell" xfId="55064" xr:uid="{A48320E3-D936-4D61-ADEC-EDD31271A606}"/>
    <cellStyle name="40% - uthevingsfarge 2 35 3" xfId="4465" xr:uid="{00000000-0005-0000-0000-0000544B0000}"/>
    <cellStyle name="40% - uthevingsfarge 2 35 4" xfId="45873" xr:uid="{00000000-0005-0000-0000-0000554B0000}"/>
    <cellStyle name="40% - uthevingsfarge 2 35_4 manuell" xfId="55065" xr:uid="{A4AB32EA-E3BF-499C-98F1-2F438C829C97}"/>
    <cellStyle name="40% - uthevingsfarge 2 36" xfId="4466" xr:uid="{00000000-0005-0000-0000-0000574B0000}"/>
    <cellStyle name="40% - uthevingsfarge 2 36 2" xfId="4467" xr:uid="{00000000-0005-0000-0000-0000584B0000}"/>
    <cellStyle name="40% - uthevingsfarge 2 36 2 2" xfId="4468" xr:uid="{00000000-0005-0000-0000-0000594B0000}"/>
    <cellStyle name="40% - uthevingsfarge 2 36 2 3" xfId="45874" xr:uid="{00000000-0005-0000-0000-00005A4B0000}"/>
    <cellStyle name="40% - uthevingsfarge 2 36 2_4 manuell" xfId="55066" xr:uid="{E776190C-D474-4024-B33B-0FD91C8BDC49}"/>
    <cellStyle name="40% - uthevingsfarge 2 36 3" xfId="4469" xr:uid="{00000000-0005-0000-0000-00005C4B0000}"/>
    <cellStyle name="40% - uthevingsfarge 2 36 4" xfId="45875" xr:uid="{00000000-0005-0000-0000-00005D4B0000}"/>
    <cellStyle name="40% - uthevingsfarge 2 36_4 manuell" xfId="55067" xr:uid="{CDD1D33B-39F6-4B58-97F3-3F9C3624B6C1}"/>
    <cellStyle name="40% - uthevingsfarge 2 37" xfId="4470" xr:uid="{00000000-0005-0000-0000-00005F4B0000}"/>
    <cellStyle name="40% - uthevingsfarge 2 37 2" xfId="4471" xr:uid="{00000000-0005-0000-0000-0000604B0000}"/>
    <cellStyle name="40% - uthevingsfarge 2 37 2 2" xfId="4472" xr:uid="{00000000-0005-0000-0000-0000614B0000}"/>
    <cellStyle name="40% - uthevingsfarge 2 37 2 3" xfId="45876" xr:uid="{00000000-0005-0000-0000-0000624B0000}"/>
    <cellStyle name="40% - uthevingsfarge 2 37 2_4 manuell" xfId="55068" xr:uid="{9A80622F-79E7-4A19-83D4-B28450300ECC}"/>
    <cellStyle name="40% - uthevingsfarge 2 37 3" xfId="4473" xr:uid="{00000000-0005-0000-0000-0000644B0000}"/>
    <cellStyle name="40% - uthevingsfarge 2 37 4" xfId="45877" xr:uid="{00000000-0005-0000-0000-0000654B0000}"/>
    <cellStyle name="40% - uthevingsfarge 2 37_4 manuell" xfId="55069" xr:uid="{4BFC2E9B-C51B-40F6-9789-71CEF20F12E4}"/>
    <cellStyle name="40% - uthevingsfarge 2 38" xfId="4474" xr:uid="{00000000-0005-0000-0000-0000674B0000}"/>
    <cellStyle name="40% - uthevingsfarge 2 38 2" xfId="4475" xr:uid="{00000000-0005-0000-0000-0000684B0000}"/>
    <cellStyle name="40% - uthevingsfarge 2 38 2 2" xfId="4476" xr:uid="{00000000-0005-0000-0000-0000694B0000}"/>
    <cellStyle name="40% - uthevingsfarge 2 38 2 3" xfId="45878" xr:uid="{00000000-0005-0000-0000-00006A4B0000}"/>
    <cellStyle name="40% - uthevingsfarge 2 38 2_4 manuell" xfId="55070" xr:uid="{1454D671-063F-48DC-8733-BCD7438CA513}"/>
    <cellStyle name="40% - uthevingsfarge 2 38 3" xfId="4477" xr:uid="{00000000-0005-0000-0000-00006C4B0000}"/>
    <cellStyle name="40% - uthevingsfarge 2 38 4" xfId="45879" xr:uid="{00000000-0005-0000-0000-00006D4B0000}"/>
    <cellStyle name="40% - uthevingsfarge 2 38_4 manuell" xfId="55071" xr:uid="{D2798EAE-9904-4618-8889-5BB451673F96}"/>
    <cellStyle name="40% - uthevingsfarge 2 39" xfId="4478" xr:uid="{00000000-0005-0000-0000-00006F4B0000}"/>
    <cellStyle name="40% - uthevingsfarge 2 39 2" xfId="4479" xr:uid="{00000000-0005-0000-0000-0000704B0000}"/>
    <cellStyle name="40% - uthevingsfarge 2 39 2 2" xfId="4480" xr:uid="{00000000-0005-0000-0000-0000714B0000}"/>
    <cellStyle name="40% - uthevingsfarge 2 39 2 3" xfId="45880" xr:uid="{00000000-0005-0000-0000-0000724B0000}"/>
    <cellStyle name="40% - uthevingsfarge 2 39 2_4 manuell" xfId="55072" xr:uid="{3B0D0804-5AE5-40C2-9724-A8C7566FBA5A}"/>
    <cellStyle name="40% - uthevingsfarge 2 39 3" xfId="4481" xr:uid="{00000000-0005-0000-0000-0000744B0000}"/>
    <cellStyle name="40% - uthevingsfarge 2 39 4" xfId="45881" xr:uid="{00000000-0005-0000-0000-0000754B0000}"/>
    <cellStyle name="40% - uthevingsfarge 2 39_4 manuell" xfId="55073" xr:uid="{18302E94-9654-4400-BC05-77B8E0CD2A4F}"/>
    <cellStyle name="40% - uthevingsfarge 2 4" xfId="4482" xr:uid="{00000000-0005-0000-0000-0000774B0000}"/>
    <cellStyle name="40% - uthevingsfarge 2 4 10" xfId="45882" xr:uid="{00000000-0005-0000-0000-0000784B0000}"/>
    <cellStyle name="40% - uthevingsfarge 2 4 2" xfId="4483" xr:uid="{00000000-0005-0000-0000-0000794B0000}"/>
    <cellStyle name="40% - uthevingsfarge 2 4 2 2" xfId="4484" xr:uid="{00000000-0005-0000-0000-00007A4B0000}"/>
    <cellStyle name="40% - uthevingsfarge 2 4 2 2 2" xfId="16856" xr:uid="{00000000-0005-0000-0000-00007B4B0000}"/>
    <cellStyle name="40% - uthevingsfarge 2 4 2 2 2 2" xfId="45883" xr:uid="{00000000-0005-0000-0000-00007C4B0000}"/>
    <cellStyle name="40% - uthevingsfarge 2 4 2 2 3" xfId="45884" xr:uid="{00000000-0005-0000-0000-00007D4B0000}"/>
    <cellStyle name="40% - uthevingsfarge 2 4 2 2_3. Chng in credit spreads" xfId="45885" xr:uid="{00000000-0005-0000-0000-00007E4B0000}"/>
    <cellStyle name="40% - uthevingsfarge 2 4 2 3" xfId="16857" xr:uid="{00000000-0005-0000-0000-00007F4B0000}"/>
    <cellStyle name="40% - uthevingsfarge 2 4 2 3 2" xfId="45886" xr:uid="{00000000-0005-0000-0000-0000804B0000}"/>
    <cellStyle name="40% - uthevingsfarge 2 4 2 3 2 2" xfId="45887" xr:uid="{00000000-0005-0000-0000-0000814B0000}"/>
    <cellStyle name="40% - uthevingsfarge 2 4 2 3 3" xfId="45888" xr:uid="{00000000-0005-0000-0000-0000824B0000}"/>
    <cellStyle name="40% - uthevingsfarge 2 4 2 3_3. Chng in credit spreads" xfId="45889" xr:uid="{00000000-0005-0000-0000-0000834B0000}"/>
    <cellStyle name="40% - uthevingsfarge 2 4 2 4" xfId="45890" xr:uid="{00000000-0005-0000-0000-0000844B0000}"/>
    <cellStyle name="40% - uthevingsfarge 2 4 2 4 2" xfId="45891" xr:uid="{00000000-0005-0000-0000-0000854B0000}"/>
    <cellStyle name="40% - uthevingsfarge 2 4 2 5" xfId="45892" xr:uid="{00000000-0005-0000-0000-0000864B0000}"/>
    <cellStyle name="40% - uthevingsfarge 2 4 2 6" xfId="45893" xr:uid="{00000000-0005-0000-0000-0000874B0000}"/>
    <cellStyle name="40% - uthevingsfarge 2 4 2 7" xfId="45894" xr:uid="{00000000-0005-0000-0000-0000884B0000}"/>
    <cellStyle name="40% - uthevingsfarge 2 4 2 8" xfId="45895" xr:uid="{00000000-0005-0000-0000-0000894B0000}"/>
    <cellStyle name="40% - uthevingsfarge 2 4 2_3. Chng in credit spreads" xfId="45896" xr:uid="{00000000-0005-0000-0000-00008A4B0000}"/>
    <cellStyle name="40% - uthevingsfarge 2 4 3" xfId="4485" xr:uid="{00000000-0005-0000-0000-00008B4B0000}"/>
    <cellStyle name="40% - uthevingsfarge 2 4 3 2" xfId="16858" xr:uid="{00000000-0005-0000-0000-00008C4B0000}"/>
    <cellStyle name="40% - uthevingsfarge 2 4 3 2 2" xfId="45897" xr:uid="{00000000-0005-0000-0000-00008D4B0000}"/>
    <cellStyle name="40% - uthevingsfarge 2 4 3 3" xfId="16859" xr:uid="{00000000-0005-0000-0000-00008E4B0000}"/>
    <cellStyle name="40% - uthevingsfarge 2 4 3 4" xfId="45898" xr:uid="{00000000-0005-0000-0000-00008F4B0000}"/>
    <cellStyle name="40% - uthevingsfarge 2 4 3 5" xfId="45899" xr:uid="{00000000-0005-0000-0000-0000904B0000}"/>
    <cellStyle name="40% - uthevingsfarge 2 4 3 6" xfId="45900" xr:uid="{00000000-0005-0000-0000-0000914B0000}"/>
    <cellStyle name="40% - uthevingsfarge 2 4 3_3. Chng in credit spreads" xfId="45901" xr:uid="{00000000-0005-0000-0000-0000924B0000}"/>
    <cellStyle name="40% - uthevingsfarge 2 4 4" xfId="16860" xr:uid="{00000000-0005-0000-0000-0000934B0000}"/>
    <cellStyle name="40% - uthevingsfarge 2 4 4 2" xfId="16861" xr:uid="{00000000-0005-0000-0000-0000944B0000}"/>
    <cellStyle name="40% - uthevingsfarge 2 4 4 2 2" xfId="45902" xr:uid="{00000000-0005-0000-0000-0000954B0000}"/>
    <cellStyle name="40% - uthevingsfarge 2 4 4 3" xfId="16862" xr:uid="{00000000-0005-0000-0000-0000964B0000}"/>
    <cellStyle name="40% - uthevingsfarge 2 4 4 4" xfId="45903" xr:uid="{00000000-0005-0000-0000-0000974B0000}"/>
    <cellStyle name="40% - uthevingsfarge 2 4 4 5" xfId="45904" xr:uid="{00000000-0005-0000-0000-0000984B0000}"/>
    <cellStyle name="40% - uthevingsfarge 2 4 4 6" xfId="45905" xr:uid="{00000000-0005-0000-0000-0000994B0000}"/>
    <cellStyle name="40% - uthevingsfarge 2 4 4_3. Chng in credit spreads" xfId="45906" xr:uid="{00000000-0005-0000-0000-00009A4B0000}"/>
    <cellStyle name="40% - uthevingsfarge 2 4 5" xfId="16863" xr:uid="{00000000-0005-0000-0000-00009B4B0000}"/>
    <cellStyle name="40% - uthevingsfarge 2 4 5 2" xfId="16864" xr:uid="{00000000-0005-0000-0000-00009C4B0000}"/>
    <cellStyle name="40% - uthevingsfarge 2 4 5 3" xfId="16865" xr:uid="{00000000-0005-0000-0000-00009D4B0000}"/>
    <cellStyle name="40% - uthevingsfarge 2 4 5 4" xfId="45907" xr:uid="{00000000-0005-0000-0000-00009E4B0000}"/>
    <cellStyle name="40% - uthevingsfarge 2 4 5 5" xfId="45908" xr:uid="{00000000-0005-0000-0000-00009F4B0000}"/>
    <cellStyle name="40% - uthevingsfarge 2 4 5 6" xfId="45909" xr:uid="{00000000-0005-0000-0000-0000A04B0000}"/>
    <cellStyle name="40% - uthevingsfarge 2 4 5_AVA DVA EL" xfId="16866" xr:uid="{00000000-0005-0000-0000-0000A14B0000}"/>
    <cellStyle name="40% - uthevingsfarge 2 4 6" xfId="16867" xr:uid="{00000000-0005-0000-0000-0000A24B0000}"/>
    <cellStyle name="40% - uthevingsfarge 2 4 6 2" xfId="16868" xr:uid="{00000000-0005-0000-0000-0000A34B0000}"/>
    <cellStyle name="40% - uthevingsfarge 2 4 6_AVA DVA EL" xfId="16869" xr:uid="{00000000-0005-0000-0000-0000A44B0000}"/>
    <cellStyle name="40% - uthevingsfarge 2 4 7" xfId="16870" xr:uid="{00000000-0005-0000-0000-0000A54B0000}"/>
    <cellStyle name="40% - uthevingsfarge 2 4 8" xfId="39940" xr:uid="{00000000-0005-0000-0000-0000A64B0000}"/>
    <cellStyle name="40% - uthevingsfarge 2 4 9" xfId="45910" xr:uid="{00000000-0005-0000-0000-0000A74B0000}"/>
    <cellStyle name="40% - uthevingsfarge 2 4_3. Chng in credit spreads" xfId="45911" xr:uid="{00000000-0005-0000-0000-0000A84B0000}"/>
    <cellStyle name="40% - uthevingsfarge 2 40" xfId="4486" xr:uid="{00000000-0005-0000-0000-0000A94B0000}"/>
    <cellStyle name="40% - uthevingsfarge 2 40 2" xfId="4487" xr:uid="{00000000-0005-0000-0000-0000AA4B0000}"/>
    <cellStyle name="40% - uthevingsfarge 2 40 2 2" xfId="4488" xr:uid="{00000000-0005-0000-0000-0000AB4B0000}"/>
    <cellStyle name="40% - uthevingsfarge 2 40 2 3" xfId="45912" xr:uid="{00000000-0005-0000-0000-0000AC4B0000}"/>
    <cellStyle name="40% - uthevingsfarge 2 40 2_4 manuell" xfId="55074" xr:uid="{BC1F2EA1-635C-4C09-B033-E9A8D89A10DE}"/>
    <cellStyle name="40% - uthevingsfarge 2 40 3" xfId="4489" xr:uid="{00000000-0005-0000-0000-0000AE4B0000}"/>
    <cellStyle name="40% - uthevingsfarge 2 40 4" xfId="45913" xr:uid="{00000000-0005-0000-0000-0000AF4B0000}"/>
    <cellStyle name="40% - uthevingsfarge 2 40_4 manuell" xfId="55075" xr:uid="{D8F942E5-119C-4440-A348-D772D5A3C884}"/>
    <cellStyle name="40% - uthevingsfarge 2 41" xfId="4490" xr:uid="{00000000-0005-0000-0000-0000B14B0000}"/>
    <cellStyle name="40% - uthevingsfarge 2 41 2" xfId="4491" xr:uid="{00000000-0005-0000-0000-0000B24B0000}"/>
    <cellStyle name="40% - uthevingsfarge 2 41 2 2" xfId="4492" xr:uid="{00000000-0005-0000-0000-0000B34B0000}"/>
    <cellStyle name="40% - uthevingsfarge 2 41 2 3" xfId="45914" xr:uid="{00000000-0005-0000-0000-0000B44B0000}"/>
    <cellStyle name="40% - uthevingsfarge 2 41 2_4 manuell" xfId="55076" xr:uid="{3B6E97C4-9FB3-4EE3-A4D3-39519AA1B983}"/>
    <cellStyle name="40% - uthevingsfarge 2 41 3" xfId="4493" xr:uid="{00000000-0005-0000-0000-0000B64B0000}"/>
    <cellStyle name="40% - uthevingsfarge 2 41 4" xfId="45915" xr:uid="{00000000-0005-0000-0000-0000B74B0000}"/>
    <cellStyle name="40% - uthevingsfarge 2 41_4 manuell" xfId="55077" xr:uid="{146400C4-E339-401E-80B0-CA59C7F9F7F3}"/>
    <cellStyle name="40% - uthevingsfarge 2 42" xfId="4494" xr:uid="{00000000-0005-0000-0000-0000B94B0000}"/>
    <cellStyle name="40% - uthevingsfarge 2 42 2" xfId="4495" xr:uid="{00000000-0005-0000-0000-0000BA4B0000}"/>
    <cellStyle name="40% - uthevingsfarge 2 42 2 2" xfId="4496" xr:uid="{00000000-0005-0000-0000-0000BB4B0000}"/>
    <cellStyle name="40% - uthevingsfarge 2 42 2 3" xfId="45916" xr:uid="{00000000-0005-0000-0000-0000BC4B0000}"/>
    <cellStyle name="40% - uthevingsfarge 2 42 2_4 manuell" xfId="55078" xr:uid="{F162AD83-446C-4FF3-B7C8-0A1E8F96EA26}"/>
    <cellStyle name="40% - uthevingsfarge 2 42 3" xfId="4497" xr:uid="{00000000-0005-0000-0000-0000BE4B0000}"/>
    <cellStyle name="40% - uthevingsfarge 2 42 4" xfId="45917" xr:uid="{00000000-0005-0000-0000-0000BF4B0000}"/>
    <cellStyle name="40% - uthevingsfarge 2 42_4 manuell" xfId="55079" xr:uid="{8D0BEB1E-0D5C-4A8A-A2C0-9416B7B74BF8}"/>
    <cellStyle name="40% - uthevingsfarge 2 43" xfId="4498" xr:uid="{00000000-0005-0000-0000-0000C14B0000}"/>
    <cellStyle name="40% - uthevingsfarge 2 43 2" xfId="4499" xr:uid="{00000000-0005-0000-0000-0000C24B0000}"/>
    <cellStyle name="40% - uthevingsfarge 2 43 2 2" xfId="4500" xr:uid="{00000000-0005-0000-0000-0000C34B0000}"/>
    <cellStyle name="40% - uthevingsfarge 2 43 2 3" xfId="45918" xr:uid="{00000000-0005-0000-0000-0000C44B0000}"/>
    <cellStyle name="40% - uthevingsfarge 2 43 2_4 manuell" xfId="55080" xr:uid="{D3DB1BB9-BE7E-4196-B9E6-AB17DEB31698}"/>
    <cellStyle name="40% - uthevingsfarge 2 43 3" xfId="4501" xr:uid="{00000000-0005-0000-0000-0000C64B0000}"/>
    <cellStyle name="40% - uthevingsfarge 2 43 4" xfId="45919" xr:uid="{00000000-0005-0000-0000-0000C74B0000}"/>
    <cellStyle name="40% - uthevingsfarge 2 43_4 manuell" xfId="55081" xr:uid="{5DAA2942-CFA9-47EC-9DE1-7D6A4268C1CD}"/>
    <cellStyle name="40% - uthevingsfarge 2 44" xfId="4502" xr:uid="{00000000-0005-0000-0000-0000C94B0000}"/>
    <cellStyle name="40% - uthevingsfarge 2 44 2" xfId="4503" xr:uid="{00000000-0005-0000-0000-0000CA4B0000}"/>
    <cellStyle name="40% - uthevingsfarge 2 44 2 2" xfId="4504" xr:uid="{00000000-0005-0000-0000-0000CB4B0000}"/>
    <cellStyle name="40% - uthevingsfarge 2 44 2 3" xfId="45920" xr:uid="{00000000-0005-0000-0000-0000CC4B0000}"/>
    <cellStyle name="40% - uthevingsfarge 2 44 2_4 manuell" xfId="55082" xr:uid="{CA776354-379B-4479-8E7B-37B291832330}"/>
    <cellStyle name="40% - uthevingsfarge 2 44 3" xfId="4505" xr:uid="{00000000-0005-0000-0000-0000CE4B0000}"/>
    <cellStyle name="40% - uthevingsfarge 2 44 4" xfId="45921" xr:uid="{00000000-0005-0000-0000-0000CF4B0000}"/>
    <cellStyle name="40% - uthevingsfarge 2 44_4 manuell" xfId="55083" xr:uid="{1DD5A30A-A962-4D84-86D1-A1B2E72F0969}"/>
    <cellStyle name="40% - uthevingsfarge 2 45" xfId="4506" xr:uid="{00000000-0005-0000-0000-0000D14B0000}"/>
    <cellStyle name="40% - uthevingsfarge 2 45 2" xfId="4507" xr:uid="{00000000-0005-0000-0000-0000D24B0000}"/>
    <cellStyle name="40% - uthevingsfarge 2 45 2 2" xfId="4508" xr:uid="{00000000-0005-0000-0000-0000D34B0000}"/>
    <cellStyle name="40% - uthevingsfarge 2 45 2 3" xfId="45922" xr:uid="{00000000-0005-0000-0000-0000D44B0000}"/>
    <cellStyle name="40% - uthevingsfarge 2 45 2_4 manuell" xfId="55084" xr:uid="{94337D3A-D09F-4563-9CF4-346D12920036}"/>
    <cellStyle name="40% - uthevingsfarge 2 45 3" xfId="4509" xr:uid="{00000000-0005-0000-0000-0000D64B0000}"/>
    <cellStyle name="40% - uthevingsfarge 2 45 4" xfId="45923" xr:uid="{00000000-0005-0000-0000-0000D74B0000}"/>
    <cellStyle name="40% - uthevingsfarge 2 45_4 manuell" xfId="55085" xr:uid="{6E387435-D789-4E82-87E8-9FF22F8B683D}"/>
    <cellStyle name="40% - uthevingsfarge 2 46" xfId="4510" xr:uid="{00000000-0005-0000-0000-0000D94B0000}"/>
    <cellStyle name="40% - uthevingsfarge 2 46 2" xfId="4511" xr:uid="{00000000-0005-0000-0000-0000DA4B0000}"/>
    <cellStyle name="40% - uthevingsfarge 2 46 2 2" xfId="4512" xr:uid="{00000000-0005-0000-0000-0000DB4B0000}"/>
    <cellStyle name="40% - uthevingsfarge 2 46 2 3" xfId="45924" xr:uid="{00000000-0005-0000-0000-0000DC4B0000}"/>
    <cellStyle name="40% - uthevingsfarge 2 46 2_4 manuell" xfId="55086" xr:uid="{8052722F-9629-4D92-A55B-FF78F25606C9}"/>
    <cellStyle name="40% - uthevingsfarge 2 46 3" xfId="4513" xr:uid="{00000000-0005-0000-0000-0000DE4B0000}"/>
    <cellStyle name="40% - uthevingsfarge 2 46 4" xfId="45925" xr:uid="{00000000-0005-0000-0000-0000DF4B0000}"/>
    <cellStyle name="40% - uthevingsfarge 2 46_4 manuell" xfId="55087" xr:uid="{29EE694D-AE53-43CB-B740-AD0F24A676A5}"/>
    <cellStyle name="40% - uthevingsfarge 2 47" xfId="4514" xr:uid="{00000000-0005-0000-0000-0000E14B0000}"/>
    <cellStyle name="40% - uthevingsfarge 2 47 2" xfId="4515" xr:uid="{00000000-0005-0000-0000-0000E24B0000}"/>
    <cellStyle name="40% - uthevingsfarge 2 47 2 2" xfId="4516" xr:uid="{00000000-0005-0000-0000-0000E34B0000}"/>
    <cellStyle name="40% - uthevingsfarge 2 47 2 3" xfId="45926" xr:uid="{00000000-0005-0000-0000-0000E44B0000}"/>
    <cellStyle name="40% - uthevingsfarge 2 47 2_4 manuell" xfId="55088" xr:uid="{EAB8A847-B0B6-4D87-8F54-EC48EBC50D37}"/>
    <cellStyle name="40% - uthevingsfarge 2 47 3" xfId="4517" xr:uid="{00000000-0005-0000-0000-0000E64B0000}"/>
    <cellStyle name="40% - uthevingsfarge 2 47 4" xfId="45927" xr:uid="{00000000-0005-0000-0000-0000E74B0000}"/>
    <cellStyle name="40% - uthevingsfarge 2 47_4 manuell" xfId="55089" xr:uid="{DAA0BCEA-4290-4202-B813-1E7A1591921A}"/>
    <cellStyle name="40% - uthevingsfarge 2 48" xfId="4518" xr:uid="{00000000-0005-0000-0000-0000E94B0000}"/>
    <cellStyle name="40% - uthevingsfarge 2 48 2" xfId="4519" xr:uid="{00000000-0005-0000-0000-0000EA4B0000}"/>
    <cellStyle name="40% - uthevingsfarge 2 48 2 2" xfId="4520" xr:uid="{00000000-0005-0000-0000-0000EB4B0000}"/>
    <cellStyle name="40% - uthevingsfarge 2 48 2 3" xfId="45928" xr:uid="{00000000-0005-0000-0000-0000EC4B0000}"/>
    <cellStyle name="40% - uthevingsfarge 2 48 2_4 manuell" xfId="55090" xr:uid="{B07B0539-2CDC-4333-8695-2B58F233E737}"/>
    <cellStyle name="40% - uthevingsfarge 2 48 3" xfId="4521" xr:uid="{00000000-0005-0000-0000-0000EE4B0000}"/>
    <cellStyle name="40% - uthevingsfarge 2 48 4" xfId="45929" xr:uid="{00000000-0005-0000-0000-0000EF4B0000}"/>
    <cellStyle name="40% - uthevingsfarge 2 48_4 manuell" xfId="55091" xr:uid="{5E12C92C-4DD0-47A8-A2B2-824AF048A713}"/>
    <cellStyle name="40% - uthevingsfarge 2 49" xfId="4522" xr:uid="{00000000-0005-0000-0000-0000F14B0000}"/>
    <cellStyle name="40% - uthevingsfarge 2 49 2" xfId="4523" xr:uid="{00000000-0005-0000-0000-0000F24B0000}"/>
    <cellStyle name="40% - uthevingsfarge 2 49 2 2" xfId="4524" xr:uid="{00000000-0005-0000-0000-0000F34B0000}"/>
    <cellStyle name="40% - uthevingsfarge 2 49 2 3" xfId="45930" xr:uid="{00000000-0005-0000-0000-0000F44B0000}"/>
    <cellStyle name="40% - uthevingsfarge 2 49 2_4 manuell" xfId="55092" xr:uid="{CFF881D9-B337-481E-92F8-07E8DDC8BBD0}"/>
    <cellStyle name="40% - uthevingsfarge 2 49 3" xfId="4525" xr:uid="{00000000-0005-0000-0000-0000F64B0000}"/>
    <cellStyle name="40% - uthevingsfarge 2 49 4" xfId="45931" xr:uid="{00000000-0005-0000-0000-0000F74B0000}"/>
    <cellStyle name="40% - uthevingsfarge 2 49_4 manuell" xfId="55093" xr:uid="{3CFF9E70-611B-4159-B8DB-4B8E0E19857A}"/>
    <cellStyle name="40% - uthevingsfarge 2 5" xfId="4526" xr:uid="{00000000-0005-0000-0000-0000F94B0000}"/>
    <cellStyle name="40% - uthevingsfarge 2 5 2" xfId="4527" xr:uid="{00000000-0005-0000-0000-0000FA4B0000}"/>
    <cellStyle name="40% - uthevingsfarge 2 5 2 2" xfId="4528" xr:uid="{00000000-0005-0000-0000-0000FB4B0000}"/>
    <cellStyle name="40% - uthevingsfarge 2 5 2 2 2" xfId="45932" xr:uid="{00000000-0005-0000-0000-0000FC4B0000}"/>
    <cellStyle name="40% - uthevingsfarge 2 5 2 2 2 2" xfId="45933" xr:uid="{00000000-0005-0000-0000-0000FD4B0000}"/>
    <cellStyle name="40% - uthevingsfarge 2 5 2 2 3" xfId="45934" xr:uid="{00000000-0005-0000-0000-0000FE4B0000}"/>
    <cellStyle name="40% - uthevingsfarge 2 5 2 2_3. Chng in credit spreads" xfId="45935" xr:uid="{00000000-0005-0000-0000-0000FF4B0000}"/>
    <cellStyle name="40% - uthevingsfarge 2 5 2 3" xfId="45936" xr:uid="{00000000-0005-0000-0000-0000004C0000}"/>
    <cellStyle name="40% - uthevingsfarge 2 5 2 3 2" xfId="45937" xr:uid="{00000000-0005-0000-0000-0000014C0000}"/>
    <cellStyle name="40% - uthevingsfarge 2 5 2 3 2 2" xfId="45938" xr:uid="{00000000-0005-0000-0000-0000024C0000}"/>
    <cellStyle name="40% - uthevingsfarge 2 5 2 3 3" xfId="45939" xr:uid="{00000000-0005-0000-0000-0000034C0000}"/>
    <cellStyle name="40% - uthevingsfarge 2 5 2 3_3. Chng in credit spreads" xfId="45940" xr:uid="{00000000-0005-0000-0000-0000044C0000}"/>
    <cellStyle name="40% - uthevingsfarge 2 5 2 4" xfId="45941" xr:uid="{00000000-0005-0000-0000-0000054C0000}"/>
    <cellStyle name="40% - uthevingsfarge 2 5 2 4 2" xfId="45942" xr:uid="{00000000-0005-0000-0000-0000064C0000}"/>
    <cellStyle name="40% - uthevingsfarge 2 5 2 5" xfId="45943" xr:uid="{00000000-0005-0000-0000-0000074C0000}"/>
    <cellStyle name="40% - uthevingsfarge 2 5 2_3. Chng in credit spreads" xfId="45944" xr:uid="{00000000-0005-0000-0000-0000084C0000}"/>
    <cellStyle name="40% - uthevingsfarge 2 5 3" xfId="4529" xr:uid="{00000000-0005-0000-0000-0000094C0000}"/>
    <cellStyle name="40% - uthevingsfarge 2 5 3 2" xfId="16871" xr:uid="{00000000-0005-0000-0000-00000A4C0000}"/>
    <cellStyle name="40% - uthevingsfarge 2 5 3 2 2" xfId="45945" xr:uid="{00000000-0005-0000-0000-00000B4C0000}"/>
    <cellStyle name="40% - uthevingsfarge 2 5 3 3" xfId="45946" xr:uid="{00000000-0005-0000-0000-00000C4C0000}"/>
    <cellStyle name="40% - uthevingsfarge 2 5 3_3. Chng in credit spreads" xfId="45947" xr:uid="{00000000-0005-0000-0000-00000D4C0000}"/>
    <cellStyle name="40% - uthevingsfarge 2 5 4" xfId="16872" xr:uid="{00000000-0005-0000-0000-00000E4C0000}"/>
    <cellStyle name="40% - uthevingsfarge 2 5 4 2" xfId="45948" xr:uid="{00000000-0005-0000-0000-00000F4C0000}"/>
    <cellStyle name="40% - uthevingsfarge 2 5 4 2 2" xfId="45949" xr:uid="{00000000-0005-0000-0000-0000104C0000}"/>
    <cellStyle name="40% - uthevingsfarge 2 5 4 3" xfId="45950" xr:uid="{00000000-0005-0000-0000-0000114C0000}"/>
    <cellStyle name="40% - uthevingsfarge 2 5 4_3. Chng in credit spreads" xfId="45951" xr:uid="{00000000-0005-0000-0000-0000124C0000}"/>
    <cellStyle name="40% - uthevingsfarge 2 5 5" xfId="16873" xr:uid="{00000000-0005-0000-0000-0000134C0000}"/>
    <cellStyle name="40% - uthevingsfarge 2 5 5 2" xfId="45952" xr:uid="{00000000-0005-0000-0000-0000144C0000}"/>
    <cellStyle name="40% - uthevingsfarge 2 5 6" xfId="39941" xr:uid="{00000000-0005-0000-0000-0000154C0000}"/>
    <cellStyle name="40% - uthevingsfarge 2 5 7" xfId="45953" xr:uid="{00000000-0005-0000-0000-0000164C0000}"/>
    <cellStyle name="40% - uthevingsfarge 2 5 8" xfId="45954" xr:uid="{00000000-0005-0000-0000-0000174C0000}"/>
    <cellStyle name="40% - uthevingsfarge 2 5 9" xfId="45955" xr:uid="{00000000-0005-0000-0000-0000184C0000}"/>
    <cellStyle name="40% - uthevingsfarge 2 5_3. Chng in credit spreads" xfId="45956" xr:uid="{00000000-0005-0000-0000-0000194C0000}"/>
    <cellStyle name="40% - uthevingsfarge 2 50" xfId="4530" xr:uid="{00000000-0005-0000-0000-00001A4C0000}"/>
    <cellStyle name="40% - uthevingsfarge 2 50 2" xfId="4531" xr:uid="{00000000-0005-0000-0000-00001B4C0000}"/>
    <cellStyle name="40% - uthevingsfarge 2 50 2 2" xfId="4532" xr:uid="{00000000-0005-0000-0000-00001C4C0000}"/>
    <cellStyle name="40% - uthevingsfarge 2 50 2 3" xfId="45957" xr:uid="{00000000-0005-0000-0000-00001D4C0000}"/>
    <cellStyle name="40% - uthevingsfarge 2 50 2_4 manuell" xfId="55094" xr:uid="{1F684DAC-F7B1-4619-BE59-EB3794D8B78D}"/>
    <cellStyle name="40% - uthevingsfarge 2 50 3" xfId="4533" xr:uid="{00000000-0005-0000-0000-00001F4C0000}"/>
    <cellStyle name="40% - uthevingsfarge 2 50 4" xfId="45958" xr:uid="{00000000-0005-0000-0000-0000204C0000}"/>
    <cellStyle name="40% - uthevingsfarge 2 50_4 manuell" xfId="55095" xr:uid="{54990094-5326-43DC-AC33-6DAB7685FA35}"/>
    <cellStyle name="40% - uthevingsfarge 2 51" xfId="4534" xr:uid="{00000000-0005-0000-0000-0000224C0000}"/>
    <cellStyle name="40% - uthevingsfarge 2 51 2" xfId="4535" xr:uid="{00000000-0005-0000-0000-0000234C0000}"/>
    <cellStyle name="40% - uthevingsfarge 2 51 2 2" xfId="4536" xr:uid="{00000000-0005-0000-0000-0000244C0000}"/>
    <cellStyle name="40% - uthevingsfarge 2 51 2 3" xfId="45959" xr:uid="{00000000-0005-0000-0000-0000254C0000}"/>
    <cellStyle name="40% - uthevingsfarge 2 51 2_4 manuell" xfId="55096" xr:uid="{3044E632-270F-4939-8F53-7843538C7FE2}"/>
    <cellStyle name="40% - uthevingsfarge 2 51 3" xfId="4537" xr:uid="{00000000-0005-0000-0000-0000274C0000}"/>
    <cellStyle name="40% - uthevingsfarge 2 51 4" xfId="45960" xr:uid="{00000000-0005-0000-0000-0000284C0000}"/>
    <cellStyle name="40% - uthevingsfarge 2 51_4 manuell" xfId="55097" xr:uid="{BDB700B2-C7D5-43B8-B189-F77059D61CC2}"/>
    <cellStyle name="40% - uthevingsfarge 2 52" xfId="4538" xr:uid="{00000000-0005-0000-0000-00002A4C0000}"/>
    <cellStyle name="40% - uthevingsfarge 2 52 2" xfId="4539" xr:uid="{00000000-0005-0000-0000-00002B4C0000}"/>
    <cellStyle name="40% - uthevingsfarge 2 52 2 2" xfId="4540" xr:uid="{00000000-0005-0000-0000-00002C4C0000}"/>
    <cellStyle name="40% - uthevingsfarge 2 52 2 3" xfId="45961" xr:uid="{00000000-0005-0000-0000-00002D4C0000}"/>
    <cellStyle name="40% - uthevingsfarge 2 52 2_4 manuell" xfId="55098" xr:uid="{770E0FCA-30B9-4D16-8E3F-EA46AE9BB372}"/>
    <cellStyle name="40% - uthevingsfarge 2 52 3" xfId="4541" xr:uid="{00000000-0005-0000-0000-00002F4C0000}"/>
    <cellStyle name="40% - uthevingsfarge 2 52 4" xfId="45962" xr:uid="{00000000-0005-0000-0000-0000304C0000}"/>
    <cellStyle name="40% - uthevingsfarge 2 52_4 manuell" xfId="55099" xr:uid="{BD47A3D2-76B1-430E-A73A-8268C1A52738}"/>
    <cellStyle name="40% - uthevingsfarge 2 53" xfId="4542" xr:uid="{00000000-0005-0000-0000-0000324C0000}"/>
    <cellStyle name="40% - uthevingsfarge 2 53 2" xfId="4543" xr:uid="{00000000-0005-0000-0000-0000334C0000}"/>
    <cellStyle name="40% - uthevingsfarge 2 53 2 2" xfId="4544" xr:uid="{00000000-0005-0000-0000-0000344C0000}"/>
    <cellStyle name="40% - uthevingsfarge 2 53 2 3" xfId="45963" xr:uid="{00000000-0005-0000-0000-0000354C0000}"/>
    <cellStyle name="40% - uthevingsfarge 2 53 2_4 manuell" xfId="55100" xr:uid="{B3EBF8D4-46F1-47CA-BAFA-78D5F53A7057}"/>
    <cellStyle name="40% - uthevingsfarge 2 53 3" xfId="4545" xr:uid="{00000000-0005-0000-0000-0000374C0000}"/>
    <cellStyle name="40% - uthevingsfarge 2 53 4" xfId="45964" xr:uid="{00000000-0005-0000-0000-0000384C0000}"/>
    <cellStyle name="40% - uthevingsfarge 2 53_4 manuell" xfId="55101" xr:uid="{2D6EB2A9-AE94-4790-B5F8-AD6D6B98A7E1}"/>
    <cellStyle name="40% - uthevingsfarge 2 54" xfId="4546" xr:uid="{00000000-0005-0000-0000-00003A4C0000}"/>
    <cellStyle name="40% - uthevingsfarge 2 54 2" xfId="4547" xr:uid="{00000000-0005-0000-0000-00003B4C0000}"/>
    <cellStyle name="40% - uthevingsfarge 2 54 2 2" xfId="4548" xr:uid="{00000000-0005-0000-0000-00003C4C0000}"/>
    <cellStyle name="40% - uthevingsfarge 2 54 2 3" xfId="45965" xr:uid="{00000000-0005-0000-0000-00003D4C0000}"/>
    <cellStyle name="40% - uthevingsfarge 2 54 2_4 manuell" xfId="55102" xr:uid="{39DF7368-2FFB-422F-A9CE-EB0DECF3EF1D}"/>
    <cellStyle name="40% - uthevingsfarge 2 54 3" xfId="4549" xr:uid="{00000000-0005-0000-0000-00003F4C0000}"/>
    <cellStyle name="40% - uthevingsfarge 2 54 4" xfId="45966" xr:uid="{00000000-0005-0000-0000-0000404C0000}"/>
    <cellStyle name="40% - uthevingsfarge 2 54_4 manuell" xfId="55103" xr:uid="{65B2FA62-DB25-4C0B-865E-5A1CB3C527C6}"/>
    <cellStyle name="40% - uthevingsfarge 2 55" xfId="4550" xr:uid="{00000000-0005-0000-0000-0000424C0000}"/>
    <cellStyle name="40% - uthevingsfarge 2 55 2" xfId="4551" xr:uid="{00000000-0005-0000-0000-0000434C0000}"/>
    <cellStyle name="40% - uthevingsfarge 2 55 2 2" xfId="4552" xr:uid="{00000000-0005-0000-0000-0000444C0000}"/>
    <cellStyle name="40% - uthevingsfarge 2 55 2 3" xfId="45967" xr:uid="{00000000-0005-0000-0000-0000454C0000}"/>
    <cellStyle name="40% - uthevingsfarge 2 55 2_4 manuell" xfId="55104" xr:uid="{2FFB4DD9-882B-4590-947D-A45CD744AC74}"/>
    <cellStyle name="40% - uthevingsfarge 2 55 3" xfId="4553" xr:uid="{00000000-0005-0000-0000-0000474C0000}"/>
    <cellStyle name="40% - uthevingsfarge 2 55 4" xfId="45968" xr:uid="{00000000-0005-0000-0000-0000484C0000}"/>
    <cellStyle name="40% - uthevingsfarge 2 55_4 manuell" xfId="55105" xr:uid="{C8CF4A6B-DC9A-4833-9596-92A98E8D380A}"/>
    <cellStyle name="40% - uthevingsfarge 2 56" xfId="4554" xr:uid="{00000000-0005-0000-0000-00004A4C0000}"/>
    <cellStyle name="40% - uthevingsfarge 2 56 2" xfId="4555" xr:uid="{00000000-0005-0000-0000-00004B4C0000}"/>
    <cellStyle name="40% - uthevingsfarge 2 56 2 2" xfId="4556" xr:uid="{00000000-0005-0000-0000-00004C4C0000}"/>
    <cellStyle name="40% - uthevingsfarge 2 56 2 3" xfId="45969" xr:uid="{00000000-0005-0000-0000-00004D4C0000}"/>
    <cellStyle name="40% - uthevingsfarge 2 56 2_4 manuell" xfId="55106" xr:uid="{65789CA2-873F-4027-A99F-4FB72B1B7041}"/>
    <cellStyle name="40% - uthevingsfarge 2 56 3" xfId="4557" xr:uid="{00000000-0005-0000-0000-00004F4C0000}"/>
    <cellStyle name="40% - uthevingsfarge 2 56 4" xfId="45970" xr:uid="{00000000-0005-0000-0000-0000504C0000}"/>
    <cellStyle name="40% - uthevingsfarge 2 56_4 manuell" xfId="55107" xr:uid="{2A1E26A4-19EC-47D7-A945-6BB35C34DA2B}"/>
    <cellStyle name="40% - uthevingsfarge 2 57" xfId="4558" xr:uid="{00000000-0005-0000-0000-0000524C0000}"/>
    <cellStyle name="40% - uthevingsfarge 2 57 2" xfId="4559" xr:uid="{00000000-0005-0000-0000-0000534C0000}"/>
    <cellStyle name="40% - uthevingsfarge 2 57 2 2" xfId="4560" xr:uid="{00000000-0005-0000-0000-0000544C0000}"/>
    <cellStyle name="40% - uthevingsfarge 2 57 2 3" xfId="45971" xr:uid="{00000000-0005-0000-0000-0000554C0000}"/>
    <cellStyle name="40% - uthevingsfarge 2 57 2_4 manuell" xfId="55108" xr:uid="{2EB6C89E-8D03-4C93-81F2-F9E1656218EF}"/>
    <cellStyle name="40% - uthevingsfarge 2 57 3" xfId="4561" xr:uid="{00000000-0005-0000-0000-0000574C0000}"/>
    <cellStyle name="40% - uthevingsfarge 2 57 4" xfId="45972" xr:uid="{00000000-0005-0000-0000-0000584C0000}"/>
    <cellStyle name="40% - uthevingsfarge 2 57_4 manuell" xfId="55109" xr:uid="{45802850-D7A3-4D92-8F3F-A6D5AE16243A}"/>
    <cellStyle name="40% - uthevingsfarge 2 58" xfId="4562" xr:uid="{00000000-0005-0000-0000-00005A4C0000}"/>
    <cellStyle name="40% - uthevingsfarge 2 58 2" xfId="4563" xr:uid="{00000000-0005-0000-0000-00005B4C0000}"/>
    <cellStyle name="40% - uthevingsfarge 2 58 2 2" xfId="4564" xr:uid="{00000000-0005-0000-0000-00005C4C0000}"/>
    <cellStyle name="40% - uthevingsfarge 2 58 2 3" xfId="45973" xr:uid="{00000000-0005-0000-0000-00005D4C0000}"/>
    <cellStyle name="40% - uthevingsfarge 2 58 2_4 manuell" xfId="55110" xr:uid="{F1020F11-459E-47FB-8081-989EFBF706CD}"/>
    <cellStyle name="40% - uthevingsfarge 2 58 3" xfId="4565" xr:uid="{00000000-0005-0000-0000-00005F4C0000}"/>
    <cellStyle name="40% - uthevingsfarge 2 58 4" xfId="45974" xr:uid="{00000000-0005-0000-0000-0000604C0000}"/>
    <cellStyle name="40% - uthevingsfarge 2 58_4 manuell" xfId="55111" xr:uid="{57575C5D-6B81-46E4-B5CC-C08CFA0B0B05}"/>
    <cellStyle name="40% - uthevingsfarge 2 59" xfId="4566" xr:uid="{00000000-0005-0000-0000-0000624C0000}"/>
    <cellStyle name="40% - uthevingsfarge 2 59 2" xfId="4567" xr:uid="{00000000-0005-0000-0000-0000634C0000}"/>
    <cellStyle name="40% - uthevingsfarge 2 59 2 2" xfId="4568" xr:uid="{00000000-0005-0000-0000-0000644C0000}"/>
    <cellStyle name="40% - uthevingsfarge 2 59 2 3" xfId="45975" xr:uid="{00000000-0005-0000-0000-0000654C0000}"/>
    <cellStyle name="40% - uthevingsfarge 2 59 2_4 manuell" xfId="55112" xr:uid="{F2BE4BAB-B398-4926-AED1-1FF1C4AD3E88}"/>
    <cellStyle name="40% - uthevingsfarge 2 59 3" xfId="4569" xr:uid="{00000000-0005-0000-0000-0000674C0000}"/>
    <cellStyle name="40% - uthevingsfarge 2 59 4" xfId="45976" xr:uid="{00000000-0005-0000-0000-0000684C0000}"/>
    <cellStyle name="40% - uthevingsfarge 2 59_4 manuell" xfId="55113" xr:uid="{D48DE632-9588-4314-8D19-1A5EF4F628EE}"/>
    <cellStyle name="40% - uthevingsfarge 2 6" xfId="4570" xr:uid="{00000000-0005-0000-0000-00006A4C0000}"/>
    <cellStyle name="40% - uthevingsfarge 2 6 2" xfId="4571" xr:uid="{00000000-0005-0000-0000-00006B4C0000}"/>
    <cellStyle name="40% - uthevingsfarge 2 6 2 2" xfId="4572" xr:uid="{00000000-0005-0000-0000-00006C4C0000}"/>
    <cellStyle name="40% - uthevingsfarge 2 6 2 2 2" xfId="45977" xr:uid="{00000000-0005-0000-0000-00006D4C0000}"/>
    <cellStyle name="40% - uthevingsfarge 2 6 2 2_CC1" xfId="55114" xr:uid="{F9E16998-F91F-4B6A-9E92-48217B021BAF}"/>
    <cellStyle name="40% - uthevingsfarge 2 6 2 3" xfId="45978" xr:uid="{00000000-0005-0000-0000-00006E4C0000}"/>
    <cellStyle name="40% - uthevingsfarge 2 6 2 4" xfId="45979" xr:uid="{00000000-0005-0000-0000-00006F4C0000}"/>
    <cellStyle name="40% - uthevingsfarge 2 6 2_3. Chng in credit spreads" xfId="45980" xr:uid="{00000000-0005-0000-0000-0000704C0000}"/>
    <cellStyle name="40% - uthevingsfarge 2 6 3" xfId="4573" xr:uid="{00000000-0005-0000-0000-0000714C0000}"/>
    <cellStyle name="40% - uthevingsfarge 2 6 3 2" xfId="16874" xr:uid="{00000000-0005-0000-0000-0000724C0000}"/>
    <cellStyle name="40% - uthevingsfarge 2 6 3 2 2" xfId="45981" xr:uid="{00000000-0005-0000-0000-0000734C0000}"/>
    <cellStyle name="40% - uthevingsfarge 2 6 3 3" xfId="45982" xr:uid="{00000000-0005-0000-0000-0000744C0000}"/>
    <cellStyle name="40% - uthevingsfarge 2 6 3_3. Chng in credit spreads" xfId="45983" xr:uid="{00000000-0005-0000-0000-0000754C0000}"/>
    <cellStyle name="40% - uthevingsfarge 2 6 4" xfId="16875" xr:uid="{00000000-0005-0000-0000-0000764C0000}"/>
    <cellStyle name="40% - uthevingsfarge 2 6 4 2" xfId="45984" xr:uid="{00000000-0005-0000-0000-0000774C0000}"/>
    <cellStyle name="40% - uthevingsfarge 2 6 5" xfId="16876" xr:uid="{00000000-0005-0000-0000-0000784C0000}"/>
    <cellStyle name="40% - uthevingsfarge 2 6 6" xfId="39942" xr:uid="{00000000-0005-0000-0000-0000794C0000}"/>
    <cellStyle name="40% - uthevingsfarge 2 6 7" xfId="45985" xr:uid="{00000000-0005-0000-0000-00007A4C0000}"/>
    <cellStyle name="40% - uthevingsfarge 2 6 8" xfId="45986" xr:uid="{00000000-0005-0000-0000-00007B4C0000}"/>
    <cellStyle name="40% - uthevingsfarge 2 6 9" xfId="45987" xr:uid="{00000000-0005-0000-0000-00007C4C0000}"/>
    <cellStyle name="40% - uthevingsfarge 2 6_3. Chng in credit spreads" xfId="45988" xr:uid="{00000000-0005-0000-0000-00007D4C0000}"/>
    <cellStyle name="40% - uthevingsfarge 2 60" xfId="16877" xr:uid="{00000000-0005-0000-0000-00007E4C0000}"/>
    <cellStyle name="40% - uthevingsfarge 2 60 2" xfId="16878" xr:uid="{00000000-0005-0000-0000-00007F4C0000}"/>
    <cellStyle name="40% - uthevingsfarge 2 60 2 2" xfId="36614" xr:uid="{00000000-0005-0000-0000-0000804C0000}"/>
    <cellStyle name="40% - uthevingsfarge 2 60 3" xfId="16879" xr:uid="{00000000-0005-0000-0000-0000814C0000}"/>
    <cellStyle name="40% - uthevingsfarge 2 60 4" xfId="36378" xr:uid="{00000000-0005-0000-0000-0000824C0000}"/>
    <cellStyle name="40% - uthevingsfarge 2 60_AVA DVA EL" xfId="16880" xr:uid="{00000000-0005-0000-0000-0000834C0000}"/>
    <cellStyle name="40% - uthevingsfarge 2 61" xfId="16881" xr:uid="{00000000-0005-0000-0000-0000844C0000}"/>
    <cellStyle name="40% - uthevingsfarge 2 61 2" xfId="16882" xr:uid="{00000000-0005-0000-0000-0000854C0000}"/>
    <cellStyle name="40% - uthevingsfarge 2 61 2 2" xfId="36635" xr:uid="{00000000-0005-0000-0000-0000864C0000}"/>
    <cellStyle name="40% - uthevingsfarge 2 61 3" xfId="16883" xr:uid="{00000000-0005-0000-0000-0000874C0000}"/>
    <cellStyle name="40% - uthevingsfarge 2 61 4" xfId="36404" xr:uid="{00000000-0005-0000-0000-0000884C0000}"/>
    <cellStyle name="40% - uthevingsfarge 2 61_AVA DVA EL" xfId="16884" xr:uid="{00000000-0005-0000-0000-0000894C0000}"/>
    <cellStyle name="40% - uthevingsfarge 2 62" xfId="16885" xr:uid="{00000000-0005-0000-0000-00008A4C0000}"/>
    <cellStyle name="40% - uthevingsfarge 2 62 2" xfId="16886" xr:uid="{00000000-0005-0000-0000-00008B4C0000}"/>
    <cellStyle name="40% - uthevingsfarge 2 62 2 2" xfId="36623" xr:uid="{00000000-0005-0000-0000-00008C4C0000}"/>
    <cellStyle name="40% - uthevingsfarge 2 62 3" xfId="36389" xr:uid="{00000000-0005-0000-0000-00008D4C0000}"/>
    <cellStyle name="40% - uthevingsfarge 2 62_AVA DVA EL" xfId="16887" xr:uid="{00000000-0005-0000-0000-00008E4C0000}"/>
    <cellStyle name="40% - uthevingsfarge 2 63" xfId="16888" xr:uid="{00000000-0005-0000-0000-00008F4C0000}"/>
    <cellStyle name="40% - uthevingsfarge 2 63 2" xfId="36588" xr:uid="{00000000-0005-0000-0000-0000904C0000}"/>
    <cellStyle name="40% - uthevingsfarge 2 64" xfId="16889" xr:uid="{00000000-0005-0000-0000-0000914C0000}"/>
    <cellStyle name="40% - uthevingsfarge 2 64 2" xfId="36667" xr:uid="{00000000-0005-0000-0000-0000924C0000}"/>
    <cellStyle name="40% - uthevingsfarge 2 65" xfId="16890" xr:uid="{00000000-0005-0000-0000-0000934C0000}"/>
    <cellStyle name="40% - uthevingsfarge 2 65 2" xfId="36558" xr:uid="{00000000-0005-0000-0000-0000944C0000}"/>
    <cellStyle name="40% - uthevingsfarge 2 66" xfId="16891" xr:uid="{00000000-0005-0000-0000-0000954C0000}"/>
    <cellStyle name="40% - uthevingsfarge 2 66 2" xfId="36653" xr:uid="{00000000-0005-0000-0000-0000964C0000}"/>
    <cellStyle name="40% - uthevingsfarge 2 67" xfId="36527" xr:uid="{00000000-0005-0000-0000-0000974C0000}"/>
    <cellStyle name="40% - uthevingsfarge 2 68" xfId="45989" xr:uid="{00000000-0005-0000-0000-0000984C0000}"/>
    <cellStyle name="40% - uthevingsfarge 2 69" xfId="45990" xr:uid="{00000000-0005-0000-0000-0000994C0000}"/>
    <cellStyle name="40% - uthevingsfarge 2 7" xfId="4574" xr:uid="{00000000-0005-0000-0000-00009A4C0000}"/>
    <cellStyle name="40% - uthevingsfarge 2 7 2" xfId="4575" xr:uid="{00000000-0005-0000-0000-00009B4C0000}"/>
    <cellStyle name="40% - uthevingsfarge 2 7 2 2" xfId="4576" xr:uid="{00000000-0005-0000-0000-00009C4C0000}"/>
    <cellStyle name="40% - uthevingsfarge 2 7 2 3" xfId="45991" xr:uid="{00000000-0005-0000-0000-00009D4C0000}"/>
    <cellStyle name="40% - uthevingsfarge 2 7 2 4" xfId="45992" xr:uid="{00000000-0005-0000-0000-00009E4C0000}"/>
    <cellStyle name="40% - uthevingsfarge 2 7 2_4 manuell" xfId="55115" xr:uid="{FCF620E4-7D4A-4929-B4A7-970CAA1EE16A}"/>
    <cellStyle name="40% - uthevingsfarge 2 7 3" xfId="4577" xr:uid="{00000000-0005-0000-0000-0000A04C0000}"/>
    <cellStyle name="40% - uthevingsfarge 2 7 3 2" xfId="16892" xr:uid="{00000000-0005-0000-0000-0000A14C0000}"/>
    <cellStyle name="40% - uthevingsfarge 2 7 3_AVA DVA EL" xfId="16893" xr:uid="{00000000-0005-0000-0000-0000A24C0000}"/>
    <cellStyle name="40% - uthevingsfarge 2 7 4" xfId="16894" xr:uid="{00000000-0005-0000-0000-0000A34C0000}"/>
    <cellStyle name="40% - uthevingsfarge 2 7 5" xfId="16895" xr:uid="{00000000-0005-0000-0000-0000A44C0000}"/>
    <cellStyle name="40% - uthevingsfarge 2 7 6" xfId="45993" xr:uid="{00000000-0005-0000-0000-0000A54C0000}"/>
    <cellStyle name="40% - uthevingsfarge 2 7 7" xfId="45994" xr:uid="{00000000-0005-0000-0000-0000A64C0000}"/>
    <cellStyle name="40% - uthevingsfarge 2 7 8" xfId="45995" xr:uid="{00000000-0005-0000-0000-0000A74C0000}"/>
    <cellStyle name="40% - uthevingsfarge 2 7_3. Chng in credit spreads" xfId="45996" xr:uid="{00000000-0005-0000-0000-0000A84C0000}"/>
    <cellStyle name="40% - uthevingsfarge 2 70" xfId="45997" xr:uid="{00000000-0005-0000-0000-0000A94C0000}"/>
    <cellStyle name="40% - uthevingsfarge 2 71" xfId="45998" xr:uid="{00000000-0005-0000-0000-0000AA4C0000}"/>
    <cellStyle name="40% - uthevingsfarge 2 72" xfId="45999" xr:uid="{00000000-0005-0000-0000-0000AB4C0000}"/>
    <cellStyle name="40% - uthevingsfarge 2 73" xfId="46000" xr:uid="{00000000-0005-0000-0000-0000AC4C0000}"/>
    <cellStyle name="40% - uthevingsfarge 2 74" xfId="46001" xr:uid="{00000000-0005-0000-0000-0000AD4C0000}"/>
    <cellStyle name="40% - uthevingsfarge 2 8" xfId="4578" xr:uid="{00000000-0005-0000-0000-0000AE4C0000}"/>
    <cellStyle name="40% - uthevingsfarge 2 8 2" xfId="4579" xr:uid="{00000000-0005-0000-0000-0000AF4C0000}"/>
    <cellStyle name="40% - uthevingsfarge 2 8 2 2" xfId="4580" xr:uid="{00000000-0005-0000-0000-0000B04C0000}"/>
    <cellStyle name="40% - uthevingsfarge 2 8 2 3" xfId="46002" xr:uid="{00000000-0005-0000-0000-0000B14C0000}"/>
    <cellStyle name="40% - uthevingsfarge 2 8 2 4" xfId="46003" xr:uid="{00000000-0005-0000-0000-0000B24C0000}"/>
    <cellStyle name="40% - uthevingsfarge 2 8 2_4 manuell" xfId="55116" xr:uid="{8B456EBF-040C-495F-B054-0F575167D172}"/>
    <cellStyle name="40% - uthevingsfarge 2 8 3" xfId="4581" xr:uid="{00000000-0005-0000-0000-0000B44C0000}"/>
    <cellStyle name="40% - uthevingsfarge 2 8 4" xfId="46004" xr:uid="{00000000-0005-0000-0000-0000B54C0000}"/>
    <cellStyle name="40% - uthevingsfarge 2 8 5" xfId="46005" xr:uid="{00000000-0005-0000-0000-0000B64C0000}"/>
    <cellStyle name="40% - uthevingsfarge 2 8_3. Chng in credit spreads" xfId="46006" xr:uid="{00000000-0005-0000-0000-0000B74C0000}"/>
    <cellStyle name="40% - uthevingsfarge 2 9" xfId="4582" xr:uid="{00000000-0005-0000-0000-0000B84C0000}"/>
    <cellStyle name="40% - uthevingsfarge 2 9 2" xfId="4583" xr:uid="{00000000-0005-0000-0000-0000B94C0000}"/>
    <cellStyle name="40% - uthevingsfarge 2 9 2 2" xfId="4584" xr:uid="{00000000-0005-0000-0000-0000BA4C0000}"/>
    <cellStyle name="40% - uthevingsfarge 2 9 2 3" xfId="46007" xr:uid="{00000000-0005-0000-0000-0000BB4C0000}"/>
    <cellStyle name="40% - uthevingsfarge 2 9 2_4 manuell" xfId="55117" xr:uid="{B8DE8B51-9BB2-4ACD-8FCF-3651166921C2}"/>
    <cellStyle name="40% - uthevingsfarge 2 9 3" xfId="4585" xr:uid="{00000000-0005-0000-0000-0000BD4C0000}"/>
    <cellStyle name="40% - uthevingsfarge 2 9 4" xfId="46008" xr:uid="{00000000-0005-0000-0000-0000BE4C0000}"/>
    <cellStyle name="40% - uthevingsfarge 2 9 5" xfId="46009" xr:uid="{00000000-0005-0000-0000-0000BF4C0000}"/>
    <cellStyle name="40% - uthevingsfarge 2 9_4 manuell" xfId="55118" xr:uid="{287601AB-E874-4A54-BE31-AC9D883FF60E}"/>
    <cellStyle name="40% - uthevingsfarge 2_4 manuell" xfId="55119" xr:uid="{014AD2DA-1D44-4381-932C-1B63CF594D42}"/>
    <cellStyle name="40% - uthevingsfarge 3" xfId="36253" xr:uid="{00000000-0005-0000-0000-0000C24C0000}"/>
    <cellStyle name="40% - uthevingsfarge 3 10" xfId="4586" xr:uid="{00000000-0005-0000-0000-0000C34C0000}"/>
    <cellStyle name="40% - uthevingsfarge 3 10 2" xfId="4587" xr:uid="{00000000-0005-0000-0000-0000C44C0000}"/>
    <cellStyle name="40% - uthevingsfarge 3 10 2 2" xfId="4588" xr:uid="{00000000-0005-0000-0000-0000C54C0000}"/>
    <cellStyle name="40% - uthevingsfarge 3 10 2 3" xfId="46010" xr:uid="{00000000-0005-0000-0000-0000C64C0000}"/>
    <cellStyle name="40% - uthevingsfarge 3 10 2_4 manuell" xfId="55120" xr:uid="{D51FB577-E26F-42BF-97CB-8BBF9E55E659}"/>
    <cellStyle name="40% - uthevingsfarge 3 10 3" xfId="4589" xr:uid="{00000000-0005-0000-0000-0000C84C0000}"/>
    <cellStyle name="40% - uthevingsfarge 3 10 4" xfId="46011" xr:uid="{00000000-0005-0000-0000-0000C94C0000}"/>
    <cellStyle name="40% - uthevingsfarge 3 10 5" xfId="46012" xr:uid="{00000000-0005-0000-0000-0000CA4C0000}"/>
    <cellStyle name="40% - uthevingsfarge 3 10_4 manuell" xfId="55121" xr:uid="{40161E08-DFEA-4644-A859-C97CD1401535}"/>
    <cellStyle name="40% - uthevingsfarge 3 11" xfId="4590" xr:uid="{00000000-0005-0000-0000-0000CC4C0000}"/>
    <cellStyle name="40% - uthevingsfarge 3 11 2" xfId="4591" xr:uid="{00000000-0005-0000-0000-0000CD4C0000}"/>
    <cellStyle name="40% - uthevingsfarge 3 11 2 2" xfId="4592" xr:uid="{00000000-0005-0000-0000-0000CE4C0000}"/>
    <cellStyle name="40% - uthevingsfarge 3 11 2 3" xfId="46013" xr:uid="{00000000-0005-0000-0000-0000CF4C0000}"/>
    <cellStyle name="40% - uthevingsfarge 3 11 2_4 manuell" xfId="55122" xr:uid="{0C4E8B6C-B39D-4170-ABC4-5A145A20F16C}"/>
    <cellStyle name="40% - uthevingsfarge 3 11 3" xfId="4593" xr:uid="{00000000-0005-0000-0000-0000D14C0000}"/>
    <cellStyle name="40% - uthevingsfarge 3 11 4" xfId="46014" xr:uid="{00000000-0005-0000-0000-0000D24C0000}"/>
    <cellStyle name="40% - uthevingsfarge 3 11_4 manuell" xfId="55123" xr:uid="{48C83C1E-B982-4661-BABD-40E943B81F07}"/>
    <cellStyle name="40% - uthevingsfarge 3 12" xfId="4594" xr:uid="{00000000-0005-0000-0000-0000D44C0000}"/>
    <cellStyle name="40% - uthevingsfarge 3 12 2" xfId="4595" xr:uid="{00000000-0005-0000-0000-0000D54C0000}"/>
    <cellStyle name="40% - uthevingsfarge 3 12 2 2" xfId="4596" xr:uid="{00000000-0005-0000-0000-0000D64C0000}"/>
    <cellStyle name="40% - uthevingsfarge 3 12 2 3" xfId="46015" xr:uid="{00000000-0005-0000-0000-0000D74C0000}"/>
    <cellStyle name="40% - uthevingsfarge 3 12 2_4 manuell" xfId="55124" xr:uid="{CFF3BBBE-D7BA-47AD-922F-854BD758B38C}"/>
    <cellStyle name="40% - uthevingsfarge 3 12 3" xfId="4597" xr:uid="{00000000-0005-0000-0000-0000D94C0000}"/>
    <cellStyle name="40% - uthevingsfarge 3 12 4" xfId="46016" xr:uid="{00000000-0005-0000-0000-0000DA4C0000}"/>
    <cellStyle name="40% - uthevingsfarge 3 12_4 manuell" xfId="55125" xr:uid="{5F77662C-0172-4609-9FDE-2AE972BC5B8E}"/>
    <cellStyle name="40% - uthevingsfarge 3 13" xfId="4598" xr:uid="{00000000-0005-0000-0000-0000DC4C0000}"/>
    <cellStyle name="40% - uthevingsfarge 3 13 2" xfId="4599" xr:uid="{00000000-0005-0000-0000-0000DD4C0000}"/>
    <cellStyle name="40% - uthevingsfarge 3 13 2 2" xfId="4600" xr:uid="{00000000-0005-0000-0000-0000DE4C0000}"/>
    <cellStyle name="40% - uthevingsfarge 3 13 2 3" xfId="46017" xr:uid="{00000000-0005-0000-0000-0000DF4C0000}"/>
    <cellStyle name="40% - uthevingsfarge 3 13 2_4 manuell" xfId="55126" xr:uid="{1C371A69-2304-49D5-B967-BC49A676C1B0}"/>
    <cellStyle name="40% - uthevingsfarge 3 13 3" xfId="4601" xr:uid="{00000000-0005-0000-0000-0000E14C0000}"/>
    <cellStyle name="40% - uthevingsfarge 3 13 4" xfId="46018" xr:uid="{00000000-0005-0000-0000-0000E24C0000}"/>
    <cellStyle name="40% - uthevingsfarge 3 13_4 manuell" xfId="55127" xr:uid="{91B09BAF-0F93-4222-89B0-79B7F35D3F3E}"/>
    <cellStyle name="40% - uthevingsfarge 3 14" xfId="4602" xr:uid="{00000000-0005-0000-0000-0000E44C0000}"/>
    <cellStyle name="40% - uthevingsfarge 3 14 2" xfId="4603" xr:uid="{00000000-0005-0000-0000-0000E54C0000}"/>
    <cellStyle name="40% - uthevingsfarge 3 14 2 2" xfId="4604" xr:uid="{00000000-0005-0000-0000-0000E64C0000}"/>
    <cellStyle name="40% - uthevingsfarge 3 14 2 3" xfId="46019" xr:uid="{00000000-0005-0000-0000-0000E74C0000}"/>
    <cellStyle name="40% - uthevingsfarge 3 14 2_4 manuell" xfId="55128" xr:uid="{416ABD18-429B-47C0-AF7C-B50190DC4D13}"/>
    <cellStyle name="40% - uthevingsfarge 3 14 3" xfId="4605" xr:uid="{00000000-0005-0000-0000-0000E94C0000}"/>
    <cellStyle name="40% - uthevingsfarge 3 14 4" xfId="46020" xr:uid="{00000000-0005-0000-0000-0000EA4C0000}"/>
    <cellStyle name="40% - uthevingsfarge 3 14_4 manuell" xfId="55129" xr:uid="{9892DC3D-B569-47C6-B57B-1FD8E9447FBB}"/>
    <cellStyle name="40% - uthevingsfarge 3 15" xfId="4606" xr:uid="{00000000-0005-0000-0000-0000EC4C0000}"/>
    <cellStyle name="40% - uthevingsfarge 3 15 2" xfId="4607" xr:uid="{00000000-0005-0000-0000-0000ED4C0000}"/>
    <cellStyle name="40% - uthevingsfarge 3 15 2 2" xfId="4608" xr:uid="{00000000-0005-0000-0000-0000EE4C0000}"/>
    <cellStyle name="40% - uthevingsfarge 3 15 2 3" xfId="46021" xr:uid="{00000000-0005-0000-0000-0000EF4C0000}"/>
    <cellStyle name="40% - uthevingsfarge 3 15 2_4 manuell" xfId="55130" xr:uid="{4F21449E-8E53-4657-B9D5-2183CEAF2798}"/>
    <cellStyle name="40% - uthevingsfarge 3 15 3" xfId="4609" xr:uid="{00000000-0005-0000-0000-0000F14C0000}"/>
    <cellStyle name="40% - uthevingsfarge 3 15 4" xfId="46022" xr:uid="{00000000-0005-0000-0000-0000F24C0000}"/>
    <cellStyle name="40% - uthevingsfarge 3 15_4 manuell" xfId="55131" xr:uid="{87487CD0-FE2A-4408-B504-54933FC5BBAC}"/>
    <cellStyle name="40% - uthevingsfarge 3 16" xfId="4610" xr:uid="{00000000-0005-0000-0000-0000F44C0000}"/>
    <cellStyle name="40% - uthevingsfarge 3 16 2" xfId="4611" xr:uid="{00000000-0005-0000-0000-0000F54C0000}"/>
    <cellStyle name="40% - uthevingsfarge 3 16 2 2" xfId="4612" xr:uid="{00000000-0005-0000-0000-0000F64C0000}"/>
    <cellStyle name="40% - uthevingsfarge 3 16 2 3" xfId="46023" xr:uid="{00000000-0005-0000-0000-0000F74C0000}"/>
    <cellStyle name="40% - uthevingsfarge 3 16 2_4 manuell" xfId="55132" xr:uid="{AF91D477-A79F-4F9A-8EFC-71C47B65A21F}"/>
    <cellStyle name="40% - uthevingsfarge 3 16 3" xfId="4613" xr:uid="{00000000-0005-0000-0000-0000F94C0000}"/>
    <cellStyle name="40% - uthevingsfarge 3 16 4" xfId="46024" xr:uid="{00000000-0005-0000-0000-0000FA4C0000}"/>
    <cellStyle name="40% - uthevingsfarge 3 16_4 manuell" xfId="55133" xr:uid="{B4CD46E8-A6DE-4338-988F-9E776F71245A}"/>
    <cellStyle name="40% - uthevingsfarge 3 17" xfId="4614" xr:uid="{00000000-0005-0000-0000-0000FC4C0000}"/>
    <cellStyle name="40% - uthevingsfarge 3 17 2" xfId="4615" xr:uid="{00000000-0005-0000-0000-0000FD4C0000}"/>
    <cellStyle name="40% - uthevingsfarge 3 17 2 2" xfId="4616" xr:uid="{00000000-0005-0000-0000-0000FE4C0000}"/>
    <cellStyle name="40% - uthevingsfarge 3 17 2 3" xfId="46025" xr:uid="{00000000-0005-0000-0000-0000FF4C0000}"/>
    <cellStyle name="40% - uthevingsfarge 3 17 2_4 manuell" xfId="55134" xr:uid="{3A9BE7E7-A183-4969-94BD-88B95B350BBB}"/>
    <cellStyle name="40% - uthevingsfarge 3 17 3" xfId="4617" xr:uid="{00000000-0005-0000-0000-0000014D0000}"/>
    <cellStyle name="40% - uthevingsfarge 3 17 4" xfId="46026" xr:uid="{00000000-0005-0000-0000-0000024D0000}"/>
    <cellStyle name="40% - uthevingsfarge 3 17_4 manuell" xfId="55135" xr:uid="{3D2FF7EC-8A29-4AF7-A9BA-03316F16A6AC}"/>
    <cellStyle name="40% - uthevingsfarge 3 18" xfId="4618" xr:uid="{00000000-0005-0000-0000-0000044D0000}"/>
    <cellStyle name="40% - uthevingsfarge 3 18 2" xfId="4619" xr:uid="{00000000-0005-0000-0000-0000054D0000}"/>
    <cellStyle name="40% - uthevingsfarge 3 18 2 2" xfId="4620" xr:uid="{00000000-0005-0000-0000-0000064D0000}"/>
    <cellStyle name="40% - uthevingsfarge 3 18 2 3" xfId="46027" xr:uid="{00000000-0005-0000-0000-0000074D0000}"/>
    <cellStyle name="40% - uthevingsfarge 3 18 2_4 manuell" xfId="55136" xr:uid="{462C415A-0FB5-40D7-9893-EAFEE7DA1284}"/>
    <cellStyle name="40% - uthevingsfarge 3 18 3" xfId="4621" xr:uid="{00000000-0005-0000-0000-0000094D0000}"/>
    <cellStyle name="40% - uthevingsfarge 3 18 4" xfId="46028" xr:uid="{00000000-0005-0000-0000-00000A4D0000}"/>
    <cellStyle name="40% - uthevingsfarge 3 18_4 manuell" xfId="55137" xr:uid="{CC9A9F5E-75DF-4A30-9D18-6087F97E4850}"/>
    <cellStyle name="40% - uthevingsfarge 3 19" xfId="4622" xr:uid="{00000000-0005-0000-0000-00000C4D0000}"/>
    <cellStyle name="40% - uthevingsfarge 3 19 2" xfId="4623" xr:uid="{00000000-0005-0000-0000-00000D4D0000}"/>
    <cellStyle name="40% - uthevingsfarge 3 19 2 2" xfId="4624" xr:uid="{00000000-0005-0000-0000-00000E4D0000}"/>
    <cellStyle name="40% - uthevingsfarge 3 19 2 3" xfId="46029" xr:uid="{00000000-0005-0000-0000-00000F4D0000}"/>
    <cellStyle name="40% - uthevingsfarge 3 19 2_4 manuell" xfId="55138" xr:uid="{996089D7-9ADE-4EB9-A21F-6F11F0727832}"/>
    <cellStyle name="40% - uthevingsfarge 3 19 3" xfId="4625" xr:uid="{00000000-0005-0000-0000-0000114D0000}"/>
    <cellStyle name="40% - uthevingsfarge 3 19 4" xfId="46030" xr:uid="{00000000-0005-0000-0000-0000124D0000}"/>
    <cellStyle name="40% - uthevingsfarge 3 19_4 manuell" xfId="55139" xr:uid="{A2524E58-7060-476E-B132-CF14DB7BBA73}"/>
    <cellStyle name="40% - uthevingsfarge 3 2" xfId="4626" xr:uid="{00000000-0005-0000-0000-0000144D0000}"/>
    <cellStyle name="40% - uthevingsfarge 3 2 10" xfId="16896" xr:uid="{00000000-0005-0000-0000-0000154D0000}"/>
    <cellStyle name="40% - uthevingsfarge 3 2 10 2" xfId="16897" xr:uid="{00000000-0005-0000-0000-0000164D0000}"/>
    <cellStyle name="40% - uthevingsfarge 3 2 10 3" xfId="16898" xr:uid="{00000000-0005-0000-0000-0000174D0000}"/>
    <cellStyle name="40% - uthevingsfarge 3 2 10_AVA DVA EL" xfId="16899" xr:uid="{00000000-0005-0000-0000-0000184D0000}"/>
    <cellStyle name="40% - uthevingsfarge 3 2 11" xfId="16900" xr:uid="{00000000-0005-0000-0000-0000194D0000}"/>
    <cellStyle name="40% - uthevingsfarge 3 2 12" xfId="16901" xr:uid="{00000000-0005-0000-0000-00001A4D0000}"/>
    <cellStyle name="40% - uthevingsfarge 3 2 13" xfId="46031" xr:uid="{00000000-0005-0000-0000-00001B4D0000}"/>
    <cellStyle name="40% - uthevingsfarge 3 2 14" xfId="46032" xr:uid="{00000000-0005-0000-0000-00001C4D0000}"/>
    <cellStyle name="40% - uthevingsfarge 3 2 15" xfId="46033" xr:uid="{00000000-0005-0000-0000-00001D4D0000}"/>
    <cellStyle name="40% - uthevingsfarge 3 2 16" xfId="46034" xr:uid="{00000000-0005-0000-0000-00001E4D0000}"/>
    <cellStyle name="40% - uthevingsfarge 3 2 2" xfId="4627" xr:uid="{00000000-0005-0000-0000-00001F4D0000}"/>
    <cellStyle name="40% - uthevingsfarge 3 2 2 10" xfId="46035" xr:uid="{00000000-0005-0000-0000-0000204D0000}"/>
    <cellStyle name="40% - uthevingsfarge 3 2 2 11" xfId="46036" xr:uid="{00000000-0005-0000-0000-0000214D0000}"/>
    <cellStyle name="40% - uthevingsfarge 3 2 2 2" xfId="4628" xr:uid="{00000000-0005-0000-0000-0000224D0000}"/>
    <cellStyle name="40% - uthevingsfarge 3 2 2 2 10" xfId="46037" xr:uid="{00000000-0005-0000-0000-0000234D0000}"/>
    <cellStyle name="40% - uthevingsfarge 3 2 2 2 2" xfId="16902" xr:uid="{00000000-0005-0000-0000-0000244D0000}"/>
    <cellStyle name="40% - uthevingsfarge 3 2 2 2 2 2" xfId="16903" xr:uid="{00000000-0005-0000-0000-0000254D0000}"/>
    <cellStyle name="40% - uthevingsfarge 3 2 2 2 2 2 2" xfId="46038" xr:uid="{00000000-0005-0000-0000-0000264D0000}"/>
    <cellStyle name="40% - uthevingsfarge 3 2 2 2 2 2 2 2" xfId="46039" xr:uid="{00000000-0005-0000-0000-0000274D0000}"/>
    <cellStyle name="40% - uthevingsfarge 3 2 2 2 2 2 3" xfId="46040" xr:uid="{00000000-0005-0000-0000-0000284D0000}"/>
    <cellStyle name="40% - uthevingsfarge 3 2 2 2 2 2_3. Chng in credit spreads" xfId="46041" xr:uid="{00000000-0005-0000-0000-0000294D0000}"/>
    <cellStyle name="40% - uthevingsfarge 3 2 2 2 2 3" xfId="16904" xr:uid="{00000000-0005-0000-0000-00002A4D0000}"/>
    <cellStyle name="40% - uthevingsfarge 3 2 2 2 2 3 2" xfId="46042" xr:uid="{00000000-0005-0000-0000-00002B4D0000}"/>
    <cellStyle name="40% - uthevingsfarge 3 2 2 2 2 4" xfId="46043" xr:uid="{00000000-0005-0000-0000-00002C4D0000}"/>
    <cellStyle name="40% - uthevingsfarge 3 2 2 2 2 5" xfId="46044" xr:uid="{00000000-0005-0000-0000-00002D4D0000}"/>
    <cellStyle name="40% - uthevingsfarge 3 2 2 2 2 6" xfId="46045" xr:uid="{00000000-0005-0000-0000-00002E4D0000}"/>
    <cellStyle name="40% - uthevingsfarge 3 2 2 2 2_3. Chng in credit spreads" xfId="46046" xr:uid="{00000000-0005-0000-0000-00002F4D0000}"/>
    <cellStyle name="40% - uthevingsfarge 3 2 2 2 3" xfId="16905" xr:uid="{00000000-0005-0000-0000-0000304D0000}"/>
    <cellStyle name="40% - uthevingsfarge 3 2 2 2 3 2" xfId="16906" xr:uid="{00000000-0005-0000-0000-0000314D0000}"/>
    <cellStyle name="40% - uthevingsfarge 3 2 2 2 3 2 2" xfId="46047" xr:uid="{00000000-0005-0000-0000-0000324D0000}"/>
    <cellStyle name="40% - uthevingsfarge 3 2 2 2 3 2 2 2" xfId="46048" xr:uid="{00000000-0005-0000-0000-0000334D0000}"/>
    <cellStyle name="40% - uthevingsfarge 3 2 2 2 3 2 3" xfId="46049" xr:uid="{00000000-0005-0000-0000-0000344D0000}"/>
    <cellStyle name="40% - uthevingsfarge 3 2 2 2 3 2_3. Chng in credit spreads" xfId="46050" xr:uid="{00000000-0005-0000-0000-0000354D0000}"/>
    <cellStyle name="40% - uthevingsfarge 3 2 2 2 3 3" xfId="16907" xr:uid="{00000000-0005-0000-0000-0000364D0000}"/>
    <cellStyle name="40% - uthevingsfarge 3 2 2 2 3 3 2" xfId="46051" xr:uid="{00000000-0005-0000-0000-0000374D0000}"/>
    <cellStyle name="40% - uthevingsfarge 3 2 2 2 3 4" xfId="46052" xr:uid="{00000000-0005-0000-0000-0000384D0000}"/>
    <cellStyle name="40% - uthevingsfarge 3 2 2 2 3 5" xfId="46053" xr:uid="{00000000-0005-0000-0000-0000394D0000}"/>
    <cellStyle name="40% - uthevingsfarge 3 2 2 2 3 6" xfId="46054" xr:uid="{00000000-0005-0000-0000-00003A4D0000}"/>
    <cellStyle name="40% - uthevingsfarge 3 2 2 2 3_3. Chng in credit spreads" xfId="46055" xr:uid="{00000000-0005-0000-0000-00003B4D0000}"/>
    <cellStyle name="40% - uthevingsfarge 3 2 2 2 4" xfId="16908" xr:uid="{00000000-0005-0000-0000-00003C4D0000}"/>
    <cellStyle name="40% - uthevingsfarge 3 2 2 2 4 2" xfId="16909" xr:uid="{00000000-0005-0000-0000-00003D4D0000}"/>
    <cellStyle name="40% - uthevingsfarge 3 2 2 2 4 2 2" xfId="46056" xr:uid="{00000000-0005-0000-0000-00003E4D0000}"/>
    <cellStyle name="40% - uthevingsfarge 3 2 2 2 4 3" xfId="16910" xr:uid="{00000000-0005-0000-0000-00003F4D0000}"/>
    <cellStyle name="40% - uthevingsfarge 3 2 2 2 4 4" xfId="46057" xr:uid="{00000000-0005-0000-0000-0000404D0000}"/>
    <cellStyle name="40% - uthevingsfarge 3 2 2 2 4 5" xfId="46058" xr:uid="{00000000-0005-0000-0000-0000414D0000}"/>
    <cellStyle name="40% - uthevingsfarge 3 2 2 2 4 6" xfId="46059" xr:uid="{00000000-0005-0000-0000-0000424D0000}"/>
    <cellStyle name="40% - uthevingsfarge 3 2 2 2 4_3. Chng in credit spreads" xfId="46060" xr:uid="{00000000-0005-0000-0000-0000434D0000}"/>
    <cellStyle name="40% - uthevingsfarge 3 2 2 2 5" xfId="16911" xr:uid="{00000000-0005-0000-0000-0000444D0000}"/>
    <cellStyle name="40% - uthevingsfarge 3 2 2 2 5 2" xfId="16912" xr:uid="{00000000-0005-0000-0000-0000454D0000}"/>
    <cellStyle name="40% - uthevingsfarge 3 2 2 2 5 2 2" xfId="46061" xr:uid="{00000000-0005-0000-0000-0000464D0000}"/>
    <cellStyle name="40% - uthevingsfarge 3 2 2 2 5 3" xfId="16913" xr:uid="{00000000-0005-0000-0000-0000474D0000}"/>
    <cellStyle name="40% - uthevingsfarge 3 2 2 2 5 4" xfId="46062" xr:uid="{00000000-0005-0000-0000-0000484D0000}"/>
    <cellStyle name="40% - uthevingsfarge 3 2 2 2 5 5" xfId="46063" xr:uid="{00000000-0005-0000-0000-0000494D0000}"/>
    <cellStyle name="40% - uthevingsfarge 3 2 2 2 5_3. Chng in credit spreads" xfId="46064" xr:uid="{00000000-0005-0000-0000-00004A4D0000}"/>
    <cellStyle name="40% - uthevingsfarge 3 2 2 2 6" xfId="16914" xr:uid="{00000000-0005-0000-0000-00004B4D0000}"/>
    <cellStyle name="40% - uthevingsfarge 3 2 2 2 6 2" xfId="46065" xr:uid="{00000000-0005-0000-0000-00004C4D0000}"/>
    <cellStyle name="40% - uthevingsfarge 3 2 2 2 7" xfId="16915" xr:uid="{00000000-0005-0000-0000-00004D4D0000}"/>
    <cellStyle name="40% - uthevingsfarge 3 2 2 2 8" xfId="46066" xr:uid="{00000000-0005-0000-0000-00004E4D0000}"/>
    <cellStyle name="40% - uthevingsfarge 3 2 2 2 9" xfId="46067" xr:uid="{00000000-0005-0000-0000-00004F4D0000}"/>
    <cellStyle name="40% - uthevingsfarge 3 2 2 2_3. Chng in credit spreads" xfId="46068" xr:uid="{00000000-0005-0000-0000-0000504D0000}"/>
    <cellStyle name="40% - uthevingsfarge 3 2 2 3" xfId="16916" xr:uid="{00000000-0005-0000-0000-0000514D0000}"/>
    <cellStyle name="40% - uthevingsfarge 3 2 2 3 2" xfId="16917" xr:uid="{00000000-0005-0000-0000-0000524D0000}"/>
    <cellStyle name="40% - uthevingsfarge 3 2 2 3 2 2" xfId="46069" xr:uid="{00000000-0005-0000-0000-0000534D0000}"/>
    <cellStyle name="40% - uthevingsfarge 3 2 2 3 2 2 2" xfId="46070" xr:uid="{00000000-0005-0000-0000-0000544D0000}"/>
    <cellStyle name="40% - uthevingsfarge 3 2 2 3 2 3" xfId="46071" xr:uid="{00000000-0005-0000-0000-0000554D0000}"/>
    <cellStyle name="40% - uthevingsfarge 3 2 2 3 2_3. Chng in credit spreads" xfId="46072" xr:uid="{00000000-0005-0000-0000-0000564D0000}"/>
    <cellStyle name="40% - uthevingsfarge 3 2 2 3 3" xfId="16918" xr:uid="{00000000-0005-0000-0000-0000574D0000}"/>
    <cellStyle name="40% - uthevingsfarge 3 2 2 3 3 2" xfId="46073" xr:uid="{00000000-0005-0000-0000-0000584D0000}"/>
    <cellStyle name="40% - uthevingsfarge 3 2 2 3 4" xfId="46074" xr:uid="{00000000-0005-0000-0000-0000594D0000}"/>
    <cellStyle name="40% - uthevingsfarge 3 2 2 3 5" xfId="46075" xr:uid="{00000000-0005-0000-0000-00005A4D0000}"/>
    <cellStyle name="40% - uthevingsfarge 3 2 2 3 6" xfId="46076" xr:uid="{00000000-0005-0000-0000-00005B4D0000}"/>
    <cellStyle name="40% - uthevingsfarge 3 2 2 3_3. Chng in credit spreads" xfId="46077" xr:uid="{00000000-0005-0000-0000-00005C4D0000}"/>
    <cellStyle name="40% - uthevingsfarge 3 2 2 4" xfId="16919" xr:uid="{00000000-0005-0000-0000-00005D4D0000}"/>
    <cellStyle name="40% - uthevingsfarge 3 2 2 4 2" xfId="16920" xr:uid="{00000000-0005-0000-0000-00005E4D0000}"/>
    <cellStyle name="40% - uthevingsfarge 3 2 2 4 2 2" xfId="46078" xr:uid="{00000000-0005-0000-0000-00005F4D0000}"/>
    <cellStyle name="40% - uthevingsfarge 3 2 2 4 2 2 2" xfId="46079" xr:uid="{00000000-0005-0000-0000-0000604D0000}"/>
    <cellStyle name="40% - uthevingsfarge 3 2 2 4 2 3" xfId="46080" xr:uid="{00000000-0005-0000-0000-0000614D0000}"/>
    <cellStyle name="40% - uthevingsfarge 3 2 2 4 2_3. Chng in credit spreads" xfId="46081" xr:uid="{00000000-0005-0000-0000-0000624D0000}"/>
    <cellStyle name="40% - uthevingsfarge 3 2 2 4 3" xfId="16921" xr:uid="{00000000-0005-0000-0000-0000634D0000}"/>
    <cellStyle name="40% - uthevingsfarge 3 2 2 4 3 2" xfId="46082" xr:uid="{00000000-0005-0000-0000-0000644D0000}"/>
    <cellStyle name="40% - uthevingsfarge 3 2 2 4 4" xfId="46083" xr:uid="{00000000-0005-0000-0000-0000654D0000}"/>
    <cellStyle name="40% - uthevingsfarge 3 2 2 4 5" xfId="46084" xr:uid="{00000000-0005-0000-0000-0000664D0000}"/>
    <cellStyle name="40% - uthevingsfarge 3 2 2 4 6" xfId="46085" xr:uid="{00000000-0005-0000-0000-0000674D0000}"/>
    <cellStyle name="40% - uthevingsfarge 3 2 2 4_3. Chng in credit spreads" xfId="46086" xr:uid="{00000000-0005-0000-0000-0000684D0000}"/>
    <cellStyle name="40% - uthevingsfarge 3 2 2 5" xfId="16922" xr:uid="{00000000-0005-0000-0000-0000694D0000}"/>
    <cellStyle name="40% - uthevingsfarge 3 2 2 5 2" xfId="16923" xr:uid="{00000000-0005-0000-0000-00006A4D0000}"/>
    <cellStyle name="40% - uthevingsfarge 3 2 2 5 2 2" xfId="46087" xr:uid="{00000000-0005-0000-0000-00006B4D0000}"/>
    <cellStyle name="40% - uthevingsfarge 3 2 2 5 2 2 2" xfId="46088" xr:uid="{00000000-0005-0000-0000-00006C4D0000}"/>
    <cellStyle name="40% - uthevingsfarge 3 2 2 5 2 3" xfId="46089" xr:uid="{00000000-0005-0000-0000-00006D4D0000}"/>
    <cellStyle name="40% - uthevingsfarge 3 2 2 5 2_3. Chng in credit spreads" xfId="46090" xr:uid="{00000000-0005-0000-0000-00006E4D0000}"/>
    <cellStyle name="40% - uthevingsfarge 3 2 2 5 3" xfId="16924" xr:uid="{00000000-0005-0000-0000-00006F4D0000}"/>
    <cellStyle name="40% - uthevingsfarge 3 2 2 5 3 2" xfId="46091" xr:uid="{00000000-0005-0000-0000-0000704D0000}"/>
    <cellStyle name="40% - uthevingsfarge 3 2 2 5 4" xfId="46092" xr:uid="{00000000-0005-0000-0000-0000714D0000}"/>
    <cellStyle name="40% - uthevingsfarge 3 2 2 5 5" xfId="46093" xr:uid="{00000000-0005-0000-0000-0000724D0000}"/>
    <cellStyle name="40% - uthevingsfarge 3 2 2 5 6" xfId="46094" xr:uid="{00000000-0005-0000-0000-0000734D0000}"/>
    <cellStyle name="40% - uthevingsfarge 3 2 2 5_3. Chng in credit spreads" xfId="46095" xr:uid="{00000000-0005-0000-0000-0000744D0000}"/>
    <cellStyle name="40% - uthevingsfarge 3 2 2 6" xfId="16925" xr:uid="{00000000-0005-0000-0000-0000754D0000}"/>
    <cellStyle name="40% - uthevingsfarge 3 2 2 6 2" xfId="16926" xr:uid="{00000000-0005-0000-0000-0000764D0000}"/>
    <cellStyle name="40% - uthevingsfarge 3 2 2 6 2 2" xfId="46096" xr:uid="{00000000-0005-0000-0000-0000774D0000}"/>
    <cellStyle name="40% - uthevingsfarge 3 2 2 6 3" xfId="16927" xr:uid="{00000000-0005-0000-0000-0000784D0000}"/>
    <cellStyle name="40% - uthevingsfarge 3 2 2 6 4" xfId="46097" xr:uid="{00000000-0005-0000-0000-0000794D0000}"/>
    <cellStyle name="40% - uthevingsfarge 3 2 2 6 5" xfId="46098" xr:uid="{00000000-0005-0000-0000-00007A4D0000}"/>
    <cellStyle name="40% - uthevingsfarge 3 2 2 6 6" xfId="46099" xr:uid="{00000000-0005-0000-0000-00007B4D0000}"/>
    <cellStyle name="40% - uthevingsfarge 3 2 2 6_3. Chng in credit spreads" xfId="46100" xr:uid="{00000000-0005-0000-0000-00007C4D0000}"/>
    <cellStyle name="40% - uthevingsfarge 3 2 2 7" xfId="16928" xr:uid="{00000000-0005-0000-0000-00007D4D0000}"/>
    <cellStyle name="40% - uthevingsfarge 3 2 2 7 2" xfId="46101" xr:uid="{00000000-0005-0000-0000-00007E4D0000}"/>
    <cellStyle name="40% - uthevingsfarge 3 2 2 8" xfId="39943" xr:uid="{00000000-0005-0000-0000-00007F4D0000}"/>
    <cellStyle name="40% - uthevingsfarge 3 2 2 9" xfId="46102" xr:uid="{00000000-0005-0000-0000-0000804D0000}"/>
    <cellStyle name="40% - uthevingsfarge 3 2 2_3. Chng in credit spreads" xfId="46103" xr:uid="{00000000-0005-0000-0000-0000814D0000}"/>
    <cellStyle name="40% - uthevingsfarge 3 2 3" xfId="12466" xr:uid="{00000000-0005-0000-0000-0000824D0000}"/>
    <cellStyle name="40% - uthevingsfarge 3 2 3 10" xfId="46104" xr:uid="{00000000-0005-0000-0000-0000834D0000}"/>
    <cellStyle name="40% - uthevingsfarge 3 2 3 2" xfId="16929" xr:uid="{00000000-0005-0000-0000-0000844D0000}"/>
    <cellStyle name="40% - uthevingsfarge 3 2 3 2 2" xfId="16930" xr:uid="{00000000-0005-0000-0000-0000854D0000}"/>
    <cellStyle name="40% - uthevingsfarge 3 2 3 2 2 2" xfId="46105" xr:uid="{00000000-0005-0000-0000-0000864D0000}"/>
    <cellStyle name="40% - uthevingsfarge 3 2 3 2 2 2 2" xfId="46106" xr:uid="{00000000-0005-0000-0000-0000874D0000}"/>
    <cellStyle name="40% - uthevingsfarge 3 2 3 2 2 3" xfId="46107" xr:uid="{00000000-0005-0000-0000-0000884D0000}"/>
    <cellStyle name="40% - uthevingsfarge 3 2 3 2 2_3. Chng in credit spreads" xfId="46108" xr:uid="{00000000-0005-0000-0000-0000894D0000}"/>
    <cellStyle name="40% - uthevingsfarge 3 2 3 2 3" xfId="16931" xr:uid="{00000000-0005-0000-0000-00008A4D0000}"/>
    <cellStyle name="40% - uthevingsfarge 3 2 3 2 3 2" xfId="46109" xr:uid="{00000000-0005-0000-0000-00008B4D0000}"/>
    <cellStyle name="40% - uthevingsfarge 3 2 3 2 3 2 2" xfId="46110" xr:uid="{00000000-0005-0000-0000-00008C4D0000}"/>
    <cellStyle name="40% - uthevingsfarge 3 2 3 2 3 3" xfId="46111" xr:uid="{00000000-0005-0000-0000-00008D4D0000}"/>
    <cellStyle name="40% - uthevingsfarge 3 2 3 2 3_3. Chng in credit spreads" xfId="46112" xr:uid="{00000000-0005-0000-0000-00008E4D0000}"/>
    <cellStyle name="40% - uthevingsfarge 3 2 3 2 4" xfId="46113" xr:uid="{00000000-0005-0000-0000-00008F4D0000}"/>
    <cellStyle name="40% - uthevingsfarge 3 2 3 2 4 2" xfId="46114" xr:uid="{00000000-0005-0000-0000-0000904D0000}"/>
    <cellStyle name="40% - uthevingsfarge 3 2 3 2 4 2 2" xfId="46115" xr:uid="{00000000-0005-0000-0000-0000914D0000}"/>
    <cellStyle name="40% - uthevingsfarge 3 2 3 2 4 3" xfId="46116" xr:uid="{00000000-0005-0000-0000-0000924D0000}"/>
    <cellStyle name="40% - uthevingsfarge 3 2 3 2 4_3. Chng in credit spreads" xfId="46117" xr:uid="{00000000-0005-0000-0000-0000934D0000}"/>
    <cellStyle name="40% - uthevingsfarge 3 2 3 2 5" xfId="46118" xr:uid="{00000000-0005-0000-0000-0000944D0000}"/>
    <cellStyle name="40% - uthevingsfarge 3 2 3 2 5 2" xfId="46119" xr:uid="{00000000-0005-0000-0000-0000954D0000}"/>
    <cellStyle name="40% - uthevingsfarge 3 2 3 2 6" xfId="46120" xr:uid="{00000000-0005-0000-0000-0000964D0000}"/>
    <cellStyle name="40% - uthevingsfarge 3 2 3 2_3. Chng in credit spreads" xfId="46121" xr:uid="{00000000-0005-0000-0000-0000974D0000}"/>
    <cellStyle name="40% - uthevingsfarge 3 2 3 3" xfId="16932" xr:uid="{00000000-0005-0000-0000-0000984D0000}"/>
    <cellStyle name="40% - uthevingsfarge 3 2 3 3 2" xfId="16933" xr:uid="{00000000-0005-0000-0000-0000994D0000}"/>
    <cellStyle name="40% - uthevingsfarge 3 2 3 3 2 2" xfId="46122" xr:uid="{00000000-0005-0000-0000-00009A4D0000}"/>
    <cellStyle name="40% - uthevingsfarge 3 2 3 3 2 2 2" xfId="46123" xr:uid="{00000000-0005-0000-0000-00009B4D0000}"/>
    <cellStyle name="40% - uthevingsfarge 3 2 3 3 2 3" xfId="46124" xr:uid="{00000000-0005-0000-0000-00009C4D0000}"/>
    <cellStyle name="40% - uthevingsfarge 3 2 3 3 2_3. Chng in credit spreads" xfId="46125" xr:uid="{00000000-0005-0000-0000-00009D4D0000}"/>
    <cellStyle name="40% - uthevingsfarge 3 2 3 3 3" xfId="16934" xr:uid="{00000000-0005-0000-0000-00009E4D0000}"/>
    <cellStyle name="40% - uthevingsfarge 3 2 3 3 3 2" xfId="46126" xr:uid="{00000000-0005-0000-0000-00009F4D0000}"/>
    <cellStyle name="40% - uthevingsfarge 3 2 3 3 4" xfId="46127" xr:uid="{00000000-0005-0000-0000-0000A04D0000}"/>
    <cellStyle name="40% - uthevingsfarge 3 2 3 3 5" xfId="46128" xr:uid="{00000000-0005-0000-0000-0000A14D0000}"/>
    <cellStyle name="40% - uthevingsfarge 3 2 3 3 6" xfId="46129" xr:uid="{00000000-0005-0000-0000-0000A24D0000}"/>
    <cellStyle name="40% - uthevingsfarge 3 2 3 3_3. Chng in credit spreads" xfId="46130" xr:uid="{00000000-0005-0000-0000-0000A34D0000}"/>
    <cellStyle name="40% - uthevingsfarge 3 2 3 4" xfId="16935" xr:uid="{00000000-0005-0000-0000-0000A44D0000}"/>
    <cellStyle name="40% - uthevingsfarge 3 2 3 4 2" xfId="16936" xr:uid="{00000000-0005-0000-0000-0000A54D0000}"/>
    <cellStyle name="40% - uthevingsfarge 3 2 3 4 2 2" xfId="46131" xr:uid="{00000000-0005-0000-0000-0000A64D0000}"/>
    <cellStyle name="40% - uthevingsfarge 3 2 3 4 3" xfId="16937" xr:uid="{00000000-0005-0000-0000-0000A74D0000}"/>
    <cellStyle name="40% - uthevingsfarge 3 2 3 4 4" xfId="46132" xr:uid="{00000000-0005-0000-0000-0000A84D0000}"/>
    <cellStyle name="40% - uthevingsfarge 3 2 3 4 5" xfId="46133" xr:uid="{00000000-0005-0000-0000-0000A94D0000}"/>
    <cellStyle name="40% - uthevingsfarge 3 2 3 4 6" xfId="46134" xr:uid="{00000000-0005-0000-0000-0000AA4D0000}"/>
    <cellStyle name="40% - uthevingsfarge 3 2 3 4_3. Chng in credit spreads" xfId="46135" xr:uid="{00000000-0005-0000-0000-0000AB4D0000}"/>
    <cellStyle name="40% - uthevingsfarge 3 2 3 5" xfId="16938" xr:uid="{00000000-0005-0000-0000-0000AC4D0000}"/>
    <cellStyle name="40% - uthevingsfarge 3 2 3 5 2" xfId="16939" xr:uid="{00000000-0005-0000-0000-0000AD4D0000}"/>
    <cellStyle name="40% - uthevingsfarge 3 2 3 5 2 2" xfId="46136" xr:uid="{00000000-0005-0000-0000-0000AE4D0000}"/>
    <cellStyle name="40% - uthevingsfarge 3 2 3 5 3" xfId="16940" xr:uid="{00000000-0005-0000-0000-0000AF4D0000}"/>
    <cellStyle name="40% - uthevingsfarge 3 2 3 5 4" xfId="46137" xr:uid="{00000000-0005-0000-0000-0000B04D0000}"/>
    <cellStyle name="40% - uthevingsfarge 3 2 3 5 5" xfId="46138" xr:uid="{00000000-0005-0000-0000-0000B14D0000}"/>
    <cellStyle name="40% - uthevingsfarge 3 2 3 5 6" xfId="46139" xr:uid="{00000000-0005-0000-0000-0000B24D0000}"/>
    <cellStyle name="40% - uthevingsfarge 3 2 3 5_3. Chng in credit spreads" xfId="46140" xr:uid="{00000000-0005-0000-0000-0000B34D0000}"/>
    <cellStyle name="40% - uthevingsfarge 3 2 3 6" xfId="16941" xr:uid="{00000000-0005-0000-0000-0000B44D0000}"/>
    <cellStyle name="40% - uthevingsfarge 3 2 3 6 2" xfId="46141" xr:uid="{00000000-0005-0000-0000-0000B54D0000}"/>
    <cellStyle name="40% - uthevingsfarge 3 2 3 6 2 2" xfId="46142" xr:uid="{00000000-0005-0000-0000-0000B64D0000}"/>
    <cellStyle name="40% - uthevingsfarge 3 2 3 6 3" xfId="46143" xr:uid="{00000000-0005-0000-0000-0000B74D0000}"/>
    <cellStyle name="40% - uthevingsfarge 3 2 3 6_3. Chng in credit spreads" xfId="46144" xr:uid="{00000000-0005-0000-0000-0000B84D0000}"/>
    <cellStyle name="40% - uthevingsfarge 3 2 3 7" xfId="16942" xr:uid="{00000000-0005-0000-0000-0000B94D0000}"/>
    <cellStyle name="40% - uthevingsfarge 3 2 3 7 2" xfId="46145" xr:uid="{00000000-0005-0000-0000-0000BA4D0000}"/>
    <cellStyle name="40% - uthevingsfarge 3 2 3 8" xfId="39944" xr:uid="{00000000-0005-0000-0000-0000BB4D0000}"/>
    <cellStyle name="40% - uthevingsfarge 3 2 3 9" xfId="46146" xr:uid="{00000000-0005-0000-0000-0000BC4D0000}"/>
    <cellStyle name="40% - uthevingsfarge 3 2 3_3. Chng in credit spreads" xfId="46147" xr:uid="{00000000-0005-0000-0000-0000BD4D0000}"/>
    <cellStyle name="40% - uthevingsfarge 3 2 4" xfId="16943" xr:uid="{00000000-0005-0000-0000-0000BE4D0000}"/>
    <cellStyle name="40% - uthevingsfarge 3 2 4 2" xfId="16944" xr:uid="{00000000-0005-0000-0000-0000BF4D0000}"/>
    <cellStyle name="40% - uthevingsfarge 3 2 4 2 2" xfId="16945" xr:uid="{00000000-0005-0000-0000-0000C04D0000}"/>
    <cellStyle name="40% - uthevingsfarge 3 2 4 2 2 2" xfId="46148" xr:uid="{00000000-0005-0000-0000-0000C14D0000}"/>
    <cellStyle name="40% - uthevingsfarge 3 2 4 2 3" xfId="46149" xr:uid="{00000000-0005-0000-0000-0000C24D0000}"/>
    <cellStyle name="40% - uthevingsfarge 3 2 4 2_3. Chng in credit spreads" xfId="46150" xr:uid="{00000000-0005-0000-0000-0000C34D0000}"/>
    <cellStyle name="40% - uthevingsfarge 3 2 4 3" xfId="16946" xr:uid="{00000000-0005-0000-0000-0000C44D0000}"/>
    <cellStyle name="40% - uthevingsfarge 3 2 4 3 2" xfId="46151" xr:uid="{00000000-0005-0000-0000-0000C54D0000}"/>
    <cellStyle name="40% - uthevingsfarge 3 2 4 3 2 2" xfId="46152" xr:uid="{00000000-0005-0000-0000-0000C64D0000}"/>
    <cellStyle name="40% - uthevingsfarge 3 2 4 3 3" xfId="46153" xr:uid="{00000000-0005-0000-0000-0000C74D0000}"/>
    <cellStyle name="40% - uthevingsfarge 3 2 4 3_3. Chng in credit spreads" xfId="46154" xr:uid="{00000000-0005-0000-0000-0000C84D0000}"/>
    <cellStyle name="40% - uthevingsfarge 3 2 4 4" xfId="16947" xr:uid="{00000000-0005-0000-0000-0000C94D0000}"/>
    <cellStyle name="40% - uthevingsfarge 3 2 4 4 2" xfId="46155" xr:uid="{00000000-0005-0000-0000-0000CA4D0000}"/>
    <cellStyle name="40% - uthevingsfarge 3 2 4 4 2 2" xfId="46156" xr:uid="{00000000-0005-0000-0000-0000CB4D0000}"/>
    <cellStyle name="40% - uthevingsfarge 3 2 4 4 3" xfId="46157" xr:uid="{00000000-0005-0000-0000-0000CC4D0000}"/>
    <cellStyle name="40% - uthevingsfarge 3 2 4 4_3. Chng in credit spreads" xfId="46158" xr:uid="{00000000-0005-0000-0000-0000CD4D0000}"/>
    <cellStyle name="40% - uthevingsfarge 3 2 4 5" xfId="46159" xr:uid="{00000000-0005-0000-0000-0000CE4D0000}"/>
    <cellStyle name="40% - uthevingsfarge 3 2 4 5 2" xfId="46160" xr:uid="{00000000-0005-0000-0000-0000CF4D0000}"/>
    <cellStyle name="40% - uthevingsfarge 3 2 4 6" xfId="46161" xr:uid="{00000000-0005-0000-0000-0000D04D0000}"/>
    <cellStyle name="40% - uthevingsfarge 3 2 4 7" xfId="46162" xr:uid="{00000000-0005-0000-0000-0000D14D0000}"/>
    <cellStyle name="40% - uthevingsfarge 3 2 4_3. Chng in credit spreads" xfId="46163" xr:uid="{00000000-0005-0000-0000-0000D24D0000}"/>
    <cellStyle name="40% - uthevingsfarge 3 2 5" xfId="16948" xr:uid="{00000000-0005-0000-0000-0000D34D0000}"/>
    <cellStyle name="40% - uthevingsfarge 3 2 5 2" xfId="16949" xr:uid="{00000000-0005-0000-0000-0000D44D0000}"/>
    <cellStyle name="40% - uthevingsfarge 3 2 5 2 2" xfId="16950" xr:uid="{00000000-0005-0000-0000-0000D54D0000}"/>
    <cellStyle name="40% - uthevingsfarge 3 2 5 2 2 2" xfId="46164" xr:uid="{00000000-0005-0000-0000-0000D64D0000}"/>
    <cellStyle name="40% - uthevingsfarge 3 2 5 2 3" xfId="46165" xr:uid="{00000000-0005-0000-0000-0000D74D0000}"/>
    <cellStyle name="40% - uthevingsfarge 3 2 5 2_3. Chng in credit spreads" xfId="46166" xr:uid="{00000000-0005-0000-0000-0000D84D0000}"/>
    <cellStyle name="40% - uthevingsfarge 3 2 5 3" xfId="16951" xr:uid="{00000000-0005-0000-0000-0000D94D0000}"/>
    <cellStyle name="40% - uthevingsfarge 3 2 5 3 2" xfId="46167" xr:uid="{00000000-0005-0000-0000-0000DA4D0000}"/>
    <cellStyle name="40% - uthevingsfarge 3 2 5 4" xfId="16952" xr:uid="{00000000-0005-0000-0000-0000DB4D0000}"/>
    <cellStyle name="40% - uthevingsfarge 3 2 5 5" xfId="46168" xr:uid="{00000000-0005-0000-0000-0000DC4D0000}"/>
    <cellStyle name="40% - uthevingsfarge 3 2 5 6" xfId="46169" xr:uid="{00000000-0005-0000-0000-0000DD4D0000}"/>
    <cellStyle name="40% - uthevingsfarge 3 2 5 7" xfId="46170" xr:uid="{00000000-0005-0000-0000-0000DE4D0000}"/>
    <cellStyle name="40% - uthevingsfarge 3 2 5_3. Chng in credit spreads" xfId="46171" xr:uid="{00000000-0005-0000-0000-0000DF4D0000}"/>
    <cellStyle name="40% - uthevingsfarge 3 2 6" xfId="16953" xr:uid="{00000000-0005-0000-0000-0000E04D0000}"/>
    <cellStyle name="40% - uthevingsfarge 3 2 6 2" xfId="16954" xr:uid="{00000000-0005-0000-0000-0000E14D0000}"/>
    <cellStyle name="40% - uthevingsfarge 3 2 6 2 2" xfId="16955" xr:uid="{00000000-0005-0000-0000-0000E24D0000}"/>
    <cellStyle name="40% - uthevingsfarge 3 2 6 2 2 2" xfId="46172" xr:uid="{00000000-0005-0000-0000-0000E34D0000}"/>
    <cellStyle name="40% - uthevingsfarge 3 2 6 2 3" xfId="46173" xr:uid="{00000000-0005-0000-0000-0000E44D0000}"/>
    <cellStyle name="40% - uthevingsfarge 3 2 6 2_3. Chng in credit spreads" xfId="46174" xr:uid="{00000000-0005-0000-0000-0000E54D0000}"/>
    <cellStyle name="40% - uthevingsfarge 3 2 6 3" xfId="16956" xr:uid="{00000000-0005-0000-0000-0000E64D0000}"/>
    <cellStyle name="40% - uthevingsfarge 3 2 6 3 2" xfId="46175" xr:uid="{00000000-0005-0000-0000-0000E74D0000}"/>
    <cellStyle name="40% - uthevingsfarge 3 2 6 4" xfId="16957" xr:uid="{00000000-0005-0000-0000-0000E84D0000}"/>
    <cellStyle name="40% - uthevingsfarge 3 2 6 5" xfId="46176" xr:uid="{00000000-0005-0000-0000-0000E94D0000}"/>
    <cellStyle name="40% - uthevingsfarge 3 2 6 6" xfId="46177" xr:uid="{00000000-0005-0000-0000-0000EA4D0000}"/>
    <cellStyle name="40% - uthevingsfarge 3 2 6 7" xfId="46178" xr:uid="{00000000-0005-0000-0000-0000EB4D0000}"/>
    <cellStyle name="40% - uthevingsfarge 3 2 6_3. Chng in credit spreads" xfId="46179" xr:uid="{00000000-0005-0000-0000-0000EC4D0000}"/>
    <cellStyle name="40% - uthevingsfarge 3 2 7" xfId="16958" xr:uid="{00000000-0005-0000-0000-0000ED4D0000}"/>
    <cellStyle name="40% - uthevingsfarge 3 2 7 2" xfId="16959" xr:uid="{00000000-0005-0000-0000-0000EE4D0000}"/>
    <cellStyle name="40% - uthevingsfarge 3 2 7 2 2" xfId="16960" xr:uid="{00000000-0005-0000-0000-0000EF4D0000}"/>
    <cellStyle name="40% - uthevingsfarge 3 2 7 2 3" xfId="46180" xr:uid="{00000000-0005-0000-0000-0000F04D0000}"/>
    <cellStyle name="40% - uthevingsfarge 3 2 7 2_AVA DVA EL" xfId="16961" xr:uid="{00000000-0005-0000-0000-0000F14D0000}"/>
    <cellStyle name="40% - uthevingsfarge 3 2 7 3" xfId="16962" xr:uid="{00000000-0005-0000-0000-0000F24D0000}"/>
    <cellStyle name="40% - uthevingsfarge 3 2 7 4" xfId="16963" xr:uid="{00000000-0005-0000-0000-0000F34D0000}"/>
    <cellStyle name="40% - uthevingsfarge 3 2 7 5" xfId="46181" xr:uid="{00000000-0005-0000-0000-0000F44D0000}"/>
    <cellStyle name="40% - uthevingsfarge 3 2 7 6" xfId="46182" xr:uid="{00000000-0005-0000-0000-0000F54D0000}"/>
    <cellStyle name="40% - uthevingsfarge 3 2 7_3. Chng in credit spreads" xfId="46183" xr:uid="{00000000-0005-0000-0000-0000F64D0000}"/>
    <cellStyle name="40% - uthevingsfarge 3 2 8" xfId="16964" xr:uid="{00000000-0005-0000-0000-0000F74D0000}"/>
    <cellStyle name="40% - uthevingsfarge 3 2 8 2" xfId="16965" xr:uid="{00000000-0005-0000-0000-0000F84D0000}"/>
    <cellStyle name="40% - uthevingsfarge 3 2 8 2 2" xfId="46184" xr:uid="{00000000-0005-0000-0000-0000F94D0000}"/>
    <cellStyle name="40% - uthevingsfarge 3 2 8 3" xfId="16966" xr:uid="{00000000-0005-0000-0000-0000FA4D0000}"/>
    <cellStyle name="40% - uthevingsfarge 3 2 8 4" xfId="46185" xr:uid="{00000000-0005-0000-0000-0000FB4D0000}"/>
    <cellStyle name="40% - uthevingsfarge 3 2 8_3. Chng in credit spreads" xfId="46186" xr:uid="{00000000-0005-0000-0000-0000FC4D0000}"/>
    <cellStyle name="40% - uthevingsfarge 3 2 9" xfId="16967" xr:uid="{00000000-0005-0000-0000-0000FD4D0000}"/>
    <cellStyle name="40% - uthevingsfarge 3 2 9 2" xfId="16968" xr:uid="{00000000-0005-0000-0000-0000FE4D0000}"/>
    <cellStyle name="40% - uthevingsfarge 3 2 9 3" xfId="16969" xr:uid="{00000000-0005-0000-0000-0000FF4D0000}"/>
    <cellStyle name="40% - uthevingsfarge 3 2 9_AVA DVA EL" xfId="16970" xr:uid="{00000000-0005-0000-0000-0000004E0000}"/>
    <cellStyle name="40% - uthevingsfarge 3 2_11" xfId="4629" xr:uid="{00000000-0005-0000-0000-0000014E0000}"/>
    <cellStyle name="40% - uthevingsfarge 3 20" xfId="4630" xr:uid="{00000000-0005-0000-0000-0000024E0000}"/>
    <cellStyle name="40% - uthevingsfarge 3 20 2" xfId="4631" xr:uid="{00000000-0005-0000-0000-0000034E0000}"/>
    <cellStyle name="40% - uthevingsfarge 3 20 2 2" xfId="4632" xr:uid="{00000000-0005-0000-0000-0000044E0000}"/>
    <cellStyle name="40% - uthevingsfarge 3 20 2 3" xfId="46187" xr:uid="{00000000-0005-0000-0000-0000054E0000}"/>
    <cellStyle name="40% - uthevingsfarge 3 20 2_4 manuell" xfId="55140" xr:uid="{2E60B096-4C06-48ED-90BC-B3BDE3447A65}"/>
    <cellStyle name="40% - uthevingsfarge 3 20 3" xfId="4633" xr:uid="{00000000-0005-0000-0000-0000074E0000}"/>
    <cellStyle name="40% - uthevingsfarge 3 20 4" xfId="46188" xr:uid="{00000000-0005-0000-0000-0000084E0000}"/>
    <cellStyle name="40% - uthevingsfarge 3 20_4 manuell" xfId="55141" xr:uid="{082064B9-5D73-407D-990D-3B1905A28AEA}"/>
    <cellStyle name="40% - uthevingsfarge 3 21" xfId="4634" xr:uid="{00000000-0005-0000-0000-00000A4E0000}"/>
    <cellStyle name="40% - uthevingsfarge 3 21 2" xfId="4635" xr:uid="{00000000-0005-0000-0000-00000B4E0000}"/>
    <cellStyle name="40% - uthevingsfarge 3 21 2 2" xfId="4636" xr:uid="{00000000-0005-0000-0000-00000C4E0000}"/>
    <cellStyle name="40% - uthevingsfarge 3 21 2 3" xfId="46189" xr:uid="{00000000-0005-0000-0000-00000D4E0000}"/>
    <cellStyle name="40% - uthevingsfarge 3 21 2_4 manuell" xfId="55142" xr:uid="{F089C00B-E043-4675-A193-81C916D8BF9C}"/>
    <cellStyle name="40% - uthevingsfarge 3 21 3" xfId="4637" xr:uid="{00000000-0005-0000-0000-00000F4E0000}"/>
    <cellStyle name="40% - uthevingsfarge 3 21 4" xfId="46190" xr:uid="{00000000-0005-0000-0000-0000104E0000}"/>
    <cellStyle name="40% - uthevingsfarge 3 21_4 manuell" xfId="55143" xr:uid="{62A631D0-6FCD-4240-8C6A-F05E798D8432}"/>
    <cellStyle name="40% - uthevingsfarge 3 22" xfId="4638" xr:uid="{00000000-0005-0000-0000-0000124E0000}"/>
    <cellStyle name="40% - uthevingsfarge 3 22 2" xfId="4639" xr:uid="{00000000-0005-0000-0000-0000134E0000}"/>
    <cellStyle name="40% - uthevingsfarge 3 22 2 2" xfId="4640" xr:uid="{00000000-0005-0000-0000-0000144E0000}"/>
    <cellStyle name="40% - uthevingsfarge 3 22 2 3" xfId="46191" xr:uid="{00000000-0005-0000-0000-0000154E0000}"/>
    <cellStyle name="40% - uthevingsfarge 3 22 2_4 manuell" xfId="55144" xr:uid="{3A657BD7-C161-4405-B94B-05A175B1FB47}"/>
    <cellStyle name="40% - uthevingsfarge 3 22 3" xfId="4641" xr:uid="{00000000-0005-0000-0000-0000174E0000}"/>
    <cellStyle name="40% - uthevingsfarge 3 22 4" xfId="46192" xr:uid="{00000000-0005-0000-0000-0000184E0000}"/>
    <cellStyle name="40% - uthevingsfarge 3 22_4 manuell" xfId="55145" xr:uid="{B681C976-F71E-44AF-84C7-7DDE85EB33C0}"/>
    <cellStyle name="40% - uthevingsfarge 3 23" xfId="4642" xr:uid="{00000000-0005-0000-0000-00001A4E0000}"/>
    <cellStyle name="40% - uthevingsfarge 3 23 2" xfId="4643" xr:uid="{00000000-0005-0000-0000-00001B4E0000}"/>
    <cellStyle name="40% - uthevingsfarge 3 23 2 2" xfId="4644" xr:uid="{00000000-0005-0000-0000-00001C4E0000}"/>
    <cellStyle name="40% - uthevingsfarge 3 23 2 3" xfId="46193" xr:uid="{00000000-0005-0000-0000-00001D4E0000}"/>
    <cellStyle name="40% - uthevingsfarge 3 23 2_4 manuell" xfId="55146" xr:uid="{5F84A273-AA1B-4C0A-BD58-249ED35D96FD}"/>
    <cellStyle name="40% - uthevingsfarge 3 23 3" xfId="4645" xr:uid="{00000000-0005-0000-0000-00001F4E0000}"/>
    <cellStyle name="40% - uthevingsfarge 3 23 4" xfId="46194" xr:uid="{00000000-0005-0000-0000-0000204E0000}"/>
    <cellStyle name="40% - uthevingsfarge 3 23_4 manuell" xfId="55147" xr:uid="{15BBE6DB-6E75-491D-83F8-6D69EFDBB006}"/>
    <cellStyle name="40% - uthevingsfarge 3 24" xfId="4646" xr:uid="{00000000-0005-0000-0000-0000224E0000}"/>
    <cellStyle name="40% - uthevingsfarge 3 24 2" xfId="4647" xr:uid="{00000000-0005-0000-0000-0000234E0000}"/>
    <cellStyle name="40% - uthevingsfarge 3 24 2 2" xfId="4648" xr:uid="{00000000-0005-0000-0000-0000244E0000}"/>
    <cellStyle name="40% - uthevingsfarge 3 24 2 3" xfId="46195" xr:uid="{00000000-0005-0000-0000-0000254E0000}"/>
    <cellStyle name="40% - uthevingsfarge 3 24 2_4 manuell" xfId="55148" xr:uid="{AC657E9F-4D64-4629-9FA6-37A65005F583}"/>
    <cellStyle name="40% - uthevingsfarge 3 24 3" xfId="4649" xr:uid="{00000000-0005-0000-0000-0000274E0000}"/>
    <cellStyle name="40% - uthevingsfarge 3 24 4" xfId="46196" xr:uid="{00000000-0005-0000-0000-0000284E0000}"/>
    <cellStyle name="40% - uthevingsfarge 3 24_4 manuell" xfId="55149" xr:uid="{CDF7FC5D-13A2-4C1B-BA44-FEC06441687E}"/>
    <cellStyle name="40% - uthevingsfarge 3 25" xfId="4650" xr:uid="{00000000-0005-0000-0000-00002A4E0000}"/>
    <cellStyle name="40% - uthevingsfarge 3 25 2" xfId="4651" xr:uid="{00000000-0005-0000-0000-00002B4E0000}"/>
    <cellStyle name="40% - uthevingsfarge 3 25 2 2" xfId="4652" xr:uid="{00000000-0005-0000-0000-00002C4E0000}"/>
    <cellStyle name="40% - uthevingsfarge 3 25 2 3" xfId="46197" xr:uid="{00000000-0005-0000-0000-00002D4E0000}"/>
    <cellStyle name="40% - uthevingsfarge 3 25 2_4 manuell" xfId="55150" xr:uid="{09D62C44-BB1C-4A6E-A709-9CB22D25C666}"/>
    <cellStyle name="40% - uthevingsfarge 3 25 3" xfId="4653" xr:uid="{00000000-0005-0000-0000-00002F4E0000}"/>
    <cellStyle name="40% - uthevingsfarge 3 25 4" xfId="46198" xr:uid="{00000000-0005-0000-0000-0000304E0000}"/>
    <cellStyle name="40% - uthevingsfarge 3 25_4 manuell" xfId="55151" xr:uid="{C65D9F56-607E-41DB-93B3-7AE5692C59BA}"/>
    <cellStyle name="40% - uthevingsfarge 3 26" xfId="4654" xr:uid="{00000000-0005-0000-0000-0000324E0000}"/>
    <cellStyle name="40% - uthevingsfarge 3 26 2" xfId="4655" xr:uid="{00000000-0005-0000-0000-0000334E0000}"/>
    <cellStyle name="40% - uthevingsfarge 3 26 2 2" xfId="4656" xr:uid="{00000000-0005-0000-0000-0000344E0000}"/>
    <cellStyle name="40% - uthevingsfarge 3 26 2 3" xfId="46199" xr:uid="{00000000-0005-0000-0000-0000354E0000}"/>
    <cellStyle name="40% - uthevingsfarge 3 26 2_4 manuell" xfId="55152" xr:uid="{E5EECCD8-6581-4F5D-B999-627EDB044889}"/>
    <cellStyle name="40% - uthevingsfarge 3 26 3" xfId="4657" xr:uid="{00000000-0005-0000-0000-0000374E0000}"/>
    <cellStyle name="40% - uthevingsfarge 3 26 4" xfId="46200" xr:uid="{00000000-0005-0000-0000-0000384E0000}"/>
    <cellStyle name="40% - uthevingsfarge 3 26_4 manuell" xfId="55153" xr:uid="{A7FE5219-C5C5-4787-916C-D81BB1568DF3}"/>
    <cellStyle name="40% - uthevingsfarge 3 27" xfId="4658" xr:uid="{00000000-0005-0000-0000-00003A4E0000}"/>
    <cellStyle name="40% - uthevingsfarge 3 27 2" xfId="4659" xr:uid="{00000000-0005-0000-0000-00003B4E0000}"/>
    <cellStyle name="40% - uthevingsfarge 3 27 2 2" xfId="4660" xr:uid="{00000000-0005-0000-0000-00003C4E0000}"/>
    <cellStyle name="40% - uthevingsfarge 3 27 2 3" xfId="46201" xr:uid="{00000000-0005-0000-0000-00003D4E0000}"/>
    <cellStyle name="40% - uthevingsfarge 3 27 2_4 manuell" xfId="55154" xr:uid="{F1F9FF92-340B-443F-A82D-B3BF604BB509}"/>
    <cellStyle name="40% - uthevingsfarge 3 27 3" xfId="4661" xr:uid="{00000000-0005-0000-0000-00003F4E0000}"/>
    <cellStyle name="40% - uthevingsfarge 3 27 4" xfId="46202" xr:uid="{00000000-0005-0000-0000-0000404E0000}"/>
    <cellStyle name="40% - uthevingsfarge 3 27_4 manuell" xfId="55155" xr:uid="{BF831965-DCBE-4939-A184-39E1F3125458}"/>
    <cellStyle name="40% - uthevingsfarge 3 28" xfId="4662" xr:uid="{00000000-0005-0000-0000-0000424E0000}"/>
    <cellStyle name="40% - uthevingsfarge 3 28 2" xfId="4663" xr:uid="{00000000-0005-0000-0000-0000434E0000}"/>
    <cellStyle name="40% - uthevingsfarge 3 28 2 2" xfId="4664" xr:uid="{00000000-0005-0000-0000-0000444E0000}"/>
    <cellStyle name="40% - uthevingsfarge 3 28 2 3" xfId="46203" xr:uid="{00000000-0005-0000-0000-0000454E0000}"/>
    <cellStyle name="40% - uthevingsfarge 3 28 2_4 manuell" xfId="55156" xr:uid="{C932270B-3B09-4688-B808-0A5FDEC7098F}"/>
    <cellStyle name="40% - uthevingsfarge 3 28 3" xfId="4665" xr:uid="{00000000-0005-0000-0000-0000474E0000}"/>
    <cellStyle name="40% - uthevingsfarge 3 28 4" xfId="46204" xr:uid="{00000000-0005-0000-0000-0000484E0000}"/>
    <cellStyle name="40% - uthevingsfarge 3 28_4 manuell" xfId="55157" xr:uid="{73B23441-2F4D-4990-AD49-6EFFA9A44522}"/>
    <cellStyle name="40% - uthevingsfarge 3 29" xfId="4666" xr:uid="{00000000-0005-0000-0000-00004A4E0000}"/>
    <cellStyle name="40% - uthevingsfarge 3 29 2" xfId="4667" xr:uid="{00000000-0005-0000-0000-00004B4E0000}"/>
    <cellStyle name="40% - uthevingsfarge 3 29 2 2" xfId="4668" xr:uid="{00000000-0005-0000-0000-00004C4E0000}"/>
    <cellStyle name="40% - uthevingsfarge 3 29 2 3" xfId="46205" xr:uid="{00000000-0005-0000-0000-00004D4E0000}"/>
    <cellStyle name="40% - uthevingsfarge 3 29 2_4 manuell" xfId="55158" xr:uid="{905A7CD4-DE13-4C40-9CE8-E8DE3890D70C}"/>
    <cellStyle name="40% - uthevingsfarge 3 29 3" xfId="4669" xr:uid="{00000000-0005-0000-0000-00004F4E0000}"/>
    <cellStyle name="40% - uthevingsfarge 3 29 4" xfId="46206" xr:uid="{00000000-0005-0000-0000-0000504E0000}"/>
    <cellStyle name="40% - uthevingsfarge 3 29_4 manuell" xfId="55159" xr:uid="{26F3DC20-EA0A-4662-92AD-98AF6C299C57}"/>
    <cellStyle name="40% - uthevingsfarge 3 3" xfId="4670" xr:uid="{00000000-0005-0000-0000-0000524E0000}"/>
    <cellStyle name="40% - uthevingsfarge 3 3 10" xfId="46207" xr:uid="{00000000-0005-0000-0000-0000534E0000}"/>
    <cellStyle name="40% - uthevingsfarge 3 3 11" xfId="46208" xr:uid="{00000000-0005-0000-0000-0000544E0000}"/>
    <cellStyle name="40% - uthevingsfarge 3 3 2" xfId="4671" xr:uid="{00000000-0005-0000-0000-0000554E0000}"/>
    <cellStyle name="40% - uthevingsfarge 3 3 2 10" xfId="46209" xr:uid="{00000000-0005-0000-0000-0000564E0000}"/>
    <cellStyle name="40% - uthevingsfarge 3 3 2 2" xfId="4672" xr:uid="{00000000-0005-0000-0000-0000574E0000}"/>
    <cellStyle name="40% - uthevingsfarge 3 3 2 2 2" xfId="16971" xr:uid="{00000000-0005-0000-0000-0000584E0000}"/>
    <cellStyle name="40% - uthevingsfarge 3 3 2 2 2 2" xfId="46210" xr:uid="{00000000-0005-0000-0000-0000594E0000}"/>
    <cellStyle name="40% - uthevingsfarge 3 3 2 2 2 2 2" xfId="46211" xr:uid="{00000000-0005-0000-0000-00005A4E0000}"/>
    <cellStyle name="40% - uthevingsfarge 3 3 2 2 2 3" xfId="46212" xr:uid="{00000000-0005-0000-0000-00005B4E0000}"/>
    <cellStyle name="40% - uthevingsfarge 3 3 2 2 2_3. Chng in credit spreads" xfId="46213" xr:uid="{00000000-0005-0000-0000-00005C4E0000}"/>
    <cellStyle name="40% - uthevingsfarge 3 3 2 2 3" xfId="16972" xr:uid="{00000000-0005-0000-0000-00005D4E0000}"/>
    <cellStyle name="40% - uthevingsfarge 3 3 2 2 3 2" xfId="46214" xr:uid="{00000000-0005-0000-0000-00005E4E0000}"/>
    <cellStyle name="40% - uthevingsfarge 3 3 2 2 3 2 2" xfId="46215" xr:uid="{00000000-0005-0000-0000-00005F4E0000}"/>
    <cellStyle name="40% - uthevingsfarge 3 3 2 2 3 3" xfId="46216" xr:uid="{00000000-0005-0000-0000-0000604E0000}"/>
    <cellStyle name="40% - uthevingsfarge 3 3 2 2 3_3. Chng in credit spreads" xfId="46217" xr:uid="{00000000-0005-0000-0000-0000614E0000}"/>
    <cellStyle name="40% - uthevingsfarge 3 3 2 2 4" xfId="46218" xr:uid="{00000000-0005-0000-0000-0000624E0000}"/>
    <cellStyle name="40% - uthevingsfarge 3 3 2 2 4 2" xfId="46219" xr:uid="{00000000-0005-0000-0000-0000634E0000}"/>
    <cellStyle name="40% - uthevingsfarge 3 3 2 2 5" xfId="46220" xr:uid="{00000000-0005-0000-0000-0000644E0000}"/>
    <cellStyle name="40% - uthevingsfarge 3 3 2 2 6" xfId="46221" xr:uid="{00000000-0005-0000-0000-0000654E0000}"/>
    <cellStyle name="40% - uthevingsfarge 3 3 2 2_3. Chng in credit spreads" xfId="46222" xr:uid="{00000000-0005-0000-0000-0000664E0000}"/>
    <cellStyle name="40% - uthevingsfarge 3 3 2 3" xfId="16973" xr:uid="{00000000-0005-0000-0000-0000674E0000}"/>
    <cellStyle name="40% - uthevingsfarge 3 3 2 3 2" xfId="16974" xr:uid="{00000000-0005-0000-0000-0000684E0000}"/>
    <cellStyle name="40% - uthevingsfarge 3 3 2 3 2 2" xfId="46223" xr:uid="{00000000-0005-0000-0000-0000694E0000}"/>
    <cellStyle name="40% - uthevingsfarge 3 3 2 3 3" xfId="16975" xr:uid="{00000000-0005-0000-0000-00006A4E0000}"/>
    <cellStyle name="40% - uthevingsfarge 3 3 2 3 4" xfId="46224" xr:uid="{00000000-0005-0000-0000-00006B4E0000}"/>
    <cellStyle name="40% - uthevingsfarge 3 3 2 3 5" xfId="46225" xr:uid="{00000000-0005-0000-0000-00006C4E0000}"/>
    <cellStyle name="40% - uthevingsfarge 3 3 2 3 6" xfId="46226" xr:uid="{00000000-0005-0000-0000-00006D4E0000}"/>
    <cellStyle name="40% - uthevingsfarge 3 3 2 3_3. Chng in credit spreads" xfId="46227" xr:uid="{00000000-0005-0000-0000-00006E4E0000}"/>
    <cellStyle name="40% - uthevingsfarge 3 3 2 4" xfId="16976" xr:uid="{00000000-0005-0000-0000-00006F4E0000}"/>
    <cellStyle name="40% - uthevingsfarge 3 3 2 4 2" xfId="16977" xr:uid="{00000000-0005-0000-0000-0000704E0000}"/>
    <cellStyle name="40% - uthevingsfarge 3 3 2 4 2 2" xfId="46228" xr:uid="{00000000-0005-0000-0000-0000714E0000}"/>
    <cellStyle name="40% - uthevingsfarge 3 3 2 4 3" xfId="16978" xr:uid="{00000000-0005-0000-0000-0000724E0000}"/>
    <cellStyle name="40% - uthevingsfarge 3 3 2 4 4" xfId="46229" xr:uid="{00000000-0005-0000-0000-0000734E0000}"/>
    <cellStyle name="40% - uthevingsfarge 3 3 2 4 5" xfId="46230" xr:uid="{00000000-0005-0000-0000-0000744E0000}"/>
    <cellStyle name="40% - uthevingsfarge 3 3 2 4 6" xfId="46231" xr:uid="{00000000-0005-0000-0000-0000754E0000}"/>
    <cellStyle name="40% - uthevingsfarge 3 3 2 4_3. Chng in credit spreads" xfId="46232" xr:uid="{00000000-0005-0000-0000-0000764E0000}"/>
    <cellStyle name="40% - uthevingsfarge 3 3 2 5" xfId="16979" xr:uid="{00000000-0005-0000-0000-0000774E0000}"/>
    <cellStyle name="40% - uthevingsfarge 3 3 2 5 2" xfId="16980" xr:uid="{00000000-0005-0000-0000-0000784E0000}"/>
    <cellStyle name="40% - uthevingsfarge 3 3 2 5 3" xfId="16981" xr:uid="{00000000-0005-0000-0000-0000794E0000}"/>
    <cellStyle name="40% - uthevingsfarge 3 3 2 5 4" xfId="46233" xr:uid="{00000000-0005-0000-0000-00007A4E0000}"/>
    <cellStyle name="40% - uthevingsfarge 3 3 2 5 5" xfId="46234" xr:uid="{00000000-0005-0000-0000-00007B4E0000}"/>
    <cellStyle name="40% - uthevingsfarge 3 3 2 5 6" xfId="46235" xr:uid="{00000000-0005-0000-0000-00007C4E0000}"/>
    <cellStyle name="40% - uthevingsfarge 3 3 2 5_AVA DVA EL" xfId="16982" xr:uid="{00000000-0005-0000-0000-00007D4E0000}"/>
    <cellStyle name="40% - uthevingsfarge 3 3 2 6" xfId="16983" xr:uid="{00000000-0005-0000-0000-00007E4E0000}"/>
    <cellStyle name="40% - uthevingsfarge 3 3 2 6 2" xfId="16984" xr:uid="{00000000-0005-0000-0000-00007F4E0000}"/>
    <cellStyle name="40% - uthevingsfarge 3 3 2 6_AVA DVA EL" xfId="16985" xr:uid="{00000000-0005-0000-0000-0000804E0000}"/>
    <cellStyle name="40% - uthevingsfarge 3 3 2 7" xfId="16986" xr:uid="{00000000-0005-0000-0000-0000814E0000}"/>
    <cellStyle name="40% - uthevingsfarge 3 3 2 8" xfId="46236" xr:uid="{00000000-0005-0000-0000-0000824E0000}"/>
    <cellStyle name="40% - uthevingsfarge 3 3 2 9" xfId="46237" xr:uid="{00000000-0005-0000-0000-0000834E0000}"/>
    <cellStyle name="40% - uthevingsfarge 3 3 2_3. Chng in credit spreads" xfId="46238" xr:uid="{00000000-0005-0000-0000-0000844E0000}"/>
    <cellStyle name="40% - uthevingsfarge 3 3 3" xfId="4673" xr:uid="{00000000-0005-0000-0000-0000854E0000}"/>
    <cellStyle name="40% - uthevingsfarge 3 3 3 2" xfId="16987" xr:uid="{00000000-0005-0000-0000-0000864E0000}"/>
    <cellStyle name="40% - uthevingsfarge 3 3 3 2 2" xfId="46239" xr:uid="{00000000-0005-0000-0000-0000874E0000}"/>
    <cellStyle name="40% - uthevingsfarge 3 3 3 2 2 2" xfId="46240" xr:uid="{00000000-0005-0000-0000-0000884E0000}"/>
    <cellStyle name="40% - uthevingsfarge 3 3 3 2 2 2 2" xfId="46241" xr:uid="{00000000-0005-0000-0000-0000894E0000}"/>
    <cellStyle name="40% - uthevingsfarge 3 3 3 2 2 3" xfId="46242" xr:uid="{00000000-0005-0000-0000-00008A4E0000}"/>
    <cellStyle name="40% - uthevingsfarge 3 3 3 2 2_3. Chng in credit spreads" xfId="46243" xr:uid="{00000000-0005-0000-0000-00008B4E0000}"/>
    <cellStyle name="40% - uthevingsfarge 3 3 3 2 3" xfId="46244" xr:uid="{00000000-0005-0000-0000-00008C4E0000}"/>
    <cellStyle name="40% - uthevingsfarge 3 3 3 2 3 2" xfId="46245" xr:uid="{00000000-0005-0000-0000-00008D4E0000}"/>
    <cellStyle name="40% - uthevingsfarge 3 3 3 2 3 2 2" xfId="46246" xr:uid="{00000000-0005-0000-0000-00008E4E0000}"/>
    <cellStyle name="40% - uthevingsfarge 3 3 3 2 3 3" xfId="46247" xr:uid="{00000000-0005-0000-0000-00008F4E0000}"/>
    <cellStyle name="40% - uthevingsfarge 3 3 3 2 3_3. Chng in credit spreads" xfId="46248" xr:uid="{00000000-0005-0000-0000-0000904E0000}"/>
    <cellStyle name="40% - uthevingsfarge 3 3 3 2 4" xfId="46249" xr:uid="{00000000-0005-0000-0000-0000914E0000}"/>
    <cellStyle name="40% - uthevingsfarge 3 3 3 2 4 2" xfId="46250" xr:uid="{00000000-0005-0000-0000-0000924E0000}"/>
    <cellStyle name="40% - uthevingsfarge 3 3 3 2 5" xfId="46251" xr:uid="{00000000-0005-0000-0000-0000934E0000}"/>
    <cellStyle name="40% - uthevingsfarge 3 3 3 2_3. Chng in credit spreads" xfId="46252" xr:uid="{00000000-0005-0000-0000-0000944E0000}"/>
    <cellStyle name="40% - uthevingsfarge 3 3 3 3" xfId="16988" xr:uid="{00000000-0005-0000-0000-0000954E0000}"/>
    <cellStyle name="40% - uthevingsfarge 3 3 3 3 2" xfId="46253" xr:uid="{00000000-0005-0000-0000-0000964E0000}"/>
    <cellStyle name="40% - uthevingsfarge 3 3 3 3 2 2" xfId="46254" xr:uid="{00000000-0005-0000-0000-0000974E0000}"/>
    <cellStyle name="40% - uthevingsfarge 3 3 3 3 3" xfId="46255" xr:uid="{00000000-0005-0000-0000-0000984E0000}"/>
    <cellStyle name="40% - uthevingsfarge 3 3 3 3_3. Chng in credit spreads" xfId="46256" xr:uid="{00000000-0005-0000-0000-0000994E0000}"/>
    <cellStyle name="40% - uthevingsfarge 3 3 3 4" xfId="46257" xr:uid="{00000000-0005-0000-0000-00009A4E0000}"/>
    <cellStyle name="40% - uthevingsfarge 3 3 3 4 2" xfId="46258" xr:uid="{00000000-0005-0000-0000-00009B4E0000}"/>
    <cellStyle name="40% - uthevingsfarge 3 3 3 4 2 2" xfId="46259" xr:uid="{00000000-0005-0000-0000-00009C4E0000}"/>
    <cellStyle name="40% - uthevingsfarge 3 3 3 4 3" xfId="46260" xr:uid="{00000000-0005-0000-0000-00009D4E0000}"/>
    <cellStyle name="40% - uthevingsfarge 3 3 3 4_3. Chng in credit spreads" xfId="46261" xr:uid="{00000000-0005-0000-0000-00009E4E0000}"/>
    <cellStyle name="40% - uthevingsfarge 3 3 3 5" xfId="46262" xr:uid="{00000000-0005-0000-0000-00009F4E0000}"/>
    <cellStyle name="40% - uthevingsfarge 3 3 3 5 2" xfId="46263" xr:uid="{00000000-0005-0000-0000-0000A04E0000}"/>
    <cellStyle name="40% - uthevingsfarge 3 3 3 6" xfId="46264" xr:uid="{00000000-0005-0000-0000-0000A14E0000}"/>
    <cellStyle name="40% - uthevingsfarge 3 3 3_3. Chng in credit spreads" xfId="46265" xr:uid="{00000000-0005-0000-0000-0000A24E0000}"/>
    <cellStyle name="40% - uthevingsfarge 3 3 4" xfId="16989" xr:uid="{00000000-0005-0000-0000-0000A34E0000}"/>
    <cellStyle name="40% - uthevingsfarge 3 3 4 2" xfId="16990" xr:uid="{00000000-0005-0000-0000-0000A44E0000}"/>
    <cellStyle name="40% - uthevingsfarge 3 3 4 2 2" xfId="46266" xr:uid="{00000000-0005-0000-0000-0000A54E0000}"/>
    <cellStyle name="40% - uthevingsfarge 3 3 4 2 2 2" xfId="46267" xr:uid="{00000000-0005-0000-0000-0000A64E0000}"/>
    <cellStyle name="40% - uthevingsfarge 3 3 4 2 3" xfId="46268" xr:uid="{00000000-0005-0000-0000-0000A74E0000}"/>
    <cellStyle name="40% - uthevingsfarge 3 3 4 2_3. Chng in credit spreads" xfId="46269" xr:uid="{00000000-0005-0000-0000-0000A84E0000}"/>
    <cellStyle name="40% - uthevingsfarge 3 3 4 3" xfId="16991" xr:uid="{00000000-0005-0000-0000-0000A94E0000}"/>
    <cellStyle name="40% - uthevingsfarge 3 3 4 3 2" xfId="46270" xr:uid="{00000000-0005-0000-0000-0000AA4E0000}"/>
    <cellStyle name="40% - uthevingsfarge 3 3 4 3 2 2" xfId="46271" xr:uid="{00000000-0005-0000-0000-0000AB4E0000}"/>
    <cellStyle name="40% - uthevingsfarge 3 3 4 3 3" xfId="46272" xr:uid="{00000000-0005-0000-0000-0000AC4E0000}"/>
    <cellStyle name="40% - uthevingsfarge 3 3 4 3_3. Chng in credit spreads" xfId="46273" xr:uid="{00000000-0005-0000-0000-0000AD4E0000}"/>
    <cellStyle name="40% - uthevingsfarge 3 3 4 4" xfId="46274" xr:uid="{00000000-0005-0000-0000-0000AE4E0000}"/>
    <cellStyle name="40% - uthevingsfarge 3 3 4 4 2" xfId="46275" xr:uid="{00000000-0005-0000-0000-0000AF4E0000}"/>
    <cellStyle name="40% - uthevingsfarge 3 3 4 5" xfId="46276" xr:uid="{00000000-0005-0000-0000-0000B04E0000}"/>
    <cellStyle name="40% - uthevingsfarge 3 3 4 6" xfId="46277" xr:uid="{00000000-0005-0000-0000-0000B14E0000}"/>
    <cellStyle name="40% - uthevingsfarge 3 3 4_3. Chng in credit spreads" xfId="46278" xr:uid="{00000000-0005-0000-0000-0000B24E0000}"/>
    <cellStyle name="40% - uthevingsfarge 3 3 5" xfId="16992" xr:uid="{00000000-0005-0000-0000-0000B34E0000}"/>
    <cellStyle name="40% - uthevingsfarge 3 3 5 2" xfId="16993" xr:uid="{00000000-0005-0000-0000-0000B44E0000}"/>
    <cellStyle name="40% - uthevingsfarge 3 3 5 2 2" xfId="46279" xr:uid="{00000000-0005-0000-0000-0000B54E0000}"/>
    <cellStyle name="40% - uthevingsfarge 3 3 5 3" xfId="16994" xr:uid="{00000000-0005-0000-0000-0000B64E0000}"/>
    <cellStyle name="40% - uthevingsfarge 3 3 5 4" xfId="46280" xr:uid="{00000000-0005-0000-0000-0000B74E0000}"/>
    <cellStyle name="40% - uthevingsfarge 3 3 5 5" xfId="46281" xr:uid="{00000000-0005-0000-0000-0000B84E0000}"/>
    <cellStyle name="40% - uthevingsfarge 3 3 5 6" xfId="46282" xr:uid="{00000000-0005-0000-0000-0000B94E0000}"/>
    <cellStyle name="40% - uthevingsfarge 3 3 5_3. Chng in credit spreads" xfId="46283" xr:uid="{00000000-0005-0000-0000-0000BA4E0000}"/>
    <cellStyle name="40% - uthevingsfarge 3 3 6" xfId="16995" xr:uid="{00000000-0005-0000-0000-0000BB4E0000}"/>
    <cellStyle name="40% - uthevingsfarge 3 3 6 2" xfId="16996" xr:uid="{00000000-0005-0000-0000-0000BC4E0000}"/>
    <cellStyle name="40% - uthevingsfarge 3 3 6 2 2" xfId="46284" xr:uid="{00000000-0005-0000-0000-0000BD4E0000}"/>
    <cellStyle name="40% - uthevingsfarge 3 3 6 3" xfId="16997" xr:uid="{00000000-0005-0000-0000-0000BE4E0000}"/>
    <cellStyle name="40% - uthevingsfarge 3 3 6 4" xfId="46285" xr:uid="{00000000-0005-0000-0000-0000BF4E0000}"/>
    <cellStyle name="40% - uthevingsfarge 3 3 6 5" xfId="46286" xr:uid="{00000000-0005-0000-0000-0000C04E0000}"/>
    <cellStyle name="40% - uthevingsfarge 3 3 6 6" xfId="46287" xr:uid="{00000000-0005-0000-0000-0000C14E0000}"/>
    <cellStyle name="40% - uthevingsfarge 3 3 6_3. Chng in credit spreads" xfId="46288" xr:uid="{00000000-0005-0000-0000-0000C24E0000}"/>
    <cellStyle name="40% - uthevingsfarge 3 3 7" xfId="16998" xr:uid="{00000000-0005-0000-0000-0000C34E0000}"/>
    <cellStyle name="40% - uthevingsfarge 3 3 7 2" xfId="16999" xr:uid="{00000000-0005-0000-0000-0000C44E0000}"/>
    <cellStyle name="40% - uthevingsfarge 3 3 7 2 2" xfId="46289" xr:uid="{00000000-0005-0000-0000-0000C54E0000}"/>
    <cellStyle name="40% - uthevingsfarge 3 3 7 3" xfId="46290" xr:uid="{00000000-0005-0000-0000-0000C64E0000}"/>
    <cellStyle name="40% - uthevingsfarge 3 3 7_3. Chng in credit spreads" xfId="46291" xr:uid="{00000000-0005-0000-0000-0000C74E0000}"/>
    <cellStyle name="40% - uthevingsfarge 3 3 8" xfId="17000" xr:uid="{00000000-0005-0000-0000-0000C84E0000}"/>
    <cellStyle name="40% - uthevingsfarge 3 3 9" xfId="39945" xr:uid="{00000000-0005-0000-0000-0000C94E0000}"/>
    <cellStyle name="40% - uthevingsfarge 3 3_4 manuell" xfId="55160" xr:uid="{29B380EF-3B4D-4CA8-A10C-8F778746C878}"/>
    <cellStyle name="40% - uthevingsfarge 3 30" xfId="4674" xr:uid="{00000000-0005-0000-0000-0000CB4E0000}"/>
    <cellStyle name="40% - uthevingsfarge 3 30 2" xfId="4675" xr:uid="{00000000-0005-0000-0000-0000CC4E0000}"/>
    <cellStyle name="40% - uthevingsfarge 3 30 2 2" xfId="4676" xr:uid="{00000000-0005-0000-0000-0000CD4E0000}"/>
    <cellStyle name="40% - uthevingsfarge 3 30 2 3" xfId="46292" xr:uid="{00000000-0005-0000-0000-0000CE4E0000}"/>
    <cellStyle name="40% - uthevingsfarge 3 30 2_4 manuell" xfId="55161" xr:uid="{061C0FBA-326F-4AEB-BB9C-C1528B08C512}"/>
    <cellStyle name="40% - uthevingsfarge 3 30 3" xfId="4677" xr:uid="{00000000-0005-0000-0000-0000D04E0000}"/>
    <cellStyle name="40% - uthevingsfarge 3 30 4" xfId="46293" xr:uid="{00000000-0005-0000-0000-0000D14E0000}"/>
    <cellStyle name="40% - uthevingsfarge 3 30_4 manuell" xfId="55162" xr:uid="{33F34980-5039-4C36-8AE5-732D61CF5251}"/>
    <cellStyle name="40% - uthevingsfarge 3 31" xfId="4678" xr:uid="{00000000-0005-0000-0000-0000D34E0000}"/>
    <cellStyle name="40% - uthevingsfarge 3 31 2" xfId="4679" xr:uid="{00000000-0005-0000-0000-0000D44E0000}"/>
    <cellStyle name="40% - uthevingsfarge 3 31 2 2" xfId="4680" xr:uid="{00000000-0005-0000-0000-0000D54E0000}"/>
    <cellStyle name="40% - uthevingsfarge 3 31 2 3" xfId="46294" xr:uid="{00000000-0005-0000-0000-0000D64E0000}"/>
    <cellStyle name="40% - uthevingsfarge 3 31 2_4 manuell" xfId="55163" xr:uid="{322C6649-1202-4D64-84FE-722255B8AD44}"/>
    <cellStyle name="40% - uthevingsfarge 3 31 3" xfId="4681" xr:uid="{00000000-0005-0000-0000-0000D84E0000}"/>
    <cellStyle name="40% - uthevingsfarge 3 31 4" xfId="46295" xr:uid="{00000000-0005-0000-0000-0000D94E0000}"/>
    <cellStyle name="40% - uthevingsfarge 3 31_4 manuell" xfId="55164" xr:uid="{1A581654-D3CF-4A1D-8D36-F68F16EF1283}"/>
    <cellStyle name="40% - uthevingsfarge 3 32" xfId="4682" xr:uid="{00000000-0005-0000-0000-0000DB4E0000}"/>
    <cellStyle name="40% - uthevingsfarge 3 32 2" xfId="4683" xr:uid="{00000000-0005-0000-0000-0000DC4E0000}"/>
    <cellStyle name="40% - uthevingsfarge 3 32 2 2" xfId="4684" xr:uid="{00000000-0005-0000-0000-0000DD4E0000}"/>
    <cellStyle name="40% - uthevingsfarge 3 32 2 3" xfId="46296" xr:uid="{00000000-0005-0000-0000-0000DE4E0000}"/>
    <cellStyle name="40% - uthevingsfarge 3 32 2_4 manuell" xfId="55165" xr:uid="{40830FF9-79B8-44F6-A543-722E80265687}"/>
    <cellStyle name="40% - uthevingsfarge 3 32 3" xfId="4685" xr:uid="{00000000-0005-0000-0000-0000E04E0000}"/>
    <cellStyle name="40% - uthevingsfarge 3 32 4" xfId="46297" xr:uid="{00000000-0005-0000-0000-0000E14E0000}"/>
    <cellStyle name="40% - uthevingsfarge 3 32_4 manuell" xfId="55166" xr:uid="{FCFD216B-F904-4BAB-82C2-4125C30F4B39}"/>
    <cellStyle name="40% - uthevingsfarge 3 33" xfId="4686" xr:uid="{00000000-0005-0000-0000-0000E34E0000}"/>
    <cellStyle name="40% - uthevingsfarge 3 33 2" xfId="4687" xr:uid="{00000000-0005-0000-0000-0000E44E0000}"/>
    <cellStyle name="40% - uthevingsfarge 3 33 2 2" xfId="4688" xr:uid="{00000000-0005-0000-0000-0000E54E0000}"/>
    <cellStyle name="40% - uthevingsfarge 3 33 2 3" xfId="46298" xr:uid="{00000000-0005-0000-0000-0000E64E0000}"/>
    <cellStyle name="40% - uthevingsfarge 3 33 2_4 manuell" xfId="55167" xr:uid="{3CC09F4D-7D54-45DE-BB8C-86BC3EA587D4}"/>
    <cellStyle name="40% - uthevingsfarge 3 33 3" xfId="4689" xr:uid="{00000000-0005-0000-0000-0000E84E0000}"/>
    <cellStyle name="40% - uthevingsfarge 3 33 4" xfId="46299" xr:uid="{00000000-0005-0000-0000-0000E94E0000}"/>
    <cellStyle name="40% - uthevingsfarge 3 33_4 manuell" xfId="55168" xr:uid="{6259F44D-F7E8-4150-9B56-F0854AC19491}"/>
    <cellStyle name="40% - uthevingsfarge 3 34" xfId="4690" xr:uid="{00000000-0005-0000-0000-0000EB4E0000}"/>
    <cellStyle name="40% - uthevingsfarge 3 34 2" xfId="4691" xr:uid="{00000000-0005-0000-0000-0000EC4E0000}"/>
    <cellStyle name="40% - uthevingsfarge 3 34 2 2" xfId="4692" xr:uid="{00000000-0005-0000-0000-0000ED4E0000}"/>
    <cellStyle name="40% - uthevingsfarge 3 34 2 3" xfId="46300" xr:uid="{00000000-0005-0000-0000-0000EE4E0000}"/>
    <cellStyle name="40% - uthevingsfarge 3 34 2_4 manuell" xfId="55169" xr:uid="{AF0B40FF-5B29-499A-958D-95524A179054}"/>
    <cellStyle name="40% - uthevingsfarge 3 34 3" xfId="4693" xr:uid="{00000000-0005-0000-0000-0000F04E0000}"/>
    <cellStyle name="40% - uthevingsfarge 3 34 4" xfId="46301" xr:uid="{00000000-0005-0000-0000-0000F14E0000}"/>
    <cellStyle name="40% - uthevingsfarge 3 34_4 manuell" xfId="55170" xr:uid="{C1BDE057-B7A3-4672-9976-7F90233BAF0D}"/>
    <cellStyle name="40% - uthevingsfarge 3 35" xfId="4694" xr:uid="{00000000-0005-0000-0000-0000F34E0000}"/>
    <cellStyle name="40% - uthevingsfarge 3 35 2" xfId="4695" xr:uid="{00000000-0005-0000-0000-0000F44E0000}"/>
    <cellStyle name="40% - uthevingsfarge 3 35 2 2" xfId="4696" xr:uid="{00000000-0005-0000-0000-0000F54E0000}"/>
    <cellStyle name="40% - uthevingsfarge 3 35 2 3" xfId="46302" xr:uid="{00000000-0005-0000-0000-0000F64E0000}"/>
    <cellStyle name="40% - uthevingsfarge 3 35 2_4 manuell" xfId="55171" xr:uid="{86A0EDD9-52D0-46B8-BF14-D516EDE92DB0}"/>
    <cellStyle name="40% - uthevingsfarge 3 35 3" xfId="4697" xr:uid="{00000000-0005-0000-0000-0000F84E0000}"/>
    <cellStyle name="40% - uthevingsfarge 3 35 4" xfId="46303" xr:uid="{00000000-0005-0000-0000-0000F94E0000}"/>
    <cellStyle name="40% - uthevingsfarge 3 35_4 manuell" xfId="55172" xr:uid="{A1C56998-FF32-4C8A-A56C-9F69BB5244CF}"/>
    <cellStyle name="40% - uthevingsfarge 3 36" xfId="4698" xr:uid="{00000000-0005-0000-0000-0000FB4E0000}"/>
    <cellStyle name="40% - uthevingsfarge 3 36 2" xfId="4699" xr:uid="{00000000-0005-0000-0000-0000FC4E0000}"/>
    <cellStyle name="40% - uthevingsfarge 3 36 2 2" xfId="4700" xr:uid="{00000000-0005-0000-0000-0000FD4E0000}"/>
    <cellStyle name="40% - uthevingsfarge 3 36 2 3" xfId="46304" xr:uid="{00000000-0005-0000-0000-0000FE4E0000}"/>
    <cellStyle name="40% - uthevingsfarge 3 36 2_4 manuell" xfId="55173" xr:uid="{B9FC5C07-9A8D-429E-94E9-A2129AFCF6C9}"/>
    <cellStyle name="40% - uthevingsfarge 3 36 3" xfId="4701" xr:uid="{00000000-0005-0000-0000-0000004F0000}"/>
    <cellStyle name="40% - uthevingsfarge 3 36 4" xfId="46305" xr:uid="{00000000-0005-0000-0000-0000014F0000}"/>
    <cellStyle name="40% - uthevingsfarge 3 36_4 manuell" xfId="55174" xr:uid="{C2604E6C-A1C2-4708-8AEF-0D851B26DFAC}"/>
    <cellStyle name="40% - uthevingsfarge 3 37" xfId="4702" xr:uid="{00000000-0005-0000-0000-0000034F0000}"/>
    <cellStyle name="40% - uthevingsfarge 3 37 2" xfId="4703" xr:uid="{00000000-0005-0000-0000-0000044F0000}"/>
    <cellStyle name="40% - uthevingsfarge 3 37 2 2" xfId="4704" xr:uid="{00000000-0005-0000-0000-0000054F0000}"/>
    <cellStyle name="40% - uthevingsfarge 3 37 2 3" xfId="46306" xr:uid="{00000000-0005-0000-0000-0000064F0000}"/>
    <cellStyle name="40% - uthevingsfarge 3 37 2_4 manuell" xfId="55175" xr:uid="{CBB69FDE-DE50-44A9-A08F-9BAB497773DA}"/>
    <cellStyle name="40% - uthevingsfarge 3 37 3" xfId="4705" xr:uid="{00000000-0005-0000-0000-0000084F0000}"/>
    <cellStyle name="40% - uthevingsfarge 3 37 4" xfId="46307" xr:uid="{00000000-0005-0000-0000-0000094F0000}"/>
    <cellStyle name="40% - uthevingsfarge 3 37_4 manuell" xfId="55176" xr:uid="{1D67666A-807F-4E19-9213-30B7DD32AAD4}"/>
    <cellStyle name="40% - uthevingsfarge 3 38" xfId="4706" xr:uid="{00000000-0005-0000-0000-00000B4F0000}"/>
    <cellStyle name="40% - uthevingsfarge 3 38 2" xfId="4707" xr:uid="{00000000-0005-0000-0000-00000C4F0000}"/>
    <cellStyle name="40% - uthevingsfarge 3 38 2 2" xfId="4708" xr:uid="{00000000-0005-0000-0000-00000D4F0000}"/>
    <cellStyle name="40% - uthevingsfarge 3 38 2 3" xfId="46308" xr:uid="{00000000-0005-0000-0000-00000E4F0000}"/>
    <cellStyle name="40% - uthevingsfarge 3 38 2_4 manuell" xfId="55177" xr:uid="{5F4FF0EA-7867-4351-9CC1-81ABC25A758C}"/>
    <cellStyle name="40% - uthevingsfarge 3 38 3" xfId="4709" xr:uid="{00000000-0005-0000-0000-0000104F0000}"/>
    <cellStyle name="40% - uthevingsfarge 3 38 4" xfId="46309" xr:uid="{00000000-0005-0000-0000-0000114F0000}"/>
    <cellStyle name="40% - uthevingsfarge 3 38_4 manuell" xfId="55178" xr:uid="{308844A6-13B2-46E4-8B08-2268CEF98853}"/>
    <cellStyle name="40% - uthevingsfarge 3 39" xfId="4710" xr:uid="{00000000-0005-0000-0000-0000134F0000}"/>
    <cellStyle name="40% - uthevingsfarge 3 39 2" xfId="4711" xr:uid="{00000000-0005-0000-0000-0000144F0000}"/>
    <cellStyle name="40% - uthevingsfarge 3 39 2 2" xfId="4712" xr:uid="{00000000-0005-0000-0000-0000154F0000}"/>
    <cellStyle name="40% - uthevingsfarge 3 39 2 3" xfId="46310" xr:uid="{00000000-0005-0000-0000-0000164F0000}"/>
    <cellStyle name="40% - uthevingsfarge 3 39 2_4 manuell" xfId="55179" xr:uid="{D42CB454-FC7A-4F77-B1B8-4F02E1A81D79}"/>
    <cellStyle name="40% - uthevingsfarge 3 39 3" xfId="4713" xr:uid="{00000000-0005-0000-0000-0000184F0000}"/>
    <cellStyle name="40% - uthevingsfarge 3 39 4" xfId="46311" xr:uid="{00000000-0005-0000-0000-0000194F0000}"/>
    <cellStyle name="40% - uthevingsfarge 3 39_4 manuell" xfId="55180" xr:uid="{CFBD2BAB-5E4D-410B-B1CF-14079A4C78D8}"/>
    <cellStyle name="40% - uthevingsfarge 3 4" xfId="4714" xr:uid="{00000000-0005-0000-0000-00001B4F0000}"/>
    <cellStyle name="40% - uthevingsfarge 3 4 10" xfId="46312" xr:uid="{00000000-0005-0000-0000-00001C4F0000}"/>
    <cellStyle name="40% - uthevingsfarge 3 4 2" xfId="4715" xr:uid="{00000000-0005-0000-0000-00001D4F0000}"/>
    <cellStyle name="40% - uthevingsfarge 3 4 2 2" xfId="4716" xr:uid="{00000000-0005-0000-0000-00001E4F0000}"/>
    <cellStyle name="40% - uthevingsfarge 3 4 2 2 2" xfId="17001" xr:uid="{00000000-0005-0000-0000-00001F4F0000}"/>
    <cellStyle name="40% - uthevingsfarge 3 4 2 2 2 2" xfId="46313" xr:uid="{00000000-0005-0000-0000-0000204F0000}"/>
    <cellStyle name="40% - uthevingsfarge 3 4 2 2 3" xfId="46314" xr:uid="{00000000-0005-0000-0000-0000214F0000}"/>
    <cellStyle name="40% - uthevingsfarge 3 4 2 2_3. Chng in credit spreads" xfId="46315" xr:uid="{00000000-0005-0000-0000-0000224F0000}"/>
    <cellStyle name="40% - uthevingsfarge 3 4 2 3" xfId="17002" xr:uid="{00000000-0005-0000-0000-0000234F0000}"/>
    <cellStyle name="40% - uthevingsfarge 3 4 2 3 2" xfId="46316" xr:uid="{00000000-0005-0000-0000-0000244F0000}"/>
    <cellStyle name="40% - uthevingsfarge 3 4 2 3 2 2" xfId="46317" xr:uid="{00000000-0005-0000-0000-0000254F0000}"/>
    <cellStyle name="40% - uthevingsfarge 3 4 2 3 3" xfId="46318" xr:uid="{00000000-0005-0000-0000-0000264F0000}"/>
    <cellStyle name="40% - uthevingsfarge 3 4 2 3_3. Chng in credit spreads" xfId="46319" xr:uid="{00000000-0005-0000-0000-0000274F0000}"/>
    <cellStyle name="40% - uthevingsfarge 3 4 2 4" xfId="46320" xr:uid="{00000000-0005-0000-0000-0000284F0000}"/>
    <cellStyle name="40% - uthevingsfarge 3 4 2 4 2" xfId="46321" xr:uid="{00000000-0005-0000-0000-0000294F0000}"/>
    <cellStyle name="40% - uthevingsfarge 3 4 2 5" xfId="46322" xr:uid="{00000000-0005-0000-0000-00002A4F0000}"/>
    <cellStyle name="40% - uthevingsfarge 3 4 2 6" xfId="46323" xr:uid="{00000000-0005-0000-0000-00002B4F0000}"/>
    <cellStyle name="40% - uthevingsfarge 3 4 2 7" xfId="46324" xr:uid="{00000000-0005-0000-0000-00002C4F0000}"/>
    <cellStyle name="40% - uthevingsfarge 3 4 2 8" xfId="46325" xr:uid="{00000000-0005-0000-0000-00002D4F0000}"/>
    <cellStyle name="40% - uthevingsfarge 3 4 2_3. Chng in credit spreads" xfId="46326" xr:uid="{00000000-0005-0000-0000-00002E4F0000}"/>
    <cellStyle name="40% - uthevingsfarge 3 4 3" xfId="4717" xr:uid="{00000000-0005-0000-0000-00002F4F0000}"/>
    <cellStyle name="40% - uthevingsfarge 3 4 3 2" xfId="17003" xr:uid="{00000000-0005-0000-0000-0000304F0000}"/>
    <cellStyle name="40% - uthevingsfarge 3 4 3 2 2" xfId="46327" xr:uid="{00000000-0005-0000-0000-0000314F0000}"/>
    <cellStyle name="40% - uthevingsfarge 3 4 3 3" xfId="17004" xr:uid="{00000000-0005-0000-0000-0000324F0000}"/>
    <cellStyle name="40% - uthevingsfarge 3 4 3 4" xfId="46328" xr:uid="{00000000-0005-0000-0000-0000334F0000}"/>
    <cellStyle name="40% - uthevingsfarge 3 4 3 5" xfId="46329" xr:uid="{00000000-0005-0000-0000-0000344F0000}"/>
    <cellStyle name="40% - uthevingsfarge 3 4 3 6" xfId="46330" xr:uid="{00000000-0005-0000-0000-0000354F0000}"/>
    <cellStyle name="40% - uthevingsfarge 3 4 3_3. Chng in credit spreads" xfId="46331" xr:uid="{00000000-0005-0000-0000-0000364F0000}"/>
    <cellStyle name="40% - uthevingsfarge 3 4 4" xfId="17005" xr:uid="{00000000-0005-0000-0000-0000374F0000}"/>
    <cellStyle name="40% - uthevingsfarge 3 4 4 2" xfId="17006" xr:uid="{00000000-0005-0000-0000-0000384F0000}"/>
    <cellStyle name="40% - uthevingsfarge 3 4 4 2 2" xfId="46332" xr:uid="{00000000-0005-0000-0000-0000394F0000}"/>
    <cellStyle name="40% - uthevingsfarge 3 4 4 3" xfId="17007" xr:uid="{00000000-0005-0000-0000-00003A4F0000}"/>
    <cellStyle name="40% - uthevingsfarge 3 4 4 4" xfId="46333" xr:uid="{00000000-0005-0000-0000-00003B4F0000}"/>
    <cellStyle name="40% - uthevingsfarge 3 4 4 5" xfId="46334" xr:uid="{00000000-0005-0000-0000-00003C4F0000}"/>
    <cellStyle name="40% - uthevingsfarge 3 4 4 6" xfId="46335" xr:uid="{00000000-0005-0000-0000-00003D4F0000}"/>
    <cellStyle name="40% - uthevingsfarge 3 4 4_3. Chng in credit spreads" xfId="46336" xr:uid="{00000000-0005-0000-0000-00003E4F0000}"/>
    <cellStyle name="40% - uthevingsfarge 3 4 5" xfId="17008" xr:uid="{00000000-0005-0000-0000-00003F4F0000}"/>
    <cellStyle name="40% - uthevingsfarge 3 4 5 2" xfId="17009" xr:uid="{00000000-0005-0000-0000-0000404F0000}"/>
    <cellStyle name="40% - uthevingsfarge 3 4 5 3" xfId="17010" xr:uid="{00000000-0005-0000-0000-0000414F0000}"/>
    <cellStyle name="40% - uthevingsfarge 3 4 5 4" xfId="46337" xr:uid="{00000000-0005-0000-0000-0000424F0000}"/>
    <cellStyle name="40% - uthevingsfarge 3 4 5 5" xfId="46338" xr:uid="{00000000-0005-0000-0000-0000434F0000}"/>
    <cellStyle name="40% - uthevingsfarge 3 4 5 6" xfId="46339" xr:uid="{00000000-0005-0000-0000-0000444F0000}"/>
    <cellStyle name="40% - uthevingsfarge 3 4 5_AVA DVA EL" xfId="17011" xr:uid="{00000000-0005-0000-0000-0000454F0000}"/>
    <cellStyle name="40% - uthevingsfarge 3 4 6" xfId="17012" xr:uid="{00000000-0005-0000-0000-0000464F0000}"/>
    <cellStyle name="40% - uthevingsfarge 3 4 6 2" xfId="17013" xr:uid="{00000000-0005-0000-0000-0000474F0000}"/>
    <cellStyle name="40% - uthevingsfarge 3 4 6_AVA DVA EL" xfId="17014" xr:uid="{00000000-0005-0000-0000-0000484F0000}"/>
    <cellStyle name="40% - uthevingsfarge 3 4 7" xfId="17015" xr:uid="{00000000-0005-0000-0000-0000494F0000}"/>
    <cellStyle name="40% - uthevingsfarge 3 4 8" xfId="39946" xr:uid="{00000000-0005-0000-0000-00004A4F0000}"/>
    <cellStyle name="40% - uthevingsfarge 3 4 9" xfId="46340" xr:uid="{00000000-0005-0000-0000-00004B4F0000}"/>
    <cellStyle name="40% - uthevingsfarge 3 4_3. Chng in credit spreads" xfId="46341" xr:uid="{00000000-0005-0000-0000-00004C4F0000}"/>
    <cellStyle name="40% - uthevingsfarge 3 40" xfId="4718" xr:uid="{00000000-0005-0000-0000-00004D4F0000}"/>
    <cellStyle name="40% - uthevingsfarge 3 40 2" xfId="4719" xr:uid="{00000000-0005-0000-0000-00004E4F0000}"/>
    <cellStyle name="40% - uthevingsfarge 3 40 2 2" xfId="4720" xr:uid="{00000000-0005-0000-0000-00004F4F0000}"/>
    <cellStyle name="40% - uthevingsfarge 3 40 2 3" xfId="46342" xr:uid="{00000000-0005-0000-0000-0000504F0000}"/>
    <cellStyle name="40% - uthevingsfarge 3 40 2_4 manuell" xfId="55181" xr:uid="{965A088A-E966-43CA-A131-ACEDC8FFAB79}"/>
    <cellStyle name="40% - uthevingsfarge 3 40 3" xfId="4721" xr:uid="{00000000-0005-0000-0000-0000524F0000}"/>
    <cellStyle name="40% - uthevingsfarge 3 40 4" xfId="46343" xr:uid="{00000000-0005-0000-0000-0000534F0000}"/>
    <cellStyle name="40% - uthevingsfarge 3 40_4 manuell" xfId="55182" xr:uid="{33AFDBF9-32DE-46D1-BA71-E20B380F6914}"/>
    <cellStyle name="40% - uthevingsfarge 3 41" xfId="4722" xr:uid="{00000000-0005-0000-0000-0000554F0000}"/>
    <cellStyle name="40% - uthevingsfarge 3 41 2" xfId="4723" xr:uid="{00000000-0005-0000-0000-0000564F0000}"/>
    <cellStyle name="40% - uthevingsfarge 3 41 2 2" xfId="4724" xr:uid="{00000000-0005-0000-0000-0000574F0000}"/>
    <cellStyle name="40% - uthevingsfarge 3 41 2 3" xfId="46344" xr:uid="{00000000-0005-0000-0000-0000584F0000}"/>
    <cellStyle name="40% - uthevingsfarge 3 41 2_4 manuell" xfId="55183" xr:uid="{5F660F1B-75C8-44D9-A80D-76BA0AE8962D}"/>
    <cellStyle name="40% - uthevingsfarge 3 41 3" xfId="4725" xr:uid="{00000000-0005-0000-0000-00005A4F0000}"/>
    <cellStyle name="40% - uthevingsfarge 3 41 4" xfId="46345" xr:uid="{00000000-0005-0000-0000-00005B4F0000}"/>
    <cellStyle name="40% - uthevingsfarge 3 41_4 manuell" xfId="55184" xr:uid="{669A09AD-FA5F-438A-AF04-D402BC1DA068}"/>
    <cellStyle name="40% - uthevingsfarge 3 42" xfId="4726" xr:uid="{00000000-0005-0000-0000-00005D4F0000}"/>
    <cellStyle name="40% - uthevingsfarge 3 42 2" xfId="4727" xr:uid="{00000000-0005-0000-0000-00005E4F0000}"/>
    <cellStyle name="40% - uthevingsfarge 3 42 2 2" xfId="4728" xr:uid="{00000000-0005-0000-0000-00005F4F0000}"/>
    <cellStyle name="40% - uthevingsfarge 3 42 2 3" xfId="46346" xr:uid="{00000000-0005-0000-0000-0000604F0000}"/>
    <cellStyle name="40% - uthevingsfarge 3 42 2_4 manuell" xfId="55185" xr:uid="{20CB8C2D-AA22-48B5-8576-5E216C622B0A}"/>
    <cellStyle name="40% - uthevingsfarge 3 42 3" xfId="4729" xr:uid="{00000000-0005-0000-0000-0000624F0000}"/>
    <cellStyle name="40% - uthevingsfarge 3 42 4" xfId="46347" xr:uid="{00000000-0005-0000-0000-0000634F0000}"/>
    <cellStyle name="40% - uthevingsfarge 3 42_4 manuell" xfId="55186" xr:uid="{1B030C6A-36F3-4350-935B-23A1F874A95C}"/>
    <cellStyle name="40% - uthevingsfarge 3 43" xfId="4730" xr:uid="{00000000-0005-0000-0000-0000654F0000}"/>
    <cellStyle name="40% - uthevingsfarge 3 43 2" xfId="4731" xr:uid="{00000000-0005-0000-0000-0000664F0000}"/>
    <cellStyle name="40% - uthevingsfarge 3 43 2 2" xfId="4732" xr:uid="{00000000-0005-0000-0000-0000674F0000}"/>
    <cellStyle name="40% - uthevingsfarge 3 43 2 3" xfId="46348" xr:uid="{00000000-0005-0000-0000-0000684F0000}"/>
    <cellStyle name="40% - uthevingsfarge 3 43 2_4 manuell" xfId="55187" xr:uid="{52535DA7-EA34-4D25-AA23-1AD0BB0A5682}"/>
    <cellStyle name="40% - uthevingsfarge 3 43 3" xfId="4733" xr:uid="{00000000-0005-0000-0000-00006A4F0000}"/>
    <cellStyle name="40% - uthevingsfarge 3 43 4" xfId="46349" xr:uid="{00000000-0005-0000-0000-00006B4F0000}"/>
    <cellStyle name="40% - uthevingsfarge 3 43_4 manuell" xfId="55188" xr:uid="{B9680924-667A-453F-8E5B-09497A9AC329}"/>
    <cellStyle name="40% - uthevingsfarge 3 44" xfId="4734" xr:uid="{00000000-0005-0000-0000-00006D4F0000}"/>
    <cellStyle name="40% - uthevingsfarge 3 44 2" xfId="4735" xr:uid="{00000000-0005-0000-0000-00006E4F0000}"/>
    <cellStyle name="40% - uthevingsfarge 3 44 2 2" xfId="4736" xr:uid="{00000000-0005-0000-0000-00006F4F0000}"/>
    <cellStyle name="40% - uthevingsfarge 3 44 2 3" xfId="46350" xr:uid="{00000000-0005-0000-0000-0000704F0000}"/>
    <cellStyle name="40% - uthevingsfarge 3 44 2_4 manuell" xfId="55189" xr:uid="{8238D210-5EF2-4202-95E1-6F9179E5FD1E}"/>
    <cellStyle name="40% - uthevingsfarge 3 44 3" xfId="4737" xr:uid="{00000000-0005-0000-0000-0000724F0000}"/>
    <cellStyle name="40% - uthevingsfarge 3 44 4" xfId="46351" xr:uid="{00000000-0005-0000-0000-0000734F0000}"/>
    <cellStyle name="40% - uthevingsfarge 3 44_4 manuell" xfId="55190" xr:uid="{2D24B21B-43E8-4FFA-9418-D7EA9168EAA1}"/>
    <cellStyle name="40% - uthevingsfarge 3 45" xfId="4738" xr:uid="{00000000-0005-0000-0000-0000754F0000}"/>
    <cellStyle name="40% - uthevingsfarge 3 45 2" xfId="4739" xr:uid="{00000000-0005-0000-0000-0000764F0000}"/>
    <cellStyle name="40% - uthevingsfarge 3 45 2 2" xfId="4740" xr:uid="{00000000-0005-0000-0000-0000774F0000}"/>
    <cellStyle name="40% - uthevingsfarge 3 45 2 3" xfId="46352" xr:uid="{00000000-0005-0000-0000-0000784F0000}"/>
    <cellStyle name="40% - uthevingsfarge 3 45 2_4 manuell" xfId="55191" xr:uid="{EE02A08B-11C8-498F-ABD5-18817896CC27}"/>
    <cellStyle name="40% - uthevingsfarge 3 45 3" xfId="4741" xr:uid="{00000000-0005-0000-0000-00007A4F0000}"/>
    <cellStyle name="40% - uthevingsfarge 3 45 4" xfId="46353" xr:uid="{00000000-0005-0000-0000-00007B4F0000}"/>
    <cellStyle name="40% - uthevingsfarge 3 45_4 manuell" xfId="55192" xr:uid="{5007AF71-6666-4057-A92B-127BD8FE10CD}"/>
    <cellStyle name="40% - uthevingsfarge 3 46" xfId="4742" xr:uid="{00000000-0005-0000-0000-00007D4F0000}"/>
    <cellStyle name="40% - uthevingsfarge 3 46 2" xfId="4743" xr:uid="{00000000-0005-0000-0000-00007E4F0000}"/>
    <cellStyle name="40% - uthevingsfarge 3 46 2 2" xfId="4744" xr:uid="{00000000-0005-0000-0000-00007F4F0000}"/>
    <cellStyle name="40% - uthevingsfarge 3 46 2 3" xfId="46354" xr:uid="{00000000-0005-0000-0000-0000804F0000}"/>
    <cellStyle name="40% - uthevingsfarge 3 46 2_4 manuell" xfId="55193" xr:uid="{6C1BBAA9-797C-4799-8CDF-8B5948C57976}"/>
    <cellStyle name="40% - uthevingsfarge 3 46 3" xfId="4745" xr:uid="{00000000-0005-0000-0000-0000824F0000}"/>
    <cellStyle name="40% - uthevingsfarge 3 46 4" xfId="46355" xr:uid="{00000000-0005-0000-0000-0000834F0000}"/>
    <cellStyle name="40% - uthevingsfarge 3 46_4 manuell" xfId="55194" xr:uid="{470D582B-FAE5-4448-9AD2-19193128C76E}"/>
    <cellStyle name="40% - uthevingsfarge 3 47" xfId="4746" xr:uid="{00000000-0005-0000-0000-0000854F0000}"/>
    <cellStyle name="40% - uthevingsfarge 3 47 2" xfId="4747" xr:uid="{00000000-0005-0000-0000-0000864F0000}"/>
    <cellStyle name="40% - uthevingsfarge 3 47 2 2" xfId="4748" xr:uid="{00000000-0005-0000-0000-0000874F0000}"/>
    <cellStyle name="40% - uthevingsfarge 3 47 2 3" xfId="46356" xr:uid="{00000000-0005-0000-0000-0000884F0000}"/>
    <cellStyle name="40% - uthevingsfarge 3 47 2_4 manuell" xfId="55195" xr:uid="{D5BED59C-9A12-4C30-955B-3313875B4A0E}"/>
    <cellStyle name="40% - uthevingsfarge 3 47 3" xfId="4749" xr:uid="{00000000-0005-0000-0000-00008A4F0000}"/>
    <cellStyle name="40% - uthevingsfarge 3 47 4" xfId="46357" xr:uid="{00000000-0005-0000-0000-00008B4F0000}"/>
    <cellStyle name="40% - uthevingsfarge 3 47_4 manuell" xfId="55196" xr:uid="{DB9004C3-3AD5-4836-B1AE-34C9759F3A0F}"/>
    <cellStyle name="40% - uthevingsfarge 3 48" xfId="4750" xr:uid="{00000000-0005-0000-0000-00008D4F0000}"/>
    <cellStyle name="40% - uthevingsfarge 3 48 2" xfId="4751" xr:uid="{00000000-0005-0000-0000-00008E4F0000}"/>
    <cellStyle name="40% - uthevingsfarge 3 48 2 2" xfId="4752" xr:uid="{00000000-0005-0000-0000-00008F4F0000}"/>
    <cellStyle name="40% - uthevingsfarge 3 48 2 3" xfId="46358" xr:uid="{00000000-0005-0000-0000-0000904F0000}"/>
    <cellStyle name="40% - uthevingsfarge 3 48 2_4 manuell" xfId="55197" xr:uid="{43EE929C-606D-4F5B-8361-6D4B5A9A6A23}"/>
    <cellStyle name="40% - uthevingsfarge 3 48 3" xfId="4753" xr:uid="{00000000-0005-0000-0000-0000924F0000}"/>
    <cellStyle name="40% - uthevingsfarge 3 48 4" xfId="46359" xr:uid="{00000000-0005-0000-0000-0000934F0000}"/>
    <cellStyle name="40% - uthevingsfarge 3 48_4 manuell" xfId="55198" xr:uid="{614605AF-B74E-4E58-B5DA-2888F3C7A78E}"/>
    <cellStyle name="40% - uthevingsfarge 3 49" xfId="4754" xr:uid="{00000000-0005-0000-0000-0000954F0000}"/>
    <cellStyle name="40% - uthevingsfarge 3 49 2" xfId="4755" xr:uid="{00000000-0005-0000-0000-0000964F0000}"/>
    <cellStyle name="40% - uthevingsfarge 3 49 2 2" xfId="4756" xr:uid="{00000000-0005-0000-0000-0000974F0000}"/>
    <cellStyle name="40% - uthevingsfarge 3 49 2 3" xfId="46360" xr:uid="{00000000-0005-0000-0000-0000984F0000}"/>
    <cellStyle name="40% - uthevingsfarge 3 49 2_4 manuell" xfId="55199" xr:uid="{3B81D130-C0E5-4E19-ADB1-EA5A72587F0B}"/>
    <cellStyle name="40% - uthevingsfarge 3 49 3" xfId="4757" xr:uid="{00000000-0005-0000-0000-00009A4F0000}"/>
    <cellStyle name="40% - uthevingsfarge 3 49 4" xfId="46361" xr:uid="{00000000-0005-0000-0000-00009B4F0000}"/>
    <cellStyle name="40% - uthevingsfarge 3 49_4 manuell" xfId="55200" xr:uid="{A8BF0028-3AB5-46D4-8A6F-ED2D669019C5}"/>
    <cellStyle name="40% - uthevingsfarge 3 5" xfId="4758" xr:uid="{00000000-0005-0000-0000-00009D4F0000}"/>
    <cellStyle name="40% - uthevingsfarge 3 5 2" xfId="4759" xr:uid="{00000000-0005-0000-0000-00009E4F0000}"/>
    <cellStyle name="40% - uthevingsfarge 3 5 2 2" xfId="4760" xr:uid="{00000000-0005-0000-0000-00009F4F0000}"/>
    <cellStyle name="40% - uthevingsfarge 3 5 2 2 2" xfId="46362" xr:uid="{00000000-0005-0000-0000-0000A04F0000}"/>
    <cellStyle name="40% - uthevingsfarge 3 5 2 2 2 2" xfId="46363" xr:uid="{00000000-0005-0000-0000-0000A14F0000}"/>
    <cellStyle name="40% - uthevingsfarge 3 5 2 2 3" xfId="46364" xr:uid="{00000000-0005-0000-0000-0000A24F0000}"/>
    <cellStyle name="40% - uthevingsfarge 3 5 2 2_3. Chng in credit spreads" xfId="46365" xr:uid="{00000000-0005-0000-0000-0000A34F0000}"/>
    <cellStyle name="40% - uthevingsfarge 3 5 2 3" xfId="46366" xr:uid="{00000000-0005-0000-0000-0000A44F0000}"/>
    <cellStyle name="40% - uthevingsfarge 3 5 2 3 2" xfId="46367" xr:uid="{00000000-0005-0000-0000-0000A54F0000}"/>
    <cellStyle name="40% - uthevingsfarge 3 5 2 3 2 2" xfId="46368" xr:uid="{00000000-0005-0000-0000-0000A64F0000}"/>
    <cellStyle name="40% - uthevingsfarge 3 5 2 3 3" xfId="46369" xr:uid="{00000000-0005-0000-0000-0000A74F0000}"/>
    <cellStyle name="40% - uthevingsfarge 3 5 2 3_3. Chng in credit spreads" xfId="46370" xr:uid="{00000000-0005-0000-0000-0000A84F0000}"/>
    <cellStyle name="40% - uthevingsfarge 3 5 2 4" xfId="46371" xr:uid="{00000000-0005-0000-0000-0000A94F0000}"/>
    <cellStyle name="40% - uthevingsfarge 3 5 2 4 2" xfId="46372" xr:uid="{00000000-0005-0000-0000-0000AA4F0000}"/>
    <cellStyle name="40% - uthevingsfarge 3 5 2 5" xfId="46373" xr:uid="{00000000-0005-0000-0000-0000AB4F0000}"/>
    <cellStyle name="40% - uthevingsfarge 3 5 2_3. Chng in credit spreads" xfId="46374" xr:uid="{00000000-0005-0000-0000-0000AC4F0000}"/>
    <cellStyle name="40% - uthevingsfarge 3 5 3" xfId="4761" xr:uid="{00000000-0005-0000-0000-0000AD4F0000}"/>
    <cellStyle name="40% - uthevingsfarge 3 5 3 2" xfId="17016" xr:uid="{00000000-0005-0000-0000-0000AE4F0000}"/>
    <cellStyle name="40% - uthevingsfarge 3 5 3 2 2" xfId="46375" xr:uid="{00000000-0005-0000-0000-0000AF4F0000}"/>
    <cellStyle name="40% - uthevingsfarge 3 5 3 3" xfId="46376" xr:uid="{00000000-0005-0000-0000-0000B04F0000}"/>
    <cellStyle name="40% - uthevingsfarge 3 5 3_3. Chng in credit spreads" xfId="46377" xr:uid="{00000000-0005-0000-0000-0000B14F0000}"/>
    <cellStyle name="40% - uthevingsfarge 3 5 4" xfId="17017" xr:uid="{00000000-0005-0000-0000-0000B24F0000}"/>
    <cellStyle name="40% - uthevingsfarge 3 5 4 2" xfId="46378" xr:uid="{00000000-0005-0000-0000-0000B34F0000}"/>
    <cellStyle name="40% - uthevingsfarge 3 5 4 2 2" xfId="46379" xr:uid="{00000000-0005-0000-0000-0000B44F0000}"/>
    <cellStyle name="40% - uthevingsfarge 3 5 4 3" xfId="46380" xr:uid="{00000000-0005-0000-0000-0000B54F0000}"/>
    <cellStyle name="40% - uthevingsfarge 3 5 4_3. Chng in credit spreads" xfId="46381" xr:uid="{00000000-0005-0000-0000-0000B64F0000}"/>
    <cellStyle name="40% - uthevingsfarge 3 5 5" xfId="17018" xr:uid="{00000000-0005-0000-0000-0000B74F0000}"/>
    <cellStyle name="40% - uthevingsfarge 3 5 5 2" xfId="46382" xr:uid="{00000000-0005-0000-0000-0000B84F0000}"/>
    <cellStyle name="40% - uthevingsfarge 3 5 6" xfId="39947" xr:uid="{00000000-0005-0000-0000-0000B94F0000}"/>
    <cellStyle name="40% - uthevingsfarge 3 5 7" xfId="46383" xr:uid="{00000000-0005-0000-0000-0000BA4F0000}"/>
    <cellStyle name="40% - uthevingsfarge 3 5 8" xfId="46384" xr:uid="{00000000-0005-0000-0000-0000BB4F0000}"/>
    <cellStyle name="40% - uthevingsfarge 3 5 9" xfId="46385" xr:uid="{00000000-0005-0000-0000-0000BC4F0000}"/>
    <cellStyle name="40% - uthevingsfarge 3 5_3. Chng in credit spreads" xfId="46386" xr:uid="{00000000-0005-0000-0000-0000BD4F0000}"/>
    <cellStyle name="40% - uthevingsfarge 3 50" xfId="4762" xr:uid="{00000000-0005-0000-0000-0000BE4F0000}"/>
    <cellStyle name="40% - uthevingsfarge 3 50 2" xfId="4763" xr:uid="{00000000-0005-0000-0000-0000BF4F0000}"/>
    <cellStyle name="40% - uthevingsfarge 3 50 2 2" xfId="4764" xr:uid="{00000000-0005-0000-0000-0000C04F0000}"/>
    <cellStyle name="40% - uthevingsfarge 3 50 2 3" xfId="46387" xr:uid="{00000000-0005-0000-0000-0000C14F0000}"/>
    <cellStyle name="40% - uthevingsfarge 3 50 2_4 manuell" xfId="55201" xr:uid="{1FEB5B70-2019-4BA3-804D-D50CB35F53CB}"/>
    <cellStyle name="40% - uthevingsfarge 3 50 3" xfId="4765" xr:uid="{00000000-0005-0000-0000-0000C34F0000}"/>
    <cellStyle name="40% - uthevingsfarge 3 50 4" xfId="46388" xr:uid="{00000000-0005-0000-0000-0000C44F0000}"/>
    <cellStyle name="40% - uthevingsfarge 3 50_4 manuell" xfId="55202" xr:uid="{442BF4A0-1A37-414D-A3E7-D831C38F0064}"/>
    <cellStyle name="40% - uthevingsfarge 3 51" xfId="4766" xr:uid="{00000000-0005-0000-0000-0000C64F0000}"/>
    <cellStyle name="40% - uthevingsfarge 3 51 2" xfId="4767" xr:uid="{00000000-0005-0000-0000-0000C74F0000}"/>
    <cellStyle name="40% - uthevingsfarge 3 51 2 2" xfId="4768" xr:uid="{00000000-0005-0000-0000-0000C84F0000}"/>
    <cellStyle name="40% - uthevingsfarge 3 51 2 3" xfId="46389" xr:uid="{00000000-0005-0000-0000-0000C94F0000}"/>
    <cellStyle name="40% - uthevingsfarge 3 51 2_4 manuell" xfId="55203" xr:uid="{0C4379D1-E097-48B4-B00B-650C411B07FA}"/>
    <cellStyle name="40% - uthevingsfarge 3 51 3" xfId="4769" xr:uid="{00000000-0005-0000-0000-0000CB4F0000}"/>
    <cellStyle name="40% - uthevingsfarge 3 51 4" xfId="46390" xr:uid="{00000000-0005-0000-0000-0000CC4F0000}"/>
    <cellStyle name="40% - uthevingsfarge 3 51_4 manuell" xfId="55204" xr:uid="{28577427-B312-4682-9552-8B38B40AFFD6}"/>
    <cellStyle name="40% - uthevingsfarge 3 52" xfId="4770" xr:uid="{00000000-0005-0000-0000-0000CE4F0000}"/>
    <cellStyle name="40% - uthevingsfarge 3 52 2" xfId="4771" xr:uid="{00000000-0005-0000-0000-0000CF4F0000}"/>
    <cellStyle name="40% - uthevingsfarge 3 52 2 2" xfId="4772" xr:uid="{00000000-0005-0000-0000-0000D04F0000}"/>
    <cellStyle name="40% - uthevingsfarge 3 52 2 3" xfId="46391" xr:uid="{00000000-0005-0000-0000-0000D14F0000}"/>
    <cellStyle name="40% - uthevingsfarge 3 52 2_4 manuell" xfId="55205" xr:uid="{307A59D3-7DAB-4C3E-93E7-520C454B6FAA}"/>
    <cellStyle name="40% - uthevingsfarge 3 52 3" xfId="4773" xr:uid="{00000000-0005-0000-0000-0000D34F0000}"/>
    <cellStyle name="40% - uthevingsfarge 3 52 4" xfId="46392" xr:uid="{00000000-0005-0000-0000-0000D44F0000}"/>
    <cellStyle name="40% - uthevingsfarge 3 52_4 manuell" xfId="55206" xr:uid="{BF33F68F-1A1E-47A4-BDFA-3E7D1AF962E2}"/>
    <cellStyle name="40% - uthevingsfarge 3 53" xfId="4774" xr:uid="{00000000-0005-0000-0000-0000D64F0000}"/>
    <cellStyle name="40% - uthevingsfarge 3 53 2" xfId="4775" xr:uid="{00000000-0005-0000-0000-0000D74F0000}"/>
    <cellStyle name="40% - uthevingsfarge 3 53 2 2" xfId="4776" xr:uid="{00000000-0005-0000-0000-0000D84F0000}"/>
    <cellStyle name="40% - uthevingsfarge 3 53 2 3" xfId="46393" xr:uid="{00000000-0005-0000-0000-0000D94F0000}"/>
    <cellStyle name="40% - uthevingsfarge 3 53 2_4 manuell" xfId="55207" xr:uid="{2C685A0D-66E8-4B36-9FD9-07C5378BF2C2}"/>
    <cellStyle name="40% - uthevingsfarge 3 53 3" xfId="4777" xr:uid="{00000000-0005-0000-0000-0000DB4F0000}"/>
    <cellStyle name="40% - uthevingsfarge 3 53 4" xfId="46394" xr:uid="{00000000-0005-0000-0000-0000DC4F0000}"/>
    <cellStyle name="40% - uthevingsfarge 3 53_4 manuell" xfId="55208" xr:uid="{14F919F6-7183-41C1-95E7-3C800A0D5996}"/>
    <cellStyle name="40% - uthevingsfarge 3 54" xfId="4778" xr:uid="{00000000-0005-0000-0000-0000DE4F0000}"/>
    <cellStyle name="40% - uthevingsfarge 3 54 2" xfId="4779" xr:uid="{00000000-0005-0000-0000-0000DF4F0000}"/>
    <cellStyle name="40% - uthevingsfarge 3 54 2 2" xfId="4780" xr:uid="{00000000-0005-0000-0000-0000E04F0000}"/>
    <cellStyle name="40% - uthevingsfarge 3 54 2 3" xfId="46395" xr:uid="{00000000-0005-0000-0000-0000E14F0000}"/>
    <cellStyle name="40% - uthevingsfarge 3 54 2_4 manuell" xfId="55209" xr:uid="{E7C5B94E-9177-4584-BE06-0F3A82CC4254}"/>
    <cellStyle name="40% - uthevingsfarge 3 54 3" xfId="4781" xr:uid="{00000000-0005-0000-0000-0000E34F0000}"/>
    <cellStyle name="40% - uthevingsfarge 3 54 4" xfId="46396" xr:uid="{00000000-0005-0000-0000-0000E44F0000}"/>
    <cellStyle name="40% - uthevingsfarge 3 54_4 manuell" xfId="55210" xr:uid="{6B799CD0-969C-4D08-B1C4-06B48B25D309}"/>
    <cellStyle name="40% - uthevingsfarge 3 55" xfId="4782" xr:uid="{00000000-0005-0000-0000-0000E64F0000}"/>
    <cellStyle name="40% - uthevingsfarge 3 55 2" xfId="4783" xr:uid="{00000000-0005-0000-0000-0000E74F0000}"/>
    <cellStyle name="40% - uthevingsfarge 3 55 2 2" xfId="4784" xr:uid="{00000000-0005-0000-0000-0000E84F0000}"/>
    <cellStyle name="40% - uthevingsfarge 3 55 2 3" xfId="46397" xr:uid="{00000000-0005-0000-0000-0000E94F0000}"/>
    <cellStyle name="40% - uthevingsfarge 3 55 2_4 manuell" xfId="55211" xr:uid="{7B17367D-E21B-4798-87A9-4C35FFEAEDAF}"/>
    <cellStyle name="40% - uthevingsfarge 3 55 3" xfId="4785" xr:uid="{00000000-0005-0000-0000-0000EB4F0000}"/>
    <cellStyle name="40% - uthevingsfarge 3 55 4" xfId="46398" xr:uid="{00000000-0005-0000-0000-0000EC4F0000}"/>
    <cellStyle name="40% - uthevingsfarge 3 55_4 manuell" xfId="55212" xr:uid="{67DE9C44-D182-4485-9290-820511A82A7C}"/>
    <cellStyle name="40% - uthevingsfarge 3 56" xfId="4786" xr:uid="{00000000-0005-0000-0000-0000EE4F0000}"/>
    <cellStyle name="40% - uthevingsfarge 3 56 2" xfId="4787" xr:uid="{00000000-0005-0000-0000-0000EF4F0000}"/>
    <cellStyle name="40% - uthevingsfarge 3 56 2 2" xfId="4788" xr:uid="{00000000-0005-0000-0000-0000F04F0000}"/>
    <cellStyle name="40% - uthevingsfarge 3 56 2 3" xfId="46399" xr:uid="{00000000-0005-0000-0000-0000F14F0000}"/>
    <cellStyle name="40% - uthevingsfarge 3 56 2_4 manuell" xfId="55213" xr:uid="{5CE6F911-6132-4359-9A1C-85528DBA6EFB}"/>
    <cellStyle name="40% - uthevingsfarge 3 56 3" xfId="4789" xr:uid="{00000000-0005-0000-0000-0000F34F0000}"/>
    <cellStyle name="40% - uthevingsfarge 3 56 4" xfId="46400" xr:uid="{00000000-0005-0000-0000-0000F44F0000}"/>
    <cellStyle name="40% - uthevingsfarge 3 56_4 manuell" xfId="55214" xr:uid="{C93FE250-2DF3-4292-86ED-BC59E4C0D08D}"/>
    <cellStyle name="40% - uthevingsfarge 3 57" xfId="4790" xr:uid="{00000000-0005-0000-0000-0000F64F0000}"/>
    <cellStyle name="40% - uthevingsfarge 3 57 2" xfId="4791" xr:uid="{00000000-0005-0000-0000-0000F74F0000}"/>
    <cellStyle name="40% - uthevingsfarge 3 57 2 2" xfId="4792" xr:uid="{00000000-0005-0000-0000-0000F84F0000}"/>
    <cellStyle name="40% - uthevingsfarge 3 57 2 3" xfId="46401" xr:uid="{00000000-0005-0000-0000-0000F94F0000}"/>
    <cellStyle name="40% - uthevingsfarge 3 57 2_4 manuell" xfId="55215" xr:uid="{E4E32076-ACFB-491A-9639-990C82D28267}"/>
    <cellStyle name="40% - uthevingsfarge 3 57 3" xfId="4793" xr:uid="{00000000-0005-0000-0000-0000FB4F0000}"/>
    <cellStyle name="40% - uthevingsfarge 3 57 4" xfId="46402" xr:uid="{00000000-0005-0000-0000-0000FC4F0000}"/>
    <cellStyle name="40% - uthevingsfarge 3 57_4 manuell" xfId="55216" xr:uid="{9AFC35FB-D788-487E-B93F-F1687A8C95C8}"/>
    <cellStyle name="40% - uthevingsfarge 3 58" xfId="4794" xr:uid="{00000000-0005-0000-0000-0000FE4F0000}"/>
    <cellStyle name="40% - uthevingsfarge 3 58 2" xfId="4795" xr:uid="{00000000-0005-0000-0000-0000FF4F0000}"/>
    <cellStyle name="40% - uthevingsfarge 3 58 2 2" xfId="4796" xr:uid="{00000000-0005-0000-0000-000000500000}"/>
    <cellStyle name="40% - uthevingsfarge 3 58 2 3" xfId="46403" xr:uid="{00000000-0005-0000-0000-000001500000}"/>
    <cellStyle name="40% - uthevingsfarge 3 58 2_4 manuell" xfId="55217" xr:uid="{FBA6BF2A-D808-4821-9825-B9B2F507BDD6}"/>
    <cellStyle name="40% - uthevingsfarge 3 58 3" xfId="4797" xr:uid="{00000000-0005-0000-0000-000003500000}"/>
    <cellStyle name="40% - uthevingsfarge 3 58 4" xfId="46404" xr:uid="{00000000-0005-0000-0000-000004500000}"/>
    <cellStyle name="40% - uthevingsfarge 3 58_4 manuell" xfId="55218" xr:uid="{4FB3C584-DACF-42FD-9A65-DF5099D1CFC9}"/>
    <cellStyle name="40% - uthevingsfarge 3 59" xfId="4798" xr:uid="{00000000-0005-0000-0000-000006500000}"/>
    <cellStyle name="40% - uthevingsfarge 3 59 2" xfId="4799" xr:uid="{00000000-0005-0000-0000-000007500000}"/>
    <cellStyle name="40% - uthevingsfarge 3 59 2 2" xfId="4800" xr:uid="{00000000-0005-0000-0000-000008500000}"/>
    <cellStyle name="40% - uthevingsfarge 3 59 2 3" xfId="46405" xr:uid="{00000000-0005-0000-0000-000009500000}"/>
    <cellStyle name="40% - uthevingsfarge 3 59 2_4 manuell" xfId="55219" xr:uid="{978BBB55-AC89-4027-BD40-1696989E0FE3}"/>
    <cellStyle name="40% - uthevingsfarge 3 59 3" xfId="4801" xr:uid="{00000000-0005-0000-0000-00000B500000}"/>
    <cellStyle name="40% - uthevingsfarge 3 59 4" xfId="46406" xr:uid="{00000000-0005-0000-0000-00000C500000}"/>
    <cellStyle name="40% - uthevingsfarge 3 59_4 manuell" xfId="55220" xr:uid="{3918AE81-48FF-42C5-BDFD-AF831B3C8932}"/>
    <cellStyle name="40% - uthevingsfarge 3 6" xfId="4802" xr:uid="{00000000-0005-0000-0000-00000E500000}"/>
    <cellStyle name="40% - uthevingsfarge 3 6 2" xfId="4803" xr:uid="{00000000-0005-0000-0000-00000F500000}"/>
    <cellStyle name="40% - uthevingsfarge 3 6 2 2" xfId="4804" xr:uid="{00000000-0005-0000-0000-000010500000}"/>
    <cellStyle name="40% - uthevingsfarge 3 6 2 2 2" xfId="46407" xr:uid="{00000000-0005-0000-0000-000011500000}"/>
    <cellStyle name="40% - uthevingsfarge 3 6 2 2_CC1" xfId="55221" xr:uid="{304CD881-6DC1-4277-BB7A-C17FEA7C5BBB}"/>
    <cellStyle name="40% - uthevingsfarge 3 6 2 3" xfId="46408" xr:uid="{00000000-0005-0000-0000-000012500000}"/>
    <cellStyle name="40% - uthevingsfarge 3 6 2 4" xfId="46409" xr:uid="{00000000-0005-0000-0000-000013500000}"/>
    <cellStyle name="40% - uthevingsfarge 3 6 2_3. Chng in credit spreads" xfId="46410" xr:uid="{00000000-0005-0000-0000-000014500000}"/>
    <cellStyle name="40% - uthevingsfarge 3 6 3" xfId="4805" xr:uid="{00000000-0005-0000-0000-000015500000}"/>
    <cellStyle name="40% - uthevingsfarge 3 6 3 2" xfId="17019" xr:uid="{00000000-0005-0000-0000-000016500000}"/>
    <cellStyle name="40% - uthevingsfarge 3 6 3 2 2" xfId="46411" xr:uid="{00000000-0005-0000-0000-000017500000}"/>
    <cellStyle name="40% - uthevingsfarge 3 6 3 3" xfId="46412" xr:uid="{00000000-0005-0000-0000-000018500000}"/>
    <cellStyle name="40% - uthevingsfarge 3 6 3_3. Chng in credit spreads" xfId="46413" xr:uid="{00000000-0005-0000-0000-000019500000}"/>
    <cellStyle name="40% - uthevingsfarge 3 6 4" xfId="17020" xr:uid="{00000000-0005-0000-0000-00001A500000}"/>
    <cellStyle name="40% - uthevingsfarge 3 6 4 2" xfId="46414" xr:uid="{00000000-0005-0000-0000-00001B500000}"/>
    <cellStyle name="40% - uthevingsfarge 3 6 5" xfId="17021" xr:uid="{00000000-0005-0000-0000-00001C500000}"/>
    <cellStyle name="40% - uthevingsfarge 3 6 6" xfId="39948" xr:uid="{00000000-0005-0000-0000-00001D500000}"/>
    <cellStyle name="40% - uthevingsfarge 3 6 7" xfId="46415" xr:uid="{00000000-0005-0000-0000-00001E500000}"/>
    <cellStyle name="40% - uthevingsfarge 3 6 8" xfId="46416" xr:uid="{00000000-0005-0000-0000-00001F500000}"/>
    <cellStyle name="40% - uthevingsfarge 3 6 9" xfId="46417" xr:uid="{00000000-0005-0000-0000-000020500000}"/>
    <cellStyle name="40% - uthevingsfarge 3 6_3. Chng in credit spreads" xfId="46418" xr:uid="{00000000-0005-0000-0000-000021500000}"/>
    <cellStyle name="40% - uthevingsfarge 3 60" xfId="17022" xr:uid="{00000000-0005-0000-0000-000022500000}"/>
    <cellStyle name="40% - uthevingsfarge 3 60 2" xfId="17023" xr:uid="{00000000-0005-0000-0000-000023500000}"/>
    <cellStyle name="40% - uthevingsfarge 3 60 2 2" xfId="36615" xr:uid="{00000000-0005-0000-0000-000024500000}"/>
    <cellStyle name="40% - uthevingsfarge 3 60 3" xfId="17024" xr:uid="{00000000-0005-0000-0000-000025500000}"/>
    <cellStyle name="40% - uthevingsfarge 3 60 4" xfId="36379" xr:uid="{00000000-0005-0000-0000-000026500000}"/>
    <cellStyle name="40% - uthevingsfarge 3 60_AVA DVA EL" xfId="17025" xr:uid="{00000000-0005-0000-0000-000027500000}"/>
    <cellStyle name="40% - uthevingsfarge 3 61" xfId="17026" xr:uid="{00000000-0005-0000-0000-000028500000}"/>
    <cellStyle name="40% - uthevingsfarge 3 61 2" xfId="17027" xr:uid="{00000000-0005-0000-0000-000029500000}"/>
    <cellStyle name="40% - uthevingsfarge 3 61 2 2" xfId="36636" xr:uid="{00000000-0005-0000-0000-00002A500000}"/>
    <cellStyle name="40% - uthevingsfarge 3 61 3" xfId="17028" xr:uid="{00000000-0005-0000-0000-00002B500000}"/>
    <cellStyle name="40% - uthevingsfarge 3 61 4" xfId="36405" xr:uid="{00000000-0005-0000-0000-00002C500000}"/>
    <cellStyle name="40% - uthevingsfarge 3 61_AVA DVA EL" xfId="17029" xr:uid="{00000000-0005-0000-0000-00002D500000}"/>
    <cellStyle name="40% - uthevingsfarge 3 62" xfId="17030" xr:uid="{00000000-0005-0000-0000-00002E500000}"/>
    <cellStyle name="40% - uthevingsfarge 3 62 2" xfId="17031" xr:uid="{00000000-0005-0000-0000-00002F500000}"/>
    <cellStyle name="40% - uthevingsfarge 3 62 2 2" xfId="36598" xr:uid="{00000000-0005-0000-0000-000030500000}"/>
    <cellStyle name="40% - uthevingsfarge 3 62 3" xfId="36290" xr:uid="{00000000-0005-0000-0000-000031500000}"/>
    <cellStyle name="40% - uthevingsfarge 3 62_AVA DVA EL" xfId="17032" xr:uid="{00000000-0005-0000-0000-000032500000}"/>
    <cellStyle name="40% - uthevingsfarge 3 63" xfId="17033" xr:uid="{00000000-0005-0000-0000-000033500000}"/>
    <cellStyle name="40% - uthevingsfarge 3 63 2" xfId="36589" xr:uid="{00000000-0005-0000-0000-000034500000}"/>
    <cellStyle name="40% - uthevingsfarge 3 64" xfId="17034" xr:uid="{00000000-0005-0000-0000-000035500000}"/>
    <cellStyle name="40% - uthevingsfarge 3 64 2" xfId="36668" xr:uid="{00000000-0005-0000-0000-000036500000}"/>
    <cellStyle name="40% - uthevingsfarge 3 65" xfId="17035" xr:uid="{00000000-0005-0000-0000-000037500000}"/>
    <cellStyle name="40% - uthevingsfarge 3 65 2" xfId="36559" xr:uid="{00000000-0005-0000-0000-000038500000}"/>
    <cellStyle name="40% - uthevingsfarge 3 66" xfId="17036" xr:uid="{00000000-0005-0000-0000-000039500000}"/>
    <cellStyle name="40% - uthevingsfarge 3 66 2" xfId="36654" xr:uid="{00000000-0005-0000-0000-00003A500000}"/>
    <cellStyle name="40% - uthevingsfarge 3 67" xfId="36528" xr:uid="{00000000-0005-0000-0000-00003B500000}"/>
    <cellStyle name="40% - uthevingsfarge 3 68" xfId="46419" xr:uid="{00000000-0005-0000-0000-00003C500000}"/>
    <cellStyle name="40% - uthevingsfarge 3 69" xfId="46420" xr:uid="{00000000-0005-0000-0000-00003D500000}"/>
    <cellStyle name="40% - uthevingsfarge 3 7" xfId="4806" xr:uid="{00000000-0005-0000-0000-00003E500000}"/>
    <cellStyle name="40% - uthevingsfarge 3 7 2" xfId="4807" xr:uid="{00000000-0005-0000-0000-00003F500000}"/>
    <cellStyle name="40% - uthevingsfarge 3 7 2 2" xfId="4808" xr:uid="{00000000-0005-0000-0000-000040500000}"/>
    <cellStyle name="40% - uthevingsfarge 3 7 2 3" xfId="46421" xr:uid="{00000000-0005-0000-0000-000041500000}"/>
    <cellStyle name="40% - uthevingsfarge 3 7 2 4" xfId="46422" xr:uid="{00000000-0005-0000-0000-000042500000}"/>
    <cellStyle name="40% - uthevingsfarge 3 7 2_4 manuell" xfId="55222" xr:uid="{29C0B2A4-2307-4DE9-B59A-8DA1FBC3D586}"/>
    <cellStyle name="40% - uthevingsfarge 3 7 3" xfId="4809" xr:uid="{00000000-0005-0000-0000-000044500000}"/>
    <cellStyle name="40% - uthevingsfarge 3 7 3 2" xfId="17037" xr:uid="{00000000-0005-0000-0000-000045500000}"/>
    <cellStyle name="40% - uthevingsfarge 3 7 3_AVA DVA EL" xfId="17038" xr:uid="{00000000-0005-0000-0000-000046500000}"/>
    <cellStyle name="40% - uthevingsfarge 3 7 4" xfId="17039" xr:uid="{00000000-0005-0000-0000-000047500000}"/>
    <cellStyle name="40% - uthevingsfarge 3 7 5" xfId="17040" xr:uid="{00000000-0005-0000-0000-000048500000}"/>
    <cellStyle name="40% - uthevingsfarge 3 7 6" xfId="46423" xr:uid="{00000000-0005-0000-0000-000049500000}"/>
    <cellStyle name="40% - uthevingsfarge 3 7 7" xfId="46424" xr:uid="{00000000-0005-0000-0000-00004A500000}"/>
    <cellStyle name="40% - uthevingsfarge 3 7 8" xfId="46425" xr:uid="{00000000-0005-0000-0000-00004B500000}"/>
    <cellStyle name="40% - uthevingsfarge 3 7_3. Chng in credit spreads" xfId="46426" xr:uid="{00000000-0005-0000-0000-00004C500000}"/>
    <cellStyle name="40% - uthevingsfarge 3 70" xfId="46427" xr:uid="{00000000-0005-0000-0000-00004D500000}"/>
    <cellStyle name="40% - uthevingsfarge 3 71" xfId="46428" xr:uid="{00000000-0005-0000-0000-00004E500000}"/>
    <cellStyle name="40% - uthevingsfarge 3 72" xfId="46429" xr:uid="{00000000-0005-0000-0000-00004F500000}"/>
    <cellStyle name="40% - uthevingsfarge 3 73" xfId="46430" xr:uid="{00000000-0005-0000-0000-000050500000}"/>
    <cellStyle name="40% - uthevingsfarge 3 74" xfId="46431" xr:uid="{00000000-0005-0000-0000-000051500000}"/>
    <cellStyle name="40% - uthevingsfarge 3 8" xfId="4810" xr:uid="{00000000-0005-0000-0000-000052500000}"/>
    <cellStyle name="40% - uthevingsfarge 3 8 2" xfId="4811" xr:uid="{00000000-0005-0000-0000-000053500000}"/>
    <cellStyle name="40% - uthevingsfarge 3 8 2 2" xfId="4812" xr:uid="{00000000-0005-0000-0000-000054500000}"/>
    <cellStyle name="40% - uthevingsfarge 3 8 2 3" xfId="46432" xr:uid="{00000000-0005-0000-0000-000055500000}"/>
    <cellStyle name="40% - uthevingsfarge 3 8 2 4" xfId="46433" xr:uid="{00000000-0005-0000-0000-000056500000}"/>
    <cellStyle name="40% - uthevingsfarge 3 8 2_4 manuell" xfId="55223" xr:uid="{7F86DDC1-BABD-4CB8-86D7-705AB655620F}"/>
    <cellStyle name="40% - uthevingsfarge 3 8 3" xfId="4813" xr:uid="{00000000-0005-0000-0000-000058500000}"/>
    <cellStyle name="40% - uthevingsfarge 3 8 4" xfId="46434" xr:uid="{00000000-0005-0000-0000-000059500000}"/>
    <cellStyle name="40% - uthevingsfarge 3 8 5" xfId="46435" xr:uid="{00000000-0005-0000-0000-00005A500000}"/>
    <cellStyle name="40% - uthevingsfarge 3 8_3. Chng in credit spreads" xfId="46436" xr:uid="{00000000-0005-0000-0000-00005B500000}"/>
    <cellStyle name="40% - uthevingsfarge 3 9" xfId="4814" xr:uid="{00000000-0005-0000-0000-00005C500000}"/>
    <cellStyle name="40% - uthevingsfarge 3 9 2" xfId="4815" xr:uid="{00000000-0005-0000-0000-00005D500000}"/>
    <cellStyle name="40% - uthevingsfarge 3 9 2 2" xfId="4816" xr:uid="{00000000-0005-0000-0000-00005E500000}"/>
    <cellStyle name="40% - uthevingsfarge 3 9 2 3" xfId="46437" xr:uid="{00000000-0005-0000-0000-00005F500000}"/>
    <cellStyle name="40% - uthevingsfarge 3 9 2_4 manuell" xfId="55224" xr:uid="{EE5931E1-51A9-4176-9820-3BADC23F2BCA}"/>
    <cellStyle name="40% - uthevingsfarge 3 9 3" xfId="4817" xr:uid="{00000000-0005-0000-0000-000061500000}"/>
    <cellStyle name="40% - uthevingsfarge 3 9 4" xfId="46438" xr:uid="{00000000-0005-0000-0000-000062500000}"/>
    <cellStyle name="40% - uthevingsfarge 3 9 5" xfId="46439" xr:uid="{00000000-0005-0000-0000-000063500000}"/>
    <cellStyle name="40% - uthevingsfarge 3 9_4 manuell" xfId="55225" xr:uid="{06BF6943-6B12-4ACF-8F59-253C80A17229}"/>
    <cellStyle name="40% - uthevingsfarge 3_4 manuell" xfId="55226" xr:uid="{DB6B0D6D-690D-4F17-B6CE-FBE71758EE5A}"/>
    <cellStyle name="40% - uthevingsfarge 4" xfId="36254" xr:uid="{00000000-0005-0000-0000-000066500000}"/>
    <cellStyle name="40% - uthevingsfarge 4 10" xfId="4818" xr:uid="{00000000-0005-0000-0000-000067500000}"/>
    <cellStyle name="40% - uthevingsfarge 4 10 2" xfId="4819" xr:uid="{00000000-0005-0000-0000-000068500000}"/>
    <cellStyle name="40% - uthevingsfarge 4 10 2 2" xfId="4820" xr:uid="{00000000-0005-0000-0000-000069500000}"/>
    <cellStyle name="40% - uthevingsfarge 4 10 2 3" xfId="46440" xr:uid="{00000000-0005-0000-0000-00006A500000}"/>
    <cellStyle name="40% - uthevingsfarge 4 10 2_4 manuell" xfId="55227" xr:uid="{9422434B-CB37-4A54-96D6-5FE7BA7DFBD4}"/>
    <cellStyle name="40% - uthevingsfarge 4 10 3" xfId="4821" xr:uid="{00000000-0005-0000-0000-00006C500000}"/>
    <cellStyle name="40% - uthevingsfarge 4 10 4" xfId="46441" xr:uid="{00000000-0005-0000-0000-00006D500000}"/>
    <cellStyle name="40% - uthevingsfarge 4 10 5" xfId="46442" xr:uid="{00000000-0005-0000-0000-00006E500000}"/>
    <cellStyle name="40% - uthevingsfarge 4 10_4 manuell" xfId="55228" xr:uid="{3AB63EAE-9DDD-41AC-A197-4BF4437B7705}"/>
    <cellStyle name="40% - uthevingsfarge 4 11" xfId="4822" xr:uid="{00000000-0005-0000-0000-000070500000}"/>
    <cellStyle name="40% - uthevingsfarge 4 11 2" xfId="4823" xr:uid="{00000000-0005-0000-0000-000071500000}"/>
    <cellStyle name="40% - uthevingsfarge 4 11 2 2" xfId="4824" xr:uid="{00000000-0005-0000-0000-000072500000}"/>
    <cellStyle name="40% - uthevingsfarge 4 11 2 3" xfId="46443" xr:uid="{00000000-0005-0000-0000-000073500000}"/>
    <cellStyle name="40% - uthevingsfarge 4 11 2_4 manuell" xfId="55229" xr:uid="{679BF809-1D41-404B-9D09-5E8F9128D3BE}"/>
    <cellStyle name="40% - uthevingsfarge 4 11 3" xfId="4825" xr:uid="{00000000-0005-0000-0000-000075500000}"/>
    <cellStyle name="40% - uthevingsfarge 4 11 4" xfId="46444" xr:uid="{00000000-0005-0000-0000-000076500000}"/>
    <cellStyle name="40% - uthevingsfarge 4 11_4 manuell" xfId="55230" xr:uid="{98C9C982-B694-4B79-8270-C9C1AF88D8C8}"/>
    <cellStyle name="40% - uthevingsfarge 4 12" xfId="4826" xr:uid="{00000000-0005-0000-0000-000078500000}"/>
    <cellStyle name="40% - uthevingsfarge 4 12 2" xfId="4827" xr:uid="{00000000-0005-0000-0000-000079500000}"/>
    <cellStyle name="40% - uthevingsfarge 4 12 2 2" xfId="4828" xr:uid="{00000000-0005-0000-0000-00007A500000}"/>
    <cellStyle name="40% - uthevingsfarge 4 12 2 3" xfId="46445" xr:uid="{00000000-0005-0000-0000-00007B500000}"/>
    <cellStyle name="40% - uthevingsfarge 4 12 2_4 manuell" xfId="55231" xr:uid="{E03B7868-089C-4707-B954-4AED368CFFDA}"/>
    <cellStyle name="40% - uthevingsfarge 4 12 3" xfId="4829" xr:uid="{00000000-0005-0000-0000-00007D500000}"/>
    <cellStyle name="40% - uthevingsfarge 4 12 4" xfId="46446" xr:uid="{00000000-0005-0000-0000-00007E500000}"/>
    <cellStyle name="40% - uthevingsfarge 4 12_4 manuell" xfId="55232" xr:uid="{87FBDC8C-2B38-429E-B647-B464A50F878E}"/>
    <cellStyle name="40% - uthevingsfarge 4 13" xfId="4830" xr:uid="{00000000-0005-0000-0000-000080500000}"/>
    <cellStyle name="40% - uthevingsfarge 4 13 2" xfId="4831" xr:uid="{00000000-0005-0000-0000-000081500000}"/>
    <cellStyle name="40% - uthevingsfarge 4 13 2 2" xfId="4832" xr:uid="{00000000-0005-0000-0000-000082500000}"/>
    <cellStyle name="40% - uthevingsfarge 4 13 2 3" xfId="46447" xr:uid="{00000000-0005-0000-0000-000083500000}"/>
    <cellStyle name="40% - uthevingsfarge 4 13 2_4 manuell" xfId="55233" xr:uid="{09A86FA1-AAFF-408D-91A8-462884407B3E}"/>
    <cellStyle name="40% - uthevingsfarge 4 13 3" xfId="4833" xr:uid="{00000000-0005-0000-0000-000085500000}"/>
    <cellStyle name="40% - uthevingsfarge 4 13 4" xfId="46448" xr:uid="{00000000-0005-0000-0000-000086500000}"/>
    <cellStyle name="40% - uthevingsfarge 4 13_4 manuell" xfId="55234" xr:uid="{18259212-5CDC-4D63-8717-5E9B471B004C}"/>
    <cellStyle name="40% - uthevingsfarge 4 14" xfId="4834" xr:uid="{00000000-0005-0000-0000-000088500000}"/>
    <cellStyle name="40% - uthevingsfarge 4 14 2" xfId="4835" xr:uid="{00000000-0005-0000-0000-000089500000}"/>
    <cellStyle name="40% - uthevingsfarge 4 14 2 2" xfId="4836" xr:uid="{00000000-0005-0000-0000-00008A500000}"/>
    <cellStyle name="40% - uthevingsfarge 4 14 2 3" xfId="46449" xr:uid="{00000000-0005-0000-0000-00008B500000}"/>
    <cellStyle name="40% - uthevingsfarge 4 14 2_4 manuell" xfId="55235" xr:uid="{85964B79-6B21-489D-96A9-362806611A1A}"/>
    <cellStyle name="40% - uthevingsfarge 4 14 3" xfId="4837" xr:uid="{00000000-0005-0000-0000-00008D500000}"/>
    <cellStyle name="40% - uthevingsfarge 4 14 4" xfId="46450" xr:uid="{00000000-0005-0000-0000-00008E500000}"/>
    <cellStyle name="40% - uthevingsfarge 4 14_4 manuell" xfId="55236" xr:uid="{9FCA5360-0718-4B1D-9B61-F76B0B6655AE}"/>
    <cellStyle name="40% - uthevingsfarge 4 15" xfId="4838" xr:uid="{00000000-0005-0000-0000-000090500000}"/>
    <cellStyle name="40% - uthevingsfarge 4 15 2" xfId="4839" xr:uid="{00000000-0005-0000-0000-000091500000}"/>
    <cellStyle name="40% - uthevingsfarge 4 15 2 2" xfId="4840" xr:uid="{00000000-0005-0000-0000-000092500000}"/>
    <cellStyle name="40% - uthevingsfarge 4 15 2 3" xfId="46451" xr:uid="{00000000-0005-0000-0000-000093500000}"/>
    <cellStyle name="40% - uthevingsfarge 4 15 2_4 manuell" xfId="55237" xr:uid="{17FB2E72-A017-416E-B66D-853BEF60C57D}"/>
    <cellStyle name="40% - uthevingsfarge 4 15 3" xfId="4841" xr:uid="{00000000-0005-0000-0000-000095500000}"/>
    <cellStyle name="40% - uthevingsfarge 4 15 4" xfId="46452" xr:uid="{00000000-0005-0000-0000-000096500000}"/>
    <cellStyle name="40% - uthevingsfarge 4 15_4 manuell" xfId="55238" xr:uid="{E00BB4C4-C9AA-4194-99A9-0A5A5AC22189}"/>
    <cellStyle name="40% - uthevingsfarge 4 16" xfId="4842" xr:uid="{00000000-0005-0000-0000-000098500000}"/>
    <cellStyle name="40% - uthevingsfarge 4 16 2" xfId="4843" xr:uid="{00000000-0005-0000-0000-000099500000}"/>
    <cellStyle name="40% - uthevingsfarge 4 16 2 2" xfId="4844" xr:uid="{00000000-0005-0000-0000-00009A500000}"/>
    <cellStyle name="40% - uthevingsfarge 4 16 2 3" xfId="46453" xr:uid="{00000000-0005-0000-0000-00009B500000}"/>
    <cellStyle name="40% - uthevingsfarge 4 16 2_4 manuell" xfId="55239" xr:uid="{890557EF-AC41-4E71-B0AB-7FC0760AAFDB}"/>
    <cellStyle name="40% - uthevingsfarge 4 16 3" xfId="4845" xr:uid="{00000000-0005-0000-0000-00009D500000}"/>
    <cellStyle name="40% - uthevingsfarge 4 16 4" xfId="46454" xr:uid="{00000000-0005-0000-0000-00009E500000}"/>
    <cellStyle name="40% - uthevingsfarge 4 16_4 manuell" xfId="55240" xr:uid="{AA968E7C-6F2E-48CC-806D-5639284D52B6}"/>
    <cellStyle name="40% - uthevingsfarge 4 17" xfId="4846" xr:uid="{00000000-0005-0000-0000-0000A0500000}"/>
    <cellStyle name="40% - uthevingsfarge 4 17 2" xfId="4847" xr:uid="{00000000-0005-0000-0000-0000A1500000}"/>
    <cellStyle name="40% - uthevingsfarge 4 17 2 2" xfId="4848" xr:uid="{00000000-0005-0000-0000-0000A2500000}"/>
    <cellStyle name="40% - uthevingsfarge 4 17 2 3" xfId="46455" xr:uid="{00000000-0005-0000-0000-0000A3500000}"/>
    <cellStyle name="40% - uthevingsfarge 4 17 2_4 manuell" xfId="55241" xr:uid="{AE3008D1-7A60-4E6C-9E60-1B820309E4F5}"/>
    <cellStyle name="40% - uthevingsfarge 4 17 3" xfId="4849" xr:uid="{00000000-0005-0000-0000-0000A5500000}"/>
    <cellStyle name="40% - uthevingsfarge 4 17 4" xfId="46456" xr:uid="{00000000-0005-0000-0000-0000A6500000}"/>
    <cellStyle name="40% - uthevingsfarge 4 17_4 manuell" xfId="55242" xr:uid="{55687774-2F1E-4085-9337-E4F364570EFD}"/>
    <cellStyle name="40% - uthevingsfarge 4 18" xfId="4850" xr:uid="{00000000-0005-0000-0000-0000A8500000}"/>
    <cellStyle name="40% - uthevingsfarge 4 18 2" xfId="4851" xr:uid="{00000000-0005-0000-0000-0000A9500000}"/>
    <cellStyle name="40% - uthevingsfarge 4 18 2 2" xfId="4852" xr:uid="{00000000-0005-0000-0000-0000AA500000}"/>
    <cellStyle name="40% - uthevingsfarge 4 18 2 3" xfId="46457" xr:uid="{00000000-0005-0000-0000-0000AB500000}"/>
    <cellStyle name="40% - uthevingsfarge 4 18 2_4 manuell" xfId="55243" xr:uid="{D43CFE32-2AC7-4552-B426-1ECBEEE7993F}"/>
    <cellStyle name="40% - uthevingsfarge 4 18 3" xfId="4853" xr:uid="{00000000-0005-0000-0000-0000AD500000}"/>
    <cellStyle name="40% - uthevingsfarge 4 18 4" xfId="46458" xr:uid="{00000000-0005-0000-0000-0000AE500000}"/>
    <cellStyle name="40% - uthevingsfarge 4 18_4 manuell" xfId="55244" xr:uid="{353BB128-063B-470F-8EE1-7192AAB39770}"/>
    <cellStyle name="40% - uthevingsfarge 4 19" xfId="4854" xr:uid="{00000000-0005-0000-0000-0000B0500000}"/>
    <cellStyle name="40% - uthevingsfarge 4 19 2" xfId="4855" xr:uid="{00000000-0005-0000-0000-0000B1500000}"/>
    <cellStyle name="40% - uthevingsfarge 4 19 2 2" xfId="4856" xr:uid="{00000000-0005-0000-0000-0000B2500000}"/>
    <cellStyle name="40% - uthevingsfarge 4 19 2 3" xfId="46459" xr:uid="{00000000-0005-0000-0000-0000B3500000}"/>
    <cellStyle name="40% - uthevingsfarge 4 19 2_4 manuell" xfId="55245" xr:uid="{FC3DBF36-1D75-49A7-9895-694A838BB944}"/>
    <cellStyle name="40% - uthevingsfarge 4 19 3" xfId="4857" xr:uid="{00000000-0005-0000-0000-0000B5500000}"/>
    <cellStyle name="40% - uthevingsfarge 4 19 4" xfId="46460" xr:uid="{00000000-0005-0000-0000-0000B6500000}"/>
    <cellStyle name="40% - uthevingsfarge 4 19_4 manuell" xfId="55246" xr:uid="{DFBCCB4C-84CD-4528-836C-966F6E585889}"/>
    <cellStyle name="40% - uthevingsfarge 4 2" xfId="4858" xr:uid="{00000000-0005-0000-0000-0000B8500000}"/>
    <cellStyle name="40% - uthevingsfarge 4 2 10" xfId="17041" xr:uid="{00000000-0005-0000-0000-0000B9500000}"/>
    <cellStyle name="40% - uthevingsfarge 4 2 10 2" xfId="17042" xr:uid="{00000000-0005-0000-0000-0000BA500000}"/>
    <cellStyle name="40% - uthevingsfarge 4 2 10 3" xfId="17043" xr:uid="{00000000-0005-0000-0000-0000BB500000}"/>
    <cellStyle name="40% - uthevingsfarge 4 2 10_AVA DVA EL" xfId="17044" xr:uid="{00000000-0005-0000-0000-0000BC500000}"/>
    <cellStyle name="40% - uthevingsfarge 4 2 11" xfId="17045" xr:uid="{00000000-0005-0000-0000-0000BD500000}"/>
    <cellStyle name="40% - uthevingsfarge 4 2 12" xfId="17046" xr:uid="{00000000-0005-0000-0000-0000BE500000}"/>
    <cellStyle name="40% - uthevingsfarge 4 2 13" xfId="46461" xr:uid="{00000000-0005-0000-0000-0000BF500000}"/>
    <cellStyle name="40% - uthevingsfarge 4 2 14" xfId="46462" xr:uid="{00000000-0005-0000-0000-0000C0500000}"/>
    <cellStyle name="40% - uthevingsfarge 4 2 15" xfId="46463" xr:uid="{00000000-0005-0000-0000-0000C1500000}"/>
    <cellStyle name="40% - uthevingsfarge 4 2 16" xfId="46464" xr:uid="{00000000-0005-0000-0000-0000C2500000}"/>
    <cellStyle name="40% - uthevingsfarge 4 2 2" xfId="4859" xr:uid="{00000000-0005-0000-0000-0000C3500000}"/>
    <cellStyle name="40% - uthevingsfarge 4 2 2 10" xfId="46465" xr:uid="{00000000-0005-0000-0000-0000C4500000}"/>
    <cellStyle name="40% - uthevingsfarge 4 2 2 11" xfId="46466" xr:uid="{00000000-0005-0000-0000-0000C5500000}"/>
    <cellStyle name="40% - uthevingsfarge 4 2 2 2" xfId="4860" xr:uid="{00000000-0005-0000-0000-0000C6500000}"/>
    <cellStyle name="40% - uthevingsfarge 4 2 2 2 10" xfId="46467" xr:uid="{00000000-0005-0000-0000-0000C7500000}"/>
    <cellStyle name="40% - uthevingsfarge 4 2 2 2 2" xfId="17047" xr:uid="{00000000-0005-0000-0000-0000C8500000}"/>
    <cellStyle name="40% - uthevingsfarge 4 2 2 2 2 2" xfId="17048" xr:uid="{00000000-0005-0000-0000-0000C9500000}"/>
    <cellStyle name="40% - uthevingsfarge 4 2 2 2 2 2 2" xfId="46468" xr:uid="{00000000-0005-0000-0000-0000CA500000}"/>
    <cellStyle name="40% - uthevingsfarge 4 2 2 2 2 2 2 2" xfId="46469" xr:uid="{00000000-0005-0000-0000-0000CB500000}"/>
    <cellStyle name="40% - uthevingsfarge 4 2 2 2 2 2 3" xfId="46470" xr:uid="{00000000-0005-0000-0000-0000CC500000}"/>
    <cellStyle name="40% - uthevingsfarge 4 2 2 2 2 2_3. Chng in credit spreads" xfId="46471" xr:uid="{00000000-0005-0000-0000-0000CD500000}"/>
    <cellStyle name="40% - uthevingsfarge 4 2 2 2 2 3" xfId="17049" xr:uid="{00000000-0005-0000-0000-0000CE500000}"/>
    <cellStyle name="40% - uthevingsfarge 4 2 2 2 2 3 2" xfId="46472" xr:uid="{00000000-0005-0000-0000-0000CF500000}"/>
    <cellStyle name="40% - uthevingsfarge 4 2 2 2 2 4" xfId="46473" xr:uid="{00000000-0005-0000-0000-0000D0500000}"/>
    <cellStyle name="40% - uthevingsfarge 4 2 2 2 2 5" xfId="46474" xr:uid="{00000000-0005-0000-0000-0000D1500000}"/>
    <cellStyle name="40% - uthevingsfarge 4 2 2 2 2 6" xfId="46475" xr:uid="{00000000-0005-0000-0000-0000D2500000}"/>
    <cellStyle name="40% - uthevingsfarge 4 2 2 2 2_3. Chng in credit spreads" xfId="46476" xr:uid="{00000000-0005-0000-0000-0000D3500000}"/>
    <cellStyle name="40% - uthevingsfarge 4 2 2 2 3" xfId="17050" xr:uid="{00000000-0005-0000-0000-0000D4500000}"/>
    <cellStyle name="40% - uthevingsfarge 4 2 2 2 3 2" xfId="17051" xr:uid="{00000000-0005-0000-0000-0000D5500000}"/>
    <cellStyle name="40% - uthevingsfarge 4 2 2 2 3 2 2" xfId="46477" xr:uid="{00000000-0005-0000-0000-0000D6500000}"/>
    <cellStyle name="40% - uthevingsfarge 4 2 2 2 3 2 2 2" xfId="46478" xr:uid="{00000000-0005-0000-0000-0000D7500000}"/>
    <cellStyle name="40% - uthevingsfarge 4 2 2 2 3 2 3" xfId="46479" xr:uid="{00000000-0005-0000-0000-0000D8500000}"/>
    <cellStyle name="40% - uthevingsfarge 4 2 2 2 3 2_3. Chng in credit spreads" xfId="46480" xr:uid="{00000000-0005-0000-0000-0000D9500000}"/>
    <cellStyle name="40% - uthevingsfarge 4 2 2 2 3 3" xfId="17052" xr:uid="{00000000-0005-0000-0000-0000DA500000}"/>
    <cellStyle name="40% - uthevingsfarge 4 2 2 2 3 3 2" xfId="46481" xr:uid="{00000000-0005-0000-0000-0000DB500000}"/>
    <cellStyle name="40% - uthevingsfarge 4 2 2 2 3 4" xfId="46482" xr:uid="{00000000-0005-0000-0000-0000DC500000}"/>
    <cellStyle name="40% - uthevingsfarge 4 2 2 2 3 5" xfId="46483" xr:uid="{00000000-0005-0000-0000-0000DD500000}"/>
    <cellStyle name="40% - uthevingsfarge 4 2 2 2 3 6" xfId="46484" xr:uid="{00000000-0005-0000-0000-0000DE500000}"/>
    <cellStyle name="40% - uthevingsfarge 4 2 2 2 3_3. Chng in credit spreads" xfId="46485" xr:uid="{00000000-0005-0000-0000-0000DF500000}"/>
    <cellStyle name="40% - uthevingsfarge 4 2 2 2 4" xfId="17053" xr:uid="{00000000-0005-0000-0000-0000E0500000}"/>
    <cellStyle name="40% - uthevingsfarge 4 2 2 2 4 2" xfId="17054" xr:uid="{00000000-0005-0000-0000-0000E1500000}"/>
    <cellStyle name="40% - uthevingsfarge 4 2 2 2 4 2 2" xfId="46486" xr:uid="{00000000-0005-0000-0000-0000E2500000}"/>
    <cellStyle name="40% - uthevingsfarge 4 2 2 2 4 3" xfId="17055" xr:uid="{00000000-0005-0000-0000-0000E3500000}"/>
    <cellStyle name="40% - uthevingsfarge 4 2 2 2 4 4" xfId="46487" xr:uid="{00000000-0005-0000-0000-0000E4500000}"/>
    <cellStyle name="40% - uthevingsfarge 4 2 2 2 4 5" xfId="46488" xr:uid="{00000000-0005-0000-0000-0000E5500000}"/>
    <cellStyle name="40% - uthevingsfarge 4 2 2 2 4 6" xfId="46489" xr:uid="{00000000-0005-0000-0000-0000E6500000}"/>
    <cellStyle name="40% - uthevingsfarge 4 2 2 2 4_3. Chng in credit spreads" xfId="46490" xr:uid="{00000000-0005-0000-0000-0000E7500000}"/>
    <cellStyle name="40% - uthevingsfarge 4 2 2 2 5" xfId="17056" xr:uid="{00000000-0005-0000-0000-0000E8500000}"/>
    <cellStyle name="40% - uthevingsfarge 4 2 2 2 5 2" xfId="17057" xr:uid="{00000000-0005-0000-0000-0000E9500000}"/>
    <cellStyle name="40% - uthevingsfarge 4 2 2 2 5 2 2" xfId="46491" xr:uid="{00000000-0005-0000-0000-0000EA500000}"/>
    <cellStyle name="40% - uthevingsfarge 4 2 2 2 5 3" xfId="17058" xr:uid="{00000000-0005-0000-0000-0000EB500000}"/>
    <cellStyle name="40% - uthevingsfarge 4 2 2 2 5 4" xfId="46492" xr:uid="{00000000-0005-0000-0000-0000EC500000}"/>
    <cellStyle name="40% - uthevingsfarge 4 2 2 2 5 5" xfId="46493" xr:uid="{00000000-0005-0000-0000-0000ED500000}"/>
    <cellStyle name="40% - uthevingsfarge 4 2 2 2 5_3. Chng in credit spreads" xfId="46494" xr:uid="{00000000-0005-0000-0000-0000EE500000}"/>
    <cellStyle name="40% - uthevingsfarge 4 2 2 2 6" xfId="17059" xr:uid="{00000000-0005-0000-0000-0000EF500000}"/>
    <cellStyle name="40% - uthevingsfarge 4 2 2 2 6 2" xfId="46495" xr:uid="{00000000-0005-0000-0000-0000F0500000}"/>
    <cellStyle name="40% - uthevingsfarge 4 2 2 2 7" xfId="17060" xr:uid="{00000000-0005-0000-0000-0000F1500000}"/>
    <cellStyle name="40% - uthevingsfarge 4 2 2 2 8" xfId="46496" xr:uid="{00000000-0005-0000-0000-0000F2500000}"/>
    <cellStyle name="40% - uthevingsfarge 4 2 2 2 9" xfId="46497" xr:uid="{00000000-0005-0000-0000-0000F3500000}"/>
    <cellStyle name="40% - uthevingsfarge 4 2 2 2_3. Chng in credit spreads" xfId="46498" xr:uid="{00000000-0005-0000-0000-0000F4500000}"/>
    <cellStyle name="40% - uthevingsfarge 4 2 2 3" xfId="17061" xr:uid="{00000000-0005-0000-0000-0000F5500000}"/>
    <cellStyle name="40% - uthevingsfarge 4 2 2 3 2" xfId="17062" xr:uid="{00000000-0005-0000-0000-0000F6500000}"/>
    <cellStyle name="40% - uthevingsfarge 4 2 2 3 2 2" xfId="46499" xr:uid="{00000000-0005-0000-0000-0000F7500000}"/>
    <cellStyle name="40% - uthevingsfarge 4 2 2 3 2 2 2" xfId="46500" xr:uid="{00000000-0005-0000-0000-0000F8500000}"/>
    <cellStyle name="40% - uthevingsfarge 4 2 2 3 2 3" xfId="46501" xr:uid="{00000000-0005-0000-0000-0000F9500000}"/>
    <cellStyle name="40% - uthevingsfarge 4 2 2 3 2_3. Chng in credit spreads" xfId="46502" xr:uid="{00000000-0005-0000-0000-0000FA500000}"/>
    <cellStyle name="40% - uthevingsfarge 4 2 2 3 3" xfId="17063" xr:uid="{00000000-0005-0000-0000-0000FB500000}"/>
    <cellStyle name="40% - uthevingsfarge 4 2 2 3 3 2" xfId="46503" xr:uid="{00000000-0005-0000-0000-0000FC500000}"/>
    <cellStyle name="40% - uthevingsfarge 4 2 2 3 4" xfId="46504" xr:uid="{00000000-0005-0000-0000-0000FD500000}"/>
    <cellStyle name="40% - uthevingsfarge 4 2 2 3 5" xfId="46505" xr:uid="{00000000-0005-0000-0000-0000FE500000}"/>
    <cellStyle name="40% - uthevingsfarge 4 2 2 3 6" xfId="46506" xr:uid="{00000000-0005-0000-0000-0000FF500000}"/>
    <cellStyle name="40% - uthevingsfarge 4 2 2 3_3. Chng in credit spreads" xfId="46507" xr:uid="{00000000-0005-0000-0000-000000510000}"/>
    <cellStyle name="40% - uthevingsfarge 4 2 2 4" xfId="17064" xr:uid="{00000000-0005-0000-0000-000001510000}"/>
    <cellStyle name="40% - uthevingsfarge 4 2 2 4 2" xfId="17065" xr:uid="{00000000-0005-0000-0000-000002510000}"/>
    <cellStyle name="40% - uthevingsfarge 4 2 2 4 2 2" xfId="46508" xr:uid="{00000000-0005-0000-0000-000003510000}"/>
    <cellStyle name="40% - uthevingsfarge 4 2 2 4 2 2 2" xfId="46509" xr:uid="{00000000-0005-0000-0000-000004510000}"/>
    <cellStyle name="40% - uthevingsfarge 4 2 2 4 2 3" xfId="46510" xr:uid="{00000000-0005-0000-0000-000005510000}"/>
    <cellStyle name="40% - uthevingsfarge 4 2 2 4 2_3. Chng in credit spreads" xfId="46511" xr:uid="{00000000-0005-0000-0000-000006510000}"/>
    <cellStyle name="40% - uthevingsfarge 4 2 2 4 3" xfId="17066" xr:uid="{00000000-0005-0000-0000-000007510000}"/>
    <cellStyle name="40% - uthevingsfarge 4 2 2 4 3 2" xfId="46512" xr:uid="{00000000-0005-0000-0000-000008510000}"/>
    <cellStyle name="40% - uthevingsfarge 4 2 2 4 4" xfId="46513" xr:uid="{00000000-0005-0000-0000-000009510000}"/>
    <cellStyle name="40% - uthevingsfarge 4 2 2 4 5" xfId="46514" xr:uid="{00000000-0005-0000-0000-00000A510000}"/>
    <cellStyle name="40% - uthevingsfarge 4 2 2 4 6" xfId="46515" xr:uid="{00000000-0005-0000-0000-00000B510000}"/>
    <cellStyle name="40% - uthevingsfarge 4 2 2 4_3. Chng in credit spreads" xfId="46516" xr:uid="{00000000-0005-0000-0000-00000C510000}"/>
    <cellStyle name="40% - uthevingsfarge 4 2 2 5" xfId="17067" xr:uid="{00000000-0005-0000-0000-00000D510000}"/>
    <cellStyle name="40% - uthevingsfarge 4 2 2 5 2" xfId="17068" xr:uid="{00000000-0005-0000-0000-00000E510000}"/>
    <cellStyle name="40% - uthevingsfarge 4 2 2 5 2 2" xfId="46517" xr:uid="{00000000-0005-0000-0000-00000F510000}"/>
    <cellStyle name="40% - uthevingsfarge 4 2 2 5 2 2 2" xfId="46518" xr:uid="{00000000-0005-0000-0000-000010510000}"/>
    <cellStyle name="40% - uthevingsfarge 4 2 2 5 2 3" xfId="46519" xr:uid="{00000000-0005-0000-0000-000011510000}"/>
    <cellStyle name="40% - uthevingsfarge 4 2 2 5 2_3. Chng in credit spreads" xfId="46520" xr:uid="{00000000-0005-0000-0000-000012510000}"/>
    <cellStyle name="40% - uthevingsfarge 4 2 2 5 3" xfId="17069" xr:uid="{00000000-0005-0000-0000-000013510000}"/>
    <cellStyle name="40% - uthevingsfarge 4 2 2 5 3 2" xfId="46521" xr:uid="{00000000-0005-0000-0000-000014510000}"/>
    <cellStyle name="40% - uthevingsfarge 4 2 2 5 4" xfId="46522" xr:uid="{00000000-0005-0000-0000-000015510000}"/>
    <cellStyle name="40% - uthevingsfarge 4 2 2 5 5" xfId="46523" xr:uid="{00000000-0005-0000-0000-000016510000}"/>
    <cellStyle name="40% - uthevingsfarge 4 2 2 5 6" xfId="46524" xr:uid="{00000000-0005-0000-0000-000017510000}"/>
    <cellStyle name="40% - uthevingsfarge 4 2 2 5_3. Chng in credit spreads" xfId="46525" xr:uid="{00000000-0005-0000-0000-000018510000}"/>
    <cellStyle name="40% - uthevingsfarge 4 2 2 6" xfId="17070" xr:uid="{00000000-0005-0000-0000-000019510000}"/>
    <cellStyle name="40% - uthevingsfarge 4 2 2 6 2" xfId="17071" xr:uid="{00000000-0005-0000-0000-00001A510000}"/>
    <cellStyle name="40% - uthevingsfarge 4 2 2 6 2 2" xfId="46526" xr:uid="{00000000-0005-0000-0000-00001B510000}"/>
    <cellStyle name="40% - uthevingsfarge 4 2 2 6 3" xfId="17072" xr:uid="{00000000-0005-0000-0000-00001C510000}"/>
    <cellStyle name="40% - uthevingsfarge 4 2 2 6 4" xfId="46527" xr:uid="{00000000-0005-0000-0000-00001D510000}"/>
    <cellStyle name="40% - uthevingsfarge 4 2 2 6 5" xfId="46528" xr:uid="{00000000-0005-0000-0000-00001E510000}"/>
    <cellStyle name="40% - uthevingsfarge 4 2 2 6 6" xfId="46529" xr:uid="{00000000-0005-0000-0000-00001F510000}"/>
    <cellStyle name="40% - uthevingsfarge 4 2 2 6_3. Chng in credit spreads" xfId="46530" xr:uid="{00000000-0005-0000-0000-000020510000}"/>
    <cellStyle name="40% - uthevingsfarge 4 2 2 7" xfId="17073" xr:uid="{00000000-0005-0000-0000-000021510000}"/>
    <cellStyle name="40% - uthevingsfarge 4 2 2 7 2" xfId="46531" xr:uid="{00000000-0005-0000-0000-000022510000}"/>
    <cellStyle name="40% - uthevingsfarge 4 2 2 8" xfId="39949" xr:uid="{00000000-0005-0000-0000-000023510000}"/>
    <cellStyle name="40% - uthevingsfarge 4 2 2 9" xfId="46532" xr:uid="{00000000-0005-0000-0000-000024510000}"/>
    <cellStyle name="40% - uthevingsfarge 4 2 2_3. Chng in credit spreads" xfId="46533" xr:uid="{00000000-0005-0000-0000-000025510000}"/>
    <cellStyle name="40% - uthevingsfarge 4 2 3" xfId="12467" xr:uid="{00000000-0005-0000-0000-000026510000}"/>
    <cellStyle name="40% - uthevingsfarge 4 2 3 10" xfId="46534" xr:uid="{00000000-0005-0000-0000-000027510000}"/>
    <cellStyle name="40% - uthevingsfarge 4 2 3 2" xfId="17074" xr:uid="{00000000-0005-0000-0000-000028510000}"/>
    <cellStyle name="40% - uthevingsfarge 4 2 3 2 2" xfId="17075" xr:uid="{00000000-0005-0000-0000-000029510000}"/>
    <cellStyle name="40% - uthevingsfarge 4 2 3 2 2 2" xfId="46535" xr:uid="{00000000-0005-0000-0000-00002A510000}"/>
    <cellStyle name="40% - uthevingsfarge 4 2 3 2 2 2 2" xfId="46536" xr:uid="{00000000-0005-0000-0000-00002B510000}"/>
    <cellStyle name="40% - uthevingsfarge 4 2 3 2 2 3" xfId="46537" xr:uid="{00000000-0005-0000-0000-00002C510000}"/>
    <cellStyle name="40% - uthevingsfarge 4 2 3 2 2_3. Chng in credit spreads" xfId="46538" xr:uid="{00000000-0005-0000-0000-00002D510000}"/>
    <cellStyle name="40% - uthevingsfarge 4 2 3 2 3" xfId="17076" xr:uid="{00000000-0005-0000-0000-00002E510000}"/>
    <cellStyle name="40% - uthevingsfarge 4 2 3 2 3 2" xfId="46539" xr:uid="{00000000-0005-0000-0000-00002F510000}"/>
    <cellStyle name="40% - uthevingsfarge 4 2 3 2 3 2 2" xfId="46540" xr:uid="{00000000-0005-0000-0000-000030510000}"/>
    <cellStyle name="40% - uthevingsfarge 4 2 3 2 3 3" xfId="46541" xr:uid="{00000000-0005-0000-0000-000031510000}"/>
    <cellStyle name="40% - uthevingsfarge 4 2 3 2 3_3. Chng in credit spreads" xfId="46542" xr:uid="{00000000-0005-0000-0000-000032510000}"/>
    <cellStyle name="40% - uthevingsfarge 4 2 3 2 4" xfId="46543" xr:uid="{00000000-0005-0000-0000-000033510000}"/>
    <cellStyle name="40% - uthevingsfarge 4 2 3 2 4 2" xfId="46544" xr:uid="{00000000-0005-0000-0000-000034510000}"/>
    <cellStyle name="40% - uthevingsfarge 4 2 3 2 4 2 2" xfId="46545" xr:uid="{00000000-0005-0000-0000-000035510000}"/>
    <cellStyle name="40% - uthevingsfarge 4 2 3 2 4 3" xfId="46546" xr:uid="{00000000-0005-0000-0000-000036510000}"/>
    <cellStyle name="40% - uthevingsfarge 4 2 3 2 4_3. Chng in credit spreads" xfId="46547" xr:uid="{00000000-0005-0000-0000-000037510000}"/>
    <cellStyle name="40% - uthevingsfarge 4 2 3 2 5" xfId="46548" xr:uid="{00000000-0005-0000-0000-000038510000}"/>
    <cellStyle name="40% - uthevingsfarge 4 2 3 2 5 2" xfId="46549" xr:uid="{00000000-0005-0000-0000-000039510000}"/>
    <cellStyle name="40% - uthevingsfarge 4 2 3 2 6" xfId="46550" xr:uid="{00000000-0005-0000-0000-00003A510000}"/>
    <cellStyle name="40% - uthevingsfarge 4 2 3 2_3. Chng in credit spreads" xfId="46551" xr:uid="{00000000-0005-0000-0000-00003B510000}"/>
    <cellStyle name="40% - uthevingsfarge 4 2 3 3" xfId="17077" xr:uid="{00000000-0005-0000-0000-00003C510000}"/>
    <cellStyle name="40% - uthevingsfarge 4 2 3 3 2" xfId="17078" xr:uid="{00000000-0005-0000-0000-00003D510000}"/>
    <cellStyle name="40% - uthevingsfarge 4 2 3 3 2 2" xfId="46552" xr:uid="{00000000-0005-0000-0000-00003E510000}"/>
    <cellStyle name="40% - uthevingsfarge 4 2 3 3 2 2 2" xfId="46553" xr:uid="{00000000-0005-0000-0000-00003F510000}"/>
    <cellStyle name="40% - uthevingsfarge 4 2 3 3 2 3" xfId="46554" xr:uid="{00000000-0005-0000-0000-000040510000}"/>
    <cellStyle name="40% - uthevingsfarge 4 2 3 3 2_3. Chng in credit spreads" xfId="46555" xr:uid="{00000000-0005-0000-0000-000041510000}"/>
    <cellStyle name="40% - uthevingsfarge 4 2 3 3 3" xfId="17079" xr:uid="{00000000-0005-0000-0000-000042510000}"/>
    <cellStyle name="40% - uthevingsfarge 4 2 3 3 3 2" xfId="46556" xr:uid="{00000000-0005-0000-0000-000043510000}"/>
    <cellStyle name="40% - uthevingsfarge 4 2 3 3 4" xfId="46557" xr:uid="{00000000-0005-0000-0000-000044510000}"/>
    <cellStyle name="40% - uthevingsfarge 4 2 3 3 5" xfId="46558" xr:uid="{00000000-0005-0000-0000-000045510000}"/>
    <cellStyle name="40% - uthevingsfarge 4 2 3 3 6" xfId="46559" xr:uid="{00000000-0005-0000-0000-000046510000}"/>
    <cellStyle name="40% - uthevingsfarge 4 2 3 3_3. Chng in credit spreads" xfId="46560" xr:uid="{00000000-0005-0000-0000-000047510000}"/>
    <cellStyle name="40% - uthevingsfarge 4 2 3 4" xfId="17080" xr:uid="{00000000-0005-0000-0000-000048510000}"/>
    <cellStyle name="40% - uthevingsfarge 4 2 3 4 2" xfId="17081" xr:uid="{00000000-0005-0000-0000-000049510000}"/>
    <cellStyle name="40% - uthevingsfarge 4 2 3 4 2 2" xfId="46561" xr:uid="{00000000-0005-0000-0000-00004A510000}"/>
    <cellStyle name="40% - uthevingsfarge 4 2 3 4 3" xfId="17082" xr:uid="{00000000-0005-0000-0000-00004B510000}"/>
    <cellStyle name="40% - uthevingsfarge 4 2 3 4 4" xfId="46562" xr:uid="{00000000-0005-0000-0000-00004C510000}"/>
    <cellStyle name="40% - uthevingsfarge 4 2 3 4 5" xfId="46563" xr:uid="{00000000-0005-0000-0000-00004D510000}"/>
    <cellStyle name="40% - uthevingsfarge 4 2 3 4 6" xfId="46564" xr:uid="{00000000-0005-0000-0000-00004E510000}"/>
    <cellStyle name="40% - uthevingsfarge 4 2 3 4_3. Chng in credit spreads" xfId="46565" xr:uid="{00000000-0005-0000-0000-00004F510000}"/>
    <cellStyle name="40% - uthevingsfarge 4 2 3 5" xfId="17083" xr:uid="{00000000-0005-0000-0000-000050510000}"/>
    <cellStyle name="40% - uthevingsfarge 4 2 3 5 2" xfId="17084" xr:uid="{00000000-0005-0000-0000-000051510000}"/>
    <cellStyle name="40% - uthevingsfarge 4 2 3 5 2 2" xfId="46566" xr:uid="{00000000-0005-0000-0000-000052510000}"/>
    <cellStyle name="40% - uthevingsfarge 4 2 3 5 3" xfId="17085" xr:uid="{00000000-0005-0000-0000-000053510000}"/>
    <cellStyle name="40% - uthevingsfarge 4 2 3 5 4" xfId="46567" xr:uid="{00000000-0005-0000-0000-000054510000}"/>
    <cellStyle name="40% - uthevingsfarge 4 2 3 5 5" xfId="46568" xr:uid="{00000000-0005-0000-0000-000055510000}"/>
    <cellStyle name="40% - uthevingsfarge 4 2 3 5 6" xfId="46569" xr:uid="{00000000-0005-0000-0000-000056510000}"/>
    <cellStyle name="40% - uthevingsfarge 4 2 3 5_3. Chng in credit spreads" xfId="46570" xr:uid="{00000000-0005-0000-0000-000057510000}"/>
    <cellStyle name="40% - uthevingsfarge 4 2 3 6" xfId="17086" xr:uid="{00000000-0005-0000-0000-000058510000}"/>
    <cellStyle name="40% - uthevingsfarge 4 2 3 6 2" xfId="46571" xr:uid="{00000000-0005-0000-0000-000059510000}"/>
    <cellStyle name="40% - uthevingsfarge 4 2 3 6 2 2" xfId="46572" xr:uid="{00000000-0005-0000-0000-00005A510000}"/>
    <cellStyle name="40% - uthevingsfarge 4 2 3 6 3" xfId="46573" xr:uid="{00000000-0005-0000-0000-00005B510000}"/>
    <cellStyle name="40% - uthevingsfarge 4 2 3 6_3. Chng in credit spreads" xfId="46574" xr:uid="{00000000-0005-0000-0000-00005C510000}"/>
    <cellStyle name="40% - uthevingsfarge 4 2 3 7" xfId="17087" xr:uid="{00000000-0005-0000-0000-00005D510000}"/>
    <cellStyle name="40% - uthevingsfarge 4 2 3 7 2" xfId="46575" xr:uid="{00000000-0005-0000-0000-00005E510000}"/>
    <cellStyle name="40% - uthevingsfarge 4 2 3 8" xfId="39950" xr:uid="{00000000-0005-0000-0000-00005F510000}"/>
    <cellStyle name="40% - uthevingsfarge 4 2 3 9" xfId="46576" xr:uid="{00000000-0005-0000-0000-000060510000}"/>
    <cellStyle name="40% - uthevingsfarge 4 2 3_3. Chng in credit spreads" xfId="46577" xr:uid="{00000000-0005-0000-0000-000061510000}"/>
    <cellStyle name="40% - uthevingsfarge 4 2 4" xfId="17088" xr:uid="{00000000-0005-0000-0000-000062510000}"/>
    <cellStyle name="40% - uthevingsfarge 4 2 4 2" xfId="17089" xr:uid="{00000000-0005-0000-0000-000063510000}"/>
    <cellStyle name="40% - uthevingsfarge 4 2 4 2 2" xfId="17090" xr:uid="{00000000-0005-0000-0000-000064510000}"/>
    <cellStyle name="40% - uthevingsfarge 4 2 4 2 2 2" xfId="46578" xr:uid="{00000000-0005-0000-0000-000065510000}"/>
    <cellStyle name="40% - uthevingsfarge 4 2 4 2 3" xfId="46579" xr:uid="{00000000-0005-0000-0000-000066510000}"/>
    <cellStyle name="40% - uthevingsfarge 4 2 4 2_3. Chng in credit spreads" xfId="46580" xr:uid="{00000000-0005-0000-0000-000067510000}"/>
    <cellStyle name="40% - uthevingsfarge 4 2 4 3" xfId="17091" xr:uid="{00000000-0005-0000-0000-000068510000}"/>
    <cellStyle name="40% - uthevingsfarge 4 2 4 3 2" xfId="46581" xr:uid="{00000000-0005-0000-0000-000069510000}"/>
    <cellStyle name="40% - uthevingsfarge 4 2 4 3 2 2" xfId="46582" xr:uid="{00000000-0005-0000-0000-00006A510000}"/>
    <cellStyle name="40% - uthevingsfarge 4 2 4 3 3" xfId="46583" xr:uid="{00000000-0005-0000-0000-00006B510000}"/>
    <cellStyle name="40% - uthevingsfarge 4 2 4 3_3. Chng in credit spreads" xfId="46584" xr:uid="{00000000-0005-0000-0000-00006C510000}"/>
    <cellStyle name="40% - uthevingsfarge 4 2 4 4" xfId="17092" xr:uid="{00000000-0005-0000-0000-00006D510000}"/>
    <cellStyle name="40% - uthevingsfarge 4 2 4 4 2" xfId="46585" xr:uid="{00000000-0005-0000-0000-00006E510000}"/>
    <cellStyle name="40% - uthevingsfarge 4 2 4 4 2 2" xfId="46586" xr:uid="{00000000-0005-0000-0000-00006F510000}"/>
    <cellStyle name="40% - uthevingsfarge 4 2 4 4 3" xfId="46587" xr:uid="{00000000-0005-0000-0000-000070510000}"/>
    <cellStyle name="40% - uthevingsfarge 4 2 4 4_3. Chng in credit spreads" xfId="46588" xr:uid="{00000000-0005-0000-0000-000071510000}"/>
    <cellStyle name="40% - uthevingsfarge 4 2 4 5" xfId="46589" xr:uid="{00000000-0005-0000-0000-000072510000}"/>
    <cellStyle name="40% - uthevingsfarge 4 2 4 5 2" xfId="46590" xr:uid="{00000000-0005-0000-0000-000073510000}"/>
    <cellStyle name="40% - uthevingsfarge 4 2 4 6" xfId="46591" xr:uid="{00000000-0005-0000-0000-000074510000}"/>
    <cellStyle name="40% - uthevingsfarge 4 2 4 7" xfId="46592" xr:uid="{00000000-0005-0000-0000-000075510000}"/>
    <cellStyle name="40% - uthevingsfarge 4 2 4_3. Chng in credit spreads" xfId="46593" xr:uid="{00000000-0005-0000-0000-000076510000}"/>
    <cellStyle name="40% - uthevingsfarge 4 2 5" xfId="17093" xr:uid="{00000000-0005-0000-0000-000077510000}"/>
    <cellStyle name="40% - uthevingsfarge 4 2 5 2" xfId="17094" xr:uid="{00000000-0005-0000-0000-000078510000}"/>
    <cellStyle name="40% - uthevingsfarge 4 2 5 2 2" xfId="17095" xr:uid="{00000000-0005-0000-0000-000079510000}"/>
    <cellStyle name="40% - uthevingsfarge 4 2 5 2 2 2" xfId="46594" xr:uid="{00000000-0005-0000-0000-00007A510000}"/>
    <cellStyle name="40% - uthevingsfarge 4 2 5 2 3" xfId="46595" xr:uid="{00000000-0005-0000-0000-00007B510000}"/>
    <cellStyle name="40% - uthevingsfarge 4 2 5 2_3. Chng in credit spreads" xfId="46596" xr:uid="{00000000-0005-0000-0000-00007C510000}"/>
    <cellStyle name="40% - uthevingsfarge 4 2 5 3" xfId="17096" xr:uid="{00000000-0005-0000-0000-00007D510000}"/>
    <cellStyle name="40% - uthevingsfarge 4 2 5 3 2" xfId="46597" xr:uid="{00000000-0005-0000-0000-00007E510000}"/>
    <cellStyle name="40% - uthevingsfarge 4 2 5 4" xfId="17097" xr:uid="{00000000-0005-0000-0000-00007F510000}"/>
    <cellStyle name="40% - uthevingsfarge 4 2 5 5" xfId="46598" xr:uid="{00000000-0005-0000-0000-000080510000}"/>
    <cellStyle name="40% - uthevingsfarge 4 2 5 6" xfId="46599" xr:uid="{00000000-0005-0000-0000-000081510000}"/>
    <cellStyle name="40% - uthevingsfarge 4 2 5 7" xfId="46600" xr:uid="{00000000-0005-0000-0000-000082510000}"/>
    <cellStyle name="40% - uthevingsfarge 4 2 5_3. Chng in credit spreads" xfId="46601" xr:uid="{00000000-0005-0000-0000-000083510000}"/>
    <cellStyle name="40% - uthevingsfarge 4 2 6" xfId="17098" xr:uid="{00000000-0005-0000-0000-000084510000}"/>
    <cellStyle name="40% - uthevingsfarge 4 2 6 2" xfId="17099" xr:uid="{00000000-0005-0000-0000-000085510000}"/>
    <cellStyle name="40% - uthevingsfarge 4 2 6 2 2" xfId="17100" xr:uid="{00000000-0005-0000-0000-000086510000}"/>
    <cellStyle name="40% - uthevingsfarge 4 2 6 2 2 2" xfId="46602" xr:uid="{00000000-0005-0000-0000-000087510000}"/>
    <cellStyle name="40% - uthevingsfarge 4 2 6 2 3" xfId="46603" xr:uid="{00000000-0005-0000-0000-000088510000}"/>
    <cellStyle name="40% - uthevingsfarge 4 2 6 2_3. Chng in credit spreads" xfId="46604" xr:uid="{00000000-0005-0000-0000-000089510000}"/>
    <cellStyle name="40% - uthevingsfarge 4 2 6 3" xfId="17101" xr:uid="{00000000-0005-0000-0000-00008A510000}"/>
    <cellStyle name="40% - uthevingsfarge 4 2 6 3 2" xfId="46605" xr:uid="{00000000-0005-0000-0000-00008B510000}"/>
    <cellStyle name="40% - uthevingsfarge 4 2 6 4" xfId="17102" xr:uid="{00000000-0005-0000-0000-00008C510000}"/>
    <cellStyle name="40% - uthevingsfarge 4 2 6 5" xfId="46606" xr:uid="{00000000-0005-0000-0000-00008D510000}"/>
    <cellStyle name="40% - uthevingsfarge 4 2 6 6" xfId="46607" xr:uid="{00000000-0005-0000-0000-00008E510000}"/>
    <cellStyle name="40% - uthevingsfarge 4 2 6 7" xfId="46608" xr:uid="{00000000-0005-0000-0000-00008F510000}"/>
    <cellStyle name="40% - uthevingsfarge 4 2 6_3. Chng in credit spreads" xfId="46609" xr:uid="{00000000-0005-0000-0000-000090510000}"/>
    <cellStyle name="40% - uthevingsfarge 4 2 7" xfId="17103" xr:uid="{00000000-0005-0000-0000-000091510000}"/>
    <cellStyle name="40% - uthevingsfarge 4 2 7 2" xfId="17104" xr:uid="{00000000-0005-0000-0000-000092510000}"/>
    <cellStyle name="40% - uthevingsfarge 4 2 7 2 2" xfId="17105" xr:uid="{00000000-0005-0000-0000-000093510000}"/>
    <cellStyle name="40% - uthevingsfarge 4 2 7 2 3" xfId="46610" xr:uid="{00000000-0005-0000-0000-000094510000}"/>
    <cellStyle name="40% - uthevingsfarge 4 2 7 2_AVA DVA EL" xfId="17106" xr:uid="{00000000-0005-0000-0000-000095510000}"/>
    <cellStyle name="40% - uthevingsfarge 4 2 7 3" xfId="17107" xr:uid="{00000000-0005-0000-0000-000096510000}"/>
    <cellStyle name="40% - uthevingsfarge 4 2 7 4" xfId="17108" xr:uid="{00000000-0005-0000-0000-000097510000}"/>
    <cellStyle name="40% - uthevingsfarge 4 2 7 5" xfId="46611" xr:uid="{00000000-0005-0000-0000-000098510000}"/>
    <cellStyle name="40% - uthevingsfarge 4 2 7 6" xfId="46612" xr:uid="{00000000-0005-0000-0000-000099510000}"/>
    <cellStyle name="40% - uthevingsfarge 4 2 7_3. Chng in credit spreads" xfId="46613" xr:uid="{00000000-0005-0000-0000-00009A510000}"/>
    <cellStyle name="40% - uthevingsfarge 4 2 8" xfId="17109" xr:uid="{00000000-0005-0000-0000-00009B510000}"/>
    <cellStyle name="40% - uthevingsfarge 4 2 8 2" xfId="17110" xr:uid="{00000000-0005-0000-0000-00009C510000}"/>
    <cellStyle name="40% - uthevingsfarge 4 2 8 2 2" xfId="46614" xr:uid="{00000000-0005-0000-0000-00009D510000}"/>
    <cellStyle name="40% - uthevingsfarge 4 2 8 3" xfId="17111" xr:uid="{00000000-0005-0000-0000-00009E510000}"/>
    <cellStyle name="40% - uthevingsfarge 4 2 8 4" xfId="46615" xr:uid="{00000000-0005-0000-0000-00009F510000}"/>
    <cellStyle name="40% - uthevingsfarge 4 2 8_3. Chng in credit spreads" xfId="46616" xr:uid="{00000000-0005-0000-0000-0000A0510000}"/>
    <cellStyle name="40% - uthevingsfarge 4 2 9" xfId="17112" xr:uid="{00000000-0005-0000-0000-0000A1510000}"/>
    <cellStyle name="40% - uthevingsfarge 4 2 9 2" xfId="17113" xr:uid="{00000000-0005-0000-0000-0000A2510000}"/>
    <cellStyle name="40% - uthevingsfarge 4 2 9 3" xfId="17114" xr:uid="{00000000-0005-0000-0000-0000A3510000}"/>
    <cellStyle name="40% - uthevingsfarge 4 2 9_AVA DVA EL" xfId="17115" xr:uid="{00000000-0005-0000-0000-0000A4510000}"/>
    <cellStyle name="40% - uthevingsfarge 4 2_11" xfId="4861" xr:uid="{00000000-0005-0000-0000-0000A5510000}"/>
    <cellStyle name="40% - uthevingsfarge 4 20" xfId="4862" xr:uid="{00000000-0005-0000-0000-0000A6510000}"/>
    <cellStyle name="40% - uthevingsfarge 4 20 2" xfId="4863" xr:uid="{00000000-0005-0000-0000-0000A7510000}"/>
    <cellStyle name="40% - uthevingsfarge 4 20 2 2" xfId="4864" xr:uid="{00000000-0005-0000-0000-0000A8510000}"/>
    <cellStyle name="40% - uthevingsfarge 4 20 2 3" xfId="46617" xr:uid="{00000000-0005-0000-0000-0000A9510000}"/>
    <cellStyle name="40% - uthevingsfarge 4 20 2_4 manuell" xfId="55247" xr:uid="{A1E70D61-F5FE-4B3A-B4DD-5109C21A0609}"/>
    <cellStyle name="40% - uthevingsfarge 4 20 3" xfId="4865" xr:uid="{00000000-0005-0000-0000-0000AB510000}"/>
    <cellStyle name="40% - uthevingsfarge 4 20 4" xfId="46618" xr:uid="{00000000-0005-0000-0000-0000AC510000}"/>
    <cellStyle name="40% - uthevingsfarge 4 20_4 manuell" xfId="55248" xr:uid="{1A3D149F-0D84-4A86-B4E6-122384AC0450}"/>
    <cellStyle name="40% - uthevingsfarge 4 21" xfId="4866" xr:uid="{00000000-0005-0000-0000-0000AE510000}"/>
    <cellStyle name="40% - uthevingsfarge 4 21 2" xfId="4867" xr:uid="{00000000-0005-0000-0000-0000AF510000}"/>
    <cellStyle name="40% - uthevingsfarge 4 21 2 2" xfId="4868" xr:uid="{00000000-0005-0000-0000-0000B0510000}"/>
    <cellStyle name="40% - uthevingsfarge 4 21 2 3" xfId="46619" xr:uid="{00000000-0005-0000-0000-0000B1510000}"/>
    <cellStyle name="40% - uthevingsfarge 4 21 2_4 manuell" xfId="55249" xr:uid="{B5D9B4E5-C2A8-4D9D-8495-AF4077F18C8C}"/>
    <cellStyle name="40% - uthevingsfarge 4 21 3" xfId="4869" xr:uid="{00000000-0005-0000-0000-0000B3510000}"/>
    <cellStyle name="40% - uthevingsfarge 4 21 4" xfId="46620" xr:uid="{00000000-0005-0000-0000-0000B4510000}"/>
    <cellStyle name="40% - uthevingsfarge 4 21_4 manuell" xfId="55250" xr:uid="{DC8390F4-7552-49F2-82A5-77E07985C509}"/>
    <cellStyle name="40% - uthevingsfarge 4 22" xfId="4870" xr:uid="{00000000-0005-0000-0000-0000B6510000}"/>
    <cellStyle name="40% - uthevingsfarge 4 22 2" xfId="4871" xr:uid="{00000000-0005-0000-0000-0000B7510000}"/>
    <cellStyle name="40% - uthevingsfarge 4 22 2 2" xfId="4872" xr:uid="{00000000-0005-0000-0000-0000B8510000}"/>
    <cellStyle name="40% - uthevingsfarge 4 22 2 3" xfId="46621" xr:uid="{00000000-0005-0000-0000-0000B9510000}"/>
    <cellStyle name="40% - uthevingsfarge 4 22 2_4 manuell" xfId="55251" xr:uid="{201D064D-3147-48F1-9B45-A8CB68CDCB50}"/>
    <cellStyle name="40% - uthevingsfarge 4 22 3" xfId="4873" xr:uid="{00000000-0005-0000-0000-0000BB510000}"/>
    <cellStyle name="40% - uthevingsfarge 4 22 4" xfId="46622" xr:uid="{00000000-0005-0000-0000-0000BC510000}"/>
    <cellStyle name="40% - uthevingsfarge 4 22_4 manuell" xfId="55252" xr:uid="{D4CC1126-FBB7-4177-9FD3-5379E76DB51D}"/>
    <cellStyle name="40% - uthevingsfarge 4 23" xfId="4874" xr:uid="{00000000-0005-0000-0000-0000BE510000}"/>
    <cellStyle name="40% - uthevingsfarge 4 23 2" xfId="4875" xr:uid="{00000000-0005-0000-0000-0000BF510000}"/>
    <cellStyle name="40% - uthevingsfarge 4 23 2 2" xfId="4876" xr:uid="{00000000-0005-0000-0000-0000C0510000}"/>
    <cellStyle name="40% - uthevingsfarge 4 23 2 3" xfId="46623" xr:uid="{00000000-0005-0000-0000-0000C1510000}"/>
    <cellStyle name="40% - uthevingsfarge 4 23 2_4 manuell" xfId="55253" xr:uid="{061EFB72-8DDC-4A3C-8F1C-65AE28AA2D22}"/>
    <cellStyle name="40% - uthevingsfarge 4 23 3" xfId="4877" xr:uid="{00000000-0005-0000-0000-0000C3510000}"/>
    <cellStyle name="40% - uthevingsfarge 4 23 4" xfId="46624" xr:uid="{00000000-0005-0000-0000-0000C4510000}"/>
    <cellStyle name="40% - uthevingsfarge 4 23_4 manuell" xfId="55254" xr:uid="{BE4A739D-3AF8-4FF3-8C19-289542DF2595}"/>
    <cellStyle name="40% - uthevingsfarge 4 24" xfId="4878" xr:uid="{00000000-0005-0000-0000-0000C6510000}"/>
    <cellStyle name="40% - uthevingsfarge 4 24 2" xfId="4879" xr:uid="{00000000-0005-0000-0000-0000C7510000}"/>
    <cellStyle name="40% - uthevingsfarge 4 24 2 2" xfId="4880" xr:uid="{00000000-0005-0000-0000-0000C8510000}"/>
    <cellStyle name="40% - uthevingsfarge 4 24 2 3" xfId="46625" xr:uid="{00000000-0005-0000-0000-0000C9510000}"/>
    <cellStyle name="40% - uthevingsfarge 4 24 2_4 manuell" xfId="55255" xr:uid="{F8C6E4E8-DE13-4C60-B8BA-C011A4105A05}"/>
    <cellStyle name="40% - uthevingsfarge 4 24 3" xfId="4881" xr:uid="{00000000-0005-0000-0000-0000CB510000}"/>
    <cellStyle name="40% - uthevingsfarge 4 24 4" xfId="46626" xr:uid="{00000000-0005-0000-0000-0000CC510000}"/>
    <cellStyle name="40% - uthevingsfarge 4 24_4 manuell" xfId="55256" xr:uid="{07608CAB-1510-4381-A5AB-83A52E16C123}"/>
    <cellStyle name="40% - uthevingsfarge 4 25" xfId="4882" xr:uid="{00000000-0005-0000-0000-0000CE510000}"/>
    <cellStyle name="40% - uthevingsfarge 4 25 2" xfId="4883" xr:uid="{00000000-0005-0000-0000-0000CF510000}"/>
    <cellStyle name="40% - uthevingsfarge 4 25 2 2" xfId="4884" xr:uid="{00000000-0005-0000-0000-0000D0510000}"/>
    <cellStyle name="40% - uthevingsfarge 4 25 2 3" xfId="46627" xr:uid="{00000000-0005-0000-0000-0000D1510000}"/>
    <cellStyle name="40% - uthevingsfarge 4 25 2_4 manuell" xfId="55257" xr:uid="{6140CDCD-016C-41E8-AF3A-DF02CE2B6639}"/>
    <cellStyle name="40% - uthevingsfarge 4 25 3" xfId="4885" xr:uid="{00000000-0005-0000-0000-0000D3510000}"/>
    <cellStyle name="40% - uthevingsfarge 4 25 4" xfId="46628" xr:uid="{00000000-0005-0000-0000-0000D4510000}"/>
    <cellStyle name="40% - uthevingsfarge 4 25_4 manuell" xfId="55258" xr:uid="{08974DBF-D690-4D50-8701-2D1A4DBDD5F6}"/>
    <cellStyle name="40% - uthevingsfarge 4 26" xfId="4886" xr:uid="{00000000-0005-0000-0000-0000D6510000}"/>
    <cellStyle name="40% - uthevingsfarge 4 26 2" xfId="4887" xr:uid="{00000000-0005-0000-0000-0000D7510000}"/>
    <cellStyle name="40% - uthevingsfarge 4 26 2 2" xfId="4888" xr:uid="{00000000-0005-0000-0000-0000D8510000}"/>
    <cellStyle name="40% - uthevingsfarge 4 26 2 3" xfId="46629" xr:uid="{00000000-0005-0000-0000-0000D9510000}"/>
    <cellStyle name="40% - uthevingsfarge 4 26 2_4 manuell" xfId="55259" xr:uid="{8E4DB845-FC86-47C5-B3D8-9C6E5D143EF4}"/>
    <cellStyle name="40% - uthevingsfarge 4 26 3" xfId="4889" xr:uid="{00000000-0005-0000-0000-0000DB510000}"/>
    <cellStyle name="40% - uthevingsfarge 4 26 4" xfId="46630" xr:uid="{00000000-0005-0000-0000-0000DC510000}"/>
    <cellStyle name="40% - uthevingsfarge 4 26_4 manuell" xfId="55260" xr:uid="{8095366D-8AA7-4BEE-BF60-46FAA6F4BB48}"/>
    <cellStyle name="40% - uthevingsfarge 4 27" xfId="4890" xr:uid="{00000000-0005-0000-0000-0000DE510000}"/>
    <cellStyle name="40% - uthevingsfarge 4 27 2" xfId="4891" xr:uid="{00000000-0005-0000-0000-0000DF510000}"/>
    <cellStyle name="40% - uthevingsfarge 4 27 2 2" xfId="4892" xr:uid="{00000000-0005-0000-0000-0000E0510000}"/>
    <cellStyle name="40% - uthevingsfarge 4 27 2 3" xfId="46631" xr:uid="{00000000-0005-0000-0000-0000E1510000}"/>
    <cellStyle name="40% - uthevingsfarge 4 27 2_4 manuell" xfId="55261" xr:uid="{E1AC78FD-1A5B-42E5-A930-7837A95B30D9}"/>
    <cellStyle name="40% - uthevingsfarge 4 27 3" xfId="4893" xr:uid="{00000000-0005-0000-0000-0000E3510000}"/>
    <cellStyle name="40% - uthevingsfarge 4 27 4" xfId="46632" xr:uid="{00000000-0005-0000-0000-0000E4510000}"/>
    <cellStyle name="40% - uthevingsfarge 4 27_4 manuell" xfId="55262" xr:uid="{83C012B2-6995-4342-AA33-498035E24369}"/>
    <cellStyle name="40% - uthevingsfarge 4 28" xfId="4894" xr:uid="{00000000-0005-0000-0000-0000E6510000}"/>
    <cellStyle name="40% - uthevingsfarge 4 28 2" xfId="4895" xr:uid="{00000000-0005-0000-0000-0000E7510000}"/>
    <cellStyle name="40% - uthevingsfarge 4 28 2 2" xfId="4896" xr:uid="{00000000-0005-0000-0000-0000E8510000}"/>
    <cellStyle name="40% - uthevingsfarge 4 28 2 3" xfId="46633" xr:uid="{00000000-0005-0000-0000-0000E9510000}"/>
    <cellStyle name="40% - uthevingsfarge 4 28 2_4 manuell" xfId="55263" xr:uid="{677877B2-A4F0-482A-B94D-BCD3E43A4E09}"/>
    <cellStyle name="40% - uthevingsfarge 4 28 3" xfId="4897" xr:uid="{00000000-0005-0000-0000-0000EB510000}"/>
    <cellStyle name="40% - uthevingsfarge 4 28 4" xfId="46634" xr:uid="{00000000-0005-0000-0000-0000EC510000}"/>
    <cellStyle name="40% - uthevingsfarge 4 28_4 manuell" xfId="55264" xr:uid="{FBFFE09E-9B00-4027-8873-5F3CF1388A2B}"/>
    <cellStyle name="40% - uthevingsfarge 4 29" xfId="4898" xr:uid="{00000000-0005-0000-0000-0000EE510000}"/>
    <cellStyle name="40% - uthevingsfarge 4 29 2" xfId="4899" xr:uid="{00000000-0005-0000-0000-0000EF510000}"/>
    <cellStyle name="40% - uthevingsfarge 4 29 2 2" xfId="4900" xr:uid="{00000000-0005-0000-0000-0000F0510000}"/>
    <cellStyle name="40% - uthevingsfarge 4 29 2 3" xfId="46635" xr:uid="{00000000-0005-0000-0000-0000F1510000}"/>
    <cellStyle name="40% - uthevingsfarge 4 29 2_4 manuell" xfId="55265" xr:uid="{B8A9D66A-0FBC-4466-BC09-23D26D05363B}"/>
    <cellStyle name="40% - uthevingsfarge 4 29 3" xfId="4901" xr:uid="{00000000-0005-0000-0000-0000F3510000}"/>
    <cellStyle name="40% - uthevingsfarge 4 29 4" xfId="46636" xr:uid="{00000000-0005-0000-0000-0000F4510000}"/>
    <cellStyle name="40% - uthevingsfarge 4 29_4 manuell" xfId="55266" xr:uid="{1C539926-A0C7-4176-923F-8E743A68D5E1}"/>
    <cellStyle name="40% - uthevingsfarge 4 3" xfId="4902" xr:uid="{00000000-0005-0000-0000-0000F6510000}"/>
    <cellStyle name="40% - uthevingsfarge 4 3 10" xfId="46637" xr:uid="{00000000-0005-0000-0000-0000F7510000}"/>
    <cellStyle name="40% - uthevingsfarge 4 3 11" xfId="46638" xr:uid="{00000000-0005-0000-0000-0000F8510000}"/>
    <cellStyle name="40% - uthevingsfarge 4 3 2" xfId="4903" xr:uid="{00000000-0005-0000-0000-0000F9510000}"/>
    <cellStyle name="40% - uthevingsfarge 4 3 2 10" xfId="46639" xr:uid="{00000000-0005-0000-0000-0000FA510000}"/>
    <cellStyle name="40% - uthevingsfarge 4 3 2 2" xfId="4904" xr:uid="{00000000-0005-0000-0000-0000FB510000}"/>
    <cellStyle name="40% - uthevingsfarge 4 3 2 2 2" xfId="17116" xr:uid="{00000000-0005-0000-0000-0000FC510000}"/>
    <cellStyle name="40% - uthevingsfarge 4 3 2 2 2 2" xfId="46640" xr:uid="{00000000-0005-0000-0000-0000FD510000}"/>
    <cellStyle name="40% - uthevingsfarge 4 3 2 2 2 2 2" xfId="46641" xr:uid="{00000000-0005-0000-0000-0000FE510000}"/>
    <cellStyle name="40% - uthevingsfarge 4 3 2 2 2 3" xfId="46642" xr:uid="{00000000-0005-0000-0000-0000FF510000}"/>
    <cellStyle name="40% - uthevingsfarge 4 3 2 2 2_3. Chng in credit spreads" xfId="46643" xr:uid="{00000000-0005-0000-0000-000000520000}"/>
    <cellStyle name="40% - uthevingsfarge 4 3 2 2 3" xfId="17117" xr:uid="{00000000-0005-0000-0000-000001520000}"/>
    <cellStyle name="40% - uthevingsfarge 4 3 2 2 3 2" xfId="46644" xr:uid="{00000000-0005-0000-0000-000002520000}"/>
    <cellStyle name="40% - uthevingsfarge 4 3 2 2 3 2 2" xfId="46645" xr:uid="{00000000-0005-0000-0000-000003520000}"/>
    <cellStyle name="40% - uthevingsfarge 4 3 2 2 3 3" xfId="46646" xr:uid="{00000000-0005-0000-0000-000004520000}"/>
    <cellStyle name="40% - uthevingsfarge 4 3 2 2 3_3. Chng in credit spreads" xfId="46647" xr:uid="{00000000-0005-0000-0000-000005520000}"/>
    <cellStyle name="40% - uthevingsfarge 4 3 2 2 4" xfId="46648" xr:uid="{00000000-0005-0000-0000-000006520000}"/>
    <cellStyle name="40% - uthevingsfarge 4 3 2 2 4 2" xfId="46649" xr:uid="{00000000-0005-0000-0000-000007520000}"/>
    <cellStyle name="40% - uthevingsfarge 4 3 2 2 5" xfId="46650" xr:uid="{00000000-0005-0000-0000-000008520000}"/>
    <cellStyle name="40% - uthevingsfarge 4 3 2 2 6" xfId="46651" xr:uid="{00000000-0005-0000-0000-000009520000}"/>
    <cellStyle name="40% - uthevingsfarge 4 3 2 2_3. Chng in credit spreads" xfId="46652" xr:uid="{00000000-0005-0000-0000-00000A520000}"/>
    <cellStyle name="40% - uthevingsfarge 4 3 2 3" xfId="17118" xr:uid="{00000000-0005-0000-0000-00000B520000}"/>
    <cellStyle name="40% - uthevingsfarge 4 3 2 3 2" xfId="17119" xr:uid="{00000000-0005-0000-0000-00000C520000}"/>
    <cellStyle name="40% - uthevingsfarge 4 3 2 3 2 2" xfId="46653" xr:uid="{00000000-0005-0000-0000-00000D520000}"/>
    <cellStyle name="40% - uthevingsfarge 4 3 2 3 3" xfId="17120" xr:uid="{00000000-0005-0000-0000-00000E520000}"/>
    <cellStyle name="40% - uthevingsfarge 4 3 2 3 4" xfId="46654" xr:uid="{00000000-0005-0000-0000-00000F520000}"/>
    <cellStyle name="40% - uthevingsfarge 4 3 2 3 5" xfId="46655" xr:uid="{00000000-0005-0000-0000-000010520000}"/>
    <cellStyle name="40% - uthevingsfarge 4 3 2 3 6" xfId="46656" xr:uid="{00000000-0005-0000-0000-000011520000}"/>
    <cellStyle name="40% - uthevingsfarge 4 3 2 3_3. Chng in credit spreads" xfId="46657" xr:uid="{00000000-0005-0000-0000-000012520000}"/>
    <cellStyle name="40% - uthevingsfarge 4 3 2 4" xfId="17121" xr:uid="{00000000-0005-0000-0000-000013520000}"/>
    <cellStyle name="40% - uthevingsfarge 4 3 2 4 2" xfId="17122" xr:uid="{00000000-0005-0000-0000-000014520000}"/>
    <cellStyle name="40% - uthevingsfarge 4 3 2 4 2 2" xfId="46658" xr:uid="{00000000-0005-0000-0000-000015520000}"/>
    <cellStyle name="40% - uthevingsfarge 4 3 2 4 3" xfId="17123" xr:uid="{00000000-0005-0000-0000-000016520000}"/>
    <cellStyle name="40% - uthevingsfarge 4 3 2 4 4" xfId="46659" xr:uid="{00000000-0005-0000-0000-000017520000}"/>
    <cellStyle name="40% - uthevingsfarge 4 3 2 4 5" xfId="46660" xr:uid="{00000000-0005-0000-0000-000018520000}"/>
    <cellStyle name="40% - uthevingsfarge 4 3 2 4 6" xfId="46661" xr:uid="{00000000-0005-0000-0000-000019520000}"/>
    <cellStyle name="40% - uthevingsfarge 4 3 2 4_3. Chng in credit spreads" xfId="46662" xr:uid="{00000000-0005-0000-0000-00001A520000}"/>
    <cellStyle name="40% - uthevingsfarge 4 3 2 5" xfId="17124" xr:uid="{00000000-0005-0000-0000-00001B520000}"/>
    <cellStyle name="40% - uthevingsfarge 4 3 2 5 2" xfId="17125" xr:uid="{00000000-0005-0000-0000-00001C520000}"/>
    <cellStyle name="40% - uthevingsfarge 4 3 2 5 3" xfId="17126" xr:uid="{00000000-0005-0000-0000-00001D520000}"/>
    <cellStyle name="40% - uthevingsfarge 4 3 2 5 4" xfId="46663" xr:uid="{00000000-0005-0000-0000-00001E520000}"/>
    <cellStyle name="40% - uthevingsfarge 4 3 2 5 5" xfId="46664" xr:uid="{00000000-0005-0000-0000-00001F520000}"/>
    <cellStyle name="40% - uthevingsfarge 4 3 2 5 6" xfId="46665" xr:uid="{00000000-0005-0000-0000-000020520000}"/>
    <cellStyle name="40% - uthevingsfarge 4 3 2 5_AVA DVA EL" xfId="17127" xr:uid="{00000000-0005-0000-0000-000021520000}"/>
    <cellStyle name="40% - uthevingsfarge 4 3 2 6" xfId="17128" xr:uid="{00000000-0005-0000-0000-000022520000}"/>
    <cellStyle name="40% - uthevingsfarge 4 3 2 6 2" xfId="17129" xr:uid="{00000000-0005-0000-0000-000023520000}"/>
    <cellStyle name="40% - uthevingsfarge 4 3 2 6_AVA DVA EL" xfId="17130" xr:uid="{00000000-0005-0000-0000-000024520000}"/>
    <cellStyle name="40% - uthevingsfarge 4 3 2 7" xfId="17131" xr:uid="{00000000-0005-0000-0000-000025520000}"/>
    <cellStyle name="40% - uthevingsfarge 4 3 2 8" xfId="46666" xr:uid="{00000000-0005-0000-0000-000026520000}"/>
    <cellStyle name="40% - uthevingsfarge 4 3 2 9" xfId="46667" xr:uid="{00000000-0005-0000-0000-000027520000}"/>
    <cellStyle name="40% - uthevingsfarge 4 3 2_3. Chng in credit spreads" xfId="46668" xr:uid="{00000000-0005-0000-0000-000028520000}"/>
    <cellStyle name="40% - uthevingsfarge 4 3 3" xfId="4905" xr:uid="{00000000-0005-0000-0000-000029520000}"/>
    <cellStyle name="40% - uthevingsfarge 4 3 3 2" xfId="17132" xr:uid="{00000000-0005-0000-0000-00002A520000}"/>
    <cellStyle name="40% - uthevingsfarge 4 3 3 2 2" xfId="46669" xr:uid="{00000000-0005-0000-0000-00002B520000}"/>
    <cellStyle name="40% - uthevingsfarge 4 3 3 2 2 2" xfId="46670" xr:uid="{00000000-0005-0000-0000-00002C520000}"/>
    <cellStyle name="40% - uthevingsfarge 4 3 3 2 2 2 2" xfId="46671" xr:uid="{00000000-0005-0000-0000-00002D520000}"/>
    <cellStyle name="40% - uthevingsfarge 4 3 3 2 2 3" xfId="46672" xr:uid="{00000000-0005-0000-0000-00002E520000}"/>
    <cellStyle name="40% - uthevingsfarge 4 3 3 2 2_3. Chng in credit spreads" xfId="46673" xr:uid="{00000000-0005-0000-0000-00002F520000}"/>
    <cellStyle name="40% - uthevingsfarge 4 3 3 2 3" xfId="46674" xr:uid="{00000000-0005-0000-0000-000030520000}"/>
    <cellStyle name="40% - uthevingsfarge 4 3 3 2 3 2" xfId="46675" xr:uid="{00000000-0005-0000-0000-000031520000}"/>
    <cellStyle name="40% - uthevingsfarge 4 3 3 2 3 2 2" xfId="46676" xr:uid="{00000000-0005-0000-0000-000032520000}"/>
    <cellStyle name="40% - uthevingsfarge 4 3 3 2 3 3" xfId="46677" xr:uid="{00000000-0005-0000-0000-000033520000}"/>
    <cellStyle name="40% - uthevingsfarge 4 3 3 2 3_3. Chng in credit spreads" xfId="46678" xr:uid="{00000000-0005-0000-0000-000034520000}"/>
    <cellStyle name="40% - uthevingsfarge 4 3 3 2 4" xfId="46679" xr:uid="{00000000-0005-0000-0000-000035520000}"/>
    <cellStyle name="40% - uthevingsfarge 4 3 3 2 4 2" xfId="46680" xr:uid="{00000000-0005-0000-0000-000036520000}"/>
    <cellStyle name="40% - uthevingsfarge 4 3 3 2 5" xfId="46681" xr:uid="{00000000-0005-0000-0000-000037520000}"/>
    <cellStyle name="40% - uthevingsfarge 4 3 3 2_3. Chng in credit spreads" xfId="46682" xr:uid="{00000000-0005-0000-0000-000038520000}"/>
    <cellStyle name="40% - uthevingsfarge 4 3 3 3" xfId="17133" xr:uid="{00000000-0005-0000-0000-000039520000}"/>
    <cellStyle name="40% - uthevingsfarge 4 3 3 3 2" xfId="46683" xr:uid="{00000000-0005-0000-0000-00003A520000}"/>
    <cellStyle name="40% - uthevingsfarge 4 3 3 3 2 2" xfId="46684" xr:uid="{00000000-0005-0000-0000-00003B520000}"/>
    <cellStyle name="40% - uthevingsfarge 4 3 3 3 3" xfId="46685" xr:uid="{00000000-0005-0000-0000-00003C520000}"/>
    <cellStyle name="40% - uthevingsfarge 4 3 3 3_3. Chng in credit spreads" xfId="46686" xr:uid="{00000000-0005-0000-0000-00003D520000}"/>
    <cellStyle name="40% - uthevingsfarge 4 3 3 4" xfId="46687" xr:uid="{00000000-0005-0000-0000-00003E520000}"/>
    <cellStyle name="40% - uthevingsfarge 4 3 3 4 2" xfId="46688" xr:uid="{00000000-0005-0000-0000-00003F520000}"/>
    <cellStyle name="40% - uthevingsfarge 4 3 3 4 2 2" xfId="46689" xr:uid="{00000000-0005-0000-0000-000040520000}"/>
    <cellStyle name="40% - uthevingsfarge 4 3 3 4 3" xfId="46690" xr:uid="{00000000-0005-0000-0000-000041520000}"/>
    <cellStyle name="40% - uthevingsfarge 4 3 3 4_3. Chng in credit spreads" xfId="46691" xr:uid="{00000000-0005-0000-0000-000042520000}"/>
    <cellStyle name="40% - uthevingsfarge 4 3 3 5" xfId="46692" xr:uid="{00000000-0005-0000-0000-000043520000}"/>
    <cellStyle name="40% - uthevingsfarge 4 3 3 5 2" xfId="46693" xr:uid="{00000000-0005-0000-0000-000044520000}"/>
    <cellStyle name="40% - uthevingsfarge 4 3 3 6" xfId="46694" xr:uid="{00000000-0005-0000-0000-000045520000}"/>
    <cellStyle name="40% - uthevingsfarge 4 3 3_3. Chng in credit spreads" xfId="46695" xr:uid="{00000000-0005-0000-0000-000046520000}"/>
    <cellStyle name="40% - uthevingsfarge 4 3 4" xfId="17134" xr:uid="{00000000-0005-0000-0000-000047520000}"/>
    <cellStyle name="40% - uthevingsfarge 4 3 4 2" xfId="17135" xr:uid="{00000000-0005-0000-0000-000048520000}"/>
    <cellStyle name="40% - uthevingsfarge 4 3 4 2 2" xfId="46696" xr:uid="{00000000-0005-0000-0000-000049520000}"/>
    <cellStyle name="40% - uthevingsfarge 4 3 4 2 2 2" xfId="46697" xr:uid="{00000000-0005-0000-0000-00004A520000}"/>
    <cellStyle name="40% - uthevingsfarge 4 3 4 2 3" xfId="46698" xr:uid="{00000000-0005-0000-0000-00004B520000}"/>
    <cellStyle name="40% - uthevingsfarge 4 3 4 2_3. Chng in credit spreads" xfId="46699" xr:uid="{00000000-0005-0000-0000-00004C520000}"/>
    <cellStyle name="40% - uthevingsfarge 4 3 4 3" xfId="17136" xr:uid="{00000000-0005-0000-0000-00004D520000}"/>
    <cellStyle name="40% - uthevingsfarge 4 3 4 3 2" xfId="46700" xr:uid="{00000000-0005-0000-0000-00004E520000}"/>
    <cellStyle name="40% - uthevingsfarge 4 3 4 3 2 2" xfId="46701" xr:uid="{00000000-0005-0000-0000-00004F520000}"/>
    <cellStyle name="40% - uthevingsfarge 4 3 4 3 3" xfId="46702" xr:uid="{00000000-0005-0000-0000-000050520000}"/>
    <cellStyle name="40% - uthevingsfarge 4 3 4 3_3. Chng in credit spreads" xfId="46703" xr:uid="{00000000-0005-0000-0000-000051520000}"/>
    <cellStyle name="40% - uthevingsfarge 4 3 4 4" xfId="46704" xr:uid="{00000000-0005-0000-0000-000052520000}"/>
    <cellStyle name="40% - uthevingsfarge 4 3 4 4 2" xfId="46705" xr:uid="{00000000-0005-0000-0000-000053520000}"/>
    <cellStyle name="40% - uthevingsfarge 4 3 4 5" xfId="46706" xr:uid="{00000000-0005-0000-0000-000054520000}"/>
    <cellStyle name="40% - uthevingsfarge 4 3 4 6" xfId="46707" xr:uid="{00000000-0005-0000-0000-000055520000}"/>
    <cellStyle name="40% - uthevingsfarge 4 3 4_3. Chng in credit spreads" xfId="46708" xr:uid="{00000000-0005-0000-0000-000056520000}"/>
    <cellStyle name="40% - uthevingsfarge 4 3 5" xfId="17137" xr:uid="{00000000-0005-0000-0000-000057520000}"/>
    <cellStyle name="40% - uthevingsfarge 4 3 5 2" xfId="17138" xr:uid="{00000000-0005-0000-0000-000058520000}"/>
    <cellStyle name="40% - uthevingsfarge 4 3 5 2 2" xfId="46709" xr:uid="{00000000-0005-0000-0000-000059520000}"/>
    <cellStyle name="40% - uthevingsfarge 4 3 5 3" xfId="17139" xr:uid="{00000000-0005-0000-0000-00005A520000}"/>
    <cellStyle name="40% - uthevingsfarge 4 3 5 4" xfId="46710" xr:uid="{00000000-0005-0000-0000-00005B520000}"/>
    <cellStyle name="40% - uthevingsfarge 4 3 5 5" xfId="46711" xr:uid="{00000000-0005-0000-0000-00005C520000}"/>
    <cellStyle name="40% - uthevingsfarge 4 3 5 6" xfId="46712" xr:uid="{00000000-0005-0000-0000-00005D520000}"/>
    <cellStyle name="40% - uthevingsfarge 4 3 5_3. Chng in credit spreads" xfId="46713" xr:uid="{00000000-0005-0000-0000-00005E520000}"/>
    <cellStyle name="40% - uthevingsfarge 4 3 6" xfId="17140" xr:uid="{00000000-0005-0000-0000-00005F520000}"/>
    <cellStyle name="40% - uthevingsfarge 4 3 6 2" xfId="17141" xr:uid="{00000000-0005-0000-0000-000060520000}"/>
    <cellStyle name="40% - uthevingsfarge 4 3 6 2 2" xfId="46714" xr:uid="{00000000-0005-0000-0000-000061520000}"/>
    <cellStyle name="40% - uthevingsfarge 4 3 6 3" xfId="17142" xr:uid="{00000000-0005-0000-0000-000062520000}"/>
    <cellStyle name="40% - uthevingsfarge 4 3 6 4" xfId="46715" xr:uid="{00000000-0005-0000-0000-000063520000}"/>
    <cellStyle name="40% - uthevingsfarge 4 3 6 5" xfId="46716" xr:uid="{00000000-0005-0000-0000-000064520000}"/>
    <cellStyle name="40% - uthevingsfarge 4 3 6 6" xfId="46717" xr:uid="{00000000-0005-0000-0000-000065520000}"/>
    <cellStyle name="40% - uthevingsfarge 4 3 6_3. Chng in credit spreads" xfId="46718" xr:uid="{00000000-0005-0000-0000-000066520000}"/>
    <cellStyle name="40% - uthevingsfarge 4 3 7" xfId="17143" xr:uid="{00000000-0005-0000-0000-000067520000}"/>
    <cellStyle name="40% - uthevingsfarge 4 3 7 2" xfId="17144" xr:uid="{00000000-0005-0000-0000-000068520000}"/>
    <cellStyle name="40% - uthevingsfarge 4 3 7 2 2" xfId="46719" xr:uid="{00000000-0005-0000-0000-000069520000}"/>
    <cellStyle name="40% - uthevingsfarge 4 3 7 3" xfId="46720" xr:uid="{00000000-0005-0000-0000-00006A520000}"/>
    <cellStyle name="40% - uthevingsfarge 4 3 7_3. Chng in credit spreads" xfId="46721" xr:uid="{00000000-0005-0000-0000-00006B520000}"/>
    <cellStyle name="40% - uthevingsfarge 4 3 8" xfId="17145" xr:uid="{00000000-0005-0000-0000-00006C520000}"/>
    <cellStyle name="40% - uthevingsfarge 4 3 9" xfId="39951" xr:uid="{00000000-0005-0000-0000-00006D520000}"/>
    <cellStyle name="40% - uthevingsfarge 4 3_4 manuell" xfId="55267" xr:uid="{C5359779-2E86-4FFE-A35D-C84BDE587F9D}"/>
    <cellStyle name="40% - uthevingsfarge 4 30" xfId="4906" xr:uid="{00000000-0005-0000-0000-00006F520000}"/>
    <cellStyle name="40% - uthevingsfarge 4 30 2" xfId="4907" xr:uid="{00000000-0005-0000-0000-000070520000}"/>
    <cellStyle name="40% - uthevingsfarge 4 30 2 2" xfId="4908" xr:uid="{00000000-0005-0000-0000-000071520000}"/>
    <cellStyle name="40% - uthevingsfarge 4 30 2 3" xfId="46722" xr:uid="{00000000-0005-0000-0000-000072520000}"/>
    <cellStyle name="40% - uthevingsfarge 4 30 2_4 manuell" xfId="55268" xr:uid="{74DA8A04-40BA-4BA0-B457-0D9FFE5CF227}"/>
    <cellStyle name="40% - uthevingsfarge 4 30 3" xfId="4909" xr:uid="{00000000-0005-0000-0000-000074520000}"/>
    <cellStyle name="40% - uthevingsfarge 4 30 4" xfId="46723" xr:uid="{00000000-0005-0000-0000-000075520000}"/>
    <cellStyle name="40% - uthevingsfarge 4 30_4 manuell" xfId="55269" xr:uid="{605C509C-F986-49A6-AABC-BA9E646FC8C2}"/>
    <cellStyle name="40% - uthevingsfarge 4 31" xfId="4910" xr:uid="{00000000-0005-0000-0000-000077520000}"/>
    <cellStyle name="40% - uthevingsfarge 4 31 2" xfId="4911" xr:uid="{00000000-0005-0000-0000-000078520000}"/>
    <cellStyle name="40% - uthevingsfarge 4 31 2 2" xfId="4912" xr:uid="{00000000-0005-0000-0000-000079520000}"/>
    <cellStyle name="40% - uthevingsfarge 4 31 2 3" xfId="46724" xr:uid="{00000000-0005-0000-0000-00007A520000}"/>
    <cellStyle name="40% - uthevingsfarge 4 31 2_4 manuell" xfId="55270" xr:uid="{259DEBE0-931E-45E2-A188-3070B93A2D7C}"/>
    <cellStyle name="40% - uthevingsfarge 4 31 3" xfId="4913" xr:uid="{00000000-0005-0000-0000-00007C520000}"/>
    <cellStyle name="40% - uthevingsfarge 4 31 4" xfId="46725" xr:uid="{00000000-0005-0000-0000-00007D520000}"/>
    <cellStyle name="40% - uthevingsfarge 4 31_4 manuell" xfId="55271" xr:uid="{F9544D4B-60F8-4FFE-A6F1-EE8682754CBB}"/>
    <cellStyle name="40% - uthevingsfarge 4 32" xfId="4914" xr:uid="{00000000-0005-0000-0000-00007F520000}"/>
    <cellStyle name="40% - uthevingsfarge 4 32 2" xfId="4915" xr:uid="{00000000-0005-0000-0000-000080520000}"/>
    <cellStyle name="40% - uthevingsfarge 4 32 2 2" xfId="4916" xr:uid="{00000000-0005-0000-0000-000081520000}"/>
    <cellStyle name="40% - uthevingsfarge 4 32 2 3" xfId="46726" xr:uid="{00000000-0005-0000-0000-000082520000}"/>
    <cellStyle name="40% - uthevingsfarge 4 32 2_4 manuell" xfId="55272" xr:uid="{F39188C1-39C7-4A46-8D33-1E7E29092BBA}"/>
    <cellStyle name="40% - uthevingsfarge 4 32 3" xfId="4917" xr:uid="{00000000-0005-0000-0000-000084520000}"/>
    <cellStyle name="40% - uthevingsfarge 4 32 4" xfId="46727" xr:uid="{00000000-0005-0000-0000-000085520000}"/>
    <cellStyle name="40% - uthevingsfarge 4 32_4 manuell" xfId="55273" xr:uid="{9CC82B15-9B6C-4516-A5BE-C8980849C562}"/>
    <cellStyle name="40% - uthevingsfarge 4 33" xfId="4918" xr:uid="{00000000-0005-0000-0000-000087520000}"/>
    <cellStyle name="40% - uthevingsfarge 4 33 2" xfId="4919" xr:uid="{00000000-0005-0000-0000-000088520000}"/>
    <cellStyle name="40% - uthevingsfarge 4 33 2 2" xfId="4920" xr:uid="{00000000-0005-0000-0000-000089520000}"/>
    <cellStyle name="40% - uthevingsfarge 4 33 2 3" xfId="46728" xr:uid="{00000000-0005-0000-0000-00008A520000}"/>
    <cellStyle name="40% - uthevingsfarge 4 33 2_4 manuell" xfId="55274" xr:uid="{51F21D7A-7515-4CD6-8A12-51CC511475A4}"/>
    <cellStyle name="40% - uthevingsfarge 4 33 3" xfId="4921" xr:uid="{00000000-0005-0000-0000-00008C520000}"/>
    <cellStyle name="40% - uthevingsfarge 4 33 4" xfId="46729" xr:uid="{00000000-0005-0000-0000-00008D520000}"/>
    <cellStyle name="40% - uthevingsfarge 4 33_4 manuell" xfId="55275" xr:uid="{E985732C-AA40-493C-A8A1-DF21C4490E02}"/>
    <cellStyle name="40% - uthevingsfarge 4 34" xfId="4922" xr:uid="{00000000-0005-0000-0000-00008F520000}"/>
    <cellStyle name="40% - uthevingsfarge 4 34 2" xfId="4923" xr:uid="{00000000-0005-0000-0000-000090520000}"/>
    <cellStyle name="40% - uthevingsfarge 4 34 2 2" xfId="4924" xr:uid="{00000000-0005-0000-0000-000091520000}"/>
    <cellStyle name="40% - uthevingsfarge 4 34 2 3" xfId="46730" xr:uid="{00000000-0005-0000-0000-000092520000}"/>
    <cellStyle name="40% - uthevingsfarge 4 34 2_4 manuell" xfId="55276" xr:uid="{98FBBCD7-CEEE-47B2-AED6-4988005E71AC}"/>
    <cellStyle name="40% - uthevingsfarge 4 34 3" xfId="4925" xr:uid="{00000000-0005-0000-0000-000094520000}"/>
    <cellStyle name="40% - uthevingsfarge 4 34 4" xfId="46731" xr:uid="{00000000-0005-0000-0000-000095520000}"/>
    <cellStyle name="40% - uthevingsfarge 4 34_4 manuell" xfId="55277" xr:uid="{9204D23F-4FEC-4F99-ABF9-7E4B7DB98C78}"/>
    <cellStyle name="40% - uthevingsfarge 4 35" xfId="4926" xr:uid="{00000000-0005-0000-0000-000097520000}"/>
    <cellStyle name="40% - uthevingsfarge 4 35 2" xfId="4927" xr:uid="{00000000-0005-0000-0000-000098520000}"/>
    <cellStyle name="40% - uthevingsfarge 4 35 2 2" xfId="4928" xr:uid="{00000000-0005-0000-0000-000099520000}"/>
    <cellStyle name="40% - uthevingsfarge 4 35 2 3" xfId="46732" xr:uid="{00000000-0005-0000-0000-00009A520000}"/>
    <cellStyle name="40% - uthevingsfarge 4 35 2_4 manuell" xfId="55278" xr:uid="{8CE89B20-8945-4BC8-9D8A-34C10460E26C}"/>
    <cellStyle name="40% - uthevingsfarge 4 35 3" xfId="4929" xr:uid="{00000000-0005-0000-0000-00009C520000}"/>
    <cellStyle name="40% - uthevingsfarge 4 35 4" xfId="46733" xr:uid="{00000000-0005-0000-0000-00009D520000}"/>
    <cellStyle name="40% - uthevingsfarge 4 35_4 manuell" xfId="55279" xr:uid="{EBE26AEC-2412-4C41-AB47-FF648514CF8E}"/>
    <cellStyle name="40% - uthevingsfarge 4 36" xfId="4930" xr:uid="{00000000-0005-0000-0000-00009F520000}"/>
    <cellStyle name="40% - uthevingsfarge 4 36 2" xfId="4931" xr:uid="{00000000-0005-0000-0000-0000A0520000}"/>
    <cellStyle name="40% - uthevingsfarge 4 36 2 2" xfId="4932" xr:uid="{00000000-0005-0000-0000-0000A1520000}"/>
    <cellStyle name="40% - uthevingsfarge 4 36 2 3" xfId="46734" xr:uid="{00000000-0005-0000-0000-0000A2520000}"/>
    <cellStyle name="40% - uthevingsfarge 4 36 2_4 manuell" xfId="55280" xr:uid="{7CA7F0CB-5407-4458-A5F3-991561D71307}"/>
    <cellStyle name="40% - uthevingsfarge 4 36 3" xfId="4933" xr:uid="{00000000-0005-0000-0000-0000A4520000}"/>
    <cellStyle name="40% - uthevingsfarge 4 36 4" xfId="46735" xr:uid="{00000000-0005-0000-0000-0000A5520000}"/>
    <cellStyle name="40% - uthevingsfarge 4 36_4 manuell" xfId="55281" xr:uid="{B74682B9-C59F-488B-8FD3-96006BE3FF83}"/>
    <cellStyle name="40% - uthevingsfarge 4 37" xfId="4934" xr:uid="{00000000-0005-0000-0000-0000A7520000}"/>
    <cellStyle name="40% - uthevingsfarge 4 37 2" xfId="4935" xr:uid="{00000000-0005-0000-0000-0000A8520000}"/>
    <cellStyle name="40% - uthevingsfarge 4 37 2 2" xfId="4936" xr:uid="{00000000-0005-0000-0000-0000A9520000}"/>
    <cellStyle name="40% - uthevingsfarge 4 37 2 3" xfId="46736" xr:uid="{00000000-0005-0000-0000-0000AA520000}"/>
    <cellStyle name="40% - uthevingsfarge 4 37 2_4 manuell" xfId="55282" xr:uid="{FF3770B2-1227-4B84-8933-6105337B5464}"/>
    <cellStyle name="40% - uthevingsfarge 4 37 3" xfId="4937" xr:uid="{00000000-0005-0000-0000-0000AC520000}"/>
    <cellStyle name="40% - uthevingsfarge 4 37 4" xfId="46737" xr:uid="{00000000-0005-0000-0000-0000AD520000}"/>
    <cellStyle name="40% - uthevingsfarge 4 37_4 manuell" xfId="55283" xr:uid="{273526D6-BFD2-4AD6-A988-281EEC219BBD}"/>
    <cellStyle name="40% - uthevingsfarge 4 38" xfId="4938" xr:uid="{00000000-0005-0000-0000-0000AF520000}"/>
    <cellStyle name="40% - uthevingsfarge 4 38 2" xfId="4939" xr:uid="{00000000-0005-0000-0000-0000B0520000}"/>
    <cellStyle name="40% - uthevingsfarge 4 38 2 2" xfId="4940" xr:uid="{00000000-0005-0000-0000-0000B1520000}"/>
    <cellStyle name="40% - uthevingsfarge 4 38 2 3" xfId="46738" xr:uid="{00000000-0005-0000-0000-0000B2520000}"/>
    <cellStyle name="40% - uthevingsfarge 4 38 2_4 manuell" xfId="55284" xr:uid="{F200C4A2-F04B-4537-AC54-3FF114966C3D}"/>
    <cellStyle name="40% - uthevingsfarge 4 38 3" xfId="4941" xr:uid="{00000000-0005-0000-0000-0000B4520000}"/>
    <cellStyle name="40% - uthevingsfarge 4 38 4" xfId="46739" xr:uid="{00000000-0005-0000-0000-0000B5520000}"/>
    <cellStyle name="40% - uthevingsfarge 4 38_4 manuell" xfId="55285" xr:uid="{8464D695-31EF-4372-83E5-617BF16D18E5}"/>
    <cellStyle name="40% - uthevingsfarge 4 39" xfId="4942" xr:uid="{00000000-0005-0000-0000-0000B7520000}"/>
    <cellStyle name="40% - uthevingsfarge 4 39 2" xfId="4943" xr:uid="{00000000-0005-0000-0000-0000B8520000}"/>
    <cellStyle name="40% - uthevingsfarge 4 39 2 2" xfId="4944" xr:uid="{00000000-0005-0000-0000-0000B9520000}"/>
    <cellStyle name="40% - uthevingsfarge 4 39 2 3" xfId="46740" xr:uid="{00000000-0005-0000-0000-0000BA520000}"/>
    <cellStyle name="40% - uthevingsfarge 4 39 2_4 manuell" xfId="55286" xr:uid="{52568E04-D076-4DDF-861E-41258FD3A003}"/>
    <cellStyle name="40% - uthevingsfarge 4 39 3" xfId="4945" xr:uid="{00000000-0005-0000-0000-0000BC520000}"/>
    <cellStyle name="40% - uthevingsfarge 4 39 4" xfId="46741" xr:uid="{00000000-0005-0000-0000-0000BD520000}"/>
    <cellStyle name="40% - uthevingsfarge 4 39_4 manuell" xfId="55287" xr:uid="{199866FC-F3FA-4184-9421-194BF612A12D}"/>
    <cellStyle name="40% - uthevingsfarge 4 4" xfId="4946" xr:uid="{00000000-0005-0000-0000-0000BF520000}"/>
    <cellStyle name="40% - uthevingsfarge 4 4 10" xfId="46742" xr:uid="{00000000-0005-0000-0000-0000C0520000}"/>
    <cellStyle name="40% - uthevingsfarge 4 4 2" xfId="4947" xr:uid="{00000000-0005-0000-0000-0000C1520000}"/>
    <cellStyle name="40% - uthevingsfarge 4 4 2 2" xfId="4948" xr:uid="{00000000-0005-0000-0000-0000C2520000}"/>
    <cellStyle name="40% - uthevingsfarge 4 4 2 2 2" xfId="17146" xr:uid="{00000000-0005-0000-0000-0000C3520000}"/>
    <cellStyle name="40% - uthevingsfarge 4 4 2 2 2 2" xfId="46743" xr:uid="{00000000-0005-0000-0000-0000C4520000}"/>
    <cellStyle name="40% - uthevingsfarge 4 4 2 2 3" xfId="46744" xr:uid="{00000000-0005-0000-0000-0000C5520000}"/>
    <cellStyle name="40% - uthevingsfarge 4 4 2 2_3. Chng in credit spreads" xfId="46745" xr:uid="{00000000-0005-0000-0000-0000C6520000}"/>
    <cellStyle name="40% - uthevingsfarge 4 4 2 3" xfId="17147" xr:uid="{00000000-0005-0000-0000-0000C7520000}"/>
    <cellStyle name="40% - uthevingsfarge 4 4 2 3 2" xfId="46746" xr:uid="{00000000-0005-0000-0000-0000C8520000}"/>
    <cellStyle name="40% - uthevingsfarge 4 4 2 3 2 2" xfId="46747" xr:uid="{00000000-0005-0000-0000-0000C9520000}"/>
    <cellStyle name="40% - uthevingsfarge 4 4 2 3 3" xfId="46748" xr:uid="{00000000-0005-0000-0000-0000CA520000}"/>
    <cellStyle name="40% - uthevingsfarge 4 4 2 3_3. Chng in credit spreads" xfId="46749" xr:uid="{00000000-0005-0000-0000-0000CB520000}"/>
    <cellStyle name="40% - uthevingsfarge 4 4 2 4" xfId="46750" xr:uid="{00000000-0005-0000-0000-0000CC520000}"/>
    <cellStyle name="40% - uthevingsfarge 4 4 2 4 2" xfId="46751" xr:uid="{00000000-0005-0000-0000-0000CD520000}"/>
    <cellStyle name="40% - uthevingsfarge 4 4 2 5" xfId="46752" xr:uid="{00000000-0005-0000-0000-0000CE520000}"/>
    <cellStyle name="40% - uthevingsfarge 4 4 2 6" xfId="46753" xr:uid="{00000000-0005-0000-0000-0000CF520000}"/>
    <cellStyle name="40% - uthevingsfarge 4 4 2 7" xfId="46754" xr:uid="{00000000-0005-0000-0000-0000D0520000}"/>
    <cellStyle name="40% - uthevingsfarge 4 4 2 8" xfId="46755" xr:uid="{00000000-0005-0000-0000-0000D1520000}"/>
    <cellStyle name="40% - uthevingsfarge 4 4 2_3. Chng in credit spreads" xfId="46756" xr:uid="{00000000-0005-0000-0000-0000D2520000}"/>
    <cellStyle name="40% - uthevingsfarge 4 4 3" xfId="4949" xr:uid="{00000000-0005-0000-0000-0000D3520000}"/>
    <cellStyle name="40% - uthevingsfarge 4 4 3 2" xfId="17148" xr:uid="{00000000-0005-0000-0000-0000D4520000}"/>
    <cellStyle name="40% - uthevingsfarge 4 4 3 2 2" xfId="46757" xr:uid="{00000000-0005-0000-0000-0000D5520000}"/>
    <cellStyle name="40% - uthevingsfarge 4 4 3 3" xfId="17149" xr:uid="{00000000-0005-0000-0000-0000D6520000}"/>
    <cellStyle name="40% - uthevingsfarge 4 4 3 4" xfId="46758" xr:uid="{00000000-0005-0000-0000-0000D7520000}"/>
    <cellStyle name="40% - uthevingsfarge 4 4 3 5" xfId="46759" xr:uid="{00000000-0005-0000-0000-0000D8520000}"/>
    <cellStyle name="40% - uthevingsfarge 4 4 3 6" xfId="46760" xr:uid="{00000000-0005-0000-0000-0000D9520000}"/>
    <cellStyle name="40% - uthevingsfarge 4 4 3_3. Chng in credit spreads" xfId="46761" xr:uid="{00000000-0005-0000-0000-0000DA520000}"/>
    <cellStyle name="40% - uthevingsfarge 4 4 4" xfId="17150" xr:uid="{00000000-0005-0000-0000-0000DB520000}"/>
    <cellStyle name="40% - uthevingsfarge 4 4 4 2" xfId="17151" xr:uid="{00000000-0005-0000-0000-0000DC520000}"/>
    <cellStyle name="40% - uthevingsfarge 4 4 4 2 2" xfId="46762" xr:uid="{00000000-0005-0000-0000-0000DD520000}"/>
    <cellStyle name="40% - uthevingsfarge 4 4 4 3" xfId="17152" xr:uid="{00000000-0005-0000-0000-0000DE520000}"/>
    <cellStyle name="40% - uthevingsfarge 4 4 4 4" xfId="46763" xr:uid="{00000000-0005-0000-0000-0000DF520000}"/>
    <cellStyle name="40% - uthevingsfarge 4 4 4 5" xfId="46764" xr:uid="{00000000-0005-0000-0000-0000E0520000}"/>
    <cellStyle name="40% - uthevingsfarge 4 4 4 6" xfId="46765" xr:uid="{00000000-0005-0000-0000-0000E1520000}"/>
    <cellStyle name="40% - uthevingsfarge 4 4 4_3. Chng in credit spreads" xfId="46766" xr:uid="{00000000-0005-0000-0000-0000E2520000}"/>
    <cellStyle name="40% - uthevingsfarge 4 4 5" xfId="17153" xr:uid="{00000000-0005-0000-0000-0000E3520000}"/>
    <cellStyle name="40% - uthevingsfarge 4 4 5 2" xfId="17154" xr:uid="{00000000-0005-0000-0000-0000E4520000}"/>
    <cellStyle name="40% - uthevingsfarge 4 4 5 3" xfId="17155" xr:uid="{00000000-0005-0000-0000-0000E5520000}"/>
    <cellStyle name="40% - uthevingsfarge 4 4 5 4" xfId="46767" xr:uid="{00000000-0005-0000-0000-0000E6520000}"/>
    <cellStyle name="40% - uthevingsfarge 4 4 5 5" xfId="46768" xr:uid="{00000000-0005-0000-0000-0000E7520000}"/>
    <cellStyle name="40% - uthevingsfarge 4 4 5 6" xfId="46769" xr:uid="{00000000-0005-0000-0000-0000E8520000}"/>
    <cellStyle name="40% - uthevingsfarge 4 4 5_AVA DVA EL" xfId="17156" xr:uid="{00000000-0005-0000-0000-0000E9520000}"/>
    <cellStyle name="40% - uthevingsfarge 4 4 6" xfId="17157" xr:uid="{00000000-0005-0000-0000-0000EA520000}"/>
    <cellStyle name="40% - uthevingsfarge 4 4 6 2" xfId="17158" xr:uid="{00000000-0005-0000-0000-0000EB520000}"/>
    <cellStyle name="40% - uthevingsfarge 4 4 6_AVA DVA EL" xfId="17159" xr:uid="{00000000-0005-0000-0000-0000EC520000}"/>
    <cellStyle name="40% - uthevingsfarge 4 4 7" xfId="17160" xr:uid="{00000000-0005-0000-0000-0000ED520000}"/>
    <cellStyle name="40% - uthevingsfarge 4 4 8" xfId="39952" xr:uid="{00000000-0005-0000-0000-0000EE520000}"/>
    <cellStyle name="40% - uthevingsfarge 4 4 9" xfId="46770" xr:uid="{00000000-0005-0000-0000-0000EF520000}"/>
    <cellStyle name="40% - uthevingsfarge 4 4_3. Chng in credit spreads" xfId="46771" xr:uid="{00000000-0005-0000-0000-0000F0520000}"/>
    <cellStyle name="40% - uthevingsfarge 4 40" xfId="4950" xr:uid="{00000000-0005-0000-0000-0000F1520000}"/>
    <cellStyle name="40% - uthevingsfarge 4 40 2" xfId="4951" xr:uid="{00000000-0005-0000-0000-0000F2520000}"/>
    <cellStyle name="40% - uthevingsfarge 4 40 2 2" xfId="4952" xr:uid="{00000000-0005-0000-0000-0000F3520000}"/>
    <cellStyle name="40% - uthevingsfarge 4 40 2 3" xfId="46772" xr:uid="{00000000-0005-0000-0000-0000F4520000}"/>
    <cellStyle name="40% - uthevingsfarge 4 40 2_4 manuell" xfId="55288" xr:uid="{EF2DD68C-15CD-4810-B6A7-1C195E4A11D0}"/>
    <cellStyle name="40% - uthevingsfarge 4 40 3" xfId="4953" xr:uid="{00000000-0005-0000-0000-0000F6520000}"/>
    <cellStyle name="40% - uthevingsfarge 4 40 4" xfId="46773" xr:uid="{00000000-0005-0000-0000-0000F7520000}"/>
    <cellStyle name="40% - uthevingsfarge 4 40_4 manuell" xfId="55289" xr:uid="{D65254BC-5D87-49B2-B546-6143E3CFCBFE}"/>
    <cellStyle name="40% - uthevingsfarge 4 41" xfId="4954" xr:uid="{00000000-0005-0000-0000-0000F9520000}"/>
    <cellStyle name="40% - uthevingsfarge 4 41 2" xfId="4955" xr:uid="{00000000-0005-0000-0000-0000FA520000}"/>
    <cellStyle name="40% - uthevingsfarge 4 41 2 2" xfId="4956" xr:uid="{00000000-0005-0000-0000-0000FB520000}"/>
    <cellStyle name="40% - uthevingsfarge 4 41 2 3" xfId="46774" xr:uid="{00000000-0005-0000-0000-0000FC520000}"/>
    <cellStyle name="40% - uthevingsfarge 4 41 2_4 manuell" xfId="55290" xr:uid="{7A72C152-8E9B-4B5E-892A-5766EE3CE939}"/>
    <cellStyle name="40% - uthevingsfarge 4 41 3" xfId="4957" xr:uid="{00000000-0005-0000-0000-0000FE520000}"/>
    <cellStyle name="40% - uthevingsfarge 4 41 4" xfId="46775" xr:uid="{00000000-0005-0000-0000-0000FF520000}"/>
    <cellStyle name="40% - uthevingsfarge 4 41_4 manuell" xfId="55291" xr:uid="{DE685D9B-5DEA-4A0F-B7F1-2ACB89FFEA04}"/>
    <cellStyle name="40% - uthevingsfarge 4 42" xfId="4958" xr:uid="{00000000-0005-0000-0000-000001530000}"/>
    <cellStyle name="40% - uthevingsfarge 4 42 2" xfId="4959" xr:uid="{00000000-0005-0000-0000-000002530000}"/>
    <cellStyle name="40% - uthevingsfarge 4 42 2 2" xfId="4960" xr:uid="{00000000-0005-0000-0000-000003530000}"/>
    <cellStyle name="40% - uthevingsfarge 4 42 2 3" xfId="46776" xr:uid="{00000000-0005-0000-0000-000004530000}"/>
    <cellStyle name="40% - uthevingsfarge 4 42 2_4 manuell" xfId="55292" xr:uid="{E16A22CA-1FF7-4071-A4E0-B15A044BD048}"/>
    <cellStyle name="40% - uthevingsfarge 4 42 3" xfId="4961" xr:uid="{00000000-0005-0000-0000-000006530000}"/>
    <cellStyle name="40% - uthevingsfarge 4 42 4" xfId="46777" xr:uid="{00000000-0005-0000-0000-000007530000}"/>
    <cellStyle name="40% - uthevingsfarge 4 42_4 manuell" xfId="55293" xr:uid="{41AE2EBD-57A7-45AC-AC26-284C1BB3845C}"/>
    <cellStyle name="40% - uthevingsfarge 4 43" xfId="4962" xr:uid="{00000000-0005-0000-0000-000009530000}"/>
    <cellStyle name="40% - uthevingsfarge 4 43 2" xfId="4963" xr:uid="{00000000-0005-0000-0000-00000A530000}"/>
    <cellStyle name="40% - uthevingsfarge 4 43 2 2" xfId="4964" xr:uid="{00000000-0005-0000-0000-00000B530000}"/>
    <cellStyle name="40% - uthevingsfarge 4 43 2 3" xfId="46778" xr:uid="{00000000-0005-0000-0000-00000C530000}"/>
    <cellStyle name="40% - uthevingsfarge 4 43 2_4 manuell" xfId="55294" xr:uid="{D6DDC7BA-4460-4AD6-80C5-42BBDC8F0800}"/>
    <cellStyle name="40% - uthevingsfarge 4 43 3" xfId="4965" xr:uid="{00000000-0005-0000-0000-00000E530000}"/>
    <cellStyle name="40% - uthevingsfarge 4 43 4" xfId="46779" xr:uid="{00000000-0005-0000-0000-00000F530000}"/>
    <cellStyle name="40% - uthevingsfarge 4 43_4 manuell" xfId="55295" xr:uid="{AB20884C-5EAE-4097-938C-A4F35C94F451}"/>
    <cellStyle name="40% - uthevingsfarge 4 44" xfId="4966" xr:uid="{00000000-0005-0000-0000-000011530000}"/>
    <cellStyle name="40% - uthevingsfarge 4 44 2" xfId="4967" xr:uid="{00000000-0005-0000-0000-000012530000}"/>
    <cellStyle name="40% - uthevingsfarge 4 44 2 2" xfId="4968" xr:uid="{00000000-0005-0000-0000-000013530000}"/>
    <cellStyle name="40% - uthevingsfarge 4 44 2 3" xfId="46780" xr:uid="{00000000-0005-0000-0000-000014530000}"/>
    <cellStyle name="40% - uthevingsfarge 4 44 2_4 manuell" xfId="55296" xr:uid="{BF02DCA2-D891-4B28-92F0-85EF58573AF7}"/>
    <cellStyle name="40% - uthevingsfarge 4 44 3" xfId="4969" xr:uid="{00000000-0005-0000-0000-000016530000}"/>
    <cellStyle name="40% - uthevingsfarge 4 44 4" xfId="46781" xr:uid="{00000000-0005-0000-0000-000017530000}"/>
    <cellStyle name="40% - uthevingsfarge 4 44_4 manuell" xfId="55297" xr:uid="{13539DB8-A59D-40BD-A215-D323A707DE30}"/>
    <cellStyle name="40% - uthevingsfarge 4 45" xfId="4970" xr:uid="{00000000-0005-0000-0000-000019530000}"/>
    <cellStyle name="40% - uthevingsfarge 4 45 2" xfId="4971" xr:uid="{00000000-0005-0000-0000-00001A530000}"/>
    <cellStyle name="40% - uthevingsfarge 4 45 2 2" xfId="4972" xr:uid="{00000000-0005-0000-0000-00001B530000}"/>
    <cellStyle name="40% - uthevingsfarge 4 45 2 3" xfId="46782" xr:uid="{00000000-0005-0000-0000-00001C530000}"/>
    <cellStyle name="40% - uthevingsfarge 4 45 2_4 manuell" xfId="55298" xr:uid="{B8BC3253-B715-4863-8B65-4581A981F261}"/>
    <cellStyle name="40% - uthevingsfarge 4 45 3" xfId="4973" xr:uid="{00000000-0005-0000-0000-00001E530000}"/>
    <cellStyle name="40% - uthevingsfarge 4 45 4" xfId="46783" xr:uid="{00000000-0005-0000-0000-00001F530000}"/>
    <cellStyle name="40% - uthevingsfarge 4 45_4 manuell" xfId="55299" xr:uid="{519B3732-B8B9-47BC-A693-15AD01213F9A}"/>
    <cellStyle name="40% - uthevingsfarge 4 46" xfId="4974" xr:uid="{00000000-0005-0000-0000-000021530000}"/>
    <cellStyle name="40% - uthevingsfarge 4 46 2" xfId="4975" xr:uid="{00000000-0005-0000-0000-000022530000}"/>
    <cellStyle name="40% - uthevingsfarge 4 46 2 2" xfId="4976" xr:uid="{00000000-0005-0000-0000-000023530000}"/>
    <cellStyle name="40% - uthevingsfarge 4 46 2 3" xfId="46784" xr:uid="{00000000-0005-0000-0000-000024530000}"/>
    <cellStyle name="40% - uthevingsfarge 4 46 2_4 manuell" xfId="55300" xr:uid="{FE696EBB-B0BD-48A1-ACFF-6746D72768E3}"/>
    <cellStyle name="40% - uthevingsfarge 4 46 3" xfId="4977" xr:uid="{00000000-0005-0000-0000-000026530000}"/>
    <cellStyle name="40% - uthevingsfarge 4 46 4" xfId="46785" xr:uid="{00000000-0005-0000-0000-000027530000}"/>
    <cellStyle name="40% - uthevingsfarge 4 46_4 manuell" xfId="55301" xr:uid="{BEFD0327-D8D1-4B9F-B50D-3CABB46C9A4C}"/>
    <cellStyle name="40% - uthevingsfarge 4 47" xfId="4978" xr:uid="{00000000-0005-0000-0000-000029530000}"/>
    <cellStyle name="40% - uthevingsfarge 4 47 2" xfId="4979" xr:uid="{00000000-0005-0000-0000-00002A530000}"/>
    <cellStyle name="40% - uthevingsfarge 4 47 2 2" xfId="4980" xr:uid="{00000000-0005-0000-0000-00002B530000}"/>
    <cellStyle name="40% - uthevingsfarge 4 47 2 3" xfId="46786" xr:uid="{00000000-0005-0000-0000-00002C530000}"/>
    <cellStyle name="40% - uthevingsfarge 4 47 2_4 manuell" xfId="55302" xr:uid="{B7F7E390-2C84-49F4-9BA4-002CB8E17A5E}"/>
    <cellStyle name="40% - uthevingsfarge 4 47 3" xfId="4981" xr:uid="{00000000-0005-0000-0000-00002E530000}"/>
    <cellStyle name="40% - uthevingsfarge 4 47 4" xfId="46787" xr:uid="{00000000-0005-0000-0000-00002F530000}"/>
    <cellStyle name="40% - uthevingsfarge 4 47_4 manuell" xfId="55303" xr:uid="{158BE6A3-ECFC-4969-88FE-62080B320D02}"/>
    <cellStyle name="40% - uthevingsfarge 4 48" xfId="4982" xr:uid="{00000000-0005-0000-0000-000031530000}"/>
    <cellStyle name="40% - uthevingsfarge 4 48 2" xfId="4983" xr:uid="{00000000-0005-0000-0000-000032530000}"/>
    <cellStyle name="40% - uthevingsfarge 4 48 2 2" xfId="4984" xr:uid="{00000000-0005-0000-0000-000033530000}"/>
    <cellStyle name="40% - uthevingsfarge 4 48 2 3" xfId="46788" xr:uid="{00000000-0005-0000-0000-000034530000}"/>
    <cellStyle name="40% - uthevingsfarge 4 48 2_4 manuell" xfId="55304" xr:uid="{BF53E383-9F35-4B66-BEB2-F59BFE707A30}"/>
    <cellStyle name="40% - uthevingsfarge 4 48 3" xfId="4985" xr:uid="{00000000-0005-0000-0000-000036530000}"/>
    <cellStyle name="40% - uthevingsfarge 4 48 4" xfId="46789" xr:uid="{00000000-0005-0000-0000-000037530000}"/>
    <cellStyle name="40% - uthevingsfarge 4 48_4 manuell" xfId="55305" xr:uid="{63F5CF6F-E1F4-40B8-9695-932F0A619D97}"/>
    <cellStyle name="40% - uthevingsfarge 4 49" xfId="4986" xr:uid="{00000000-0005-0000-0000-000039530000}"/>
    <cellStyle name="40% - uthevingsfarge 4 49 2" xfId="4987" xr:uid="{00000000-0005-0000-0000-00003A530000}"/>
    <cellStyle name="40% - uthevingsfarge 4 49 2 2" xfId="4988" xr:uid="{00000000-0005-0000-0000-00003B530000}"/>
    <cellStyle name="40% - uthevingsfarge 4 49 2 3" xfId="46790" xr:uid="{00000000-0005-0000-0000-00003C530000}"/>
    <cellStyle name="40% - uthevingsfarge 4 49 2_4 manuell" xfId="55306" xr:uid="{5BE078EF-CDB8-4B4A-8B6A-4D294DBA64C8}"/>
    <cellStyle name="40% - uthevingsfarge 4 49 3" xfId="4989" xr:uid="{00000000-0005-0000-0000-00003E530000}"/>
    <cellStyle name="40% - uthevingsfarge 4 49 4" xfId="46791" xr:uid="{00000000-0005-0000-0000-00003F530000}"/>
    <cellStyle name="40% - uthevingsfarge 4 49_4 manuell" xfId="55307" xr:uid="{1D489FFA-7A2D-4848-9B3A-3FE496DE8609}"/>
    <cellStyle name="40% - uthevingsfarge 4 5" xfId="4990" xr:uid="{00000000-0005-0000-0000-000041530000}"/>
    <cellStyle name="40% - uthevingsfarge 4 5 2" xfId="4991" xr:uid="{00000000-0005-0000-0000-000042530000}"/>
    <cellStyle name="40% - uthevingsfarge 4 5 2 2" xfId="4992" xr:uid="{00000000-0005-0000-0000-000043530000}"/>
    <cellStyle name="40% - uthevingsfarge 4 5 2 2 2" xfId="46792" xr:uid="{00000000-0005-0000-0000-000044530000}"/>
    <cellStyle name="40% - uthevingsfarge 4 5 2 2 2 2" xfId="46793" xr:uid="{00000000-0005-0000-0000-000045530000}"/>
    <cellStyle name="40% - uthevingsfarge 4 5 2 2 3" xfId="46794" xr:uid="{00000000-0005-0000-0000-000046530000}"/>
    <cellStyle name="40% - uthevingsfarge 4 5 2 2_3. Chng in credit spreads" xfId="46795" xr:uid="{00000000-0005-0000-0000-000047530000}"/>
    <cellStyle name="40% - uthevingsfarge 4 5 2 3" xfId="46796" xr:uid="{00000000-0005-0000-0000-000048530000}"/>
    <cellStyle name="40% - uthevingsfarge 4 5 2 3 2" xfId="46797" xr:uid="{00000000-0005-0000-0000-000049530000}"/>
    <cellStyle name="40% - uthevingsfarge 4 5 2 3 2 2" xfId="46798" xr:uid="{00000000-0005-0000-0000-00004A530000}"/>
    <cellStyle name="40% - uthevingsfarge 4 5 2 3 3" xfId="46799" xr:uid="{00000000-0005-0000-0000-00004B530000}"/>
    <cellStyle name="40% - uthevingsfarge 4 5 2 3_3. Chng in credit spreads" xfId="46800" xr:uid="{00000000-0005-0000-0000-00004C530000}"/>
    <cellStyle name="40% - uthevingsfarge 4 5 2 4" xfId="46801" xr:uid="{00000000-0005-0000-0000-00004D530000}"/>
    <cellStyle name="40% - uthevingsfarge 4 5 2 4 2" xfId="46802" xr:uid="{00000000-0005-0000-0000-00004E530000}"/>
    <cellStyle name="40% - uthevingsfarge 4 5 2 5" xfId="46803" xr:uid="{00000000-0005-0000-0000-00004F530000}"/>
    <cellStyle name="40% - uthevingsfarge 4 5 2_3. Chng in credit spreads" xfId="46804" xr:uid="{00000000-0005-0000-0000-000050530000}"/>
    <cellStyle name="40% - uthevingsfarge 4 5 3" xfId="4993" xr:uid="{00000000-0005-0000-0000-000051530000}"/>
    <cellStyle name="40% - uthevingsfarge 4 5 3 2" xfId="17161" xr:uid="{00000000-0005-0000-0000-000052530000}"/>
    <cellStyle name="40% - uthevingsfarge 4 5 3 2 2" xfId="46805" xr:uid="{00000000-0005-0000-0000-000053530000}"/>
    <cellStyle name="40% - uthevingsfarge 4 5 3 3" xfId="46806" xr:uid="{00000000-0005-0000-0000-000054530000}"/>
    <cellStyle name="40% - uthevingsfarge 4 5 3_3. Chng in credit spreads" xfId="46807" xr:uid="{00000000-0005-0000-0000-000055530000}"/>
    <cellStyle name="40% - uthevingsfarge 4 5 4" xfId="17162" xr:uid="{00000000-0005-0000-0000-000056530000}"/>
    <cellStyle name="40% - uthevingsfarge 4 5 4 2" xfId="46808" xr:uid="{00000000-0005-0000-0000-000057530000}"/>
    <cellStyle name="40% - uthevingsfarge 4 5 4 2 2" xfId="46809" xr:uid="{00000000-0005-0000-0000-000058530000}"/>
    <cellStyle name="40% - uthevingsfarge 4 5 4 3" xfId="46810" xr:uid="{00000000-0005-0000-0000-000059530000}"/>
    <cellStyle name="40% - uthevingsfarge 4 5 4_3. Chng in credit spreads" xfId="46811" xr:uid="{00000000-0005-0000-0000-00005A530000}"/>
    <cellStyle name="40% - uthevingsfarge 4 5 5" xfId="17163" xr:uid="{00000000-0005-0000-0000-00005B530000}"/>
    <cellStyle name="40% - uthevingsfarge 4 5 5 2" xfId="46812" xr:uid="{00000000-0005-0000-0000-00005C530000}"/>
    <cellStyle name="40% - uthevingsfarge 4 5 6" xfId="39953" xr:uid="{00000000-0005-0000-0000-00005D530000}"/>
    <cellStyle name="40% - uthevingsfarge 4 5 7" xfId="46813" xr:uid="{00000000-0005-0000-0000-00005E530000}"/>
    <cellStyle name="40% - uthevingsfarge 4 5 8" xfId="46814" xr:uid="{00000000-0005-0000-0000-00005F530000}"/>
    <cellStyle name="40% - uthevingsfarge 4 5 9" xfId="46815" xr:uid="{00000000-0005-0000-0000-000060530000}"/>
    <cellStyle name="40% - uthevingsfarge 4 5_3. Chng in credit spreads" xfId="46816" xr:uid="{00000000-0005-0000-0000-000061530000}"/>
    <cellStyle name="40% - uthevingsfarge 4 50" xfId="4994" xr:uid="{00000000-0005-0000-0000-000062530000}"/>
    <cellStyle name="40% - uthevingsfarge 4 50 2" xfId="4995" xr:uid="{00000000-0005-0000-0000-000063530000}"/>
    <cellStyle name="40% - uthevingsfarge 4 50 2 2" xfId="4996" xr:uid="{00000000-0005-0000-0000-000064530000}"/>
    <cellStyle name="40% - uthevingsfarge 4 50 2 3" xfId="46817" xr:uid="{00000000-0005-0000-0000-000065530000}"/>
    <cellStyle name="40% - uthevingsfarge 4 50 2_4 manuell" xfId="55308" xr:uid="{D2DF1D60-81B6-49AF-BA08-E84A141293D7}"/>
    <cellStyle name="40% - uthevingsfarge 4 50 3" xfId="4997" xr:uid="{00000000-0005-0000-0000-000067530000}"/>
    <cellStyle name="40% - uthevingsfarge 4 50 4" xfId="46818" xr:uid="{00000000-0005-0000-0000-000068530000}"/>
    <cellStyle name="40% - uthevingsfarge 4 50_4 manuell" xfId="55309" xr:uid="{80ED23F4-4614-443C-BB14-06F4B8E398D3}"/>
    <cellStyle name="40% - uthevingsfarge 4 51" xfId="4998" xr:uid="{00000000-0005-0000-0000-00006A530000}"/>
    <cellStyle name="40% - uthevingsfarge 4 51 2" xfId="4999" xr:uid="{00000000-0005-0000-0000-00006B530000}"/>
    <cellStyle name="40% - uthevingsfarge 4 51 2 2" xfId="5000" xr:uid="{00000000-0005-0000-0000-00006C530000}"/>
    <cellStyle name="40% - uthevingsfarge 4 51 2 3" xfId="46819" xr:uid="{00000000-0005-0000-0000-00006D530000}"/>
    <cellStyle name="40% - uthevingsfarge 4 51 2_4 manuell" xfId="55310" xr:uid="{40ADF08F-CA5E-42F5-A1AA-B503D89E0333}"/>
    <cellStyle name="40% - uthevingsfarge 4 51 3" xfId="5001" xr:uid="{00000000-0005-0000-0000-00006F530000}"/>
    <cellStyle name="40% - uthevingsfarge 4 51 4" xfId="46820" xr:uid="{00000000-0005-0000-0000-000070530000}"/>
    <cellStyle name="40% - uthevingsfarge 4 51_4 manuell" xfId="55311" xr:uid="{2E854CF4-6242-4F61-A491-C666B59990AA}"/>
    <cellStyle name="40% - uthevingsfarge 4 52" xfId="5002" xr:uid="{00000000-0005-0000-0000-000072530000}"/>
    <cellStyle name="40% - uthevingsfarge 4 52 2" xfId="5003" xr:uid="{00000000-0005-0000-0000-000073530000}"/>
    <cellStyle name="40% - uthevingsfarge 4 52 2 2" xfId="5004" xr:uid="{00000000-0005-0000-0000-000074530000}"/>
    <cellStyle name="40% - uthevingsfarge 4 52 2 3" xfId="46821" xr:uid="{00000000-0005-0000-0000-000075530000}"/>
    <cellStyle name="40% - uthevingsfarge 4 52 2_4 manuell" xfId="55312" xr:uid="{B537AED7-C16B-40B4-A126-895916D0438C}"/>
    <cellStyle name="40% - uthevingsfarge 4 52 3" xfId="5005" xr:uid="{00000000-0005-0000-0000-000077530000}"/>
    <cellStyle name="40% - uthevingsfarge 4 52 4" xfId="46822" xr:uid="{00000000-0005-0000-0000-000078530000}"/>
    <cellStyle name="40% - uthevingsfarge 4 52_4 manuell" xfId="55313" xr:uid="{C09E2516-38B6-4FC6-B650-C7A545DD2158}"/>
    <cellStyle name="40% - uthevingsfarge 4 53" xfId="5006" xr:uid="{00000000-0005-0000-0000-00007A530000}"/>
    <cellStyle name="40% - uthevingsfarge 4 53 2" xfId="5007" xr:uid="{00000000-0005-0000-0000-00007B530000}"/>
    <cellStyle name="40% - uthevingsfarge 4 53 2 2" xfId="5008" xr:uid="{00000000-0005-0000-0000-00007C530000}"/>
    <cellStyle name="40% - uthevingsfarge 4 53 2 3" xfId="46823" xr:uid="{00000000-0005-0000-0000-00007D530000}"/>
    <cellStyle name="40% - uthevingsfarge 4 53 2_4 manuell" xfId="55314" xr:uid="{AE9967E7-B3D7-4780-A9CC-4F42BC4EADC7}"/>
    <cellStyle name="40% - uthevingsfarge 4 53 3" xfId="5009" xr:uid="{00000000-0005-0000-0000-00007F530000}"/>
    <cellStyle name="40% - uthevingsfarge 4 53 4" xfId="46824" xr:uid="{00000000-0005-0000-0000-000080530000}"/>
    <cellStyle name="40% - uthevingsfarge 4 53_4 manuell" xfId="55315" xr:uid="{9F96C40C-F3D6-4609-AD9E-22306EE172D8}"/>
    <cellStyle name="40% - uthevingsfarge 4 54" xfId="5010" xr:uid="{00000000-0005-0000-0000-000082530000}"/>
    <cellStyle name="40% - uthevingsfarge 4 54 2" xfId="5011" xr:uid="{00000000-0005-0000-0000-000083530000}"/>
    <cellStyle name="40% - uthevingsfarge 4 54 2 2" xfId="5012" xr:uid="{00000000-0005-0000-0000-000084530000}"/>
    <cellStyle name="40% - uthevingsfarge 4 54 2 3" xfId="46825" xr:uid="{00000000-0005-0000-0000-000085530000}"/>
    <cellStyle name="40% - uthevingsfarge 4 54 2_4 manuell" xfId="55316" xr:uid="{4211B73D-1267-41E7-B129-9E2CBEE48C96}"/>
    <cellStyle name="40% - uthevingsfarge 4 54 3" xfId="5013" xr:uid="{00000000-0005-0000-0000-000087530000}"/>
    <cellStyle name="40% - uthevingsfarge 4 54 4" xfId="46826" xr:uid="{00000000-0005-0000-0000-000088530000}"/>
    <cellStyle name="40% - uthevingsfarge 4 54_4 manuell" xfId="55317" xr:uid="{253FA4EA-11B6-45C9-9DAC-75160537B291}"/>
    <cellStyle name="40% - uthevingsfarge 4 55" xfId="5014" xr:uid="{00000000-0005-0000-0000-00008A530000}"/>
    <cellStyle name="40% - uthevingsfarge 4 55 2" xfId="5015" xr:uid="{00000000-0005-0000-0000-00008B530000}"/>
    <cellStyle name="40% - uthevingsfarge 4 55 2 2" xfId="5016" xr:uid="{00000000-0005-0000-0000-00008C530000}"/>
    <cellStyle name="40% - uthevingsfarge 4 55 2 3" xfId="46827" xr:uid="{00000000-0005-0000-0000-00008D530000}"/>
    <cellStyle name="40% - uthevingsfarge 4 55 2_4 manuell" xfId="55318" xr:uid="{94B05532-06E6-4EDC-A261-48AA6EA63089}"/>
    <cellStyle name="40% - uthevingsfarge 4 55 3" xfId="5017" xr:uid="{00000000-0005-0000-0000-00008F530000}"/>
    <cellStyle name="40% - uthevingsfarge 4 55 4" xfId="46828" xr:uid="{00000000-0005-0000-0000-000090530000}"/>
    <cellStyle name="40% - uthevingsfarge 4 55_4 manuell" xfId="55319" xr:uid="{6F2FCA0C-5EB8-458D-9668-2AFA76C4928F}"/>
    <cellStyle name="40% - uthevingsfarge 4 56" xfId="5018" xr:uid="{00000000-0005-0000-0000-000092530000}"/>
    <cellStyle name="40% - uthevingsfarge 4 56 2" xfId="5019" xr:uid="{00000000-0005-0000-0000-000093530000}"/>
    <cellStyle name="40% - uthevingsfarge 4 56 2 2" xfId="5020" xr:uid="{00000000-0005-0000-0000-000094530000}"/>
    <cellStyle name="40% - uthevingsfarge 4 56 2 3" xfId="46829" xr:uid="{00000000-0005-0000-0000-000095530000}"/>
    <cellStyle name="40% - uthevingsfarge 4 56 2_4 manuell" xfId="55320" xr:uid="{5E1F6C6E-8C53-4110-AA12-B61CF3D4BB08}"/>
    <cellStyle name="40% - uthevingsfarge 4 56 3" xfId="5021" xr:uid="{00000000-0005-0000-0000-000097530000}"/>
    <cellStyle name="40% - uthevingsfarge 4 56 4" xfId="46830" xr:uid="{00000000-0005-0000-0000-000098530000}"/>
    <cellStyle name="40% - uthevingsfarge 4 56_4 manuell" xfId="55321" xr:uid="{5BF348D0-57BB-4A69-BE0D-9E9B9C194EEC}"/>
    <cellStyle name="40% - uthevingsfarge 4 57" xfId="5022" xr:uid="{00000000-0005-0000-0000-00009A530000}"/>
    <cellStyle name="40% - uthevingsfarge 4 57 2" xfId="5023" xr:uid="{00000000-0005-0000-0000-00009B530000}"/>
    <cellStyle name="40% - uthevingsfarge 4 57 2 2" xfId="5024" xr:uid="{00000000-0005-0000-0000-00009C530000}"/>
    <cellStyle name="40% - uthevingsfarge 4 57 2 3" xfId="46831" xr:uid="{00000000-0005-0000-0000-00009D530000}"/>
    <cellStyle name="40% - uthevingsfarge 4 57 2_4 manuell" xfId="55322" xr:uid="{CEF1033B-16E7-436C-9D36-92E249CED469}"/>
    <cellStyle name="40% - uthevingsfarge 4 57 3" xfId="5025" xr:uid="{00000000-0005-0000-0000-00009F530000}"/>
    <cellStyle name="40% - uthevingsfarge 4 57 4" xfId="46832" xr:uid="{00000000-0005-0000-0000-0000A0530000}"/>
    <cellStyle name="40% - uthevingsfarge 4 57_4 manuell" xfId="55323" xr:uid="{611C172C-EAE3-4B1B-8079-8611563CE4DB}"/>
    <cellStyle name="40% - uthevingsfarge 4 58" xfId="5026" xr:uid="{00000000-0005-0000-0000-0000A2530000}"/>
    <cellStyle name="40% - uthevingsfarge 4 58 2" xfId="5027" xr:uid="{00000000-0005-0000-0000-0000A3530000}"/>
    <cellStyle name="40% - uthevingsfarge 4 58 2 2" xfId="5028" xr:uid="{00000000-0005-0000-0000-0000A4530000}"/>
    <cellStyle name="40% - uthevingsfarge 4 58 2 3" xfId="46833" xr:uid="{00000000-0005-0000-0000-0000A5530000}"/>
    <cellStyle name="40% - uthevingsfarge 4 58 2_4 manuell" xfId="55324" xr:uid="{72ED1E70-68CB-4B0E-B749-C498E75BBDFD}"/>
    <cellStyle name="40% - uthevingsfarge 4 58 3" xfId="5029" xr:uid="{00000000-0005-0000-0000-0000A7530000}"/>
    <cellStyle name="40% - uthevingsfarge 4 58 4" xfId="46834" xr:uid="{00000000-0005-0000-0000-0000A8530000}"/>
    <cellStyle name="40% - uthevingsfarge 4 58_4 manuell" xfId="55325" xr:uid="{DA5CE15F-2EC8-4D4F-927A-650D614A58C8}"/>
    <cellStyle name="40% - uthevingsfarge 4 59" xfId="5030" xr:uid="{00000000-0005-0000-0000-0000AA530000}"/>
    <cellStyle name="40% - uthevingsfarge 4 59 2" xfId="5031" xr:uid="{00000000-0005-0000-0000-0000AB530000}"/>
    <cellStyle name="40% - uthevingsfarge 4 59 2 2" xfId="5032" xr:uid="{00000000-0005-0000-0000-0000AC530000}"/>
    <cellStyle name="40% - uthevingsfarge 4 59 2 3" xfId="46835" xr:uid="{00000000-0005-0000-0000-0000AD530000}"/>
    <cellStyle name="40% - uthevingsfarge 4 59 2_4 manuell" xfId="55326" xr:uid="{A01838A0-A80F-4F78-B25B-D9F439DED23B}"/>
    <cellStyle name="40% - uthevingsfarge 4 59 3" xfId="5033" xr:uid="{00000000-0005-0000-0000-0000AF530000}"/>
    <cellStyle name="40% - uthevingsfarge 4 59 4" xfId="46836" xr:uid="{00000000-0005-0000-0000-0000B0530000}"/>
    <cellStyle name="40% - uthevingsfarge 4 59_4 manuell" xfId="55327" xr:uid="{F7EA78F5-DF80-445B-AFA1-C2634B2F602A}"/>
    <cellStyle name="40% - uthevingsfarge 4 6" xfId="5034" xr:uid="{00000000-0005-0000-0000-0000B2530000}"/>
    <cellStyle name="40% - uthevingsfarge 4 6 2" xfId="5035" xr:uid="{00000000-0005-0000-0000-0000B3530000}"/>
    <cellStyle name="40% - uthevingsfarge 4 6 2 2" xfId="5036" xr:uid="{00000000-0005-0000-0000-0000B4530000}"/>
    <cellStyle name="40% - uthevingsfarge 4 6 2 2 2" xfId="46837" xr:uid="{00000000-0005-0000-0000-0000B5530000}"/>
    <cellStyle name="40% - uthevingsfarge 4 6 2 2_CC1" xfId="55328" xr:uid="{5035B5AC-17EF-48B9-A93F-4BD33E37ED0B}"/>
    <cellStyle name="40% - uthevingsfarge 4 6 2 3" xfId="46838" xr:uid="{00000000-0005-0000-0000-0000B6530000}"/>
    <cellStyle name="40% - uthevingsfarge 4 6 2 4" xfId="46839" xr:uid="{00000000-0005-0000-0000-0000B7530000}"/>
    <cellStyle name="40% - uthevingsfarge 4 6 2_3. Chng in credit spreads" xfId="46840" xr:uid="{00000000-0005-0000-0000-0000B8530000}"/>
    <cellStyle name="40% - uthevingsfarge 4 6 3" xfId="5037" xr:uid="{00000000-0005-0000-0000-0000B9530000}"/>
    <cellStyle name="40% - uthevingsfarge 4 6 3 2" xfId="17164" xr:uid="{00000000-0005-0000-0000-0000BA530000}"/>
    <cellStyle name="40% - uthevingsfarge 4 6 3 2 2" xfId="46841" xr:uid="{00000000-0005-0000-0000-0000BB530000}"/>
    <cellStyle name="40% - uthevingsfarge 4 6 3 3" xfId="46842" xr:uid="{00000000-0005-0000-0000-0000BC530000}"/>
    <cellStyle name="40% - uthevingsfarge 4 6 3_3. Chng in credit spreads" xfId="46843" xr:uid="{00000000-0005-0000-0000-0000BD530000}"/>
    <cellStyle name="40% - uthevingsfarge 4 6 4" xfId="17165" xr:uid="{00000000-0005-0000-0000-0000BE530000}"/>
    <cellStyle name="40% - uthevingsfarge 4 6 4 2" xfId="46844" xr:uid="{00000000-0005-0000-0000-0000BF530000}"/>
    <cellStyle name="40% - uthevingsfarge 4 6 5" xfId="17166" xr:uid="{00000000-0005-0000-0000-0000C0530000}"/>
    <cellStyle name="40% - uthevingsfarge 4 6 6" xfId="39954" xr:uid="{00000000-0005-0000-0000-0000C1530000}"/>
    <cellStyle name="40% - uthevingsfarge 4 6 7" xfId="46845" xr:uid="{00000000-0005-0000-0000-0000C2530000}"/>
    <cellStyle name="40% - uthevingsfarge 4 6 8" xfId="46846" xr:uid="{00000000-0005-0000-0000-0000C3530000}"/>
    <cellStyle name="40% - uthevingsfarge 4 6 9" xfId="46847" xr:uid="{00000000-0005-0000-0000-0000C4530000}"/>
    <cellStyle name="40% - uthevingsfarge 4 6_3. Chng in credit spreads" xfId="46848" xr:uid="{00000000-0005-0000-0000-0000C5530000}"/>
    <cellStyle name="40% - uthevingsfarge 4 60" xfId="17167" xr:uid="{00000000-0005-0000-0000-0000C6530000}"/>
    <cellStyle name="40% - uthevingsfarge 4 60 2" xfId="17168" xr:uid="{00000000-0005-0000-0000-0000C7530000}"/>
    <cellStyle name="40% - uthevingsfarge 4 60 2 2" xfId="36616" xr:uid="{00000000-0005-0000-0000-0000C8530000}"/>
    <cellStyle name="40% - uthevingsfarge 4 60 3" xfId="17169" xr:uid="{00000000-0005-0000-0000-0000C9530000}"/>
    <cellStyle name="40% - uthevingsfarge 4 60 4" xfId="36380" xr:uid="{00000000-0005-0000-0000-0000CA530000}"/>
    <cellStyle name="40% - uthevingsfarge 4 60_AVA DVA EL" xfId="17170" xr:uid="{00000000-0005-0000-0000-0000CB530000}"/>
    <cellStyle name="40% - uthevingsfarge 4 61" xfId="17171" xr:uid="{00000000-0005-0000-0000-0000CC530000}"/>
    <cellStyle name="40% - uthevingsfarge 4 61 2" xfId="17172" xr:uid="{00000000-0005-0000-0000-0000CD530000}"/>
    <cellStyle name="40% - uthevingsfarge 4 61 2 2" xfId="36637" xr:uid="{00000000-0005-0000-0000-0000CE530000}"/>
    <cellStyle name="40% - uthevingsfarge 4 61 3" xfId="17173" xr:uid="{00000000-0005-0000-0000-0000CF530000}"/>
    <cellStyle name="40% - uthevingsfarge 4 61 4" xfId="36406" xr:uid="{00000000-0005-0000-0000-0000D0530000}"/>
    <cellStyle name="40% - uthevingsfarge 4 61_AVA DVA EL" xfId="17174" xr:uid="{00000000-0005-0000-0000-0000D1530000}"/>
    <cellStyle name="40% - uthevingsfarge 4 62" xfId="17175" xr:uid="{00000000-0005-0000-0000-0000D2530000}"/>
    <cellStyle name="40% - uthevingsfarge 4 62 2" xfId="17176" xr:uid="{00000000-0005-0000-0000-0000D3530000}"/>
    <cellStyle name="40% - uthevingsfarge 4 62 2 2" xfId="36604" xr:uid="{00000000-0005-0000-0000-0000D4530000}"/>
    <cellStyle name="40% - uthevingsfarge 4 62 3" xfId="36314" xr:uid="{00000000-0005-0000-0000-0000D5530000}"/>
    <cellStyle name="40% - uthevingsfarge 4 62_AVA DVA EL" xfId="17177" xr:uid="{00000000-0005-0000-0000-0000D6530000}"/>
    <cellStyle name="40% - uthevingsfarge 4 63" xfId="17178" xr:uid="{00000000-0005-0000-0000-0000D7530000}"/>
    <cellStyle name="40% - uthevingsfarge 4 63 2" xfId="36590" xr:uid="{00000000-0005-0000-0000-0000D8530000}"/>
    <cellStyle name="40% - uthevingsfarge 4 64" xfId="17179" xr:uid="{00000000-0005-0000-0000-0000D9530000}"/>
    <cellStyle name="40% - uthevingsfarge 4 64 2" xfId="36669" xr:uid="{00000000-0005-0000-0000-0000DA530000}"/>
    <cellStyle name="40% - uthevingsfarge 4 65" xfId="17180" xr:uid="{00000000-0005-0000-0000-0000DB530000}"/>
    <cellStyle name="40% - uthevingsfarge 4 65 2" xfId="36560" xr:uid="{00000000-0005-0000-0000-0000DC530000}"/>
    <cellStyle name="40% - uthevingsfarge 4 66" xfId="17181" xr:uid="{00000000-0005-0000-0000-0000DD530000}"/>
    <cellStyle name="40% - uthevingsfarge 4 66 2" xfId="36655" xr:uid="{00000000-0005-0000-0000-0000DE530000}"/>
    <cellStyle name="40% - uthevingsfarge 4 67" xfId="36529" xr:uid="{00000000-0005-0000-0000-0000DF530000}"/>
    <cellStyle name="40% - uthevingsfarge 4 68" xfId="46849" xr:uid="{00000000-0005-0000-0000-0000E0530000}"/>
    <cellStyle name="40% - uthevingsfarge 4 69" xfId="46850" xr:uid="{00000000-0005-0000-0000-0000E1530000}"/>
    <cellStyle name="40% - uthevingsfarge 4 7" xfId="5038" xr:uid="{00000000-0005-0000-0000-0000E2530000}"/>
    <cellStyle name="40% - uthevingsfarge 4 7 2" xfId="5039" xr:uid="{00000000-0005-0000-0000-0000E3530000}"/>
    <cellStyle name="40% - uthevingsfarge 4 7 2 2" xfId="5040" xr:uid="{00000000-0005-0000-0000-0000E4530000}"/>
    <cellStyle name="40% - uthevingsfarge 4 7 2 3" xfId="46851" xr:uid="{00000000-0005-0000-0000-0000E5530000}"/>
    <cellStyle name="40% - uthevingsfarge 4 7 2 4" xfId="46852" xr:uid="{00000000-0005-0000-0000-0000E6530000}"/>
    <cellStyle name="40% - uthevingsfarge 4 7 2_4 manuell" xfId="55329" xr:uid="{96BD08DF-0E9B-465B-B120-F77A5739D64E}"/>
    <cellStyle name="40% - uthevingsfarge 4 7 3" xfId="5041" xr:uid="{00000000-0005-0000-0000-0000E8530000}"/>
    <cellStyle name="40% - uthevingsfarge 4 7 3 2" xfId="17182" xr:uid="{00000000-0005-0000-0000-0000E9530000}"/>
    <cellStyle name="40% - uthevingsfarge 4 7 3_AVA DVA EL" xfId="17183" xr:uid="{00000000-0005-0000-0000-0000EA530000}"/>
    <cellStyle name="40% - uthevingsfarge 4 7 4" xfId="17184" xr:uid="{00000000-0005-0000-0000-0000EB530000}"/>
    <cellStyle name="40% - uthevingsfarge 4 7 5" xfId="17185" xr:uid="{00000000-0005-0000-0000-0000EC530000}"/>
    <cellStyle name="40% - uthevingsfarge 4 7 6" xfId="46853" xr:uid="{00000000-0005-0000-0000-0000ED530000}"/>
    <cellStyle name="40% - uthevingsfarge 4 7 7" xfId="46854" xr:uid="{00000000-0005-0000-0000-0000EE530000}"/>
    <cellStyle name="40% - uthevingsfarge 4 7 8" xfId="46855" xr:uid="{00000000-0005-0000-0000-0000EF530000}"/>
    <cellStyle name="40% - uthevingsfarge 4 7_3. Chng in credit spreads" xfId="46856" xr:uid="{00000000-0005-0000-0000-0000F0530000}"/>
    <cellStyle name="40% - uthevingsfarge 4 70" xfId="46857" xr:uid="{00000000-0005-0000-0000-0000F1530000}"/>
    <cellStyle name="40% - uthevingsfarge 4 71" xfId="46858" xr:uid="{00000000-0005-0000-0000-0000F2530000}"/>
    <cellStyle name="40% - uthevingsfarge 4 72" xfId="46859" xr:uid="{00000000-0005-0000-0000-0000F3530000}"/>
    <cellStyle name="40% - uthevingsfarge 4 73" xfId="46860" xr:uid="{00000000-0005-0000-0000-0000F4530000}"/>
    <cellStyle name="40% - uthevingsfarge 4 74" xfId="46861" xr:uid="{00000000-0005-0000-0000-0000F5530000}"/>
    <cellStyle name="40% - uthevingsfarge 4 8" xfId="5042" xr:uid="{00000000-0005-0000-0000-0000F6530000}"/>
    <cellStyle name="40% - uthevingsfarge 4 8 2" xfId="5043" xr:uid="{00000000-0005-0000-0000-0000F7530000}"/>
    <cellStyle name="40% - uthevingsfarge 4 8 2 2" xfId="5044" xr:uid="{00000000-0005-0000-0000-0000F8530000}"/>
    <cellStyle name="40% - uthevingsfarge 4 8 2 3" xfId="46862" xr:uid="{00000000-0005-0000-0000-0000F9530000}"/>
    <cellStyle name="40% - uthevingsfarge 4 8 2 4" xfId="46863" xr:uid="{00000000-0005-0000-0000-0000FA530000}"/>
    <cellStyle name="40% - uthevingsfarge 4 8 2_4 manuell" xfId="55330" xr:uid="{58063659-5ACD-4003-B159-8377DAFB655A}"/>
    <cellStyle name="40% - uthevingsfarge 4 8 3" xfId="5045" xr:uid="{00000000-0005-0000-0000-0000FC530000}"/>
    <cellStyle name="40% - uthevingsfarge 4 8 4" xfId="46864" xr:uid="{00000000-0005-0000-0000-0000FD530000}"/>
    <cellStyle name="40% - uthevingsfarge 4 8 5" xfId="46865" xr:uid="{00000000-0005-0000-0000-0000FE530000}"/>
    <cellStyle name="40% - uthevingsfarge 4 8_3. Chng in credit spreads" xfId="46866" xr:uid="{00000000-0005-0000-0000-0000FF530000}"/>
    <cellStyle name="40% - uthevingsfarge 4 9" xfId="5046" xr:uid="{00000000-0005-0000-0000-000000540000}"/>
    <cellStyle name="40% - uthevingsfarge 4 9 2" xfId="5047" xr:uid="{00000000-0005-0000-0000-000001540000}"/>
    <cellStyle name="40% - uthevingsfarge 4 9 2 2" xfId="5048" xr:uid="{00000000-0005-0000-0000-000002540000}"/>
    <cellStyle name="40% - uthevingsfarge 4 9 2 3" xfId="46867" xr:uid="{00000000-0005-0000-0000-000003540000}"/>
    <cellStyle name="40% - uthevingsfarge 4 9 2_4 manuell" xfId="55331" xr:uid="{21DFD38B-F526-4B61-B9CE-9194C6E67EC8}"/>
    <cellStyle name="40% - uthevingsfarge 4 9 3" xfId="5049" xr:uid="{00000000-0005-0000-0000-000005540000}"/>
    <cellStyle name="40% - uthevingsfarge 4 9 4" xfId="46868" xr:uid="{00000000-0005-0000-0000-000006540000}"/>
    <cellStyle name="40% - uthevingsfarge 4 9 5" xfId="46869" xr:uid="{00000000-0005-0000-0000-000007540000}"/>
    <cellStyle name="40% - uthevingsfarge 4 9_4 manuell" xfId="55332" xr:uid="{E36A0E07-4393-49A4-9BFA-B07FE76B8AF9}"/>
    <cellStyle name="40% - uthevingsfarge 4_4 manuell" xfId="55333" xr:uid="{85F6C2CE-3384-4A14-B385-B46C8FA701E6}"/>
    <cellStyle name="40% - uthevingsfarge 5" xfId="36255" xr:uid="{00000000-0005-0000-0000-00000A540000}"/>
    <cellStyle name="40% - uthevingsfarge 5 10" xfId="5050" xr:uid="{00000000-0005-0000-0000-00000B540000}"/>
    <cellStyle name="40% - uthevingsfarge 5 10 2" xfId="5051" xr:uid="{00000000-0005-0000-0000-00000C540000}"/>
    <cellStyle name="40% - uthevingsfarge 5 10 2 2" xfId="5052" xr:uid="{00000000-0005-0000-0000-00000D540000}"/>
    <cellStyle name="40% - uthevingsfarge 5 10 2 3" xfId="46870" xr:uid="{00000000-0005-0000-0000-00000E540000}"/>
    <cellStyle name="40% - uthevingsfarge 5 10 2_4 manuell" xfId="55334" xr:uid="{FDDDCEE7-881A-48E7-9B88-D92D4E20B620}"/>
    <cellStyle name="40% - uthevingsfarge 5 10 3" xfId="5053" xr:uid="{00000000-0005-0000-0000-000010540000}"/>
    <cellStyle name="40% - uthevingsfarge 5 10 4" xfId="46871" xr:uid="{00000000-0005-0000-0000-000011540000}"/>
    <cellStyle name="40% - uthevingsfarge 5 10 5" xfId="46872" xr:uid="{00000000-0005-0000-0000-000012540000}"/>
    <cellStyle name="40% - uthevingsfarge 5 10_4 manuell" xfId="55335" xr:uid="{CC28C45B-D29B-4972-A04B-7177D112E7AA}"/>
    <cellStyle name="40% - uthevingsfarge 5 11" xfId="5054" xr:uid="{00000000-0005-0000-0000-000014540000}"/>
    <cellStyle name="40% - uthevingsfarge 5 11 2" xfId="5055" xr:uid="{00000000-0005-0000-0000-000015540000}"/>
    <cellStyle name="40% - uthevingsfarge 5 11 2 2" xfId="5056" xr:uid="{00000000-0005-0000-0000-000016540000}"/>
    <cellStyle name="40% - uthevingsfarge 5 11 2 3" xfId="46873" xr:uid="{00000000-0005-0000-0000-000017540000}"/>
    <cellStyle name="40% - uthevingsfarge 5 11 2_4 manuell" xfId="55336" xr:uid="{2CFF4C42-9415-4DC9-8D1A-603D43F0AE50}"/>
    <cellStyle name="40% - uthevingsfarge 5 11 3" xfId="5057" xr:uid="{00000000-0005-0000-0000-000019540000}"/>
    <cellStyle name="40% - uthevingsfarge 5 11 4" xfId="46874" xr:uid="{00000000-0005-0000-0000-00001A540000}"/>
    <cellStyle name="40% - uthevingsfarge 5 11_4 manuell" xfId="55337" xr:uid="{4FA2BBD8-F7F3-4A47-8A1F-E4AD131561AB}"/>
    <cellStyle name="40% - uthevingsfarge 5 12" xfId="5058" xr:uid="{00000000-0005-0000-0000-00001C540000}"/>
    <cellStyle name="40% - uthevingsfarge 5 12 2" xfId="5059" xr:uid="{00000000-0005-0000-0000-00001D540000}"/>
    <cellStyle name="40% - uthevingsfarge 5 12 2 2" xfId="5060" xr:uid="{00000000-0005-0000-0000-00001E540000}"/>
    <cellStyle name="40% - uthevingsfarge 5 12 2 3" xfId="46875" xr:uid="{00000000-0005-0000-0000-00001F540000}"/>
    <cellStyle name="40% - uthevingsfarge 5 12 2_4 manuell" xfId="55338" xr:uid="{B2F17EEA-BF69-4F23-9E12-836CBCA65538}"/>
    <cellStyle name="40% - uthevingsfarge 5 12 3" xfId="5061" xr:uid="{00000000-0005-0000-0000-000021540000}"/>
    <cellStyle name="40% - uthevingsfarge 5 12 4" xfId="46876" xr:uid="{00000000-0005-0000-0000-000022540000}"/>
    <cellStyle name="40% - uthevingsfarge 5 12_4 manuell" xfId="55339" xr:uid="{EDE2E3DC-3178-4139-BCF6-936602EB91D7}"/>
    <cellStyle name="40% - uthevingsfarge 5 13" xfId="5062" xr:uid="{00000000-0005-0000-0000-000024540000}"/>
    <cellStyle name="40% - uthevingsfarge 5 13 2" xfId="5063" xr:uid="{00000000-0005-0000-0000-000025540000}"/>
    <cellStyle name="40% - uthevingsfarge 5 13 2 2" xfId="5064" xr:uid="{00000000-0005-0000-0000-000026540000}"/>
    <cellStyle name="40% - uthevingsfarge 5 13 2 3" xfId="46877" xr:uid="{00000000-0005-0000-0000-000027540000}"/>
    <cellStyle name="40% - uthevingsfarge 5 13 2_4 manuell" xfId="55340" xr:uid="{A2B59DBD-768E-419B-B704-E6F1E1B0CE69}"/>
    <cellStyle name="40% - uthevingsfarge 5 13 3" xfId="5065" xr:uid="{00000000-0005-0000-0000-000029540000}"/>
    <cellStyle name="40% - uthevingsfarge 5 13 4" xfId="46878" xr:uid="{00000000-0005-0000-0000-00002A540000}"/>
    <cellStyle name="40% - uthevingsfarge 5 13_4 manuell" xfId="55341" xr:uid="{EF53F646-80FD-4ABF-A124-30041792109B}"/>
    <cellStyle name="40% - uthevingsfarge 5 14" xfId="5066" xr:uid="{00000000-0005-0000-0000-00002C540000}"/>
    <cellStyle name="40% - uthevingsfarge 5 14 2" xfId="5067" xr:uid="{00000000-0005-0000-0000-00002D540000}"/>
    <cellStyle name="40% - uthevingsfarge 5 14 2 2" xfId="5068" xr:uid="{00000000-0005-0000-0000-00002E540000}"/>
    <cellStyle name="40% - uthevingsfarge 5 14 2 3" xfId="46879" xr:uid="{00000000-0005-0000-0000-00002F540000}"/>
    <cellStyle name="40% - uthevingsfarge 5 14 2_4 manuell" xfId="55342" xr:uid="{F68A2E15-5EC9-4F5B-A9EA-D03F17DF4B58}"/>
    <cellStyle name="40% - uthevingsfarge 5 14 3" xfId="5069" xr:uid="{00000000-0005-0000-0000-000031540000}"/>
    <cellStyle name="40% - uthevingsfarge 5 14 4" xfId="46880" xr:uid="{00000000-0005-0000-0000-000032540000}"/>
    <cellStyle name="40% - uthevingsfarge 5 14_4 manuell" xfId="55343" xr:uid="{EF58E2B5-0B4A-4E65-9190-E44806FE882D}"/>
    <cellStyle name="40% - uthevingsfarge 5 15" xfId="5070" xr:uid="{00000000-0005-0000-0000-000034540000}"/>
    <cellStyle name="40% - uthevingsfarge 5 15 2" xfId="5071" xr:uid="{00000000-0005-0000-0000-000035540000}"/>
    <cellStyle name="40% - uthevingsfarge 5 15 2 2" xfId="5072" xr:uid="{00000000-0005-0000-0000-000036540000}"/>
    <cellStyle name="40% - uthevingsfarge 5 15 2 3" xfId="46881" xr:uid="{00000000-0005-0000-0000-000037540000}"/>
    <cellStyle name="40% - uthevingsfarge 5 15 2_4 manuell" xfId="55344" xr:uid="{75804E07-12ED-45A7-92B3-F7D42F890B46}"/>
    <cellStyle name="40% - uthevingsfarge 5 15 3" xfId="5073" xr:uid="{00000000-0005-0000-0000-000039540000}"/>
    <cellStyle name="40% - uthevingsfarge 5 15 4" xfId="46882" xr:uid="{00000000-0005-0000-0000-00003A540000}"/>
    <cellStyle name="40% - uthevingsfarge 5 15_4 manuell" xfId="55345" xr:uid="{F1E432B7-9F70-4F01-87C1-7A3A81052E5A}"/>
    <cellStyle name="40% - uthevingsfarge 5 16" xfId="5074" xr:uid="{00000000-0005-0000-0000-00003C540000}"/>
    <cellStyle name="40% - uthevingsfarge 5 16 2" xfId="5075" xr:uid="{00000000-0005-0000-0000-00003D540000}"/>
    <cellStyle name="40% - uthevingsfarge 5 16 2 2" xfId="5076" xr:uid="{00000000-0005-0000-0000-00003E540000}"/>
    <cellStyle name="40% - uthevingsfarge 5 16 2 3" xfId="46883" xr:uid="{00000000-0005-0000-0000-00003F540000}"/>
    <cellStyle name="40% - uthevingsfarge 5 16 2_4 manuell" xfId="55346" xr:uid="{26C13AB6-DE77-426D-97BB-DB2541D07C9F}"/>
    <cellStyle name="40% - uthevingsfarge 5 16 3" xfId="5077" xr:uid="{00000000-0005-0000-0000-000041540000}"/>
    <cellStyle name="40% - uthevingsfarge 5 16 4" xfId="46884" xr:uid="{00000000-0005-0000-0000-000042540000}"/>
    <cellStyle name="40% - uthevingsfarge 5 16_4 manuell" xfId="55347" xr:uid="{37441258-D04F-4A02-A5BC-BD0CD8B0ED28}"/>
    <cellStyle name="40% - uthevingsfarge 5 17" xfId="5078" xr:uid="{00000000-0005-0000-0000-000044540000}"/>
    <cellStyle name="40% - uthevingsfarge 5 17 2" xfId="5079" xr:uid="{00000000-0005-0000-0000-000045540000}"/>
    <cellStyle name="40% - uthevingsfarge 5 17 2 2" xfId="5080" xr:uid="{00000000-0005-0000-0000-000046540000}"/>
    <cellStyle name="40% - uthevingsfarge 5 17 2 3" xfId="46885" xr:uid="{00000000-0005-0000-0000-000047540000}"/>
    <cellStyle name="40% - uthevingsfarge 5 17 2_4 manuell" xfId="55348" xr:uid="{AF260B24-8C86-495C-BFC8-604F6828E13D}"/>
    <cellStyle name="40% - uthevingsfarge 5 17 3" xfId="5081" xr:uid="{00000000-0005-0000-0000-000049540000}"/>
    <cellStyle name="40% - uthevingsfarge 5 17 4" xfId="46886" xr:uid="{00000000-0005-0000-0000-00004A540000}"/>
    <cellStyle name="40% - uthevingsfarge 5 17_4 manuell" xfId="55349" xr:uid="{AE8EDD1D-254B-44BB-9E81-F6C9892FFB39}"/>
    <cellStyle name="40% - uthevingsfarge 5 18" xfId="5082" xr:uid="{00000000-0005-0000-0000-00004C540000}"/>
    <cellStyle name="40% - uthevingsfarge 5 18 2" xfId="5083" xr:uid="{00000000-0005-0000-0000-00004D540000}"/>
    <cellStyle name="40% - uthevingsfarge 5 18 2 2" xfId="5084" xr:uid="{00000000-0005-0000-0000-00004E540000}"/>
    <cellStyle name="40% - uthevingsfarge 5 18 2 3" xfId="46887" xr:uid="{00000000-0005-0000-0000-00004F540000}"/>
    <cellStyle name="40% - uthevingsfarge 5 18 2_4 manuell" xfId="55350" xr:uid="{9D9A2E0B-6BEC-4205-9E75-4E18452E65B1}"/>
    <cellStyle name="40% - uthevingsfarge 5 18 3" xfId="5085" xr:uid="{00000000-0005-0000-0000-000051540000}"/>
    <cellStyle name="40% - uthevingsfarge 5 18 4" xfId="46888" xr:uid="{00000000-0005-0000-0000-000052540000}"/>
    <cellStyle name="40% - uthevingsfarge 5 18_4 manuell" xfId="55351" xr:uid="{9F8E68AB-A3A2-44C7-A8CA-D77C8FEC45B7}"/>
    <cellStyle name="40% - uthevingsfarge 5 19" xfId="5086" xr:uid="{00000000-0005-0000-0000-000054540000}"/>
    <cellStyle name="40% - uthevingsfarge 5 19 2" xfId="5087" xr:uid="{00000000-0005-0000-0000-000055540000}"/>
    <cellStyle name="40% - uthevingsfarge 5 19 2 2" xfId="5088" xr:uid="{00000000-0005-0000-0000-000056540000}"/>
    <cellStyle name="40% - uthevingsfarge 5 19 2 3" xfId="46889" xr:uid="{00000000-0005-0000-0000-000057540000}"/>
    <cellStyle name="40% - uthevingsfarge 5 19 2_4 manuell" xfId="55352" xr:uid="{9EA7393F-A64B-4287-A6C5-4273515558F8}"/>
    <cellStyle name="40% - uthevingsfarge 5 19 3" xfId="5089" xr:uid="{00000000-0005-0000-0000-000059540000}"/>
    <cellStyle name="40% - uthevingsfarge 5 19 4" xfId="46890" xr:uid="{00000000-0005-0000-0000-00005A540000}"/>
    <cellStyle name="40% - uthevingsfarge 5 19_4 manuell" xfId="55353" xr:uid="{67A5CA50-D87E-44F6-BC47-CE1AC6CCE62D}"/>
    <cellStyle name="40% - uthevingsfarge 5 2" xfId="5090" xr:uid="{00000000-0005-0000-0000-00005C540000}"/>
    <cellStyle name="40% - uthevingsfarge 5 2 10" xfId="17186" xr:uid="{00000000-0005-0000-0000-00005D540000}"/>
    <cellStyle name="40% - uthevingsfarge 5 2 10 2" xfId="17187" xr:uid="{00000000-0005-0000-0000-00005E540000}"/>
    <cellStyle name="40% - uthevingsfarge 5 2 10 3" xfId="17188" xr:uid="{00000000-0005-0000-0000-00005F540000}"/>
    <cellStyle name="40% - uthevingsfarge 5 2 10_AVA DVA EL" xfId="17189" xr:uid="{00000000-0005-0000-0000-000060540000}"/>
    <cellStyle name="40% - uthevingsfarge 5 2 11" xfId="17190" xr:uid="{00000000-0005-0000-0000-000061540000}"/>
    <cellStyle name="40% - uthevingsfarge 5 2 12" xfId="17191" xr:uid="{00000000-0005-0000-0000-000062540000}"/>
    <cellStyle name="40% - uthevingsfarge 5 2 13" xfId="46891" xr:uid="{00000000-0005-0000-0000-000063540000}"/>
    <cellStyle name="40% - uthevingsfarge 5 2 14" xfId="46892" xr:uid="{00000000-0005-0000-0000-000064540000}"/>
    <cellStyle name="40% - uthevingsfarge 5 2 15" xfId="46893" xr:uid="{00000000-0005-0000-0000-000065540000}"/>
    <cellStyle name="40% - uthevingsfarge 5 2 16" xfId="46894" xr:uid="{00000000-0005-0000-0000-000066540000}"/>
    <cellStyle name="40% - uthevingsfarge 5 2 2" xfId="5091" xr:uid="{00000000-0005-0000-0000-000067540000}"/>
    <cellStyle name="40% - uthevingsfarge 5 2 2 10" xfId="46895" xr:uid="{00000000-0005-0000-0000-000068540000}"/>
    <cellStyle name="40% - uthevingsfarge 5 2 2 11" xfId="46896" xr:uid="{00000000-0005-0000-0000-000069540000}"/>
    <cellStyle name="40% - uthevingsfarge 5 2 2 2" xfId="5092" xr:uid="{00000000-0005-0000-0000-00006A540000}"/>
    <cellStyle name="40% - uthevingsfarge 5 2 2 2 10" xfId="46897" xr:uid="{00000000-0005-0000-0000-00006B540000}"/>
    <cellStyle name="40% - uthevingsfarge 5 2 2 2 2" xfId="17192" xr:uid="{00000000-0005-0000-0000-00006C540000}"/>
    <cellStyle name="40% - uthevingsfarge 5 2 2 2 2 2" xfId="17193" xr:uid="{00000000-0005-0000-0000-00006D540000}"/>
    <cellStyle name="40% - uthevingsfarge 5 2 2 2 2 2 2" xfId="46898" xr:uid="{00000000-0005-0000-0000-00006E540000}"/>
    <cellStyle name="40% - uthevingsfarge 5 2 2 2 2 2 2 2" xfId="46899" xr:uid="{00000000-0005-0000-0000-00006F540000}"/>
    <cellStyle name="40% - uthevingsfarge 5 2 2 2 2 2 3" xfId="46900" xr:uid="{00000000-0005-0000-0000-000070540000}"/>
    <cellStyle name="40% - uthevingsfarge 5 2 2 2 2 2_3. Chng in credit spreads" xfId="46901" xr:uid="{00000000-0005-0000-0000-000071540000}"/>
    <cellStyle name="40% - uthevingsfarge 5 2 2 2 2 3" xfId="17194" xr:uid="{00000000-0005-0000-0000-000072540000}"/>
    <cellStyle name="40% - uthevingsfarge 5 2 2 2 2 3 2" xfId="46902" xr:uid="{00000000-0005-0000-0000-000073540000}"/>
    <cellStyle name="40% - uthevingsfarge 5 2 2 2 2 4" xfId="46903" xr:uid="{00000000-0005-0000-0000-000074540000}"/>
    <cellStyle name="40% - uthevingsfarge 5 2 2 2 2 5" xfId="46904" xr:uid="{00000000-0005-0000-0000-000075540000}"/>
    <cellStyle name="40% - uthevingsfarge 5 2 2 2 2 6" xfId="46905" xr:uid="{00000000-0005-0000-0000-000076540000}"/>
    <cellStyle name="40% - uthevingsfarge 5 2 2 2 2_3. Chng in credit spreads" xfId="46906" xr:uid="{00000000-0005-0000-0000-000077540000}"/>
    <cellStyle name="40% - uthevingsfarge 5 2 2 2 3" xfId="17195" xr:uid="{00000000-0005-0000-0000-000078540000}"/>
    <cellStyle name="40% - uthevingsfarge 5 2 2 2 3 2" xfId="17196" xr:uid="{00000000-0005-0000-0000-000079540000}"/>
    <cellStyle name="40% - uthevingsfarge 5 2 2 2 3 2 2" xfId="46907" xr:uid="{00000000-0005-0000-0000-00007A540000}"/>
    <cellStyle name="40% - uthevingsfarge 5 2 2 2 3 2 2 2" xfId="46908" xr:uid="{00000000-0005-0000-0000-00007B540000}"/>
    <cellStyle name="40% - uthevingsfarge 5 2 2 2 3 2 3" xfId="46909" xr:uid="{00000000-0005-0000-0000-00007C540000}"/>
    <cellStyle name="40% - uthevingsfarge 5 2 2 2 3 2_3. Chng in credit spreads" xfId="46910" xr:uid="{00000000-0005-0000-0000-00007D540000}"/>
    <cellStyle name="40% - uthevingsfarge 5 2 2 2 3 3" xfId="17197" xr:uid="{00000000-0005-0000-0000-00007E540000}"/>
    <cellStyle name="40% - uthevingsfarge 5 2 2 2 3 3 2" xfId="46911" xr:uid="{00000000-0005-0000-0000-00007F540000}"/>
    <cellStyle name="40% - uthevingsfarge 5 2 2 2 3 4" xfId="46912" xr:uid="{00000000-0005-0000-0000-000080540000}"/>
    <cellStyle name="40% - uthevingsfarge 5 2 2 2 3 5" xfId="46913" xr:uid="{00000000-0005-0000-0000-000081540000}"/>
    <cellStyle name="40% - uthevingsfarge 5 2 2 2 3 6" xfId="46914" xr:uid="{00000000-0005-0000-0000-000082540000}"/>
    <cellStyle name="40% - uthevingsfarge 5 2 2 2 3_3. Chng in credit spreads" xfId="46915" xr:uid="{00000000-0005-0000-0000-000083540000}"/>
    <cellStyle name="40% - uthevingsfarge 5 2 2 2 4" xfId="17198" xr:uid="{00000000-0005-0000-0000-000084540000}"/>
    <cellStyle name="40% - uthevingsfarge 5 2 2 2 4 2" xfId="17199" xr:uid="{00000000-0005-0000-0000-000085540000}"/>
    <cellStyle name="40% - uthevingsfarge 5 2 2 2 4 2 2" xfId="46916" xr:uid="{00000000-0005-0000-0000-000086540000}"/>
    <cellStyle name="40% - uthevingsfarge 5 2 2 2 4 3" xfId="17200" xr:uid="{00000000-0005-0000-0000-000087540000}"/>
    <cellStyle name="40% - uthevingsfarge 5 2 2 2 4 4" xfId="46917" xr:uid="{00000000-0005-0000-0000-000088540000}"/>
    <cellStyle name="40% - uthevingsfarge 5 2 2 2 4 5" xfId="46918" xr:uid="{00000000-0005-0000-0000-000089540000}"/>
    <cellStyle name="40% - uthevingsfarge 5 2 2 2 4 6" xfId="46919" xr:uid="{00000000-0005-0000-0000-00008A540000}"/>
    <cellStyle name="40% - uthevingsfarge 5 2 2 2 4_3. Chng in credit spreads" xfId="46920" xr:uid="{00000000-0005-0000-0000-00008B540000}"/>
    <cellStyle name="40% - uthevingsfarge 5 2 2 2 5" xfId="17201" xr:uid="{00000000-0005-0000-0000-00008C540000}"/>
    <cellStyle name="40% - uthevingsfarge 5 2 2 2 5 2" xfId="17202" xr:uid="{00000000-0005-0000-0000-00008D540000}"/>
    <cellStyle name="40% - uthevingsfarge 5 2 2 2 5 2 2" xfId="46921" xr:uid="{00000000-0005-0000-0000-00008E540000}"/>
    <cellStyle name="40% - uthevingsfarge 5 2 2 2 5 3" xfId="17203" xr:uid="{00000000-0005-0000-0000-00008F540000}"/>
    <cellStyle name="40% - uthevingsfarge 5 2 2 2 5 4" xfId="46922" xr:uid="{00000000-0005-0000-0000-000090540000}"/>
    <cellStyle name="40% - uthevingsfarge 5 2 2 2 5 5" xfId="46923" xr:uid="{00000000-0005-0000-0000-000091540000}"/>
    <cellStyle name="40% - uthevingsfarge 5 2 2 2 5_3. Chng in credit spreads" xfId="46924" xr:uid="{00000000-0005-0000-0000-000092540000}"/>
    <cellStyle name="40% - uthevingsfarge 5 2 2 2 6" xfId="17204" xr:uid="{00000000-0005-0000-0000-000093540000}"/>
    <cellStyle name="40% - uthevingsfarge 5 2 2 2 6 2" xfId="46925" xr:uid="{00000000-0005-0000-0000-000094540000}"/>
    <cellStyle name="40% - uthevingsfarge 5 2 2 2 7" xfId="17205" xr:uid="{00000000-0005-0000-0000-000095540000}"/>
    <cellStyle name="40% - uthevingsfarge 5 2 2 2 8" xfId="46926" xr:uid="{00000000-0005-0000-0000-000096540000}"/>
    <cellStyle name="40% - uthevingsfarge 5 2 2 2 9" xfId="46927" xr:uid="{00000000-0005-0000-0000-000097540000}"/>
    <cellStyle name="40% - uthevingsfarge 5 2 2 2_3. Chng in credit spreads" xfId="46928" xr:uid="{00000000-0005-0000-0000-000098540000}"/>
    <cellStyle name="40% - uthevingsfarge 5 2 2 3" xfId="17206" xr:uid="{00000000-0005-0000-0000-000099540000}"/>
    <cellStyle name="40% - uthevingsfarge 5 2 2 3 2" xfId="17207" xr:uid="{00000000-0005-0000-0000-00009A540000}"/>
    <cellStyle name="40% - uthevingsfarge 5 2 2 3 2 2" xfId="46929" xr:uid="{00000000-0005-0000-0000-00009B540000}"/>
    <cellStyle name="40% - uthevingsfarge 5 2 2 3 2 2 2" xfId="46930" xr:uid="{00000000-0005-0000-0000-00009C540000}"/>
    <cellStyle name="40% - uthevingsfarge 5 2 2 3 2 3" xfId="46931" xr:uid="{00000000-0005-0000-0000-00009D540000}"/>
    <cellStyle name="40% - uthevingsfarge 5 2 2 3 2_3. Chng in credit spreads" xfId="46932" xr:uid="{00000000-0005-0000-0000-00009E540000}"/>
    <cellStyle name="40% - uthevingsfarge 5 2 2 3 3" xfId="17208" xr:uid="{00000000-0005-0000-0000-00009F540000}"/>
    <cellStyle name="40% - uthevingsfarge 5 2 2 3 3 2" xfId="46933" xr:uid="{00000000-0005-0000-0000-0000A0540000}"/>
    <cellStyle name="40% - uthevingsfarge 5 2 2 3 4" xfId="46934" xr:uid="{00000000-0005-0000-0000-0000A1540000}"/>
    <cellStyle name="40% - uthevingsfarge 5 2 2 3 5" xfId="46935" xr:uid="{00000000-0005-0000-0000-0000A2540000}"/>
    <cellStyle name="40% - uthevingsfarge 5 2 2 3 6" xfId="46936" xr:uid="{00000000-0005-0000-0000-0000A3540000}"/>
    <cellStyle name="40% - uthevingsfarge 5 2 2 3_3. Chng in credit spreads" xfId="46937" xr:uid="{00000000-0005-0000-0000-0000A4540000}"/>
    <cellStyle name="40% - uthevingsfarge 5 2 2 4" xfId="17209" xr:uid="{00000000-0005-0000-0000-0000A5540000}"/>
    <cellStyle name="40% - uthevingsfarge 5 2 2 4 2" xfId="17210" xr:uid="{00000000-0005-0000-0000-0000A6540000}"/>
    <cellStyle name="40% - uthevingsfarge 5 2 2 4 2 2" xfId="46938" xr:uid="{00000000-0005-0000-0000-0000A7540000}"/>
    <cellStyle name="40% - uthevingsfarge 5 2 2 4 2 2 2" xfId="46939" xr:uid="{00000000-0005-0000-0000-0000A8540000}"/>
    <cellStyle name="40% - uthevingsfarge 5 2 2 4 2 3" xfId="46940" xr:uid="{00000000-0005-0000-0000-0000A9540000}"/>
    <cellStyle name="40% - uthevingsfarge 5 2 2 4 2_3. Chng in credit spreads" xfId="46941" xr:uid="{00000000-0005-0000-0000-0000AA540000}"/>
    <cellStyle name="40% - uthevingsfarge 5 2 2 4 3" xfId="17211" xr:uid="{00000000-0005-0000-0000-0000AB540000}"/>
    <cellStyle name="40% - uthevingsfarge 5 2 2 4 3 2" xfId="46942" xr:uid="{00000000-0005-0000-0000-0000AC540000}"/>
    <cellStyle name="40% - uthevingsfarge 5 2 2 4 4" xfId="46943" xr:uid="{00000000-0005-0000-0000-0000AD540000}"/>
    <cellStyle name="40% - uthevingsfarge 5 2 2 4 5" xfId="46944" xr:uid="{00000000-0005-0000-0000-0000AE540000}"/>
    <cellStyle name="40% - uthevingsfarge 5 2 2 4 6" xfId="46945" xr:uid="{00000000-0005-0000-0000-0000AF540000}"/>
    <cellStyle name="40% - uthevingsfarge 5 2 2 4_3. Chng in credit spreads" xfId="46946" xr:uid="{00000000-0005-0000-0000-0000B0540000}"/>
    <cellStyle name="40% - uthevingsfarge 5 2 2 5" xfId="17212" xr:uid="{00000000-0005-0000-0000-0000B1540000}"/>
    <cellStyle name="40% - uthevingsfarge 5 2 2 5 2" xfId="17213" xr:uid="{00000000-0005-0000-0000-0000B2540000}"/>
    <cellStyle name="40% - uthevingsfarge 5 2 2 5 2 2" xfId="46947" xr:uid="{00000000-0005-0000-0000-0000B3540000}"/>
    <cellStyle name="40% - uthevingsfarge 5 2 2 5 2 2 2" xfId="46948" xr:uid="{00000000-0005-0000-0000-0000B4540000}"/>
    <cellStyle name="40% - uthevingsfarge 5 2 2 5 2 3" xfId="46949" xr:uid="{00000000-0005-0000-0000-0000B5540000}"/>
    <cellStyle name="40% - uthevingsfarge 5 2 2 5 2_3. Chng in credit spreads" xfId="46950" xr:uid="{00000000-0005-0000-0000-0000B6540000}"/>
    <cellStyle name="40% - uthevingsfarge 5 2 2 5 3" xfId="17214" xr:uid="{00000000-0005-0000-0000-0000B7540000}"/>
    <cellStyle name="40% - uthevingsfarge 5 2 2 5 3 2" xfId="46951" xr:uid="{00000000-0005-0000-0000-0000B8540000}"/>
    <cellStyle name="40% - uthevingsfarge 5 2 2 5 4" xfId="46952" xr:uid="{00000000-0005-0000-0000-0000B9540000}"/>
    <cellStyle name="40% - uthevingsfarge 5 2 2 5 5" xfId="46953" xr:uid="{00000000-0005-0000-0000-0000BA540000}"/>
    <cellStyle name="40% - uthevingsfarge 5 2 2 5 6" xfId="46954" xr:uid="{00000000-0005-0000-0000-0000BB540000}"/>
    <cellStyle name="40% - uthevingsfarge 5 2 2 5_3. Chng in credit spreads" xfId="46955" xr:uid="{00000000-0005-0000-0000-0000BC540000}"/>
    <cellStyle name="40% - uthevingsfarge 5 2 2 6" xfId="17215" xr:uid="{00000000-0005-0000-0000-0000BD540000}"/>
    <cellStyle name="40% - uthevingsfarge 5 2 2 6 2" xfId="17216" xr:uid="{00000000-0005-0000-0000-0000BE540000}"/>
    <cellStyle name="40% - uthevingsfarge 5 2 2 6 2 2" xfId="46956" xr:uid="{00000000-0005-0000-0000-0000BF540000}"/>
    <cellStyle name="40% - uthevingsfarge 5 2 2 6 3" xfId="17217" xr:uid="{00000000-0005-0000-0000-0000C0540000}"/>
    <cellStyle name="40% - uthevingsfarge 5 2 2 6 4" xfId="46957" xr:uid="{00000000-0005-0000-0000-0000C1540000}"/>
    <cellStyle name="40% - uthevingsfarge 5 2 2 6 5" xfId="46958" xr:uid="{00000000-0005-0000-0000-0000C2540000}"/>
    <cellStyle name="40% - uthevingsfarge 5 2 2 6 6" xfId="46959" xr:uid="{00000000-0005-0000-0000-0000C3540000}"/>
    <cellStyle name="40% - uthevingsfarge 5 2 2 6_3. Chng in credit spreads" xfId="46960" xr:uid="{00000000-0005-0000-0000-0000C4540000}"/>
    <cellStyle name="40% - uthevingsfarge 5 2 2 7" xfId="17218" xr:uid="{00000000-0005-0000-0000-0000C5540000}"/>
    <cellStyle name="40% - uthevingsfarge 5 2 2 7 2" xfId="46961" xr:uid="{00000000-0005-0000-0000-0000C6540000}"/>
    <cellStyle name="40% - uthevingsfarge 5 2 2 8" xfId="39955" xr:uid="{00000000-0005-0000-0000-0000C7540000}"/>
    <cellStyle name="40% - uthevingsfarge 5 2 2 9" xfId="46962" xr:uid="{00000000-0005-0000-0000-0000C8540000}"/>
    <cellStyle name="40% - uthevingsfarge 5 2 2_3. Chng in credit spreads" xfId="46963" xr:uid="{00000000-0005-0000-0000-0000C9540000}"/>
    <cellStyle name="40% - uthevingsfarge 5 2 3" xfId="12468" xr:uid="{00000000-0005-0000-0000-0000CA540000}"/>
    <cellStyle name="40% - uthevingsfarge 5 2 3 10" xfId="46964" xr:uid="{00000000-0005-0000-0000-0000CB540000}"/>
    <cellStyle name="40% - uthevingsfarge 5 2 3 2" xfId="17219" xr:uid="{00000000-0005-0000-0000-0000CC540000}"/>
    <cellStyle name="40% - uthevingsfarge 5 2 3 2 2" xfId="17220" xr:uid="{00000000-0005-0000-0000-0000CD540000}"/>
    <cellStyle name="40% - uthevingsfarge 5 2 3 2 2 2" xfId="46965" xr:uid="{00000000-0005-0000-0000-0000CE540000}"/>
    <cellStyle name="40% - uthevingsfarge 5 2 3 2 2 2 2" xfId="46966" xr:uid="{00000000-0005-0000-0000-0000CF540000}"/>
    <cellStyle name="40% - uthevingsfarge 5 2 3 2 2 3" xfId="46967" xr:uid="{00000000-0005-0000-0000-0000D0540000}"/>
    <cellStyle name="40% - uthevingsfarge 5 2 3 2 2_3. Chng in credit spreads" xfId="46968" xr:uid="{00000000-0005-0000-0000-0000D1540000}"/>
    <cellStyle name="40% - uthevingsfarge 5 2 3 2 3" xfId="17221" xr:uid="{00000000-0005-0000-0000-0000D2540000}"/>
    <cellStyle name="40% - uthevingsfarge 5 2 3 2 3 2" xfId="46969" xr:uid="{00000000-0005-0000-0000-0000D3540000}"/>
    <cellStyle name="40% - uthevingsfarge 5 2 3 2 3 2 2" xfId="46970" xr:uid="{00000000-0005-0000-0000-0000D4540000}"/>
    <cellStyle name="40% - uthevingsfarge 5 2 3 2 3 3" xfId="46971" xr:uid="{00000000-0005-0000-0000-0000D5540000}"/>
    <cellStyle name="40% - uthevingsfarge 5 2 3 2 3_3. Chng in credit spreads" xfId="46972" xr:uid="{00000000-0005-0000-0000-0000D6540000}"/>
    <cellStyle name="40% - uthevingsfarge 5 2 3 2 4" xfId="46973" xr:uid="{00000000-0005-0000-0000-0000D7540000}"/>
    <cellStyle name="40% - uthevingsfarge 5 2 3 2 4 2" xfId="46974" xr:uid="{00000000-0005-0000-0000-0000D8540000}"/>
    <cellStyle name="40% - uthevingsfarge 5 2 3 2 4 2 2" xfId="46975" xr:uid="{00000000-0005-0000-0000-0000D9540000}"/>
    <cellStyle name="40% - uthevingsfarge 5 2 3 2 4 3" xfId="46976" xr:uid="{00000000-0005-0000-0000-0000DA540000}"/>
    <cellStyle name="40% - uthevingsfarge 5 2 3 2 4_3. Chng in credit spreads" xfId="46977" xr:uid="{00000000-0005-0000-0000-0000DB540000}"/>
    <cellStyle name="40% - uthevingsfarge 5 2 3 2 5" xfId="46978" xr:uid="{00000000-0005-0000-0000-0000DC540000}"/>
    <cellStyle name="40% - uthevingsfarge 5 2 3 2 5 2" xfId="46979" xr:uid="{00000000-0005-0000-0000-0000DD540000}"/>
    <cellStyle name="40% - uthevingsfarge 5 2 3 2 6" xfId="46980" xr:uid="{00000000-0005-0000-0000-0000DE540000}"/>
    <cellStyle name="40% - uthevingsfarge 5 2 3 2_3. Chng in credit spreads" xfId="46981" xr:uid="{00000000-0005-0000-0000-0000DF540000}"/>
    <cellStyle name="40% - uthevingsfarge 5 2 3 3" xfId="17222" xr:uid="{00000000-0005-0000-0000-0000E0540000}"/>
    <cellStyle name="40% - uthevingsfarge 5 2 3 3 2" xfId="17223" xr:uid="{00000000-0005-0000-0000-0000E1540000}"/>
    <cellStyle name="40% - uthevingsfarge 5 2 3 3 2 2" xfId="46982" xr:uid="{00000000-0005-0000-0000-0000E2540000}"/>
    <cellStyle name="40% - uthevingsfarge 5 2 3 3 2 2 2" xfId="46983" xr:uid="{00000000-0005-0000-0000-0000E3540000}"/>
    <cellStyle name="40% - uthevingsfarge 5 2 3 3 2 3" xfId="46984" xr:uid="{00000000-0005-0000-0000-0000E4540000}"/>
    <cellStyle name="40% - uthevingsfarge 5 2 3 3 2_3. Chng in credit spreads" xfId="46985" xr:uid="{00000000-0005-0000-0000-0000E5540000}"/>
    <cellStyle name="40% - uthevingsfarge 5 2 3 3 3" xfId="17224" xr:uid="{00000000-0005-0000-0000-0000E6540000}"/>
    <cellStyle name="40% - uthevingsfarge 5 2 3 3 3 2" xfId="46986" xr:uid="{00000000-0005-0000-0000-0000E7540000}"/>
    <cellStyle name="40% - uthevingsfarge 5 2 3 3 4" xfId="46987" xr:uid="{00000000-0005-0000-0000-0000E8540000}"/>
    <cellStyle name="40% - uthevingsfarge 5 2 3 3 5" xfId="46988" xr:uid="{00000000-0005-0000-0000-0000E9540000}"/>
    <cellStyle name="40% - uthevingsfarge 5 2 3 3 6" xfId="46989" xr:uid="{00000000-0005-0000-0000-0000EA540000}"/>
    <cellStyle name="40% - uthevingsfarge 5 2 3 3_3. Chng in credit spreads" xfId="46990" xr:uid="{00000000-0005-0000-0000-0000EB540000}"/>
    <cellStyle name="40% - uthevingsfarge 5 2 3 4" xfId="17225" xr:uid="{00000000-0005-0000-0000-0000EC540000}"/>
    <cellStyle name="40% - uthevingsfarge 5 2 3 4 2" xfId="17226" xr:uid="{00000000-0005-0000-0000-0000ED540000}"/>
    <cellStyle name="40% - uthevingsfarge 5 2 3 4 2 2" xfId="46991" xr:uid="{00000000-0005-0000-0000-0000EE540000}"/>
    <cellStyle name="40% - uthevingsfarge 5 2 3 4 3" xfId="17227" xr:uid="{00000000-0005-0000-0000-0000EF540000}"/>
    <cellStyle name="40% - uthevingsfarge 5 2 3 4 4" xfId="46992" xr:uid="{00000000-0005-0000-0000-0000F0540000}"/>
    <cellStyle name="40% - uthevingsfarge 5 2 3 4 5" xfId="46993" xr:uid="{00000000-0005-0000-0000-0000F1540000}"/>
    <cellStyle name="40% - uthevingsfarge 5 2 3 4 6" xfId="46994" xr:uid="{00000000-0005-0000-0000-0000F2540000}"/>
    <cellStyle name="40% - uthevingsfarge 5 2 3 4_3. Chng in credit spreads" xfId="46995" xr:uid="{00000000-0005-0000-0000-0000F3540000}"/>
    <cellStyle name="40% - uthevingsfarge 5 2 3 5" xfId="17228" xr:uid="{00000000-0005-0000-0000-0000F4540000}"/>
    <cellStyle name="40% - uthevingsfarge 5 2 3 5 2" xfId="17229" xr:uid="{00000000-0005-0000-0000-0000F5540000}"/>
    <cellStyle name="40% - uthevingsfarge 5 2 3 5 2 2" xfId="46996" xr:uid="{00000000-0005-0000-0000-0000F6540000}"/>
    <cellStyle name="40% - uthevingsfarge 5 2 3 5 3" xfId="17230" xr:uid="{00000000-0005-0000-0000-0000F7540000}"/>
    <cellStyle name="40% - uthevingsfarge 5 2 3 5 4" xfId="46997" xr:uid="{00000000-0005-0000-0000-0000F8540000}"/>
    <cellStyle name="40% - uthevingsfarge 5 2 3 5 5" xfId="46998" xr:uid="{00000000-0005-0000-0000-0000F9540000}"/>
    <cellStyle name="40% - uthevingsfarge 5 2 3 5 6" xfId="46999" xr:uid="{00000000-0005-0000-0000-0000FA540000}"/>
    <cellStyle name="40% - uthevingsfarge 5 2 3 5_3. Chng in credit spreads" xfId="47000" xr:uid="{00000000-0005-0000-0000-0000FB540000}"/>
    <cellStyle name="40% - uthevingsfarge 5 2 3 6" xfId="17231" xr:uid="{00000000-0005-0000-0000-0000FC540000}"/>
    <cellStyle name="40% - uthevingsfarge 5 2 3 6 2" xfId="47001" xr:uid="{00000000-0005-0000-0000-0000FD540000}"/>
    <cellStyle name="40% - uthevingsfarge 5 2 3 6 2 2" xfId="47002" xr:uid="{00000000-0005-0000-0000-0000FE540000}"/>
    <cellStyle name="40% - uthevingsfarge 5 2 3 6 3" xfId="47003" xr:uid="{00000000-0005-0000-0000-0000FF540000}"/>
    <cellStyle name="40% - uthevingsfarge 5 2 3 6_3. Chng in credit spreads" xfId="47004" xr:uid="{00000000-0005-0000-0000-000000550000}"/>
    <cellStyle name="40% - uthevingsfarge 5 2 3 7" xfId="17232" xr:uid="{00000000-0005-0000-0000-000001550000}"/>
    <cellStyle name="40% - uthevingsfarge 5 2 3 7 2" xfId="47005" xr:uid="{00000000-0005-0000-0000-000002550000}"/>
    <cellStyle name="40% - uthevingsfarge 5 2 3 8" xfId="39956" xr:uid="{00000000-0005-0000-0000-000003550000}"/>
    <cellStyle name="40% - uthevingsfarge 5 2 3 9" xfId="47006" xr:uid="{00000000-0005-0000-0000-000004550000}"/>
    <cellStyle name="40% - uthevingsfarge 5 2 3_3. Chng in credit spreads" xfId="47007" xr:uid="{00000000-0005-0000-0000-000005550000}"/>
    <cellStyle name="40% - uthevingsfarge 5 2 4" xfId="17233" xr:uid="{00000000-0005-0000-0000-000006550000}"/>
    <cellStyle name="40% - uthevingsfarge 5 2 4 2" xfId="17234" xr:uid="{00000000-0005-0000-0000-000007550000}"/>
    <cellStyle name="40% - uthevingsfarge 5 2 4 2 2" xfId="17235" xr:uid="{00000000-0005-0000-0000-000008550000}"/>
    <cellStyle name="40% - uthevingsfarge 5 2 4 2 2 2" xfId="47008" xr:uid="{00000000-0005-0000-0000-000009550000}"/>
    <cellStyle name="40% - uthevingsfarge 5 2 4 2 3" xfId="47009" xr:uid="{00000000-0005-0000-0000-00000A550000}"/>
    <cellStyle name="40% - uthevingsfarge 5 2 4 2_3. Chng in credit spreads" xfId="47010" xr:uid="{00000000-0005-0000-0000-00000B550000}"/>
    <cellStyle name="40% - uthevingsfarge 5 2 4 3" xfId="17236" xr:uid="{00000000-0005-0000-0000-00000C550000}"/>
    <cellStyle name="40% - uthevingsfarge 5 2 4 3 2" xfId="47011" xr:uid="{00000000-0005-0000-0000-00000D550000}"/>
    <cellStyle name="40% - uthevingsfarge 5 2 4 3 2 2" xfId="47012" xr:uid="{00000000-0005-0000-0000-00000E550000}"/>
    <cellStyle name="40% - uthevingsfarge 5 2 4 3 3" xfId="47013" xr:uid="{00000000-0005-0000-0000-00000F550000}"/>
    <cellStyle name="40% - uthevingsfarge 5 2 4 3_3. Chng in credit spreads" xfId="47014" xr:uid="{00000000-0005-0000-0000-000010550000}"/>
    <cellStyle name="40% - uthevingsfarge 5 2 4 4" xfId="17237" xr:uid="{00000000-0005-0000-0000-000011550000}"/>
    <cellStyle name="40% - uthevingsfarge 5 2 4 4 2" xfId="47015" xr:uid="{00000000-0005-0000-0000-000012550000}"/>
    <cellStyle name="40% - uthevingsfarge 5 2 4 4 2 2" xfId="47016" xr:uid="{00000000-0005-0000-0000-000013550000}"/>
    <cellStyle name="40% - uthevingsfarge 5 2 4 4 3" xfId="47017" xr:uid="{00000000-0005-0000-0000-000014550000}"/>
    <cellStyle name="40% - uthevingsfarge 5 2 4 4_3. Chng in credit spreads" xfId="47018" xr:uid="{00000000-0005-0000-0000-000015550000}"/>
    <cellStyle name="40% - uthevingsfarge 5 2 4 5" xfId="47019" xr:uid="{00000000-0005-0000-0000-000016550000}"/>
    <cellStyle name="40% - uthevingsfarge 5 2 4 5 2" xfId="47020" xr:uid="{00000000-0005-0000-0000-000017550000}"/>
    <cellStyle name="40% - uthevingsfarge 5 2 4 6" xfId="47021" xr:uid="{00000000-0005-0000-0000-000018550000}"/>
    <cellStyle name="40% - uthevingsfarge 5 2 4 7" xfId="47022" xr:uid="{00000000-0005-0000-0000-000019550000}"/>
    <cellStyle name="40% - uthevingsfarge 5 2 4_3. Chng in credit spreads" xfId="47023" xr:uid="{00000000-0005-0000-0000-00001A550000}"/>
    <cellStyle name="40% - uthevingsfarge 5 2 5" xfId="17238" xr:uid="{00000000-0005-0000-0000-00001B550000}"/>
    <cellStyle name="40% - uthevingsfarge 5 2 5 2" xfId="17239" xr:uid="{00000000-0005-0000-0000-00001C550000}"/>
    <cellStyle name="40% - uthevingsfarge 5 2 5 2 2" xfId="17240" xr:uid="{00000000-0005-0000-0000-00001D550000}"/>
    <cellStyle name="40% - uthevingsfarge 5 2 5 2 2 2" xfId="47024" xr:uid="{00000000-0005-0000-0000-00001E550000}"/>
    <cellStyle name="40% - uthevingsfarge 5 2 5 2 3" xfId="47025" xr:uid="{00000000-0005-0000-0000-00001F550000}"/>
    <cellStyle name="40% - uthevingsfarge 5 2 5 2_3. Chng in credit spreads" xfId="47026" xr:uid="{00000000-0005-0000-0000-000020550000}"/>
    <cellStyle name="40% - uthevingsfarge 5 2 5 3" xfId="17241" xr:uid="{00000000-0005-0000-0000-000021550000}"/>
    <cellStyle name="40% - uthevingsfarge 5 2 5 3 2" xfId="47027" xr:uid="{00000000-0005-0000-0000-000022550000}"/>
    <cellStyle name="40% - uthevingsfarge 5 2 5 4" xfId="17242" xr:uid="{00000000-0005-0000-0000-000023550000}"/>
    <cellStyle name="40% - uthevingsfarge 5 2 5 5" xfId="47028" xr:uid="{00000000-0005-0000-0000-000024550000}"/>
    <cellStyle name="40% - uthevingsfarge 5 2 5 6" xfId="47029" xr:uid="{00000000-0005-0000-0000-000025550000}"/>
    <cellStyle name="40% - uthevingsfarge 5 2 5 7" xfId="47030" xr:uid="{00000000-0005-0000-0000-000026550000}"/>
    <cellStyle name="40% - uthevingsfarge 5 2 5_3. Chng in credit spreads" xfId="47031" xr:uid="{00000000-0005-0000-0000-000027550000}"/>
    <cellStyle name="40% - uthevingsfarge 5 2 6" xfId="17243" xr:uid="{00000000-0005-0000-0000-000028550000}"/>
    <cellStyle name="40% - uthevingsfarge 5 2 6 2" xfId="17244" xr:uid="{00000000-0005-0000-0000-000029550000}"/>
    <cellStyle name="40% - uthevingsfarge 5 2 6 2 2" xfId="17245" xr:uid="{00000000-0005-0000-0000-00002A550000}"/>
    <cellStyle name="40% - uthevingsfarge 5 2 6 2 2 2" xfId="47032" xr:uid="{00000000-0005-0000-0000-00002B550000}"/>
    <cellStyle name="40% - uthevingsfarge 5 2 6 2 3" xfId="47033" xr:uid="{00000000-0005-0000-0000-00002C550000}"/>
    <cellStyle name="40% - uthevingsfarge 5 2 6 2_3. Chng in credit spreads" xfId="47034" xr:uid="{00000000-0005-0000-0000-00002D550000}"/>
    <cellStyle name="40% - uthevingsfarge 5 2 6 3" xfId="17246" xr:uid="{00000000-0005-0000-0000-00002E550000}"/>
    <cellStyle name="40% - uthevingsfarge 5 2 6 3 2" xfId="47035" xr:uid="{00000000-0005-0000-0000-00002F550000}"/>
    <cellStyle name="40% - uthevingsfarge 5 2 6 4" xfId="17247" xr:uid="{00000000-0005-0000-0000-000030550000}"/>
    <cellStyle name="40% - uthevingsfarge 5 2 6 5" xfId="47036" xr:uid="{00000000-0005-0000-0000-000031550000}"/>
    <cellStyle name="40% - uthevingsfarge 5 2 6 6" xfId="47037" xr:uid="{00000000-0005-0000-0000-000032550000}"/>
    <cellStyle name="40% - uthevingsfarge 5 2 6 7" xfId="47038" xr:uid="{00000000-0005-0000-0000-000033550000}"/>
    <cellStyle name="40% - uthevingsfarge 5 2 6_3. Chng in credit spreads" xfId="47039" xr:uid="{00000000-0005-0000-0000-000034550000}"/>
    <cellStyle name="40% - uthevingsfarge 5 2 7" xfId="17248" xr:uid="{00000000-0005-0000-0000-000035550000}"/>
    <cellStyle name="40% - uthevingsfarge 5 2 7 2" xfId="17249" xr:uid="{00000000-0005-0000-0000-000036550000}"/>
    <cellStyle name="40% - uthevingsfarge 5 2 7 2 2" xfId="17250" xr:uid="{00000000-0005-0000-0000-000037550000}"/>
    <cellStyle name="40% - uthevingsfarge 5 2 7 2 3" xfId="47040" xr:uid="{00000000-0005-0000-0000-000038550000}"/>
    <cellStyle name="40% - uthevingsfarge 5 2 7 2_AVA DVA EL" xfId="17251" xr:uid="{00000000-0005-0000-0000-000039550000}"/>
    <cellStyle name="40% - uthevingsfarge 5 2 7 3" xfId="17252" xr:uid="{00000000-0005-0000-0000-00003A550000}"/>
    <cellStyle name="40% - uthevingsfarge 5 2 7 4" xfId="17253" xr:uid="{00000000-0005-0000-0000-00003B550000}"/>
    <cellStyle name="40% - uthevingsfarge 5 2 7 5" xfId="47041" xr:uid="{00000000-0005-0000-0000-00003C550000}"/>
    <cellStyle name="40% - uthevingsfarge 5 2 7 6" xfId="47042" xr:uid="{00000000-0005-0000-0000-00003D550000}"/>
    <cellStyle name="40% - uthevingsfarge 5 2 7_3. Chng in credit spreads" xfId="47043" xr:uid="{00000000-0005-0000-0000-00003E550000}"/>
    <cellStyle name="40% - uthevingsfarge 5 2 8" xfId="17254" xr:uid="{00000000-0005-0000-0000-00003F550000}"/>
    <cellStyle name="40% - uthevingsfarge 5 2 8 2" xfId="17255" xr:uid="{00000000-0005-0000-0000-000040550000}"/>
    <cellStyle name="40% - uthevingsfarge 5 2 8 2 2" xfId="47044" xr:uid="{00000000-0005-0000-0000-000041550000}"/>
    <cellStyle name="40% - uthevingsfarge 5 2 8 3" xfId="17256" xr:uid="{00000000-0005-0000-0000-000042550000}"/>
    <cellStyle name="40% - uthevingsfarge 5 2 8 4" xfId="47045" xr:uid="{00000000-0005-0000-0000-000043550000}"/>
    <cellStyle name="40% - uthevingsfarge 5 2 8_3. Chng in credit spreads" xfId="47046" xr:uid="{00000000-0005-0000-0000-000044550000}"/>
    <cellStyle name="40% - uthevingsfarge 5 2 9" xfId="17257" xr:uid="{00000000-0005-0000-0000-000045550000}"/>
    <cellStyle name="40% - uthevingsfarge 5 2 9 2" xfId="17258" xr:uid="{00000000-0005-0000-0000-000046550000}"/>
    <cellStyle name="40% - uthevingsfarge 5 2 9 3" xfId="17259" xr:uid="{00000000-0005-0000-0000-000047550000}"/>
    <cellStyle name="40% - uthevingsfarge 5 2 9_AVA DVA EL" xfId="17260" xr:uid="{00000000-0005-0000-0000-000048550000}"/>
    <cellStyle name="40% - uthevingsfarge 5 2_11" xfId="5093" xr:uid="{00000000-0005-0000-0000-000049550000}"/>
    <cellStyle name="40% - uthevingsfarge 5 20" xfId="5094" xr:uid="{00000000-0005-0000-0000-00004A550000}"/>
    <cellStyle name="40% - uthevingsfarge 5 20 2" xfId="5095" xr:uid="{00000000-0005-0000-0000-00004B550000}"/>
    <cellStyle name="40% - uthevingsfarge 5 20 2 2" xfId="5096" xr:uid="{00000000-0005-0000-0000-00004C550000}"/>
    <cellStyle name="40% - uthevingsfarge 5 20 2 3" xfId="47047" xr:uid="{00000000-0005-0000-0000-00004D550000}"/>
    <cellStyle name="40% - uthevingsfarge 5 20 2_4 manuell" xfId="55354" xr:uid="{00002297-5BA6-4439-BFA1-0DCD1FD60A68}"/>
    <cellStyle name="40% - uthevingsfarge 5 20 3" xfId="5097" xr:uid="{00000000-0005-0000-0000-00004F550000}"/>
    <cellStyle name="40% - uthevingsfarge 5 20 4" xfId="47048" xr:uid="{00000000-0005-0000-0000-000050550000}"/>
    <cellStyle name="40% - uthevingsfarge 5 20_4 manuell" xfId="55355" xr:uid="{3D62100D-09A0-4738-A208-6D45F7A04E90}"/>
    <cellStyle name="40% - uthevingsfarge 5 21" xfId="5098" xr:uid="{00000000-0005-0000-0000-000052550000}"/>
    <cellStyle name="40% - uthevingsfarge 5 21 2" xfId="5099" xr:uid="{00000000-0005-0000-0000-000053550000}"/>
    <cellStyle name="40% - uthevingsfarge 5 21 2 2" xfId="5100" xr:uid="{00000000-0005-0000-0000-000054550000}"/>
    <cellStyle name="40% - uthevingsfarge 5 21 2 3" xfId="47049" xr:uid="{00000000-0005-0000-0000-000055550000}"/>
    <cellStyle name="40% - uthevingsfarge 5 21 2_4 manuell" xfId="55356" xr:uid="{1FF2FED5-21D6-4BCA-9A66-713613C32B98}"/>
    <cellStyle name="40% - uthevingsfarge 5 21 3" xfId="5101" xr:uid="{00000000-0005-0000-0000-000057550000}"/>
    <cellStyle name="40% - uthevingsfarge 5 21 4" xfId="47050" xr:uid="{00000000-0005-0000-0000-000058550000}"/>
    <cellStyle name="40% - uthevingsfarge 5 21_4 manuell" xfId="55357" xr:uid="{6F7003F7-ABC7-4B70-A7BE-6CFFB8B3E6A8}"/>
    <cellStyle name="40% - uthevingsfarge 5 22" xfId="5102" xr:uid="{00000000-0005-0000-0000-00005A550000}"/>
    <cellStyle name="40% - uthevingsfarge 5 22 2" xfId="5103" xr:uid="{00000000-0005-0000-0000-00005B550000}"/>
    <cellStyle name="40% - uthevingsfarge 5 22 2 2" xfId="5104" xr:uid="{00000000-0005-0000-0000-00005C550000}"/>
    <cellStyle name="40% - uthevingsfarge 5 22 2 3" xfId="47051" xr:uid="{00000000-0005-0000-0000-00005D550000}"/>
    <cellStyle name="40% - uthevingsfarge 5 22 2_4 manuell" xfId="55358" xr:uid="{06D362DC-ACA3-4B4C-A5C0-AF5BF8AABC16}"/>
    <cellStyle name="40% - uthevingsfarge 5 22 3" xfId="5105" xr:uid="{00000000-0005-0000-0000-00005F550000}"/>
    <cellStyle name="40% - uthevingsfarge 5 22 4" xfId="47052" xr:uid="{00000000-0005-0000-0000-000060550000}"/>
    <cellStyle name="40% - uthevingsfarge 5 22_4 manuell" xfId="55359" xr:uid="{DF4E5B96-CD1B-49DE-962A-2507A8396159}"/>
    <cellStyle name="40% - uthevingsfarge 5 23" xfId="5106" xr:uid="{00000000-0005-0000-0000-000062550000}"/>
    <cellStyle name="40% - uthevingsfarge 5 23 2" xfId="5107" xr:uid="{00000000-0005-0000-0000-000063550000}"/>
    <cellStyle name="40% - uthevingsfarge 5 23 2 2" xfId="5108" xr:uid="{00000000-0005-0000-0000-000064550000}"/>
    <cellStyle name="40% - uthevingsfarge 5 23 2 3" xfId="47053" xr:uid="{00000000-0005-0000-0000-000065550000}"/>
    <cellStyle name="40% - uthevingsfarge 5 23 2_4 manuell" xfId="55360" xr:uid="{FAD7C7B4-50E3-41F8-B366-858622B9E54F}"/>
    <cellStyle name="40% - uthevingsfarge 5 23 3" xfId="5109" xr:uid="{00000000-0005-0000-0000-000067550000}"/>
    <cellStyle name="40% - uthevingsfarge 5 23 4" xfId="47054" xr:uid="{00000000-0005-0000-0000-000068550000}"/>
    <cellStyle name="40% - uthevingsfarge 5 23_4 manuell" xfId="55361" xr:uid="{6848EF1F-F5F4-4519-9149-7779B3ADB17F}"/>
    <cellStyle name="40% - uthevingsfarge 5 24" xfId="5110" xr:uid="{00000000-0005-0000-0000-00006A550000}"/>
    <cellStyle name="40% - uthevingsfarge 5 24 2" xfId="5111" xr:uid="{00000000-0005-0000-0000-00006B550000}"/>
    <cellStyle name="40% - uthevingsfarge 5 24 2 2" xfId="5112" xr:uid="{00000000-0005-0000-0000-00006C550000}"/>
    <cellStyle name="40% - uthevingsfarge 5 24 2 3" xfId="47055" xr:uid="{00000000-0005-0000-0000-00006D550000}"/>
    <cellStyle name="40% - uthevingsfarge 5 24 2_4 manuell" xfId="55362" xr:uid="{DC92F3D6-86E9-4E70-9EA5-4BCAF3B45A2C}"/>
    <cellStyle name="40% - uthevingsfarge 5 24 3" xfId="5113" xr:uid="{00000000-0005-0000-0000-00006F550000}"/>
    <cellStyle name="40% - uthevingsfarge 5 24 4" xfId="47056" xr:uid="{00000000-0005-0000-0000-000070550000}"/>
    <cellStyle name="40% - uthevingsfarge 5 24_4 manuell" xfId="55363" xr:uid="{580B4643-8B97-405E-98C3-FED3B6B84239}"/>
    <cellStyle name="40% - uthevingsfarge 5 25" xfId="5114" xr:uid="{00000000-0005-0000-0000-000072550000}"/>
    <cellStyle name="40% - uthevingsfarge 5 25 2" xfId="5115" xr:uid="{00000000-0005-0000-0000-000073550000}"/>
    <cellStyle name="40% - uthevingsfarge 5 25 2 2" xfId="5116" xr:uid="{00000000-0005-0000-0000-000074550000}"/>
    <cellStyle name="40% - uthevingsfarge 5 25 2 3" xfId="47057" xr:uid="{00000000-0005-0000-0000-000075550000}"/>
    <cellStyle name="40% - uthevingsfarge 5 25 2_4 manuell" xfId="55364" xr:uid="{2B83D5B6-2605-4075-9C3E-B796360A78C0}"/>
    <cellStyle name="40% - uthevingsfarge 5 25 3" xfId="5117" xr:uid="{00000000-0005-0000-0000-000077550000}"/>
    <cellStyle name="40% - uthevingsfarge 5 25 4" xfId="47058" xr:uid="{00000000-0005-0000-0000-000078550000}"/>
    <cellStyle name="40% - uthevingsfarge 5 25_4 manuell" xfId="55365" xr:uid="{E59A9E9E-17D2-45E9-B639-3346B366424E}"/>
    <cellStyle name="40% - uthevingsfarge 5 26" xfId="5118" xr:uid="{00000000-0005-0000-0000-00007A550000}"/>
    <cellStyle name="40% - uthevingsfarge 5 26 2" xfId="5119" xr:uid="{00000000-0005-0000-0000-00007B550000}"/>
    <cellStyle name="40% - uthevingsfarge 5 26 2 2" xfId="5120" xr:uid="{00000000-0005-0000-0000-00007C550000}"/>
    <cellStyle name="40% - uthevingsfarge 5 26 2 3" xfId="47059" xr:uid="{00000000-0005-0000-0000-00007D550000}"/>
    <cellStyle name="40% - uthevingsfarge 5 26 2_4 manuell" xfId="55366" xr:uid="{45093E0E-9A02-4B2E-BF79-E9C3700458C4}"/>
    <cellStyle name="40% - uthevingsfarge 5 26 3" xfId="5121" xr:uid="{00000000-0005-0000-0000-00007F550000}"/>
    <cellStyle name="40% - uthevingsfarge 5 26 4" xfId="47060" xr:uid="{00000000-0005-0000-0000-000080550000}"/>
    <cellStyle name="40% - uthevingsfarge 5 26_4 manuell" xfId="55367" xr:uid="{00FABE2B-5A87-44FE-8CB2-154DD34D0E38}"/>
    <cellStyle name="40% - uthevingsfarge 5 27" xfId="5122" xr:uid="{00000000-0005-0000-0000-000082550000}"/>
    <cellStyle name="40% - uthevingsfarge 5 27 2" xfId="5123" xr:uid="{00000000-0005-0000-0000-000083550000}"/>
    <cellStyle name="40% - uthevingsfarge 5 27 2 2" xfId="5124" xr:uid="{00000000-0005-0000-0000-000084550000}"/>
    <cellStyle name="40% - uthevingsfarge 5 27 2 3" xfId="47061" xr:uid="{00000000-0005-0000-0000-000085550000}"/>
    <cellStyle name="40% - uthevingsfarge 5 27 2_4 manuell" xfId="55368" xr:uid="{7BED1041-28CC-40E0-A6E2-F89D8A6F30F1}"/>
    <cellStyle name="40% - uthevingsfarge 5 27 3" xfId="5125" xr:uid="{00000000-0005-0000-0000-000087550000}"/>
    <cellStyle name="40% - uthevingsfarge 5 27 4" xfId="47062" xr:uid="{00000000-0005-0000-0000-000088550000}"/>
    <cellStyle name="40% - uthevingsfarge 5 27_4 manuell" xfId="55369" xr:uid="{7261C6FC-2E9E-483D-B9D9-C87EB0EC6BBF}"/>
    <cellStyle name="40% - uthevingsfarge 5 28" xfId="5126" xr:uid="{00000000-0005-0000-0000-00008A550000}"/>
    <cellStyle name="40% - uthevingsfarge 5 28 2" xfId="5127" xr:uid="{00000000-0005-0000-0000-00008B550000}"/>
    <cellStyle name="40% - uthevingsfarge 5 28 2 2" xfId="5128" xr:uid="{00000000-0005-0000-0000-00008C550000}"/>
    <cellStyle name="40% - uthevingsfarge 5 28 2 3" xfId="47063" xr:uid="{00000000-0005-0000-0000-00008D550000}"/>
    <cellStyle name="40% - uthevingsfarge 5 28 2_4 manuell" xfId="55370" xr:uid="{A1A4E8EE-6185-4F0B-9DB7-B31A66F2BEB0}"/>
    <cellStyle name="40% - uthevingsfarge 5 28 3" xfId="5129" xr:uid="{00000000-0005-0000-0000-00008F550000}"/>
    <cellStyle name="40% - uthevingsfarge 5 28 4" xfId="47064" xr:uid="{00000000-0005-0000-0000-000090550000}"/>
    <cellStyle name="40% - uthevingsfarge 5 28_4 manuell" xfId="55371" xr:uid="{4F0A673C-4B38-4462-A170-033107F94BAE}"/>
    <cellStyle name="40% - uthevingsfarge 5 29" xfId="5130" xr:uid="{00000000-0005-0000-0000-000092550000}"/>
    <cellStyle name="40% - uthevingsfarge 5 29 2" xfId="5131" xr:uid="{00000000-0005-0000-0000-000093550000}"/>
    <cellStyle name="40% - uthevingsfarge 5 29 2 2" xfId="5132" xr:uid="{00000000-0005-0000-0000-000094550000}"/>
    <cellStyle name="40% - uthevingsfarge 5 29 2 3" xfId="47065" xr:uid="{00000000-0005-0000-0000-000095550000}"/>
    <cellStyle name="40% - uthevingsfarge 5 29 2_4 manuell" xfId="55372" xr:uid="{EC13A17F-5837-4FE5-85C8-9594F03D9752}"/>
    <cellStyle name="40% - uthevingsfarge 5 29 3" xfId="5133" xr:uid="{00000000-0005-0000-0000-000097550000}"/>
    <cellStyle name="40% - uthevingsfarge 5 29 4" xfId="47066" xr:uid="{00000000-0005-0000-0000-000098550000}"/>
    <cellStyle name="40% - uthevingsfarge 5 29_4 manuell" xfId="55373" xr:uid="{5F4CF14C-6DE9-44E5-9EE0-7D40B3A8DEB8}"/>
    <cellStyle name="40% - uthevingsfarge 5 3" xfId="5134" xr:uid="{00000000-0005-0000-0000-00009A550000}"/>
    <cellStyle name="40% - uthevingsfarge 5 3 10" xfId="47067" xr:uid="{00000000-0005-0000-0000-00009B550000}"/>
    <cellStyle name="40% - uthevingsfarge 5 3 11" xfId="47068" xr:uid="{00000000-0005-0000-0000-00009C550000}"/>
    <cellStyle name="40% - uthevingsfarge 5 3 2" xfId="5135" xr:uid="{00000000-0005-0000-0000-00009D550000}"/>
    <cellStyle name="40% - uthevingsfarge 5 3 2 10" xfId="47069" xr:uid="{00000000-0005-0000-0000-00009E550000}"/>
    <cellStyle name="40% - uthevingsfarge 5 3 2 2" xfId="5136" xr:uid="{00000000-0005-0000-0000-00009F550000}"/>
    <cellStyle name="40% - uthevingsfarge 5 3 2 2 2" xfId="17261" xr:uid="{00000000-0005-0000-0000-0000A0550000}"/>
    <cellStyle name="40% - uthevingsfarge 5 3 2 2 2 2" xfId="47070" xr:uid="{00000000-0005-0000-0000-0000A1550000}"/>
    <cellStyle name="40% - uthevingsfarge 5 3 2 2 2 2 2" xfId="47071" xr:uid="{00000000-0005-0000-0000-0000A2550000}"/>
    <cellStyle name="40% - uthevingsfarge 5 3 2 2 2 3" xfId="47072" xr:uid="{00000000-0005-0000-0000-0000A3550000}"/>
    <cellStyle name="40% - uthevingsfarge 5 3 2 2 2_3. Chng in credit spreads" xfId="47073" xr:uid="{00000000-0005-0000-0000-0000A4550000}"/>
    <cellStyle name="40% - uthevingsfarge 5 3 2 2 3" xfId="17262" xr:uid="{00000000-0005-0000-0000-0000A5550000}"/>
    <cellStyle name="40% - uthevingsfarge 5 3 2 2 3 2" xfId="47074" xr:uid="{00000000-0005-0000-0000-0000A6550000}"/>
    <cellStyle name="40% - uthevingsfarge 5 3 2 2 3 2 2" xfId="47075" xr:uid="{00000000-0005-0000-0000-0000A7550000}"/>
    <cellStyle name="40% - uthevingsfarge 5 3 2 2 3 3" xfId="47076" xr:uid="{00000000-0005-0000-0000-0000A8550000}"/>
    <cellStyle name="40% - uthevingsfarge 5 3 2 2 3_3. Chng in credit spreads" xfId="47077" xr:uid="{00000000-0005-0000-0000-0000A9550000}"/>
    <cellStyle name="40% - uthevingsfarge 5 3 2 2 4" xfId="47078" xr:uid="{00000000-0005-0000-0000-0000AA550000}"/>
    <cellStyle name="40% - uthevingsfarge 5 3 2 2 4 2" xfId="47079" xr:uid="{00000000-0005-0000-0000-0000AB550000}"/>
    <cellStyle name="40% - uthevingsfarge 5 3 2 2 5" xfId="47080" xr:uid="{00000000-0005-0000-0000-0000AC550000}"/>
    <cellStyle name="40% - uthevingsfarge 5 3 2 2 6" xfId="47081" xr:uid="{00000000-0005-0000-0000-0000AD550000}"/>
    <cellStyle name="40% - uthevingsfarge 5 3 2 2_3. Chng in credit spreads" xfId="47082" xr:uid="{00000000-0005-0000-0000-0000AE550000}"/>
    <cellStyle name="40% - uthevingsfarge 5 3 2 3" xfId="17263" xr:uid="{00000000-0005-0000-0000-0000AF550000}"/>
    <cellStyle name="40% - uthevingsfarge 5 3 2 3 2" xfId="17264" xr:uid="{00000000-0005-0000-0000-0000B0550000}"/>
    <cellStyle name="40% - uthevingsfarge 5 3 2 3 2 2" xfId="47083" xr:uid="{00000000-0005-0000-0000-0000B1550000}"/>
    <cellStyle name="40% - uthevingsfarge 5 3 2 3 3" xfId="17265" xr:uid="{00000000-0005-0000-0000-0000B2550000}"/>
    <cellStyle name="40% - uthevingsfarge 5 3 2 3 4" xfId="47084" xr:uid="{00000000-0005-0000-0000-0000B3550000}"/>
    <cellStyle name="40% - uthevingsfarge 5 3 2 3 5" xfId="47085" xr:uid="{00000000-0005-0000-0000-0000B4550000}"/>
    <cellStyle name="40% - uthevingsfarge 5 3 2 3 6" xfId="47086" xr:uid="{00000000-0005-0000-0000-0000B5550000}"/>
    <cellStyle name="40% - uthevingsfarge 5 3 2 3_3. Chng in credit spreads" xfId="47087" xr:uid="{00000000-0005-0000-0000-0000B6550000}"/>
    <cellStyle name="40% - uthevingsfarge 5 3 2 4" xfId="17266" xr:uid="{00000000-0005-0000-0000-0000B7550000}"/>
    <cellStyle name="40% - uthevingsfarge 5 3 2 4 2" xfId="17267" xr:uid="{00000000-0005-0000-0000-0000B8550000}"/>
    <cellStyle name="40% - uthevingsfarge 5 3 2 4 2 2" xfId="47088" xr:uid="{00000000-0005-0000-0000-0000B9550000}"/>
    <cellStyle name="40% - uthevingsfarge 5 3 2 4 3" xfId="17268" xr:uid="{00000000-0005-0000-0000-0000BA550000}"/>
    <cellStyle name="40% - uthevingsfarge 5 3 2 4 4" xfId="47089" xr:uid="{00000000-0005-0000-0000-0000BB550000}"/>
    <cellStyle name="40% - uthevingsfarge 5 3 2 4 5" xfId="47090" xr:uid="{00000000-0005-0000-0000-0000BC550000}"/>
    <cellStyle name="40% - uthevingsfarge 5 3 2 4 6" xfId="47091" xr:uid="{00000000-0005-0000-0000-0000BD550000}"/>
    <cellStyle name="40% - uthevingsfarge 5 3 2 4_3. Chng in credit spreads" xfId="47092" xr:uid="{00000000-0005-0000-0000-0000BE550000}"/>
    <cellStyle name="40% - uthevingsfarge 5 3 2 5" xfId="17269" xr:uid="{00000000-0005-0000-0000-0000BF550000}"/>
    <cellStyle name="40% - uthevingsfarge 5 3 2 5 2" xfId="17270" xr:uid="{00000000-0005-0000-0000-0000C0550000}"/>
    <cellStyle name="40% - uthevingsfarge 5 3 2 5 3" xfId="17271" xr:uid="{00000000-0005-0000-0000-0000C1550000}"/>
    <cellStyle name="40% - uthevingsfarge 5 3 2 5 4" xfId="47093" xr:uid="{00000000-0005-0000-0000-0000C2550000}"/>
    <cellStyle name="40% - uthevingsfarge 5 3 2 5 5" xfId="47094" xr:uid="{00000000-0005-0000-0000-0000C3550000}"/>
    <cellStyle name="40% - uthevingsfarge 5 3 2 5 6" xfId="47095" xr:uid="{00000000-0005-0000-0000-0000C4550000}"/>
    <cellStyle name="40% - uthevingsfarge 5 3 2 5_AVA DVA EL" xfId="17272" xr:uid="{00000000-0005-0000-0000-0000C5550000}"/>
    <cellStyle name="40% - uthevingsfarge 5 3 2 6" xfId="17273" xr:uid="{00000000-0005-0000-0000-0000C6550000}"/>
    <cellStyle name="40% - uthevingsfarge 5 3 2 6 2" xfId="17274" xr:uid="{00000000-0005-0000-0000-0000C7550000}"/>
    <cellStyle name="40% - uthevingsfarge 5 3 2 6_AVA DVA EL" xfId="17275" xr:uid="{00000000-0005-0000-0000-0000C8550000}"/>
    <cellStyle name="40% - uthevingsfarge 5 3 2 7" xfId="17276" xr:uid="{00000000-0005-0000-0000-0000C9550000}"/>
    <cellStyle name="40% - uthevingsfarge 5 3 2 8" xfId="47096" xr:uid="{00000000-0005-0000-0000-0000CA550000}"/>
    <cellStyle name="40% - uthevingsfarge 5 3 2 9" xfId="47097" xr:uid="{00000000-0005-0000-0000-0000CB550000}"/>
    <cellStyle name="40% - uthevingsfarge 5 3 2_3. Chng in credit spreads" xfId="47098" xr:uid="{00000000-0005-0000-0000-0000CC550000}"/>
    <cellStyle name="40% - uthevingsfarge 5 3 3" xfId="5137" xr:uid="{00000000-0005-0000-0000-0000CD550000}"/>
    <cellStyle name="40% - uthevingsfarge 5 3 3 2" xfId="17277" xr:uid="{00000000-0005-0000-0000-0000CE550000}"/>
    <cellStyle name="40% - uthevingsfarge 5 3 3 2 2" xfId="47099" xr:uid="{00000000-0005-0000-0000-0000CF550000}"/>
    <cellStyle name="40% - uthevingsfarge 5 3 3 2 2 2" xfId="47100" xr:uid="{00000000-0005-0000-0000-0000D0550000}"/>
    <cellStyle name="40% - uthevingsfarge 5 3 3 2 2 2 2" xfId="47101" xr:uid="{00000000-0005-0000-0000-0000D1550000}"/>
    <cellStyle name="40% - uthevingsfarge 5 3 3 2 2 3" xfId="47102" xr:uid="{00000000-0005-0000-0000-0000D2550000}"/>
    <cellStyle name="40% - uthevingsfarge 5 3 3 2 2_3. Chng in credit spreads" xfId="47103" xr:uid="{00000000-0005-0000-0000-0000D3550000}"/>
    <cellStyle name="40% - uthevingsfarge 5 3 3 2 3" xfId="47104" xr:uid="{00000000-0005-0000-0000-0000D4550000}"/>
    <cellStyle name="40% - uthevingsfarge 5 3 3 2 3 2" xfId="47105" xr:uid="{00000000-0005-0000-0000-0000D5550000}"/>
    <cellStyle name="40% - uthevingsfarge 5 3 3 2 3 2 2" xfId="47106" xr:uid="{00000000-0005-0000-0000-0000D6550000}"/>
    <cellStyle name="40% - uthevingsfarge 5 3 3 2 3 3" xfId="47107" xr:uid="{00000000-0005-0000-0000-0000D7550000}"/>
    <cellStyle name="40% - uthevingsfarge 5 3 3 2 3_3. Chng in credit spreads" xfId="47108" xr:uid="{00000000-0005-0000-0000-0000D8550000}"/>
    <cellStyle name="40% - uthevingsfarge 5 3 3 2 4" xfId="47109" xr:uid="{00000000-0005-0000-0000-0000D9550000}"/>
    <cellStyle name="40% - uthevingsfarge 5 3 3 2 4 2" xfId="47110" xr:uid="{00000000-0005-0000-0000-0000DA550000}"/>
    <cellStyle name="40% - uthevingsfarge 5 3 3 2 5" xfId="47111" xr:uid="{00000000-0005-0000-0000-0000DB550000}"/>
    <cellStyle name="40% - uthevingsfarge 5 3 3 2_3. Chng in credit spreads" xfId="47112" xr:uid="{00000000-0005-0000-0000-0000DC550000}"/>
    <cellStyle name="40% - uthevingsfarge 5 3 3 3" xfId="17278" xr:uid="{00000000-0005-0000-0000-0000DD550000}"/>
    <cellStyle name="40% - uthevingsfarge 5 3 3 3 2" xfId="47113" xr:uid="{00000000-0005-0000-0000-0000DE550000}"/>
    <cellStyle name="40% - uthevingsfarge 5 3 3 3 2 2" xfId="47114" xr:uid="{00000000-0005-0000-0000-0000DF550000}"/>
    <cellStyle name="40% - uthevingsfarge 5 3 3 3 3" xfId="47115" xr:uid="{00000000-0005-0000-0000-0000E0550000}"/>
    <cellStyle name="40% - uthevingsfarge 5 3 3 3_3. Chng in credit spreads" xfId="47116" xr:uid="{00000000-0005-0000-0000-0000E1550000}"/>
    <cellStyle name="40% - uthevingsfarge 5 3 3 4" xfId="47117" xr:uid="{00000000-0005-0000-0000-0000E2550000}"/>
    <cellStyle name="40% - uthevingsfarge 5 3 3 4 2" xfId="47118" xr:uid="{00000000-0005-0000-0000-0000E3550000}"/>
    <cellStyle name="40% - uthevingsfarge 5 3 3 4 2 2" xfId="47119" xr:uid="{00000000-0005-0000-0000-0000E4550000}"/>
    <cellStyle name="40% - uthevingsfarge 5 3 3 4 3" xfId="47120" xr:uid="{00000000-0005-0000-0000-0000E5550000}"/>
    <cellStyle name="40% - uthevingsfarge 5 3 3 4_3. Chng in credit spreads" xfId="47121" xr:uid="{00000000-0005-0000-0000-0000E6550000}"/>
    <cellStyle name="40% - uthevingsfarge 5 3 3 5" xfId="47122" xr:uid="{00000000-0005-0000-0000-0000E7550000}"/>
    <cellStyle name="40% - uthevingsfarge 5 3 3 5 2" xfId="47123" xr:uid="{00000000-0005-0000-0000-0000E8550000}"/>
    <cellStyle name="40% - uthevingsfarge 5 3 3 6" xfId="47124" xr:uid="{00000000-0005-0000-0000-0000E9550000}"/>
    <cellStyle name="40% - uthevingsfarge 5 3 3_3. Chng in credit spreads" xfId="47125" xr:uid="{00000000-0005-0000-0000-0000EA550000}"/>
    <cellStyle name="40% - uthevingsfarge 5 3 4" xfId="17279" xr:uid="{00000000-0005-0000-0000-0000EB550000}"/>
    <cellStyle name="40% - uthevingsfarge 5 3 4 2" xfId="17280" xr:uid="{00000000-0005-0000-0000-0000EC550000}"/>
    <cellStyle name="40% - uthevingsfarge 5 3 4 2 2" xfId="47126" xr:uid="{00000000-0005-0000-0000-0000ED550000}"/>
    <cellStyle name="40% - uthevingsfarge 5 3 4 2 2 2" xfId="47127" xr:uid="{00000000-0005-0000-0000-0000EE550000}"/>
    <cellStyle name="40% - uthevingsfarge 5 3 4 2 3" xfId="47128" xr:uid="{00000000-0005-0000-0000-0000EF550000}"/>
    <cellStyle name="40% - uthevingsfarge 5 3 4 2_3. Chng in credit spreads" xfId="47129" xr:uid="{00000000-0005-0000-0000-0000F0550000}"/>
    <cellStyle name="40% - uthevingsfarge 5 3 4 3" xfId="17281" xr:uid="{00000000-0005-0000-0000-0000F1550000}"/>
    <cellStyle name="40% - uthevingsfarge 5 3 4 3 2" xfId="47130" xr:uid="{00000000-0005-0000-0000-0000F2550000}"/>
    <cellStyle name="40% - uthevingsfarge 5 3 4 3 2 2" xfId="47131" xr:uid="{00000000-0005-0000-0000-0000F3550000}"/>
    <cellStyle name="40% - uthevingsfarge 5 3 4 3 3" xfId="47132" xr:uid="{00000000-0005-0000-0000-0000F4550000}"/>
    <cellStyle name="40% - uthevingsfarge 5 3 4 3_3. Chng in credit spreads" xfId="47133" xr:uid="{00000000-0005-0000-0000-0000F5550000}"/>
    <cellStyle name="40% - uthevingsfarge 5 3 4 4" xfId="47134" xr:uid="{00000000-0005-0000-0000-0000F6550000}"/>
    <cellStyle name="40% - uthevingsfarge 5 3 4 4 2" xfId="47135" xr:uid="{00000000-0005-0000-0000-0000F7550000}"/>
    <cellStyle name="40% - uthevingsfarge 5 3 4 5" xfId="47136" xr:uid="{00000000-0005-0000-0000-0000F8550000}"/>
    <cellStyle name="40% - uthevingsfarge 5 3 4 6" xfId="47137" xr:uid="{00000000-0005-0000-0000-0000F9550000}"/>
    <cellStyle name="40% - uthevingsfarge 5 3 4_3. Chng in credit spreads" xfId="47138" xr:uid="{00000000-0005-0000-0000-0000FA550000}"/>
    <cellStyle name="40% - uthevingsfarge 5 3 5" xfId="17282" xr:uid="{00000000-0005-0000-0000-0000FB550000}"/>
    <cellStyle name="40% - uthevingsfarge 5 3 5 2" xfId="17283" xr:uid="{00000000-0005-0000-0000-0000FC550000}"/>
    <cellStyle name="40% - uthevingsfarge 5 3 5 2 2" xfId="47139" xr:uid="{00000000-0005-0000-0000-0000FD550000}"/>
    <cellStyle name="40% - uthevingsfarge 5 3 5 3" xfId="17284" xr:uid="{00000000-0005-0000-0000-0000FE550000}"/>
    <cellStyle name="40% - uthevingsfarge 5 3 5 4" xfId="47140" xr:uid="{00000000-0005-0000-0000-0000FF550000}"/>
    <cellStyle name="40% - uthevingsfarge 5 3 5 5" xfId="47141" xr:uid="{00000000-0005-0000-0000-000000560000}"/>
    <cellStyle name="40% - uthevingsfarge 5 3 5 6" xfId="47142" xr:uid="{00000000-0005-0000-0000-000001560000}"/>
    <cellStyle name="40% - uthevingsfarge 5 3 5_3. Chng in credit spreads" xfId="47143" xr:uid="{00000000-0005-0000-0000-000002560000}"/>
    <cellStyle name="40% - uthevingsfarge 5 3 6" xfId="17285" xr:uid="{00000000-0005-0000-0000-000003560000}"/>
    <cellStyle name="40% - uthevingsfarge 5 3 6 2" xfId="17286" xr:uid="{00000000-0005-0000-0000-000004560000}"/>
    <cellStyle name="40% - uthevingsfarge 5 3 6 2 2" xfId="47144" xr:uid="{00000000-0005-0000-0000-000005560000}"/>
    <cellStyle name="40% - uthevingsfarge 5 3 6 3" xfId="17287" xr:uid="{00000000-0005-0000-0000-000006560000}"/>
    <cellStyle name="40% - uthevingsfarge 5 3 6 4" xfId="47145" xr:uid="{00000000-0005-0000-0000-000007560000}"/>
    <cellStyle name="40% - uthevingsfarge 5 3 6 5" xfId="47146" xr:uid="{00000000-0005-0000-0000-000008560000}"/>
    <cellStyle name="40% - uthevingsfarge 5 3 6 6" xfId="47147" xr:uid="{00000000-0005-0000-0000-000009560000}"/>
    <cellStyle name="40% - uthevingsfarge 5 3 6_3. Chng in credit spreads" xfId="47148" xr:uid="{00000000-0005-0000-0000-00000A560000}"/>
    <cellStyle name="40% - uthevingsfarge 5 3 7" xfId="17288" xr:uid="{00000000-0005-0000-0000-00000B560000}"/>
    <cellStyle name="40% - uthevingsfarge 5 3 7 2" xfId="17289" xr:uid="{00000000-0005-0000-0000-00000C560000}"/>
    <cellStyle name="40% - uthevingsfarge 5 3 7 2 2" xfId="47149" xr:uid="{00000000-0005-0000-0000-00000D560000}"/>
    <cellStyle name="40% - uthevingsfarge 5 3 7 3" xfId="47150" xr:uid="{00000000-0005-0000-0000-00000E560000}"/>
    <cellStyle name="40% - uthevingsfarge 5 3 7_3. Chng in credit spreads" xfId="47151" xr:uid="{00000000-0005-0000-0000-00000F560000}"/>
    <cellStyle name="40% - uthevingsfarge 5 3 8" xfId="17290" xr:uid="{00000000-0005-0000-0000-000010560000}"/>
    <cellStyle name="40% - uthevingsfarge 5 3 9" xfId="39957" xr:uid="{00000000-0005-0000-0000-000011560000}"/>
    <cellStyle name="40% - uthevingsfarge 5 3_4 manuell" xfId="55374" xr:uid="{655B776F-C5A7-46B7-BD7C-CFF3076C87F4}"/>
    <cellStyle name="40% - uthevingsfarge 5 30" xfId="5138" xr:uid="{00000000-0005-0000-0000-000013560000}"/>
    <cellStyle name="40% - uthevingsfarge 5 30 2" xfId="5139" xr:uid="{00000000-0005-0000-0000-000014560000}"/>
    <cellStyle name="40% - uthevingsfarge 5 30 2 2" xfId="5140" xr:uid="{00000000-0005-0000-0000-000015560000}"/>
    <cellStyle name="40% - uthevingsfarge 5 30 2 3" xfId="47152" xr:uid="{00000000-0005-0000-0000-000016560000}"/>
    <cellStyle name="40% - uthevingsfarge 5 30 2_4 manuell" xfId="55375" xr:uid="{758F4D51-F3BF-4453-ACA2-3CB42F6DEAB8}"/>
    <cellStyle name="40% - uthevingsfarge 5 30 3" xfId="5141" xr:uid="{00000000-0005-0000-0000-000018560000}"/>
    <cellStyle name="40% - uthevingsfarge 5 30 4" xfId="47153" xr:uid="{00000000-0005-0000-0000-000019560000}"/>
    <cellStyle name="40% - uthevingsfarge 5 30_4 manuell" xfId="55376" xr:uid="{BE7FCD68-B847-47BE-919F-CC41B35C0563}"/>
    <cellStyle name="40% - uthevingsfarge 5 31" xfId="5142" xr:uid="{00000000-0005-0000-0000-00001B560000}"/>
    <cellStyle name="40% - uthevingsfarge 5 31 2" xfId="5143" xr:uid="{00000000-0005-0000-0000-00001C560000}"/>
    <cellStyle name="40% - uthevingsfarge 5 31 2 2" xfId="5144" xr:uid="{00000000-0005-0000-0000-00001D560000}"/>
    <cellStyle name="40% - uthevingsfarge 5 31 2 3" xfId="47154" xr:uid="{00000000-0005-0000-0000-00001E560000}"/>
    <cellStyle name="40% - uthevingsfarge 5 31 2_4 manuell" xfId="55377" xr:uid="{A6077881-2278-4F87-BE00-BE4E426A17C6}"/>
    <cellStyle name="40% - uthevingsfarge 5 31 3" xfId="5145" xr:uid="{00000000-0005-0000-0000-000020560000}"/>
    <cellStyle name="40% - uthevingsfarge 5 31 4" xfId="47155" xr:uid="{00000000-0005-0000-0000-000021560000}"/>
    <cellStyle name="40% - uthevingsfarge 5 31_4 manuell" xfId="55378" xr:uid="{D913DF22-7368-40D1-A0E4-A406E3BB2763}"/>
    <cellStyle name="40% - uthevingsfarge 5 32" xfId="5146" xr:uid="{00000000-0005-0000-0000-000023560000}"/>
    <cellStyle name="40% - uthevingsfarge 5 32 2" xfId="5147" xr:uid="{00000000-0005-0000-0000-000024560000}"/>
    <cellStyle name="40% - uthevingsfarge 5 32 2 2" xfId="5148" xr:uid="{00000000-0005-0000-0000-000025560000}"/>
    <cellStyle name="40% - uthevingsfarge 5 32 2 3" xfId="47156" xr:uid="{00000000-0005-0000-0000-000026560000}"/>
    <cellStyle name="40% - uthevingsfarge 5 32 2_4 manuell" xfId="55379" xr:uid="{7E28384A-A977-4C10-A7AA-F18A734D6250}"/>
    <cellStyle name="40% - uthevingsfarge 5 32 3" xfId="5149" xr:uid="{00000000-0005-0000-0000-000028560000}"/>
    <cellStyle name="40% - uthevingsfarge 5 32 4" xfId="47157" xr:uid="{00000000-0005-0000-0000-000029560000}"/>
    <cellStyle name="40% - uthevingsfarge 5 32_4 manuell" xfId="55380" xr:uid="{7129D0C9-1885-4EB1-8877-266763C77398}"/>
    <cellStyle name="40% - uthevingsfarge 5 33" xfId="5150" xr:uid="{00000000-0005-0000-0000-00002B560000}"/>
    <cellStyle name="40% - uthevingsfarge 5 33 2" xfId="5151" xr:uid="{00000000-0005-0000-0000-00002C560000}"/>
    <cellStyle name="40% - uthevingsfarge 5 33 2 2" xfId="5152" xr:uid="{00000000-0005-0000-0000-00002D560000}"/>
    <cellStyle name="40% - uthevingsfarge 5 33 2 3" xfId="47158" xr:uid="{00000000-0005-0000-0000-00002E560000}"/>
    <cellStyle name="40% - uthevingsfarge 5 33 2_4 manuell" xfId="55381" xr:uid="{8A155D79-8D3C-42C6-9861-F6503F364895}"/>
    <cellStyle name="40% - uthevingsfarge 5 33 3" xfId="5153" xr:uid="{00000000-0005-0000-0000-000030560000}"/>
    <cellStyle name="40% - uthevingsfarge 5 33 4" xfId="47159" xr:uid="{00000000-0005-0000-0000-000031560000}"/>
    <cellStyle name="40% - uthevingsfarge 5 33_4 manuell" xfId="55382" xr:uid="{59C484A4-D046-494E-9947-A7A263FE0761}"/>
    <cellStyle name="40% - uthevingsfarge 5 34" xfId="5154" xr:uid="{00000000-0005-0000-0000-000033560000}"/>
    <cellStyle name="40% - uthevingsfarge 5 34 2" xfId="5155" xr:uid="{00000000-0005-0000-0000-000034560000}"/>
    <cellStyle name="40% - uthevingsfarge 5 34 2 2" xfId="5156" xr:uid="{00000000-0005-0000-0000-000035560000}"/>
    <cellStyle name="40% - uthevingsfarge 5 34 2 3" xfId="47160" xr:uid="{00000000-0005-0000-0000-000036560000}"/>
    <cellStyle name="40% - uthevingsfarge 5 34 2_4 manuell" xfId="55383" xr:uid="{0FE4B3A2-96E2-47E1-B642-81176DC0C122}"/>
    <cellStyle name="40% - uthevingsfarge 5 34 3" xfId="5157" xr:uid="{00000000-0005-0000-0000-000038560000}"/>
    <cellStyle name="40% - uthevingsfarge 5 34 4" xfId="47161" xr:uid="{00000000-0005-0000-0000-000039560000}"/>
    <cellStyle name="40% - uthevingsfarge 5 34_4 manuell" xfId="55384" xr:uid="{926E5FCA-91CF-4BB3-A038-2EE0BF3BBF19}"/>
    <cellStyle name="40% - uthevingsfarge 5 35" xfId="5158" xr:uid="{00000000-0005-0000-0000-00003B560000}"/>
    <cellStyle name="40% - uthevingsfarge 5 35 2" xfId="5159" xr:uid="{00000000-0005-0000-0000-00003C560000}"/>
    <cellStyle name="40% - uthevingsfarge 5 35 2 2" xfId="5160" xr:uid="{00000000-0005-0000-0000-00003D560000}"/>
    <cellStyle name="40% - uthevingsfarge 5 35 2 3" xfId="47162" xr:uid="{00000000-0005-0000-0000-00003E560000}"/>
    <cellStyle name="40% - uthevingsfarge 5 35 2_4 manuell" xfId="55385" xr:uid="{759F28D4-E7AD-4F05-9082-699CFEE708CF}"/>
    <cellStyle name="40% - uthevingsfarge 5 35 3" xfId="5161" xr:uid="{00000000-0005-0000-0000-000040560000}"/>
    <cellStyle name="40% - uthevingsfarge 5 35 4" xfId="47163" xr:uid="{00000000-0005-0000-0000-000041560000}"/>
    <cellStyle name="40% - uthevingsfarge 5 35_4 manuell" xfId="55386" xr:uid="{51E5A830-7A5A-492B-8DD3-D636CC749114}"/>
    <cellStyle name="40% - uthevingsfarge 5 36" xfId="5162" xr:uid="{00000000-0005-0000-0000-000043560000}"/>
    <cellStyle name="40% - uthevingsfarge 5 36 2" xfId="5163" xr:uid="{00000000-0005-0000-0000-000044560000}"/>
    <cellStyle name="40% - uthevingsfarge 5 36 2 2" xfId="5164" xr:uid="{00000000-0005-0000-0000-000045560000}"/>
    <cellStyle name="40% - uthevingsfarge 5 36 2 3" xfId="47164" xr:uid="{00000000-0005-0000-0000-000046560000}"/>
    <cellStyle name="40% - uthevingsfarge 5 36 2_4 manuell" xfId="55387" xr:uid="{0B915710-B0BE-4563-8992-E86D269B0804}"/>
    <cellStyle name="40% - uthevingsfarge 5 36 3" xfId="5165" xr:uid="{00000000-0005-0000-0000-000048560000}"/>
    <cellStyle name="40% - uthevingsfarge 5 36 4" xfId="47165" xr:uid="{00000000-0005-0000-0000-000049560000}"/>
    <cellStyle name="40% - uthevingsfarge 5 36_4 manuell" xfId="55388" xr:uid="{5509F625-268B-4867-A949-D14CEA1A3E49}"/>
    <cellStyle name="40% - uthevingsfarge 5 37" xfId="5166" xr:uid="{00000000-0005-0000-0000-00004B560000}"/>
    <cellStyle name="40% - uthevingsfarge 5 37 2" xfId="5167" xr:uid="{00000000-0005-0000-0000-00004C560000}"/>
    <cellStyle name="40% - uthevingsfarge 5 37 2 2" xfId="5168" xr:uid="{00000000-0005-0000-0000-00004D560000}"/>
    <cellStyle name="40% - uthevingsfarge 5 37 2 3" xfId="47166" xr:uid="{00000000-0005-0000-0000-00004E560000}"/>
    <cellStyle name="40% - uthevingsfarge 5 37 2_4 manuell" xfId="55389" xr:uid="{87B8EA44-8828-4B0F-A367-5AB06B947FA6}"/>
    <cellStyle name="40% - uthevingsfarge 5 37 3" xfId="5169" xr:uid="{00000000-0005-0000-0000-000050560000}"/>
    <cellStyle name="40% - uthevingsfarge 5 37 4" xfId="47167" xr:uid="{00000000-0005-0000-0000-000051560000}"/>
    <cellStyle name="40% - uthevingsfarge 5 37_4 manuell" xfId="55390" xr:uid="{E868DBDE-CD3C-45FC-B21F-214070E8DF35}"/>
    <cellStyle name="40% - uthevingsfarge 5 38" xfId="5170" xr:uid="{00000000-0005-0000-0000-000053560000}"/>
    <cellStyle name="40% - uthevingsfarge 5 38 2" xfId="5171" xr:uid="{00000000-0005-0000-0000-000054560000}"/>
    <cellStyle name="40% - uthevingsfarge 5 38 2 2" xfId="5172" xr:uid="{00000000-0005-0000-0000-000055560000}"/>
    <cellStyle name="40% - uthevingsfarge 5 38 2 3" xfId="47168" xr:uid="{00000000-0005-0000-0000-000056560000}"/>
    <cellStyle name="40% - uthevingsfarge 5 38 2_4 manuell" xfId="55391" xr:uid="{F5B93D5E-5940-41E0-A223-DCE0BA757DB3}"/>
    <cellStyle name="40% - uthevingsfarge 5 38 3" xfId="5173" xr:uid="{00000000-0005-0000-0000-000058560000}"/>
    <cellStyle name="40% - uthevingsfarge 5 38 4" xfId="47169" xr:uid="{00000000-0005-0000-0000-000059560000}"/>
    <cellStyle name="40% - uthevingsfarge 5 38_4 manuell" xfId="55392" xr:uid="{478DB04E-4366-4488-A742-432E517DC54D}"/>
    <cellStyle name="40% - uthevingsfarge 5 39" xfId="5174" xr:uid="{00000000-0005-0000-0000-00005B560000}"/>
    <cellStyle name="40% - uthevingsfarge 5 39 2" xfId="5175" xr:uid="{00000000-0005-0000-0000-00005C560000}"/>
    <cellStyle name="40% - uthevingsfarge 5 39 2 2" xfId="5176" xr:uid="{00000000-0005-0000-0000-00005D560000}"/>
    <cellStyle name="40% - uthevingsfarge 5 39 2 3" xfId="47170" xr:uid="{00000000-0005-0000-0000-00005E560000}"/>
    <cellStyle name="40% - uthevingsfarge 5 39 2_4 manuell" xfId="55393" xr:uid="{1CEB2909-379C-4E35-A461-C4CD5E412C31}"/>
    <cellStyle name="40% - uthevingsfarge 5 39 3" xfId="5177" xr:uid="{00000000-0005-0000-0000-000060560000}"/>
    <cellStyle name="40% - uthevingsfarge 5 39 4" xfId="47171" xr:uid="{00000000-0005-0000-0000-000061560000}"/>
    <cellStyle name="40% - uthevingsfarge 5 39_4 manuell" xfId="55394" xr:uid="{605385B9-0CE2-4FBE-A2D7-87DE2E85F332}"/>
    <cellStyle name="40% - uthevingsfarge 5 4" xfId="5178" xr:uid="{00000000-0005-0000-0000-000063560000}"/>
    <cellStyle name="40% - uthevingsfarge 5 4 10" xfId="47172" xr:uid="{00000000-0005-0000-0000-000064560000}"/>
    <cellStyle name="40% - uthevingsfarge 5 4 2" xfId="5179" xr:uid="{00000000-0005-0000-0000-000065560000}"/>
    <cellStyle name="40% - uthevingsfarge 5 4 2 2" xfId="5180" xr:uid="{00000000-0005-0000-0000-000066560000}"/>
    <cellStyle name="40% - uthevingsfarge 5 4 2 2 2" xfId="17291" xr:uid="{00000000-0005-0000-0000-000067560000}"/>
    <cellStyle name="40% - uthevingsfarge 5 4 2 2 2 2" xfId="47173" xr:uid="{00000000-0005-0000-0000-000068560000}"/>
    <cellStyle name="40% - uthevingsfarge 5 4 2 2 3" xfId="47174" xr:uid="{00000000-0005-0000-0000-000069560000}"/>
    <cellStyle name="40% - uthevingsfarge 5 4 2 2_3. Chng in credit spreads" xfId="47175" xr:uid="{00000000-0005-0000-0000-00006A560000}"/>
    <cellStyle name="40% - uthevingsfarge 5 4 2 3" xfId="17292" xr:uid="{00000000-0005-0000-0000-00006B560000}"/>
    <cellStyle name="40% - uthevingsfarge 5 4 2 3 2" xfId="47176" xr:uid="{00000000-0005-0000-0000-00006C560000}"/>
    <cellStyle name="40% - uthevingsfarge 5 4 2 3 2 2" xfId="47177" xr:uid="{00000000-0005-0000-0000-00006D560000}"/>
    <cellStyle name="40% - uthevingsfarge 5 4 2 3 3" xfId="47178" xr:uid="{00000000-0005-0000-0000-00006E560000}"/>
    <cellStyle name="40% - uthevingsfarge 5 4 2 3_3. Chng in credit spreads" xfId="47179" xr:uid="{00000000-0005-0000-0000-00006F560000}"/>
    <cellStyle name="40% - uthevingsfarge 5 4 2 4" xfId="47180" xr:uid="{00000000-0005-0000-0000-000070560000}"/>
    <cellStyle name="40% - uthevingsfarge 5 4 2 4 2" xfId="47181" xr:uid="{00000000-0005-0000-0000-000071560000}"/>
    <cellStyle name="40% - uthevingsfarge 5 4 2 5" xfId="47182" xr:uid="{00000000-0005-0000-0000-000072560000}"/>
    <cellStyle name="40% - uthevingsfarge 5 4 2 6" xfId="47183" xr:uid="{00000000-0005-0000-0000-000073560000}"/>
    <cellStyle name="40% - uthevingsfarge 5 4 2 7" xfId="47184" xr:uid="{00000000-0005-0000-0000-000074560000}"/>
    <cellStyle name="40% - uthevingsfarge 5 4 2 8" xfId="47185" xr:uid="{00000000-0005-0000-0000-000075560000}"/>
    <cellStyle name="40% - uthevingsfarge 5 4 2_3. Chng in credit spreads" xfId="47186" xr:uid="{00000000-0005-0000-0000-000076560000}"/>
    <cellStyle name="40% - uthevingsfarge 5 4 3" xfId="5181" xr:uid="{00000000-0005-0000-0000-000077560000}"/>
    <cellStyle name="40% - uthevingsfarge 5 4 3 2" xfId="17293" xr:uid="{00000000-0005-0000-0000-000078560000}"/>
    <cellStyle name="40% - uthevingsfarge 5 4 3 2 2" xfId="47187" xr:uid="{00000000-0005-0000-0000-000079560000}"/>
    <cellStyle name="40% - uthevingsfarge 5 4 3 3" xfId="17294" xr:uid="{00000000-0005-0000-0000-00007A560000}"/>
    <cellStyle name="40% - uthevingsfarge 5 4 3 4" xfId="47188" xr:uid="{00000000-0005-0000-0000-00007B560000}"/>
    <cellStyle name="40% - uthevingsfarge 5 4 3 5" xfId="47189" xr:uid="{00000000-0005-0000-0000-00007C560000}"/>
    <cellStyle name="40% - uthevingsfarge 5 4 3 6" xfId="47190" xr:uid="{00000000-0005-0000-0000-00007D560000}"/>
    <cellStyle name="40% - uthevingsfarge 5 4 3_3. Chng in credit spreads" xfId="47191" xr:uid="{00000000-0005-0000-0000-00007E560000}"/>
    <cellStyle name="40% - uthevingsfarge 5 4 4" xfId="17295" xr:uid="{00000000-0005-0000-0000-00007F560000}"/>
    <cellStyle name="40% - uthevingsfarge 5 4 4 2" xfId="17296" xr:uid="{00000000-0005-0000-0000-000080560000}"/>
    <cellStyle name="40% - uthevingsfarge 5 4 4 2 2" xfId="47192" xr:uid="{00000000-0005-0000-0000-000081560000}"/>
    <cellStyle name="40% - uthevingsfarge 5 4 4 3" xfId="17297" xr:uid="{00000000-0005-0000-0000-000082560000}"/>
    <cellStyle name="40% - uthevingsfarge 5 4 4 4" xfId="47193" xr:uid="{00000000-0005-0000-0000-000083560000}"/>
    <cellStyle name="40% - uthevingsfarge 5 4 4 5" xfId="47194" xr:uid="{00000000-0005-0000-0000-000084560000}"/>
    <cellStyle name="40% - uthevingsfarge 5 4 4 6" xfId="47195" xr:uid="{00000000-0005-0000-0000-000085560000}"/>
    <cellStyle name="40% - uthevingsfarge 5 4 4_3. Chng in credit spreads" xfId="47196" xr:uid="{00000000-0005-0000-0000-000086560000}"/>
    <cellStyle name="40% - uthevingsfarge 5 4 5" xfId="17298" xr:uid="{00000000-0005-0000-0000-000087560000}"/>
    <cellStyle name="40% - uthevingsfarge 5 4 5 2" xfId="17299" xr:uid="{00000000-0005-0000-0000-000088560000}"/>
    <cellStyle name="40% - uthevingsfarge 5 4 5 3" xfId="17300" xr:uid="{00000000-0005-0000-0000-000089560000}"/>
    <cellStyle name="40% - uthevingsfarge 5 4 5 4" xfId="47197" xr:uid="{00000000-0005-0000-0000-00008A560000}"/>
    <cellStyle name="40% - uthevingsfarge 5 4 5 5" xfId="47198" xr:uid="{00000000-0005-0000-0000-00008B560000}"/>
    <cellStyle name="40% - uthevingsfarge 5 4 5 6" xfId="47199" xr:uid="{00000000-0005-0000-0000-00008C560000}"/>
    <cellStyle name="40% - uthevingsfarge 5 4 5_AVA DVA EL" xfId="17301" xr:uid="{00000000-0005-0000-0000-00008D560000}"/>
    <cellStyle name="40% - uthevingsfarge 5 4 6" xfId="17302" xr:uid="{00000000-0005-0000-0000-00008E560000}"/>
    <cellStyle name="40% - uthevingsfarge 5 4 6 2" xfId="17303" xr:uid="{00000000-0005-0000-0000-00008F560000}"/>
    <cellStyle name="40% - uthevingsfarge 5 4 6_AVA DVA EL" xfId="17304" xr:uid="{00000000-0005-0000-0000-000090560000}"/>
    <cellStyle name="40% - uthevingsfarge 5 4 7" xfId="17305" xr:uid="{00000000-0005-0000-0000-000091560000}"/>
    <cellStyle name="40% - uthevingsfarge 5 4 8" xfId="39958" xr:uid="{00000000-0005-0000-0000-000092560000}"/>
    <cellStyle name="40% - uthevingsfarge 5 4 9" xfId="47200" xr:uid="{00000000-0005-0000-0000-000093560000}"/>
    <cellStyle name="40% - uthevingsfarge 5 4_3. Chng in credit spreads" xfId="47201" xr:uid="{00000000-0005-0000-0000-000094560000}"/>
    <cellStyle name="40% - uthevingsfarge 5 40" xfId="5182" xr:uid="{00000000-0005-0000-0000-000095560000}"/>
    <cellStyle name="40% - uthevingsfarge 5 40 2" xfId="5183" xr:uid="{00000000-0005-0000-0000-000096560000}"/>
    <cellStyle name="40% - uthevingsfarge 5 40 2 2" xfId="5184" xr:uid="{00000000-0005-0000-0000-000097560000}"/>
    <cellStyle name="40% - uthevingsfarge 5 40 2 3" xfId="47202" xr:uid="{00000000-0005-0000-0000-000098560000}"/>
    <cellStyle name="40% - uthevingsfarge 5 40 2_4 manuell" xfId="55395" xr:uid="{FBE34E8F-26F7-41EF-94B9-D4833EBD2A37}"/>
    <cellStyle name="40% - uthevingsfarge 5 40 3" xfId="5185" xr:uid="{00000000-0005-0000-0000-00009A560000}"/>
    <cellStyle name="40% - uthevingsfarge 5 40 4" xfId="47203" xr:uid="{00000000-0005-0000-0000-00009B560000}"/>
    <cellStyle name="40% - uthevingsfarge 5 40_4 manuell" xfId="55396" xr:uid="{35240877-F09C-476E-9C97-214AFCCB3805}"/>
    <cellStyle name="40% - uthevingsfarge 5 41" xfId="5186" xr:uid="{00000000-0005-0000-0000-00009D560000}"/>
    <cellStyle name="40% - uthevingsfarge 5 41 2" xfId="5187" xr:uid="{00000000-0005-0000-0000-00009E560000}"/>
    <cellStyle name="40% - uthevingsfarge 5 41 2 2" xfId="5188" xr:uid="{00000000-0005-0000-0000-00009F560000}"/>
    <cellStyle name="40% - uthevingsfarge 5 41 2 3" xfId="47204" xr:uid="{00000000-0005-0000-0000-0000A0560000}"/>
    <cellStyle name="40% - uthevingsfarge 5 41 2_4 manuell" xfId="55397" xr:uid="{6C0AF753-620F-4422-9DDA-9C4EEB0AF6E2}"/>
    <cellStyle name="40% - uthevingsfarge 5 41 3" xfId="5189" xr:uid="{00000000-0005-0000-0000-0000A2560000}"/>
    <cellStyle name="40% - uthevingsfarge 5 41 4" xfId="47205" xr:uid="{00000000-0005-0000-0000-0000A3560000}"/>
    <cellStyle name="40% - uthevingsfarge 5 41_4 manuell" xfId="55398" xr:uid="{DA9ECF4D-0008-4D32-9215-80C0DB507429}"/>
    <cellStyle name="40% - uthevingsfarge 5 42" xfId="5190" xr:uid="{00000000-0005-0000-0000-0000A5560000}"/>
    <cellStyle name="40% - uthevingsfarge 5 42 2" xfId="5191" xr:uid="{00000000-0005-0000-0000-0000A6560000}"/>
    <cellStyle name="40% - uthevingsfarge 5 42 2 2" xfId="5192" xr:uid="{00000000-0005-0000-0000-0000A7560000}"/>
    <cellStyle name="40% - uthevingsfarge 5 42 2 3" xfId="47206" xr:uid="{00000000-0005-0000-0000-0000A8560000}"/>
    <cellStyle name="40% - uthevingsfarge 5 42 2_4 manuell" xfId="55399" xr:uid="{691837F3-E791-4CE1-B048-C29A0AA20571}"/>
    <cellStyle name="40% - uthevingsfarge 5 42 3" xfId="5193" xr:uid="{00000000-0005-0000-0000-0000AA560000}"/>
    <cellStyle name="40% - uthevingsfarge 5 42 4" xfId="47207" xr:uid="{00000000-0005-0000-0000-0000AB560000}"/>
    <cellStyle name="40% - uthevingsfarge 5 42_4 manuell" xfId="55400" xr:uid="{8E307B83-AC0F-4DFF-B80A-EC3DFA6FDDE0}"/>
    <cellStyle name="40% - uthevingsfarge 5 43" xfId="5194" xr:uid="{00000000-0005-0000-0000-0000AD560000}"/>
    <cellStyle name="40% - uthevingsfarge 5 43 2" xfId="5195" xr:uid="{00000000-0005-0000-0000-0000AE560000}"/>
    <cellStyle name="40% - uthevingsfarge 5 43 2 2" xfId="5196" xr:uid="{00000000-0005-0000-0000-0000AF560000}"/>
    <cellStyle name="40% - uthevingsfarge 5 43 2 3" xfId="47208" xr:uid="{00000000-0005-0000-0000-0000B0560000}"/>
    <cellStyle name="40% - uthevingsfarge 5 43 2_4 manuell" xfId="55401" xr:uid="{BBCFC8D2-5AEF-41B4-B2E6-D4D8799CCDF0}"/>
    <cellStyle name="40% - uthevingsfarge 5 43 3" xfId="5197" xr:uid="{00000000-0005-0000-0000-0000B2560000}"/>
    <cellStyle name="40% - uthevingsfarge 5 43 4" xfId="47209" xr:uid="{00000000-0005-0000-0000-0000B3560000}"/>
    <cellStyle name="40% - uthevingsfarge 5 43_4 manuell" xfId="55402" xr:uid="{4E10CD6D-06B8-46B2-AE82-CF8BA9E2DFC4}"/>
    <cellStyle name="40% - uthevingsfarge 5 44" xfId="5198" xr:uid="{00000000-0005-0000-0000-0000B5560000}"/>
    <cellStyle name="40% - uthevingsfarge 5 44 2" xfId="5199" xr:uid="{00000000-0005-0000-0000-0000B6560000}"/>
    <cellStyle name="40% - uthevingsfarge 5 44 2 2" xfId="5200" xr:uid="{00000000-0005-0000-0000-0000B7560000}"/>
    <cellStyle name="40% - uthevingsfarge 5 44 2 3" xfId="47210" xr:uid="{00000000-0005-0000-0000-0000B8560000}"/>
    <cellStyle name="40% - uthevingsfarge 5 44 2_4 manuell" xfId="55403" xr:uid="{F03F8214-CEA7-4408-9CC5-2527115EF3EB}"/>
    <cellStyle name="40% - uthevingsfarge 5 44 3" xfId="5201" xr:uid="{00000000-0005-0000-0000-0000BA560000}"/>
    <cellStyle name="40% - uthevingsfarge 5 44 4" xfId="47211" xr:uid="{00000000-0005-0000-0000-0000BB560000}"/>
    <cellStyle name="40% - uthevingsfarge 5 44_4 manuell" xfId="55404" xr:uid="{CCBE04B9-977E-45C3-9A30-8F462A99C9CF}"/>
    <cellStyle name="40% - uthevingsfarge 5 45" xfId="5202" xr:uid="{00000000-0005-0000-0000-0000BD560000}"/>
    <cellStyle name="40% - uthevingsfarge 5 45 2" xfId="5203" xr:uid="{00000000-0005-0000-0000-0000BE560000}"/>
    <cellStyle name="40% - uthevingsfarge 5 45 2 2" xfId="5204" xr:uid="{00000000-0005-0000-0000-0000BF560000}"/>
    <cellStyle name="40% - uthevingsfarge 5 45 2 3" xfId="47212" xr:uid="{00000000-0005-0000-0000-0000C0560000}"/>
    <cellStyle name="40% - uthevingsfarge 5 45 2_4 manuell" xfId="55405" xr:uid="{D140AFE0-BDD9-4F1B-9B80-54305441985D}"/>
    <cellStyle name="40% - uthevingsfarge 5 45 3" xfId="5205" xr:uid="{00000000-0005-0000-0000-0000C2560000}"/>
    <cellStyle name="40% - uthevingsfarge 5 45 4" xfId="47213" xr:uid="{00000000-0005-0000-0000-0000C3560000}"/>
    <cellStyle name="40% - uthevingsfarge 5 45_4 manuell" xfId="55406" xr:uid="{42AD52C3-DCE5-4368-B649-5506C15CB1BF}"/>
    <cellStyle name="40% - uthevingsfarge 5 46" xfId="5206" xr:uid="{00000000-0005-0000-0000-0000C5560000}"/>
    <cellStyle name="40% - uthevingsfarge 5 46 2" xfId="5207" xr:uid="{00000000-0005-0000-0000-0000C6560000}"/>
    <cellStyle name="40% - uthevingsfarge 5 46 2 2" xfId="5208" xr:uid="{00000000-0005-0000-0000-0000C7560000}"/>
    <cellStyle name="40% - uthevingsfarge 5 46 2 3" xfId="47214" xr:uid="{00000000-0005-0000-0000-0000C8560000}"/>
    <cellStyle name="40% - uthevingsfarge 5 46 2_4 manuell" xfId="55407" xr:uid="{198F43DD-D285-4829-9B3C-FA258AC51D6A}"/>
    <cellStyle name="40% - uthevingsfarge 5 46 3" xfId="5209" xr:uid="{00000000-0005-0000-0000-0000CA560000}"/>
    <cellStyle name="40% - uthevingsfarge 5 46 4" xfId="47215" xr:uid="{00000000-0005-0000-0000-0000CB560000}"/>
    <cellStyle name="40% - uthevingsfarge 5 46_4 manuell" xfId="55408" xr:uid="{38FDE173-CA72-4FB4-B407-1BE613F3D058}"/>
    <cellStyle name="40% - uthevingsfarge 5 47" xfId="5210" xr:uid="{00000000-0005-0000-0000-0000CD560000}"/>
    <cellStyle name="40% - uthevingsfarge 5 47 2" xfId="5211" xr:uid="{00000000-0005-0000-0000-0000CE560000}"/>
    <cellStyle name="40% - uthevingsfarge 5 47 2 2" xfId="5212" xr:uid="{00000000-0005-0000-0000-0000CF560000}"/>
    <cellStyle name="40% - uthevingsfarge 5 47 2 3" xfId="47216" xr:uid="{00000000-0005-0000-0000-0000D0560000}"/>
    <cellStyle name="40% - uthevingsfarge 5 47 2_4 manuell" xfId="55409" xr:uid="{053C998A-A1CC-4B89-91D6-8DCDFC588653}"/>
    <cellStyle name="40% - uthevingsfarge 5 47 3" xfId="5213" xr:uid="{00000000-0005-0000-0000-0000D2560000}"/>
    <cellStyle name="40% - uthevingsfarge 5 47 4" xfId="47217" xr:uid="{00000000-0005-0000-0000-0000D3560000}"/>
    <cellStyle name="40% - uthevingsfarge 5 47_4 manuell" xfId="55410" xr:uid="{4EBCD9CF-DB4C-4297-BC6C-C3A1D4ACA7C9}"/>
    <cellStyle name="40% - uthevingsfarge 5 48" xfId="5214" xr:uid="{00000000-0005-0000-0000-0000D5560000}"/>
    <cellStyle name="40% - uthevingsfarge 5 48 2" xfId="5215" xr:uid="{00000000-0005-0000-0000-0000D6560000}"/>
    <cellStyle name="40% - uthevingsfarge 5 48 2 2" xfId="5216" xr:uid="{00000000-0005-0000-0000-0000D7560000}"/>
    <cellStyle name="40% - uthevingsfarge 5 48 2 3" xfId="47218" xr:uid="{00000000-0005-0000-0000-0000D8560000}"/>
    <cellStyle name="40% - uthevingsfarge 5 48 2_4 manuell" xfId="55411" xr:uid="{622B827C-09F0-48E6-B4B0-F3D1A5004452}"/>
    <cellStyle name="40% - uthevingsfarge 5 48 3" xfId="5217" xr:uid="{00000000-0005-0000-0000-0000DA560000}"/>
    <cellStyle name="40% - uthevingsfarge 5 48 4" xfId="47219" xr:uid="{00000000-0005-0000-0000-0000DB560000}"/>
    <cellStyle name="40% - uthevingsfarge 5 48_4 manuell" xfId="55412" xr:uid="{6A1B48DE-02E5-4CA0-B44C-21AB3775468A}"/>
    <cellStyle name="40% - uthevingsfarge 5 49" xfId="5218" xr:uid="{00000000-0005-0000-0000-0000DD560000}"/>
    <cellStyle name="40% - uthevingsfarge 5 49 2" xfId="5219" xr:uid="{00000000-0005-0000-0000-0000DE560000}"/>
    <cellStyle name="40% - uthevingsfarge 5 49 2 2" xfId="5220" xr:uid="{00000000-0005-0000-0000-0000DF560000}"/>
    <cellStyle name="40% - uthevingsfarge 5 49 2 3" xfId="47220" xr:uid="{00000000-0005-0000-0000-0000E0560000}"/>
    <cellStyle name="40% - uthevingsfarge 5 49 2_4 manuell" xfId="55413" xr:uid="{03DB7920-23D7-4DC5-A952-CEBC48128AC5}"/>
    <cellStyle name="40% - uthevingsfarge 5 49 3" xfId="5221" xr:uid="{00000000-0005-0000-0000-0000E2560000}"/>
    <cellStyle name="40% - uthevingsfarge 5 49 4" xfId="47221" xr:uid="{00000000-0005-0000-0000-0000E3560000}"/>
    <cellStyle name="40% - uthevingsfarge 5 49_4 manuell" xfId="55414" xr:uid="{3A7EDB60-05EC-4481-B16D-FDF0C4CFB7FE}"/>
    <cellStyle name="40% - uthevingsfarge 5 5" xfId="5222" xr:uid="{00000000-0005-0000-0000-0000E5560000}"/>
    <cellStyle name="40% - uthevingsfarge 5 5 2" xfId="5223" xr:uid="{00000000-0005-0000-0000-0000E6560000}"/>
    <cellStyle name="40% - uthevingsfarge 5 5 2 2" xfId="5224" xr:uid="{00000000-0005-0000-0000-0000E7560000}"/>
    <cellStyle name="40% - uthevingsfarge 5 5 2 2 2" xfId="47222" xr:uid="{00000000-0005-0000-0000-0000E8560000}"/>
    <cellStyle name="40% - uthevingsfarge 5 5 2 2 2 2" xfId="47223" xr:uid="{00000000-0005-0000-0000-0000E9560000}"/>
    <cellStyle name="40% - uthevingsfarge 5 5 2 2 3" xfId="47224" xr:uid="{00000000-0005-0000-0000-0000EA560000}"/>
    <cellStyle name="40% - uthevingsfarge 5 5 2 2_3. Chng in credit spreads" xfId="47225" xr:uid="{00000000-0005-0000-0000-0000EB560000}"/>
    <cellStyle name="40% - uthevingsfarge 5 5 2 3" xfId="47226" xr:uid="{00000000-0005-0000-0000-0000EC560000}"/>
    <cellStyle name="40% - uthevingsfarge 5 5 2 3 2" xfId="47227" xr:uid="{00000000-0005-0000-0000-0000ED560000}"/>
    <cellStyle name="40% - uthevingsfarge 5 5 2 3 2 2" xfId="47228" xr:uid="{00000000-0005-0000-0000-0000EE560000}"/>
    <cellStyle name="40% - uthevingsfarge 5 5 2 3 3" xfId="47229" xr:uid="{00000000-0005-0000-0000-0000EF560000}"/>
    <cellStyle name="40% - uthevingsfarge 5 5 2 3_3. Chng in credit spreads" xfId="47230" xr:uid="{00000000-0005-0000-0000-0000F0560000}"/>
    <cellStyle name="40% - uthevingsfarge 5 5 2 4" xfId="47231" xr:uid="{00000000-0005-0000-0000-0000F1560000}"/>
    <cellStyle name="40% - uthevingsfarge 5 5 2 4 2" xfId="47232" xr:uid="{00000000-0005-0000-0000-0000F2560000}"/>
    <cellStyle name="40% - uthevingsfarge 5 5 2 5" xfId="47233" xr:uid="{00000000-0005-0000-0000-0000F3560000}"/>
    <cellStyle name="40% - uthevingsfarge 5 5 2_3. Chng in credit spreads" xfId="47234" xr:uid="{00000000-0005-0000-0000-0000F4560000}"/>
    <cellStyle name="40% - uthevingsfarge 5 5 3" xfId="5225" xr:uid="{00000000-0005-0000-0000-0000F5560000}"/>
    <cellStyle name="40% - uthevingsfarge 5 5 3 2" xfId="17306" xr:uid="{00000000-0005-0000-0000-0000F6560000}"/>
    <cellStyle name="40% - uthevingsfarge 5 5 3 2 2" xfId="47235" xr:uid="{00000000-0005-0000-0000-0000F7560000}"/>
    <cellStyle name="40% - uthevingsfarge 5 5 3 3" xfId="47236" xr:uid="{00000000-0005-0000-0000-0000F8560000}"/>
    <cellStyle name="40% - uthevingsfarge 5 5 3_3. Chng in credit spreads" xfId="47237" xr:uid="{00000000-0005-0000-0000-0000F9560000}"/>
    <cellStyle name="40% - uthevingsfarge 5 5 4" xfId="17307" xr:uid="{00000000-0005-0000-0000-0000FA560000}"/>
    <cellStyle name="40% - uthevingsfarge 5 5 4 2" xfId="47238" xr:uid="{00000000-0005-0000-0000-0000FB560000}"/>
    <cellStyle name="40% - uthevingsfarge 5 5 4 2 2" xfId="47239" xr:uid="{00000000-0005-0000-0000-0000FC560000}"/>
    <cellStyle name="40% - uthevingsfarge 5 5 4 3" xfId="47240" xr:uid="{00000000-0005-0000-0000-0000FD560000}"/>
    <cellStyle name="40% - uthevingsfarge 5 5 4_3. Chng in credit spreads" xfId="47241" xr:uid="{00000000-0005-0000-0000-0000FE560000}"/>
    <cellStyle name="40% - uthevingsfarge 5 5 5" xfId="17308" xr:uid="{00000000-0005-0000-0000-0000FF560000}"/>
    <cellStyle name="40% - uthevingsfarge 5 5 5 2" xfId="47242" xr:uid="{00000000-0005-0000-0000-000000570000}"/>
    <cellStyle name="40% - uthevingsfarge 5 5 6" xfId="39959" xr:uid="{00000000-0005-0000-0000-000001570000}"/>
    <cellStyle name="40% - uthevingsfarge 5 5 7" xfId="47243" xr:uid="{00000000-0005-0000-0000-000002570000}"/>
    <cellStyle name="40% - uthevingsfarge 5 5 8" xfId="47244" xr:uid="{00000000-0005-0000-0000-000003570000}"/>
    <cellStyle name="40% - uthevingsfarge 5 5 9" xfId="47245" xr:uid="{00000000-0005-0000-0000-000004570000}"/>
    <cellStyle name="40% - uthevingsfarge 5 5_3. Chng in credit spreads" xfId="47246" xr:uid="{00000000-0005-0000-0000-000005570000}"/>
    <cellStyle name="40% - uthevingsfarge 5 50" xfId="5226" xr:uid="{00000000-0005-0000-0000-000006570000}"/>
    <cellStyle name="40% - uthevingsfarge 5 50 2" xfId="5227" xr:uid="{00000000-0005-0000-0000-000007570000}"/>
    <cellStyle name="40% - uthevingsfarge 5 50 2 2" xfId="5228" xr:uid="{00000000-0005-0000-0000-000008570000}"/>
    <cellStyle name="40% - uthevingsfarge 5 50 2 3" xfId="47247" xr:uid="{00000000-0005-0000-0000-000009570000}"/>
    <cellStyle name="40% - uthevingsfarge 5 50 2_4 manuell" xfId="55415" xr:uid="{50409D76-0141-4E47-A749-D322EF80308C}"/>
    <cellStyle name="40% - uthevingsfarge 5 50 3" xfId="5229" xr:uid="{00000000-0005-0000-0000-00000B570000}"/>
    <cellStyle name="40% - uthevingsfarge 5 50 4" xfId="47248" xr:uid="{00000000-0005-0000-0000-00000C570000}"/>
    <cellStyle name="40% - uthevingsfarge 5 50_4 manuell" xfId="55416" xr:uid="{E2FD49D0-53E2-4A95-A2B6-9606F6C94234}"/>
    <cellStyle name="40% - uthevingsfarge 5 51" xfId="5230" xr:uid="{00000000-0005-0000-0000-00000E570000}"/>
    <cellStyle name="40% - uthevingsfarge 5 51 2" xfId="5231" xr:uid="{00000000-0005-0000-0000-00000F570000}"/>
    <cellStyle name="40% - uthevingsfarge 5 51 2 2" xfId="5232" xr:uid="{00000000-0005-0000-0000-000010570000}"/>
    <cellStyle name="40% - uthevingsfarge 5 51 2 3" xfId="47249" xr:uid="{00000000-0005-0000-0000-000011570000}"/>
    <cellStyle name="40% - uthevingsfarge 5 51 2_4 manuell" xfId="55417" xr:uid="{C08026F2-8634-4AB9-8E98-5ECAF5534280}"/>
    <cellStyle name="40% - uthevingsfarge 5 51 3" xfId="5233" xr:uid="{00000000-0005-0000-0000-000013570000}"/>
    <cellStyle name="40% - uthevingsfarge 5 51 4" xfId="47250" xr:uid="{00000000-0005-0000-0000-000014570000}"/>
    <cellStyle name="40% - uthevingsfarge 5 51_4 manuell" xfId="55418" xr:uid="{23CFE181-9A3E-4FED-8EB9-A96471DC6A0B}"/>
    <cellStyle name="40% - uthevingsfarge 5 52" xfId="5234" xr:uid="{00000000-0005-0000-0000-000016570000}"/>
    <cellStyle name="40% - uthevingsfarge 5 52 2" xfId="5235" xr:uid="{00000000-0005-0000-0000-000017570000}"/>
    <cellStyle name="40% - uthevingsfarge 5 52 2 2" xfId="5236" xr:uid="{00000000-0005-0000-0000-000018570000}"/>
    <cellStyle name="40% - uthevingsfarge 5 52 2 3" xfId="47251" xr:uid="{00000000-0005-0000-0000-000019570000}"/>
    <cellStyle name="40% - uthevingsfarge 5 52 2_4 manuell" xfId="55419" xr:uid="{17136FDE-20F6-4536-8159-E707C2E2B642}"/>
    <cellStyle name="40% - uthevingsfarge 5 52 3" xfId="5237" xr:uid="{00000000-0005-0000-0000-00001B570000}"/>
    <cellStyle name="40% - uthevingsfarge 5 52 4" xfId="47252" xr:uid="{00000000-0005-0000-0000-00001C570000}"/>
    <cellStyle name="40% - uthevingsfarge 5 52_4 manuell" xfId="55420" xr:uid="{4A06FA89-E3B7-4EEF-B3C4-74D058AB9A6B}"/>
    <cellStyle name="40% - uthevingsfarge 5 53" xfId="5238" xr:uid="{00000000-0005-0000-0000-00001E570000}"/>
    <cellStyle name="40% - uthevingsfarge 5 53 2" xfId="5239" xr:uid="{00000000-0005-0000-0000-00001F570000}"/>
    <cellStyle name="40% - uthevingsfarge 5 53 2 2" xfId="5240" xr:uid="{00000000-0005-0000-0000-000020570000}"/>
    <cellStyle name="40% - uthevingsfarge 5 53 2 3" xfId="47253" xr:uid="{00000000-0005-0000-0000-000021570000}"/>
    <cellStyle name="40% - uthevingsfarge 5 53 2_4 manuell" xfId="55421" xr:uid="{56E70A13-19CE-4679-95C5-E1C15AD3099C}"/>
    <cellStyle name="40% - uthevingsfarge 5 53 3" xfId="5241" xr:uid="{00000000-0005-0000-0000-000023570000}"/>
    <cellStyle name="40% - uthevingsfarge 5 53 4" xfId="47254" xr:uid="{00000000-0005-0000-0000-000024570000}"/>
    <cellStyle name="40% - uthevingsfarge 5 53_4 manuell" xfId="55422" xr:uid="{098229AC-6FAC-4DE2-92DC-A06BF4F66163}"/>
    <cellStyle name="40% - uthevingsfarge 5 54" xfId="5242" xr:uid="{00000000-0005-0000-0000-000026570000}"/>
    <cellStyle name="40% - uthevingsfarge 5 54 2" xfId="5243" xr:uid="{00000000-0005-0000-0000-000027570000}"/>
    <cellStyle name="40% - uthevingsfarge 5 54 2 2" xfId="5244" xr:uid="{00000000-0005-0000-0000-000028570000}"/>
    <cellStyle name="40% - uthevingsfarge 5 54 2 3" xfId="47255" xr:uid="{00000000-0005-0000-0000-000029570000}"/>
    <cellStyle name="40% - uthevingsfarge 5 54 2_4 manuell" xfId="55423" xr:uid="{58FC8EBC-2871-4E70-B47A-D7F5EE3F6B11}"/>
    <cellStyle name="40% - uthevingsfarge 5 54 3" xfId="5245" xr:uid="{00000000-0005-0000-0000-00002B570000}"/>
    <cellStyle name="40% - uthevingsfarge 5 54 4" xfId="47256" xr:uid="{00000000-0005-0000-0000-00002C570000}"/>
    <cellStyle name="40% - uthevingsfarge 5 54_4 manuell" xfId="55424" xr:uid="{F20B6912-2AA0-4339-AC6B-4C8FA91D0179}"/>
    <cellStyle name="40% - uthevingsfarge 5 55" xfId="5246" xr:uid="{00000000-0005-0000-0000-00002E570000}"/>
    <cellStyle name="40% - uthevingsfarge 5 55 2" xfId="5247" xr:uid="{00000000-0005-0000-0000-00002F570000}"/>
    <cellStyle name="40% - uthevingsfarge 5 55 2 2" xfId="5248" xr:uid="{00000000-0005-0000-0000-000030570000}"/>
    <cellStyle name="40% - uthevingsfarge 5 55 2 3" xfId="47257" xr:uid="{00000000-0005-0000-0000-000031570000}"/>
    <cellStyle name="40% - uthevingsfarge 5 55 2_4 manuell" xfId="55425" xr:uid="{17773402-59D9-4CC3-9988-7F0BC11E1312}"/>
    <cellStyle name="40% - uthevingsfarge 5 55 3" xfId="5249" xr:uid="{00000000-0005-0000-0000-000033570000}"/>
    <cellStyle name="40% - uthevingsfarge 5 55 4" xfId="47258" xr:uid="{00000000-0005-0000-0000-000034570000}"/>
    <cellStyle name="40% - uthevingsfarge 5 55_4 manuell" xfId="55426" xr:uid="{E21436DE-003F-4A19-80BF-EA82CF7BF35A}"/>
    <cellStyle name="40% - uthevingsfarge 5 56" xfId="5250" xr:uid="{00000000-0005-0000-0000-000036570000}"/>
    <cellStyle name="40% - uthevingsfarge 5 56 2" xfId="5251" xr:uid="{00000000-0005-0000-0000-000037570000}"/>
    <cellStyle name="40% - uthevingsfarge 5 56 2 2" xfId="5252" xr:uid="{00000000-0005-0000-0000-000038570000}"/>
    <cellStyle name="40% - uthevingsfarge 5 56 2 3" xfId="47259" xr:uid="{00000000-0005-0000-0000-000039570000}"/>
    <cellStyle name="40% - uthevingsfarge 5 56 2_4 manuell" xfId="55427" xr:uid="{B6D57FE7-A869-46B2-B625-B64D10EDDE45}"/>
    <cellStyle name="40% - uthevingsfarge 5 56 3" xfId="5253" xr:uid="{00000000-0005-0000-0000-00003B570000}"/>
    <cellStyle name="40% - uthevingsfarge 5 56 4" xfId="47260" xr:uid="{00000000-0005-0000-0000-00003C570000}"/>
    <cellStyle name="40% - uthevingsfarge 5 56_4 manuell" xfId="55428" xr:uid="{4B328159-3B49-411C-AF53-0892B55E30D8}"/>
    <cellStyle name="40% - uthevingsfarge 5 57" xfId="5254" xr:uid="{00000000-0005-0000-0000-00003E570000}"/>
    <cellStyle name="40% - uthevingsfarge 5 57 2" xfId="5255" xr:uid="{00000000-0005-0000-0000-00003F570000}"/>
    <cellStyle name="40% - uthevingsfarge 5 57 2 2" xfId="5256" xr:uid="{00000000-0005-0000-0000-000040570000}"/>
    <cellStyle name="40% - uthevingsfarge 5 57 2 3" xfId="47261" xr:uid="{00000000-0005-0000-0000-000041570000}"/>
    <cellStyle name="40% - uthevingsfarge 5 57 2_4 manuell" xfId="55429" xr:uid="{0C924BFA-5C0F-49A3-B730-B64C545A62BC}"/>
    <cellStyle name="40% - uthevingsfarge 5 57 3" xfId="5257" xr:uid="{00000000-0005-0000-0000-000043570000}"/>
    <cellStyle name="40% - uthevingsfarge 5 57 4" xfId="47262" xr:uid="{00000000-0005-0000-0000-000044570000}"/>
    <cellStyle name="40% - uthevingsfarge 5 57_4 manuell" xfId="55430" xr:uid="{B64F0098-652F-4733-80E0-12DE4F1EC3AD}"/>
    <cellStyle name="40% - uthevingsfarge 5 58" xfId="5258" xr:uid="{00000000-0005-0000-0000-000046570000}"/>
    <cellStyle name="40% - uthevingsfarge 5 58 2" xfId="5259" xr:uid="{00000000-0005-0000-0000-000047570000}"/>
    <cellStyle name="40% - uthevingsfarge 5 58 2 2" xfId="5260" xr:uid="{00000000-0005-0000-0000-000048570000}"/>
    <cellStyle name="40% - uthevingsfarge 5 58 2 3" xfId="47263" xr:uid="{00000000-0005-0000-0000-000049570000}"/>
    <cellStyle name="40% - uthevingsfarge 5 58 2_4 manuell" xfId="55431" xr:uid="{86E57DB6-7971-4C17-8842-A94CE45109C0}"/>
    <cellStyle name="40% - uthevingsfarge 5 58 3" xfId="5261" xr:uid="{00000000-0005-0000-0000-00004B570000}"/>
    <cellStyle name="40% - uthevingsfarge 5 58 4" xfId="47264" xr:uid="{00000000-0005-0000-0000-00004C570000}"/>
    <cellStyle name="40% - uthevingsfarge 5 58_4 manuell" xfId="55432" xr:uid="{558C3435-0D61-4A3C-8DF7-0D3CF5431DCD}"/>
    <cellStyle name="40% - uthevingsfarge 5 59" xfId="5262" xr:uid="{00000000-0005-0000-0000-00004E570000}"/>
    <cellStyle name="40% - uthevingsfarge 5 59 2" xfId="5263" xr:uid="{00000000-0005-0000-0000-00004F570000}"/>
    <cellStyle name="40% - uthevingsfarge 5 59 2 2" xfId="5264" xr:uid="{00000000-0005-0000-0000-000050570000}"/>
    <cellStyle name="40% - uthevingsfarge 5 59 2 3" xfId="47265" xr:uid="{00000000-0005-0000-0000-000051570000}"/>
    <cellStyle name="40% - uthevingsfarge 5 59 2_4 manuell" xfId="55433" xr:uid="{F15051B2-1773-4F50-8602-B3519A74C3E2}"/>
    <cellStyle name="40% - uthevingsfarge 5 59 3" xfId="5265" xr:uid="{00000000-0005-0000-0000-000053570000}"/>
    <cellStyle name="40% - uthevingsfarge 5 59 4" xfId="47266" xr:uid="{00000000-0005-0000-0000-000054570000}"/>
    <cellStyle name="40% - uthevingsfarge 5 59_4 manuell" xfId="55434" xr:uid="{CC801E43-E7F8-49B3-8D2B-BF535B991704}"/>
    <cellStyle name="40% - uthevingsfarge 5 6" xfId="5266" xr:uid="{00000000-0005-0000-0000-000056570000}"/>
    <cellStyle name="40% - uthevingsfarge 5 6 2" xfId="5267" xr:uid="{00000000-0005-0000-0000-000057570000}"/>
    <cellStyle name="40% - uthevingsfarge 5 6 2 2" xfId="5268" xr:uid="{00000000-0005-0000-0000-000058570000}"/>
    <cellStyle name="40% - uthevingsfarge 5 6 2 2 2" xfId="47267" xr:uid="{00000000-0005-0000-0000-000059570000}"/>
    <cellStyle name="40% - uthevingsfarge 5 6 2 2_CC1" xfId="55435" xr:uid="{82EF193F-094F-4C64-97B2-A5D0CC6199EA}"/>
    <cellStyle name="40% - uthevingsfarge 5 6 2 3" xfId="47268" xr:uid="{00000000-0005-0000-0000-00005A570000}"/>
    <cellStyle name="40% - uthevingsfarge 5 6 2 4" xfId="47269" xr:uid="{00000000-0005-0000-0000-00005B570000}"/>
    <cellStyle name="40% - uthevingsfarge 5 6 2_3. Chng in credit spreads" xfId="47270" xr:uid="{00000000-0005-0000-0000-00005C570000}"/>
    <cellStyle name="40% - uthevingsfarge 5 6 3" xfId="5269" xr:uid="{00000000-0005-0000-0000-00005D570000}"/>
    <cellStyle name="40% - uthevingsfarge 5 6 3 2" xfId="17309" xr:uid="{00000000-0005-0000-0000-00005E570000}"/>
    <cellStyle name="40% - uthevingsfarge 5 6 3 2 2" xfId="47271" xr:uid="{00000000-0005-0000-0000-00005F570000}"/>
    <cellStyle name="40% - uthevingsfarge 5 6 3 3" xfId="47272" xr:uid="{00000000-0005-0000-0000-000060570000}"/>
    <cellStyle name="40% - uthevingsfarge 5 6 3_3. Chng in credit spreads" xfId="47273" xr:uid="{00000000-0005-0000-0000-000061570000}"/>
    <cellStyle name="40% - uthevingsfarge 5 6 4" xfId="17310" xr:uid="{00000000-0005-0000-0000-000062570000}"/>
    <cellStyle name="40% - uthevingsfarge 5 6 4 2" xfId="47274" xr:uid="{00000000-0005-0000-0000-000063570000}"/>
    <cellStyle name="40% - uthevingsfarge 5 6 5" xfId="17311" xr:uid="{00000000-0005-0000-0000-000064570000}"/>
    <cellStyle name="40% - uthevingsfarge 5 6 6" xfId="39960" xr:uid="{00000000-0005-0000-0000-000065570000}"/>
    <cellStyle name="40% - uthevingsfarge 5 6 7" xfId="47275" xr:uid="{00000000-0005-0000-0000-000066570000}"/>
    <cellStyle name="40% - uthevingsfarge 5 6 8" xfId="47276" xr:uid="{00000000-0005-0000-0000-000067570000}"/>
    <cellStyle name="40% - uthevingsfarge 5 6 9" xfId="47277" xr:uid="{00000000-0005-0000-0000-000068570000}"/>
    <cellStyle name="40% - uthevingsfarge 5 6_3. Chng in credit spreads" xfId="47278" xr:uid="{00000000-0005-0000-0000-000069570000}"/>
    <cellStyle name="40% - uthevingsfarge 5 60" xfId="17312" xr:uid="{00000000-0005-0000-0000-00006A570000}"/>
    <cellStyle name="40% - uthevingsfarge 5 60 2" xfId="17313" xr:uid="{00000000-0005-0000-0000-00006B570000}"/>
    <cellStyle name="40% - uthevingsfarge 5 60 2 2" xfId="36617" xr:uid="{00000000-0005-0000-0000-00006C570000}"/>
    <cellStyle name="40% - uthevingsfarge 5 60 3" xfId="17314" xr:uid="{00000000-0005-0000-0000-00006D570000}"/>
    <cellStyle name="40% - uthevingsfarge 5 60 4" xfId="36381" xr:uid="{00000000-0005-0000-0000-00006E570000}"/>
    <cellStyle name="40% - uthevingsfarge 5 60_AVA DVA EL" xfId="17315" xr:uid="{00000000-0005-0000-0000-00006F570000}"/>
    <cellStyle name="40% - uthevingsfarge 5 61" xfId="17316" xr:uid="{00000000-0005-0000-0000-000070570000}"/>
    <cellStyle name="40% - uthevingsfarge 5 61 2" xfId="17317" xr:uid="{00000000-0005-0000-0000-000071570000}"/>
    <cellStyle name="40% - uthevingsfarge 5 61 2 2" xfId="36638" xr:uid="{00000000-0005-0000-0000-000072570000}"/>
    <cellStyle name="40% - uthevingsfarge 5 61 3" xfId="17318" xr:uid="{00000000-0005-0000-0000-000073570000}"/>
    <cellStyle name="40% - uthevingsfarge 5 61 4" xfId="36407" xr:uid="{00000000-0005-0000-0000-000074570000}"/>
    <cellStyle name="40% - uthevingsfarge 5 61_AVA DVA EL" xfId="17319" xr:uid="{00000000-0005-0000-0000-000075570000}"/>
    <cellStyle name="40% - uthevingsfarge 5 62" xfId="17320" xr:uid="{00000000-0005-0000-0000-000076570000}"/>
    <cellStyle name="40% - uthevingsfarge 5 62 2" xfId="17321" xr:uid="{00000000-0005-0000-0000-000077570000}"/>
    <cellStyle name="40% - uthevingsfarge 5 62 2 2" xfId="36624" xr:uid="{00000000-0005-0000-0000-000078570000}"/>
    <cellStyle name="40% - uthevingsfarge 5 62 3" xfId="36391" xr:uid="{00000000-0005-0000-0000-000079570000}"/>
    <cellStyle name="40% - uthevingsfarge 5 62_AVA DVA EL" xfId="17322" xr:uid="{00000000-0005-0000-0000-00007A570000}"/>
    <cellStyle name="40% - uthevingsfarge 5 63" xfId="17323" xr:uid="{00000000-0005-0000-0000-00007B570000}"/>
    <cellStyle name="40% - uthevingsfarge 5 63 2" xfId="36591" xr:uid="{00000000-0005-0000-0000-00007C570000}"/>
    <cellStyle name="40% - uthevingsfarge 5 64" xfId="17324" xr:uid="{00000000-0005-0000-0000-00007D570000}"/>
    <cellStyle name="40% - uthevingsfarge 5 64 2" xfId="36670" xr:uid="{00000000-0005-0000-0000-00007E570000}"/>
    <cellStyle name="40% - uthevingsfarge 5 65" xfId="17325" xr:uid="{00000000-0005-0000-0000-00007F570000}"/>
    <cellStyle name="40% - uthevingsfarge 5 65 2" xfId="36561" xr:uid="{00000000-0005-0000-0000-000080570000}"/>
    <cellStyle name="40% - uthevingsfarge 5 66" xfId="17326" xr:uid="{00000000-0005-0000-0000-000081570000}"/>
    <cellStyle name="40% - uthevingsfarge 5 66 2" xfId="36656" xr:uid="{00000000-0005-0000-0000-000082570000}"/>
    <cellStyle name="40% - uthevingsfarge 5 67" xfId="36530" xr:uid="{00000000-0005-0000-0000-000083570000}"/>
    <cellStyle name="40% - uthevingsfarge 5 68" xfId="47279" xr:uid="{00000000-0005-0000-0000-000084570000}"/>
    <cellStyle name="40% - uthevingsfarge 5 69" xfId="47280" xr:uid="{00000000-0005-0000-0000-000085570000}"/>
    <cellStyle name="40% - uthevingsfarge 5 7" xfId="5270" xr:uid="{00000000-0005-0000-0000-000086570000}"/>
    <cellStyle name="40% - uthevingsfarge 5 7 2" xfId="5271" xr:uid="{00000000-0005-0000-0000-000087570000}"/>
    <cellStyle name="40% - uthevingsfarge 5 7 2 2" xfId="5272" xr:uid="{00000000-0005-0000-0000-000088570000}"/>
    <cellStyle name="40% - uthevingsfarge 5 7 2 3" xfId="47281" xr:uid="{00000000-0005-0000-0000-000089570000}"/>
    <cellStyle name="40% - uthevingsfarge 5 7 2 4" xfId="47282" xr:uid="{00000000-0005-0000-0000-00008A570000}"/>
    <cellStyle name="40% - uthevingsfarge 5 7 2_4 manuell" xfId="55436" xr:uid="{8A620750-2CFC-4C26-9643-9B43B0F89E43}"/>
    <cellStyle name="40% - uthevingsfarge 5 7 3" xfId="5273" xr:uid="{00000000-0005-0000-0000-00008C570000}"/>
    <cellStyle name="40% - uthevingsfarge 5 7 3 2" xfId="17327" xr:uid="{00000000-0005-0000-0000-00008D570000}"/>
    <cellStyle name="40% - uthevingsfarge 5 7 3_AVA DVA EL" xfId="17328" xr:uid="{00000000-0005-0000-0000-00008E570000}"/>
    <cellStyle name="40% - uthevingsfarge 5 7 4" xfId="17329" xr:uid="{00000000-0005-0000-0000-00008F570000}"/>
    <cellStyle name="40% - uthevingsfarge 5 7 5" xfId="17330" xr:uid="{00000000-0005-0000-0000-000090570000}"/>
    <cellStyle name="40% - uthevingsfarge 5 7 6" xfId="47283" xr:uid="{00000000-0005-0000-0000-000091570000}"/>
    <cellStyle name="40% - uthevingsfarge 5 7 7" xfId="47284" xr:uid="{00000000-0005-0000-0000-000092570000}"/>
    <cellStyle name="40% - uthevingsfarge 5 7 8" xfId="47285" xr:uid="{00000000-0005-0000-0000-000093570000}"/>
    <cellStyle name="40% - uthevingsfarge 5 7_3. Chng in credit spreads" xfId="47286" xr:uid="{00000000-0005-0000-0000-000094570000}"/>
    <cellStyle name="40% - uthevingsfarge 5 70" xfId="47287" xr:uid="{00000000-0005-0000-0000-000095570000}"/>
    <cellStyle name="40% - uthevingsfarge 5 71" xfId="47288" xr:uid="{00000000-0005-0000-0000-000096570000}"/>
    <cellStyle name="40% - uthevingsfarge 5 72" xfId="47289" xr:uid="{00000000-0005-0000-0000-000097570000}"/>
    <cellStyle name="40% - uthevingsfarge 5 73" xfId="47290" xr:uid="{00000000-0005-0000-0000-000098570000}"/>
    <cellStyle name="40% - uthevingsfarge 5 74" xfId="47291" xr:uid="{00000000-0005-0000-0000-000099570000}"/>
    <cellStyle name="40% - uthevingsfarge 5 8" xfId="5274" xr:uid="{00000000-0005-0000-0000-00009A570000}"/>
    <cellStyle name="40% - uthevingsfarge 5 8 2" xfId="5275" xr:uid="{00000000-0005-0000-0000-00009B570000}"/>
    <cellStyle name="40% - uthevingsfarge 5 8 2 2" xfId="5276" xr:uid="{00000000-0005-0000-0000-00009C570000}"/>
    <cellStyle name="40% - uthevingsfarge 5 8 2 3" xfId="47292" xr:uid="{00000000-0005-0000-0000-00009D570000}"/>
    <cellStyle name="40% - uthevingsfarge 5 8 2 4" xfId="47293" xr:uid="{00000000-0005-0000-0000-00009E570000}"/>
    <cellStyle name="40% - uthevingsfarge 5 8 2_4 manuell" xfId="55437" xr:uid="{6C2F1984-047D-4713-B67F-7905E76DC3F7}"/>
    <cellStyle name="40% - uthevingsfarge 5 8 3" xfId="5277" xr:uid="{00000000-0005-0000-0000-0000A0570000}"/>
    <cellStyle name="40% - uthevingsfarge 5 8 4" xfId="47294" xr:uid="{00000000-0005-0000-0000-0000A1570000}"/>
    <cellStyle name="40% - uthevingsfarge 5 8 5" xfId="47295" xr:uid="{00000000-0005-0000-0000-0000A2570000}"/>
    <cellStyle name="40% - uthevingsfarge 5 8_3. Chng in credit spreads" xfId="47296" xr:uid="{00000000-0005-0000-0000-0000A3570000}"/>
    <cellStyle name="40% - uthevingsfarge 5 9" xfId="5278" xr:uid="{00000000-0005-0000-0000-0000A4570000}"/>
    <cellStyle name="40% - uthevingsfarge 5 9 2" xfId="5279" xr:uid="{00000000-0005-0000-0000-0000A5570000}"/>
    <cellStyle name="40% - uthevingsfarge 5 9 2 2" xfId="5280" xr:uid="{00000000-0005-0000-0000-0000A6570000}"/>
    <cellStyle name="40% - uthevingsfarge 5 9 2 3" xfId="47297" xr:uid="{00000000-0005-0000-0000-0000A7570000}"/>
    <cellStyle name="40% - uthevingsfarge 5 9 2_4 manuell" xfId="55438" xr:uid="{FDA1E688-0F6D-47A5-8C88-175817EB72B5}"/>
    <cellStyle name="40% - uthevingsfarge 5 9 3" xfId="5281" xr:uid="{00000000-0005-0000-0000-0000A9570000}"/>
    <cellStyle name="40% - uthevingsfarge 5 9 4" xfId="47298" xr:uid="{00000000-0005-0000-0000-0000AA570000}"/>
    <cellStyle name="40% - uthevingsfarge 5 9 5" xfId="47299" xr:uid="{00000000-0005-0000-0000-0000AB570000}"/>
    <cellStyle name="40% - uthevingsfarge 5 9_4 manuell" xfId="55439" xr:uid="{D714BAFB-C350-4245-8F8F-38BA0164CDC1}"/>
    <cellStyle name="40% - uthevingsfarge 5_4 manuell" xfId="55440" xr:uid="{9C4DB625-7E45-4C9C-B366-C83D965BCCDF}"/>
    <cellStyle name="40% - uthevingsfarge 6" xfId="36256" xr:uid="{00000000-0005-0000-0000-0000AE570000}"/>
    <cellStyle name="40% - uthevingsfarge 6 10" xfId="5282" xr:uid="{00000000-0005-0000-0000-0000AF570000}"/>
    <cellStyle name="40% - uthevingsfarge 6 10 2" xfId="5283" xr:uid="{00000000-0005-0000-0000-0000B0570000}"/>
    <cellStyle name="40% - uthevingsfarge 6 10 2 2" xfId="5284" xr:uid="{00000000-0005-0000-0000-0000B1570000}"/>
    <cellStyle name="40% - uthevingsfarge 6 10 2 3" xfId="47300" xr:uid="{00000000-0005-0000-0000-0000B2570000}"/>
    <cellStyle name="40% - uthevingsfarge 6 10 2_4 manuell" xfId="55441" xr:uid="{97D66D13-7634-460B-A659-7C4A97AB7A0C}"/>
    <cellStyle name="40% - uthevingsfarge 6 10 3" xfId="5285" xr:uid="{00000000-0005-0000-0000-0000B4570000}"/>
    <cellStyle name="40% - uthevingsfarge 6 10 4" xfId="47301" xr:uid="{00000000-0005-0000-0000-0000B5570000}"/>
    <cellStyle name="40% - uthevingsfarge 6 10 5" xfId="47302" xr:uid="{00000000-0005-0000-0000-0000B6570000}"/>
    <cellStyle name="40% - uthevingsfarge 6 10_4 manuell" xfId="55442" xr:uid="{478046F2-FA49-49C8-BFE8-C68E9C41DEE5}"/>
    <cellStyle name="40% - uthevingsfarge 6 11" xfId="5286" xr:uid="{00000000-0005-0000-0000-0000B8570000}"/>
    <cellStyle name="40% - uthevingsfarge 6 11 2" xfId="5287" xr:uid="{00000000-0005-0000-0000-0000B9570000}"/>
    <cellStyle name="40% - uthevingsfarge 6 11 2 2" xfId="5288" xr:uid="{00000000-0005-0000-0000-0000BA570000}"/>
    <cellStyle name="40% - uthevingsfarge 6 11 2 3" xfId="47303" xr:uid="{00000000-0005-0000-0000-0000BB570000}"/>
    <cellStyle name="40% - uthevingsfarge 6 11 2_4 manuell" xfId="55443" xr:uid="{9777ACD3-F453-469E-93DE-3AEC0AA4629D}"/>
    <cellStyle name="40% - uthevingsfarge 6 11 3" xfId="5289" xr:uid="{00000000-0005-0000-0000-0000BD570000}"/>
    <cellStyle name="40% - uthevingsfarge 6 11 4" xfId="47304" xr:uid="{00000000-0005-0000-0000-0000BE570000}"/>
    <cellStyle name="40% - uthevingsfarge 6 11_4 manuell" xfId="55444" xr:uid="{A3D77904-3F4F-4A36-A88B-0AA8825C2AC9}"/>
    <cellStyle name="40% - uthevingsfarge 6 12" xfId="5290" xr:uid="{00000000-0005-0000-0000-0000C0570000}"/>
    <cellStyle name="40% - uthevingsfarge 6 12 2" xfId="5291" xr:uid="{00000000-0005-0000-0000-0000C1570000}"/>
    <cellStyle name="40% - uthevingsfarge 6 12 2 2" xfId="5292" xr:uid="{00000000-0005-0000-0000-0000C2570000}"/>
    <cellStyle name="40% - uthevingsfarge 6 12 2 3" xfId="47305" xr:uid="{00000000-0005-0000-0000-0000C3570000}"/>
    <cellStyle name="40% - uthevingsfarge 6 12 2_4 manuell" xfId="55445" xr:uid="{975E6929-3275-4165-85E4-8DE05F128E78}"/>
    <cellStyle name="40% - uthevingsfarge 6 12 3" xfId="5293" xr:uid="{00000000-0005-0000-0000-0000C5570000}"/>
    <cellStyle name="40% - uthevingsfarge 6 12 4" xfId="47306" xr:uid="{00000000-0005-0000-0000-0000C6570000}"/>
    <cellStyle name="40% - uthevingsfarge 6 12_4 manuell" xfId="55446" xr:uid="{0C42B4EE-C5E2-481B-B946-3B093ED6C228}"/>
    <cellStyle name="40% - uthevingsfarge 6 13" xfId="5294" xr:uid="{00000000-0005-0000-0000-0000C8570000}"/>
    <cellStyle name="40% - uthevingsfarge 6 13 2" xfId="5295" xr:uid="{00000000-0005-0000-0000-0000C9570000}"/>
    <cellStyle name="40% - uthevingsfarge 6 13 2 2" xfId="5296" xr:uid="{00000000-0005-0000-0000-0000CA570000}"/>
    <cellStyle name="40% - uthevingsfarge 6 13 2 3" xfId="47307" xr:uid="{00000000-0005-0000-0000-0000CB570000}"/>
    <cellStyle name="40% - uthevingsfarge 6 13 2_4 manuell" xfId="55447" xr:uid="{5E5317DD-B002-4E84-804C-05B0A6D73AE8}"/>
    <cellStyle name="40% - uthevingsfarge 6 13 3" xfId="5297" xr:uid="{00000000-0005-0000-0000-0000CD570000}"/>
    <cellStyle name="40% - uthevingsfarge 6 13 4" xfId="47308" xr:uid="{00000000-0005-0000-0000-0000CE570000}"/>
    <cellStyle name="40% - uthevingsfarge 6 13_4 manuell" xfId="55448" xr:uid="{465A7DBE-3345-4CD6-8B25-54F44D5431CE}"/>
    <cellStyle name="40% - uthevingsfarge 6 14" xfId="5298" xr:uid="{00000000-0005-0000-0000-0000D0570000}"/>
    <cellStyle name="40% - uthevingsfarge 6 14 2" xfId="5299" xr:uid="{00000000-0005-0000-0000-0000D1570000}"/>
    <cellStyle name="40% - uthevingsfarge 6 14 2 2" xfId="5300" xr:uid="{00000000-0005-0000-0000-0000D2570000}"/>
    <cellStyle name="40% - uthevingsfarge 6 14 2 3" xfId="47309" xr:uid="{00000000-0005-0000-0000-0000D3570000}"/>
    <cellStyle name="40% - uthevingsfarge 6 14 2_4 manuell" xfId="55449" xr:uid="{99B4331D-2F22-4A35-9369-23085E4FC0F1}"/>
    <cellStyle name="40% - uthevingsfarge 6 14 3" xfId="5301" xr:uid="{00000000-0005-0000-0000-0000D5570000}"/>
    <cellStyle name="40% - uthevingsfarge 6 14 4" xfId="47310" xr:uid="{00000000-0005-0000-0000-0000D6570000}"/>
    <cellStyle name="40% - uthevingsfarge 6 14_4 manuell" xfId="55450" xr:uid="{B9EF4A90-6204-49A9-A986-771BF05CC219}"/>
    <cellStyle name="40% - uthevingsfarge 6 15" xfId="5302" xr:uid="{00000000-0005-0000-0000-0000D8570000}"/>
    <cellStyle name="40% - uthevingsfarge 6 15 2" xfId="5303" xr:uid="{00000000-0005-0000-0000-0000D9570000}"/>
    <cellStyle name="40% - uthevingsfarge 6 15 2 2" xfId="5304" xr:uid="{00000000-0005-0000-0000-0000DA570000}"/>
    <cellStyle name="40% - uthevingsfarge 6 15 2 3" xfId="47311" xr:uid="{00000000-0005-0000-0000-0000DB570000}"/>
    <cellStyle name="40% - uthevingsfarge 6 15 2_4 manuell" xfId="55451" xr:uid="{CE65E134-FEBC-4040-AF65-F27437AFE9DB}"/>
    <cellStyle name="40% - uthevingsfarge 6 15 3" xfId="5305" xr:uid="{00000000-0005-0000-0000-0000DD570000}"/>
    <cellStyle name="40% - uthevingsfarge 6 15 4" xfId="47312" xr:uid="{00000000-0005-0000-0000-0000DE570000}"/>
    <cellStyle name="40% - uthevingsfarge 6 15_4 manuell" xfId="55452" xr:uid="{F3E348CF-B71E-4B71-900F-93A038BC1B08}"/>
    <cellStyle name="40% - uthevingsfarge 6 16" xfId="5306" xr:uid="{00000000-0005-0000-0000-0000E0570000}"/>
    <cellStyle name="40% - uthevingsfarge 6 16 2" xfId="5307" xr:uid="{00000000-0005-0000-0000-0000E1570000}"/>
    <cellStyle name="40% - uthevingsfarge 6 16 2 2" xfId="5308" xr:uid="{00000000-0005-0000-0000-0000E2570000}"/>
    <cellStyle name="40% - uthevingsfarge 6 16 2 3" xfId="47313" xr:uid="{00000000-0005-0000-0000-0000E3570000}"/>
    <cellStyle name="40% - uthevingsfarge 6 16 2_4 manuell" xfId="55453" xr:uid="{56E72F8A-B176-446B-9201-83068D6616B9}"/>
    <cellStyle name="40% - uthevingsfarge 6 16 3" xfId="5309" xr:uid="{00000000-0005-0000-0000-0000E5570000}"/>
    <cellStyle name="40% - uthevingsfarge 6 16 4" xfId="47314" xr:uid="{00000000-0005-0000-0000-0000E6570000}"/>
    <cellStyle name="40% - uthevingsfarge 6 16_4 manuell" xfId="55454" xr:uid="{FF13238E-3818-4183-BDDE-00883C138536}"/>
    <cellStyle name="40% - uthevingsfarge 6 17" xfId="5310" xr:uid="{00000000-0005-0000-0000-0000E8570000}"/>
    <cellStyle name="40% - uthevingsfarge 6 17 2" xfId="5311" xr:uid="{00000000-0005-0000-0000-0000E9570000}"/>
    <cellStyle name="40% - uthevingsfarge 6 17 2 2" xfId="5312" xr:uid="{00000000-0005-0000-0000-0000EA570000}"/>
    <cellStyle name="40% - uthevingsfarge 6 17 2 3" xfId="47315" xr:uid="{00000000-0005-0000-0000-0000EB570000}"/>
    <cellStyle name="40% - uthevingsfarge 6 17 2_4 manuell" xfId="55455" xr:uid="{409641DE-EC7A-4384-A3A9-703C7B5D3B88}"/>
    <cellStyle name="40% - uthevingsfarge 6 17 3" xfId="5313" xr:uid="{00000000-0005-0000-0000-0000ED570000}"/>
    <cellStyle name="40% - uthevingsfarge 6 17 4" xfId="47316" xr:uid="{00000000-0005-0000-0000-0000EE570000}"/>
    <cellStyle name="40% - uthevingsfarge 6 17_4 manuell" xfId="55456" xr:uid="{EF1E77B2-DDA8-4FB3-8F8B-3B77EC7C4447}"/>
    <cellStyle name="40% - uthevingsfarge 6 18" xfId="5314" xr:uid="{00000000-0005-0000-0000-0000F0570000}"/>
    <cellStyle name="40% - uthevingsfarge 6 18 2" xfId="5315" xr:uid="{00000000-0005-0000-0000-0000F1570000}"/>
    <cellStyle name="40% - uthevingsfarge 6 18 2 2" xfId="5316" xr:uid="{00000000-0005-0000-0000-0000F2570000}"/>
    <cellStyle name="40% - uthevingsfarge 6 18 2 3" xfId="47317" xr:uid="{00000000-0005-0000-0000-0000F3570000}"/>
    <cellStyle name="40% - uthevingsfarge 6 18 2_4 manuell" xfId="55457" xr:uid="{5F5D6984-F01D-40D7-928A-6C77D56709A6}"/>
    <cellStyle name="40% - uthevingsfarge 6 18 3" xfId="5317" xr:uid="{00000000-0005-0000-0000-0000F5570000}"/>
    <cellStyle name="40% - uthevingsfarge 6 18 4" xfId="47318" xr:uid="{00000000-0005-0000-0000-0000F6570000}"/>
    <cellStyle name="40% - uthevingsfarge 6 18_4 manuell" xfId="55458" xr:uid="{AE93975D-A41E-4BB4-BB32-056464AFA9A6}"/>
    <cellStyle name="40% - uthevingsfarge 6 19" xfId="5318" xr:uid="{00000000-0005-0000-0000-0000F8570000}"/>
    <cellStyle name="40% - uthevingsfarge 6 19 2" xfId="5319" xr:uid="{00000000-0005-0000-0000-0000F9570000}"/>
    <cellStyle name="40% - uthevingsfarge 6 19 2 2" xfId="5320" xr:uid="{00000000-0005-0000-0000-0000FA570000}"/>
    <cellStyle name="40% - uthevingsfarge 6 19 2 3" xfId="47319" xr:uid="{00000000-0005-0000-0000-0000FB570000}"/>
    <cellStyle name="40% - uthevingsfarge 6 19 2_4 manuell" xfId="55459" xr:uid="{27A49F88-C099-44D2-8886-49A22E59C8C2}"/>
    <cellStyle name="40% - uthevingsfarge 6 19 3" xfId="5321" xr:uid="{00000000-0005-0000-0000-0000FD570000}"/>
    <cellStyle name="40% - uthevingsfarge 6 19 4" xfId="47320" xr:uid="{00000000-0005-0000-0000-0000FE570000}"/>
    <cellStyle name="40% - uthevingsfarge 6 19_4 manuell" xfId="55460" xr:uid="{884F54A9-2064-4FF0-A640-EF3BEFEA9FC7}"/>
    <cellStyle name="40% - uthevingsfarge 6 2" xfId="5322" xr:uid="{00000000-0005-0000-0000-000000580000}"/>
    <cellStyle name="40% - uthevingsfarge 6 2 10" xfId="17331" xr:uid="{00000000-0005-0000-0000-000001580000}"/>
    <cellStyle name="40% - uthevingsfarge 6 2 10 2" xfId="17332" xr:uid="{00000000-0005-0000-0000-000002580000}"/>
    <cellStyle name="40% - uthevingsfarge 6 2 10 3" xfId="17333" xr:uid="{00000000-0005-0000-0000-000003580000}"/>
    <cellStyle name="40% - uthevingsfarge 6 2 10_AVA DVA EL" xfId="17334" xr:uid="{00000000-0005-0000-0000-000004580000}"/>
    <cellStyle name="40% - uthevingsfarge 6 2 11" xfId="17335" xr:uid="{00000000-0005-0000-0000-000005580000}"/>
    <cellStyle name="40% - uthevingsfarge 6 2 12" xfId="17336" xr:uid="{00000000-0005-0000-0000-000006580000}"/>
    <cellStyle name="40% - uthevingsfarge 6 2 13" xfId="47321" xr:uid="{00000000-0005-0000-0000-000007580000}"/>
    <cellStyle name="40% - uthevingsfarge 6 2 14" xfId="47322" xr:uid="{00000000-0005-0000-0000-000008580000}"/>
    <cellStyle name="40% - uthevingsfarge 6 2 15" xfId="47323" xr:uid="{00000000-0005-0000-0000-000009580000}"/>
    <cellStyle name="40% - uthevingsfarge 6 2 16" xfId="47324" xr:uid="{00000000-0005-0000-0000-00000A580000}"/>
    <cellStyle name="40% - uthevingsfarge 6 2 2" xfId="5323" xr:uid="{00000000-0005-0000-0000-00000B580000}"/>
    <cellStyle name="40% - uthevingsfarge 6 2 2 10" xfId="47325" xr:uid="{00000000-0005-0000-0000-00000C580000}"/>
    <cellStyle name="40% - uthevingsfarge 6 2 2 11" xfId="47326" xr:uid="{00000000-0005-0000-0000-00000D580000}"/>
    <cellStyle name="40% - uthevingsfarge 6 2 2 2" xfId="5324" xr:uid="{00000000-0005-0000-0000-00000E580000}"/>
    <cellStyle name="40% - uthevingsfarge 6 2 2 2 10" xfId="47327" xr:uid="{00000000-0005-0000-0000-00000F580000}"/>
    <cellStyle name="40% - uthevingsfarge 6 2 2 2 2" xfId="17337" xr:uid="{00000000-0005-0000-0000-000010580000}"/>
    <cellStyle name="40% - uthevingsfarge 6 2 2 2 2 2" xfId="17338" xr:uid="{00000000-0005-0000-0000-000011580000}"/>
    <cellStyle name="40% - uthevingsfarge 6 2 2 2 2 2 2" xfId="47328" xr:uid="{00000000-0005-0000-0000-000012580000}"/>
    <cellStyle name="40% - uthevingsfarge 6 2 2 2 2 2 2 2" xfId="47329" xr:uid="{00000000-0005-0000-0000-000013580000}"/>
    <cellStyle name="40% - uthevingsfarge 6 2 2 2 2 2 3" xfId="47330" xr:uid="{00000000-0005-0000-0000-000014580000}"/>
    <cellStyle name="40% - uthevingsfarge 6 2 2 2 2 2_3. Chng in credit spreads" xfId="47331" xr:uid="{00000000-0005-0000-0000-000015580000}"/>
    <cellStyle name="40% - uthevingsfarge 6 2 2 2 2 3" xfId="17339" xr:uid="{00000000-0005-0000-0000-000016580000}"/>
    <cellStyle name="40% - uthevingsfarge 6 2 2 2 2 3 2" xfId="47332" xr:uid="{00000000-0005-0000-0000-000017580000}"/>
    <cellStyle name="40% - uthevingsfarge 6 2 2 2 2 4" xfId="47333" xr:uid="{00000000-0005-0000-0000-000018580000}"/>
    <cellStyle name="40% - uthevingsfarge 6 2 2 2 2 5" xfId="47334" xr:uid="{00000000-0005-0000-0000-000019580000}"/>
    <cellStyle name="40% - uthevingsfarge 6 2 2 2 2 6" xfId="47335" xr:uid="{00000000-0005-0000-0000-00001A580000}"/>
    <cellStyle name="40% - uthevingsfarge 6 2 2 2 2_3. Chng in credit spreads" xfId="47336" xr:uid="{00000000-0005-0000-0000-00001B580000}"/>
    <cellStyle name="40% - uthevingsfarge 6 2 2 2 3" xfId="17340" xr:uid="{00000000-0005-0000-0000-00001C580000}"/>
    <cellStyle name="40% - uthevingsfarge 6 2 2 2 3 2" xfId="17341" xr:uid="{00000000-0005-0000-0000-00001D580000}"/>
    <cellStyle name="40% - uthevingsfarge 6 2 2 2 3 2 2" xfId="47337" xr:uid="{00000000-0005-0000-0000-00001E580000}"/>
    <cellStyle name="40% - uthevingsfarge 6 2 2 2 3 2 2 2" xfId="47338" xr:uid="{00000000-0005-0000-0000-00001F580000}"/>
    <cellStyle name="40% - uthevingsfarge 6 2 2 2 3 2 3" xfId="47339" xr:uid="{00000000-0005-0000-0000-000020580000}"/>
    <cellStyle name="40% - uthevingsfarge 6 2 2 2 3 2_3. Chng in credit spreads" xfId="47340" xr:uid="{00000000-0005-0000-0000-000021580000}"/>
    <cellStyle name="40% - uthevingsfarge 6 2 2 2 3 3" xfId="17342" xr:uid="{00000000-0005-0000-0000-000022580000}"/>
    <cellStyle name="40% - uthevingsfarge 6 2 2 2 3 3 2" xfId="47341" xr:uid="{00000000-0005-0000-0000-000023580000}"/>
    <cellStyle name="40% - uthevingsfarge 6 2 2 2 3 4" xfId="47342" xr:uid="{00000000-0005-0000-0000-000024580000}"/>
    <cellStyle name="40% - uthevingsfarge 6 2 2 2 3 5" xfId="47343" xr:uid="{00000000-0005-0000-0000-000025580000}"/>
    <cellStyle name="40% - uthevingsfarge 6 2 2 2 3 6" xfId="47344" xr:uid="{00000000-0005-0000-0000-000026580000}"/>
    <cellStyle name="40% - uthevingsfarge 6 2 2 2 3_3. Chng in credit spreads" xfId="47345" xr:uid="{00000000-0005-0000-0000-000027580000}"/>
    <cellStyle name="40% - uthevingsfarge 6 2 2 2 4" xfId="17343" xr:uid="{00000000-0005-0000-0000-000028580000}"/>
    <cellStyle name="40% - uthevingsfarge 6 2 2 2 4 2" xfId="17344" xr:uid="{00000000-0005-0000-0000-000029580000}"/>
    <cellStyle name="40% - uthevingsfarge 6 2 2 2 4 2 2" xfId="47346" xr:uid="{00000000-0005-0000-0000-00002A580000}"/>
    <cellStyle name="40% - uthevingsfarge 6 2 2 2 4 3" xfId="17345" xr:uid="{00000000-0005-0000-0000-00002B580000}"/>
    <cellStyle name="40% - uthevingsfarge 6 2 2 2 4 4" xfId="47347" xr:uid="{00000000-0005-0000-0000-00002C580000}"/>
    <cellStyle name="40% - uthevingsfarge 6 2 2 2 4 5" xfId="47348" xr:uid="{00000000-0005-0000-0000-00002D580000}"/>
    <cellStyle name="40% - uthevingsfarge 6 2 2 2 4 6" xfId="47349" xr:uid="{00000000-0005-0000-0000-00002E580000}"/>
    <cellStyle name="40% - uthevingsfarge 6 2 2 2 4_3. Chng in credit spreads" xfId="47350" xr:uid="{00000000-0005-0000-0000-00002F580000}"/>
    <cellStyle name="40% - uthevingsfarge 6 2 2 2 5" xfId="17346" xr:uid="{00000000-0005-0000-0000-000030580000}"/>
    <cellStyle name="40% - uthevingsfarge 6 2 2 2 5 2" xfId="17347" xr:uid="{00000000-0005-0000-0000-000031580000}"/>
    <cellStyle name="40% - uthevingsfarge 6 2 2 2 5 2 2" xfId="47351" xr:uid="{00000000-0005-0000-0000-000032580000}"/>
    <cellStyle name="40% - uthevingsfarge 6 2 2 2 5 3" xfId="17348" xr:uid="{00000000-0005-0000-0000-000033580000}"/>
    <cellStyle name="40% - uthevingsfarge 6 2 2 2 5 4" xfId="47352" xr:uid="{00000000-0005-0000-0000-000034580000}"/>
    <cellStyle name="40% - uthevingsfarge 6 2 2 2 5 5" xfId="47353" xr:uid="{00000000-0005-0000-0000-000035580000}"/>
    <cellStyle name="40% - uthevingsfarge 6 2 2 2 5_3. Chng in credit spreads" xfId="47354" xr:uid="{00000000-0005-0000-0000-000036580000}"/>
    <cellStyle name="40% - uthevingsfarge 6 2 2 2 6" xfId="17349" xr:uid="{00000000-0005-0000-0000-000037580000}"/>
    <cellStyle name="40% - uthevingsfarge 6 2 2 2 6 2" xfId="47355" xr:uid="{00000000-0005-0000-0000-000038580000}"/>
    <cellStyle name="40% - uthevingsfarge 6 2 2 2 7" xfId="17350" xr:uid="{00000000-0005-0000-0000-000039580000}"/>
    <cellStyle name="40% - uthevingsfarge 6 2 2 2 8" xfId="47356" xr:uid="{00000000-0005-0000-0000-00003A580000}"/>
    <cellStyle name="40% - uthevingsfarge 6 2 2 2 9" xfId="47357" xr:uid="{00000000-0005-0000-0000-00003B580000}"/>
    <cellStyle name="40% - uthevingsfarge 6 2 2 2_3. Chng in credit spreads" xfId="47358" xr:uid="{00000000-0005-0000-0000-00003C580000}"/>
    <cellStyle name="40% - uthevingsfarge 6 2 2 3" xfId="17351" xr:uid="{00000000-0005-0000-0000-00003D580000}"/>
    <cellStyle name="40% - uthevingsfarge 6 2 2 3 2" xfId="17352" xr:uid="{00000000-0005-0000-0000-00003E580000}"/>
    <cellStyle name="40% - uthevingsfarge 6 2 2 3 2 2" xfId="47359" xr:uid="{00000000-0005-0000-0000-00003F580000}"/>
    <cellStyle name="40% - uthevingsfarge 6 2 2 3 2 2 2" xfId="47360" xr:uid="{00000000-0005-0000-0000-000040580000}"/>
    <cellStyle name="40% - uthevingsfarge 6 2 2 3 2 3" xfId="47361" xr:uid="{00000000-0005-0000-0000-000041580000}"/>
    <cellStyle name="40% - uthevingsfarge 6 2 2 3 2_3. Chng in credit spreads" xfId="47362" xr:uid="{00000000-0005-0000-0000-000042580000}"/>
    <cellStyle name="40% - uthevingsfarge 6 2 2 3 3" xfId="17353" xr:uid="{00000000-0005-0000-0000-000043580000}"/>
    <cellStyle name="40% - uthevingsfarge 6 2 2 3 3 2" xfId="47363" xr:uid="{00000000-0005-0000-0000-000044580000}"/>
    <cellStyle name="40% - uthevingsfarge 6 2 2 3 4" xfId="47364" xr:uid="{00000000-0005-0000-0000-000045580000}"/>
    <cellStyle name="40% - uthevingsfarge 6 2 2 3 5" xfId="47365" xr:uid="{00000000-0005-0000-0000-000046580000}"/>
    <cellStyle name="40% - uthevingsfarge 6 2 2 3 6" xfId="47366" xr:uid="{00000000-0005-0000-0000-000047580000}"/>
    <cellStyle name="40% - uthevingsfarge 6 2 2 3_3. Chng in credit spreads" xfId="47367" xr:uid="{00000000-0005-0000-0000-000048580000}"/>
    <cellStyle name="40% - uthevingsfarge 6 2 2 4" xfId="17354" xr:uid="{00000000-0005-0000-0000-000049580000}"/>
    <cellStyle name="40% - uthevingsfarge 6 2 2 4 2" xfId="17355" xr:uid="{00000000-0005-0000-0000-00004A580000}"/>
    <cellStyle name="40% - uthevingsfarge 6 2 2 4 2 2" xfId="47368" xr:uid="{00000000-0005-0000-0000-00004B580000}"/>
    <cellStyle name="40% - uthevingsfarge 6 2 2 4 2 2 2" xfId="47369" xr:uid="{00000000-0005-0000-0000-00004C580000}"/>
    <cellStyle name="40% - uthevingsfarge 6 2 2 4 2 3" xfId="47370" xr:uid="{00000000-0005-0000-0000-00004D580000}"/>
    <cellStyle name="40% - uthevingsfarge 6 2 2 4 2_3. Chng in credit spreads" xfId="47371" xr:uid="{00000000-0005-0000-0000-00004E580000}"/>
    <cellStyle name="40% - uthevingsfarge 6 2 2 4 3" xfId="17356" xr:uid="{00000000-0005-0000-0000-00004F580000}"/>
    <cellStyle name="40% - uthevingsfarge 6 2 2 4 3 2" xfId="47372" xr:uid="{00000000-0005-0000-0000-000050580000}"/>
    <cellStyle name="40% - uthevingsfarge 6 2 2 4 4" xfId="47373" xr:uid="{00000000-0005-0000-0000-000051580000}"/>
    <cellStyle name="40% - uthevingsfarge 6 2 2 4 5" xfId="47374" xr:uid="{00000000-0005-0000-0000-000052580000}"/>
    <cellStyle name="40% - uthevingsfarge 6 2 2 4 6" xfId="47375" xr:uid="{00000000-0005-0000-0000-000053580000}"/>
    <cellStyle name="40% - uthevingsfarge 6 2 2 4_3. Chng in credit spreads" xfId="47376" xr:uid="{00000000-0005-0000-0000-000054580000}"/>
    <cellStyle name="40% - uthevingsfarge 6 2 2 5" xfId="17357" xr:uid="{00000000-0005-0000-0000-000055580000}"/>
    <cellStyle name="40% - uthevingsfarge 6 2 2 5 2" xfId="17358" xr:uid="{00000000-0005-0000-0000-000056580000}"/>
    <cellStyle name="40% - uthevingsfarge 6 2 2 5 2 2" xfId="47377" xr:uid="{00000000-0005-0000-0000-000057580000}"/>
    <cellStyle name="40% - uthevingsfarge 6 2 2 5 2 2 2" xfId="47378" xr:uid="{00000000-0005-0000-0000-000058580000}"/>
    <cellStyle name="40% - uthevingsfarge 6 2 2 5 2 3" xfId="47379" xr:uid="{00000000-0005-0000-0000-000059580000}"/>
    <cellStyle name="40% - uthevingsfarge 6 2 2 5 2_3. Chng in credit spreads" xfId="47380" xr:uid="{00000000-0005-0000-0000-00005A580000}"/>
    <cellStyle name="40% - uthevingsfarge 6 2 2 5 3" xfId="17359" xr:uid="{00000000-0005-0000-0000-00005B580000}"/>
    <cellStyle name="40% - uthevingsfarge 6 2 2 5 3 2" xfId="47381" xr:uid="{00000000-0005-0000-0000-00005C580000}"/>
    <cellStyle name="40% - uthevingsfarge 6 2 2 5 4" xfId="47382" xr:uid="{00000000-0005-0000-0000-00005D580000}"/>
    <cellStyle name="40% - uthevingsfarge 6 2 2 5 5" xfId="47383" xr:uid="{00000000-0005-0000-0000-00005E580000}"/>
    <cellStyle name="40% - uthevingsfarge 6 2 2 5 6" xfId="47384" xr:uid="{00000000-0005-0000-0000-00005F580000}"/>
    <cellStyle name="40% - uthevingsfarge 6 2 2 5_3. Chng in credit spreads" xfId="47385" xr:uid="{00000000-0005-0000-0000-000060580000}"/>
    <cellStyle name="40% - uthevingsfarge 6 2 2 6" xfId="17360" xr:uid="{00000000-0005-0000-0000-000061580000}"/>
    <cellStyle name="40% - uthevingsfarge 6 2 2 6 2" xfId="17361" xr:uid="{00000000-0005-0000-0000-000062580000}"/>
    <cellStyle name="40% - uthevingsfarge 6 2 2 6 2 2" xfId="47386" xr:uid="{00000000-0005-0000-0000-000063580000}"/>
    <cellStyle name="40% - uthevingsfarge 6 2 2 6 3" xfId="17362" xr:uid="{00000000-0005-0000-0000-000064580000}"/>
    <cellStyle name="40% - uthevingsfarge 6 2 2 6 4" xfId="47387" xr:uid="{00000000-0005-0000-0000-000065580000}"/>
    <cellStyle name="40% - uthevingsfarge 6 2 2 6 5" xfId="47388" xr:uid="{00000000-0005-0000-0000-000066580000}"/>
    <cellStyle name="40% - uthevingsfarge 6 2 2 6 6" xfId="47389" xr:uid="{00000000-0005-0000-0000-000067580000}"/>
    <cellStyle name="40% - uthevingsfarge 6 2 2 6_3. Chng in credit spreads" xfId="47390" xr:uid="{00000000-0005-0000-0000-000068580000}"/>
    <cellStyle name="40% - uthevingsfarge 6 2 2 7" xfId="17363" xr:uid="{00000000-0005-0000-0000-000069580000}"/>
    <cellStyle name="40% - uthevingsfarge 6 2 2 7 2" xfId="47391" xr:uid="{00000000-0005-0000-0000-00006A580000}"/>
    <cellStyle name="40% - uthevingsfarge 6 2 2 8" xfId="39961" xr:uid="{00000000-0005-0000-0000-00006B580000}"/>
    <cellStyle name="40% - uthevingsfarge 6 2 2 9" xfId="47392" xr:uid="{00000000-0005-0000-0000-00006C580000}"/>
    <cellStyle name="40% - uthevingsfarge 6 2 2_3. Chng in credit spreads" xfId="47393" xr:uid="{00000000-0005-0000-0000-00006D580000}"/>
    <cellStyle name="40% - uthevingsfarge 6 2 3" xfId="12469" xr:uid="{00000000-0005-0000-0000-00006E580000}"/>
    <cellStyle name="40% - uthevingsfarge 6 2 3 10" xfId="47394" xr:uid="{00000000-0005-0000-0000-00006F580000}"/>
    <cellStyle name="40% - uthevingsfarge 6 2 3 2" xfId="17364" xr:uid="{00000000-0005-0000-0000-000070580000}"/>
    <cellStyle name="40% - uthevingsfarge 6 2 3 2 2" xfId="17365" xr:uid="{00000000-0005-0000-0000-000071580000}"/>
    <cellStyle name="40% - uthevingsfarge 6 2 3 2 2 2" xfId="47395" xr:uid="{00000000-0005-0000-0000-000072580000}"/>
    <cellStyle name="40% - uthevingsfarge 6 2 3 2 2 2 2" xfId="47396" xr:uid="{00000000-0005-0000-0000-000073580000}"/>
    <cellStyle name="40% - uthevingsfarge 6 2 3 2 2 3" xfId="47397" xr:uid="{00000000-0005-0000-0000-000074580000}"/>
    <cellStyle name="40% - uthevingsfarge 6 2 3 2 2_3. Chng in credit spreads" xfId="47398" xr:uid="{00000000-0005-0000-0000-000075580000}"/>
    <cellStyle name="40% - uthevingsfarge 6 2 3 2 3" xfId="17366" xr:uid="{00000000-0005-0000-0000-000076580000}"/>
    <cellStyle name="40% - uthevingsfarge 6 2 3 2 3 2" xfId="47399" xr:uid="{00000000-0005-0000-0000-000077580000}"/>
    <cellStyle name="40% - uthevingsfarge 6 2 3 2 3 2 2" xfId="47400" xr:uid="{00000000-0005-0000-0000-000078580000}"/>
    <cellStyle name="40% - uthevingsfarge 6 2 3 2 3 3" xfId="47401" xr:uid="{00000000-0005-0000-0000-000079580000}"/>
    <cellStyle name="40% - uthevingsfarge 6 2 3 2 3_3. Chng in credit spreads" xfId="47402" xr:uid="{00000000-0005-0000-0000-00007A580000}"/>
    <cellStyle name="40% - uthevingsfarge 6 2 3 2 4" xfId="47403" xr:uid="{00000000-0005-0000-0000-00007B580000}"/>
    <cellStyle name="40% - uthevingsfarge 6 2 3 2 4 2" xfId="47404" xr:uid="{00000000-0005-0000-0000-00007C580000}"/>
    <cellStyle name="40% - uthevingsfarge 6 2 3 2 4 2 2" xfId="47405" xr:uid="{00000000-0005-0000-0000-00007D580000}"/>
    <cellStyle name="40% - uthevingsfarge 6 2 3 2 4 3" xfId="47406" xr:uid="{00000000-0005-0000-0000-00007E580000}"/>
    <cellStyle name="40% - uthevingsfarge 6 2 3 2 4_3. Chng in credit spreads" xfId="47407" xr:uid="{00000000-0005-0000-0000-00007F580000}"/>
    <cellStyle name="40% - uthevingsfarge 6 2 3 2 5" xfId="47408" xr:uid="{00000000-0005-0000-0000-000080580000}"/>
    <cellStyle name="40% - uthevingsfarge 6 2 3 2 5 2" xfId="47409" xr:uid="{00000000-0005-0000-0000-000081580000}"/>
    <cellStyle name="40% - uthevingsfarge 6 2 3 2 6" xfId="47410" xr:uid="{00000000-0005-0000-0000-000082580000}"/>
    <cellStyle name="40% - uthevingsfarge 6 2 3 2_3. Chng in credit spreads" xfId="47411" xr:uid="{00000000-0005-0000-0000-000083580000}"/>
    <cellStyle name="40% - uthevingsfarge 6 2 3 3" xfId="17367" xr:uid="{00000000-0005-0000-0000-000084580000}"/>
    <cellStyle name="40% - uthevingsfarge 6 2 3 3 2" xfId="17368" xr:uid="{00000000-0005-0000-0000-000085580000}"/>
    <cellStyle name="40% - uthevingsfarge 6 2 3 3 2 2" xfId="47412" xr:uid="{00000000-0005-0000-0000-000086580000}"/>
    <cellStyle name="40% - uthevingsfarge 6 2 3 3 2 2 2" xfId="47413" xr:uid="{00000000-0005-0000-0000-000087580000}"/>
    <cellStyle name="40% - uthevingsfarge 6 2 3 3 2 3" xfId="47414" xr:uid="{00000000-0005-0000-0000-000088580000}"/>
    <cellStyle name="40% - uthevingsfarge 6 2 3 3 2_3. Chng in credit spreads" xfId="47415" xr:uid="{00000000-0005-0000-0000-000089580000}"/>
    <cellStyle name="40% - uthevingsfarge 6 2 3 3 3" xfId="17369" xr:uid="{00000000-0005-0000-0000-00008A580000}"/>
    <cellStyle name="40% - uthevingsfarge 6 2 3 3 3 2" xfId="47416" xr:uid="{00000000-0005-0000-0000-00008B580000}"/>
    <cellStyle name="40% - uthevingsfarge 6 2 3 3 4" xfId="47417" xr:uid="{00000000-0005-0000-0000-00008C580000}"/>
    <cellStyle name="40% - uthevingsfarge 6 2 3 3 5" xfId="47418" xr:uid="{00000000-0005-0000-0000-00008D580000}"/>
    <cellStyle name="40% - uthevingsfarge 6 2 3 3 6" xfId="47419" xr:uid="{00000000-0005-0000-0000-00008E580000}"/>
    <cellStyle name="40% - uthevingsfarge 6 2 3 3_3. Chng in credit spreads" xfId="47420" xr:uid="{00000000-0005-0000-0000-00008F580000}"/>
    <cellStyle name="40% - uthevingsfarge 6 2 3 4" xfId="17370" xr:uid="{00000000-0005-0000-0000-000090580000}"/>
    <cellStyle name="40% - uthevingsfarge 6 2 3 4 2" xfId="17371" xr:uid="{00000000-0005-0000-0000-000091580000}"/>
    <cellStyle name="40% - uthevingsfarge 6 2 3 4 2 2" xfId="47421" xr:uid="{00000000-0005-0000-0000-000092580000}"/>
    <cellStyle name="40% - uthevingsfarge 6 2 3 4 3" xfId="17372" xr:uid="{00000000-0005-0000-0000-000093580000}"/>
    <cellStyle name="40% - uthevingsfarge 6 2 3 4 4" xfId="47422" xr:uid="{00000000-0005-0000-0000-000094580000}"/>
    <cellStyle name="40% - uthevingsfarge 6 2 3 4 5" xfId="47423" xr:uid="{00000000-0005-0000-0000-000095580000}"/>
    <cellStyle name="40% - uthevingsfarge 6 2 3 4 6" xfId="47424" xr:uid="{00000000-0005-0000-0000-000096580000}"/>
    <cellStyle name="40% - uthevingsfarge 6 2 3 4_3. Chng in credit spreads" xfId="47425" xr:uid="{00000000-0005-0000-0000-000097580000}"/>
    <cellStyle name="40% - uthevingsfarge 6 2 3 5" xfId="17373" xr:uid="{00000000-0005-0000-0000-000098580000}"/>
    <cellStyle name="40% - uthevingsfarge 6 2 3 5 2" xfId="17374" xr:uid="{00000000-0005-0000-0000-000099580000}"/>
    <cellStyle name="40% - uthevingsfarge 6 2 3 5 2 2" xfId="47426" xr:uid="{00000000-0005-0000-0000-00009A580000}"/>
    <cellStyle name="40% - uthevingsfarge 6 2 3 5 3" xfId="17375" xr:uid="{00000000-0005-0000-0000-00009B580000}"/>
    <cellStyle name="40% - uthevingsfarge 6 2 3 5 4" xfId="47427" xr:uid="{00000000-0005-0000-0000-00009C580000}"/>
    <cellStyle name="40% - uthevingsfarge 6 2 3 5 5" xfId="47428" xr:uid="{00000000-0005-0000-0000-00009D580000}"/>
    <cellStyle name="40% - uthevingsfarge 6 2 3 5 6" xfId="47429" xr:uid="{00000000-0005-0000-0000-00009E580000}"/>
    <cellStyle name="40% - uthevingsfarge 6 2 3 5_3. Chng in credit spreads" xfId="47430" xr:uid="{00000000-0005-0000-0000-00009F580000}"/>
    <cellStyle name="40% - uthevingsfarge 6 2 3 6" xfId="17376" xr:uid="{00000000-0005-0000-0000-0000A0580000}"/>
    <cellStyle name="40% - uthevingsfarge 6 2 3 6 2" xfId="47431" xr:uid="{00000000-0005-0000-0000-0000A1580000}"/>
    <cellStyle name="40% - uthevingsfarge 6 2 3 6 2 2" xfId="47432" xr:uid="{00000000-0005-0000-0000-0000A2580000}"/>
    <cellStyle name="40% - uthevingsfarge 6 2 3 6 3" xfId="47433" xr:uid="{00000000-0005-0000-0000-0000A3580000}"/>
    <cellStyle name="40% - uthevingsfarge 6 2 3 6_3. Chng in credit spreads" xfId="47434" xr:uid="{00000000-0005-0000-0000-0000A4580000}"/>
    <cellStyle name="40% - uthevingsfarge 6 2 3 7" xfId="17377" xr:uid="{00000000-0005-0000-0000-0000A5580000}"/>
    <cellStyle name="40% - uthevingsfarge 6 2 3 7 2" xfId="47435" xr:uid="{00000000-0005-0000-0000-0000A6580000}"/>
    <cellStyle name="40% - uthevingsfarge 6 2 3 8" xfId="39962" xr:uid="{00000000-0005-0000-0000-0000A7580000}"/>
    <cellStyle name="40% - uthevingsfarge 6 2 3 9" xfId="47436" xr:uid="{00000000-0005-0000-0000-0000A8580000}"/>
    <cellStyle name="40% - uthevingsfarge 6 2 3_3. Chng in credit spreads" xfId="47437" xr:uid="{00000000-0005-0000-0000-0000A9580000}"/>
    <cellStyle name="40% - uthevingsfarge 6 2 4" xfId="17378" xr:uid="{00000000-0005-0000-0000-0000AA580000}"/>
    <cellStyle name="40% - uthevingsfarge 6 2 4 2" xfId="17379" xr:uid="{00000000-0005-0000-0000-0000AB580000}"/>
    <cellStyle name="40% - uthevingsfarge 6 2 4 2 2" xfId="17380" xr:uid="{00000000-0005-0000-0000-0000AC580000}"/>
    <cellStyle name="40% - uthevingsfarge 6 2 4 2 2 2" xfId="47438" xr:uid="{00000000-0005-0000-0000-0000AD580000}"/>
    <cellStyle name="40% - uthevingsfarge 6 2 4 2 3" xfId="47439" xr:uid="{00000000-0005-0000-0000-0000AE580000}"/>
    <cellStyle name="40% - uthevingsfarge 6 2 4 2_3. Chng in credit spreads" xfId="47440" xr:uid="{00000000-0005-0000-0000-0000AF580000}"/>
    <cellStyle name="40% - uthevingsfarge 6 2 4 3" xfId="17381" xr:uid="{00000000-0005-0000-0000-0000B0580000}"/>
    <cellStyle name="40% - uthevingsfarge 6 2 4 3 2" xfId="47441" xr:uid="{00000000-0005-0000-0000-0000B1580000}"/>
    <cellStyle name="40% - uthevingsfarge 6 2 4 3 2 2" xfId="47442" xr:uid="{00000000-0005-0000-0000-0000B2580000}"/>
    <cellStyle name="40% - uthevingsfarge 6 2 4 3 3" xfId="47443" xr:uid="{00000000-0005-0000-0000-0000B3580000}"/>
    <cellStyle name="40% - uthevingsfarge 6 2 4 3_3. Chng in credit spreads" xfId="47444" xr:uid="{00000000-0005-0000-0000-0000B4580000}"/>
    <cellStyle name="40% - uthevingsfarge 6 2 4 4" xfId="17382" xr:uid="{00000000-0005-0000-0000-0000B5580000}"/>
    <cellStyle name="40% - uthevingsfarge 6 2 4 4 2" xfId="47445" xr:uid="{00000000-0005-0000-0000-0000B6580000}"/>
    <cellStyle name="40% - uthevingsfarge 6 2 4 4 2 2" xfId="47446" xr:uid="{00000000-0005-0000-0000-0000B7580000}"/>
    <cellStyle name="40% - uthevingsfarge 6 2 4 4 3" xfId="47447" xr:uid="{00000000-0005-0000-0000-0000B8580000}"/>
    <cellStyle name="40% - uthevingsfarge 6 2 4 4_3. Chng in credit spreads" xfId="47448" xr:uid="{00000000-0005-0000-0000-0000B9580000}"/>
    <cellStyle name="40% - uthevingsfarge 6 2 4 5" xfId="47449" xr:uid="{00000000-0005-0000-0000-0000BA580000}"/>
    <cellStyle name="40% - uthevingsfarge 6 2 4 5 2" xfId="47450" xr:uid="{00000000-0005-0000-0000-0000BB580000}"/>
    <cellStyle name="40% - uthevingsfarge 6 2 4 6" xfId="47451" xr:uid="{00000000-0005-0000-0000-0000BC580000}"/>
    <cellStyle name="40% - uthevingsfarge 6 2 4 7" xfId="47452" xr:uid="{00000000-0005-0000-0000-0000BD580000}"/>
    <cellStyle name="40% - uthevingsfarge 6 2 4_3. Chng in credit spreads" xfId="47453" xr:uid="{00000000-0005-0000-0000-0000BE580000}"/>
    <cellStyle name="40% - uthevingsfarge 6 2 5" xfId="17383" xr:uid="{00000000-0005-0000-0000-0000BF580000}"/>
    <cellStyle name="40% - uthevingsfarge 6 2 5 2" xfId="17384" xr:uid="{00000000-0005-0000-0000-0000C0580000}"/>
    <cellStyle name="40% - uthevingsfarge 6 2 5 2 2" xfId="17385" xr:uid="{00000000-0005-0000-0000-0000C1580000}"/>
    <cellStyle name="40% - uthevingsfarge 6 2 5 2 2 2" xfId="47454" xr:uid="{00000000-0005-0000-0000-0000C2580000}"/>
    <cellStyle name="40% - uthevingsfarge 6 2 5 2 3" xfId="47455" xr:uid="{00000000-0005-0000-0000-0000C3580000}"/>
    <cellStyle name="40% - uthevingsfarge 6 2 5 2_3. Chng in credit spreads" xfId="47456" xr:uid="{00000000-0005-0000-0000-0000C4580000}"/>
    <cellStyle name="40% - uthevingsfarge 6 2 5 3" xfId="17386" xr:uid="{00000000-0005-0000-0000-0000C5580000}"/>
    <cellStyle name="40% - uthevingsfarge 6 2 5 3 2" xfId="47457" xr:uid="{00000000-0005-0000-0000-0000C6580000}"/>
    <cellStyle name="40% - uthevingsfarge 6 2 5 4" xfId="17387" xr:uid="{00000000-0005-0000-0000-0000C7580000}"/>
    <cellStyle name="40% - uthevingsfarge 6 2 5 5" xfId="47458" xr:uid="{00000000-0005-0000-0000-0000C8580000}"/>
    <cellStyle name="40% - uthevingsfarge 6 2 5 6" xfId="47459" xr:uid="{00000000-0005-0000-0000-0000C9580000}"/>
    <cellStyle name="40% - uthevingsfarge 6 2 5 7" xfId="47460" xr:uid="{00000000-0005-0000-0000-0000CA580000}"/>
    <cellStyle name="40% - uthevingsfarge 6 2 5_3. Chng in credit spreads" xfId="47461" xr:uid="{00000000-0005-0000-0000-0000CB580000}"/>
    <cellStyle name="40% - uthevingsfarge 6 2 6" xfId="17388" xr:uid="{00000000-0005-0000-0000-0000CC580000}"/>
    <cellStyle name="40% - uthevingsfarge 6 2 6 2" xfId="17389" xr:uid="{00000000-0005-0000-0000-0000CD580000}"/>
    <cellStyle name="40% - uthevingsfarge 6 2 6 2 2" xfId="17390" xr:uid="{00000000-0005-0000-0000-0000CE580000}"/>
    <cellStyle name="40% - uthevingsfarge 6 2 6 2 2 2" xfId="47462" xr:uid="{00000000-0005-0000-0000-0000CF580000}"/>
    <cellStyle name="40% - uthevingsfarge 6 2 6 2 3" xfId="47463" xr:uid="{00000000-0005-0000-0000-0000D0580000}"/>
    <cellStyle name="40% - uthevingsfarge 6 2 6 2_3. Chng in credit spreads" xfId="47464" xr:uid="{00000000-0005-0000-0000-0000D1580000}"/>
    <cellStyle name="40% - uthevingsfarge 6 2 6 3" xfId="17391" xr:uid="{00000000-0005-0000-0000-0000D2580000}"/>
    <cellStyle name="40% - uthevingsfarge 6 2 6 3 2" xfId="47465" xr:uid="{00000000-0005-0000-0000-0000D3580000}"/>
    <cellStyle name="40% - uthevingsfarge 6 2 6 4" xfId="17392" xr:uid="{00000000-0005-0000-0000-0000D4580000}"/>
    <cellStyle name="40% - uthevingsfarge 6 2 6 5" xfId="47466" xr:uid="{00000000-0005-0000-0000-0000D5580000}"/>
    <cellStyle name="40% - uthevingsfarge 6 2 6 6" xfId="47467" xr:uid="{00000000-0005-0000-0000-0000D6580000}"/>
    <cellStyle name="40% - uthevingsfarge 6 2 6 7" xfId="47468" xr:uid="{00000000-0005-0000-0000-0000D7580000}"/>
    <cellStyle name="40% - uthevingsfarge 6 2 6_3. Chng in credit spreads" xfId="47469" xr:uid="{00000000-0005-0000-0000-0000D8580000}"/>
    <cellStyle name="40% - uthevingsfarge 6 2 7" xfId="17393" xr:uid="{00000000-0005-0000-0000-0000D9580000}"/>
    <cellStyle name="40% - uthevingsfarge 6 2 7 2" xfId="17394" xr:uid="{00000000-0005-0000-0000-0000DA580000}"/>
    <cellStyle name="40% - uthevingsfarge 6 2 7 2 2" xfId="17395" xr:uid="{00000000-0005-0000-0000-0000DB580000}"/>
    <cellStyle name="40% - uthevingsfarge 6 2 7 2 3" xfId="47470" xr:uid="{00000000-0005-0000-0000-0000DC580000}"/>
    <cellStyle name="40% - uthevingsfarge 6 2 7 2_AVA DVA EL" xfId="17396" xr:uid="{00000000-0005-0000-0000-0000DD580000}"/>
    <cellStyle name="40% - uthevingsfarge 6 2 7 3" xfId="17397" xr:uid="{00000000-0005-0000-0000-0000DE580000}"/>
    <cellStyle name="40% - uthevingsfarge 6 2 7 4" xfId="17398" xr:uid="{00000000-0005-0000-0000-0000DF580000}"/>
    <cellStyle name="40% - uthevingsfarge 6 2 7 5" xfId="47471" xr:uid="{00000000-0005-0000-0000-0000E0580000}"/>
    <cellStyle name="40% - uthevingsfarge 6 2 7 6" xfId="47472" xr:uid="{00000000-0005-0000-0000-0000E1580000}"/>
    <cellStyle name="40% - uthevingsfarge 6 2 7_3. Chng in credit spreads" xfId="47473" xr:uid="{00000000-0005-0000-0000-0000E2580000}"/>
    <cellStyle name="40% - uthevingsfarge 6 2 8" xfId="17399" xr:uid="{00000000-0005-0000-0000-0000E3580000}"/>
    <cellStyle name="40% - uthevingsfarge 6 2 8 2" xfId="17400" xr:uid="{00000000-0005-0000-0000-0000E4580000}"/>
    <cellStyle name="40% - uthevingsfarge 6 2 8 2 2" xfId="47474" xr:uid="{00000000-0005-0000-0000-0000E5580000}"/>
    <cellStyle name="40% - uthevingsfarge 6 2 8 3" xfId="17401" xr:uid="{00000000-0005-0000-0000-0000E6580000}"/>
    <cellStyle name="40% - uthevingsfarge 6 2 8 4" xfId="47475" xr:uid="{00000000-0005-0000-0000-0000E7580000}"/>
    <cellStyle name="40% - uthevingsfarge 6 2 8_3. Chng in credit spreads" xfId="47476" xr:uid="{00000000-0005-0000-0000-0000E8580000}"/>
    <cellStyle name="40% - uthevingsfarge 6 2 9" xfId="17402" xr:uid="{00000000-0005-0000-0000-0000E9580000}"/>
    <cellStyle name="40% - uthevingsfarge 6 2 9 2" xfId="17403" xr:uid="{00000000-0005-0000-0000-0000EA580000}"/>
    <cellStyle name="40% - uthevingsfarge 6 2 9 3" xfId="17404" xr:uid="{00000000-0005-0000-0000-0000EB580000}"/>
    <cellStyle name="40% - uthevingsfarge 6 2 9_AVA DVA EL" xfId="17405" xr:uid="{00000000-0005-0000-0000-0000EC580000}"/>
    <cellStyle name="40% - uthevingsfarge 6 2_11" xfId="5325" xr:uid="{00000000-0005-0000-0000-0000ED580000}"/>
    <cellStyle name="40% - uthevingsfarge 6 20" xfId="5326" xr:uid="{00000000-0005-0000-0000-0000EE580000}"/>
    <cellStyle name="40% - uthevingsfarge 6 20 2" xfId="5327" xr:uid="{00000000-0005-0000-0000-0000EF580000}"/>
    <cellStyle name="40% - uthevingsfarge 6 20 2 2" xfId="5328" xr:uid="{00000000-0005-0000-0000-0000F0580000}"/>
    <cellStyle name="40% - uthevingsfarge 6 20 2 3" xfId="47477" xr:uid="{00000000-0005-0000-0000-0000F1580000}"/>
    <cellStyle name="40% - uthevingsfarge 6 20 2_4 manuell" xfId="55461" xr:uid="{F0D81A0B-2B47-4030-ACAF-6B93DC5D067F}"/>
    <cellStyle name="40% - uthevingsfarge 6 20 3" xfId="5329" xr:uid="{00000000-0005-0000-0000-0000F3580000}"/>
    <cellStyle name="40% - uthevingsfarge 6 20 4" xfId="47478" xr:uid="{00000000-0005-0000-0000-0000F4580000}"/>
    <cellStyle name="40% - uthevingsfarge 6 20_4 manuell" xfId="55462" xr:uid="{D614B784-FBBE-465A-9AC4-AE05E6D91B97}"/>
    <cellStyle name="40% - uthevingsfarge 6 21" xfId="5330" xr:uid="{00000000-0005-0000-0000-0000F6580000}"/>
    <cellStyle name="40% - uthevingsfarge 6 21 2" xfId="5331" xr:uid="{00000000-0005-0000-0000-0000F7580000}"/>
    <cellStyle name="40% - uthevingsfarge 6 21 2 2" xfId="5332" xr:uid="{00000000-0005-0000-0000-0000F8580000}"/>
    <cellStyle name="40% - uthevingsfarge 6 21 2 3" xfId="47479" xr:uid="{00000000-0005-0000-0000-0000F9580000}"/>
    <cellStyle name="40% - uthevingsfarge 6 21 2_4 manuell" xfId="55463" xr:uid="{3605AC27-1B09-4075-93C5-B6B8C94AE4CB}"/>
    <cellStyle name="40% - uthevingsfarge 6 21 3" xfId="5333" xr:uid="{00000000-0005-0000-0000-0000FB580000}"/>
    <cellStyle name="40% - uthevingsfarge 6 21 4" xfId="47480" xr:uid="{00000000-0005-0000-0000-0000FC580000}"/>
    <cellStyle name="40% - uthevingsfarge 6 21_4 manuell" xfId="55464" xr:uid="{8518C1ED-09AF-4F3B-9750-8C362B2FE88F}"/>
    <cellStyle name="40% - uthevingsfarge 6 22" xfId="5334" xr:uid="{00000000-0005-0000-0000-0000FE580000}"/>
    <cellStyle name="40% - uthevingsfarge 6 22 2" xfId="5335" xr:uid="{00000000-0005-0000-0000-0000FF580000}"/>
    <cellStyle name="40% - uthevingsfarge 6 22 2 2" xfId="5336" xr:uid="{00000000-0005-0000-0000-000000590000}"/>
    <cellStyle name="40% - uthevingsfarge 6 22 2 3" xfId="47481" xr:uid="{00000000-0005-0000-0000-000001590000}"/>
    <cellStyle name="40% - uthevingsfarge 6 22 2_4 manuell" xfId="55465" xr:uid="{459762D0-FD7C-4DFC-A650-18ED4D6ED44E}"/>
    <cellStyle name="40% - uthevingsfarge 6 22 3" xfId="5337" xr:uid="{00000000-0005-0000-0000-000003590000}"/>
    <cellStyle name="40% - uthevingsfarge 6 22 4" xfId="47482" xr:uid="{00000000-0005-0000-0000-000004590000}"/>
    <cellStyle name="40% - uthevingsfarge 6 22_4 manuell" xfId="55466" xr:uid="{1E4AA341-E6C4-4697-8078-60EC37A40795}"/>
    <cellStyle name="40% - uthevingsfarge 6 23" xfId="5338" xr:uid="{00000000-0005-0000-0000-000006590000}"/>
    <cellStyle name="40% - uthevingsfarge 6 23 2" xfId="5339" xr:uid="{00000000-0005-0000-0000-000007590000}"/>
    <cellStyle name="40% - uthevingsfarge 6 23 2 2" xfId="5340" xr:uid="{00000000-0005-0000-0000-000008590000}"/>
    <cellStyle name="40% - uthevingsfarge 6 23 2 3" xfId="47483" xr:uid="{00000000-0005-0000-0000-000009590000}"/>
    <cellStyle name="40% - uthevingsfarge 6 23 2_4 manuell" xfId="55467" xr:uid="{987E1AA2-61B1-430B-99BF-2C0A5F3819B6}"/>
    <cellStyle name="40% - uthevingsfarge 6 23 3" xfId="5341" xr:uid="{00000000-0005-0000-0000-00000B590000}"/>
    <cellStyle name="40% - uthevingsfarge 6 23 4" xfId="47484" xr:uid="{00000000-0005-0000-0000-00000C590000}"/>
    <cellStyle name="40% - uthevingsfarge 6 23_4 manuell" xfId="55468" xr:uid="{90A34FBD-8DCB-4A1C-95E7-633ACCFBD66E}"/>
    <cellStyle name="40% - uthevingsfarge 6 24" xfId="5342" xr:uid="{00000000-0005-0000-0000-00000E590000}"/>
    <cellStyle name="40% - uthevingsfarge 6 24 2" xfId="5343" xr:uid="{00000000-0005-0000-0000-00000F590000}"/>
    <cellStyle name="40% - uthevingsfarge 6 24 2 2" xfId="5344" xr:uid="{00000000-0005-0000-0000-000010590000}"/>
    <cellStyle name="40% - uthevingsfarge 6 24 2 3" xfId="47485" xr:uid="{00000000-0005-0000-0000-000011590000}"/>
    <cellStyle name="40% - uthevingsfarge 6 24 2_4 manuell" xfId="55469" xr:uid="{19EC68B8-F118-4CD7-A57E-3C1B7458524A}"/>
    <cellStyle name="40% - uthevingsfarge 6 24 3" xfId="5345" xr:uid="{00000000-0005-0000-0000-000013590000}"/>
    <cellStyle name="40% - uthevingsfarge 6 24 4" xfId="47486" xr:uid="{00000000-0005-0000-0000-000014590000}"/>
    <cellStyle name="40% - uthevingsfarge 6 24_4 manuell" xfId="55470" xr:uid="{C8C94786-6B8F-419C-8230-A55AFADA3926}"/>
    <cellStyle name="40% - uthevingsfarge 6 25" xfId="5346" xr:uid="{00000000-0005-0000-0000-000016590000}"/>
    <cellStyle name="40% - uthevingsfarge 6 25 2" xfId="5347" xr:uid="{00000000-0005-0000-0000-000017590000}"/>
    <cellStyle name="40% - uthevingsfarge 6 25 2 2" xfId="5348" xr:uid="{00000000-0005-0000-0000-000018590000}"/>
    <cellStyle name="40% - uthevingsfarge 6 25 2 3" xfId="47487" xr:uid="{00000000-0005-0000-0000-000019590000}"/>
    <cellStyle name="40% - uthevingsfarge 6 25 2_4 manuell" xfId="55471" xr:uid="{55E925C2-6F3E-4C7F-9115-6C7A1EF895CE}"/>
    <cellStyle name="40% - uthevingsfarge 6 25 3" xfId="5349" xr:uid="{00000000-0005-0000-0000-00001B590000}"/>
    <cellStyle name="40% - uthevingsfarge 6 25 4" xfId="47488" xr:uid="{00000000-0005-0000-0000-00001C590000}"/>
    <cellStyle name="40% - uthevingsfarge 6 25_4 manuell" xfId="55472" xr:uid="{E99D4281-1E47-42F4-967B-29378EA02307}"/>
    <cellStyle name="40% - uthevingsfarge 6 26" xfId="5350" xr:uid="{00000000-0005-0000-0000-00001E590000}"/>
    <cellStyle name="40% - uthevingsfarge 6 26 2" xfId="5351" xr:uid="{00000000-0005-0000-0000-00001F590000}"/>
    <cellStyle name="40% - uthevingsfarge 6 26 2 2" xfId="5352" xr:uid="{00000000-0005-0000-0000-000020590000}"/>
    <cellStyle name="40% - uthevingsfarge 6 26 2 3" xfId="47489" xr:uid="{00000000-0005-0000-0000-000021590000}"/>
    <cellStyle name="40% - uthevingsfarge 6 26 2_4 manuell" xfId="55473" xr:uid="{05F20786-DDC4-46EF-B185-82CB38C90739}"/>
    <cellStyle name="40% - uthevingsfarge 6 26 3" xfId="5353" xr:uid="{00000000-0005-0000-0000-000023590000}"/>
    <cellStyle name="40% - uthevingsfarge 6 26 4" xfId="47490" xr:uid="{00000000-0005-0000-0000-000024590000}"/>
    <cellStyle name="40% - uthevingsfarge 6 26_4 manuell" xfId="55474" xr:uid="{3739A5C7-B53F-4796-B0E7-8FC54E67712B}"/>
    <cellStyle name="40% - uthevingsfarge 6 27" xfId="5354" xr:uid="{00000000-0005-0000-0000-000026590000}"/>
    <cellStyle name="40% - uthevingsfarge 6 27 2" xfId="5355" xr:uid="{00000000-0005-0000-0000-000027590000}"/>
    <cellStyle name="40% - uthevingsfarge 6 27 2 2" xfId="5356" xr:uid="{00000000-0005-0000-0000-000028590000}"/>
    <cellStyle name="40% - uthevingsfarge 6 27 2 3" xfId="47491" xr:uid="{00000000-0005-0000-0000-000029590000}"/>
    <cellStyle name="40% - uthevingsfarge 6 27 2_4 manuell" xfId="55475" xr:uid="{409529D7-66AF-4156-8F8E-6924405DB50E}"/>
    <cellStyle name="40% - uthevingsfarge 6 27 3" xfId="5357" xr:uid="{00000000-0005-0000-0000-00002B590000}"/>
    <cellStyle name="40% - uthevingsfarge 6 27 4" xfId="47492" xr:uid="{00000000-0005-0000-0000-00002C590000}"/>
    <cellStyle name="40% - uthevingsfarge 6 27_4 manuell" xfId="55476" xr:uid="{DD6C71E2-559C-400A-90B1-4268FD81DFF6}"/>
    <cellStyle name="40% - uthevingsfarge 6 28" xfId="5358" xr:uid="{00000000-0005-0000-0000-00002E590000}"/>
    <cellStyle name="40% - uthevingsfarge 6 28 2" xfId="5359" xr:uid="{00000000-0005-0000-0000-00002F590000}"/>
    <cellStyle name="40% - uthevingsfarge 6 28 2 2" xfId="5360" xr:uid="{00000000-0005-0000-0000-000030590000}"/>
    <cellStyle name="40% - uthevingsfarge 6 28 2 3" xfId="47493" xr:uid="{00000000-0005-0000-0000-000031590000}"/>
    <cellStyle name="40% - uthevingsfarge 6 28 2_4 manuell" xfId="55477" xr:uid="{5F3BF3FA-5812-40D0-A524-67ADEF760498}"/>
    <cellStyle name="40% - uthevingsfarge 6 28 3" xfId="5361" xr:uid="{00000000-0005-0000-0000-000033590000}"/>
    <cellStyle name="40% - uthevingsfarge 6 28 4" xfId="47494" xr:uid="{00000000-0005-0000-0000-000034590000}"/>
    <cellStyle name="40% - uthevingsfarge 6 28_4 manuell" xfId="55478" xr:uid="{9F78F8B3-605B-4957-9BA5-D20B30FD8860}"/>
    <cellStyle name="40% - uthevingsfarge 6 29" xfId="5362" xr:uid="{00000000-0005-0000-0000-000036590000}"/>
    <cellStyle name="40% - uthevingsfarge 6 29 2" xfId="5363" xr:uid="{00000000-0005-0000-0000-000037590000}"/>
    <cellStyle name="40% - uthevingsfarge 6 29 2 2" xfId="5364" xr:uid="{00000000-0005-0000-0000-000038590000}"/>
    <cellStyle name="40% - uthevingsfarge 6 29 2 3" xfId="47495" xr:uid="{00000000-0005-0000-0000-000039590000}"/>
    <cellStyle name="40% - uthevingsfarge 6 29 2_4 manuell" xfId="55479" xr:uid="{F720AE84-36C4-499F-912A-267F57F0034B}"/>
    <cellStyle name="40% - uthevingsfarge 6 29 3" xfId="5365" xr:uid="{00000000-0005-0000-0000-00003B590000}"/>
    <cellStyle name="40% - uthevingsfarge 6 29 4" xfId="47496" xr:uid="{00000000-0005-0000-0000-00003C590000}"/>
    <cellStyle name="40% - uthevingsfarge 6 29_4 manuell" xfId="55480" xr:uid="{1DD5FB34-F8E3-48A0-BC0B-01A6F5BED92D}"/>
    <cellStyle name="40% - uthevingsfarge 6 3" xfId="5366" xr:uid="{00000000-0005-0000-0000-00003E590000}"/>
    <cellStyle name="40% - uthevingsfarge 6 3 10" xfId="47497" xr:uid="{00000000-0005-0000-0000-00003F590000}"/>
    <cellStyle name="40% - uthevingsfarge 6 3 11" xfId="47498" xr:uid="{00000000-0005-0000-0000-000040590000}"/>
    <cellStyle name="40% - uthevingsfarge 6 3 2" xfId="5367" xr:uid="{00000000-0005-0000-0000-000041590000}"/>
    <cellStyle name="40% - uthevingsfarge 6 3 2 10" xfId="47499" xr:uid="{00000000-0005-0000-0000-000042590000}"/>
    <cellStyle name="40% - uthevingsfarge 6 3 2 2" xfId="5368" xr:uid="{00000000-0005-0000-0000-000043590000}"/>
    <cellStyle name="40% - uthevingsfarge 6 3 2 2 2" xfId="17406" xr:uid="{00000000-0005-0000-0000-000044590000}"/>
    <cellStyle name="40% - uthevingsfarge 6 3 2 2 2 2" xfId="47500" xr:uid="{00000000-0005-0000-0000-000045590000}"/>
    <cellStyle name="40% - uthevingsfarge 6 3 2 2 2 2 2" xfId="47501" xr:uid="{00000000-0005-0000-0000-000046590000}"/>
    <cellStyle name="40% - uthevingsfarge 6 3 2 2 2 3" xfId="47502" xr:uid="{00000000-0005-0000-0000-000047590000}"/>
    <cellStyle name="40% - uthevingsfarge 6 3 2 2 2_3. Chng in credit spreads" xfId="47503" xr:uid="{00000000-0005-0000-0000-000048590000}"/>
    <cellStyle name="40% - uthevingsfarge 6 3 2 2 3" xfId="17407" xr:uid="{00000000-0005-0000-0000-000049590000}"/>
    <cellStyle name="40% - uthevingsfarge 6 3 2 2 3 2" xfId="47504" xr:uid="{00000000-0005-0000-0000-00004A590000}"/>
    <cellStyle name="40% - uthevingsfarge 6 3 2 2 3 2 2" xfId="47505" xr:uid="{00000000-0005-0000-0000-00004B590000}"/>
    <cellStyle name="40% - uthevingsfarge 6 3 2 2 3 3" xfId="47506" xr:uid="{00000000-0005-0000-0000-00004C590000}"/>
    <cellStyle name="40% - uthevingsfarge 6 3 2 2 3_3. Chng in credit spreads" xfId="47507" xr:uid="{00000000-0005-0000-0000-00004D590000}"/>
    <cellStyle name="40% - uthevingsfarge 6 3 2 2 4" xfId="47508" xr:uid="{00000000-0005-0000-0000-00004E590000}"/>
    <cellStyle name="40% - uthevingsfarge 6 3 2 2 4 2" xfId="47509" xr:uid="{00000000-0005-0000-0000-00004F590000}"/>
    <cellStyle name="40% - uthevingsfarge 6 3 2 2 5" xfId="47510" xr:uid="{00000000-0005-0000-0000-000050590000}"/>
    <cellStyle name="40% - uthevingsfarge 6 3 2 2 6" xfId="47511" xr:uid="{00000000-0005-0000-0000-000051590000}"/>
    <cellStyle name="40% - uthevingsfarge 6 3 2 2_3. Chng in credit spreads" xfId="47512" xr:uid="{00000000-0005-0000-0000-000052590000}"/>
    <cellStyle name="40% - uthevingsfarge 6 3 2 3" xfId="17408" xr:uid="{00000000-0005-0000-0000-000053590000}"/>
    <cellStyle name="40% - uthevingsfarge 6 3 2 3 2" xfId="17409" xr:uid="{00000000-0005-0000-0000-000054590000}"/>
    <cellStyle name="40% - uthevingsfarge 6 3 2 3 2 2" xfId="47513" xr:uid="{00000000-0005-0000-0000-000055590000}"/>
    <cellStyle name="40% - uthevingsfarge 6 3 2 3 3" xfId="17410" xr:uid="{00000000-0005-0000-0000-000056590000}"/>
    <cellStyle name="40% - uthevingsfarge 6 3 2 3 4" xfId="47514" xr:uid="{00000000-0005-0000-0000-000057590000}"/>
    <cellStyle name="40% - uthevingsfarge 6 3 2 3 5" xfId="47515" xr:uid="{00000000-0005-0000-0000-000058590000}"/>
    <cellStyle name="40% - uthevingsfarge 6 3 2 3 6" xfId="47516" xr:uid="{00000000-0005-0000-0000-000059590000}"/>
    <cellStyle name="40% - uthevingsfarge 6 3 2 3_3. Chng in credit spreads" xfId="47517" xr:uid="{00000000-0005-0000-0000-00005A590000}"/>
    <cellStyle name="40% - uthevingsfarge 6 3 2 4" xfId="17411" xr:uid="{00000000-0005-0000-0000-00005B590000}"/>
    <cellStyle name="40% - uthevingsfarge 6 3 2 4 2" xfId="17412" xr:uid="{00000000-0005-0000-0000-00005C590000}"/>
    <cellStyle name="40% - uthevingsfarge 6 3 2 4 2 2" xfId="47518" xr:uid="{00000000-0005-0000-0000-00005D590000}"/>
    <cellStyle name="40% - uthevingsfarge 6 3 2 4 3" xfId="17413" xr:uid="{00000000-0005-0000-0000-00005E590000}"/>
    <cellStyle name="40% - uthevingsfarge 6 3 2 4 4" xfId="47519" xr:uid="{00000000-0005-0000-0000-00005F590000}"/>
    <cellStyle name="40% - uthevingsfarge 6 3 2 4 5" xfId="47520" xr:uid="{00000000-0005-0000-0000-000060590000}"/>
    <cellStyle name="40% - uthevingsfarge 6 3 2 4 6" xfId="47521" xr:uid="{00000000-0005-0000-0000-000061590000}"/>
    <cellStyle name="40% - uthevingsfarge 6 3 2 4_3. Chng in credit spreads" xfId="47522" xr:uid="{00000000-0005-0000-0000-000062590000}"/>
    <cellStyle name="40% - uthevingsfarge 6 3 2 5" xfId="17414" xr:uid="{00000000-0005-0000-0000-000063590000}"/>
    <cellStyle name="40% - uthevingsfarge 6 3 2 5 2" xfId="17415" xr:uid="{00000000-0005-0000-0000-000064590000}"/>
    <cellStyle name="40% - uthevingsfarge 6 3 2 5 3" xfId="17416" xr:uid="{00000000-0005-0000-0000-000065590000}"/>
    <cellStyle name="40% - uthevingsfarge 6 3 2 5 4" xfId="47523" xr:uid="{00000000-0005-0000-0000-000066590000}"/>
    <cellStyle name="40% - uthevingsfarge 6 3 2 5 5" xfId="47524" xr:uid="{00000000-0005-0000-0000-000067590000}"/>
    <cellStyle name="40% - uthevingsfarge 6 3 2 5 6" xfId="47525" xr:uid="{00000000-0005-0000-0000-000068590000}"/>
    <cellStyle name="40% - uthevingsfarge 6 3 2 5_AVA DVA EL" xfId="17417" xr:uid="{00000000-0005-0000-0000-000069590000}"/>
    <cellStyle name="40% - uthevingsfarge 6 3 2 6" xfId="17418" xr:uid="{00000000-0005-0000-0000-00006A590000}"/>
    <cellStyle name="40% - uthevingsfarge 6 3 2 6 2" xfId="17419" xr:uid="{00000000-0005-0000-0000-00006B590000}"/>
    <cellStyle name="40% - uthevingsfarge 6 3 2 6_AVA DVA EL" xfId="17420" xr:uid="{00000000-0005-0000-0000-00006C590000}"/>
    <cellStyle name="40% - uthevingsfarge 6 3 2 7" xfId="17421" xr:uid="{00000000-0005-0000-0000-00006D590000}"/>
    <cellStyle name="40% - uthevingsfarge 6 3 2 8" xfId="47526" xr:uid="{00000000-0005-0000-0000-00006E590000}"/>
    <cellStyle name="40% - uthevingsfarge 6 3 2 9" xfId="47527" xr:uid="{00000000-0005-0000-0000-00006F590000}"/>
    <cellStyle name="40% - uthevingsfarge 6 3 2_3. Chng in credit spreads" xfId="47528" xr:uid="{00000000-0005-0000-0000-000070590000}"/>
    <cellStyle name="40% - uthevingsfarge 6 3 3" xfId="5369" xr:uid="{00000000-0005-0000-0000-000071590000}"/>
    <cellStyle name="40% - uthevingsfarge 6 3 3 2" xfId="17422" xr:uid="{00000000-0005-0000-0000-000072590000}"/>
    <cellStyle name="40% - uthevingsfarge 6 3 3 2 2" xfId="47529" xr:uid="{00000000-0005-0000-0000-000073590000}"/>
    <cellStyle name="40% - uthevingsfarge 6 3 3 2 2 2" xfId="47530" xr:uid="{00000000-0005-0000-0000-000074590000}"/>
    <cellStyle name="40% - uthevingsfarge 6 3 3 2 2 2 2" xfId="47531" xr:uid="{00000000-0005-0000-0000-000075590000}"/>
    <cellStyle name="40% - uthevingsfarge 6 3 3 2 2 3" xfId="47532" xr:uid="{00000000-0005-0000-0000-000076590000}"/>
    <cellStyle name="40% - uthevingsfarge 6 3 3 2 2_3. Chng in credit spreads" xfId="47533" xr:uid="{00000000-0005-0000-0000-000077590000}"/>
    <cellStyle name="40% - uthevingsfarge 6 3 3 2 3" xfId="47534" xr:uid="{00000000-0005-0000-0000-000078590000}"/>
    <cellStyle name="40% - uthevingsfarge 6 3 3 2 3 2" xfId="47535" xr:uid="{00000000-0005-0000-0000-000079590000}"/>
    <cellStyle name="40% - uthevingsfarge 6 3 3 2 3 2 2" xfId="47536" xr:uid="{00000000-0005-0000-0000-00007A590000}"/>
    <cellStyle name="40% - uthevingsfarge 6 3 3 2 3 3" xfId="47537" xr:uid="{00000000-0005-0000-0000-00007B590000}"/>
    <cellStyle name="40% - uthevingsfarge 6 3 3 2 3_3. Chng in credit spreads" xfId="47538" xr:uid="{00000000-0005-0000-0000-00007C590000}"/>
    <cellStyle name="40% - uthevingsfarge 6 3 3 2 4" xfId="47539" xr:uid="{00000000-0005-0000-0000-00007D590000}"/>
    <cellStyle name="40% - uthevingsfarge 6 3 3 2 4 2" xfId="47540" xr:uid="{00000000-0005-0000-0000-00007E590000}"/>
    <cellStyle name="40% - uthevingsfarge 6 3 3 2 5" xfId="47541" xr:uid="{00000000-0005-0000-0000-00007F590000}"/>
    <cellStyle name="40% - uthevingsfarge 6 3 3 2_3. Chng in credit spreads" xfId="47542" xr:uid="{00000000-0005-0000-0000-000080590000}"/>
    <cellStyle name="40% - uthevingsfarge 6 3 3 3" xfId="17423" xr:uid="{00000000-0005-0000-0000-000081590000}"/>
    <cellStyle name="40% - uthevingsfarge 6 3 3 3 2" xfId="47543" xr:uid="{00000000-0005-0000-0000-000082590000}"/>
    <cellStyle name="40% - uthevingsfarge 6 3 3 3 2 2" xfId="47544" xr:uid="{00000000-0005-0000-0000-000083590000}"/>
    <cellStyle name="40% - uthevingsfarge 6 3 3 3 3" xfId="47545" xr:uid="{00000000-0005-0000-0000-000084590000}"/>
    <cellStyle name="40% - uthevingsfarge 6 3 3 3_3. Chng in credit spreads" xfId="47546" xr:uid="{00000000-0005-0000-0000-000085590000}"/>
    <cellStyle name="40% - uthevingsfarge 6 3 3 4" xfId="47547" xr:uid="{00000000-0005-0000-0000-000086590000}"/>
    <cellStyle name="40% - uthevingsfarge 6 3 3 4 2" xfId="47548" xr:uid="{00000000-0005-0000-0000-000087590000}"/>
    <cellStyle name="40% - uthevingsfarge 6 3 3 4 2 2" xfId="47549" xr:uid="{00000000-0005-0000-0000-000088590000}"/>
    <cellStyle name="40% - uthevingsfarge 6 3 3 4 3" xfId="47550" xr:uid="{00000000-0005-0000-0000-000089590000}"/>
    <cellStyle name="40% - uthevingsfarge 6 3 3 4_3. Chng in credit spreads" xfId="47551" xr:uid="{00000000-0005-0000-0000-00008A590000}"/>
    <cellStyle name="40% - uthevingsfarge 6 3 3 5" xfId="47552" xr:uid="{00000000-0005-0000-0000-00008B590000}"/>
    <cellStyle name="40% - uthevingsfarge 6 3 3 5 2" xfId="47553" xr:uid="{00000000-0005-0000-0000-00008C590000}"/>
    <cellStyle name="40% - uthevingsfarge 6 3 3 6" xfId="47554" xr:uid="{00000000-0005-0000-0000-00008D590000}"/>
    <cellStyle name="40% - uthevingsfarge 6 3 3_3. Chng in credit spreads" xfId="47555" xr:uid="{00000000-0005-0000-0000-00008E590000}"/>
    <cellStyle name="40% - uthevingsfarge 6 3 4" xfId="17424" xr:uid="{00000000-0005-0000-0000-00008F590000}"/>
    <cellStyle name="40% - uthevingsfarge 6 3 4 2" xfId="17425" xr:uid="{00000000-0005-0000-0000-000090590000}"/>
    <cellStyle name="40% - uthevingsfarge 6 3 4 2 2" xfId="47556" xr:uid="{00000000-0005-0000-0000-000091590000}"/>
    <cellStyle name="40% - uthevingsfarge 6 3 4 2 2 2" xfId="47557" xr:uid="{00000000-0005-0000-0000-000092590000}"/>
    <cellStyle name="40% - uthevingsfarge 6 3 4 2 3" xfId="47558" xr:uid="{00000000-0005-0000-0000-000093590000}"/>
    <cellStyle name="40% - uthevingsfarge 6 3 4 2_3. Chng in credit spreads" xfId="47559" xr:uid="{00000000-0005-0000-0000-000094590000}"/>
    <cellStyle name="40% - uthevingsfarge 6 3 4 3" xfId="17426" xr:uid="{00000000-0005-0000-0000-000095590000}"/>
    <cellStyle name="40% - uthevingsfarge 6 3 4 3 2" xfId="47560" xr:uid="{00000000-0005-0000-0000-000096590000}"/>
    <cellStyle name="40% - uthevingsfarge 6 3 4 3 2 2" xfId="47561" xr:uid="{00000000-0005-0000-0000-000097590000}"/>
    <cellStyle name="40% - uthevingsfarge 6 3 4 3 3" xfId="47562" xr:uid="{00000000-0005-0000-0000-000098590000}"/>
    <cellStyle name="40% - uthevingsfarge 6 3 4 3_3. Chng in credit spreads" xfId="47563" xr:uid="{00000000-0005-0000-0000-000099590000}"/>
    <cellStyle name="40% - uthevingsfarge 6 3 4 4" xfId="47564" xr:uid="{00000000-0005-0000-0000-00009A590000}"/>
    <cellStyle name="40% - uthevingsfarge 6 3 4 4 2" xfId="47565" xr:uid="{00000000-0005-0000-0000-00009B590000}"/>
    <cellStyle name="40% - uthevingsfarge 6 3 4 5" xfId="47566" xr:uid="{00000000-0005-0000-0000-00009C590000}"/>
    <cellStyle name="40% - uthevingsfarge 6 3 4 6" xfId="47567" xr:uid="{00000000-0005-0000-0000-00009D590000}"/>
    <cellStyle name="40% - uthevingsfarge 6 3 4_3. Chng in credit spreads" xfId="47568" xr:uid="{00000000-0005-0000-0000-00009E590000}"/>
    <cellStyle name="40% - uthevingsfarge 6 3 5" xfId="17427" xr:uid="{00000000-0005-0000-0000-00009F590000}"/>
    <cellStyle name="40% - uthevingsfarge 6 3 5 2" xfId="17428" xr:uid="{00000000-0005-0000-0000-0000A0590000}"/>
    <cellStyle name="40% - uthevingsfarge 6 3 5 2 2" xfId="47569" xr:uid="{00000000-0005-0000-0000-0000A1590000}"/>
    <cellStyle name="40% - uthevingsfarge 6 3 5 3" xfId="17429" xr:uid="{00000000-0005-0000-0000-0000A2590000}"/>
    <cellStyle name="40% - uthevingsfarge 6 3 5 4" xfId="47570" xr:uid="{00000000-0005-0000-0000-0000A3590000}"/>
    <cellStyle name="40% - uthevingsfarge 6 3 5 5" xfId="47571" xr:uid="{00000000-0005-0000-0000-0000A4590000}"/>
    <cellStyle name="40% - uthevingsfarge 6 3 5 6" xfId="47572" xr:uid="{00000000-0005-0000-0000-0000A5590000}"/>
    <cellStyle name="40% - uthevingsfarge 6 3 5_3. Chng in credit spreads" xfId="47573" xr:uid="{00000000-0005-0000-0000-0000A6590000}"/>
    <cellStyle name="40% - uthevingsfarge 6 3 6" xfId="17430" xr:uid="{00000000-0005-0000-0000-0000A7590000}"/>
    <cellStyle name="40% - uthevingsfarge 6 3 6 2" xfId="17431" xr:uid="{00000000-0005-0000-0000-0000A8590000}"/>
    <cellStyle name="40% - uthevingsfarge 6 3 6 2 2" xfId="47574" xr:uid="{00000000-0005-0000-0000-0000A9590000}"/>
    <cellStyle name="40% - uthevingsfarge 6 3 6 3" xfId="17432" xr:uid="{00000000-0005-0000-0000-0000AA590000}"/>
    <cellStyle name="40% - uthevingsfarge 6 3 6 4" xfId="47575" xr:uid="{00000000-0005-0000-0000-0000AB590000}"/>
    <cellStyle name="40% - uthevingsfarge 6 3 6 5" xfId="47576" xr:uid="{00000000-0005-0000-0000-0000AC590000}"/>
    <cellStyle name="40% - uthevingsfarge 6 3 6 6" xfId="47577" xr:uid="{00000000-0005-0000-0000-0000AD590000}"/>
    <cellStyle name="40% - uthevingsfarge 6 3 6_3. Chng in credit spreads" xfId="47578" xr:uid="{00000000-0005-0000-0000-0000AE590000}"/>
    <cellStyle name="40% - uthevingsfarge 6 3 7" xfId="17433" xr:uid="{00000000-0005-0000-0000-0000AF590000}"/>
    <cellStyle name="40% - uthevingsfarge 6 3 7 2" xfId="17434" xr:uid="{00000000-0005-0000-0000-0000B0590000}"/>
    <cellStyle name="40% - uthevingsfarge 6 3 7 2 2" xfId="47579" xr:uid="{00000000-0005-0000-0000-0000B1590000}"/>
    <cellStyle name="40% - uthevingsfarge 6 3 7 3" xfId="47580" xr:uid="{00000000-0005-0000-0000-0000B2590000}"/>
    <cellStyle name="40% - uthevingsfarge 6 3 7_3. Chng in credit spreads" xfId="47581" xr:uid="{00000000-0005-0000-0000-0000B3590000}"/>
    <cellStyle name="40% - uthevingsfarge 6 3 8" xfId="17435" xr:uid="{00000000-0005-0000-0000-0000B4590000}"/>
    <cellStyle name="40% - uthevingsfarge 6 3 9" xfId="39963" xr:uid="{00000000-0005-0000-0000-0000B5590000}"/>
    <cellStyle name="40% - uthevingsfarge 6 3_4 manuell" xfId="55481" xr:uid="{4F7321CB-3829-481A-AF5B-6D192BF0456E}"/>
    <cellStyle name="40% - uthevingsfarge 6 30" xfId="5370" xr:uid="{00000000-0005-0000-0000-0000B7590000}"/>
    <cellStyle name="40% - uthevingsfarge 6 30 2" xfId="5371" xr:uid="{00000000-0005-0000-0000-0000B8590000}"/>
    <cellStyle name="40% - uthevingsfarge 6 30 2 2" xfId="5372" xr:uid="{00000000-0005-0000-0000-0000B9590000}"/>
    <cellStyle name="40% - uthevingsfarge 6 30 2 3" xfId="47582" xr:uid="{00000000-0005-0000-0000-0000BA590000}"/>
    <cellStyle name="40% - uthevingsfarge 6 30 2_4 manuell" xfId="55482" xr:uid="{2CF79815-1E2B-43E5-86C1-AD1BA7373C3F}"/>
    <cellStyle name="40% - uthevingsfarge 6 30 3" xfId="5373" xr:uid="{00000000-0005-0000-0000-0000BC590000}"/>
    <cellStyle name="40% - uthevingsfarge 6 30 4" xfId="47583" xr:uid="{00000000-0005-0000-0000-0000BD590000}"/>
    <cellStyle name="40% - uthevingsfarge 6 30_4 manuell" xfId="55483" xr:uid="{16E52062-EBE7-48A7-9441-BDDB14CB7083}"/>
    <cellStyle name="40% - uthevingsfarge 6 31" xfId="5374" xr:uid="{00000000-0005-0000-0000-0000BF590000}"/>
    <cellStyle name="40% - uthevingsfarge 6 31 2" xfId="5375" xr:uid="{00000000-0005-0000-0000-0000C0590000}"/>
    <cellStyle name="40% - uthevingsfarge 6 31 2 2" xfId="5376" xr:uid="{00000000-0005-0000-0000-0000C1590000}"/>
    <cellStyle name="40% - uthevingsfarge 6 31 2 3" xfId="47584" xr:uid="{00000000-0005-0000-0000-0000C2590000}"/>
    <cellStyle name="40% - uthevingsfarge 6 31 2_4 manuell" xfId="55484" xr:uid="{7E802102-FCF6-49AD-8A5A-3705C0B725DC}"/>
    <cellStyle name="40% - uthevingsfarge 6 31 3" xfId="5377" xr:uid="{00000000-0005-0000-0000-0000C4590000}"/>
    <cellStyle name="40% - uthevingsfarge 6 31 4" xfId="47585" xr:uid="{00000000-0005-0000-0000-0000C5590000}"/>
    <cellStyle name="40% - uthevingsfarge 6 31_4 manuell" xfId="55485" xr:uid="{8490CCCB-367C-413F-9A1B-F3274A6D09CA}"/>
    <cellStyle name="40% - uthevingsfarge 6 32" xfId="5378" xr:uid="{00000000-0005-0000-0000-0000C7590000}"/>
    <cellStyle name="40% - uthevingsfarge 6 32 2" xfId="5379" xr:uid="{00000000-0005-0000-0000-0000C8590000}"/>
    <cellStyle name="40% - uthevingsfarge 6 32 2 2" xfId="5380" xr:uid="{00000000-0005-0000-0000-0000C9590000}"/>
    <cellStyle name="40% - uthevingsfarge 6 32 2 3" xfId="47586" xr:uid="{00000000-0005-0000-0000-0000CA590000}"/>
    <cellStyle name="40% - uthevingsfarge 6 32 2_4 manuell" xfId="55486" xr:uid="{E1478D69-0B21-45B9-A03B-94590B5109B5}"/>
    <cellStyle name="40% - uthevingsfarge 6 32 3" xfId="5381" xr:uid="{00000000-0005-0000-0000-0000CC590000}"/>
    <cellStyle name="40% - uthevingsfarge 6 32 4" xfId="47587" xr:uid="{00000000-0005-0000-0000-0000CD590000}"/>
    <cellStyle name="40% - uthevingsfarge 6 32_4 manuell" xfId="55487" xr:uid="{B3133743-21E9-4707-8030-741A67EF7EC5}"/>
    <cellStyle name="40% - uthevingsfarge 6 33" xfId="5382" xr:uid="{00000000-0005-0000-0000-0000CF590000}"/>
    <cellStyle name="40% - uthevingsfarge 6 33 2" xfId="5383" xr:uid="{00000000-0005-0000-0000-0000D0590000}"/>
    <cellStyle name="40% - uthevingsfarge 6 33 2 2" xfId="5384" xr:uid="{00000000-0005-0000-0000-0000D1590000}"/>
    <cellStyle name="40% - uthevingsfarge 6 33 2 3" xfId="47588" xr:uid="{00000000-0005-0000-0000-0000D2590000}"/>
    <cellStyle name="40% - uthevingsfarge 6 33 2_4 manuell" xfId="55488" xr:uid="{CAF1CACB-B880-4EC4-8034-98945D1690D0}"/>
    <cellStyle name="40% - uthevingsfarge 6 33 3" xfId="5385" xr:uid="{00000000-0005-0000-0000-0000D4590000}"/>
    <cellStyle name="40% - uthevingsfarge 6 33 4" xfId="47589" xr:uid="{00000000-0005-0000-0000-0000D5590000}"/>
    <cellStyle name="40% - uthevingsfarge 6 33_4 manuell" xfId="55489" xr:uid="{83133590-A822-4A2B-820E-5AEE7AA9F49E}"/>
    <cellStyle name="40% - uthevingsfarge 6 34" xfId="5386" xr:uid="{00000000-0005-0000-0000-0000D7590000}"/>
    <cellStyle name="40% - uthevingsfarge 6 34 2" xfId="5387" xr:uid="{00000000-0005-0000-0000-0000D8590000}"/>
    <cellStyle name="40% - uthevingsfarge 6 34 2 2" xfId="5388" xr:uid="{00000000-0005-0000-0000-0000D9590000}"/>
    <cellStyle name="40% - uthevingsfarge 6 34 2 3" xfId="47590" xr:uid="{00000000-0005-0000-0000-0000DA590000}"/>
    <cellStyle name="40% - uthevingsfarge 6 34 2_4 manuell" xfId="55490" xr:uid="{AF976534-2AE0-4DFE-918C-B5A69F3E9E96}"/>
    <cellStyle name="40% - uthevingsfarge 6 34 3" xfId="5389" xr:uid="{00000000-0005-0000-0000-0000DC590000}"/>
    <cellStyle name="40% - uthevingsfarge 6 34 4" xfId="47591" xr:uid="{00000000-0005-0000-0000-0000DD590000}"/>
    <cellStyle name="40% - uthevingsfarge 6 34_4 manuell" xfId="55491" xr:uid="{68BD1D19-59A2-43A7-AA0E-2FF6E86FA3C7}"/>
    <cellStyle name="40% - uthevingsfarge 6 35" xfId="5390" xr:uid="{00000000-0005-0000-0000-0000DF590000}"/>
    <cellStyle name="40% - uthevingsfarge 6 35 2" xfId="5391" xr:uid="{00000000-0005-0000-0000-0000E0590000}"/>
    <cellStyle name="40% - uthevingsfarge 6 35 2 2" xfId="5392" xr:uid="{00000000-0005-0000-0000-0000E1590000}"/>
    <cellStyle name="40% - uthevingsfarge 6 35 2 3" xfId="47592" xr:uid="{00000000-0005-0000-0000-0000E2590000}"/>
    <cellStyle name="40% - uthevingsfarge 6 35 2_4 manuell" xfId="55492" xr:uid="{DE02E3B8-5F68-4DAF-9EE9-CCE4497B2895}"/>
    <cellStyle name="40% - uthevingsfarge 6 35 3" xfId="5393" xr:uid="{00000000-0005-0000-0000-0000E4590000}"/>
    <cellStyle name="40% - uthevingsfarge 6 35 4" xfId="47593" xr:uid="{00000000-0005-0000-0000-0000E5590000}"/>
    <cellStyle name="40% - uthevingsfarge 6 35_4 manuell" xfId="55493" xr:uid="{9F4FCBAA-AE0D-4811-92F9-0D503027042E}"/>
    <cellStyle name="40% - uthevingsfarge 6 36" xfId="5394" xr:uid="{00000000-0005-0000-0000-0000E7590000}"/>
    <cellStyle name="40% - uthevingsfarge 6 36 2" xfId="5395" xr:uid="{00000000-0005-0000-0000-0000E8590000}"/>
    <cellStyle name="40% - uthevingsfarge 6 36 2 2" xfId="5396" xr:uid="{00000000-0005-0000-0000-0000E9590000}"/>
    <cellStyle name="40% - uthevingsfarge 6 36 2 3" xfId="47594" xr:uid="{00000000-0005-0000-0000-0000EA590000}"/>
    <cellStyle name="40% - uthevingsfarge 6 36 2_4 manuell" xfId="55494" xr:uid="{7CE6B7EB-0DFA-4298-9D6E-4B6E675263B4}"/>
    <cellStyle name="40% - uthevingsfarge 6 36 3" xfId="5397" xr:uid="{00000000-0005-0000-0000-0000EC590000}"/>
    <cellStyle name="40% - uthevingsfarge 6 36 4" xfId="47595" xr:uid="{00000000-0005-0000-0000-0000ED590000}"/>
    <cellStyle name="40% - uthevingsfarge 6 36_4 manuell" xfId="55495" xr:uid="{88FF2D57-7F03-422A-B473-E99BA16F4D37}"/>
    <cellStyle name="40% - uthevingsfarge 6 37" xfId="5398" xr:uid="{00000000-0005-0000-0000-0000EF590000}"/>
    <cellStyle name="40% - uthevingsfarge 6 37 2" xfId="5399" xr:uid="{00000000-0005-0000-0000-0000F0590000}"/>
    <cellStyle name="40% - uthevingsfarge 6 37 2 2" xfId="5400" xr:uid="{00000000-0005-0000-0000-0000F1590000}"/>
    <cellStyle name="40% - uthevingsfarge 6 37 2 3" xfId="47596" xr:uid="{00000000-0005-0000-0000-0000F2590000}"/>
    <cellStyle name="40% - uthevingsfarge 6 37 2_4 manuell" xfId="55496" xr:uid="{01381F50-5F86-4272-9C34-42D3AFE42AD9}"/>
    <cellStyle name="40% - uthevingsfarge 6 37 3" xfId="5401" xr:uid="{00000000-0005-0000-0000-0000F4590000}"/>
    <cellStyle name="40% - uthevingsfarge 6 37 4" xfId="47597" xr:uid="{00000000-0005-0000-0000-0000F5590000}"/>
    <cellStyle name="40% - uthevingsfarge 6 37_4 manuell" xfId="55497" xr:uid="{508B2ABB-45D8-4CB6-895E-90755C95DD84}"/>
    <cellStyle name="40% - uthevingsfarge 6 38" xfId="5402" xr:uid="{00000000-0005-0000-0000-0000F7590000}"/>
    <cellStyle name="40% - uthevingsfarge 6 38 2" xfId="5403" xr:uid="{00000000-0005-0000-0000-0000F8590000}"/>
    <cellStyle name="40% - uthevingsfarge 6 38 2 2" xfId="5404" xr:uid="{00000000-0005-0000-0000-0000F9590000}"/>
    <cellStyle name="40% - uthevingsfarge 6 38 2 3" xfId="47598" xr:uid="{00000000-0005-0000-0000-0000FA590000}"/>
    <cellStyle name="40% - uthevingsfarge 6 38 2_4 manuell" xfId="55498" xr:uid="{982485A0-FD1E-4308-AD49-25804D2DA575}"/>
    <cellStyle name="40% - uthevingsfarge 6 38 3" xfId="5405" xr:uid="{00000000-0005-0000-0000-0000FC590000}"/>
    <cellStyle name="40% - uthevingsfarge 6 38 4" xfId="47599" xr:uid="{00000000-0005-0000-0000-0000FD590000}"/>
    <cellStyle name="40% - uthevingsfarge 6 38_4 manuell" xfId="55499" xr:uid="{0EBEFC58-64D6-4A7F-B6F0-335F993E8335}"/>
    <cellStyle name="40% - uthevingsfarge 6 39" xfId="5406" xr:uid="{00000000-0005-0000-0000-0000FF590000}"/>
    <cellStyle name="40% - uthevingsfarge 6 39 2" xfId="5407" xr:uid="{00000000-0005-0000-0000-0000005A0000}"/>
    <cellStyle name="40% - uthevingsfarge 6 39 2 2" xfId="5408" xr:uid="{00000000-0005-0000-0000-0000015A0000}"/>
    <cellStyle name="40% - uthevingsfarge 6 39 2 3" xfId="47600" xr:uid="{00000000-0005-0000-0000-0000025A0000}"/>
    <cellStyle name="40% - uthevingsfarge 6 39 2_4 manuell" xfId="55500" xr:uid="{B10E631E-CBFF-4E6D-A48C-11579C0623B9}"/>
    <cellStyle name="40% - uthevingsfarge 6 39 3" xfId="5409" xr:uid="{00000000-0005-0000-0000-0000045A0000}"/>
    <cellStyle name="40% - uthevingsfarge 6 39 4" xfId="47601" xr:uid="{00000000-0005-0000-0000-0000055A0000}"/>
    <cellStyle name="40% - uthevingsfarge 6 39_4 manuell" xfId="55501" xr:uid="{A347CD6A-C763-4E5C-BF46-3FB032752B1D}"/>
    <cellStyle name="40% - uthevingsfarge 6 4" xfId="5410" xr:uid="{00000000-0005-0000-0000-0000075A0000}"/>
    <cellStyle name="40% - uthevingsfarge 6 4 10" xfId="47602" xr:uid="{00000000-0005-0000-0000-0000085A0000}"/>
    <cellStyle name="40% - uthevingsfarge 6 4 2" xfId="5411" xr:uid="{00000000-0005-0000-0000-0000095A0000}"/>
    <cellStyle name="40% - uthevingsfarge 6 4 2 2" xfId="5412" xr:uid="{00000000-0005-0000-0000-00000A5A0000}"/>
    <cellStyle name="40% - uthevingsfarge 6 4 2 2 2" xfId="17436" xr:uid="{00000000-0005-0000-0000-00000B5A0000}"/>
    <cellStyle name="40% - uthevingsfarge 6 4 2 2 2 2" xfId="47603" xr:uid="{00000000-0005-0000-0000-00000C5A0000}"/>
    <cellStyle name="40% - uthevingsfarge 6 4 2 2 3" xfId="47604" xr:uid="{00000000-0005-0000-0000-00000D5A0000}"/>
    <cellStyle name="40% - uthevingsfarge 6 4 2 2_3. Chng in credit spreads" xfId="47605" xr:uid="{00000000-0005-0000-0000-00000E5A0000}"/>
    <cellStyle name="40% - uthevingsfarge 6 4 2 3" xfId="17437" xr:uid="{00000000-0005-0000-0000-00000F5A0000}"/>
    <cellStyle name="40% - uthevingsfarge 6 4 2 3 2" xfId="47606" xr:uid="{00000000-0005-0000-0000-0000105A0000}"/>
    <cellStyle name="40% - uthevingsfarge 6 4 2 3 2 2" xfId="47607" xr:uid="{00000000-0005-0000-0000-0000115A0000}"/>
    <cellStyle name="40% - uthevingsfarge 6 4 2 3 3" xfId="47608" xr:uid="{00000000-0005-0000-0000-0000125A0000}"/>
    <cellStyle name="40% - uthevingsfarge 6 4 2 3_3. Chng in credit spreads" xfId="47609" xr:uid="{00000000-0005-0000-0000-0000135A0000}"/>
    <cellStyle name="40% - uthevingsfarge 6 4 2 4" xfId="47610" xr:uid="{00000000-0005-0000-0000-0000145A0000}"/>
    <cellStyle name="40% - uthevingsfarge 6 4 2 4 2" xfId="47611" xr:uid="{00000000-0005-0000-0000-0000155A0000}"/>
    <cellStyle name="40% - uthevingsfarge 6 4 2 5" xfId="47612" xr:uid="{00000000-0005-0000-0000-0000165A0000}"/>
    <cellStyle name="40% - uthevingsfarge 6 4 2 6" xfId="47613" xr:uid="{00000000-0005-0000-0000-0000175A0000}"/>
    <cellStyle name="40% - uthevingsfarge 6 4 2 7" xfId="47614" xr:uid="{00000000-0005-0000-0000-0000185A0000}"/>
    <cellStyle name="40% - uthevingsfarge 6 4 2 8" xfId="47615" xr:uid="{00000000-0005-0000-0000-0000195A0000}"/>
    <cellStyle name="40% - uthevingsfarge 6 4 2_3. Chng in credit spreads" xfId="47616" xr:uid="{00000000-0005-0000-0000-00001A5A0000}"/>
    <cellStyle name="40% - uthevingsfarge 6 4 3" xfId="5413" xr:uid="{00000000-0005-0000-0000-00001B5A0000}"/>
    <cellStyle name="40% - uthevingsfarge 6 4 3 2" xfId="17438" xr:uid="{00000000-0005-0000-0000-00001C5A0000}"/>
    <cellStyle name="40% - uthevingsfarge 6 4 3 2 2" xfId="47617" xr:uid="{00000000-0005-0000-0000-00001D5A0000}"/>
    <cellStyle name="40% - uthevingsfarge 6 4 3 3" xfId="17439" xr:uid="{00000000-0005-0000-0000-00001E5A0000}"/>
    <cellStyle name="40% - uthevingsfarge 6 4 3 4" xfId="47618" xr:uid="{00000000-0005-0000-0000-00001F5A0000}"/>
    <cellStyle name="40% - uthevingsfarge 6 4 3 5" xfId="47619" xr:uid="{00000000-0005-0000-0000-0000205A0000}"/>
    <cellStyle name="40% - uthevingsfarge 6 4 3 6" xfId="47620" xr:uid="{00000000-0005-0000-0000-0000215A0000}"/>
    <cellStyle name="40% - uthevingsfarge 6 4 3_3. Chng in credit spreads" xfId="47621" xr:uid="{00000000-0005-0000-0000-0000225A0000}"/>
    <cellStyle name="40% - uthevingsfarge 6 4 4" xfId="17440" xr:uid="{00000000-0005-0000-0000-0000235A0000}"/>
    <cellStyle name="40% - uthevingsfarge 6 4 4 2" xfId="17441" xr:uid="{00000000-0005-0000-0000-0000245A0000}"/>
    <cellStyle name="40% - uthevingsfarge 6 4 4 2 2" xfId="47622" xr:uid="{00000000-0005-0000-0000-0000255A0000}"/>
    <cellStyle name="40% - uthevingsfarge 6 4 4 3" xfId="17442" xr:uid="{00000000-0005-0000-0000-0000265A0000}"/>
    <cellStyle name="40% - uthevingsfarge 6 4 4 4" xfId="47623" xr:uid="{00000000-0005-0000-0000-0000275A0000}"/>
    <cellStyle name="40% - uthevingsfarge 6 4 4 5" xfId="47624" xr:uid="{00000000-0005-0000-0000-0000285A0000}"/>
    <cellStyle name="40% - uthevingsfarge 6 4 4 6" xfId="47625" xr:uid="{00000000-0005-0000-0000-0000295A0000}"/>
    <cellStyle name="40% - uthevingsfarge 6 4 4_3. Chng in credit spreads" xfId="47626" xr:uid="{00000000-0005-0000-0000-00002A5A0000}"/>
    <cellStyle name="40% - uthevingsfarge 6 4 5" xfId="17443" xr:uid="{00000000-0005-0000-0000-00002B5A0000}"/>
    <cellStyle name="40% - uthevingsfarge 6 4 5 2" xfId="17444" xr:uid="{00000000-0005-0000-0000-00002C5A0000}"/>
    <cellStyle name="40% - uthevingsfarge 6 4 5 3" xfId="17445" xr:uid="{00000000-0005-0000-0000-00002D5A0000}"/>
    <cellStyle name="40% - uthevingsfarge 6 4 5 4" xfId="47627" xr:uid="{00000000-0005-0000-0000-00002E5A0000}"/>
    <cellStyle name="40% - uthevingsfarge 6 4 5 5" xfId="47628" xr:uid="{00000000-0005-0000-0000-00002F5A0000}"/>
    <cellStyle name="40% - uthevingsfarge 6 4 5 6" xfId="47629" xr:uid="{00000000-0005-0000-0000-0000305A0000}"/>
    <cellStyle name="40% - uthevingsfarge 6 4 5_AVA DVA EL" xfId="17446" xr:uid="{00000000-0005-0000-0000-0000315A0000}"/>
    <cellStyle name="40% - uthevingsfarge 6 4 6" xfId="17447" xr:uid="{00000000-0005-0000-0000-0000325A0000}"/>
    <cellStyle name="40% - uthevingsfarge 6 4 6 2" xfId="17448" xr:uid="{00000000-0005-0000-0000-0000335A0000}"/>
    <cellStyle name="40% - uthevingsfarge 6 4 6_AVA DVA EL" xfId="17449" xr:uid="{00000000-0005-0000-0000-0000345A0000}"/>
    <cellStyle name="40% - uthevingsfarge 6 4 7" xfId="17450" xr:uid="{00000000-0005-0000-0000-0000355A0000}"/>
    <cellStyle name="40% - uthevingsfarge 6 4 8" xfId="39964" xr:uid="{00000000-0005-0000-0000-0000365A0000}"/>
    <cellStyle name="40% - uthevingsfarge 6 4 9" xfId="47630" xr:uid="{00000000-0005-0000-0000-0000375A0000}"/>
    <cellStyle name="40% - uthevingsfarge 6 4_3. Chng in credit spreads" xfId="47631" xr:uid="{00000000-0005-0000-0000-0000385A0000}"/>
    <cellStyle name="40% - uthevingsfarge 6 40" xfId="5414" xr:uid="{00000000-0005-0000-0000-0000395A0000}"/>
    <cellStyle name="40% - uthevingsfarge 6 40 2" xfId="5415" xr:uid="{00000000-0005-0000-0000-00003A5A0000}"/>
    <cellStyle name="40% - uthevingsfarge 6 40 2 2" xfId="5416" xr:uid="{00000000-0005-0000-0000-00003B5A0000}"/>
    <cellStyle name="40% - uthevingsfarge 6 40 2 3" xfId="47632" xr:uid="{00000000-0005-0000-0000-00003C5A0000}"/>
    <cellStyle name="40% - uthevingsfarge 6 40 2_4 manuell" xfId="55502" xr:uid="{77F47BB8-40EE-4F03-993A-EF7095DD95A3}"/>
    <cellStyle name="40% - uthevingsfarge 6 40 3" xfId="5417" xr:uid="{00000000-0005-0000-0000-00003E5A0000}"/>
    <cellStyle name="40% - uthevingsfarge 6 40 4" xfId="47633" xr:uid="{00000000-0005-0000-0000-00003F5A0000}"/>
    <cellStyle name="40% - uthevingsfarge 6 40_4 manuell" xfId="55503" xr:uid="{C50A90CB-D5E5-4140-840B-8ECAF38E3379}"/>
    <cellStyle name="40% - uthevingsfarge 6 41" xfId="5418" xr:uid="{00000000-0005-0000-0000-0000415A0000}"/>
    <cellStyle name="40% - uthevingsfarge 6 41 2" xfId="5419" xr:uid="{00000000-0005-0000-0000-0000425A0000}"/>
    <cellStyle name="40% - uthevingsfarge 6 41 2 2" xfId="5420" xr:uid="{00000000-0005-0000-0000-0000435A0000}"/>
    <cellStyle name="40% - uthevingsfarge 6 41 2 3" xfId="47634" xr:uid="{00000000-0005-0000-0000-0000445A0000}"/>
    <cellStyle name="40% - uthevingsfarge 6 41 2_4 manuell" xfId="55504" xr:uid="{2D78C977-05C4-40FD-B69B-BDEB00B56F53}"/>
    <cellStyle name="40% - uthevingsfarge 6 41 3" xfId="5421" xr:uid="{00000000-0005-0000-0000-0000465A0000}"/>
    <cellStyle name="40% - uthevingsfarge 6 41 4" xfId="47635" xr:uid="{00000000-0005-0000-0000-0000475A0000}"/>
    <cellStyle name="40% - uthevingsfarge 6 41_4 manuell" xfId="55505" xr:uid="{3087D741-2084-488E-89E9-A2BF667EE5CA}"/>
    <cellStyle name="40% - uthevingsfarge 6 42" xfId="5422" xr:uid="{00000000-0005-0000-0000-0000495A0000}"/>
    <cellStyle name="40% - uthevingsfarge 6 42 2" xfId="5423" xr:uid="{00000000-0005-0000-0000-00004A5A0000}"/>
    <cellStyle name="40% - uthevingsfarge 6 42 2 2" xfId="5424" xr:uid="{00000000-0005-0000-0000-00004B5A0000}"/>
    <cellStyle name="40% - uthevingsfarge 6 42 2 3" xfId="47636" xr:uid="{00000000-0005-0000-0000-00004C5A0000}"/>
    <cellStyle name="40% - uthevingsfarge 6 42 2_4 manuell" xfId="55506" xr:uid="{D9E7AE99-CF41-48B3-8BAC-08D42AD102D8}"/>
    <cellStyle name="40% - uthevingsfarge 6 42 3" xfId="5425" xr:uid="{00000000-0005-0000-0000-00004E5A0000}"/>
    <cellStyle name="40% - uthevingsfarge 6 42 4" xfId="47637" xr:uid="{00000000-0005-0000-0000-00004F5A0000}"/>
    <cellStyle name="40% - uthevingsfarge 6 42_4 manuell" xfId="55507" xr:uid="{67E9B035-46B5-4E4B-B79F-FAEE2CCFA3FF}"/>
    <cellStyle name="40% - uthevingsfarge 6 43" xfId="5426" xr:uid="{00000000-0005-0000-0000-0000515A0000}"/>
    <cellStyle name="40% - uthevingsfarge 6 43 2" xfId="5427" xr:uid="{00000000-0005-0000-0000-0000525A0000}"/>
    <cellStyle name="40% - uthevingsfarge 6 43 2 2" xfId="5428" xr:uid="{00000000-0005-0000-0000-0000535A0000}"/>
    <cellStyle name="40% - uthevingsfarge 6 43 2 3" xfId="47638" xr:uid="{00000000-0005-0000-0000-0000545A0000}"/>
    <cellStyle name="40% - uthevingsfarge 6 43 2_4 manuell" xfId="55508" xr:uid="{759E2432-9C5B-47E4-8CAA-E8E936ADFFD4}"/>
    <cellStyle name="40% - uthevingsfarge 6 43 3" xfId="5429" xr:uid="{00000000-0005-0000-0000-0000565A0000}"/>
    <cellStyle name="40% - uthevingsfarge 6 43 4" xfId="47639" xr:uid="{00000000-0005-0000-0000-0000575A0000}"/>
    <cellStyle name="40% - uthevingsfarge 6 43_4 manuell" xfId="55509" xr:uid="{AC065B67-A84D-4735-BCD0-344862E315B9}"/>
    <cellStyle name="40% - uthevingsfarge 6 44" xfId="5430" xr:uid="{00000000-0005-0000-0000-0000595A0000}"/>
    <cellStyle name="40% - uthevingsfarge 6 44 2" xfId="5431" xr:uid="{00000000-0005-0000-0000-00005A5A0000}"/>
    <cellStyle name="40% - uthevingsfarge 6 44 2 2" xfId="5432" xr:uid="{00000000-0005-0000-0000-00005B5A0000}"/>
    <cellStyle name="40% - uthevingsfarge 6 44 2 3" xfId="47640" xr:uid="{00000000-0005-0000-0000-00005C5A0000}"/>
    <cellStyle name="40% - uthevingsfarge 6 44 2_4 manuell" xfId="55510" xr:uid="{7385B671-302D-4984-8941-90636009990D}"/>
    <cellStyle name="40% - uthevingsfarge 6 44 3" xfId="5433" xr:uid="{00000000-0005-0000-0000-00005E5A0000}"/>
    <cellStyle name="40% - uthevingsfarge 6 44 4" xfId="47641" xr:uid="{00000000-0005-0000-0000-00005F5A0000}"/>
    <cellStyle name="40% - uthevingsfarge 6 44_4 manuell" xfId="55511" xr:uid="{227AD9A6-E694-4A57-9956-F4099FB0948B}"/>
    <cellStyle name="40% - uthevingsfarge 6 45" xfId="5434" xr:uid="{00000000-0005-0000-0000-0000615A0000}"/>
    <cellStyle name="40% - uthevingsfarge 6 45 2" xfId="5435" xr:uid="{00000000-0005-0000-0000-0000625A0000}"/>
    <cellStyle name="40% - uthevingsfarge 6 45 2 2" xfId="5436" xr:uid="{00000000-0005-0000-0000-0000635A0000}"/>
    <cellStyle name="40% - uthevingsfarge 6 45 2 3" xfId="47642" xr:uid="{00000000-0005-0000-0000-0000645A0000}"/>
    <cellStyle name="40% - uthevingsfarge 6 45 2_4 manuell" xfId="55512" xr:uid="{ADC20AF4-F6CE-4872-BD26-37064EF25910}"/>
    <cellStyle name="40% - uthevingsfarge 6 45 3" xfId="5437" xr:uid="{00000000-0005-0000-0000-0000665A0000}"/>
    <cellStyle name="40% - uthevingsfarge 6 45 4" xfId="47643" xr:uid="{00000000-0005-0000-0000-0000675A0000}"/>
    <cellStyle name="40% - uthevingsfarge 6 45_4 manuell" xfId="55513" xr:uid="{A72C1115-E18C-41B3-B29F-77361B71DFCF}"/>
    <cellStyle name="40% - uthevingsfarge 6 46" xfId="5438" xr:uid="{00000000-0005-0000-0000-0000695A0000}"/>
    <cellStyle name="40% - uthevingsfarge 6 46 2" xfId="5439" xr:uid="{00000000-0005-0000-0000-00006A5A0000}"/>
    <cellStyle name="40% - uthevingsfarge 6 46 2 2" xfId="5440" xr:uid="{00000000-0005-0000-0000-00006B5A0000}"/>
    <cellStyle name="40% - uthevingsfarge 6 46 2 3" xfId="47644" xr:uid="{00000000-0005-0000-0000-00006C5A0000}"/>
    <cellStyle name="40% - uthevingsfarge 6 46 2_4 manuell" xfId="55514" xr:uid="{16D37D0F-1AC8-4361-A791-AF1A068297E8}"/>
    <cellStyle name="40% - uthevingsfarge 6 46 3" xfId="5441" xr:uid="{00000000-0005-0000-0000-00006E5A0000}"/>
    <cellStyle name="40% - uthevingsfarge 6 46 4" xfId="47645" xr:uid="{00000000-0005-0000-0000-00006F5A0000}"/>
    <cellStyle name="40% - uthevingsfarge 6 46_4 manuell" xfId="55515" xr:uid="{16D6EA7B-A138-4380-950B-CC0DB3BD0577}"/>
    <cellStyle name="40% - uthevingsfarge 6 47" xfId="5442" xr:uid="{00000000-0005-0000-0000-0000715A0000}"/>
    <cellStyle name="40% - uthevingsfarge 6 47 2" xfId="5443" xr:uid="{00000000-0005-0000-0000-0000725A0000}"/>
    <cellStyle name="40% - uthevingsfarge 6 47 2 2" xfId="5444" xr:uid="{00000000-0005-0000-0000-0000735A0000}"/>
    <cellStyle name="40% - uthevingsfarge 6 47 2 3" xfId="47646" xr:uid="{00000000-0005-0000-0000-0000745A0000}"/>
    <cellStyle name="40% - uthevingsfarge 6 47 2_4 manuell" xfId="55516" xr:uid="{B7602CBF-86CF-4C0F-9853-2176BA74DE31}"/>
    <cellStyle name="40% - uthevingsfarge 6 47 3" xfId="5445" xr:uid="{00000000-0005-0000-0000-0000765A0000}"/>
    <cellStyle name="40% - uthevingsfarge 6 47 4" xfId="47647" xr:uid="{00000000-0005-0000-0000-0000775A0000}"/>
    <cellStyle name="40% - uthevingsfarge 6 47_4 manuell" xfId="55517" xr:uid="{7C30F7BB-2568-4776-BB51-1B31C33FB454}"/>
    <cellStyle name="40% - uthevingsfarge 6 48" xfId="5446" xr:uid="{00000000-0005-0000-0000-0000795A0000}"/>
    <cellStyle name="40% - uthevingsfarge 6 48 2" xfId="5447" xr:uid="{00000000-0005-0000-0000-00007A5A0000}"/>
    <cellStyle name="40% - uthevingsfarge 6 48 2 2" xfId="5448" xr:uid="{00000000-0005-0000-0000-00007B5A0000}"/>
    <cellStyle name="40% - uthevingsfarge 6 48 2 3" xfId="47648" xr:uid="{00000000-0005-0000-0000-00007C5A0000}"/>
    <cellStyle name="40% - uthevingsfarge 6 48 2_4 manuell" xfId="55518" xr:uid="{F5CDC839-84C8-49A5-A747-C1C4A31FB441}"/>
    <cellStyle name="40% - uthevingsfarge 6 48 3" xfId="5449" xr:uid="{00000000-0005-0000-0000-00007E5A0000}"/>
    <cellStyle name="40% - uthevingsfarge 6 48 4" xfId="47649" xr:uid="{00000000-0005-0000-0000-00007F5A0000}"/>
    <cellStyle name="40% - uthevingsfarge 6 48_4 manuell" xfId="55519" xr:uid="{45F4355B-4329-4A84-ABCB-C5A96368F679}"/>
    <cellStyle name="40% - uthevingsfarge 6 49" xfId="5450" xr:uid="{00000000-0005-0000-0000-0000815A0000}"/>
    <cellStyle name="40% - uthevingsfarge 6 49 2" xfId="5451" xr:uid="{00000000-0005-0000-0000-0000825A0000}"/>
    <cellStyle name="40% - uthevingsfarge 6 49 2 2" xfId="5452" xr:uid="{00000000-0005-0000-0000-0000835A0000}"/>
    <cellStyle name="40% - uthevingsfarge 6 49 2 3" xfId="47650" xr:uid="{00000000-0005-0000-0000-0000845A0000}"/>
    <cellStyle name="40% - uthevingsfarge 6 49 2_4 manuell" xfId="55520" xr:uid="{21AAFA70-118D-4F6B-AA1D-F1697209C892}"/>
    <cellStyle name="40% - uthevingsfarge 6 49 3" xfId="5453" xr:uid="{00000000-0005-0000-0000-0000865A0000}"/>
    <cellStyle name="40% - uthevingsfarge 6 49 4" xfId="47651" xr:uid="{00000000-0005-0000-0000-0000875A0000}"/>
    <cellStyle name="40% - uthevingsfarge 6 49_4 manuell" xfId="55521" xr:uid="{33B538DA-CDD0-4159-83D5-3B3990AC38C9}"/>
    <cellStyle name="40% - uthevingsfarge 6 5" xfId="5454" xr:uid="{00000000-0005-0000-0000-0000895A0000}"/>
    <cellStyle name="40% - uthevingsfarge 6 5 2" xfId="5455" xr:uid="{00000000-0005-0000-0000-00008A5A0000}"/>
    <cellStyle name="40% - uthevingsfarge 6 5 2 2" xfId="5456" xr:uid="{00000000-0005-0000-0000-00008B5A0000}"/>
    <cellStyle name="40% - uthevingsfarge 6 5 2 2 2" xfId="47652" xr:uid="{00000000-0005-0000-0000-00008C5A0000}"/>
    <cellStyle name="40% - uthevingsfarge 6 5 2 2 2 2" xfId="47653" xr:uid="{00000000-0005-0000-0000-00008D5A0000}"/>
    <cellStyle name="40% - uthevingsfarge 6 5 2 2 3" xfId="47654" xr:uid="{00000000-0005-0000-0000-00008E5A0000}"/>
    <cellStyle name="40% - uthevingsfarge 6 5 2 2_3. Chng in credit spreads" xfId="47655" xr:uid="{00000000-0005-0000-0000-00008F5A0000}"/>
    <cellStyle name="40% - uthevingsfarge 6 5 2 3" xfId="47656" xr:uid="{00000000-0005-0000-0000-0000905A0000}"/>
    <cellStyle name="40% - uthevingsfarge 6 5 2 3 2" xfId="47657" xr:uid="{00000000-0005-0000-0000-0000915A0000}"/>
    <cellStyle name="40% - uthevingsfarge 6 5 2 3 2 2" xfId="47658" xr:uid="{00000000-0005-0000-0000-0000925A0000}"/>
    <cellStyle name="40% - uthevingsfarge 6 5 2 3 3" xfId="47659" xr:uid="{00000000-0005-0000-0000-0000935A0000}"/>
    <cellStyle name="40% - uthevingsfarge 6 5 2 3_3. Chng in credit spreads" xfId="47660" xr:uid="{00000000-0005-0000-0000-0000945A0000}"/>
    <cellStyle name="40% - uthevingsfarge 6 5 2 4" xfId="47661" xr:uid="{00000000-0005-0000-0000-0000955A0000}"/>
    <cellStyle name="40% - uthevingsfarge 6 5 2 4 2" xfId="47662" xr:uid="{00000000-0005-0000-0000-0000965A0000}"/>
    <cellStyle name="40% - uthevingsfarge 6 5 2 5" xfId="47663" xr:uid="{00000000-0005-0000-0000-0000975A0000}"/>
    <cellStyle name="40% - uthevingsfarge 6 5 2_3. Chng in credit spreads" xfId="47664" xr:uid="{00000000-0005-0000-0000-0000985A0000}"/>
    <cellStyle name="40% - uthevingsfarge 6 5 3" xfId="5457" xr:uid="{00000000-0005-0000-0000-0000995A0000}"/>
    <cellStyle name="40% - uthevingsfarge 6 5 3 2" xfId="17451" xr:uid="{00000000-0005-0000-0000-00009A5A0000}"/>
    <cellStyle name="40% - uthevingsfarge 6 5 3 2 2" xfId="47665" xr:uid="{00000000-0005-0000-0000-00009B5A0000}"/>
    <cellStyle name="40% - uthevingsfarge 6 5 3 3" xfId="47666" xr:uid="{00000000-0005-0000-0000-00009C5A0000}"/>
    <cellStyle name="40% - uthevingsfarge 6 5 3_3. Chng in credit spreads" xfId="47667" xr:uid="{00000000-0005-0000-0000-00009D5A0000}"/>
    <cellStyle name="40% - uthevingsfarge 6 5 4" xfId="17452" xr:uid="{00000000-0005-0000-0000-00009E5A0000}"/>
    <cellStyle name="40% - uthevingsfarge 6 5 4 2" xfId="47668" xr:uid="{00000000-0005-0000-0000-00009F5A0000}"/>
    <cellStyle name="40% - uthevingsfarge 6 5 4 2 2" xfId="47669" xr:uid="{00000000-0005-0000-0000-0000A05A0000}"/>
    <cellStyle name="40% - uthevingsfarge 6 5 4 3" xfId="47670" xr:uid="{00000000-0005-0000-0000-0000A15A0000}"/>
    <cellStyle name="40% - uthevingsfarge 6 5 4_3. Chng in credit spreads" xfId="47671" xr:uid="{00000000-0005-0000-0000-0000A25A0000}"/>
    <cellStyle name="40% - uthevingsfarge 6 5 5" xfId="17453" xr:uid="{00000000-0005-0000-0000-0000A35A0000}"/>
    <cellStyle name="40% - uthevingsfarge 6 5 5 2" xfId="47672" xr:uid="{00000000-0005-0000-0000-0000A45A0000}"/>
    <cellStyle name="40% - uthevingsfarge 6 5 6" xfId="39965" xr:uid="{00000000-0005-0000-0000-0000A55A0000}"/>
    <cellStyle name="40% - uthevingsfarge 6 5 7" xfId="47673" xr:uid="{00000000-0005-0000-0000-0000A65A0000}"/>
    <cellStyle name="40% - uthevingsfarge 6 5 8" xfId="47674" xr:uid="{00000000-0005-0000-0000-0000A75A0000}"/>
    <cellStyle name="40% - uthevingsfarge 6 5 9" xfId="47675" xr:uid="{00000000-0005-0000-0000-0000A85A0000}"/>
    <cellStyle name="40% - uthevingsfarge 6 5_3. Chng in credit spreads" xfId="47676" xr:uid="{00000000-0005-0000-0000-0000A95A0000}"/>
    <cellStyle name="40% - uthevingsfarge 6 50" xfId="5458" xr:uid="{00000000-0005-0000-0000-0000AA5A0000}"/>
    <cellStyle name="40% - uthevingsfarge 6 50 2" xfId="5459" xr:uid="{00000000-0005-0000-0000-0000AB5A0000}"/>
    <cellStyle name="40% - uthevingsfarge 6 50 2 2" xfId="5460" xr:uid="{00000000-0005-0000-0000-0000AC5A0000}"/>
    <cellStyle name="40% - uthevingsfarge 6 50 2 3" xfId="47677" xr:uid="{00000000-0005-0000-0000-0000AD5A0000}"/>
    <cellStyle name="40% - uthevingsfarge 6 50 2_4 manuell" xfId="55522" xr:uid="{B25069E9-D7AF-4CC4-BD0F-97BFF672148D}"/>
    <cellStyle name="40% - uthevingsfarge 6 50 3" xfId="5461" xr:uid="{00000000-0005-0000-0000-0000AF5A0000}"/>
    <cellStyle name="40% - uthevingsfarge 6 50 4" xfId="47678" xr:uid="{00000000-0005-0000-0000-0000B05A0000}"/>
    <cellStyle name="40% - uthevingsfarge 6 50_4 manuell" xfId="55523" xr:uid="{58FB1F95-4DF9-4814-8F87-9FD4C1B0C973}"/>
    <cellStyle name="40% - uthevingsfarge 6 51" xfId="5462" xr:uid="{00000000-0005-0000-0000-0000B25A0000}"/>
    <cellStyle name="40% - uthevingsfarge 6 51 2" xfId="5463" xr:uid="{00000000-0005-0000-0000-0000B35A0000}"/>
    <cellStyle name="40% - uthevingsfarge 6 51 2 2" xfId="5464" xr:uid="{00000000-0005-0000-0000-0000B45A0000}"/>
    <cellStyle name="40% - uthevingsfarge 6 51 2 3" xfId="47679" xr:uid="{00000000-0005-0000-0000-0000B55A0000}"/>
    <cellStyle name="40% - uthevingsfarge 6 51 2_4 manuell" xfId="55524" xr:uid="{DFD912C8-2102-42A8-BCB6-50FD8F9F749E}"/>
    <cellStyle name="40% - uthevingsfarge 6 51 3" xfId="5465" xr:uid="{00000000-0005-0000-0000-0000B75A0000}"/>
    <cellStyle name="40% - uthevingsfarge 6 51 4" xfId="47680" xr:uid="{00000000-0005-0000-0000-0000B85A0000}"/>
    <cellStyle name="40% - uthevingsfarge 6 51_4 manuell" xfId="55525" xr:uid="{AEA5E773-DBC5-4A8A-861A-7F9C0299FB98}"/>
    <cellStyle name="40% - uthevingsfarge 6 52" xfId="5466" xr:uid="{00000000-0005-0000-0000-0000BA5A0000}"/>
    <cellStyle name="40% - uthevingsfarge 6 52 2" xfId="5467" xr:uid="{00000000-0005-0000-0000-0000BB5A0000}"/>
    <cellStyle name="40% - uthevingsfarge 6 52 2 2" xfId="5468" xr:uid="{00000000-0005-0000-0000-0000BC5A0000}"/>
    <cellStyle name="40% - uthevingsfarge 6 52 2 3" xfId="47681" xr:uid="{00000000-0005-0000-0000-0000BD5A0000}"/>
    <cellStyle name="40% - uthevingsfarge 6 52 2_4 manuell" xfId="55526" xr:uid="{0BF46E3D-A733-420F-AF5B-0F56D3500C79}"/>
    <cellStyle name="40% - uthevingsfarge 6 52 3" xfId="5469" xr:uid="{00000000-0005-0000-0000-0000BF5A0000}"/>
    <cellStyle name="40% - uthevingsfarge 6 52 4" xfId="47682" xr:uid="{00000000-0005-0000-0000-0000C05A0000}"/>
    <cellStyle name="40% - uthevingsfarge 6 52_4 manuell" xfId="55527" xr:uid="{79F3BA68-3525-4A32-AF39-FDAAC22B9C6D}"/>
    <cellStyle name="40% - uthevingsfarge 6 53" xfId="5470" xr:uid="{00000000-0005-0000-0000-0000C25A0000}"/>
    <cellStyle name="40% - uthevingsfarge 6 53 2" xfId="5471" xr:uid="{00000000-0005-0000-0000-0000C35A0000}"/>
    <cellStyle name="40% - uthevingsfarge 6 53 2 2" xfId="5472" xr:uid="{00000000-0005-0000-0000-0000C45A0000}"/>
    <cellStyle name="40% - uthevingsfarge 6 53 2 3" xfId="47683" xr:uid="{00000000-0005-0000-0000-0000C55A0000}"/>
    <cellStyle name="40% - uthevingsfarge 6 53 2_4 manuell" xfId="55528" xr:uid="{B5A123A4-0A52-475E-81D1-E1CDC250FA9E}"/>
    <cellStyle name="40% - uthevingsfarge 6 53 3" xfId="5473" xr:uid="{00000000-0005-0000-0000-0000C75A0000}"/>
    <cellStyle name="40% - uthevingsfarge 6 53 4" xfId="47684" xr:uid="{00000000-0005-0000-0000-0000C85A0000}"/>
    <cellStyle name="40% - uthevingsfarge 6 53_4 manuell" xfId="55529" xr:uid="{339A9592-B6EB-44BE-81AB-E4744B5DDCC4}"/>
    <cellStyle name="40% - uthevingsfarge 6 54" xfId="5474" xr:uid="{00000000-0005-0000-0000-0000CA5A0000}"/>
    <cellStyle name="40% - uthevingsfarge 6 54 2" xfId="5475" xr:uid="{00000000-0005-0000-0000-0000CB5A0000}"/>
    <cellStyle name="40% - uthevingsfarge 6 54 2 2" xfId="5476" xr:uid="{00000000-0005-0000-0000-0000CC5A0000}"/>
    <cellStyle name="40% - uthevingsfarge 6 54 2 3" xfId="47685" xr:uid="{00000000-0005-0000-0000-0000CD5A0000}"/>
    <cellStyle name="40% - uthevingsfarge 6 54 2_4 manuell" xfId="55530" xr:uid="{39FFA7FF-7C66-47C3-9965-A2FA5AD15986}"/>
    <cellStyle name="40% - uthevingsfarge 6 54 3" xfId="5477" xr:uid="{00000000-0005-0000-0000-0000CF5A0000}"/>
    <cellStyle name="40% - uthevingsfarge 6 54 4" xfId="47686" xr:uid="{00000000-0005-0000-0000-0000D05A0000}"/>
    <cellStyle name="40% - uthevingsfarge 6 54_4 manuell" xfId="55531" xr:uid="{F460AD00-2848-49BD-9BC2-6913ADEC4737}"/>
    <cellStyle name="40% - uthevingsfarge 6 55" xfId="5478" xr:uid="{00000000-0005-0000-0000-0000D25A0000}"/>
    <cellStyle name="40% - uthevingsfarge 6 55 2" xfId="5479" xr:uid="{00000000-0005-0000-0000-0000D35A0000}"/>
    <cellStyle name="40% - uthevingsfarge 6 55 2 2" xfId="5480" xr:uid="{00000000-0005-0000-0000-0000D45A0000}"/>
    <cellStyle name="40% - uthevingsfarge 6 55 2 3" xfId="47687" xr:uid="{00000000-0005-0000-0000-0000D55A0000}"/>
    <cellStyle name="40% - uthevingsfarge 6 55 2_4 manuell" xfId="55532" xr:uid="{541F48EC-C00C-4B18-9D39-E6778FCF3B74}"/>
    <cellStyle name="40% - uthevingsfarge 6 55 3" xfId="5481" xr:uid="{00000000-0005-0000-0000-0000D75A0000}"/>
    <cellStyle name="40% - uthevingsfarge 6 55 4" xfId="47688" xr:uid="{00000000-0005-0000-0000-0000D85A0000}"/>
    <cellStyle name="40% - uthevingsfarge 6 55_4 manuell" xfId="55533" xr:uid="{C8B601C2-C5A5-4772-B7DD-B2AFD57BC74F}"/>
    <cellStyle name="40% - uthevingsfarge 6 56" xfId="5482" xr:uid="{00000000-0005-0000-0000-0000DA5A0000}"/>
    <cellStyle name="40% - uthevingsfarge 6 56 2" xfId="5483" xr:uid="{00000000-0005-0000-0000-0000DB5A0000}"/>
    <cellStyle name="40% - uthevingsfarge 6 56 2 2" xfId="5484" xr:uid="{00000000-0005-0000-0000-0000DC5A0000}"/>
    <cellStyle name="40% - uthevingsfarge 6 56 2 3" xfId="47689" xr:uid="{00000000-0005-0000-0000-0000DD5A0000}"/>
    <cellStyle name="40% - uthevingsfarge 6 56 2_4 manuell" xfId="55534" xr:uid="{5E4EDBEC-EA25-48DE-B9FA-5795CE6606C3}"/>
    <cellStyle name="40% - uthevingsfarge 6 56 3" xfId="5485" xr:uid="{00000000-0005-0000-0000-0000DF5A0000}"/>
    <cellStyle name="40% - uthevingsfarge 6 56 4" xfId="47690" xr:uid="{00000000-0005-0000-0000-0000E05A0000}"/>
    <cellStyle name="40% - uthevingsfarge 6 56_4 manuell" xfId="55535" xr:uid="{2CAFEA96-386D-4328-A33D-BC682D7BAEE6}"/>
    <cellStyle name="40% - uthevingsfarge 6 57" xfId="5486" xr:uid="{00000000-0005-0000-0000-0000E25A0000}"/>
    <cellStyle name="40% - uthevingsfarge 6 57 2" xfId="5487" xr:uid="{00000000-0005-0000-0000-0000E35A0000}"/>
    <cellStyle name="40% - uthevingsfarge 6 57 2 2" xfId="5488" xr:uid="{00000000-0005-0000-0000-0000E45A0000}"/>
    <cellStyle name="40% - uthevingsfarge 6 57 2 3" xfId="47691" xr:uid="{00000000-0005-0000-0000-0000E55A0000}"/>
    <cellStyle name="40% - uthevingsfarge 6 57 2_4 manuell" xfId="55536" xr:uid="{3B0B1CF9-8DCE-48B6-880B-91335177FBC7}"/>
    <cellStyle name="40% - uthevingsfarge 6 57 3" xfId="5489" xr:uid="{00000000-0005-0000-0000-0000E75A0000}"/>
    <cellStyle name="40% - uthevingsfarge 6 57 4" xfId="47692" xr:uid="{00000000-0005-0000-0000-0000E85A0000}"/>
    <cellStyle name="40% - uthevingsfarge 6 57_4 manuell" xfId="55537" xr:uid="{A74DB18A-72A3-4F11-B445-B413023B1423}"/>
    <cellStyle name="40% - uthevingsfarge 6 58" xfId="5490" xr:uid="{00000000-0005-0000-0000-0000EA5A0000}"/>
    <cellStyle name="40% - uthevingsfarge 6 58 2" xfId="5491" xr:uid="{00000000-0005-0000-0000-0000EB5A0000}"/>
    <cellStyle name="40% - uthevingsfarge 6 58 2 2" xfId="5492" xr:uid="{00000000-0005-0000-0000-0000EC5A0000}"/>
    <cellStyle name="40% - uthevingsfarge 6 58 2 3" xfId="47693" xr:uid="{00000000-0005-0000-0000-0000ED5A0000}"/>
    <cellStyle name="40% - uthevingsfarge 6 58 2_4 manuell" xfId="55538" xr:uid="{146D1562-0D73-43C1-9C8F-CBB95708F09B}"/>
    <cellStyle name="40% - uthevingsfarge 6 58 3" xfId="5493" xr:uid="{00000000-0005-0000-0000-0000EF5A0000}"/>
    <cellStyle name="40% - uthevingsfarge 6 58 4" xfId="47694" xr:uid="{00000000-0005-0000-0000-0000F05A0000}"/>
    <cellStyle name="40% - uthevingsfarge 6 58_4 manuell" xfId="55539" xr:uid="{FFA01479-0DAD-4036-A770-674DEDEDEDED}"/>
    <cellStyle name="40% - uthevingsfarge 6 59" xfId="5494" xr:uid="{00000000-0005-0000-0000-0000F25A0000}"/>
    <cellStyle name="40% - uthevingsfarge 6 59 2" xfId="5495" xr:uid="{00000000-0005-0000-0000-0000F35A0000}"/>
    <cellStyle name="40% - uthevingsfarge 6 59 2 2" xfId="5496" xr:uid="{00000000-0005-0000-0000-0000F45A0000}"/>
    <cellStyle name="40% - uthevingsfarge 6 59 2 3" xfId="47695" xr:uid="{00000000-0005-0000-0000-0000F55A0000}"/>
    <cellStyle name="40% - uthevingsfarge 6 59 2_4 manuell" xfId="55540" xr:uid="{AE29F37F-7088-40D7-AB83-895020A238F7}"/>
    <cellStyle name="40% - uthevingsfarge 6 59 3" xfId="5497" xr:uid="{00000000-0005-0000-0000-0000F75A0000}"/>
    <cellStyle name="40% - uthevingsfarge 6 59 4" xfId="47696" xr:uid="{00000000-0005-0000-0000-0000F85A0000}"/>
    <cellStyle name="40% - uthevingsfarge 6 59_4 manuell" xfId="55541" xr:uid="{8F137DC8-D40F-49AA-B7FA-EFB99A5DCF87}"/>
    <cellStyle name="40% - uthevingsfarge 6 6" xfId="5498" xr:uid="{00000000-0005-0000-0000-0000FA5A0000}"/>
    <cellStyle name="40% - uthevingsfarge 6 6 2" xfId="5499" xr:uid="{00000000-0005-0000-0000-0000FB5A0000}"/>
    <cellStyle name="40% - uthevingsfarge 6 6 2 2" xfId="5500" xr:uid="{00000000-0005-0000-0000-0000FC5A0000}"/>
    <cellStyle name="40% - uthevingsfarge 6 6 2 2 2" xfId="47697" xr:uid="{00000000-0005-0000-0000-0000FD5A0000}"/>
    <cellStyle name="40% - uthevingsfarge 6 6 2 2_CC1" xfId="55542" xr:uid="{482A3E1C-0C00-40AD-8559-186CB3DF38D2}"/>
    <cellStyle name="40% - uthevingsfarge 6 6 2 3" xfId="47698" xr:uid="{00000000-0005-0000-0000-0000FE5A0000}"/>
    <cellStyle name="40% - uthevingsfarge 6 6 2 4" xfId="47699" xr:uid="{00000000-0005-0000-0000-0000FF5A0000}"/>
    <cellStyle name="40% - uthevingsfarge 6 6 2_3. Chng in credit spreads" xfId="47700" xr:uid="{00000000-0005-0000-0000-0000005B0000}"/>
    <cellStyle name="40% - uthevingsfarge 6 6 3" xfId="5501" xr:uid="{00000000-0005-0000-0000-0000015B0000}"/>
    <cellStyle name="40% - uthevingsfarge 6 6 3 2" xfId="17454" xr:uid="{00000000-0005-0000-0000-0000025B0000}"/>
    <cellStyle name="40% - uthevingsfarge 6 6 3 2 2" xfId="47701" xr:uid="{00000000-0005-0000-0000-0000035B0000}"/>
    <cellStyle name="40% - uthevingsfarge 6 6 3 3" xfId="47702" xr:uid="{00000000-0005-0000-0000-0000045B0000}"/>
    <cellStyle name="40% - uthevingsfarge 6 6 3_3. Chng in credit spreads" xfId="47703" xr:uid="{00000000-0005-0000-0000-0000055B0000}"/>
    <cellStyle name="40% - uthevingsfarge 6 6 4" xfId="17455" xr:uid="{00000000-0005-0000-0000-0000065B0000}"/>
    <cellStyle name="40% - uthevingsfarge 6 6 4 2" xfId="47704" xr:uid="{00000000-0005-0000-0000-0000075B0000}"/>
    <cellStyle name="40% - uthevingsfarge 6 6 5" xfId="17456" xr:uid="{00000000-0005-0000-0000-0000085B0000}"/>
    <cellStyle name="40% - uthevingsfarge 6 6 6" xfId="39966" xr:uid="{00000000-0005-0000-0000-0000095B0000}"/>
    <cellStyle name="40% - uthevingsfarge 6 6 7" xfId="47705" xr:uid="{00000000-0005-0000-0000-00000A5B0000}"/>
    <cellStyle name="40% - uthevingsfarge 6 6 8" xfId="47706" xr:uid="{00000000-0005-0000-0000-00000B5B0000}"/>
    <cellStyle name="40% - uthevingsfarge 6 6 9" xfId="47707" xr:uid="{00000000-0005-0000-0000-00000C5B0000}"/>
    <cellStyle name="40% - uthevingsfarge 6 6_3. Chng in credit spreads" xfId="47708" xr:uid="{00000000-0005-0000-0000-00000D5B0000}"/>
    <cellStyle name="40% - uthevingsfarge 6 60" xfId="17457" xr:uid="{00000000-0005-0000-0000-00000E5B0000}"/>
    <cellStyle name="40% - uthevingsfarge 6 60 2" xfId="17458" xr:uid="{00000000-0005-0000-0000-00000F5B0000}"/>
    <cellStyle name="40% - uthevingsfarge 6 60 2 2" xfId="36618" xr:uid="{00000000-0005-0000-0000-0000105B0000}"/>
    <cellStyle name="40% - uthevingsfarge 6 60 3" xfId="17459" xr:uid="{00000000-0005-0000-0000-0000115B0000}"/>
    <cellStyle name="40% - uthevingsfarge 6 60 4" xfId="36382" xr:uid="{00000000-0005-0000-0000-0000125B0000}"/>
    <cellStyle name="40% - uthevingsfarge 6 60_AVA DVA EL" xfId="17460" xr:uid="{00000000-0005-0000-0000-0000135B0000}"/>
    <cellStyle name="40% - uthevingsfarge 6 61" xfId="17461" xr:uid="{00000000-0005-0000-0000-0000145B0000}"/>
    <cellStyle name="40% - uthevingsfarge 6 61 2" xfId="17462" xr:uid="{00000000-0005-0000-0000-0000155B0000}"/>
    <cellStyle name="40% - uthevingsfarge 6 61 2 2" xfId="36639" xr:uid="{00000000-0005-0000-0000-0000165B0000}"/>
    <cellStyle name="40% - uthevingsfarge 6 61 3" xfId="17463" xr:uid="{00000000-0005-0000-0000-0000175B0000}"/>
    <cellStyle name="40% - uthevingsfarge 6 61 4" xfId="36408" xr:uid="{00000000-0005-0000-0000-0000185B0000}"/>
    <cellStyle name="40% - uthevingsfarge 6 61_AVA DVA EL" xfId="17464" xr:uid="{00000000-0005-0000-0000-0000195B0000}"/>
    <cellStyle name="40% - uthevingsfarge 6 62" xfId="17465" xr:uid="{00000000-0005-0000-0000-00001A5B0000}"/>
    <cellStyle name="40% - uthevingsfarge 6 62 2" xfId="17466" xr:uid="{00000000-0005-0000-0000-00001B5B0000}"/>
    <cellStyle name="40% - uthevingsfarge 6 62 2 2" xfId="36622" xr:uid="{00000000-0005-0000-0000-00001C5B0000}"/>
    <cellStyle name="40% - uthevingsfarge 6 62 3" xfId="36388" xr:uid="{00000000-0005-0000-0000-00001D5B0000}"/>
    <cellStyle name="40% - uthevingsfarge 6 62_AVA DVA EL" xfId="17467" xr:uid="{00000000-0005-0000-0000-00001E5B0000}"/>
    <cellStyle name="40% - uthevingsfarge 6 63" xfId="17468" xr:uid="{00000000-0005-0000-0000-00001F5B0000}"/>
    <cellStyle name="40% - uthevingsfarge 6 63 2" xfId="36592" xr:uid="{00000000-0005-0000-0000-0000205B0000}"/>
    <cellStyle name="40% - uthevingsfarge 6 64" xfId="17469" xr:uid="{00000000-0005-0000-0000-0000215B0000}"/>
    <cellStyle name="40% - uthevingsfarge 6 64 2" xfId="36671" xr:uid="{00000000-0005-0000-0000-0000225B0000}"/>
    <cellStyle name="40% - uthevingsfarge 6 65" xfId="17470" xr:uid="{00000000-0005-0000-0000-0000235B0000}"/>
    <cellStyle name="40% - uthevingsfarge 6 65 2" xfId="36562" xr:uid="{00000000-0005-0000-0000-0000245B0000}"/>
    <cellStyle name="40% - uthevingsfarge 6 66" xfId="17471" xr:uid="{00000000-0005-0000-0000-0000255B0000}"/>
    <cellStyle name="40% - uthevingsfarge 6 66 2" xfId="36657" xr:uid="{00000000-0005-0000-0000-0000265B0000}"/>
    <cellStyle name="40% - uthevingsfarge 6 67" xfId="36531" xr:uid="{00000000-0005-0000-0000-0000275B0000}"/>
    <cellStyle name="40% - uthevingsfarge 6 68" xfId="47709" xr:uid="{00000000-0005-0000-0000-0000285B0000}"/>
    <cellStyle name="40% - uthevingsfarge 6 69" xfId="47710" xr:uid="{00000000-0005-0000-0000-0000295B0000}"/>
    <cellStyle name="40% - uthevingsfarge 6 7" xfId="5502" xr:uid="{00000000-0005-0000-0000-00002A5B0000}"/>
    <cellStyle name="40% - uthevingsfarge 6 7 2" xfId="5503" xr:uid="{00000000-0005-0000-0000-00002B5B0000}"/>
    <cellStyle name="40% - uthevingsfarge 6 7 2 2" xfId="5504" xr:uid="{00000000-0005-0000-0000-00002C5B0000}"/>
    <cellStyle name="40% - uthevingsfarge 6 7 2 3" xfId="47711" xr:uid="{00000000-0005-0000-0000-00002D5B0000}"/>
    <cellStyle name="40% - uthevingsfarge 6 7 2 4" xfId="47712" xr:uid="{00000000-0005-0000-0000-00002E5B0000}"/>
    <cellStyle name="40% - uthevingsfarge 6 7 2_4 manuell" xfId="55543" xr:uid="{0CBFBD3A-22DC-483C-A06D-FE84738B6A05}"/>
    <cellStyle name="40% - uthevingsfarge 6 7 3" xfId="5505" xr:uid="{00000000-0005-0000-0000-0000305B0000}"/>
    <cellStyle name="40% - uthevingsfarge 6 7 3 2" xfId="17472" xr:uid="{00000000-0005-0000-0000-0000315B0000}"/>
    <cellStyle name="40% - uthevingsfarge 6 7 3_AVA DVA EL" xfId="17473" xr:uid="{00000000-0005-0000-0000-0000325B0000}"/>
    <cellStyle name="40% - uthevingsfarge 6 7 4" xfId="17474" xr:uid="{00000000-0005-0000-0000-0000335B0000}"/>
    <cellStyle name="40% - uthevingsfarge 6 7 5" xfId="17475" xr:uid="{00000000-0005-0000-0000-0000345B0000}"/>
    <cellStyle name="40% - uthevingsfarge 6 7 6" xfId="47713" xr:uid="{00000000-0005-0000-0000-0000355B0000}"/>
    <cellStyle name="40% - uthevingsfarge 6 7 7" xfId="47714" xr:uid="{00000000-0005-0000-0000-0000365B0000}"/>
    <cellStyle name="40% - uthevingsfarge 6 7 8" xfId="47715" xr:uid="{00000000-0005-0000-0000-0000375B0000}"/>
    <cellStyle name="40% - uthevingsfarge 6 7_3. Chng in credit spreads" xfId="47716" xr:uid="{00000000-0005-0000-0000-0000385B0000}"/>
    <cellStyle name="40% - uthevingsfarge 6 70" xfId="47717" xr:uid="{00000000-0005-0000-0000-0000395B0000}"/>
    <cellStyle name="40% - uthevingsfarge 6 71" xfId="47718" xr:uid="{00000000-0005-0000-0000-00003A5B0000}"/>
    <cellStyle name="40% - uthevingsfarge 6 72" xfId="47719" xr:uid="{00000000-0005-0000-0000-00003B5B0000}"/>
    <cellStyle name="40% - uthevingsfarge 6 73" xfId="47720" xr:uid="{00000000-0005-0000-0000-00003C5B0000}"/>
    <cellStyle name="40% - uthevingsfarge 6 74" xfId="47721" xr:uid="{00000000-0005-0000-0000-00003D5B0000}"/>
    <cellStyle name="40% - uthevingsfarge 6 8" xfId="5506" xr:uid="{00000000-0005-0000-0000-00003E5B0000}"/>
    <cellStyle name="40% - uthevingsfarge 6 8 2" xfId="5507" xr:uid="{00000000-0005-0000-0000-00003F5B0000}"/>
    <cellStyle name="40% - uthevingsfarge 6 8 2 2" xfId="5508" xr:uid="{00000000-0005-0000-0000-0000405B0000}"/>
    <cellStyle name="40% - uthevingsfarge 6 8 2 3" xfId="47722" xr:uid="{00000000-0005-0000-0000-0000415B0000}"/>
    <cellStyle name="40% - uthevingsfarge 6 8 2 4" xfId="47723" xr:uid="{00000000-0005-0000-0000-0000425B0000}"/>
    <cellStyle name="40% - uthevingsfarge 6 8 2_4 manuell" xfId="55544" xr:uid="{BD59FC82-4BB5-499B-B500-4F8ECD2051C2}"/>
    <cellStyle name="40% - uthevingsfarge 6 8 3" xfId="5509" xr:uid="{00000000-0005-0000-0000-0000445B0000}"/>
    <cellStyle name="40% - uthevingsfarge 6 8 4" xfId="47724" xr:uid="{00000000-0005-0000-0000-0000455B0000}"/>
    <cellStyle name="40% - uthevingsfarge 6 8 5" xfId="47725" xr:uid="{00000000-0005-0000-0000-0000465B0000}"/>
    <cellStyle name="40% - uthevingsfarge 6 8_3. Chng in credit spreads" xfId="47726" xr:uid="{00000000-0005-0000-0000-0000475B0000}"/>
    <cellStyle name="40% - uthevingsfarge 6 9" xfId="5510" xr:uid="{00000000-0005-0000-0000-0000485B0000}"/>
    <cellStyle name="40% - uthevingsfarge 6 9 2" xfId="5511" xr:uid="{00000000-0005-0000-0000-0000495B0000}"/>
    <cellStyle name="40% - uthevingsfarge 6 9 2 2" xfId="5512" xr:uid="{00000000-0005-0000-0000-00004A5B0000}"/>
    <cellStyle name="40% - uthevingsfarge 6 9 2 3" xfId="47727" xr:uid="{00000000-0005-0000-0000-00004B5B0000}"/>
    <cellStyle name="40% - uthevingsfarge 6 9 2_4 manuell" xfId="55545" xr:uid="{E44C08DE-66BD-44AA-B9EA-2B0C80E0D653}"/>
    <cellStyle name="40% - uthevingsfarge 6 9 3" xfId="5513" xr:uid="{00000000-0005-0000-0000-00004D5B0000}"/>
    <cellStyle name="40% - uthevingsfarge 6 9 4" xfId="47728" xr:uid="{00000000-0005-0000-0000-00004E5B0000}"/>
    <cellStyle name="40% - uthevingsfarge 6 9 5" xfId="47729" xr:uid="{00000000-0005-0000-0000-00004F5B0000}"/>
    <cellStyle name="40% - uthevingsfarge 6 9_4 manuell" xfId="55546" xr:uid="{3FBE283D-0F32-4F5F-A835-C6894E1C07AE}"/>
    <cellStyle name="40% - uthevingsfarge 6_4 manuell" xfId="55547" xr:uid="{DA8A27EA-F9FB-4D58-A198-6781A5BC8669}"/>
    <cellStyle name="40% - Акцент1" xfId="17476" xr:uid="{00000000-0005-0000-0000-0000525B0000}"/>
    <cellStyle name="40% - Акцент1 2" xfId="17477" xr:uid="{00000000-0005-0000-0000-0000535B0000}"/>
    <cellStyle name="40% - Акцент1 3" xfId="17478" xr:uid="{00000000-0005-0000-0000-0000545B0000}"/>
    <cellStyle name="40% - Акцент1_AVA DVA EL" xfId="17479" xr:uid="{00000000-0005-0000-0000-0000555B0000}"/>
    <cellStyle name="40% - Акцент2" xfId="17480" xr:uid="{00000000-0005-0000-0000-0000565B0000}"/>
    <cellStyle name="40% - Акцент2 2" xfId="17481" xr:uid="{00000000-0005-0000-0000-0000575B0000}"/>
    <cellStyle name="40% - Акцент2 3" xfId="17482" xr:uid="{00000000-0005-0000-0000-0000585B0000}"/>
    <cellStyle name="40% - Акцент2_AVA DVA EL" xfId="17483" xr:uid="{00000000-0005-0000-0000-0000595B0000}"/>
    <cellStyle name="40% - Акцент3" xfId="17484" xr:uid="{00000000-0005-0000-0000-00005A5B0000}"/>
    <cellStyle name="40% - Акцент3 2" xfId="17485" xr:uid="{00000000-0005-0000-0000-00005B5B0000}"/>
    <cellStyle name="40% - Акцент3 3" xfId="17486" xr:uid="{00000000-0005-0000-0000-00005C5B0000}"/>
    <cellStyle name="40% - Акцент3_AVA DVA EL" xfId="17487" xr:uid="{00000000-0005-0000-0000-00005D5B0000}"/>
    <cellStyle name="40% - Акцент4" xfId="17488" xr:uid="{00000000-0005-0000-0000-00005E5B0000}"/>
    <cellStyle name="40% - Акцент4 2" xfId="17489" xr:uid="{00000000-0005-0000-0000-00005F5B0000}"/>
    <cellStyle name="40% - Акцент4 3" xfId="17490" xr:uid="{00000000-0005-0000-0000-0000605B0000}"/>
    <cellStyle name="40% - Акцент4_AVA DVA EL" xfId="17491" xr:uid="{00000000-0005-0000-0000-0000615B0000}"/>
    <cellStyle name="40% - Акцент5" xfId="17492" xr:uid="{00000000-0005-0000-0000-0000625B0000}"/>
    <cellStyle name="40% - Акцент5 2" xfId="17493" xr:uid="{00000000-0005-0000-0000-0000635B0000}"/>
    <cellStyle name="40% - Акцент5 3" xfId="17494" xr:uid="{00000000-0005-0000-0000-0000645B0000}"/>
    <cellStyle name="40% - Акцент5_AVA DVA EL" xfId="17495" xr:uid="{00000000-0005-0000-0000-0000655B0000}"/>
    <cellStyle name="40% - Акцент6" xfId="17496" xr:uid="{00000000-0005-0000-0000-0000665B0000}"/>
    <cellStyle name="40% - Акцент6 2" xfId="17497" xr:uid="{00000000-0005-0000-0000-0000675B0000}"/>
    <cellStyle name="40% - Акцент6 3" xfId="17498" xr:uid="{00000000-0005-0000-0000-0000685B0000}"/>
    <cellStyle name="40% - Акцент6_AVA DVA EL" xfId="17499" xr:uid="{00000000-0005-0000-0000-0000695B0000}"/>
    <cellStyle name="49" xfId="5514" xr:uid="{00000000-0005-0000-0000-00006A5B0000}"/>
    <cellStyle name="60 % - Markeringsfarve1" xfId="17500" xr:uid="{00000000-0005-0000-0000-00006B5B0000}"/>
    <cellStyle name="60 % - Markeringsfarve1 2" xfId="17501" xr:uid="{00000000-0005-0000-0000-00006C5B0000}"/>
    <cellStyle name="60 % - Markeringsfarve1 3" xfId="17502" xr:uid="{00000000-0005-0000-0000-00006D5B0000}"/>
    <cellStyle name="60 % - Markeringsfarve1_AVA DVA EL" xfId="17503" xr:uid="{00000000-0005-0000-0000-00006E5B0000}"/>
    <cellStyle name="60 % - Markeringsfarve2" xfId="17504" xr:uid="{00000000-0005-0000-0000-00006F5B0000}"/>
    <cellStyle name="60 % - Markeringsfarve2 2" xfId="17505" xr:uid="{00000000-0005-0000-0000-0000705B0000}"/>
    <cellStyle name="60 % - Markeringsfarve2 3" xfId="17506" xr:uid="{00000000-0005-0000-0000-0000715B0000}"/>
    <cellStyle name="60 % - Markeringsfarve2_AVA DVA EL" xfId="17507" xr:uid="{00000000-0005-0000-0000-0000725B0000}"/>
    <cellStyle name="60 % - Markeringsfarve3" xfId="17508" xr:uid="{00000000-0005-0000-0000-0000735B0000}"/>
    <cellStyle name="60 % - Markeringsfarve3 2" xfId="17509" xr:uid="{00000000-0005-0000-0000-0000745B0000}"/>
    <cellStyle name="60 % - Markeringsfarve3 3" xfId="17510" xr:uid="{00000000-0005-0000-0000-0000755B0000}"/>
    <cellStyle name="60 % - Markeringsfarve3_AVA DVA EL" xfId="17511" xr:uid="{00000000-0005-0000-0000-0000765B0000}"/>
    <cellStyle name="60 % - Markeringsfarve4" xfId="17512" xr:uid="{00000000-0005-0000-0000-0000775B0000}"/>
    <cellStyle name="60 % - Markeringsfarve4 2" xfId="17513" xr:uid="{00000000-0005-0000-0000-0000785B0000}"/>
    <cellStyle name="60 % - Markeringsfarve4 3" xfId="17514" xr:uid="{00000000-0005-0000-0000-0000795B0000}"/>
    <cellStyle name="60 % - Markeringsfarve4_AVA DVA EL" xfId="17515" xr:uid="{00000000-0005-0000-0000-00007A5B0000}"/>
    <cellStyle name="60 % - Markeringsfarve5" xfId="17516" xr:uid="{00000000-0005-0000-0000-00007B5B0000}"/>
    <cellStyle name="60 % - Markeringsfarve5 2" xfId="17517" xr:uid="{00000000-0005-0000-0000-00007C5B0000}"/>
    <cellStyle name="60 % - Markeringsfarve5 3" xfId="17518" xr:uid="{00000000-0005-0000-0000-00007D5B0000}"/>
    <cellStyle name="60 % - Markeringsfarve5_AVA DVA EL" xfId="17519" xr:uid="{00000000-0005-0000-0000-00007E5B0000}"/>
    <cellStyle name="60 % - Markeringsfarve6" xfId="17520" xr:uid="{00000000-0005-0000-0000-00007F5B0000}"/>
    <cellStyle name="60 % - Markeringsfarve6 2" xfId="17521" xr:uid="{00000000-0005-0000-0000-0000805B0000}"/>
    <cellStyle name="60 % - Markeringsfarve6 3" xfId="17522" xr:uid="{00000000-0005-0000-0000-0000815B0000}"/>
    <cellStyle name="60 % - Markeringsfarve6_AVA DVA EL" xfId="17523" xr:uid="{00000000-0005-0000-0000-0000825B0000}"/>
    <cellStyle name="60% - 1. jelölőszín" xfId="5515" xr:uid="{00000000-0005-0000-0000-0000835B0000}"/>
    <cellStyle name="60% - 1. jelölőszín 2" xfId="17524" xr:uid="{00000000-0005-0000-0000-0000845B0000}"/>
    <cellStyle name="60% - 1. jelölőszín 3" xfId="47730" xr:uid="{00000000-0005-0000-0000-0000855B0000}"/>
    <cellStyle name="60% - 1. jelölőszín_4 manuell" xfId="55548" xr:uid="{F1B6818F-2C19-441F-B263-778BB93063A2}"/>
    <cellStyle name="60% - 2. jelölőszín" xfId="5516" xr:uid="{00000000-0005-0000-0000-0000875B0000}"/>
    <cellStyle name="60% - 2. jelölőszín 2" xfId="17525" xr:uid="{00000000-0005-0000-0000-0000885B0000}"/>
    <cellStyle name="60% - 2. jelölőszín 3" xfId="47731" xr:uid="{00000000-0005-0000-0000-0000895B0000}"/>
    <cellStyle name="60% - 2. jelölőszín_4 manuell" xfId="55549" xr:uid="{0FA16B61-FE8A-470C-A3FA-27D52C795B1A}"/>
    <cellStyle name="60% - 3. jelölőszín" xfId="5517" xr:uid="{00000000-0005-0000-0000-00008B5B0000}"/>
    <cellStyle name="60% - 3. jelölőszín 2" xfId="17526" xr:uid="{00000000-0005-0000-0000-00008C5B0000}"/>
    <cellStyle name="60% - 3. jelölőszín 3" xfId="47732" xr:uid="{00000000-0005-0000-0000-00008D5B0000}"/>
    <cellStyle name="60% - 3. jelölőszín_4 manuell" xfId="55550" xr:uid="{F700E5B2-6BC8-4AFA-8C20-69E3154B489C}"/>
    <cellStyle name="60% - 4. jelölőszín" xfId="5518" xr:uid="{00000000-0005-0000-0000-00008F5B0000}"/>
    <cellStyle name="60% - 4. jelölőszín 2" xfId="17527" xr:uid="{00000000-0005-0000-0000-0000905B0000}"/>
    <cellStyle name="60% - 4. jelölőszín 3" xfId="47733" xr:uid="{00000000-0005-0000-0000-0000915B0000}"/>
    <cellStyle name="60% - 4. jelölőszín_4 manuell" xfId="55551" xr:uid="{B52CC774-30B4-4DFA-8FB6-A825F6B0B730}"/>
    <cellStyle name="60% - 5. jelölőszín" xfId="5519" xr:uid="{00000000-0005-0000-0000-0000935B0000}"/>
    <cellStyle name="60% - 5. jelölőszín 2" xfId="17528" xr:uid="{00000000-0005-0000-0000-0000945B0000}"/>
    <cellStyle name="60% - 5. jelölőszín 3" xfId="47734" xr:uid="{00000000-0005-0000-0000-0000955B0000}"/>
    <cellStyle name="60% - 5. jelölőszín_4 manuell" xfId="55552" xr:uid="{39AFDE06-7535-4E96-BC73-5561FE801AF0}"/>
    <cellStyle name="60% - 6. jelölőszín" xfId="5520" xr:uid="{00000000-0005-0000-0000-0000975B0000}"/>
    <cellStyle name="60% - 6. jelölőszín 2" xfId="17529" xr:uid="{00000000-0005-0000-0000-0000985B0000}"/>
    <cellStyle name="60% - 6. jelölőszín 3" xfId="47735" xr:uid="{00000000-0005-0000-0000-0000995B0000}"/>
    <cellStyle name="60% - 6. jelölőszín_4 manuell" xfId="55553" xr:uid="{A3A72B1B-2F76-4CB1-BDB0-2656F17D1D2C}"/>
    <cellStyle name="60% - Accent1" xfId="5521" xr:uid="{00000000-0005-0000-0000-00009B5B0000}"/>
    <cellStyle name="60% - Accent1 10" xfId="5522" xr:uid="{00000000-0005-0000-0000-00009C5B0000}"/>
    <cellStyle name="60% - Accent1 10 2" xfId="17530" xr:uid="{00000000-0005-0000-0000-00009D5B0000}"/>
    <cellStyle name="60% - Accent1 10 3" xfId="17531" xr:uid="{00000000-0005-0000-0000-00009E5B0000}"/>
    <cellStyle name="60% - Accent1 10_AVA DVA EL" xfId="17532" xr:uid="{00000000-0005-0000-0000-00009F5B0000}"/>
    <cellStyle name="60% - Accent1 11" xfId="5523" xr:uid="{00000000-0005-0000-0000-0000A05B0000}"/>
    <cellStyle name="60% - Accent1 11 2" xfId="17533" xr:uid="{00000000-0005-0000-0000-0000A15B0000}"/>
    <cellStyle name="60% - Accent1 11 3" xfId="17534" xr:uid="{00000000-0005-0000-0000-0000A25B0000}"/>
    <cellStyle name="60% - Accent1 11_AVA DVA EL" xfId="17535" xr:uid="{00000000-0005-0000-0000-0000A35B0000}"/>
    <cellStyle name="60% - Accent1 12" xfId="17536" xr:uid="{00000000-0005-0000-0000-0000A45B0000}"/>
    <cellStyle name="60% - Accent1 12 2" xfId="17537" xr:uid="{00000000-0005-0000-0000-0000A55B0000}"/>
    <cellStyle name="60% - Accent1 12 3" xfId="17538" xr:uid="{00000000-0005-0000-0000-0000A65B0000}"/>
    <cellStyle name="60% - Accent1 12_AVA DVA EL" xfId="17539" xr:uid="{00000000-0005-0000-0000-0000A75B0000}"/>
    <cellStyle name="60% - Accent1 13" xfId="17540" xr:uid="{00000000-0005-0000-0000-0000A85B0000}"/>
    <cellStyle name="60% - Accent1 13 2" xfId="17541" xr:uid="{00000000-0005-0000-0000-0000A95B0000}"/>
    <cellStyle name="60% - Accent1 13 3" xfId="17542" xr:uid="{00000000-0005-0000-0000-0000AA5B0000}"/>
    <cellStyle name="60% - Accent1 13_AVA DVA EL" xfId="17543" xr:uid="{00000000-0005-0000-0000-0000AB5B0000}"/>
    <cellStyle name="60% - Accent1 14" xfId="39967" xr:uid="{00000000-0005-0000-0000-0000AC5B0000}"/>
    <cellStyle name="60% - Accent1 15" xfId="47736" xr:uid="{00000000-0005-0000-0000-0000AD5B0000}"/>
    <cellStyle name="60% - Accent1 16" xfId="47737" xr:uid="{00000000-0005-0000-0000-0000AE5B0000}"/>
    <cellStyle name="60% - Accent1 2" xfId="5524" xr:uid="{00000000-0005-0000-0000-0000AF5B0000}"/>
    <cellStyle name="60% - Accent1 2 2" xfId="5525" xr:uid="{00000000-0005-0000-0000-0000B05B0000}"/>
    <cellStyle name="60% - Accent1 2 2 2" xfId="17544" xr:uid="{00000000-0005-0000-0000-0000B15B0000}"/>
    <cellStyle name="60% - Accent1 2 2 2 2" xfId="17545" xr:uid="{00000000-0005-0000-0000-0000B25B0000}"/>
    <cellStyle name="60% - Accent1 2 2 2 3" xfId="17546" xr:uid="{00000000-0005-0000-0000-0000B35B0000}"/>
    <cellStyle name="60% - Accent1 2 2 2_AVA DVA EL" xfId="17547" xr:uid="{00000000-0005-0000-0000-0000B45B0000}"/>
    <cellStyle name="60% - Accent1 2 2 3" xfId="17548" xr:uid="{00000000-0005-0000-0000-0000B55B0000}"/>
    <cellStyle name="60% - Accent1 2 2 3 2" xfId="17549" xr:uid="{00000000-0005-0000-0000-0000B65B0000}"/>
    <cellStyle name="60% - Accent1 2 2 3 3" xfId="17550" xr:uid="{00000000-0005-0000-0000-0000B75B0000}"/>
    <cellStyle name="60% - Accent1 2 2 3_AVA DVA EL" xfId="17551" xr:uid="{00000000-0005-0000-0000-0000B85B0000}"/>
    <cellStyle name="60% - Accent1 2 2 4" xfId="17552" xr:uid="{00000000-0005-0000-0000-0000B95B0000}"/>
    <cellStyle name="60% - Accent1 2 2 4 2" xfId="17553" xr:uid="{00000000-0005-0000-0000-0000BA5B0000}"/>
    <cellStyle name="60% - Accent1 2 2 4 3" xfId="17554" xr:uid="{00000000-0005-0000-0000-0000BB5B0000}"/>
    <cellStyle name="60% - Accent1 2 2 4_AVA DVA EL" xfId="17555" xr:uid="{00000000-0005-0000-0000-0000BC5B0000}"/>
    <cellStyle name="60% - Accent1 2 2 5" xfId="17556" xr:uid="{00000000-0005-0000-0000-0000BD5B0000}"/>
    <cellStyle name="60% - Accent1 2 2 5 2" xfId="17557" xr:uid="{00000000-0005-0000-0000-0000BE5B0000}"/>
    <cellStyle name="60% - Accent1 2 2 5 3" xfId="17558" xr:uid="{00000000-0005-0000-0000-0000BF5B0000}"/>
    <cellStyle name="60% - Accent1 2 2 5_AVA DVA EL" xfId="17559" xr:uid="{00000000-0005-0000-0000-0000C05B0000}"/>
    <cellStyle name="60% - Accent1 2 2 6" xfId="17560" xr:uid="{00000000-0005-0000-0000-0000C15B0000}"/>
    <cellStyle name="60% - Accent1 2 2 6 2" xfId="17561" xr:uid="{00000000-0005-0000-0000-0000C25B0000}"/>
    <cellStyle name="60% - Accent1 2 2 6 3" xfId="17562" xr:uid="{00000000-0005-0000-0000-0000C35B0000}"/>
    <cellStyle name="60% - Accent1 2 2 6_AVA DVA EL" xfId="17563" xr:uid="{00000000-0005-0000-0000-0000C45B0000}"/>
    <cellStyle name="60% - Accent1 2 2 7" xfId="17564" xr:uid="{00000000-0005-0000-0000-0000C55B0000}"/>
    <cellStyle name="60% - Accent1 2 2 8" xfId="47738" xr:uid="{00000000-0005-0000-0000-0000C65B0000}"/>
    <cellStyle name="60% - Accent1 2 2_A01" xfId="35768" xr:uid="{00000000-0005-0000-0000-0000C75B0000}"/>
    <cellStyle name="60% - Accent1 2 3" xfId="17565" xr:uid="{00000000-0005-0000-0000-0000C85B0000}"/>
    <cellStyle name="60% - Accent1 2 3 2" xfId="17566" xr:uid="{00000000-0005-0000-0000-0000C95B0000}"/>
    <cellStyle name="60% - Accent1 2 3 2 2" xfId="17567" xr:uid="{00000000-0005-0000-0000-0000CA5B0000}"/>
    <cellStyle name="60% - Accent1 2 3 2 3" xfId="17568" xr:uid="{00000000-0005-0000-0000-0000CB5B0000}"/>
    <cellStyle name="60% - Accent1 2 3 2 4" xfId="47739" xr:uid="{00000000-0005-0000-0000-0000CC5B0000}"/>
    <cellStyle name="60% - Accent1 2 3 2_AVA DVA EL" xfId="17569" xr:uid="{00000000-0005-0000-0000-0000CD5B0000}"/>
    <cellStyle name="60% - Accent1 2 3 3" xfId="17570" xr:uid="{00000000-0005-0000-0000-0000CE5B0000}"/>
    <cellStyle name="60% - Accent1 2 3 3 2" xfId="47740" xr:uid="{00000000-0005-0000-0000-0000CF5B0000}"/>
    <cellStyle name="60% - Accent1 2 3 4" xfId="17571" xr:uid="{00000000-0005-0000-0000-0000D05B0000}"/>
    <cellStyle name="60% - Accent1 2 3 4 2" xfId="47741" xr:uid="{00000000-0005-0000-0000-0000D15B0000}"/>
    <cellStyle name="60% - Accent1 2 3 5" xfId="47742" xr:uid="{00000000-0005-0000-0000-0000D25B0000}"/>
    <cellStyle name="60% - Accent1 2 3 6" xfId="47743" xr:uid="{00000000-0005-0000-0000-0000D35B0000}"/>
    <cellStyle name="60% - Accent1 2 3_AVA DVA EL" xfId="17572" xr:uid="{00000000-0005-0000-0000-0000D45B0000}"/>
    <cellStyle name="60% - Accent1 2 4" xfId="17573" xr:uid="{00000000-0005-0000-0000-0000D55B0000}"/>
    <cellStyle name="60% - Accent1 2 4 2" xfId="17574" xr:uid="{00000000-0005-0000-0000-0000D65B0000}"/>
    <cellStyle name="60% - Accent1 2 4 3" xfId="17575" xr:uid="{00000000-0005-0000-0000-0000D75B0000}"/>
    <cellStyle name="60% - Accent1 2 4 4" xfId="47744" xr:uid="{00000000-0005-0000-0000-0000D85B0000}"/>
    <cellStyle name="60% - Accent1 2 4_AVA DVA EL" xfId="17576" xr:uid="{00000000-0005-0000-0000-0000D95B0000}"/>
    <cellStyle name="60% - Accent1 2 5" xfId="17577" xr:uid="{00000000-0005-0000-0000-0000DA5B0000}"/>
    <cellStyle name="60% - Accent1 2 5 2" xfId="17578" xr:uid="{00000000-0005-0000-0000-0000DB5B0000}"/>
    <cellStyle name="60% - Accent1 2 5 3" xfId="17579" xr:uid="{00000000-0005-0000-0000-0000DC5B0000}"/>
    <cellStyle name="60% - Accent1 2 5_AVA DVA EL" xfId="17580" xr:uid="{00000000-0005-0000-0000-0000DD5B0000}"/>
    <cellStyle name="60% - Accent1 2 6" xfId="17581" xr:uid="{00000000-0005-0000-0000-0000DE5B0000}"/>
    <cellStyle name="60% - Accent1 2 6 2" xfId="17582" xr:uid="{00000000-0005-0000-0000-0000DF5B0000}"/>
    <cellStyle name="60% - Accent1 2 6 3" xfId="17583" xr:uid="{00000000-0005-0000-0000-0000E05B0000}"/>
    <cellStyle name="60% - Accent1 2 6_AVA DVA EL" xfId="17584" xr:uid="{00000000-0005-0000-0000-0000E15B0000}"/>
    <cellStyle name="60% - Accent1 2 7" xfId="17585" xr:uid="{00000000-0005-0000-0000-0000E25B0000}"/>
    <cellStyle name="60% - Accent1 2 7 2" xfId="17586" xr:uid="{00000000-0005-0000-0000-0000E35B0000}"/>
    <cellStyle name="60% - Accent1 2 7 3" xfId="17587" xr:uid="{00000000-0005-0000-0000-0000E45B0000}"/>
    <cellStyle name="60% - Accent1 2 7_AVA DVA EL" xfId="17588" xr:uid="{00000000-0005-0000-0000-0000E55B0000}"/>
    <cellStyle name="60% - Accent1 2 8" xfId="17589" xr:uid="{00000000-0005-0000-0000-0000E65B0000}"/>
    <cellStyle name="60% - Accent1 2 9" xfId="47745" xr:uid="{00000000-0005-0000-0000-0000E75B0000}"/>
    <cellStyle name="60% - Accent1 2_4 manuell" xfId="55554" xr:uid="{CA086506-4AA3-413F-A465-73D9843249DD}"/>
    <cellStyle name="60% - Accent1 3" xfId="5526" xr:uid="{00000000-0005-0000-0000-0000E95B0000}"/>
    <cellStyle name="60% - Accent1 3 2" xfId="17590" xr:uid="{00000000-0005-0000-0000-0000EA5B0000}"/>
    <cellStyle name="60% - Accent1 3 2 2" xfId="17591" xr:uid="{00000000-0005-0000-0000-0000EB5B0000}"/>
    <cellStyle name="60% - Accent1 3 2 3" xfId="17592" xr:uid="{00000000-0005-0000-0000-0000EC5B0000}"/>
    <cellStyle name="60% - Accent1 3 2_AVA DVA EL" xfId="17593" xr:uid="{00000000-0005-0000-0000-0000ED5B0000}"/>
    <cellStyle name="60% - Accent1 3 3" xfId="17594" xr:uid="{00000000-0005-0000-0000-0000EE5B0000}"/>
    <cellStyle name="60% - Accent1 3 4" xfId="47746" xr:uid="{00000000-0005-0000-0000-0000EF5B0000}"/>
    <cellStyle name="60% - Accent1 3_4 manuell" xfId="55555" xr:uid="{62ADEB8D-9FFC-4C89-9665-A89B05B730C8}"/>
    <cellStyle name="60% - Accent1 4" xfId="5527" xr:uid="{00000000-0005-0000-0000-0000F15B0000}"/>
    <cellStyle name="60% - Accent1 4 2" xfId="17595" xr:uid="{00000000-0005-0000-0000-0000F25B0000}"/>
    <cellStyle name="60% - Accent1 4 2 2" xfId="17596" xr:uid="{00000000-0005-0000-0000-0000F35B0000}"/>
    <cellStyle name="60% - Accent1 4 2 3" xfId="17597" xr:uid="{00000000-0005-0000-0000-0000F45B0000}"/>
    <cellStyle name="60% - Accent1 4 2_AVA DVA EL" xfId="17598" xr:uid="{00000000-0005-0000-0000-0000F55B0000}"/>
    <cellStyle name="60% - Accent1 4 3" xfId="17599" xr:uid="{00000000-0005-0000-0000-0000F65B0000}"/>
    <cellStyle name="60% - Accent1 4 3 2" xfId="17600" xr:uid="{00000000-0005-0000-0000-0000F75B0000}"/>
    <cellStyle name="60% - Accent1 4 3 3" xfId="17601" xr:uid="{00000000-0005-0000-0000-0000F85B0000}"/>
    <cellStyle name="60% - Accent1 4 3_AVA DVA EL" xfId="17602" xr:uid="{00000000-0005-0000-0000-0000F95B0000}"/>
    <cellStyle name="60% - Accent1 4 4" xfId="17603" xr:uid="{00000000-0005-0000-0000-0000FA5B0000}"/>
    <cellStyle name="60% - Accent1 4 4 2" xfId="17604" xr:uid="{00000000-0005-0000-0000-0000FB5B0000}"/>
    <cellStyle name="60% - Accent1 4 4 3" xfId="17605" xr:uid="{00000000-0005-0000-0000-0000FC5B0000}"/>
    <cellStyle name="60% - Accent1 4 4_AVA DVA EL" xfId="17606" xr:uid="{00000000-0005-0000-0000-0000FD5B0000}"/>
    <cellStyle name="60% - Accent1 4 5" xfId="17607" xr:uid="{00000000-0005-0000-0000-0000FE5B0000}"/>
    <cellStyle name="60% - Accent1 4_A01" xfId="35769" xr:uid="{00000000-0005-0000-0000-0000FF5B0000}"/>
    <cellStyle name="60% - Accent1 5" xfId="5528" xr:uid="{00000000-0005-0000-0000-0000005C0000}"/>
    <cellStyle name="60% - Accent1 5 2" xfId="17608" xr:uid="{00000000-0005-0000-0000-0000015C0000}"/>
    <cellStyle name="60% - Accent1 5 2 2" xfId="17609" xr:uid="{00000000-0005-0000-0000-0000025C0000}"/>
    <cellStyle name="60% - Accent1 5 2 3" xfId="17610" xr:uid="{00000000-0005-0000-0000-0000035C0000}"/>
    <cellStyle name="60% - Accent1 5 2_AVA DVA EL" xfId="17611" xr:uid="{00000000-0005-0000-0000-0000045C0000}"/>
    <cellStyle name="60% - Accent1 5 3" xfId="17612" xr:uid="{00000000-0005-0000-0000-0000055C0000}"/>
    <cellStyle name="60% - Accent1 5_A01" xfId="35770" xr:uid="{00000000-0005-0000-0000-0000065C0000}"/>
    <cellStyle name="60% - Accent1 6" xfId="5529" xr:uid="{00000000-0005-0000-0000-0000075C0000}"/>
    <cellStyle name="60% - Accent1 6 2" xfId="17613" xr:uid="{00000000-0005-0000-0000-0000085C0000}"/>
    <cellStyle name="60% - Accent1 6 2 2" xfId="17614" xr:uid="{00000000-0005-0000-0000-0000095C0000}"/>
    <cellStyle name="60% - Accent1 6 2 3" xfId="17615" xr:uid="{00000000-0005-0000-0000-00000A5C0000}"/>
    <cellStyle name="60% - Accent1 6 2_AVA DVA EL" xfId="17616" xr:uid="{00000000-0005-0000-0000-00000B5C0000}"/>
    <cellStyle name="60% - Accent1 6 3" xfId="17617" xr:uid="{00000000-0005-0000-0000-00000C5C0000}"/>
    <cellStyle name="60% - Accent1 6_A01" xfId="35771" xr:uid="{00000000-0005-0000-0000-00000D5C0000}"/>
    <cellStyle name="60% - Accent1 7" xfId="5530" xr:uid="{00000000-0005-0000-0000-00000E5C0000}"/>
    <cellStyle name="60% - Accent1 7 2" xfId="17618" xr:uid="{00000000-0005-0000-0000-00000F5C0000}"/>
    <cellStyle name="60% - Accent1 7 2 2" xfId="17619" xr:uid="{00000000-0005-0000-0000-0000105C0000}"/>
    <cellStyle name="60% - Accent1 7 2 3" xfId="17620" xr:uid="{00000000-0005-0000-0000-0000115C0000}"/>
    <cellStyle name="60% - Accent1 7 2_AVA DVA EL" xfId="17621" xr:uid="{00000000-0005-0000-0000-0000125C0000}"/>
    <cellStyle name="60% - Accent1 7 3" xfId="17622" xr:uid="{00000000-0005-0000-0000-0000135C0000}"/>
    <cellStyle name="60% - Accent1 7_A01" xfId="35772" xr:uid="{00000000-0005-0000-0000-0000145C0000}"/>
    <cellStyle name="60% - Accent1 8" xfId="5531" xr:uid="{00000000-0005-0000-0000-0000155C0000}"/>
    <cellStyle name="60% - Accent1 8 2" xfId="17623" xr:uid="{00000000-0005-0000-0000-0000165C0000}"/>
    <cellStyle name="60% - Accent1 8 2 2" xfId="17624" xr:uid="{00000000-0005-0000-0000-0000175C0000}"/>
    <cellStyle name="60% - Accent1 8 2 3" xfId="17625" xr:uid="{00000000-0005-0000-0000-0000185C0000}"/>
    <cellStyle name="60% - Accent1 8 2_AVA DVA EL" xfId="17626" xr:uid="{00000000-0005-0000-0000-0000195C0000}"/>
    <cellStyle name="60% - Accent1 8 3" xfId="17627" xr:uid="{00000000-0005-0000-0000-00001A5C0000}"/>
    <cellStyle name="60% - Accent1 8_A01" xfId="35773" xr:uid="{00000000-0005-0000-0000-00001B5C0000}"/>
    <cellStyle name="60% - Accent1 9" xfId="5532" xr:uid="{00000000-0005-0000-0000-00001C5C0000}"/>
    <cellStyle name="60% - Accent1 9 2" xfId="17628" xr:uid="{00000000-0005-0000-0000-00001D5C0000}"/>
    <cellStyle name="60% - Accent1 9 2 2" xfId="17629" xr:uid="{00000000-0005-0000-0000-00001E5C0000}"/>
    <cellStyle name="60% - Accent1 9 2 3" xfId="17630" xr:uid="{00000000-0005-0000-0000-00001F5C0000}"/>
    <cellStyle name="60% - Accent1 9 2_AVA DVA EL" xfId="17631" xr:uid="{00000000-0005-0000-0000-0000205C0000}"/>
    <cellStyle name="60% - Accent1 9 3" xfId="17632" xr:uid="{00000000-0005-0000-0000-0000215C0000}"/>
    <cellStyle name="60% - Accent1 9_A01" xfId="35774" xr:uid="{00000000-0005-0000-0000-0000225C0000}"/>
    <cellStyle name="60% - Accent1_4Q16" xfId="17633" xr:uid="{00000000-0005-0000-0000-0000235C0000}"/>
    <cellStyle name="60% - Accent2" xfId="5533" xr:uid="{00000000-0005-0000-0000-0000245C0000}"/>
    <cellStyle name="60% - Accent2 10" xfId="5534" xr:uid="{00000000-0005-0000-0000-0000255C0000}"/>
    <cellStyle name="60% - Accent2 11" xfId="5535" xr:uid="{00000000-0005-0000-0000-0000265C0000}"/>
    <cellStyle name="60% - Accent2 2" xfId="5536" xr:uid="{00000000-0005-0000-0000-0000275C0000}"/>
    <cellStyle name="60% - Accent2 2 2" xfId="5537" xr:uid="{00000000-0005-0000-0000-0000285C0000}"/>
    <cellStyle name="60% - Accent2 2 2 2" xfId="17634" xr:uid="{00000000-0005-0000-0000-0000295C0000}"/>
    <cellStyle name="60% - Accent2 2 2 2 2" xfId="17635" xr:uid="{00000000-0005-0000-0000-00002A5C0000}"/>
    <cellStyle name="60% - Accent2 2 2 2 3" xfId="17636" xr:uid="{00000000-0005-0000-0000-00002B5C0000}"/>
    <cellStyle name="60% - Accent2 2 2 2_AVA DVA EL" xfId="17637" xr:uid="{00000000-0005-0000-0000-00002C5C0000}"/>
    <cellStyle name="60% - Accent2 2 2 3" xfId="17638" xr:uid="{00000000-0005-0000-0000-00002D5C0000}"/>
    <cellStyle name="60% - Accent2 2 2 3 2" xfId="17639" xr:uid="{00000000-0005-0000-0000-00002E5C0000}"/>
    <cellStyle name="60% - Accent2 2 2 3 3" xfId="17640" xr:uid="{00000000-0005-0000-0000-00002F5C0000}"/>
    <cellStyle name="60% - Accent2 2 2 3_AVA DVA EL" xfId="17641" xr:uid="{00000000-0005-0000-0000-0000305C0000}"/>
    <cellStyle name="60% - Accent2 2 2 4" xfId="17642" xr:uid="{00000000-0005-0000-0000-0000315C0000}"/>
    <cellStyle name="60% - Accent2 2 2 4 2" xfId="17643" xr:uid="{00000000-0005-0000-0000-0000325C0000}"/>
    <cellStyle name="60% - Accent2 2 2 4 3" xfId="17644" xr:uid="{00000000-0005-0000-0000-0000335C0000}"/>
    <cellStyle name="60% - Accent2 2 2 4_AVA DVA EL" xfId="17645" xr:uid="{00000000-0005-0000-0000-0000345C0000}"/>
    <cellStyle name="60% - Accent2 2 2 5" xfId="17646" xr:uid="{00000000-0005-0000-0000-0000355C0000}"/>
    <cellStyle name="60% - Accent2 2 2 5 2" xfId="17647" xr:uid="{00000000-0005-0000-0000-0000365C0000}"/>
    <cellStyle name="60% - Accent2 2 2 5 3" xfId="17648" xr:uid="{00000000-0005-0000-0000-0000375C0000}"/>
    <cellStyle name="60% - Accent2 2 2 5_AVA DVA EL" xfId="17649" xr:uid="{00000000-0005-0000-0000-0000385C0000}"/>
    <cellStyle name="60% - Accent2 2 2 6" xfId="17650" xr:uid="{00000000-0005-0000-0000-0000395C0000}"/>
    <cellStyle name="60% - Accent2 2 2 6 2" xfId="17651" xr:uid="{00000000-0005-0000-0000-00003A5C0000}"/>
    <cellStyle name="60% - Accent2 2 2 6 3" xfId="17652" xr:uid="{00000000-0005-0000-0000-00003B5C0000}"/>
    <cellStyle name="60% - Accent2 2 2 6_AVA DVA EL" xfId="17653" xr:uid="{00000000-0005-0000-0000-00003C5C0000}"/>
    <cellStyle name="60% - Accent2 2 2 7" xfId="17654" xr:uid="{00000000-0005-0000-0000-00003D5C0000}"/>
    <cellStyle name="60% - Accent2 2 2 8" xfId="47747" xr:uid="{00000000-0005-0000-0000-00003E5C0000}"/>
    <cellStyle name="60% - Accent2 2 2_A01" xfId="35775" xr:uid="{00000000-0005-0000-0000-00003F5C0000}"/>
    <cellStyle name="60% - Accent2 2 3" xfId="17655" xr:uid="{00000000-0005-0000-0000-0000405C0000}"/>
    <cellStyle name="60% - Accent2 2 3 2" xfId="17656" xr:uid="{00000000-0005-0000-0000-0000415C0000}"/>
    <cellStyle name="60% - Accent2 2 3 3" xfId="17657" xr:uid="{00000000-0005-0000-0000-0000425C0000}"/>
    <cellStyle name="60% - Accent2 2 3_AVA DVA EL" xfId="17658" xr:uid="{00000000-0005-0000-0000-0000435C0000}"/>
    <cellStyle name="60% - Accent2 2 4" xfId="17659" xr:uid="{00000000-0005-0000-0000-0000445C0000}"/>
    <cellStyle name="60% - Accent2 2 4 2" xfId="17660" xr:uid="{00000000-0005-0000-0000-0000455C0000}"/>
    <cellStyle name="60% - Accent2 2 4 3" xfId="17661" xr:uid="{00000000-0005-0000-0000-0000465C0000}"/>
    <cellStyle name="60% - Accent2 2 4_AVA DVA EL" xfId="17662" xr:uid="{00000000-0005-0000-0000-0000475C0000}"/>
    <cellStyle name="60% - Accent2 2 5" xfId="17663" xr:uid="{00000000-0005-0000-0000-0000485C0000}"/>
    <cellStyle name="60% - Accent2 2 5 2" xfId="17664" xr:uid="{00000000-0005-0000-0000-0000495C0000}"/>
    <cellStyle name="60% - Accent2 2 5 3" xfId="17665" xr:uid="{00000000-0005-0000-0000-00004A5C0000}"/>
    <cellStyle name="60% - Accent2 2 5_AVA DVA EL" xfId="17666" xr:uid="{00000000-0005-0000-0000-00004B5C0000}"/>
    <cellStyle name="60% - Accent2 2 6" xfId="17667" xr:uid="{00000000-0005-0000-0000-00004C5C0000}"/>
    <cellStyle name="60% - Accent2 2 6 2" xfId="17668" xr:uid="{00000000-0005-0000-0000-00004D5C0000}"/>
    <cellStyle name="60% - Accent2 2 6 3" xfId="17669" xr:uid="{00000000-0005-0000-0000-00004E5C0000}"/>
    <cellStyle name="60% - Accent2 2 6_AVA DVA EL" xfId="17670" xr:uid="{00000000-0005-0000-0000-00004F5C0000}"/>
    <cellStyle name="60% - Accent2 2 7" xfId="17671" xr:uid="{00000000-0005-0000-0000-0000505C0000}"/>
    <cellStyle name="60% - Accent2 2 7 2" xfId="17672" xr:uid="{00000000-0005-0000-0000-0000515C0000}"/>
    <cellStyle name="60% - Accent2 2 7 3" xfId="17673" xr:uid="{00000000-0005-0000-0000-0000525C0000}"/>
    <cellStyle name="60% - Accent2 2 7_AVA DVA EL" xfId="17674" xr:uid="{00000000-0005-0000-0000-0000535C0000}"/>
    <cellStyle name="60% - Accent2 2 8" xfId="17675" xr:uid="{00000000-0005-0000-0000-0000545C0000}"/>
    <cellStyle name="60% - Accent2 2 9" xfId="47748" xr:uid="{00000000-0005-0000-0000-0000555C0000}"/>
    <cellStyle name="60% - Accent2 2_4 manuell" xfId="55556" xr:uid="{4320B408-A4CB-4897-9AAA-852A94F7F4D5}"/>
    <cellStyle name="60% - Accent2 3" xfId="5538" xr:uid="{00000000-0005-0000-0000-0000575C0000}"/>
    <cellStyle name="60% - Accent2 3 2" xfId="17676" xr:uid="{00000000-0005-0000-0000-0000585C0000}"/>
    <cellStyle name="60% - Accent2 3 2 2" xfId="17677" xr:uid="{00000000-0005-0000-0000-0000595C0000}"/>
    <cellStyle name="60% - Accent2 3 2 3" xfId="17678" xr:uid="{00000000-0005-0000-0000-00005A5C0000}"/>
    <cellStyle name="60% - Accent2 3 2_AVA DVA EL" xfId="17679" xr:uid="{00000000-0005-0000-0000-00005B5C0000}"/>
    <cellStyle name="60% - Accent2 3 3" xfId="17680" xr:uid="{00000000-0005-0000-0000-00005C5C0000}"/>
    <cellStyle name="60% - Accent2 3 4" xfId="47749" xr:uid="{00000000-0005-0000-0000-00005D5C0000}"/>
    <cellStyle name="60% - Accent2 3_4 manuell" xfId="55557" xr:uid="{0AF8D41B-DAEE-4838-BFA0-BA5AA3212E69}"/>
    <cellStyle name="60% - Accent2 4" xfId="5539" xr:uid="{00000000-0005-0000-0000-00005F5C0000}"/>
    <cellStyle name="60% - Accent2 4 2" xfId="17681" xr:uid="{00000000-0005-0000-0000-0000605C0000}"/>
    <cellStyle name="60% - Accent2 4 2 2" xfId="17682" xr:uid="{00000000-0005-0000-0000-0000615C0000}"/>
    <cellStyle name="60% - Accent2 4 2 3" xfId="17683" xr:uid="{00000000-0005-0000-0000-0000625C0000}"/>
    <cellStyle name="60% - Accent2 4 2_AVA DVA EL" xfId="17684" xr:uid="{00000000-0005-0000-0000-0000635C0000}"/>
    <cellStyle name="60% - Accent2 4 3" xfId="17685" xr:uid="{00000000-0005-0000-0000-0000645C0000}"/>
    <cellStyle name="60% - Accent2 4 3 2" xfId="17686" xr:uid="{00000000-0005-0000-0000-0000655C0000}"/>
    <cellStyle name="60% - Accent2 4 3 3" xfId="17687" xr:uid="{00000000-0005-0000-0000-0000665C0000}"/>
    <cellStyle name="60% - Accent2 4 3_AVA DVA EL" xfId="17688" xr:uid="{00000000-0005-0000-0000-0000675C0000}"/>
    <cellStyle name="60% - Accent2 4 4" xfId="17689" xr:uid="{00000000-0005-0000-0000-0000685C0000}"/>
    <cellStyle name="60% - Accent2 4 4 2" xfId="17690" xr:uid="{00000000-0005-0000-0000-0000695C0000}"/>
    <cellStyle name="60% - Accent2 4 4 3" xfId="17691" xr:uid="{00000000-0005-0000-0000-00006A5C0000}"/>
    <cellStyle name="60% - Accent2 4 4_AVA DVA EL" xfId="17692" xr:uid="{00000000-0005-0000-0000-00006B5C0000}"/>
    <cellStyle name="60% - Accent2 4 5" xfId="17693" xr:uid="{00000000-0005-0000-0000-00006C5C0000}"/>
    <cellStyle name="60% - Accent2 4_A01" xfId="35776" xr:uid="{00000000-0005-0000-0000-00006D5C0000}"/>
    <cellStyle name="60% - Accent2 5" xfId="5540" xr:uid="{00000000-0005-0000-0000-00006E5C0000}"/>
    <cellStyle name="60% - Accent2 5 2" xfId="17694" xr:uid="{00000000-0005-0000-0000-00006F5C0000}"/>
    <cellStyle name="60% - Accent2 5_A01" xfId="35777" xr:uid="{00000000-0005-0000-0000-0000705C0000}"/>
    <cellStyle name="60% - Accent2 6" xfId="5541" xr:uid="{00000000-0005-0000-0000-0000715C0000}"/>
    <cellStyle name="60% - Accent2 6 2" xfId="17695" xr:uid="{00000000-0005-0000-0000-0000725C0000}"/>
    <cellStyle name="60% - Accent2 6_A01" xfId="35778" xr:uid="{00000000-0005-0000-0000-0000735C0000}"/>
    <cellStyle name="60% - Accent2 7" xfId="5542" xr:uid="{00000000-0005-0000-0000-0000745C0000}"/>
    <cellStyle name="60% - Accent2 7 2" xfId="17696" xr:uid="{00000000-0005-0000-0000-0000755C0000}"/>
    <cellStyle name="60% - Accent2 7_A01" xfId="35779" xr:uid="{00000000-0005-0000-0000-0000765C0000}"/>
    <cellStyle name="60% - Accent2 8" xfId="5543" xr:uid="{00000000-0005-0000-0000-0000775C0000}"/>
    <cellStyle name="60% - Accent2 8 2" xfId="17697" xr:uid="{00000000-0005-0000-0000-0000785C0000}"/>
    <cellStyle name="60% - Accent2 8_A01" xfId="35780" xr:uid="{00000000-0005-0000-0000-0000795C0000}"/>
    <cellStyle name="60% - Accent2 9" xfId="5544" xr:uid="{00000000-0005-0000-0000-00007A5C0000}"/>
    <cellStyle name="60% - Accent2 9 2" xfId="17698" xr:uid="{00000000-0005-0000-0000-00007B5C0000}"/>
    <cellStyle name="60% - Accent2 9_A01" xfId="35781" xr:uid="{00000000-0005-0000-0000-00007C5C0000}"/>
    <cellStyle name="60% - Accent2_4Q16" xfId="17699" xr:uid="{00000000-0005-0000-0000-00007D5C0000}"/>
    <cellStyle name="60% - Accent3" xfId="5545" xr:uid="{00000000-0005-0000-0000-00007E5C0000}"/>
    <cellStyle name="60% - Accent3 10" xfId="5546" xr:uid="{00000000-0005-0000-0000-00007F5C0000}"/>
    <cellStyle name="60% - Accent3 10 2" xfId="17700" xr:uid="{00000000-0005-0000-0000-0000805C0000}"/>
    <cellStyle name="60% - Accent3 10 3" xfId="17701" xr:uid="{00000000-0005-0000-0000-0000815C0000}"/>
    <cellStyle name="60% - Accent3 10_AVA DVA EL" xfId="17702" xr:uid="{00000000-0005-0000-0000-0000825C0000}"/>
    <cellStyle name="60% - Accent3 11" xfId="5547" xr:uid="{00000000-0005-0000-0000-0000835C0000}"/>
    <cellStyle name="60% - Accent3 11 2" xfId="17703" xr:uid="{00000000-0005-0000-0000-0000845C0000}"/>
    <cellStyle name="60% - Accent3 11 3" xfId="17704" xr:uid="{00000000-0005-0000-0000-0000855C0000}"/>
    <cellStyle name="60% - Accent3 11_AVA DVA EL" xfId="17705" xr:uid="{00000000-0005-0000-0000-0000865C0000}"/>
    <cellStyle name="60% - Accent3 12" xfId="17706" xr:uid="{00000000-0005-0000-0000-0000875C0000}"/>
    <cellStyle name="60% - Accent3 12 2" xfId="17707" xr:uid="{00000000-0005-0000-0000-0000885C0000}"/>
    <cellStyle name="60% - Accent3 12 3" xfId="17708" xr:uid="{00000000-0005-0000-0000-0000895C0000}"/>
    <cellStyle name="60% - Accent3 12_AVA DVA EL" xfId="17709" xr:uid="{00000000-0005-0000-0000-00008A5C0000}"/>
    <cellStyle name="60% - Accent3 13" xfId="17710" xr:uid="{00000000-0005-0000-0000-00008B5C0000}"/>
    <cellStyle name="60% - Accent3 13 2" xfId="17711" xr:uid="{00000000-0005-0000-0000-00008C5C0000}"/>
    <cellStyle name="60% - Accent3 13 3" xfId="17712" xr:uid="{00000000-0005-0000-0000-00008D5C0000}"/>
    <cellStyle name="60% - Accent3 13_AVA DVA EL" xfId="17713" xr:uid="{00000000-0005-0000-0000-00008E5C0000}"/>
    <cellStyle name="60% - Accent3 14" xfId="39968" xr:uid="{00000000-0005-0000-0000-00008F5C0000}"/>
    <cellStyle name="60% - Accent3 15" xfId="47750" xr:uid="{00000000-0005-0000-0000-0000905C0000}"/>
    <cellStyle name="60% - Accent3 16" xfId="47751" xr:uid="{00000000-0005-0000-0000-0000915C0000}"/>
    <cellStyle name="60% - Accent3 2" xfId="5548" xr:uid="{00000000-0005-0000-0000-0000925C0000}"/>
    <cellStyle name="60% - Accent3 2 2" xfId="5549" xr:uid="{00000000-0005-0000-0000-0000935C0000}"/>
    <cellStyle name="60% - Accent3 2 2 2" xfId="17714" xr:uid="{00000000-0005-0000-0000-0000945C0000}"/>
    <cellStyle name="60% - Accent3 2 2 2 2" xfId="17715" xr:uid="{00000000-0005-0000-0000-0000955C0000}"/>
    <cellStyle name="60% - Accent3 2 2 2 3" xfId="17716" xr:uid="{00000000-0005-0000-0000-0000965C0000}"/>
    <cellStyle name="60% - Accent3 2 2 2_AVA DVA EL" xfId="17717" xr:uid="{00000000-0005-0000-0000-0000975C0000}"/>
    <cellStyle name="60% - Accent3 2 2 3" xfId="17718" xr:uid="{00000000-0005-0000-0000-0000985C0000}"/>
    <cellStyle name="60% - Accent3 2 2 3 2" xfId="17719" xr:uid="{00000000-0005-0000-0000-0000995C0000}"/>
    <cellStyle name="60% - Accent3 2 2 3 3" xfId="17720" xr:uid="{00000000-0005-0000-0000-00009A5C0000}"/>
    <cellStyle name="60% - Accent3 2 2 3_AVA DVA EL" xfId="17721" xr:uid="{00000000-0005-0000-0000-00009B5C0000}"/>
    <cellStyle name="60% - Accent3 2 2 4" xfId="17722" xr:uid="{00000000-0005-0000-0000-00009C5C0000}"/>
    <cellStyle name="60% - Accent3 2 2 4 2" xfId="17723" xr:uid="{00000000-0005-0000-0000-00009D5C0000}"/>
    <cellStyle name="60% - Accent3 2 2 4 3" xfId="17724" xr:uid="{00000000-0005-0000-0000-00009E5C0000}"/>
    <cellStyle name="60% - Accent3 2 2 4_AVA DVA EL" xfId="17725" xr:uid="{00000000-0005-0000-0000-00009F5C0000}"/>
    <cellStyle name="60% - Accent3 2 2 5" xfId="17726" xr:uid="{00000000-0005-0000-0000-0000A05C0000}"/>
    <cellStyle name="60% - Accent3 2 2 5 2" xfId="17727" xr:uid="{00000000-0005-0000-0000-0000A15C0000}"/>
    <cellStyle name="60% - Accent3 2 2 5 3" xfId="17728" xr:uid="{00000000-0005-0000-0000-0000A25C0000}"/>
    <cellStyle name="60% - Accent3 2 2 5_AVA DVA EL" xfId="17729" xr:uid="{00000000-0005-0000-0000-0000A35C0000}"/>
    <cellStyle name="60% - Accent3 2 2 6" xfId="17730" xr:uid="{00000000-0005-0000-0000-0000A45C0000}"/>
    <cellStyle name="60% - Accent3 2 2 6 2" xfId="17731" xr:uid="{00000000-0005-0000-0000-0000A55C0000}"/>
    <cellStyle name="60% - Accent3 2 2 6 3" xfId="17732" xr:uid="{00000000-0005-0000-0000-0000A65C0000}"/>
    <cellStyle name="60% - Accent3 2 2 6_AVA DVA EL" xfId="17733" xr:uid="{00000000-0005-0000-0000-0000A75C0000}"/>
    <cellStyle name="60% - Accent3 2 2 7" xfId="17734" xr:uid="{00000000-0005-0000-0000-0000A85C0000}"/>
    <cellStyle name="60% - Accent3 2 2 8" xfId="47752" xr:uid="{00000000-0005-0000-0000-0000A95C0000}"/>
    <cellStyle name="60% - Accent3 2 2_A01" xfId="35782" xr:uid="{00000000-0005-0000-0000-0000AA5C0000}"/>
    <cellStyle name="60% - Accent3 2 3" xfId="17735" xr:uid="{00000000-0005-0000-0000-0000AB5C0000}"/>
    <cellStyle name="60% - Accent3 2 3 2" xfId="17736" xr:uid="{00000000-0005-0000-0000-0000AC5C0000}"/>
    <cellStyle name="60% - Accent3 2 3 2 2" xfId="17737" xr:uid="{00000000-0005-0000-0000-0000AD5C0000}"/>
    <cellStyle name="60% - Accent3 2 3 2 3" xfId="17738" xr:uid="{00000000-0005-0000-0000-0000AE5C0000}"/>
    <cellStyle name="60% - Accent3 2 3 2 4" xfId="47753" xr:uid="{00000000-0005-0000-0000-0000AF5C0000}"/>
    <cellStyle name="60% - Accent3 2 3 2_AVA DVA EL" xfId="17739" xr:uid="{00000000-0005-0000-0000-0000B05C0000}"/>
    <cellStyle name="60% - Accent3 2 3 3" xfId="17740" xr:uid="{00000000-0005-0000-0000-0000B15C0000}"/>
    <cellStyle name="60% - Accent3 2 3 3 2" xfId="47754" xr:uid="{00000000-0005-0000-0000-0000B25C0000}"/>
    <cellStyle name="60% - Accent3 2 3 4" xfId="17741" xr:uid="{00000000-0005-0000-0000-0000B35C0000}"/>
    <cellStyle name="60% - Accent3 2 3 4 2" xfId="47755" xr:uid="{00000000-0005-0000-0000-0000B45C0000}"/>
    <cellStyle name="60% - Accent3 2 3 5" xfId="47756" xr:uid="{00000000-0005-0000-0000-0000B55C0000}"/>
    <cellStyle name="60% - Accent3 2 3 6" xfId="47757" xr:uid="{00000000-0005-0000-0000-0000B65C0000}"/>
    <cellStyle name="60% - Accent3 2 3_AVA DVA EL" xfId="17742" xr:uid="{00000000-0005-0000-0000-0000B75C0000}"/>
    <cellStyle name="60% - Accent3 2 4" xfId="17743" xr:uid="{00000000-0005-0000-0000-0000B85C0000}"/>
    <cellStyle name="60% - Accent3 2 4 2" xfId="17744" xr:uid="{00000000-0005-0000-0000-0000B95C0000}"/>
    <cellStyle name="60% - Accent3 2 4 3" xfId="17745" xr:uid="{00000000-0005-0000-0000-0000BA5C0000}"/>
    <cellStyle name="60% - Accent3 2 4 4" xfId="47758" xr:uid="{00000000-0005-0000-0000-0000BB5C0000}"/>
    <cellStyle name="60% - Accent3 2 4_AVA DVA EL" xfId="17746" xr:uid="{00000000-0005-0000-0000-0000BC5C0000}"/>
    <cellStyle name="60% - Accent3 2 5" xfId="17747" xr:uid="{00000000-0005-0000-0000-0000BD5C0000}"/>
    <cellStyle name="60% - Accent3 2 5 2" xfId="17748" xr:uid="{00000000-0005-0000-0000-0000BE5C0000}"/>
    <cellStyle name="60% - Accent3 2 5 3" xfId="17749" xr:uid="{00000000-0005-0000-0000-0000BF5C0000}"/>
    <cellStyle name="60% - Accent3 2 5_AVA DVA EL" xfId="17750" xr:uid="{00000000-0005-0000-0000-0000C05C0000}"/>
    <cellStyle name="60% - Accent3 2 6" xfId="17751" xr:uid="{00000000-0005-0000-0000-0000C15C0000}"/>
    <cellStyle name="60% - Accent3 2 6 2" xfId="17752" xr:uid="{00000000-0005-0000-0000-0000C25C0000}"/>
    <cellStyle name="60% - Accent3 2 6 3" xfId="17753" xr:uid="{00000000-0005-0000-0000-0000C35C0000}"/>
    <cellStyle name="60% - Accent3 2 6_AVA DVA EL" xfId="17754" xr:uid="{00000000-0005-0000-0000-0000C45C0000}"/>
    <cellStyle name="60% - Accent3 2 7" xfId="17755" xr:uid="{00000000-0005-0000-0000-0000C55C0000}"/>
    <cellStyle name="60% - Accent3 2 7 2" xfId="17756" xr:uid="{00000000-0005-0000-0000-0000C65C0000}"/>
    <cellStyle name="60% - Accent3 2 7 3" xfId="17757" xr:uid="{00000000-0005-0000-0000-0000C75C0000}"/>
    <cellStyle name="60% - Accent3 2 7_AVA DVA EL" xfId="17758" xr:uid="{00000000-0005-0000-0000-0000C85C0000}"/>
    <cellStyle name="60% - Accent3 2 8" xfId="17759" xr:uid="{00000000-0005-0000-0000-0000C95C0000}"/>
    <cellStyle name="60% - Accent3 2 9" xfId="47759" xr:uid="{00000000-0005-0000-0000-0000CA5C0000}"/>
    <cellStyle name="60% - Accent3 2_4 manuell" xfId="55558" xr:uid="{570FD5A6-20DD-48EE-9010-9EFFA96077A4}"/>
    <cellStyle name="60% - Accent3 3" xfId="5550" xr:uid="{00000000-0005-0000-0000-0000CC5C0000}"/>
    <cellStyle name="60% - Accent3 3 2" xfId="17760" xr:uid="{00000000-0005-0000-0000-0000CD5C0000}"/>
    <cellStyle name="60% - Accent3 3 2 2" xfId="17761" xr:uid="{00000000-0005-0000-0000-0000CE5C0000}"/>
    <cellStyle name="60% - Accent3 3 2 3" xfId="17762" xr:uid="{00000000-0005-0000-0000-0000CF5C0000}"/>
    <cellStyle name="60% - Accent3 3 2_AVA DVA EL" xfId="17763" xr:uid="{00000000-0005-0000-0000-0000D05C0000}"/>
    <cellStyle name="60% - Accent3 3 3" xfId="17764" xr:uid="{00000000-0005-0000-0000-0000D15C0000}"/>
    <cellStyle name="60% - Accent3 3 4" xfId="47760" xr:uid="{00000000-0005-0000-0000-0000D25C0000}"/>
    <cellStyle name="60% - Accent3 3_4 manuell" xfId="55559" xr:uid="{2D729146-7C74-4A8C-B51A-14C9FF1D4034}"/>
    <cellStyle name="60% - Accent3 4" xfId="5551" xr:uid="{00000000-0005-0000-0000-0000D45C0000}"/>
    <cellStyle name="60% - Accent3 4 2" xfId="17765" xr:uid="{00000000-0005-0000-0000-0000D55C0000}"/>
    <cellStyle name="60% - Accent3 4 2 2" xfId="17766" xr:uid="{00000000-0005-0000-0000-0000D65C0000}"/>
    <cellStyle name="60% - Accent3 4 2 3" xfId="17767" xr:uid="{00000000-0005-0000-0000-0000D75C0000}"/>
    <cellStyle name="60% - Accent3 4 2_AVA DVA EL" xfId="17768" xr:uid="{00000000-0005-0000-0000-0000D85C0000}"/>
    <cellStyle name="60% - Accent3 4 3" xfId="17769" xr:uid="{00000000-0005-0000-0000-0000D95C0000}"/>
    <cellStyle name="60% - Accent3 4 3 2" xfId="17770" xr:uid="{00000000-0005-0000-0000-0000DA5C0000}"/>
    <cellStyle name="60% - Accent3 4 3 3" xfId="17771" xr:uid="{00000000-0005-0000-0000-0000DB5C0000}"/>
    <cellStyle name="60% - Accent3 4 3_AVA DVA EL" xfId="17772" xr:uid="{00000000-0005-0000-0000-0000DC5C0000}"/>
    <cellStyle name="60% - Accent3 4 4" xfId="17773" xr:uid="{00000000-0005-0000-0000-0000DD5C0000}"/>
    <cellStyle name="60% - Accent3 4 4 2" xfId="17774" xr:uid="{00000000-0005-0000-0000-0000DE5C0000}"/>
    <cellStyle name="60% - Accent3 4 4 3" xfId="17775" xr:uid="{00000000-0005-0000-0000-0000DF5C0000}"/>
    <cellStyle name="60% - Accent3 4 4_AVA DVA EL" xfId="17776" xr:uid="{00000000-0005-0000-0000-0000E05C0000}"/>
    <cellStyle name="60% - Accent3 4 5" xfId="17777" xr:uid="{00000000-0005-0000-0000-0000E15C0000}"/>
    <cellStyle name="60% - Accent3 4_A01" xfId="35783" xr:uid="{00000000-0005-0000-0000-0000E25C0000}"/>
    <cellStyle name="60% - Accent3 5" xfId="5552" xr:uid="{00000000-0005-0000-0000-0000E35C0000}"/>
    <cellStyle name="60% - Accent3 5 2" xfId="17778" xr:uid="{00000000-0005-0000-0000-0000E45C0000}"/>
    <cellStyle name="60% - Accent3 5 2 2" xfId="17779" xr:uid="{00000000-0005-0000-0000-0000E55C0000}"/>
    <cellStyle name="60% - Accent3 5 2 3" xfId="17780" xr:uid="{00000000-0005-0000-0000-0000E65C0000}"/>
    <cellStyle name="60% - Accent3 5 2_AVA DVA EL" xfId="17781" xr:uid="{00000000-0005-0000-0000-0000E75C0000}"/>
    <cellStyle name="60% - Accent3 5 3" xfId="17782" xr:uid="{00000000-0005-0000-0000-0000E85C0000}"/>
    <cellStyle name="60% - Accent3 5_A01" xfId="35784" xr:uid="{00000000-0005-0000-0000-0000E95C0000}"/>
    <cellStyle name="60% - Accent3 6" xfId="5553" xr:uid="{00000000-0005-0000-0000-0000EA5C0000}"/>
    <cellStyle name="60% - Accent3 6 2" xfId="17783" xr:uid="{00000000-0005-0000-0000-0000EB5C0000}"/>
    <cellStyle name="60% - Accent3 6 2 2" xfId="17784" xr:uid="{00000000-0005-0000-0000-0000EC5C0000}"/>
    <cellStyle name="60% - Accent3 6 2 3" xfId="17785" xr:uid="{00000000-0005-0000-0000-0000ED5C0000}"/>
    <cellStyle name="60% - Accent3 6 2_AVA DVA EL" xfId="17786" xr:uid="{00000000-0005-0000-0000-0000EE5C0000}"/>
    <cellStyle name="60% - Accent3 6 3" xfId="17787" xr:uid="{00000000-0005-0000-0000-0000EF5C0000}"/>
    <cellStyle name="60% - Accent3 6_A01" xfId="35785" xr:uid="{00000000-0005-0000-0000-0000F05C0000}"/>
    <cellStyle name="60% - Accent3 7" xfId="5554" xr:uid="{00000000-0005-0000-0000-0000F15C0000}"/>
    <cellStyle name="60% - Accent3 7 2" xfId="17788" xr:uid="{00000000-0005-0000-0000-0000F25C0000}"/>
    <cellStyle name="60% - Accent3 7 2 2" xfId="17789" xr:uid="{00000000-0005-0000-0000-0000F35C0000}"/>
    <cellStyle name="60% - Accent3 7 2 3" xfId="17790" xr:uid="{00000000-0005-0000-0000-0000F45C0000}"/>
    <cellStyle name="60% - Accent3 7 2_AVA DVA EL" xfId="17791" xr:uid="{00000000-0005-0000-0000-0000F55C0000}"/>
    <cellStyle name="60% - Accent3 7 3" xfId="17792" xr:uid="{00000000-0005-0000-0000-0000F65C0000}"/>
    <cellStyle name="60% - Accent3 7_A01" xfId="35786" xr:uid="{00000000-0005-0000-0000-0000F75C0000}"/>
    <cellStyle name="60% - Accent3 8" xfId="5555" xr:uid="{00000000-0005-0000-0000-0000F85C0000}"/>
    <cellStyle name="60% - Accent3 8 2" xfId="17793" xr:uid="{00000000-0005-0000-0000-0000F95C0000}"/>
    <cellStyle name="60% - Accent3 8 2 2" xfId="17794" xr:uid="{00000000-0005-0000-0000-0000FA5C0000}"/>
    <cellStyle name="60% - Accent3 8 2 3" xfId="17795" xr:uid="{00000000-0005-0000-0000-0000FB5C0000}"/>
    <cellStyle name="60% - Accent3 8 2_AVA DVA EL" xfId="17796" xr:uid="{00000000-0005-0000-0000-0000FC5C0000}"/>
    <cellStyle name="60% - Accent3 8 3" xfId="17797" xr:uid="{00000000-0005-0000-0000-0000FD5C0000}"/>
    <cellStyle name="60% - Accent3 8_A01" xfId="35787" xr:uid="{00000000-0005-0000-0000-0000FE5C0000}"/>
    <cellStyle name="60% - Accent3 9" xfId="5556" xr:uid="{00000000-0005-0000-0000-0000FF5C0000}"/>
    <cellStyle name="60% - Accent3 9 2" xfId="17798" xr:uid="{00000000-0005-0000-0000-0000005D0000}"/>
    <cellStyle name="60% - Accent3 9 2 2" xfId="17799" xr:uid="{00000000-0005-0000-0000-0000015D0000}"/>
    <cellStyle name="60% - Accent3 9 2 3" xfId="17800" xr:uid="{00000000-0005-0000-0000-0000025D0000}"/>
    <cellStyle name="60% - Accent3 9 2_AVA DVA EL" xfId="17801" xr:uid="{00000000-0005-0000-0000-0000035D0000}"/>
    <cellStyle name="60% - Accent3 9 3" xfId="17802" xr:uid="{00000000-0005-0000-0000-0000045D0000}"/>
    <cellStyle name="60% - Accent3 9_A01" xfId="35788" xr:uid="{00000000-0005-0000-0000-0000055D0000}"/>
    <cellStyle name="60% - Accent3_4Q16" xfId="17803" xr:uid="{00000000-0005-0000-0000-0000065D0000}"/>
    <cellStyle name="60% - Accent4" xfId="5557" xr:uid="{00000000-0005-0000-0000-0000075D0000}"/>
    <cellStyle name="60% - Accent4 10" xfId="5558" xr:uid="{00000000-0005-0000-0000-0000085D0000}"/>
    <cellStyle name="60% - Accent4 10 2" xfId="17804" xr:uid="{00000000-0005-0000-0000-0000095D0000}"/>
    <cellStyle name="60% - Accent4 10 3" xfId="17805" xr:uid="{00000000-0005-0000-0000-00000A5D0000}"/>
    <cellStyle name="60% - Accent4 10_AVA DVA EL" xfId="17806" xr:uid="{00000000-0005-0000-0000-00000B5D0000}"/>
    <cellStyle name="60% - Accent4 11" xfId="5559" xr:uid="{00000000-0005-0000-0000-00000C5D0000}"/>
    <cellStyle name="60% - Accent4 11 2" xfId="17807" xr:uid="{00000000-0005-0000-0000-00000D5D0000}"/>
    <cellStyle name="60% - Accent4 11 3" xfId="17808" xr:uid="{00000000-0005-0000-0000-00000E5D0000}"/>
    <cellStyle name="60% - Accent4 11_AVA DVA EL" xfId="17809" xr:uid="{00000000-0005-0000-0000-00000F5D0000}"/>
    <cellStyle name="60% - Accent4 12" xfId="17810" xr:uid="{00000000-0005-0000-0000-0000105D0000}"/>
    <cellStyle name="60% - Accent4 12 2" xfId="17811" xr:uid="{00000000-0005-0000-0000-0000115D0000}"/>
    <cellStyle name="60% - Accent4 12 3" xfId="17812" xr:uid="{00000000-0005-0000-0000-0000125D0000}"/>
    <cellStyle name="60% - Accent4 12_AVA DVA EL" xfId="17813" xr:uid="{00000000-0005-0000-0000-0000135D0000}"/>
    <cellStyle name="60% - Accent4 13" xfId="17814" xr:uid="{00000000-0005-0000-0000-0000145D0000}"/>
    <cellStyle name="60% - Accent4 13 2" xfId="17815" xr:uid="{00000000-0005-0000-0000-0000155D0000}"/>
    <cellStyle name="60% - Accent4 13 3" xfId="17816" xr:uid="{00000000-0005-0000-0000-0000165D0000}"/>
    <cellStyle name="60% - Accent4 13_AVA DVA EL" xfId="17817" xr:uid="{00000000-0005-0000-0000-0000175D0000}"/>
    <cellStyle name="60% - Accent4 14" xfId="39969" xr:uid="{00000000-0005-0000-0000-0000185D0000}"/>
    <cellStyle name="60% - Accent4 15" xfId="47761" xr:uid="{00000000-0005-0000-0000-0000195D0000}"/>
    <cellStyle name="60% - Accent4 16" xfId="47762" xr:uid="{00000000-0005-0000-0000-00001A5D0000}"/>
    <cellStyle name="60% - Accent4 2" xfId="5560" xr:uid="{00000000-0005-0000-0000-00001B5D0000}"/>
    <cellStyle name="60% - Accent4 2 2" xfId="5561" xr:uid="{00000000-0005-0000-0000-00001C5D0000}"/>
    <cellStyle name="60% - Accent4 2 2 2" xfId="17818" xr:uid="{00000000-0005-0000-0000-00001D5D0000}"/>
    <cellStyle name="60% - Accent4 2 2 2 2" xfId="17819" xr:uid="{00000000-0005-0000-0000-00001E5D0000}"/>
    <cellStyle name="60% - Accent4 2 2 2 3" xfId="17820" xr:uid="{00000000-0005-0000-0000-00001F5D0000}"/>
    <cellStyle name="60% - Accent4 2 2 2_AVA DVA EL" xfId="17821" xr:uid="{00000000-0005-0000-0000-0000205D0000}"/>
    <cellStyle name="60% - Accent4 2 2 3" xfId="17822" xr:uid="{00000000-0005-0000-0000-0000215D0000}"/>
    <cellStyle name="60% - Accent4 2 2 3 2" xfId="17823" xr:uid="{00000000-0005-0000-0000-0000225D0000}"/>
    <cellStyle name="60% - Accent4 2 2 3 3" xfId="17824" xr:uid="{00000000-0005-0000-0000-0000235D0000}"/>
    <cellStyle name="60% - Accent4 2 2 3_AVA DVA EL" xfId="17825" xr:uid="{00000000-0005-0000-0000-0000245D0000}"/>
    <cellStyle name="60% - Accent4 2 2 4" xfId="17826" xr:uid="{00000000-0005-0000-0000-0000255D0000}"/>
    <cellStyle name="60% - Accent4 2 2 4 2" xfId="17827" xr:uid="{00000000-0005-0000-0000-0000265D0000}"/>
    <cellStyle name="60% - Accent4 2 2 4 3" xfId="17828" xr:uid="{00000000-0005-0000-0000-0000275D0000}"/>
    <cellStyle name="60% - Accent4 2 2 4_AVA DVA EL" xfId="17829" xr:uid="{00000000-0005-0000-0000-0000285D0000}"/>
    <cellStyle name="60% - Accent4 2 2 5" xfId="17830" xr:uid="{00000000-0005-0000-0000-0000295D0000}"/>
    <cellStyle name="60% - Accent4 2 2 5 2" xfId="17831" xr:uid="{00000000-0005-0000-0000-00002A5D0000}"/>
    <cellStyle name="60% - Accent4 2 2 5 3" xfId="17832" xr:uid="{00000000-0005-0000-0000-00002B5D0000}"/>
    <cellStyle name="60% - Accent4 2 2 5_AVA DVA EL" xfId="17833" xr:uid="{00000000-0005-0000-0000-00002C5D0000}"/>
    <cellStyle name="60% - Accent4 2 2 6" xfId="17834" xr:uid="{00000000-0005-0000-0000-00002D5D0000}"/>
    <cellStyle name="60% - Accent4 2 2 6 2" xfId="17835" xr:uid="{00000000-0005-0000-0000-00002E5D0000}"/>
    <cellStyle name="60% - Accent4 2 2 6 3" xfId="17836" xr:uid="{00000000-0005-0000-0000-00002F5D0000}"/>
    <cellStyle name="60% - Accent4 2 2 6_AVA DVA EL" xfId="17837" xr:uid="{00000000-0005-0000-0000-0000305D0000}"/>
    <cellStyle name="60% - Accent4 2 2 7" xfId="17838" xr:uid="{00000000-0005-0000-0000-0000315D0000}"/>
    <cellStyle name="60% - Accent4 2 2 8" xfId="47763" xr:uid="{00000000-0005-0000-0000-0000325D0000}"/>
    <cellStyle name="60% - Accent4 2 2_A01" xfId="35789" xr:uid="{00000000-0005-0000-0000-0000335D0000}"/>
    <cellStyle name="60% - Accent4 2 3" xfId="17839" xr:uid="{00000000-0005-0000-0000-0000345D0000}"/>
    <cellStyle name="60% - Accent4 2 3 2" xfId="17840" xr:uid="{00000000-0005-0000-0000-0000355D0000}"/>
    <cellStyle name="60% - Accent4 2 3 2 2" xfId="17841" xr:uid="{00000000-0005-0000-0000-0000365D0000}"/>
    <cellStyle name="60% - Accent4 2 3 2 3" xfId="17842" xr:uid="{00000000-0005-0000-0000-0000375D0000}"/>
    <cellStyle name="60% - Accent4 2 3 2 4" xfId="47764" xr:uid="{00000000-0005-0000-0000-0000385D0000}"/>
    <cellStyle name="60% - Accent4 2 3 2_AVA DVA EL" xfId="17843" xr:uid="{00000000-0005-0000-0000-0000395D0000}"/>
    <cellStyle name="60% - Accent4 2 3 3" xfId="17844" xr:uid="{00000000-0005-0000-0000-00003A5D0000}"/>
    <cellStyle name="60% - Accent4 2 3 3 2" xfId="47765" xr:uid="{00000000-0005-0000-0000-00003B5D0000}"/>
    <cellStyle name="60% - Accent4 2 3 4" xfId="17845" xr:uid="{00000000-0005-0000-0000-00003C5D0000}"/>
    <cellStyle name="60% - Accent4 2 3 4 2" xfId="47766" xr:uid="{00000000-0005-0000-0000-00003D5D0000}"/>
    <cellStyle name="60% - Accent4 2 3 5" xfId="47767" xr:uid="{00000000-0005-0000-0000-00003E5D0000}"/>
    <cellStyle name="60% - Accent4 2 3 6" xfId="47768" xr:uid="{00000000-0005-0000-0000-00003F5D0000}"/>
    <cellStyle name="60% - Accent4 2 3_AVA DVA EL" xfId="17846" xr:uid="{00000000-0005-0000-0000-0000405D0000}"/>
    <cellStyle name="60% - Accent4 2 4" xfId="17847" xr:uid="{00000000-0005-0000-0000-0000415D0000}"/>
    <cellStyle name="60% - Accent4 2 4 2" xfId="17848" xr:uid="{00000000-0005-0000-0000-0000425D0000}"/>
    <cellStyle name="60% - Accent4 2 4 3" xfId="17849" xr:uid="{00000000-0005-0000-0000-0000435D0000}"/>
    <cellStyle name="60% - Accent4 2 4 4" xfId="47769" xr:uid="{00000000-0005-0000-0000-0000445D0000}"/>
    <cellStyle name="60% - Accent4 2 4_AVA DVA EL" xfId="17850" xr:uid="{00000000-0005-0000-0000-0000455D0000}"/>
    <cellStyle name="60% - Accent4 2 5" xfId="17851" xr:uid="{00000000-0005-0000-0000-0000465D0000}"/>
    <cellStyle name="60% - Accent4 2 5 2" xfId="17852" xr:uid="{00000000-0005-0000-0000-0000475D0000}"/>
    <cellStyle name="60% - Accent4 2 5 3" xfId="17853" xr:uid="{00000000-0005-0000-0000-0000485D0000}"/>
    <cellStyle name="60% - Accent4 2 5_AVA DVA EL" xfId="17854" xr:uid="{00000000-0005-0000-0000-0000495D0000}"/>
    <cellStyle name="60% - Accent4 2 6" xfId="17855" xr:uid="{00000000-0005-0000-0000-00004A5D0000}"/>
    <cellStyle name="60% - Accent4 2 6 2" xfId="17856" xr:uid="{00000000-0005-0000-0000-00004B5D0000}"/>
    <cellStyle name="60% - Accent4 2 6 3" xfId="17857" xr:uid="{00000000-0005-0000-0000-00004C5D0000}"/>
    <cellStyle name="60% - Accent4 2 6_AVA DVA EL" xfId="17858" xr:uid="{00000000-0005-0000-0000-00004D5D0000}"/>
    <cellStyle name="60% - Accent4 2 7" xfId="17859" xr:uid="{00000000-0005-0000-0000-00004E5D0000}"/>
    <cellStyle name="60% - Accent4 2 7 2" xfId="17860" xr:uid="{00000000-0005-0000-0000-00004F5D0000}"/>
    <cellStyle name="60% - Accent4 2 7 3" xfId="17861" xr:uid="{00000000-0005-0000-0000-0000505D0000}"/>
    <cellStyle name="60% - Accent4 2 7_AVA DVA EL" xfId="17862" xr:uid="{00000000-0005-0000-0000-0000515D0000}"/>
    <cellStyle name="60% - Accent4 2 8" xfId="17863" xr:uid="{00000000-0005-0000-0000-0000525D0000}"/>
    <cellStyle name="60% - Accent4 2 9" xfId="47770" xr:uid="{00000000-0005-0000-0000-0000535D0000}"/>
    <cellStyle name="60% - Accent4 2_4 manuell" xfId="55560" xr:uid="{C8CAB23F-C382-4DDD-8AA7-DBD08146E063}"/>
    <cellStyle name="60% - Accent4 3" xfId="5562" xr:uid="{00000000-0005-0000-0000-0000555D0000}"/>
    <cellStyle name="60% - Accent4 3 2" xfId="17864" xr:uid="{00000000-0005-0000-0000-0000565D0000}"/>
    <cellStyle name="60% - Accent4 3 2 2" xfId="17865" xr:uid="{00000000-0005-0000-0000-0000575D0000}"/>
    <cellStyle name="60% - Accent4 3 2 3" xfId="17866" xr:uid="{00000000-0005-0000-0000-0000585D0000}"/>
    <cellStyle name="60% - Accent4 3 2_AVA DVA EL" xfId="17867" xr:uid="{00000000-0005-0000-0000-0000595D0000}"/>
    <cellStyle name="60% - Accent4 3 3" xfId="17868" xr:uid="{00000000-0005-0000-0000-00005A5D0000}"/>
    <cellStyle name="60% - Accent4 3 4" xfId="47771" xr:uid="{00000000-0005-0000-0000-00005B5D0000}"/>
    <cellStyle name="60% - Accent4 3_4 manuell" xfId="55561" xr:uid="{ADE5FCD2-350F-44D0-9F10-105716DFE0AF}"/>
    <cellStyle name="60% - Accent4 4" xfId="5563" xr:uid="{00000000-0005-0000-0000-00005D5D0000}"/>
    <cellStyle name="60% - Accent4 4 2" xfId="17869" xr:uid="{00000000-0005-0000-0000-00005E5D0000}"/>
    <cellStyle name="60% - Accent4 4 2 2" xfId="17870" xr:uid="{00000000-0005-0000-0000-00005F5D0000}"/>
    <cellStyle name="60% - Accent4 4 2 3" xfId="17871" xr:uid="{00000000-0005-0000-0000-0000605D0000}"/>
    <cellStyle name="60% - Accent4 4 2_AVA DVA EL" xfId="17872" xr:uid="{00000000-0005-0000-0000-0000615D0000}"/>
    <cellStyle name="60% - Accent4 4 3" xfId="17873" xr:uid="{00000000-0005-0000-0000-0000625D0000}"/>
    <cellStyle name="60% - Accent4 4 3 2" xfId="17874" xr:uid="{00000000-0005-0000-0000-0000635D0000}"/>
    <cellStyle name="60% - Accent4 4 3 3" xfId="17875" xr:uid="{00000000-0005-0000-0000-0000645D0000}"/>
    <cellStyle name="60% - Accent4 4 3_AVA DVA EL" xfId="17876" xr:uid="{00000000-0005-0000-0000-0000655D0000}"/>
    <cellStyle name="60% - Accent4 4 4" xfId="17877" xr:uid="{00000000-0005-0000-0000-0000665D0000}"/>
    <cellStyle name="60% - Accent4 4 4 2" xfId="17878" xr:uid="{00000000-0005-0000-0000-0000675D0000}"/>
    <cellStyle name="60% - Accent4 4 4 3" xfId="17879" xr:uid="{00000000-0005-0000-0000-0000685D0000}"/>
    <cellStyle name="60% - Accent4 4 4_AVA DVA EL" xfId="17880" xr:uid="{00000000-0005-0000-0000-0000695D0000}"/>
    <cellStyle name="60% - Accent4 4 5" xfId="17881" xr:uid="{00000000-0005-0000-0000-00006A5D0000}"/>
    <cellStyle name="60% - Accent4 4_A01" xfId="35790" xr:uid="{00000000-0005-0000-0000-00006B5D0000}"/>
    <cellStyle name="60% - Accent4 5" xfId="5564" xr:uid="{00000000-0005-0000-0000-00006C5D0000}"/>
    <cellStyle name="60% - Accent4 5 2" xfId="17882" xr:uid="{00000000-0005-0000-0000-00006D5D0000}"/>
    <cellStyle name="60% - Accent4 5 2 2" xfId="17883" xr:uid="{00000000-0005-0000-0000-00006E5D0000}"/>
    <cellStyle name="60% - Accent4 5 2 3" xfId="17884" xr:uid="{00000000-0005-0000-0000-00006F5D0000}"/>
    <cellStyle name="60% - Accent4 5 2_AVA DVA EL" xfId="17885" xr:uid="{00000000-0005-0000-0000-0000705D0000}"/>
    <cellStyle name="60% - Accent4 5 3" xfId="17886" xr:uid="{00000000-0005-0000-0000-0000715D0000}"/>
    <cellStyle name="60% - Accent4 5_A01" xfId="35791" xr:uid="{00000000-0005-0000-0000-0000725D0000}"/>
    <cellStyle name="60% - Accent4 6" xfId="5565" xr:uid="{00000000-0005-0000-0000-0000735D0000}"/>
    <cellStyle name="60% - Accent4 6 2" xfId="17887" xr:uid="{00000000-0005-0000-0000-0000745D0000}"/>
    <cellStyle name="60% - Accent4 6 2 2" xfId="17888" xr:uid="{00000000-0005-0000-0000-0000755D0000}"/>
    <cellStyle name="60% - Accent4 6 2 3" xfId="17889" xr:uid="{00000000-0005-0000-0000-0000765D0000}"/>
    <cellStyle name="60% - Accent4 6 2_AVA DVA EL" xfId="17890" xr:uid="{00000000-0005-0000-0000-0000775D0000}"/>
    <cellStyle name="60% - Accent4 6 3" xfId="17891" xr:uid="{00000000-0005-0000-0000-0000785D0000}"/>
    <cellStyle name="60% - Accent4 6_A01" xfId="35792" xr:uid="{00000000-0005-0000-0000-0000795D0000}"/>
    <cellStyle name="60% - Accent4 7" xfId="5566" xr:uid="{00000000-0005-0000-0000-00007A5D0000}"/>
    <cellStyle name="60% - Accent4 7 2" xfId="17892" xr:uid="{00000000-0005-0000-0000-00007B5D0000}"/>
    <cellStyle name="60% - Accent4 7 2 2" xfId="17893" xr:uid="{00000000-0005-0000-0000-00007C5D0000}"/>
    <cellStyle name="60% - Accent4 7 2 3" xfId="17894" xr:uid="{00000000-0005-0000-0000-00007D5D0000}"/>
    <cellStyle name="60% - Accent4 7 2_AVA DVA EL" xfId="17895" xr:uid="{00000000-0005-0000-0000-00007E5D0000}"/>
    <cellStyle name="60% - Accent4 7 3" xfId="17896" xr:uid="{00000000-0005-0000-0000-00007F5D0000}"/>
    <cellStyle name="60% - Accent4 7_A01" xfId="35793" xr:uid="{00000000-0005-0000-0000-0000805D0000}"/>
    <cellStyle name="60% - Accent4 8" xfId="5567" xr:uid="{00000000-0005-0000-0000-0000815D0000}"/>
    <cellStyle name="60% - Accent4 8 2" xfId="17897" xr:uid="{00000000-0005-0000-0000-0000825D0000}"/>
    <cellStyle name="60% - Accent4 8 2 2" xfId="17898" xr:uid="{00000000-0005-0000-0000-0000835D0000}"/>
    <cellStyle name="60% - Accent4 8 2 3" xfId="17899" xr:uid="{00000000-0005-0000-0000-0000845D0000}"/>
    <cellStyle name="60% - Accent4 8 2_AVA DVA EL" xfId="17900" xr:uid="{00000000-0005-0000-0000-0000855D0000}"/>
    <cellStyle name="60% - Accent4 8 3" xfId="17901" xr:uid="{00000000-0005-0000-0000-0000865D0000}"/>
    <cellStyle name="60% - Accent4 8_A01" xfId="35794" xr:uid="{00000000-0005-0000-0000-0000875D0000}"/>
    <cellStyle name="60% - Accent4 9" xfId="5568" xr:uid="{00000000-0005-0000-0000-0000885D0000}"/>
    <cellStyle name="60% - Accent4 9 2" xfId="17902" xr:uid="{00000000-0005-0000-0000-0000895D0000}"/>
    <cellStyle name="60% - Accent4 9 2 2" xfId="17903" xr:uid="{00000000-0005-0000-0000-00008A5D0000}"/>
    <cellStyle name="60% - Accent4 9 2 3" xfId="17904" xr:uid="{00000000-0005-0000-0000-00008B5D0000}"/>
    <cellStyle name="60% - Accent4 9 2_AVA DVA EL" xfId="17905" xr:uid="{00000000-0005-0000-0000-00008C5D0000}"/>
    <cellStyle name="60% - Accent4 9 3" xfId="17906" xr:uid="{00000000-0005-0000-0000-00008D5D0000}"/>
    <cellStyle name="60% - Accent4 9_A01" xfId="35795" xr:uid="{00000000-0005-0000-0000-00008E5D0000}"/>
    <cellStyle name="60% - Accent4_4Q16" xfId="17907" xr:uid="{00000000-0005-0000-0000-00008F5D0000}"/>
    <cellStyle name="60% - Accent5" xfId="5569" xr:uid="{00000000-0005-0000-0000-0000905D0000}"/>
    <cellStyle name="60% - Accent5 10" xfId="5570" xr:uid="{00000000-0005-0000-0000-0000915D0000}"/>
    <cellStyle name="60% - Accent5 11" xfId="5571" xr:uid="{00000000-0005-0000-0000-0000925D0000}"/>
    <cellStyle name="60% - Accent5 2" xfId="5572" xr:uid="{00000000-0005-0000-0000-0000935D0000}"/>
    <cellStyle name="60% - Accent5 2 2" xfId="5573" xr:uid="{00000000-0005-0000-0000-0000945D0000}"/>
    <cellStyle name="60% - Accent5 2 2 2" xfId="17908" xr:uid="{00000000-0005-0000-0000-0000955D0000}"/>
    <cellStyle name="60% - Accent5 2 2 2 2" xfId="17909" xr:uid="{00000000-0005-0000-0000-0000965D0000}"/>
    <cellStyle name="60% - Accent5 2 2 2 3" xfId="17910" xr:uid="{00000000-0005-0000-0000-0000975D0000}"/>
    <cellStyle name="60% - Accent5 2 2 2_AVA DVA EL" xfId="17911" xr:uid="{00000000-0005-0000-0000-0000985D0000}"/>
    <cellStyle name="60% - Accent5 2 2 3" xfId="17912" xr:uid="{00000000-0005-0000-0000-0000995D0000}"/>
    <cellStyle name="60% - Accent5 2 2 3 2" xfId="17913" xr:uid="{00000000-0005-0000-0000-00009A5D0000}"/>
    <cellStyle name="60% - Accent5 2 2 3 3" xfId="17914" xr:uid="{00000000-0005-0000-0000-00009B5D0000}"/>
    <cellStyle name="60% - Accent5 2 2 3_AVA DVA EL" xfId="17915" xr:uid="{00000000-0005-0000-0000-00009C5D0000}"/>
    <cellStyle name="60% - Accent5 2 2 4" xfId="17916" xr:uid="{00000000-0005-0000-0000-00009D5D0000}"/>
    <cellStyle name="60% - Accent5 2 2 4 2" xfId="17917" xr:uid="{00000000-0005-0000-0000-00009E5D0000}"/>
    <cellStyle name="60% - Accent5 2 2 4 3" xfId="17918" xr:uid="{00000000-0005-0000-0000-00009F5D0000}"/>
    <cellStyle name="60% - Accent5 2 2 4_AVA DVA EL" xfId="17919" xr:uid="{00000000-0005-0000-0000-0000A05D0000}"/>
    <cellStyle name="60% - Accent5 2 2 5" xfId="17920" xr:uid="{00000000-0005-0000-0000-0000A15D0000}"/>
    <cellStyle name="60% - Accent5 2 2 5 2" xfId="17921" xr:uid="{00000000-0005-0000-0000-0000A25D0000}"/>
    <cellStyle name="60% - Accent5 2 2 5 3" xfId="17922" xr:uid="{00000000-0005-0000-0000-0000A35D0000}"/>
    <cellStyle name="60% - Accent5 2 2 5_AVA DVA EL" xfId="17923" xr:uid="{00000000-0005-0000-0000-0000A45D0000}"/>
    <cellStyle name="60% - Accent5 2 2 6" xfId="17924" xr:uid="{00000000-0005-0000-0000-0000A55D0000}"/>
    <cellStyle name="60% - Accent5 2 2 6 2" xfId="17925" xr:uid="{00000000-0005-0000-0000-0000A65D0000}"/>
    <cellStyle name="60% - Accent5 2 2 6 3" xfId="17926" xr:uid="{00000000-0005-0000-0000-0000A75D0000}"/>
    <cellStyle name="60% - Accent5 2 2 6_AVA DVA EL" xfId="17927" xr:uid="{00000000-0005-0000-0000-0000A85D0000}"/>
    <cellStyle name="60% - Accent5 2 2 7" xfId="17928" xr:uid="{00000000-0005-0000-0000-0000A95D0000}"/>
    <cellStyle name="60% - Accent5 2 2 8" xfId="47772" xr:uid="{00000000-0005-0000-0000-0000AA5D0000}"/>
    <cellStyle name="60% - Accent5 2 2_A01" xfId="35796" xr:uid="{00000000-0005-0000-0000-0000AB5D0000}"/>
    <cellStyle name="60% - Accent5 2 3" xfId="17929" xr:uid="{00000000-0005-0000-0000-0000AC5D0000}"/>
    <cellStyle name="60% - Accent5 2 3 2" xfId="17930" xr:uid="{00000000-0005-0000-0000-0000AD5D0000}"/>
    <cellStyle name="60% - Accent5 2 3 3" xfId="17931" xr:uid="{00000000-0005-0000-0000-0000AE5D0000}"/>
    <cellStyle name="60% - Accent5 2 3_AVA DVA EL" xfId="17932" xr:uid="{00000000-0005-0000-0000-0000AF5D0000}"/>
    <cellStyle name="60% - Accent5 2 4" xfId="17933" xr:uid="{00000000-0005-0000-0000-0000B05D0000}"/>
    <cellStyle name="60% - Accent5 2 4 2" xfId="17934" xr:uid="{00000000-0005-0000-0000-0000B15D0000}"/>
    <cellStyle name="60% - Accent5 2 4 3" xfId="17935" xr:uid="{00000000-0005-0000-0000-0000B25D0000}"/>
    <cellStyle name="60% - Accent5 2 4_AVA DVA EL" xfId="17936" xr:uid="{00000000-0005-0000-0000-0000B35D0000}"/>
    <cellStyle name="60% - Accent5 2 5" xfId="17937" xr:uid="{00000000-0005-0000-0000-0000B45D0000}"/>
    <cellStyle name="60% - Accent5 2 5 2" xfId="17938" xr:uid="{00000000-0005-0000-0000-0000B55D0000}"/>
    <cellStyle name="60% - Accent5 2 5 3" xfId="17939" xr:uid="{00000000-0005-0000-0000-0000B65D0000}"/>
    <cellStyle name="60% - Accent5 2 5_AVA DVA EL" xfId="17940" xr:uid="{00000000-0005-0000-0000-0000B75D0000}"/>
    <cellStyle name="60% - Accent5 2 6" xfId="17941" xr:uid="{00000000-0005-0000-0000-0000B85D0000}"/>
    <cellStyle name="60% - Accent5 2 6 2" xfId="17942" xr:uid="{00000000-0005-0000-0000-0000B95D0000}"/>
    <cellStyle name="60% - Accent5 2 6 3" xfId="17943" xr:uid="{00000000-0005-0000-0000-0000BA5D0000}"/>
    <cellStyle name="60% - Accent5 2 6_AVA DVA EL" xfId="17944" xr:uid="{00000000-0005-0000-0000-0000BB5D0000}"/>
    <cellStyle name="60% - Accent5 2 7" xfId="17945" xr:uid="{00000000-0005-0000-0000-0000BC5D0000}"/>
    <cellStyle name="60% - Accent5 2 7 2" xfId="17946" xr:uid="{00000000-0005-0000-0000-0000BD5D0000}"/>
    <cellStyle name="60% - Accent5 2 7 3" xfId="17947" xr:uid="{00000000-0005-0000-0000-0000BE5D0000}"/>
    <cellStyle name="60% - Accent5 2 7_AVA DVA EL" xfId="17948" xr:uid="{00000000-0005-0000-0000-0000BF5D0000}"/>
    <cellStyle name="60% - Accent5 2 8" xfId="17949" xr:uid="{00000000-0005-0000-0000-0000C05D0000}"/>
    <cellStyle name="60% - Accent5 2 9" xfId="47773" xr:uid="{00000000-0005-0000-0000-0000C15D0000}"/>
    <cellStyle name="60% - Accent5 2_4 manuell" xfId="55562" xr:uid="{B1064026-8232-400C-B0AC-9B481E3AF955}"/>
    <cellStyle name="60% - Accent5 3" xfId="5574" xr:uid="{00000000-0005-0000-0000-0000C35D0000}"/>
    <cellStyle name="60% - Accent5 3 2" xfId="17950" xr:uid="{00000000-0005-0000-0000-0000C45D0000}"/>
    <cellStyle name="60% - Accent5 3 2 2" xfId="17951" xr:uid="{00000000-0005-0000-0000-0000C55D0000}"/>
    <cellStyle name="60% - Accent5 3 2 3" xfId="17952" xr:uid="{00000000-0005-0000-0000-0000C65D0000}"/>
    <cellStyle name="60% - Accent5 3 2_AVA DVA EL" xfId="17953" xr:uid="{00000000-0005-0000-0000-0000C75D0000}"/>
    <cellStyle name="60% - Accent5 3 3" xfId="17954" xr:uid="{00000000-0005-0000-0000-0000C85D0000}"/>
    <cellStyle name="60% - Accent5 3 4" xfId="47774" xr:uid="{00000000-0005-0000-0000-0000C95D0000}"/>
    <cellStyle name="60% - Accent5 3_4 manuell" xfId="55563" xr:uid="{E4EEFCDE-6F25-4E3A-8E5F-C531A74D1330}"/>
    <cellStyle name="60% - Accent5 4" xfId="5575" xr:uid="{00000000-0005-0000-0000-0000CB5D0000}"/>
    <cellStyle name="60% - Accent5 4 2" xfId="17955" xr:uid="{00000000-0005-0000-0000-0000CC5D0000}"/>
    <cellStyle name="60% - Accent5 4 2 2" xfId="17956" xr:uid="{00000000-0005-0000-0000-0000CD5D0000}"/>
    <cellStyle name="60% - Accent5 4 2 3" xfId="17957" xr:uid="{00000000-0005-0000-0000-0000CE5D0000}"/>
    <cellStyle name="60% - Accent5 4 2_AVA DVA EL" xfId="17958" xr:uid="{00000000-0005-0000-0000-0000CF5D0000}"/>
    <cellStyle name="60% - Accent5 4 3" xfId="17959" xr:uid="{00000000-0005-0000-0000-0000D05D0000}"/>
    <cellStyle name="60% - Accent5 4 3 2" xfId="17960" xr:uid="{00000000-0005-0000-0000-0000D15D0000}"/>
    <cellStyle name="60% - Accent5 4 3 3" xfId="17961" xr:uid="{00000000-0005-0000-0000-0000D25D0000}"/>
    <cellStyle name="60% - Accent5 4 3_AVA DVA EL" xfId="17962" xr:uid="{00000000-0005-0000-0000-0000D35D0000}"/>
    <cellStyle name="60% - Accent5 4 4" xfId="17963" xr:uid="{00000000-0005-0000-0000-0000D45D0000}"/>
    <cellStyle name="60% - Accent5 4 4 2" xfId="17964" xr:uid="{00000000-0005-0000-0000-0000D55D0000}"/>
    <cellStyle name="60% - Accent5 4 4 3" xfId="17965" xr:uid="{00000000-0005-0000-0000-0000D65D0000}"/>
    <cellStyle name="60% - Accent5 4 4_AVA DVA EL" xfId="17966" xr:uid="{00000000-0005-0000-0000-0000D75D0000}"/>
    <cellStyle name="60% - Accent5 4 5" xfId="17967" xr:uid="{00000000-0005-0000-0000-0000D85D0000}"/>
    <cellStyle name="60% - Accent5 4_A01" xfId="35797" xr:uid="{00000000-0005-0000-0000-0000D95D0000}"/>
    <cellStyle name="60% - Accent5 5" xfId="5576" xr:uid="{00000000-0005-0000-0000-0000DA5D0000}"/>
    <cellStyle name="60% - Accent5 5 2" xfId="17968" xr:uid="{00000000-0005-0000-0000-0000DB5D0000}"/>
    <cellStyle name="60% - Accent5 5 2 2" xfId="17969" xr:uid="{00000000-0005-0000-0000-0000DC5D0000}"/>
    <cellStyle name="60% - Accent5 5 2 3" xfId="17970" xr:uid="{00000000-0005-0000-0000-0000DD5D0000}"/>
    <cellStyle name="60% - Accent5 5 2_AVA DVA EL" xfId="17971" xr:uid="{00000000-0005-0000-0000-0000DE5D0000}"/>
    <cellStyle name="60% - Accent5 5 3" xfId="17972" xr:uid="{00000000-0005-0000-0000-0000DF5D0000}"/>
    <cellStyle name="60% - Accent5 5_A01" xfId="35798" xr:uid="{00000000-0005-0000-0000-0000E05D0000}"/>
    <cellStyle name="60% - Accent5 6" xfId="5577" xr:uid="{00000000-0005-0000-0000-0000E15D0000}"/>
    <cellStyle name="60% - Accent5 6 2" xfId="17973" xr:uid="{00000000-0005-0000-0000-0000E25D0000}"/>
    <cellStyle name="60% - Accent5 6 2 2" xfId="17974" xr:uid="{00000000-0005-0000-0000-0000E35D0000}"/>
    <cellStyle name="60% - Accent5 6 2 3" xfId="17975" xr:uid="{00000000-0005-0000-0000-0000E45D0000}"/>
    <cellStyle name="60% - Accent5 6 2_AVA DVA EL" xfId="17976" xr:uid="{00000000-0005-0000-0000-0000E55D0000}"/>
    <cellStyle name="60% - Accent5 6 3" xfId="17977" xr:uid="{00000000-0005-0000-0000-0000E65D0000}"/>
    <cellStyle name="60% - Accent5 6_A01" xfId="35799" xr:uid="{00000000-0005-0000-0000-0000E75D0000}"/>
    <cellStyle name="60% - Accent5 7" xfId="5578" xr:uid="{00000000-0005-0000-0000-0000E85D0000}"/>
    <cellStyle name="60% - Accent5 7 2" xfId="17978" xr:uid="{00000000-0005-0000-0000-0000E95D0000}"/>
    <cellStyle name="60% - Accent5 7_A01" xfId="35800" xr:uid="{00000000-0005-0000-0000-0000EA5D0000}"/>
    <cellStyle name="60% - Accent5 8" xfId="5579" xr:uid="{00000000-0005-0000-0000-0000EB5D0000}"/>
    <cellStyle name="60% - Accent5 8 2" xfId="17979" xr:uid="{00000000-0005-0000-0000-0000EC5D0000}"/>
    <cellStyle name="60% - Accent5 8_A01" xfId="35801" xr:uid="{00000000-0005-0000-0000-0000ED5D0000}"/>
    <cellStyle name="60% - Accent5 9" xfId="5580" xr:uid="{00000000-0005-0000-0000-0000EE5D0000}"/>
    <cellStyle name="60% - Accent5 9 2" xfId="17980" xr:uid="{00000000-0005-0000-0000-0000EF5D0000}"/>
    <cellStyle name="60% - Accent5 9_A01" xfId="35802" xr:uid="{00000000-0005-0000-0000-0000F05D0000}"/>
    <cellStyle name="60% - Accent5_4Q16" xfId="17981" xr:uid="{00000000-0005-0000-0000-0000F15D0000}"/>
    <cellStyle name="60% - Accent6" xfId="5581" xr:uid="{00000000-0005-0000-0000-0000F25D0000}"/>
    <cellStyle name="60% - Accent6 10" xfId="5582" xr:uid="{00000000-0005-0000-0000-0000F35D0000}"/>
    <cellStyle name="60% - Accent6 10 2" xfId="17982" xr:uid="{00000000-0005-0000-0000-0000F45D0000}"/>
    <cellStyle name="60% - Accent6 10 3" xfId="17983" xr:uid="{00000000-0005-0000-0000-0000F55D0000}"/>
    <cellStyle name="60% - Accent6 10_AVA DVA EL" xfId="17984" xr:uid="{00000000-0005-0000-0000-0000F65D0000}"/>
    <cellStyle name="60% - Accent6 11" xfId="5583" xr:uid="{00000000-0005-0000-0000-0000F75D0000}"/>
    <cellStyle name="60% - Accent6 11 2" xfId="17985" xr:uid="{00000000-0005-0000-0000-0000F85D0000}"/>
    <cellStyle name="60% - Accent6 11 3" xfId="17986" xr:uid="{00000000-0005-0000-0000-0000F95D0000}"/>
    <cellStyle name="60% - Accent6 11_AVA DVA EL" xfId="17987" xr:uid="{00000000-0005-0000-0000-0000FA5D0000}"/>
    <cellStyle name="60% - Accent6 12" xfId="17988" xr:uid="{00000000-0005-0000-0000-0000FB5D0000}"/>
    <cellStyle name="60% - Accent6 12 2" xfId="17989" xr:uid="{00000000-0005-0000-0000-0000FC5D0000}"/>
    <cellStyle name="60% - Accent6 12 3" xfId="17990" xr:uid="{00000000-0005-0000-0000-0000FD5D0000}"/>
    <cellStyle name="60% - Accent6 12_AVA DVA EL" xfId="17991" xr:uid="{00000000-0005-0000-0000-0000FE5D0000}"/>
    <cellStyle name="60% - Accent6 13" xfId="17992" xr:uid="{00000000-0005-0000-0000-0000FF5D0000}"/>
    <cellStyle name="60% - Accent6 13 2" xfId="17993" xr:uid="{00000000-0005-0000-0000-0000005E0000}"/>
    <cellStyle name="60% - Accent6 13 3" xfId="17994" xr:uid="{00000000-0005-0000-0000-0000015E0000}"/>
    <cellStyle name="60% - Accent6 13_AVA DVA EL" xfId="17995" xr:uid="{00000000-0005-0000-0000-0000025E0000}"/>
    <cellStyle name="60% - Accent6 14" xfId="39970" xr:uid="{00000000-0005-0000-0000-0000035E0000}"/>
    <cellStyle name="60% - Accent6 15" xfId="47775" xr:uid="{00000000-0005-0000-0000-0000045E0000}"/>
    <cellStyle name="60% - Accent6 16" xfId="47776" xr:uid="{00000000-0005-0000-0000-0000055E0000}"/>
    <cellStyle name="60% - Accent6 2" xfId="5584" xr:uid="{00000000-0005-0000-0000-0000065E0000}"/>
    <cellStyle name="60% - Accent6 2 2" xfId="5585" xr:uid="{00000000-0005-0000-0000-0000075E0000}"/>
    <cellStyle name="60% - Accent6 2 2 2" xfId="17996" xr:uid="{00000000-0005-0000-0000-0000085E0000}"/>
    <cellStyle name="60% - Accent6 2 2 2 2" xfId="17997" xr:uid="{00000000-0005-0000-0000-0000095E0000}"/>
    <cellStyle name="60% - Accent6 2 2 2 3" xfId="17998" xr:uid="{00000000-0005-0000-0000-00000A5E0000}"/>
    <cellStyle name="60% - Accent6 2 2 2_AVA DVA EL" xfId="17999" xr:uid="{00000000-0005-0000-0000-00000B5E0000}"/>
    <cellStyle name="60% - Accent6 2 2 3" xfId="18000" xr:uid="{00000000-0005-0000-0000-00000C5E0000}"/>
    <cellStyle name="60% - Accent6 2 2 3 2" xfId="18001" xr:uid="{00000000-0005-0000-0000-00000D5E0000}"/>
    <cellStyle name="60% - Accent6 2 2 3 3" xfId="18002" xr:uid="{00000000-0005-0000-0000-00000E5E0000}"/>
    <cellStyle name="60% - Accent6 2 2 3_AVA DVA EL" xfId="18003" xr:uid="{00000000-0005-0000-0000-00000F5E0000}"/>
    <cellStyle name="60% - Accent6 2 2 4" xfId="18004" xr:uid="{00000000-0005-0000-0000-0000105E0000}"/>
    <cellStyle name="60% - Accent6 2 2 4 2" xfId="18005" xr:uid="{00000000-0005-0000-0000-0000115E0000}"/>
    <cellStyle name="60% - Accent6 2 2 4 3" xfId="18006" xr:uid="{00000000-0005-0000-0000-0000125E0000}"/>
    <cellStyle name="60% - Accent6 2 2 4_AVA DVA EL" xfId="18007" xr:uid="{00000000-0005-0000-0000-0000135E0000}"/>
    <cellStyle name="60% - Accent6 2 2 5" xfId="18008" xr:uid="{00000000-0005-0000-0000-0000145E0000}"/>
    <cellStyle name="60% - Accent6 2 2 5 2" xfId="18009" xr:uid="{00000000-0005-0000-0000-0000155E0000}"/>
    <cellStyle name="60% - Accent6 2 2 5 3" xfId="18010" xr:uid="{00000000-0005-0000-0000-0000165E0000}"/>
    <cellStyle name="60% - Accent6 2 2 5_AVA DVA EL" xfId="18011" xr:uid="{00000000-0005-0000-0000-0000175E0000}"/>
    <cellStyle name="60% - Accent6 2 2 6" xfId="18012" xr:uid="{00000000-0005-0000-0000-0000185E0000}"/>
    <cellStyle name="60% - Accent6 2 2 6 2" xfId="18013" xr:uid="{00000000-0005-0000-0000-0000195E0000}"/>
    <cellStyle name="60% - Accent6 2 2 6 3" xfId="18014" xr:uid="{00000000-0005-0000-0000-00001A5E0000}"/>
    <cellStyle name="60% - Accent6 2 2 6_AVA DVA EL" xfId="18015" xr:uid="{00000000-0005-0000-0000-00001B5E0000}"/>
    <cellStyle name="60% - Accent6 2 2 7" xfId="18016" xr:uid="{00000000-0005-0000-0000-00001C5E0000}"/>
    <cellStyle name="60% - Accent6 2 2 8" xfId="47777" xr:uid="{00000000-0005-0000-0000-00001D5E0000}"/>
    <cellStyle name="60% - Accent6 2 2_A01" xfId="35803" xr:uid="{00000000-0005-0000-0000-00001E5E0000}"/>
    <cellStyle name="60% - Accent6 2 3" xfId="18017" xr:uid="{00000000-0005-0000-0000-00001F5E0000}"/>
    <cellStyle name="60% - Accent6 2 3 2" xfId="18018" xr:uid="{00000000-0005-0000-0000-0000205E0000}"/>
    <cellStyle name="60% - Accent6 2 3 2 2" xfId="18019" xr:uid="{00000000-0005-0000-0000-0000215E0000}"/>
    <cellStyle name="60% - Accent6 2 3 2 3" xfId="18020" xr:uid="{00000000-0005-0000-0000-0000225E0000}"/>
    <cellStyle name="60% - Accent6 2 3 2 4" xfId="47778" xr:uid="{00000000-0005-0000-0000-0000235E0000}"/>
    <cellStyle name="60% - Accent6 2 3 2_AVA DVA EL" xfId="18021" xr:uid="{00000000-0005-0000-0000-0000245E0000}"/>
    <cellStyle name="60% - Accent6 2 3 3" xfId="18022" xr:uid="{00000000-0005-0000-0000-0000255E0000}"/>
    <cellStyle name="60% - Accent6 2 3 3 2" xfId="47779" xr:uid="{00000000-0005-0000-0000-0000265E0000}"/>
    <cellStyle name="60% - Accent6 2 3 4" xfId="18023" xr:uid="{00000000-0005-0000-0000-0000275E0000}"/>
    <cellStyle name="60% - Accent6 2 3 4 2" xfId="47780" xr:uid="{00000000-0005-0000-0000-0000285E0000}"/>
    <cellStyle name="60% - Accent6 2 3 5" xfId="47781" xr:uid="{00000000-0005-0000-0000-0000295E0000}"/>
    <cellStyle name="60% - Accent6 2 3 6" xfId="47782" xr:uid="{00000000-0005-0000-0000-00002A5E0000}"/>
    <cellStyle name="60% - Accent6 2 3_AVA DVA EL" xfId="18024" xr:uid="{00000000-0005-0000-0000-00002B5E0000}"/>
    <cellStyle name="60% - Accent6 2 4" xfId="18025" xr:uid="{00000000-0005-0000-0000-00002C5E0000}"/>
    <cellStyle name="60% - Accent6 2 4 2" xfId="18026" xr:uid="{00000000-0005-0000-0000-00002D5E0000}"/>
    <cellStyle name="60% - Accent6 2 4 3" xfId="18027" xr:uid="{00000000-0005-0000-0000-00002E5E0000}"/>
    <cellStyle name="60% - Accent6 2 4 4" xfId="47783" xr:uid="{00000000-0005-0000-0000-00002F5E0000}"/>
    <cellStyle name="60% - Accent6 2 4_AVA DVA EL" xfId="18028" xr:uid="{00000000-0005-0000-0000-0000305E0000}"/>
    <cellStyle name="60% - Accent6 2 5" xfId="18029" xr:uid="{00000000-0005-0000-0000-0000315E0000}"/>
    <cellStyle name="60% - Accent6 2 5 2" xfId="18030" xr:uid="{00000000-0005-0000-0000-0000325E0000}"/>
    <cellStyle name="60% - Accent6 2 5 3" xfId="18031" xr:uid="{00000000-0005-0000-0000-0000335E0000}"/>
    <cellStyle name="60% - Accent6 2 5_AVA DVA EL" xfId="18032" xr:uid="{00000000-0005-0000-0000-0000345E0000}"/>
    <cellStyle name="60% - Accent6 2 6" xfId="18033" xr:uid="{00000000-0005-0000-0000-0000355E0000}"/>
    <cellStyle name="60% - Accent6 2 6 2" xfId="18034" xr:uid="{00000000-0005-0000-0000-0000365E0000}"/>
    <cellStyle name="60% - Accent6 2 6 3" xfId="18035" xr:uid="{00000000-0005-0000-0000-0000375E0000}"/>
    <cellStyle name="60% - Accent6 2 6_AVA DVA EL" xfId="18036" xr:uid="{00000000-0005-0000-0000-0000385E0000}"/>
    <cellStyle name="60% - Accent6 2 7" xfId="18037" xr:uid="{00000000-0005-0000-0000-0000395E0000}"/>
    <cellStyle name="60% - Accent6 2 7 2" xfId="18038" xr:uid="{00000000-0005-0000-0000-00003A5E0000}"/>
    <cellStyle name="60% - Accent6 2 7 3" xfId="18039" xr:uid="{00000000-0005-0000-0000-00003B5E0000}"/>
    <cellStyle name="60% - Accent6 2 7_AVA DVA EL" xfId="18040" xr:uid="{00000000-0005-0000-0000-00003C5E0000}"/>
    <cellStyle name="60% - Accent6 2 8" xfId="18041" xr:uid="{00000000-0005-0000-0000-00003D5E0000}"/>
    <cellStyle name="60% - Accent6 2 9" xfId="47784" xr:uid="{00000000-0005-0000-0000-00003E5E0000}"/>
    <cellStyle name="60% - Accent6 2_4 manuell" xfId="55564" xr:uid="{66926E78-507E-455D-841B-FF220FF496E2}"/>
    <cellStyle name="60% - Accent6 3" xfId="5586" xr:uid="{00000000-0005-0000-0000-0000405E0000}"/>
    <cellStyle name="60% - Accent6 3 2" xfId="18042" xr:uid="{00000000-0005-0000-0000-0000415E0000}"/>
    <cellStyle name="60% - Accent6 3 2 2" xfId="18043" xr:uid="{00000000-0005-0000-0000-0000425E0000}"/>
    <cellStyle name="60% - Accent6 3 2 3" xfId="18044" xr:uid="{00000000-0005-0000-0000-0000435E0000}"/>
    <cellStyle name="60% - Accent6 3 2_AVA DVA EL" xfId="18045" xr:uid="{00000000-0005-0000-0000-0000445E0000}"/>
    <cellStyle name="60% - Accent6 3 3" xfId="18046" xr:uid="{00000000-0005-0000-0000-0000455E0000}"/>
    <cellStyle name="60% - Accent6 3 4" xfId="47785" xr:uid="{00000000-0005-0000-0000-0000465E0000}"/>
    <cellStyle name="60% - Accent6 3_4 manuell" xfId="55565" xr:uid="{C5BEFB7A-505F-4119-BF22-A791D6FA9063}"/>
    <cellStyle name="60% - Accent6 4" xfId="5587" xr:uid="{00000000-0005-0000-0000-0000485E0000}"/>
    <cellStyle name="60% - Accent6 4 2" xfId="18047" xr:uid="{00000000-0005-0000-0000-0000495E0000}"/>
    <cellStyle name="60% - Accent6 4 2 2" xfId="18048" xr:uid="{00000000-0005-0000-0000-00004A5E0000}"/>
    <cellStyle name="60% - Accent6 4 2 3" xfId="18049" xr:uid="{00000000-0005-0000-0000-00004B5E0000}"/>
    <cellStyle name="60% - Accent6 4 2_AVA DVA EL" xfId="18050" xr:uid="{00000000-0005-0000-0000-00004C5E0000}"/>
    <cellStyle name="60% - Accent6 4 3" xfId="18051" xr:uid="{00000000-0005-0000-0000-00004D5E0000}"/>
    <cellStyle name="60% - Accent6 4 3 2" xfId="18052" xr:uid="{00000000-0005-0000-0000-00004E5E0000}"/>
    <cellStyle name="60% - Accent6 4 3 3" xfId="18053" xr:uid="{00000000-0005-0000-0000-00004F5E0000}"/>
    <cellStyle name="60% - Accent6 4 3_AVA DVA EL" xfId="18054" xr:uid="{00000000-0005-0000-0000-0000505E0000}"/>
    <cellStyle name="60% - Accent6 4 4" xfId="18055" xr:uid="{00000000-0005-0000-0000-0000515E0000}"/>
    <cellStyle name="60% - Accent6 4 4 2" xfId="18056" xr:uid="{00000000-0005-0000-0000-0000525E0000}"/>
    <cellStyle name="60% - Accent6 4 4 3" xfId="18057" xr:uid="{00000000-0005-0000-0000-0000535E0000}"/>
    <cellStyle name="60% - Accent6 4 4_AVA DVA EL" xfId="18058" xr:uid="{00000000-0005-0000-0000-0000545E0000}"/>
    <cellStyle name="60% - Accent6 4 5" xfId="18059" xr:uid="{00000000-0005-0000-0000-0000555E0000}"/>
    <cellStyle name="60% - Accent6 4_A01" xfId="35804" xr:uid="{00000000-0005-0000-0000-0000565E0000}"/>
    <cellStyle name="60% - Accent6 5" xfId="5588" xr:uid="{00000000-0005-0000-0000-0000575E0000}"/>
    <cellStyle name="60% - Accent6 5 2" xfId="18060" xr:uid="{00000000-0005-0000-0000-0000585E0000}"/>
    <cellStyle name="60% - Accent6 5 2 2" xfId="18061" xr:uid="{00000000-0005-0000-0000-0000595E0000}"/>
    <cellStyle name="60% - Accent6 5 2 3" xfId="18062" xr:uid="{00000000-0005-0000-0000-00005A5E0000}"/>
    <cellStyle name="60% - Accent6 5 2_AVA DVA EL" xfId="18063" xr:uid="{00000000-0005-0000-0000-00005B5E0000}"/>
    <cellStyle name="60% - Accent6 5 3" xfId="18064" xr:uid="{00000000-0005-0000-0000-00005C5E0000}"/>
    <cellStyle name="60% - Accent6 5_A01" xfId="35805" xr:uid="{00000000-0005-0000-0000-00005D5E0000}"/>
    <cellStyle name="60% - Accent6 6" xfId="5589" xr:uid="{00000000-0005-0000-0000-00005E5E0000}"/>
    <cellStyle name="60% - Accent6 6 2" xfId="18065" xr:uid="{00000000-0005-0000-0000-00005F5E0000}"/>
    <cellStyle name="60% - Accent6 6 2 2" xfId="18066" xr:uid="{00000000-0005-0000-0000-0000605E0000}"/>
    <cellStyle name="60% - Accent6 6 2 3" xfId="18067" xr:uid="{00000000-0005-0000-0000-0000615E0000}"/>
    <cellStyle name="60% - Accent6 6 2_AVA DVA EL" xfId="18068" xr:uid="{00000000-0005-0000-0000-0000625E0000}"/>
    <cellStyle name="60% - Accent6 6 3" xfId="18069" xr:uid="{00000000-0005-0000-0000-0000635E0000}"/>
    <cellStyle name="60% - Accent6 6_A01" xfId="35806" xr:uid="{00000000-0005-0000-0000-0000645E0000}"/>
    <cellStyle name="60% - Accent6 7" xfId="5590" xr:uid="{00000000-0005-0000-0000-0000655E0000}"/>
    <cellStyle name="60% - Accent6 7 2" xfId="18070" xr:uid="{00000000-0005-0000-0000-0000665E0000}"/>
    <cellStyle name="60% - Accent6 7 2 2" xfId="18071" xr:uid="{00000000-0005-0000-0000-0000675E0000}"/>
    <cellStyle name="60% - Accent6 7 2 3" xfId="18072" xr:uid="{00000000-0005-0000-0000-0000685E0000}"/>
    <cellStyle name="60% - Accent6 7 2_AVA DVA EL" xfId="18073" xr:uid="{00000000-0005-0000-0000-0000695E0000}"/>
    <cellStyle name="60% - Accent6 7 3" xfId="18074" xr:uid="{00000000-0005-0000-0000-00006A5E0000}"/>
    <cellStyle name="60% - Accent6 7_A01" xfId="35807" xr:uid="{00000000-0005-0000-0000-00006B5E0000}"/>
    <cellStyle name="60% - Accent6 8" xfId="5591" xr:uid="{00000000-0005-0000-0000-00006C5E0000}"/>
    <cellStyle name="60% - Accent6 8 2" xfId="18075" xr:uid="{00000000-0005-0000-0000-00006D5E0000}"/>
    <cellStyle name="60% - Accent6 8 2 2" xfId="18076" xr:uid="{00000000-0005-0000-0000-00006E5E0000}"/>
    <cellStyle name="60% - Accent6 8 2 3" xfId="18077" xr:uid="{00000000-0005-0000-0000-00006F5E0000}"/>
    <cellStyle name="60% - Accent6 8 2_AVA DVA EL" xfId="18078" xr:uid="{00000000-0005-0000-0000-0000705E0000}"/>
    <cellStyle name="60% - Accent6 8 3" xfId="18079" xr:uid="{00000000-0005-0000-0000-0000715E0000}"/>
    <cellStyle name="60% - Accent6 8_A01" xfId="35808" xr:uid="{00000000-0005-0000-0000-0000725E0000}"/>
    <cellStyle name="60% - Accent6 9" xfId="5592" xr:uid="{00000000-0005-0000-0000-0000735E0000}"/>
    <cellStyle name="60% - Accent6 9 2" xfId="18080" xr:uid="{00000000-0005-0000-0000-0000745E0000}"/>
    <cellStyle name="60% - Accent6 9 2 2" xfId="18081" xr:uid="{00000000-0005-0000-0000-0000755E0000}"/>
    <cellStyle name="60% - Accent6 9 2 3" xfId="18082" xr:uid="{00000000-0005-0000-0000-0000765E0000}"/>
    <cellStyle name="60% - Accent6 9 2_AVA DVA EL" xfId="18083" xr:uid="{00000000-0005-0000-0000-0000775E0000}"/>
    <cellStyle name="60% - Accent6 9 3" xfId="18084" xr:uid="{00000000-0005-0000-0000-0000785E0000}"/>
    <cellStyle name="60% - Accent6 9_A01" xfId="35809" xr:uid="{00000000-0005-0000-0000-0000795E0000}"/>
    <cellStyle name="60% - Accent6_4Q16" xfId="18085" xr:uid="{00000000-0005-0000-0000-00007A5E0000}"/>
    <cellStyle name="60% - akcent 1" xfId="18086" xr:uid="{00000000-0005-0000-0000-00007B5E0000}"/>
    <cellStyle name="60% - akcent 1 2" xfId="18087" xr:uid="{00000000-0005-0000-0000-00007C5E0000}"/>
    <cellStyle name="60% - akcent 1 3" xfId="18088" xr:uid="{00000000-0005-0000-0000-00007D5E0000}"/>
    <cellStyle name="60% - akcent 1_AVA DVA EL" xfId="18089" xr:uid="{00000000-0005-0000-0000-00007E5E0000}"/>
    <cellStyle name="60% - akcent 2" xfId="18090" xr:uid="{00000000-0005-0000-0000-00007F5E0000}"/>
    <cellStyle name="60% - akcent 2 2" xfId="18091" xr:uid="{00000000-0005-0000-0000-0000805E0000}"/>
    <cellStyle name="60% - akcent 2 3" xfId="18092" xr:uid="{00000000-0005-0000-0000-0000815E0000}"/>
    <cellStyle name="60% - akcent 2_AVA DVA EL" xfId="18093" xr:uid="{00000000-0005-0000-0000-0000825E0000}"/>
    <cellStyle name="60% - akcent 3" xfId="18094" xr:uid="{00000000-0005-0000-0000-0000835E0000}"/>
    <cellStyle name="60% - akcent 3 2" xfId="18095" xr:uid="{00000000-0005-0000-0000-0000845E0000}"/>
    <cellStyle name="60% - akcent 3 3" xfId="18096" xr:uid="{00000000-0005-0000-0000-0000855E0000}"/>
    <cellStyle name="60% - akcent 3_AVA DVA EL" xfId="18097" xr:uid="{00000000-0005-0000-0000-0000865E0000}"/>
    <cellStyle name="60% - akcent 4" xfId="18098" xr:uid="{00000000-0005-0000-0000-0000875E0000}"/>
    <cellStyle name="60% - akcent 4 2" xfId="18099" xr:uid="{00000000-0005-0000-0000-0000885E0000}"/>
    <cellStyle name="60% - akcent 4 3" xfId="18100" xr:uid="{00000000-0005-0000-0000-0000895E0000}"/>
    <cellStyle name="60% - akcent 4_AVA DVA EL" xfId="18101" xr:uid="{00000000-0005-0000-0000-00008A5E0000}"/>
    <cellStyle name="60% - akcent 5" xfId="18102" xr:uid="{00000000-0005-0000-0000-00008B5E0000}"/>
    <cellStyle name="60% - akcent 5 2" xfId="18103" xr:uid="{00000000-0005-0000-0000-00008C5E0000}"/>
    <cellStyle name="60% - akcent 5 3" xfId="18104" xr:uid="{00000000-0005-0000-0000-00008D5E0000}"/>
    <cellStyle name="60% - akcent 5_AVA DVA EL" xfId="18105" xr:uid="{00000000-0005-0000-0000-00008E5E0000}"/>
    <cellStyle name="60% - akcent 6" xfId="18106" xr:uid="{00000000-0005-0000-0000-00008F5E0000}"/>
    <cellStyle name="60% - akcent 6 2" xfId="18107" xr:uid="{00000000-0005-0000-0000-0000905E0000}"/>
    <cellStyle name="60% - akcent 6 3" xfId="18108" xr:uid="{00000000-0005-0000-0000-0000915E0000}"/>
    <cellStyle name="60% - akcent 6_AVA DVA EL" xfId="18109" xr:uid="{00000000-0005-0000-0000-0000925E0000}"/>
    <cellStyle name="60% - Énfasis1" xfId="5593" xr:uid="{00000000-0005-0000-0000-0000935E0000}"/>
    <cellStyle name="60% - Énfasis1 2" xfId="18110" xr:uid="{00000000-0005-0000-0000-0000945E0000}"/>
    <cellStyle name="60% - Énfasis1 3" xfId="47786" xr:uid="{00000000-0005-0000-0000-0000955E0000}"/>
    <cellStyle name="60% - Énfasis1_4 manuell" xfId="55566" xr:uid="{9F6DE8BB-4F23-4E90-95BE-51C1385A0F23}"/>
    <cellStyle name="60% - Énfasis2" xfId="5594" xr:uid="{00000000-0005-0000-0000-0000975E0000}"/>
    <cellStyle name="60% - Énfasis2 2" xfId="18111" xr:uid="{00000000-0005-0000-0000-0000985E0000}"/>
    <cellStyle name="60% - Énfasis2 3" xfId="47787" xr:uid="{00000000-0005-0000-0000-0000995E0000}"/>
    <cellStyle name="60% - Énfasis2_4 manuell" xfId="55567" xr:uid="{E917F0F2-CFF8-4A87-842A-871B6B5BA265}"/>
    <cellStyle name="60% - Énfasis3" xfId="5595" xr:uid="{00000000-0005-0000-0000-00009B5E0000}"/>
    <cellStyle name="60% - Énfasis3 2" xfId="18112" xr:uid="{00000000-0005-0000-0000-00009C5E0000}"/>
    <cellStyle name="60% - Énfasis3 3" xfId="47788" xr:uid="{00000000-0005-0000-0000-00009D5E0000}"/>
    <cellStyle name="60% - Énfasis3_4 manuell" xfId="55568" xr:uid="{4EC28D69-0A70-421C-8361-6E45973F788F}"/>
    <cellStyle name="60% - Énfasis4" xfId="5596" xr:uid="{00000000-0005-0000-0000-00009F5E0000}"/>
    <cellStyle name="60% - Énfasis4 2" xfId="18113" xr:uid="{00000000-0005-0000-0000-0000A05E0000}"/>
    <cellStyle name="60% - Énfasis4 3" xfId="47789" xr:uid="{00000000-0005-0000-0000-0000A15E0000}"/>
    <cellStyle name="60% - Énfasis4_4 manuell" xfId="55569" xr:uid="{24EA01D5-0DE2-4C93-99F6-ECB48A74BCC6}"/>
    <cellStyle name="60% - Énfasis5" xfId="5597" xr:uid="{00000000-0005-0000-0000-0000A35E0000}"/>
    <cellStyle name="60% - Énfasis5 2" xfId="18114" xr:uid="{00000000-0005-0000-0000-0000A45E0000}"/>
    <cellStyle name="60% - Énfasis5 3" xfId="47790" xr:uid="{00000000-0005-0000-0000-0000A55E0000}"/>
    <cellStyle name="60% - Énfasis5_4 manuell" xfId="55570" xr:uid="{4B2D5F98-EB14-4627-A71F-FF762206818F}"/>
    <cellStyle name="60% - Énfasis6" xfId="5598" xr:uid="{00000000-0005-0000-0000-0000A75E0000}"/>
    <cellStyle name="60% - Énfasis6 2" xfId="18115" xr:uid="{00000000-0005-0000-0000-0000A85E0000}"/>
    <cellStyle name="60% - Énfasis6 3" xfId="47791" xr:uid="{00000000-0005-0000-0000-0000A95E0000}"/>
    <cellStyle name="60% - Énfasis6_4 manuell" xfId="55571" xr:uid="{4EB2A8D4-0084-4E19-BCA9-1C5CF292CA19}"/>
    <cellStyle name="60% – paryškinimas 1" xfId="5599" xr:uid="{00000000-0005-0000-0000-0000AB5E0000}"/>
    <cellStyle name="60% – paryškinimas 1 2" xfId="18116" xr:uid="{00000000-0005-0000-0000-0000AC5E0000}"/>
    <cellStyle name="60% – paryškinimas 1_A01" xfId="35810" xr:uid="{00000000-0005-0000-0000-0000AD5E0000}"/>
    <cellStyle name="60% – paryškinimas 2" xfId="5600" xr:uid="{00000000-0005-0000-0000-0000AE5E0000}"/>
    <cellStyle name="60% – paryškinimas 2 2" xfId="18117" xr:uid="{00000000-0005-0000-0000-0000AF5E0000}"/>
    <cellStyle name="60% – paryškinimas 2_A01" xfId="35811" xr:uid="{00000000-0005-0000-0000-0000B05E0000}"/>
    <cellStyle name="60% – paryškinimas 3" xfId="5601" xr:uid="{00000000-0005-0000-0000-0000B15E0000}"/>
    <cellStyle name="60% – paryškinimas 3 2" xfId="18118" xr:uid="{00000000-0005-0000-0000-0000B25E0000}"/>
    <cellStyle name="60% – paryškinimas 3_A01" xfId="35812" xr:uid="{00000000-0005-0000-0000-0000B35E0000}"/>
    <cellStyle name="60% – paryškinimas 4" xfId="5602" xr:uid="{00000000-0005-0000-0000-0000B45E0000}"/>
    <cellStyle name="60% – paryškinimas 4 2" xfId="18119" xr:uid="{00000000-0005-0000-0000-0000B55E0000}"/>
    <cellStyle name="60% – paryškinimas 4_A01" xfId="35813" xr:uid="{00000000-0005-0000-0000-0000B65E0000}"/>
    <cellStyle name="60% – paryškinimas 5" xfId="5603" xr:uid="{00000000-0005-0000-0000-0000B75E0000}"/>
    <cellStyle name="60% – paryškinimas 5 2" xfId="18120" xr:uid="{00000000-0005-0000-0000-0000B85E0000}"/>
    <cellStyle name="60% – paryškinimas 5_A01" xfId="35814" xr:uid="{00000000-0005-0000-0000-0000B95E0000}"/>
    <cellStyle name="60% – paryškinimas 6" xfId="5604" xr:uid="{00000000-0005-0000-0000-0000BA5E0000}"/>
    <cellStyle name="60% – paryškinimas 6 2" xfId="18121" xr:uid="{00000000-0005-0000-0000-0000BB5E0000}"/>
    <cellStyle name="60% – paryškinimas 6_A01" xfId="35815" xr:uid="{00000000-0005-0000-0000-0000BC5E0000}"/>
    <cellStyle name="60% - uthevingsfarge 1" xfId="36257" xr:uid="{00000000-0005-0000-0000-0000BD5E0000}"/>
    <cellStyle name="60% - uthevingsfarge 1 2" xfId="5605" xr:uid="{00000000-0005-0000-0000-0000BE5E0000}"/>
    <cellStyle name="60% - uthevingsfarge 1 2 2" xfId="18122" xr:uid="{00000000-0005-0000-0000-0000BF5E0000}"/>
    <cellStyle name="60% - uthevingsfarge 1 2 2 2" xfId="18123" xr:uid="{00000000-0005-0000-0000-0000C05E0000}"/>
    <cellStyle name="60% - uthevingsfarge 1 2 2 3" xfId="18124" xr:uid="{00000000-0005-0000-0000-0000C15E0000}"/>
    <cellStyle name="60% - uthevingsfarge 1 2 2 4" xfId="39971" xr:uid="{00000000-0005-0000-0000-0000C25E0000}"/>
    <cellStyle name="60% - uthevingsfarge 1 2 2_AVA DVA EL" xfId="18125" xr:uid="{00000000-0005-0000-0000-0000C35E0000}"/>
    <cellStyle name="60% - uthevingsfarge 1 2 3" xfId="18126" xr:uid="{00000000-0005-0000-0000-0000C45E0000}"/>
    <cellStyle name="60% - uthevingsfarge 1 2 3 2" xfId="39972" xr:uid="{00000000-0005-0000-0000-0000C55E0000}"/>
    <cellStyle name="60% - uthevingsfarge 1 2 4" xfId="47792" xr:uid="{00000000-0005-0000-0000-0000C65E0000}"/>
    <cellStyle name="60% - uthevingsfarge 1 2 5" xfId="47793" xr:uid="{00000000-0005-0000-0000-0000C75E0000}"/>
    <cellStyle name="60% - uthevingsfarge 1 2 6" xfId="47794" xr:uid="{00000000-0005-0000-0000-0000C85E0000}"/>
    <cellStyle name="60% - uthevingsfarge 1 2_A01" xfId="35816" xr:uid="{00000000-0005-0000-0000-0000C95E0000}"/>
    <cellStyle name="60% - uthevingsfarge 1 3" xfId="18127" xr:uid="{00000000-0005-0000-0000-0000CA5E0000}"/>
    <cellStyle name="60% - uthevingsfarge 1 3 2" xfId="18128" xr:uid="{00000000-0005-0000-0000-0000CB5E0000}"/>
    <cellStyle name="60% - uthevingsfarge 1 3 3" xfId="18129" xr:uid="{00000000-0005-0000-0000-0000CC5E0000}"/>
    <cellStyle name="60% - uthevingsfarge 1 3 4" xfId="39973" xr:uid="{00000000-0005-0000-0000-0000CD5E0000}"/>
    <cellStyle name="60% - uthevingsfarge 1 3_AVA DVA EL" xfId="18130" xr:uid="{00000000-0005-0000-0000-0000CE5E0000}"/>
    <cellStyle name="60% - uthevingsfarge 1 4" xfId="18131" xr:uid="{00000000-0005-0000-0000-0000CF5E0000}"/>
    <cellStyle name="60% - uthevingsfarge 1 4 2" xfId="39974" xr:uid="{00000000-0005-0000-0000-0000D05E0000}"/>
    <cellStyle name="60% - uthevingsfarge 1 5" xfId="18132" xr:uid="{00000000-0005-0000-0000-0000D15E0000}"/>
    <cellStyle name="60% - uthevingsfarge 1 6" xfId="47795" xr:uid="{00000000-0005-0000-0000-0000D25E0000}"/>
    <cellStyle name="60% - uthevingsfarge 1_4 manuell" xfId="55572" xr:uid="{E52C80A9-1453-4DF5-98BB-C873EB406DEC}"/>
    <cellStyle name="60% - uthevingsfarge 2" xfId="36258" xr:uid="{00000000-0005-0000-0000-0000D45E0000}"/>
    <cellStyle name="60% - uthevingsfarge 2 2" xfId="5606" xr:uid="{00000000-0005-0000-0000-0000D55E0000}"/>
    <cellStyle name="60% - uthevingsfarge 2 2 2" xfId="18133" xr:uid="{00000000-0005-0000-0000-0000D65E0000}"/>
    <cellStyle name="60% - uthevingsfarge 2 2 2 2" xfId="18134" xr:uid="{00000000-0005-0000-0000-0000D75E0000}"/>
    <cellStyle name="60% - uthevingsfarge 2 2 2 3" xfId="18135" xr:uid="{00000000-0005-0000-0000-0000D85E0000}"/>
    <cellStyle name="60% - uthevingsfarge 2 2 2 4" xfId="39975" xr:uid="{00000000-0005-0000-0000-0000D95E0000}"/>
    <cellStyle name="60% - uthevingsfarge 2 2 2_AVA DVA EL" xfId="18136" xr:uid="{00000000-0005-0000-0000-0000DA5E0000}"/>
    <cellStyle name="60% - uthevingsfarge 2 2 3" xfId="18137" xr:uid="{00000000-0005-0000-0000-0000DB5E0000}"/>
    <cellStyle name="60% - uthevingsfarge 2 2 3 2" xfId="39976" xr:uid="{00000000-0005-0000-0000-0000DC5E0000}"/>
    <cellStyle name="60% - uthevingsfarge 2 2 4" xfId="47796" xr:uid="{00000000-0005-0000-0000-0000DD5E0000}"/>
    <cellStyle name="60% - uthevingsfarge 2 2 5" xfId="47797" xr:uid="{00000000-0005-0000-0000-0000DE5E0000}"/>
    <cellStyle name="60% - uthevingsfarge 2 2 6" xfId="47798" xr:uid="{00000000-0005-0000-0000-0000DF5E0000}"/>
    <cellStyle name="60% - uthevingsfarge 2 2_A01" xfId="35817" xr:uid="{00000000-0005-0000-0000-0000E05E0000}"/>
    <cellStyle name="60% - uthevingsfarge 2 3" xfId="18138" xr:uid="{00000000-0005-0000-0000-0000E15E0000}"/>
    <cellStyle name="60% - uthevingsfarge 2 3 2" xfId="18139" xr:uid="{00000000-0005-0000-0000-0000E25E0000}"/>
    <cellStyle name="60% - uthevingsfarge 2 3 3" xfId="18140" xr:uid="{00000000-0005-0000-0000-0000E35E0000}"/>
    <cellStyle name="60% - uthevingsfarge 2 3 4" xfId="39977" xr:uid="{00000000-0005-0000-0000-0000E45E0000}"/>
    <cellStyle name="60% - uthevingsfarge 2 3_AVA DVA EL" xfId="18141" xr:uid="{00000000-0005-0000-0000-0000E55E0000}"/>
    <cellStyle name="60% - uthevingsfarge 2 4" xfId="18142" xr:uid="{00000000-0005-0000-0000-0000E65E0000}"/>
    <cellStyle name="60% - uthevingsfarge 2 4 2" xfId="39978" xr:uid="{00000000-0005-0000-0000-0000E75E0000}"/>
    <cellStyle name="60% - uthevingsfarge 2 5" xfId="18143" xr:uid="{00000000-0005-0000-0000-0000E85E0000}"/>
    <cellStyle name="60% - uthevingsfarge 2 6" xfId="47799" xr:uid="{00000000-0005-0000-0000-0000E95E0000}"/>
    <cellStyle name="60% - uthevingsfarge 2_4 manuell" xfId="55573" xr:uid="{BAFAF66B-C8BD-41F3-BDD7-4B8E9FF21C54}"/>
    <cellStyle name="60% - uthevingsfarge 3" xfId="36259" xr:uid="{00000000-0005-0000-0000-0000EB5E0000}"/>
    <cellStyle name="60% - uthevingsfarge 3 2" xfId="5607" xr:uid="{00000000-0005-0000-0000-0000EC5E0000}"/>
    <cellStyle name="60% - uthevingsfarge 3 2 2" xfId="18144" xr:uid="{00000000-0005-0000-0000-0000ED5E0000}"/>
    <cellStyle name="60% - uthevingsfarge 3 2 2 2" xfId="18145" xr:uid="{00000000-0005-0000-0000-0000EE5E0000}"/>
    <cellStyle name="60% - uthevingsfarge 3 2 2 3" xfId="18146" xr:uid="{00000000-0005-0000-0000-0000EF5E0000}"/>
    <cellStyle name="60% - uthevingsfarge 3 2 2 4" xfId="39979" xr:uid="{00000000-0005-0000-0000-0000F05E0000}"/>
    <cellStyle name="60% - uthevingsfarge 3 2 2_AVA DVA EL" xfId="18147" xr:uid="{00000000-0005-0000-0000-0000F15E0000}"/>
    <cellStyle name="60% - uthevingsfarge 3 2 3" xfId="18148" xr:uid="{00000000-0005-0000-0000-0000F25E0000}"/>
    <cellStyle name="60% - uthevingsfarge 3 2 3 2" xfId="39980" xr:uid="{00000000-0005-0000-0000-0000F35E0000}"/>
    <cellStyle name="60% - uthevingsfarge 3 2 4" xfId="47800" xr:uid="{00000000-0005-0000-0000-0000F45E0000}"/>
    <cellStyle name="60% - uthevingsfarge 3 2 5" xfId="47801" xr:uid="{00000000-0005-0000-0000-0000F55E0000}"/>
    <cellStyle name="60% - uthevingsfarge 3 2 6" xfId="47802" xr:uid="{00000000-0005-0000-0000-0000F65E0000}"/>
    <cellStyle name="60% - uthevingsfarge 3 2_A01" xfId="35818" xr:uid="{00000000-0005-0000-0000-0000F75E0000}"/>
    <cellStyle name="60% - uthevingsfarge 3 3" xfId="18149" xr:uid="{00000000-0005-0000-0000-0000F85E0000}"/>
    <cellStyle name="60% - uthevingsfarge 3 3 2" xfId="18150" xr:uid="{00000000-0005-0000-0000-0000F95E0000}"/>
    <cellStyle name="60% - uthevingsfarge 3 3 3" xfId="18151" xr:uid="{00000000-0005-0000-0000-0000FA5E0000}"/>
    <cellStyle name="60% - uthevingsfarge 3 3 4" xfId="39981" xr:uid="{00000000-0005-0000-0000-0000FB5E0000}"/>
    <cellStyle name="60% - uthevingsfarge 3 3_AVA DVA EL" xfId="18152" xr:uid="{00000000-0005-0000-0000-0000FC5E0000}"/>
    <cellStyle name="60% - uthevingsfarge 3 4" xfId="18153" xr:uid="{00000000-0005-0000-0000-0000FD5E0000}"/>
    <cellStyle name="60% - uthevingsfarge 3 4 2" xfId="39982" xr:uid="{00000000-0005-0000-0000-0000FE5E0000}"/>
    <cellStyle name="60% - uthevingsfarge 3 5" xfId="18154" xr:uid="{00000000-0005-0000-0000-0000FF5E0000}"/>
    <cellStyle name="60% - uthevingsfarge 3 6" xfId="47803" xr:uid="{00000000-0005-0000-0000-0000005F0000}"/>
    <cellStyle name="60% - uthevingsfarge 3_4 manuell" xfId="55574" xr:uid="{E85E8BDA-4760-41E8-AED7-C6E6545AA296}"/>
    <cellStyle name="60% - uthevingsfarge 4" xfId="36260" xr:uid="{00000000-0005-0000-0000-0000025F0000}"/>
    <cellStyle name="60% - uthevingsfarge 4 2" xfId="5608" xr:uid="{00000000-0005-0000-0000-0000035F0000}"/>
    <cellStyle name="60% - uthevingsfarge 4 2 2" xfId="18155" xr:uid="{00000000-0005-0000-0000-0000045F0000}"/>
    <cellStyle name="60% - uthevingsfarge 4 2 2 2" xfId="18156" xr:uid="{00000000-0005-0000-0000-0000055F0000}"/>
    <cellStyle name="60% - uthevingsfarge 4 2 2 3" xfId="18157" xr:uid="{00000000-0005-0000-0000-0000065F0000}"/>
    <cellStyle name="60% - uthevingsfarge 4 2 2 4" xfId="39983" xr:uid="{00000000-0005-0000-0000-0000075F0000}"/>
    <cellStyle name="60% - uthevingsfarge 4 2 2_AVA DVA EL" xfId="18158" xr:uid="{00000000-0005-0000-0000-0000085F0000}"/>
    <cellStyle name="60% - uthevingsfarge 4 2 3" xfId="18159" xr:uid="{00000000-0005-0000-0000-0000095F0000}"/>
    <cellStyle name="60% - uthevingsfarge 4 2 3 2" xfId="39984" xr:uid="{00000000-0005-0000-0000-00000A5F0000}"/>
    <cellStyle name="60% - uthevingsfarge 4 2 4" xfId="47804" xr:uid="{00000000-0005-0000-0000-00000B5F0000}"/>
    <cellStyle name="60% - uthevingsfarge 4 2 5" xfId="47805" xr:uid="{00000000-0005-0000-0000-00000C5F0000}"/>
    <cellStyle name="60% - uthevingsfarge 4 2 6" xfId="47806" xr:uid="{00000000-0005-0000-0000-00000D5F0000}"/>
    <cellStyle name="60% - uthevingsfarge 4 2_A01" xfId="35819" xr:uid="{00000000-0005-0000-0000-00000E5F0000}"/>
    <cellStyle name="60% - uthevingsfarge 4 3" xfId="18160" xr:uid="{00000000-0005-0000-0000-00000F5F0000}"/>
    <cellStyle name="60% - uthevingsfarge 4 3 2" xfId="18161" xr:uid="{00000000-0005-0000-0000-0000105F0000}"/>
    <cellStyle name="60% - uthevingsfarge 4 3 3" xfId="18162" xr:uid="{00000000-0005-0000-0000-0000115F0000}"/>
    <cellStyle name="60% - uthevingsfarge 4 3 4" xfId="39985" xr:uid="{00000000-0005-0000-0000-0000125F0000}"/>
    <cellStyle name="60% - uthevingsfarge 4 3_AVA DVA EL" xfId="18163" xr:uid="{00000000-0005-0000-0000-0000135F0000}"/>
    <cellStyle name="60% - uthevingsfarge 4 4" xfId="18164" xr:uid="{00000000-0005-0000-0000-0000145F0000}"/>
    <cellStyle name="60% - uthevingsfarge 4 4 2" xfId="39986" xr:uid="{00000000-0005-0000-0000-0000155F0000}"/>
    <cellStyle name="60% - uthevingsfarge 4 5" xfId="18165" xr:uid="{00000000-0005-0000-0000-0000165F0000}"/>
    <cellStyle name="60% - uthevingsfarge 4 6" xfId="47807" xr:uid="{00000000-0005-0000-0000-0000175F0000}"/>
    <cellStyle name="60% - uthevingsfarge 4_4 manuell" xfId="55575" xr:uid="{9D288E9A-21E5-48BE-8306-20FD216B6CE3}"/>
    <cellStyle name="60% - uthevingsfarge 5" xfId="36261" xr:uid="{00000000-0005-0000-0000-0000195F0000}"/>
    <cellStyle name="60% - uthevingsfarge 5 2" xfId="5609" xr:uid="{00000000-0005-0000-0000-00001A5F0000}"/>
    <cellStyle name="60% - uthevingsfarge 5 2 2" xfId="18166" xr:uid="{00000000-0005-0000-0000-00001B5F0000}"/>
    <cellStyle name="60% - uthevingsfarge 5 2 2 2" xfId="18167" xr:uid="{00000000-0005-0000-0000-00001C5F0000}"/>
    <cellStyle name="60% - uthevingsfarge 5 2 2 3" xfId="18168" xr:uid="{00000000-0005-0000-0000-00001D5F0000}"/>
    <cellStyle name="60% - uthevingsfarge 5 2 2 4" xfId="39987" xr:uid="{00000000-0005-0000-0000-00001E5F0000}"/>
    <cellStyle name="60% - uthevingsfarge 5 2 2_AVA DVA EL" xfId="18169" xr:uid="{00000000-0005-0000-0000-00001F5F0000}"/>
    <cellStyle name="60% - uthevingsfarge 5 2 3" xfId="18170" xr:uid="{00000000-0005-0000-0000-0000205F0000}"/>
    <cellStyle name="60% - uthevingsfarge 5 2 3 2" xfId="39988" xr:uid="{00000000-0005-0000-0000-0000215F0000}"/>
    <cellStyle name="60% - uthevingsfarge 5 2 4" xfId="47808" xr:uid="{00000000-0005-0000-0000-0000225F0000}"/>
    <cellStyle name="60% - uthevingsfarge 5 2 5" xfId="47809" xr:uid="{00000000-0005-0000-0000-0000235F0000}"/>
    <cellStyle name="60% - uthevingsfarge 5 2 6" xfId="47810" xr:uid="{00000000-0005-0000-0000-0000245F0000}"/>
    <cellStyle name="60% - uthevingsfarge 5 2_A01" xfId="35820" xr:uid="{00000000-0005-0000-0000-0000255F0000}"/>
    <cellStyle name="60% - uthevingsfarge 5 3" xfId="18171" xr:uid="{00000000-0005-0000-0000-0000265F0000}"/>
    <cellStyle name="60% - uthevingsfarge 5 3 2" xfId="18172" xr:uid="{00000000-0005-0000-0000-0000275F0000}"/>
    <cellStyle name="60% - uthevingsfarge 5 3 3" xfId="18173" xr:uid="{00000000-0005-0000-0000-0000285F0000}"/>
    <cellStyle name="60% - uthevingsfarge 5 3 4" xfId="39989" xr:uid="{00000000-0005-0000-0000-0000295F0000}"/>
    <cellStyle name="60% - uthevingsfarge 5 3_AVA DVA EL" xfId="18174" xr:uid="{00000000-0005-0000-0000-00002A5F0000}"/>
    <cellStyle name="60% - uthevingsfarge 5 4" xfId="18175" xr:uid="{00000000-0005-0000-0000-00002B5F0000}"/>
    <cellStyle name="60% - uthevingsfarge 5 4 2" xfId="39990" xr:uid="{00000000-0005-0000-0000-00002C5F0000}"/>
    <cellStyle name="60% - uthevingsfarge 5 5" xfId="18176" xr:uid="{00000000-0005-0000-0000-00002D5F0000}"/>
    <cellStyle name="60% - uthevingsfarge 5 6" xfId="47811" xr:uid="{00000000-0005-0000-0000-00002E5F0000}"/>
    <cellStyle name="60% - uthevingsfarge 5_4 manuell" xfId="55576" xr:uid="{A51AFD17-34C3-4194-A3DC-CB2F2E6DA4AF}"/>
    <cellStyle name="60% - uthevingsfarge 6" xfId="36262" xr:uid="{00000000-0005-0000-0000-0000305F0000}"/>
    <cellStyle name="60% - uthevingsfarge 6 2" xfId="5610" xr:uid="{00000000-0005-0000-0000-0000315F0000}"/>
    <cellStyle name="60% - uthevingsfarge 6 2 2" xfId="18177" xr:uid="{00000000-0005-0000-0000-0000325F0000}"/>
    <cellStyle name="60% - uthevingsfarge 6 2 2 2" xfId="18178" xr:uid="{00000000-0005-0000-0000-0000335F0000}"/>
    <cellStyle name="60% - uthevingsfarge 6 2 2 3" xfId="18179" xr:uid="{00000000-0005-0000-0000-0000345F0000}"/>
    <cellStyle name="60% - uthevingsfarge 6 2 2 4" xfId="39991" xr:uid="{00000000-0005-0000-0000-0000355F0000}"/>
    <cellStyle name="60% - uthevingsfarge 6 2 2_AVA DVA EL" xfId="18180" xr:uid="{00000000-0005-0000-0000-0000365F0000}"/>
    <cellStyle name="60% - uthevingsfarge 6 2 3" xfId="18181" xr:uid="{00000000-0005-0000-0000-0000375F0000}"/>
    <cellStyle name="60% - uthevingsfarge 6 2 3 2" xfId="39992" xr:uid="{00000000-0005-0000-0000-0000385F0000}"/>
    <cellStyle name="60% - uthevingsfarge 6 2 4" xfId="47812" xr:uid="{00000000-0005-0000-0000-0000395F0000}"/>
    <cellStyle name="60% - uthevingsfarge 6 2 5" xfId="47813" xr:uid="{00000000-0005-0000-0000-00003A5F0000}"/>
    <cellStyle name="60% - uthevingsfarge 6 2 6" xfId="47814" xr:uid="{00000000-0005-0000-0000-00003B5F0000}"/>
    <cellStyle name="60% - uthevingsfarge 6 2_A01" xfId="35821" xr:uid="{00000000-0005-0000-0000-00003C5F0000}"/>
    <cellStyle name="60% - uthevingsfarge 6 3" xfId="18182" xr:uid="{00000000-0005-0000-0000-00003D5F0000}"/>
    <cellStyle name="60% - uthevingsfarge 6 3 2" xfId="18183" xr:uid="{00000000-0005-0000-0000-00003E5F0000}"/>
    <cellStyle name="60% - uthevingsfarge 6 3 3" xfId="18184" xr:uid="{00000000-0005-0000-0000-00003F5F0000}"/>
    <cellStyle name="60% - uthevingsfarge 6 3 4" xfId="39993" xr:uid="{00000000-0005-0000-0000-0000405F0000}"/>
    <cellStyle name="60% - uthevingsfarge 6 3_AVA DVA EL" xfId="18185" xr:uid="{00000000-0005-0000-0000-0000415F0000}"/>
    <cellStyle name="60% - uthevingsfarge 6 4" xfId="18186" xr:uid="{00000000-0005-0000-0000-0000425F0000}"/>
    <cellStyle name="60% - uthevingsfarge 6 4 2" xfId="39994" xr:uid="{00000000-0005-0000-0000-0000435F0000}"/>
    <cellStyle name="60% - uthevingsfarge 6 5" xfId="18187" xr:uid="{00000000-0005-0000-0000-0000445F0000}"/>
    <cellStyle name="60% - uthevingsfarge 6 6" xfId="47815" xr:uid="{00000000-0005-0000-0000-0000455F0000}"/>
    <cellStyle name="60% - uthevingsfarge 6_4 manuell" xfId="55577" xr:uid="{49F06D79-F557-40AF-89C2-B5A68194FD63}"/>
    <cellStyle name="60% - Акцент1" xfId="18188" xr:uid="{00000000-0005-0000-0000-0000475F0000}"/>
    <cellStyle name="60% - Акцент1 2" xfId="18189" xr:uid="{00000000-0005-0000-0000-0000485F0000}"/>
    <cellStyle name="60% - Акцент1 3" xfId="18190" xr:uid="{00000000-0005-0000-0000-0000495F0000}"/>
    <cellStyle name="60% - Акцент1_AVA DVA EL" xfId="18191" xr:uid="{00000000-0005-0000-0000-00004A5F0000}"/>
    <cellStyle name="60% - Акцент2" xfId="18192" xr:uid="{00000000-0005-0000-0000-00004B5F0000}"/>
    <cellStyle name="60% - Акцент2 2" xfId="18193" xr:uid="{00000000-0005-0000-0000-00004C5F0000}"/>
    <cellStyle name="60% - Акцент2 3" xfId="18194" xr:uid="{00000000-0005-0000-0000-00004D5F0000}"/>
    <cellStyle name="60% - Акцент2_AVA DVA EL" xfId="18195" xr:uid="{00000000-0005-0000-0000-00004E5F0000}"/>
    <cellStyle name="60% - Акцент3" xfId="18196" xr:uid="{00000000-0005-0000-0000-00004F5F0000}"/>
    <cellStyle name="60% - Акцент3 2" xfId="18197" xr:uid="{00000000-0005-0000-0000-0000505F0000}"/>
    <cellStyle name="60% - Акцент3 3" xfId="18198" xr:uid="{00000000-0005-0000-0000-0000515F0000}"/>
    <cellStyle name="60% - Акцент3_AVA DVA EL" xfId="18199" xr:uid="{00000000-0005-0000-0000-0000525F0000}"/>
    <cellStyle name="60% - Акцент4" xfId="18200" xr:uid="{00000000-0005-0000-0000-0000535F0000}"/>
    <cellStyle name="60% - Акцент4 2" xfId="18201" xr:uid="{00000000-0005-0000-0000-0000545F0000}"/>
    <cellStyle name="60% - Акцент4 3" xfId="18202" xr:uid="{00000000-0005-0000-0000-0000555F0000}"/>
    <cellStyle name="60% - Акцент4_AVA DVA EL" xfId="18203" xr:uid="{00000000-0005-0000-0000-0000565F0000}"/>
    <cellStyle name="60% - Акцент5" xfId="18204" xr:uid="{00000000-0005-0000-0000-0000575F0000}"/>
    <cellStyle name="60% - Акцент5 2" xfId="18205" xr:uid="{00000000-0005-0000-0000-0000585F0000}"/>
    <cellStyle name="60% - Акцент5 3" xfId="18206" xr:uid="{00000000-0005-0000-0000-0000595F0000}"/>
    <cellStyle name="60% - Акцент5_AVA DVA EL" xfId="18207" xr:uid="{00000000-0005-0000-0000-00005A5F0000}"/>
    <cellStyle name="60% - Акцент6" xfId="18208" xr:uid="{00000000-0005-0000-0000-00005B5F0000}"/>
    <cellStyle name="60% - Акцент6 2" xfId="18209" xr:uid="{00000000-0005-0000-0000-00005C5F0000}"/>
    <cellStyle name="60% - Акцент6 3" xfId="18210" xr:uid="{00000000-0005-0000-0000-00005D5F0000}"/>
    <cellStyle name="60% - Акцент6_AVA DVA EL" xfId="18211" xr:uid="{00000000-0005-0000-0000-00005E5F0000}"/>
    <cellStyle name="Accent1" xfId="5611" xr:uid="{00000000-0005-0000-0000-00005F5F0000}"/>
    <cellStyle name="Accent1 10" xfId="5612" xr:uid="{00000000-0005-0000-0000-0000605F0000}"/>
    <cellStyle name="Accent1 10 2" xfId="18212" xr:uid="{00000000-0005-0000-0000-0000615F0000}"/>
    <cellStyle name="Accent1 10 3" xfId="18213" xr:uid="{00000000-0005-0000-0000-0000625F0000}"/>
    <cellStyle name="Accent1 10_AVA DVA EL" xfId="18214" xr:uid="{00000000-0005-0000-0000-0000635F0000}"/>
    <cellStyle name="Accent1 11" xfId="5613" xr:uid="{00000000-0005-0000-0000-0000645F0000}"/>
    <cellStyle name="Accent1 11 2" xfId="18215" xr:uid="{00000000-0005-0000-0000-0000655F0000}"/>
    <cellStyle name="Accent1 11 3" xfId="18216" xr:uid="{00000000-0005-0000-0000-0000665F0000}"/>
    <cellStyle name="Accent1 11_AVA DVA EL" xfId="18217" xr:uid="{00000000-0005-0000-0000-0000675F0000}"/>
    <cellStyle name="Accent1 12" xfId="18218" xr:uid="{00000000-0005-0000-0000-0000685F0000}"/>
    <cellStyle name="Accent1 12 2" xfId="18219" xr:uid="{00000000-0005-0000-0000-0000695F0000}"/>
    <cellStyle name="Accent1 12 3" xfId="18220" xr:uid="{00000000-0005-0000-0000-00006A5F0000}"/>
    <cellStyle name="Accent1 12_AVA DVA EL" xfId="18221" xr:uid="{00000000-0005-0000-0000-00006B5F0000}"/>
    <cellStyle name="Accent1 13" xfId="18222" xr:uid="{00000000-0005-0000-0000-00006C5F0000}"/>
    <cellStyle name="Accent1 13 2" xfId="18223" xr:uid="{00000000-0005-0000-0000-00006D5F0000}"/>
    <cellStyle name="Accent1 13 3" xfId="18224" xr:uid="{00000000-0005-0000-0000-00006E5F0000}"/>
    <cellStyle name="Accent1 13_AVA DVA EL" xfId="18225" xr:uid="{00000000-0005-0000-0000-00006F5F0000}"/>
    <cellStyle name="Accent1 14" xfId="39995" xr:uid="{00000000-0005-0000-0000-0000705F0000}"/>
    <cellStyle name="Accent1 15" xfId="47816" xr:uid="{00000000-0005-0000-0000-0000715F0000}"/>
    <cellStyle name="Accent1 16" xfId="47817" xr:uid="{00000000-0005-0000-0000-0000725F0000}"/>
    <cellStyle name="Accent1 2" xfId="5614" xr:uid="{00000000-0005-0000-0000-0000735F0000}"/>
    <cellStyle name="Accent1 2 2" xfId="5615" xr:uid="{00000000-0005-0000-0000-0000745F0000}"/>
    <cellStyle name="Accent1 2 2 2" xfId="18226" xr:uid="{00000000-0005-0000-0000-0000755F0000}"/>
    <cellStyle name="Accent1 2 2 2 2" xfId="18227" xr:uid="{00000000-0005-0000-0000-0000765F0000}"/>
    <cellStyle name="Accent1 2 2 2 3" xfId="18228" xr:uid="{00000000-0005-0000-0000-0000775F0000}"/>
    <cellStyle name="Accent1 2 2 2_AVA DVA EL" xfId="18229" xr:uid="{00000000-0005-0000-0000-0000785F0000}"/>
    <cellStyle name="Accent1 2 2 3" xfId="18230" xr:uid="{00000000-0005-0000-0000-0000795F0000}"/>
    <cellStyle name="Accent1 2 2 3 2" xfId="18231" xr:uid="{00000000-0005-0000-0000-00007A5F0000}"/>
    <cellStyle name="Accent1 2 2 3 3" xfId="18232" xr:uid="{00000000-0005-0000-0000-00007B5F0000}"/>
    <cellStyle name="Accent1 2 2 3_AVA DVA EL" xfId="18233" xr:uid="{00000000-0005-0000-0000-00007C5F0000}"/>
    <cellStyle name="Accent1 2 2 4" xfId="18234" xr:uid="{00000000-0005-0000-0000-00007D5F0000}"/>
    <cellStyle name="Accent1 2 2 4 2" xfId="18235" xr:uid="{00000000-0005-0000-0000-00007E5F0000}"/>
    <cellStyle name="Accent1 2 2 4 3" xfId="18236" xr:uid="{00000000-0005-0000-0000-00007F5F0000}"/>
    <cellStyle name="Accent1 2 2 4_AVA DVA EL" xfId="18237" xr:uid="{00000000-0005-0000-0000-0000805F0000}"/>
    <cellStyle name="Accent1 2 2 5" xfId="18238" xr:uid="{00000000-0005-0000-0000-0000815F0000}"/>
    <cellStyle name="Accent1 2 2 5 2" xfId="18239" xr:uid="{00000000-0005-0000-0000-0000825F0000}"/>
    <cellStyle name="Accent1 2 2 5 3" xfId="18240" xr:uid="{00000000-0005-0000-0000-0000835F0000}"/>
    <cellStyle name="Accent1 2 2 5_AVA DVA EL" xfId="18241" xr:uid="{00000000-0005-0000-0000-0000845F0000}"/>
    <cellStyle name="Accent1 2 2 6" xfId="18242" xr:uid="{00000000-0005-0000-0000-0000855F0000}"/>
    <cellStyle name="Accent1 2 2 6 2" xfId="18243" xr:uid="{00000000-0005-0000-0000-0000865F0000}"/>
    <cellStyle name="Accent1 2 2 6 3" xfId="18244" xr:uid="{00000000-0005-0000-0000-0000875F0000}"/>
    <cellStyle name="Accent1 2 2 6_AVA DVA EL" xfId="18245" xr:uid="{00000000-0005-0000-0000-0000885F0000}"/>
    <cellStyle name="Accent1 2 2 7" xfId="18246" xr:uid="{00000000-0005-0000-0000-0000895F0000}"/>
    <cellStyle name="Accent1 2 2 8" xfId="47818" xr:uid="{00000000-0005-0000-0000-00008A5F0000}"/>
    <cellStyle name="Accent1 2 2_A01" xfId="35822" xr:uid="{00000000-0005-0000-0000-00008B5F0000}"/>
    <cellStyle name="Accent1 2 3" xfId="18247" xr:uid="{00000000-0005-0000-0000-00008C5F0000}"/>
    <cellStyle name="Accent1 2 3 2" xfId="18248" xr:uid="{00000000-0005-0000-0000-00008D5F0000}"/>
    <cellStyle name="Accent1 2 3 2 2" xfId="18249" xr:uid="{00000000-0005-0000-0000-00008E5F0000}"/>
    <cellStyle name="Accent1 2 3 2 3" xfId="18250" xr:uid="{00000000-0005-0000-0000-00008F5F0000}"/>
    <cellStyle name="Accent1 2 3 2 4" xfId="47819" xr:uid="{00000000-0005-0000-0000-0000905F0000}"/>
    <cellStyle name="Accent1 2 3 2_AVA DVA EL" xfId="18251" xr:uid="{00000000-0005-0000-0000-0000915F0000}"/>
    <cellStyle name="Accent1 2 3 3" xfId="18252" xr:uid="{00000000-0005-0000-0000-0000925F0000}"/>
    <cellStyle name="Accent1 2 3 3 2" xfId="47820" xr:uid="{00000000-0005-0000-0000-0000935F0000}"/>
    <cellStyle name="Accent1 2 3 4" xfId="18253" xr:uid="{00000000-0005-0000-0000-0000945F0000}"/>
    <cellStyle name="Accent1 2 3 4 2" xfId="47821" xr:uid="{00000000-0005-0000-0000-0000955F0000}"/>
    <cellStyle name="Accent1 2 3 5" xfId="47822" xr:uid="{00000000-0005-0000-0000-0000965F0000}"/>
    <cellStyle name="Accent1 2 3 6" xfId="47823" xr:uid="{00000000-0005-0000-0000-0000975F0000}"/>
    <cellStyle name="Accent1 2 3_AVA DVA EL" xfId="18254" xr:uid="{00000000-0005-0000-0000-0000985F0000}"/>
    <cellStyle name="Accent1 2 4" xfId="18255" xr:uid="{00000000-0005-0000-0000-0000995F0000}"/>
    <cellStyle name="Accent1 2 4 2" xfId="18256" xr:uid="{00000000-0005-0000-0000-00009A5F0000}"/>
    <cellStyle name="Accent1 2 4 3" xfId="18257" xr:uid="{00000000-0005-0000-0000-00009B5F0000}"/>
    <cellStyle name="Accent1 2 4 4" xfId="47824" xr:uid="{00000000-0005-0000-0000-00009C5F0000}"/>
    <cellStyle name="Accent1 2 4_AVA DVA EL" xfId="18258" xr:uid="{00000000-0005-0000-0000-00009D5F0000}"/>
    <cellStyle name="Accent1 2 5" xfId="18259" xr:uid="{00000000-0005-0000-0000-00009E5F0000}"/>
    <cellStyle name="Accent1 2 5 2" xfId="18260" xr:uid="{00000000-0005-0000-0000-00009F5F0000}"/>
    <cellStyle name="Accent1 2 5 3" xfId="18261" xr:uid="{00000000-0005-0000-0000-0000A05F0000}"/>
    <cellStyle name="Accent1 2 5_AVA DVA EL" xfId="18262" xr:uid="{00000000-0005-0000-0000-0000A15F0000}"/>
    <cellStyle name="Accent1 2 6" xfId="18263" xr:uid="{00000000-0005-0000-0000-0000A25F0000}"/>
    <cellStyle name="Accent1 2 6 2" xfId="18264" xr:uid="{00000000-0005-0000-0000-0000A35F0000}"/>
    <cellStyle name="Accent1 2 6 3" xfId="18265" xr:uid="{00000000-0005-0000-0000-0000A45F0000}"/>
    <cellStyle name="Accent1 2 6_AVA DVA EL" xfId="18266" xr:uid="{00000000-0005-0000-0000-0000A55F0000}"/>
    <cellStyle name="Accent1 2 7" xfId="18267" xr:uid="{00000000-0005-0000-0000-0000A65F0000}"/>
    <cellStyle name="Accent1 2 7 2" xfId="18268" xr:uid="{00000000-0005-0000-0000-0000A75F0000}"/>
    <cellStyle name="Accent1 2 7 3" xfId="18269" xr:uid="{00000000-0005-0000-0000-0000A85F0000}"/>
    <cellStyle name="Accent1 2 7_AVA DVA EL" xfId="18270" xr:uid="{00000000-0005-0000-0000-0000A95F0000}"/>
    <cellStyle name="Accent1 2 8" xfId="18271" xr:uid="{00000000-0005-0000-0000-0000AA5F0000}"/>
    <cellStyle name="Accent1 2 9" xfId="47825" xr:uid="{00000000-0005-0000-0000-0000AB5F0000}"/>
    <cellStyle name="Accent1 2_4 manuell" xfId="55578" xr:uid="{2A0F7650-A86A-4489-8C9B-45F3132ACE9F}"/>
    <cellStyle name="Accent1 3" xfId="5616" xr:uid="{00000000-0005-0000-0000-0000AD5F0000}"/>
    <cellStyle name="Accent1 3 2" xfId="18272" xr:uid="{00000000-0005-0000-0000-0000AE5F0000}"/>
    <cellStyle name="Accent1 3 2 2" xfId="18273" xr:uid="{00000000-0005-0000-0000-0000AF5F0000}"/>
    <cellStyle name="Accent1 3 2 3" xfId="18274" xr:uid="{00000000-0005-0000-0000-0000B05F0000}"/>
    <cellStyle name="Accent1 3 2_AVA DVA EL" xfId="18275" xr:uid="{00000000-0005-0000-0000-0000B15F0000}"/>
    <cellStyle name="Accent1 3 3" xfId="18276" xr:uid="{00000000-0005-0000-0000-0000B25F0000}"/>
    <cellStyle name="Accent1 3 4" xfId="47826" xr:uid="{00000000-0005-0000-0000-0000B35F0000}"/>
    <cellStyle name="Accent1 3_A01" xfId="35823" xr:uid="{00000000-0005-0000-0000-0000B45F0000}"/>
    <cellStyle name="Accent1 4" xfId="5617" xr:uid="{00000000-0005-0000-0000-0000B55F0000}"/>
    <cellStyle name="Accent1 4 2" xfId="18277" xr:uid="{00000000-0005-0000-0000-0000B65F0000}"/>
    <cellStyle name="Accent1 4 2 2" xfId="18278" xr:uid="{00000000-0005-0000-0000-0000B75F0000}"/>
    <cellStyle name="Accent1 4 2 3" xfId="18279" xr:uid="{00000000-0005-0000-0000-0000B85F0000}"/>
    <cellStyle name="Accent1 4 2_AVA DVA EL" xfId="18280" xr:uid="{00000000-0005-0000-0000-0000B95F0000}"/>
    <cellStyle name="Accent1 4 3" xfId="18281" xr:uid="{00000000-0005-0000-0000-0000BA5F0000}"/>
    <cellStyle name="Accent1 4 3 2" xfId="18282" xr:uid="{00000000-0005-0000-0000-0000BB5F0000}"/>
    <cellStyle name="Accent1 4 3 3" xfId="18283" xr:uid="{00000000-0005-0000-0000-0000BC5F0000}"/>
    <cellStyle name="Accent1 4 3_AVA DVA EL" xfId="18284" xr:uid="{00000000-0005-0000-0000-0000BD5F0000}"/>
    <cellStyle name="Accent1 4 4" xfId="18285" xr:uid="{00000000-0005-0000-0000-0000BE5F0000}"/>
    <cellStyle name="Accent1 4 4 2" xfId="18286" xr:uid="{00000000-0005-0000-0000-0000BF5F0000}"/>
    <cellStyle name="Accent1 4 4 3" xfId="18287" xr:uid="{00000000-0005-0000-0000-0000C05F0000}"/>
    <cellStyle name="Accent1 4 4_AVA DVA EL" xfId="18288" xr:uid="{00000000-0005-0000-0000-0000C15F0000}"/>
    <cellStyle name="Accent1 4 5" xfId="18289" xr:uid="{00000000-0005-0000-0000-0000C25F0000}"/>
    <cellStyle name="Accent1 4_A01" xfId="35824" xr:uid="{00000000-0005-0000-0000-0000C35F0000}"/>
    <cellStyle name="Accent1 5" xfId="5618" xr:uid="{00000000-0005-0000-0000-0000C45F0000}"/>
    <cellStyle name="Accent1 5 2" xfId="18290" xr:uid="{00000000-0005-0000-0000-0000C55F0000}"/>
    <cellStyle name="Accent1 5 2 2" xfId="18291" xr:uid="{00000000-0005-0000-0000-0000C65F0000}"/>
    <cellStyle name="Accent1 5 2 3" xfId="18292" xr:uid="{00000000-0005-0000-0000-0000C75F0000}"/>
    <cellStyle name="Accent1 5 2_AVA DVA EL" xfId="18293" xr:uid="{00000000-0005-0000-0000-0000C85F0000}"/>
    <cellStyle name="Accent1 5 3" xfId="18294" xr:uid="{00000000-0005-0000-0000-0000C95F0000}"/>
    <cellStyle name="Accent1 5_A01" xfId="35825" xr:uid="{00000000-0005-0000-0000-0000CA5F0000}"/>
    <cellStyle name="Accent1 6" xfId="5619" xr:uid="{00000000-0005-0000-0000-0000CB5F0000}"/>
    <cellStyle name="Accent1 6 2" xfId="18295" xr:uid="{00000000-0005-0000-0000-0000CC5F0000}"/>
    <cellStyle name="Accent1 6 2 2" xfId="18296" xr:uid="{00000000-0005-0000-0000-0000CD5F0000}"/>
    <cellStyle name="Accent1 6 2 3" xfId="18297" xr:uid="{00000000-0005-0000-0000-0000CE5F0000}"/>
    <cellStyle name="Accent1 6 2_AVA DVA EL" xfId="18298" xr:uid="{00000000-0005-0000-0000-0000CF5F0000}"/>
    <cellStyle name="Accent1 6 3" xfId="18299" xr:uid="{00000000-0005-0000-0000-0000D05F0000}"/>
    <cellStyle name="Accent1 6_A01" xfId="35826" xr:uid="{00000000-0005-0000-0000-0000D15F0000}"/>
    <cellStyle name="Accent1 7" xfId="5620" xr:uid="{00000000-0005-0000-0000-0000D25F0000}"/>
    <cellStyle name="Accent1 7 2" xfId="18300" xr:uid="{00000000-0005-0000-0000-0000D35F0000}"/>
    <cellStyle name="Accent1 7 2 2" xfId="18301" xr:uid="{00000000-0005-0000-0000-0000D45F0000}"/>
    <cellStyle name="Accent1 7 2 3" xfId="18302" xr:uid="{00000000-0005-0000-0000-0000D55F0000}"/>
    <cellStyle name="Accent1 7 2_AVA DVA EL" xfId="18303" xr:uid="{00000000-0005-0000-0000-0000D65F0000}"/>
    <cellStyle name="Accent1 7 3" xfId="18304" xr:uid="{00000000-0005-0000-0000-0000D75F0000}"/>
    <cellStyle name="Accent1 7_A01" xfId="35827" xr:uid="{00000000-0005-0000-0000-0000D85F0000}"/>
    <cellStyle name="Accent1 8" xfId="5621" xr:uid="{00000000-0005-0000-0000-0000D95F0000}"/>
    <cellStyle name="Accent1 8 2" xfId="18305" xr:uid="{00000000-0005-0000-0000-0000DA5F0000}"/>
    <cellStyle name="Accent1 8 2 2" xfId="18306" xr:uid="{00000000-0005-0000-0000-0000DB5F0000}"/>
    <cellStyle name="Accent1 8 2 3" xfId="18307" xr:uid="{00000000-0005-0000-0000-0000DC5F0000}"/>
    <cellStyle name="Accent1 8 2_AVA DVA EL" xfId="18308" xr:uid="{00000000-0005-0000-0000-0000DD5F0000}"/>
    <cellStyle name="Accent1 8 3" xfId="18309" xr:uid="{00000000-0005-0000-0000-0000DE5F0000}"/>
    <cellStyle name="Accent1 8_A01" xfId="35828" xr:uid="{00000000-0005-0000-0000-0000DF5F0000}"/>
    <cellStyle name="Accent1 9" xfId="5622" xr:uid="{00000000-0005-0000-0000-0000E05F0000}"/>
    <cellStyle name="Accent1 9 2" xfId="18310" xr:uid="{00000000-0005-0000-0000-0000E15F0000}"/>
    <cellStyle name="Accent1 9 2 2" xfId="18311" xr:uid="{00000000-0005-0000-0000-0000E25F0000}"/>
    <cellStyle name="Accent1 9 2 3" xfId="18312" xr:uid="{00000000-0005-0000-0000-0000E35F0000}"/>
    <cellStyle name="Accent1 9 2_AVA DVA EL" xfId="18313" xr:uid="{00000000-0005-0000-0000-0000E45F0000}"/>
    <cellStyle name="Accent1 9 3" xfId="18314" xr:uid="{00000000-0005-0000-0000-0000E55F0000}"/>
    <cellStyle name="Accent1 9_A01" xfId="35829" xr:uid="{00000000-0005-0000-0000-0000E65F0000}"/>
    <cellStyle name="Accent1_4Q16" xfId="18315" xr:uid="{00000000-0005-0000-0000-0000E75F0000}"/>
    <cellStyle name="Accent2" xfId="5623" xr:uid="{00000000-0005-0000-0000-0000E85F0000}"/>
    <cellStyle name="Accent2 10" xfId="5624" xr:uid="{00000000-0005-0000-0000-0000E95F0000}"/>
    <cellStyle name="Accent2 10 2" xfId="18316" xr:uid="{00000000-0005-0000-0000-0000EA5F0000}"/>
    <cellStyle name="Accent2 10 3" xfId="18317" xr:uid="{00000000-0005-0000-0000-0000EB5F0000}"/>
    <cellStyle name="Accent2 10_AVA DVA EL" xfId="18318" xr:uid="{00000000-0005-0000-0000-0000EC5F0000}"/>
    <cellStyle name="Accent2 11" xfId="5625" xr:uid="{00000000-0005-0000-0000-0000ED5F0000}"/>
    <cellStyle name="Accent2 11 2" xfId="18319" xr:uid="{00000000-0005-0000-0000-0000EE5F0000}"/>
    <cellStyle name="Accent2 11 3" xfId="18320" xr:uid="{00000000-0005-0000-0000-0000EF5F0000}"/>
    <cellStyle name="Accent2 11_AVA DVA EL" xfId="18321" xr:uid="{00000000-0005-0000-0000-0000F05F0000}"/>
    <cellStyle name="Accent2 12" xfId="18322" xr:uid="{00000000-0005-0000-0000-0000F15F0000}"/>
    <cellStyle name="Accent2 12 2" xfId="18323" xr:uid="{00000000-0005-0000-0000-0000F25F0000}"/>
    <cellStyle name="Accent2 12 3" xfId="18324" xr:uid="{00000000-0005-0000-0000-0000F35F0000}"/>
    <cellStyle name="Accent2 12_AVA DVA EL" xfId="18325" xr:uid="{00000000-0005-0000-0000-0000F45F0000}"/>
    <cellStyle name="Accent2 13" xfId="18326" xr:uid="{00000000-0005-0000-0000-0000F55F0000}"/>
    <cellStyle name="Accent2 13 2" xfId="18327" xr:uid="{00000000-0005-0000-0000-0000F65F0000}"/>
    <cellStyle name="Accent2 13 3" xfId="18328" xr:uid="{00000000-0005-0000-0000-0000F75F0000}"/>
    <cellStyle name="Accent2 13_AVA DVA EL" xfId="18329" xr:uid="{00000000-0005-0000-0000-0000F85F0000}"/>
    <cellStyle name="Accent2 14" xfId="39996" xr:uid="{00000000-0005-0000-0000-0000F95F0000}"/>
    <cellStyle name="Accent2 15" xfId="47827" xr:uid="{00000000-0005-0000-0000-0000FA5F0000}"/>
    <cellStyle name="Accent2 16" xfId="47828" xr:uid="{00000000-0005-0000-0000-0000FB5F0000}"/>
    <cellStyle name="Accent2 2" xfId="5626" xr:uid="{00000000-0005-0000-0000-0000FC5F0000}"/>
    <cellStyle name="Accent2 2 2" xfId="5627" xr:uid="{00000000-0005-0000-0000-0000FD5F0000}"/>
    <cellStyle name="Accent2 2 2 2" xfId="18330" xr:uid="{00000000-0005-0000-0000-0000FE5F0000}"/>
    <cellStyle name="Accent2 2 2 2 2" xfId="18331" xr:uid="{00000000-0005-0000-0000-0000FF5F0000}"/>
    <cellStyle name="Accent2 2 2 2 3" xfId="18332" xr:uid="{00000000-0005-0000-0000-000000600000}"/>
    <cellStyle name="Accent2 2 2 2_AVA DVA EL" xfId="18333" xr:uid="{00000000-0005-0000-0000-000001600000}"/>
    <cellStyle name="Accent2 2 2 3" xfId="18334" xr:uid="{00000000-0005-0000-0000-000002600000}"/>
    <cellStyle name="Accent2 2 2 4" xfId="47829" xr:uid="{00000000-0005-0000-0000-000003600000}"/>
    <cellStyle name="Accent2 2 2_A01" xfId="35830" xr:uid="{00000000-0005-0000-0000-000004600000}"/>
    <cellStyle name="Accent2 2 3" xfId="18335" xr:uid="{00000000-0005-0000-0000-000005600000}"/>
    <cellStyle name="Accent2 2 3 2" xfId="18336" xr:uid="{00000000-0005-0000-0000-000006600000}"/>
    <cellStyle name="Accent2 2 3 2 2" xfId="18337" xr:uid="{00000000-0005-0000-0000-000007600000}"/>
    <cellStyle name="Accent2 2 3 2 3" xfId="18338" xr:uid="{00000000-0005-0000-0000-000008600000}"/>
    <cellStyle name="Accent2 2 3 2_AVA DVA EL" xfId="18339" xr:uid="{00000000-0005-0000-0000-000009600000}"/>
    <cellStyle name="Accent2 2 3 3" xfId="18340" xr:uid="{00000000-0005-0000-0000-00000A600000}"/>
    <cellStyle name="Accent2 2 3 4" xfId="18341" xr:uid="{00000000-0005-0000-0000-00000B600000}"/>
    <cellStyle name="Accent2 2 3_AVA DVA EL" xfId="18342" xr:uid="{00000000-0005-0000-0000-00000C600000}"/>
    <cellStyle name="Accent2 2 4" xfId="18343" xr:uid="{00000000-0005-0000-0000-00000D600000}"/>
    <cellStyle name="Accent2 2 4 2" xfId="18344" xr:uid="{00000000-0005-0000-0000-00000E600000}"/>
    <cellStyle name="Accent2 2 4 3" xfId="18345" xr:uid="{00000000-0005-0000-0000-00000F600000}"/>
    <cellStyle name="Accent2 2 4_AVA DVA EL" xfId="18346" xr:uid="{00000000-0005-0000-0000-000010600000}"/>
    <cellStyle name="Accent2 2 5" xfId="18347" xr:uid="{00000000-0005-0000-0000-000011600000}"/>
    <cellStyle name="Accent2 2 5 2" xfId="18348" xr:uid="{00000000-0005-0000-0000-000012600000}"/>
    <cellStyle name="Accent2 2 5 3" xfId="18349" xr:uid="{00000000-0005-0000-0000-000013600000}"/>
    <cellStyle name="Accent2 2 5_AVA DVA EL" xfId="18350" xr:uid="{00000000-0005-0000-0000-000014600000}"/>
    <cellStyle name="Accent2 2 6" xfId="18351" xr:uid="{00000000-0005-0000-0000-000015600000}"/>
    <cellStyle name="Accent2 2 6 2" xfId="18352" xr:uid="{00000000-0005-0000-0000-000016600000}"/>
    <cellStyle name="Accent2 2 6 3" xfId="18353" xr:uid="{00000000-0005-0000-0000-000017600000}"/>
    <cellStyle name="Accent2 2 6_AVA DVA EL" xfId="18354" xr:uid="{00000000-0005-0000-0000-000018600000}"/>
    <cellStyle name="Accent2 2 7" xfId="18355" xr:uid="{00000000-0005-0000-0000-000019600000}"/>
    <cellStyle name="Accent2 2 7 2" xfId="18356" xr:uid="{00000000-0005-0000-0000-00001A600000}"/>
    <cellStyle name="Accent2 2 7 3" xfId="18357" xr:uid="{00000000-0005-0000-0000-00001B600000}"/>
    <cellStyle name="Accent2 2 7_AVA DVA EL" xfId="18358" xr:uid="{00000000-0005-0000-0000-00001C600000}"/>
    <cellStyle name="Accent2 2 8" xfId="18359" xr:uid="{00000000-0005-0000-0000-00001D600000}"/>
    <cellStyle name="Accent2 2 9" xfId="47830" xr:uid="{00000000-0005-0000-0000-00001E600000}"/>
    <cellStyle name="Accent2 2_4 manuell" xfId="55579" xr:uid="{272AF2F2-A91C-44F2-BAC8-563F481206B3}"/>
    <cellStyle name="Accent2 3" xfId="5628" xr:uid="{00000000-0005-0000-0000-000020600000}"/>
    <cellStyle name="Accent2 3 2" xfId="18360" xr:uid="{00000000-0005-0000-0000-000021600000}"/>
    <cellStyle name="Accent2 3 2 2" xfId="18361" xr:uid="{00000000-0005-0000-0000-000022600000}"/>
    <cellStyle name="Accent2 3 2 3" xfId="18362" xr:uid="{00000000-0005-0000-0000-000023600000}"/>
    <cellStyle name="Accent2 3 2_AVA DVA EL" xfId="18363" xr:uid="{00000000-0005-0000-0000-000024600000}"/>
    <cellStyle name="Accent2 3 3" xfId="18364" xr:uid="{00000000-0005-0000-0000-000025600000}"/>
    <cellStyle name="Accent2 3 4" xfId="47831" xr:uid="{00000000-0005-0000-0000-000026600000}"/>
    <cellStyle name="Accent2 3_A01" xfId="35831" xr:uid="{00000000-0005-0000-0000-000027600000}"/>
    <cellStyle name="Accent2 4" xfId="5629" xr:uid="{00000000-0005-0000-0000-000028600000}"/>
    <cellStyle name="Accent2 4 2" xfId="18365" xr:uid="{00000000-0005-0000-0000-000029600000}"/>
    <cellStyle name="Accent2 4 2 2" xfId="18366" xr:uid="{00000000-0005-0000-0000-00002A600000}"/>
    <cellStyle name="Accent2 4 2 3" xfId="18367" xr:uid="{00000000-0005-0000-0000-00002B600000}"/>
    <cellStyle name="Accent2 4 2_AVA DVA EL" xfId="18368" xr:uid="{00000000-0005-0000-0000-00002C600000}"/>
    <cellStyle name="Accent2 4 3" xfId="18369" xr:uid="{00000000-0005-0000-0000-00002D600000}"/>
    <cellStyle name="Accent2 4 3 2" xfId="18370" xr:uid="{00000000-0005-0000-0000-00002E600000}"/>
    <cellStyle name="Accent2 4 3 3" xfId="18371" xr:uid="{00000000-0005-0000-0000-00002F600000}"/>
    <cellStyle name="Accent2 4 3_AVA DVA EL" xfId="18372" xr:uid="{00000000-0005-0000-0000-000030600000}"/>
    <cellStyle name="Accent2 4 4" xfId="18373" xr:uid="{00000000-0005-0000-0000-000031600000}"/>
    <cellStyle name="Accent2 4 4 2" xfId="18374" xr:uid="{00000000-0005-0000-0000-000032600000}"/>
    <cellStyle name="Accent2 4 4 3" xfId="18375" xr:uid="{00000000-0005-0000-0000-000033600000}"/>
    <cellStyle name="Accent2 4 4_AVA DVA EL" xfId="18376" xr:uid="{00000000-0005-0000-0000-000034600000}"/>
    <cellStyle name="Accent2 4 5" xfId="18377" xr:uid="{00000000-0005-0000-0000-000035600000}"/>
    <cellStyle name="Accent2 4_A01" xfId="35832" xr:uid="{00000000-0005-0000-0000-000036600000}"/>
    <cellStyle name="Accent2 5" xfId="5630" xr:uid="{00000000-0005-0000-0000-000037600000}"/>
    <cellStyle name="Accent2 5 2" xfId="18378" xr:uid="{00000000-0005-0000-0000-000038600000}"/>
    <cellStyle name="Accent2 5 2 2" xfId="18379" xr:uid="{00000000-0005-0000-0000-000039600000}"/>
    <cellStyle name="Accent2 5 2 3" xfId="18380" xr:uid="{00000000-0005-0000-0000-00003A600000}"/>
    <cellStyle name="Accent2 5 2_AVA DVA EL" xfId="18381" xr:uid="{00000000-0005-0000-0000-00003B600000}"/>
    <cellStyle name="Accent2 5 3" xfId="18382" xr:uid="{00000000-0005-0000-0000-00003C600000}"/>
    <cellStyle name="Accent2 5_A01" xfId="35833" xr:uid="{00000000-0005-0000-0000-00003D600000}"/>
    <cellStyle name="Accent2 6" xfId="5631" xr:uid="{00000000-0005-0000-0000-00003E600000}"/>
    <cellStyle name="Accent2 6 2" xfId="18383" xr:uid="{00000000-0005-0000-0000-00003F600000}"/>
    <cellStyle name="Accent2 6 2 2" xfId="18384" xr:uid="{00000000-0005-0000-0000-000040600000}"/>
    <cellStyle name="Accent2 6 2 3" xfId="18385" xr:uid="{00000000-0005-0000-0000-000041600000}"/>
    <cellStyle name="Accent2 6 2_AVA DVA EL" xfId="18386" xr:uid="{00000000-0005-0000-0000-000042600000}"/>
    <cellStyle name="Accent2 6 3" xfId="18387" xr:uid="{00000000-0005-0000-0000-000043600000}"/>
    <cellStyle name="Accent2 6_A01" xfId="35834" xr:uid="{00000000-0005-0000-0000-000044600000}"/>
    <cellStyle name="Accent2 7" xfId="5632" xr:uid="{00000000-0005-0000-0000-000045600000}"/>
    <cellStyle name="Accent2 7 2" xfId="18388" xr:uid="{00000000-0005-0000-0000-000046600000}"/>
    <cellStyle name="Accent2 7 2 2" xfId="18389" xr:uid="{00000000-0005-0000-0000-000047600000}"/>
    <cellStyle name="Accent2 7 2 3" xfId="18390" xr:uid="{00000000-0005-0000-0000-000048600000}"/>
    <cellStyle name="Accent2 7 2_AVA DVA EL" xfId="18391" xr:uid="{00000000-0005-0000-0000-000049600000}"/>
    <cellStyle name="Accent2 7 3" xfId="18392" xr:uid="{00000000-0005-0000-0000-00004A600000}"/>
    <cellStyle name="Accent2 7_A01" xfId="35835" xr:uid="{00000000-0005-0000-0000-00004B600000}"/>
    <cellStyle name="Accent2 8" xfId="5633" xr:uid="{00000000-0005-0000-0000-00004C600000}"/>
    <cellStyle name="Accent2 8 2" xfId="18393" xr:uid="{00000000-0005-0000-0000-00004D600000}"/>
    <cellStyle name="Accent2 8 2 2" xfId="18394" xr:uid="{00000000-0005-0000-0000-00004E600000}"/>
    <cellStyle name="Accent2 8 2 3" xfId="18395" xr:uid="{00000000-0005-0000-0000-00004F600000}"/>
    <cellStyle name="Accent2 8 2_AVA DVA EL" xfId="18396" xr:uid="{00000000-0005-0000-0000-000050600000}"/>
    <cellStyle name="Accent2 8 3" xfId="18397" xr:uid="{00000000-0005-0000-0000-000051600000}"/>
    <cellStyle name="Accent2 8_A01" xfId="35836" xr:uid="{00000000-0005-0000-0000-000052600000}"/>
    <cellStyle name="Accent2 9" xfId="5634" xr:uid="{00000000-0005-0000-0000-000053600000}"/>
    <cellStyle name="Accent2 9 2" xfId="18398" xr:uid="{00000000-0005-0000-0000-000054600000}"/>
    <cellStyle name="Accent2 9 2 2" xfId="18399" xr:uid="{00000000-0005-0000-0000-000055600000}"/>
    <cellStyle name="Accent2 9 2 3" xfId="18400" xr:uid="{00000000-0005-0000-0000-000056600000}"/>
    <cellStyle name="Accent2 9 2_AVA DVA EL" xfId="18401" xr:uid="{00000000-0005-0000-0000-000057600000}"/>
    <cellStyle name="Accent2 9 3" xfId="18402" xr:uid="{00000000-0005-0000-0000-000058600000}"/>
    <cellStyle name="Accent2 9_A01" xfId="35837" xr:uid="{00000000-0005-0000-0000-000059600000}"/>
    <cellStyle name="Accent2_4Q16" xfId="18403" xr:uid="{00000000-0005-0000-0000-00005A600000}"/>
    <cellStyle name="Accent3" xfId="5635" xr:uid="{00000000-0005-0000-0000-00005B600000}"/>
    <cellStyle name="Accent3 10" xfId="5636" xr:uid="{00000000-0005-0000-0000-00005C600000}"/>
    <cellStyle name="Accent3 10 2" xfId="18404" xr:uid="{00000000-0005-0000-0000-00005D600000}"/>
    <cellStyle name="Accent3 10 3" xfId="18405" xr:uid="{00000000-0005-0000-0000-00005E600000}"/>
    <cellStyle name="Accent3 10_AVA DVA EL" xfId="18406" xr:uid="{00000000-0005-0000-0000-00005F600000}"/>
    <cellStyle name="Accent3 11" xfId="5637" xr:uid="{00000000-0005-0000-0000-000060600000}"/>
    <cellStyle name="Accent3 11 2" xfId="18407" xr:uid="{00000000-0005-0000-0000-000061600000}"/>
    <cellStyle name="Accent3 11 3" xfId="18408" xr:uid="{00000000-0005-0000-0000-000062600000}"/>
    <cellStyle name="Accent3 11_AVA DVA EL" xfId="18409" xr:uid="{00000000-0005-0000-0000-000063600000}"/>
    <cellStyle name="Accent3 12" xfId="18410" xr:uid="{00000000-0005-0000-0000-000064600000}"/>
    <cellStyle name="Accent3 12 2" xfId="18411" xr:uid="{00000000-0005-0000-0000-000065600000}"/>
    <cellStyle name="Accent3 12 3" xfId="18412" xr:uid="{00000000-0005-0000-0000-000066600000}"/>
    <cellStyle name="Accent3 12_AVA DVA EL" xfId="18413" xr:uid="{00000000-0005-0000-0000-000067600000}"/>
    <cellStyle name="Accent3 13" xfId="18414" xr:uid="{00000000-0005-0000-0000-000068600000}"/>
    <cellStyle name="Accent3 13 2" xfId="18415" xr:uid="{00000000-0005-0000-0000-000069600000}"/>
    <cellStyle name="Accent3 13 3" xfId="18416" xr:uid="{00000000-0005-0000-0000-00006A600000}"/>
    <cellStyle name="Accent3 13_AVA DVA EL" xfId="18417" xr:uid="{00000000-0005-0000-0000-00006B600000}"/>
    <cellStyle name="Accent3 14" xfId="39997" xr:uid="{00000000-0005-0000-0000-00006C600000}"/>
    <cellStyle name="Accent3 15" xfId="47832" xr:uid="{00000000-0005-0000-0000-00006D600000}"/>
    <cellStyle name="Accent3 16" xfId="47833" xr:uid="{00000000-0005-0000-0000-00006E600000}"/>
    <cellStyle name="Accent3 2" xfId="5638" xr:uid="{00000000-0005-0000-0000-00006F600000}"/>
    <cellStyle name="Accent3 2 2" xfId="5639" xr:uid="{00000000-0005-0000-0000-000070600000}"/>
    <cellStyle name="Accent3 2 2 2" xfId="18418" xr:uid="{00000000-0005-0000-0000-000071600000}"/>
    <cellStyle name="Accent3 2 2 2 2" xfId="18419" xr:uid="{00000000-0005-0000-0000-000072600000}"/>
    <cellStyle name="Accent3 2 2 2 3" xfId="18420" xr:uid="{00000000-0005-0000-0000-000073600000}"/>
    <cellStyle name="Accent3 2 2 2_AVA DVA EL" xfId="18421" xr:uid="{00000000-0005-0000-0000-000074600000}"/>
    <cellStyle name="Accent3 2 2 3" xfId="18422" xr:uid="{00000000-0005-0000-0000-000075600000}"/>
    <cellStyle name="Accent3 2 2 3 2" xfId="18423" xr:uid="{00000000-0005-0000-0000-000076600000}"/>
    <cellStyle name="Accent3 2 2 3 3" xfId="18424" xr:uid="{00000000-0005-0000-0000-000077600000}"/>
    <cellStyle name="Accent3 2 2 3_AVA DVA EL" xfId="18425" xr:uid="{00000000-0005-0000-0000-000078600000}"/>
    <cellStyle name="Accent3 2 2 4" xfId="18426" xr:uid="{00000000-0005-0000-0000-000079600000}"/>
    <cellStyle name="Accent3 2 2 4 2" xfId="18427" xr:uid="{00000000-0005-0000-0000-00007A600000}"/>
    <cellStyle name="Accent3 2 2 4 3" xfId="18428" xr:uid="{00000000-0005-0000-0000-00007B600000}"/>
    <cellStyle name="Accent3 2 2 4_AVA DVA EL" xfId="18429" xr:uid="{00000000-0005-0000-0000-00007C600000}"/>
    <cellStyle name="Accent3 2 2 5" xfId="18430" xr:uid="{00000000-0005-0000-0000-00007D600000}"/>
    <cellStyle name="Accent3 2 2 5 2" xfId="18431" xr:uid="{00000000-0005-0000-0000-00007E600000}"/>
    <cellStyle name="Accent3 2 2 5 3" xfId="18432" xr:uid="{00000000-0005-0000-0000-00007F600000}"/>
    <cellStyle name="Accent3 2 2 5_AVA DVA EL" xfId="18433" xr:uid="{00000000-0005-0000-0000-000080600000}"/>
    <cellStyle name="Accent3 2 2 6" xfId="18434" xr:uid="{00000000-0005-0000-0000-000081600000}"/>
    <cellStyle name="Accent3 2 2 6 2" xfId="18435" xr:uid="{00000000-0005-0000-0000-000082600000}"/>
    <cellStyle name="Accent3 2 2 6 3" xfId="18436" xr:uid="{00000000-0005-0000-0000-000083600000}"/>
    <cellStyle name="Accent3 2 2 6_AVA DVA EL" xfId="18437" xr:uid="{00000000-0005-0000-0000-000084600000}"/>
    <cellStyle name="Accent3 2 2 7" xfId="18438" xr:uid="{00000000-0005-0000-0000-000085600000}"/>
    <cellStyle name="Accent3 2 2 8" xfId="47834" xr:uid="{00000000-0005-0000-0000-000086600000}"/>
    <cellStyle name="Accent3 2 2_A01" xfId="35838" xr:uid="{00000000-0005-0000-0000-000087600000}"/>
    <cellStyle name="Accent3 2 3" xfId="18439" xr:uid="{00000000-0005-0000-0000-000088600000}"/>
    <cellStyle name="Accent3 2 3 2" xfId="18440" xr:uid="{00000000-0005-0000-0000-000089600000}"/>
    <cellStyle name="Accent3 2 3 2 2" xfId="18441" xr:uid="{00000000-0005-0000-0000-00008A600000}"/>
    <cellStyle name="Accent3 2 3 2 3" xfId="18442" xr:uid="{00000000-0005-0000-0000-00008B600000}"/>
    <cellStyle name="Accent3 2 3 2_AVA DVA EL" xfId="18443" xr:uid="{00000000-0005-0000-0000-00008C600000}"/>
    <cellStyle name="Accent3 2 3 3" xfId="18444" xr:uid="{00000000-0005-0000-0000-00008D600000}"/>
    <cellStyle name="Accent3 2 3 4" xfId="18445" xr:uid="{00000000-0005-0000-0000-00008E600000}"/>
    <cellStyle name="Accent3 2 3_AVA DVA EL" xfId="18446" xr:uid="{00000000-0005-0000-0000-00008F600000}"/>
    <cellStyle name="Accent3 2 4" xfId="18447" xr:uid="{00000000-0005-0000-0000-000090600000}"/>
    <cellStyle name="Accent3 2 4 2" xfId="18448" xr:uid="{00000000-0005-0000-0000-000091600000}"/>
    <cellStyle name="Accent3 2 4 3" xfId="18449" xr:uid="{00000000-0005-0000-0000-000092600000}"/>
    <cellStyle name="Accent3 2 4_AVA DVA EL" xfId="18450" xr:uid="{00000000-0005-0000-0000-000093600000}"/>
    <cellStyle name="Accent3 2 5" xfId="18451" xr:uid="{00000000-0005-0000-0000-000094600000}"/>
    <cellStyle name="Accent3 2 5 2" xfId="18452" xr:uid="{00000000-0005-0000-0000-000095600000}"/>
    <cellStyle name="Accent3 2 5 3" xfId="18453" xr:uid="{00000000-0005-0000-0000-000096600000}"/>
    <cellStyle name="Accent3 2 5_AVA DVA EL" xfId="18454" xr:uid="{00000000-0005-0000-0000-000097600000}"/>
    <cellStyle name="Accent3 2 6" xfId="18455" xr:uid="{00000000-0005-0000-0000-000098600000}"/>
    <cellStyle name="Accent3 2 6 2" xfId="18456" xr:uid="{00000000-0005-0000-0000-000099600000}"/>
    <cellStyle name="Accent3 2 6 3" xfId="18457" xr:uid="{00000000-0005-0000-0000-00009A600000}"/>
    <cellStyle name="Accent3 2 6_AVA DVA EL" xfId="18458" xr:uid="{00000000-0005-0000-0000-00009B600000}"/>
    <cellStyle name="Accent3 2 7" xfId="18459" xr:uid="{00000000-0005-0000-0000-00009C600000}"/>
    <cellStyle name="Accent3 2 7 2" xfId="18460" xr:uid="{00000000-0005-0000-0000-00009D600000}"/>
    <cellStyle name="Accent3 2 7 3" xfId="18461" xr:uid="{00000000-0005-0000-0000-00009E600000}"/>
    <cellStyle name="Accent3 2 7_AVA DVA EL" xfId="18462" xr:uid="{00000000-0005-0000-0000-00009F600000}"/>
    <cellStyle name="Accent3 2 8" xfId="18463" xr:uid="{00000000-0005-0000-0000-0000A0600000}"/>
    <cellStyle name="Accent3 2 9" xfId="47835" xr:uid="{00000000-0005-0000-0000-0000A1600000}"/>
    <cellStyle name="Accent3 2_4 manuell" xfId="55580" xr:uid="{D8C79C67-8F6E-4F41-90E5-6C3B838B22DD}"/>
    <cellStyle name="Accent3 3" xfId="5640" xr:uid="{00000000-0005-0000-0000-0000A3600000}"/>
    <cellStyle name="Accent3 3 2" xfId="18464" xr:uid="{00000000-0005-0000-0000-0000A4600000}"/>
    <cellStyle name="Accent3 3 2 2" xfId="18465" xr:uid="{00000000-0005-0000-0000-0000A5600000}"/>
    <cellStyle name="Accent3 3 2 3" xfId="18466" xr:uid="{00000000-0005-0000-0000-0000A6600000}"/>
    <cellStyle name="Accent3 3 2_AVA DVA EL" xfId="18467" xr:uid="{00000000-0005-0000-0000-0000A7600000}"/>
    <cellStyle name="Accent3 3 3" xfId="18468" xr:uid="{00000000-0005-0000-0000-0000A8600000}"/>
    <cellStyle name="Accent3 3 4" xfId="47836" xr:uid="{00000000-0005-0000-0000-0000A9600000}"/>
    <cellStyle name="Accent3 3_A01" xfId="35839" xr:uid="{00000000-0005-0000-0000-0000AA600000}"/>
    <cellStyle name="Accent3 4" xfId="5641" xr:uid="{00000000-0005-0000-0000-0000AB600000}"/>
    <cellStyle name="Accent3 4 2" xfId="18469" xr:uid="{00000000-0005-0000-0000-0000AC600000}"/>
    <cellStyle name="Accent3 4 2 2" xfId="18470" xr:uid="{00000000-0005-0000-0000-0000AD600000}"/>
    <cellStyle name="Accent3 4 2 3" xfId="18471" xr:uid="{00000000-0005-0000-0000-0000AE600000}"/>
    <cellStyle name="Accent3 4 2_AVA DVA EL" xfId="18472" xr:uid="{00000000-0005-0000-0000-0000AF600000}"/>
    <cellStyle name="Accent3 4 3" xfId="18473" xr:uid="{00000000-0005-0000-0000-0000B0600000}"/>
    <cellStyle name="Accent3 4 3 2" xfId="18474" xr:uid="{00000000-0005-0000-0000-0000B1600000}"/>
    <cellStyle name="Accent3 4 3 3" xfId="18475" xr:uid="{00000000-0005-0000-0000-0000B2600000}"/>
    <cellStyle name="Accent3 4 3_AVA DVA EL" xfId="18476" xr:uid="{00000000-0005-0000-0000-0000B3600000}"/>
    <cellStyle name="Accent3 4 4" xfId="18477" xr:uid="{00000000-0005-0000-0000-0000B4600000}"/>
    <cellStyle name="Accent3 4 4 2" xfId="18478" xr:uid="{00000000-0005-0000-0000-0000B5600000}"/>
    <cellStyle name="Accent3 4 4 3" xfId="18479" xr:uid="{00000000-0005-0000-0000-0000B6600000}"/>
    <cellStyle name="Accent3 4 4_AVA DVA EL" xfId="18480" xr:uid="{00000000-0005-0000-0000-0000B7600000}"/>
    <cellStyle name="Accent3 4 5" xfId="18481" xr:uid="{00000000-0005-0000-0000-0000B8600000}"/>
    <cellStyle name="Accent3 4_A01" xfId="35840" xr:uid="{00000000-0005-0000-0000-0000B9600000}"/>
    <cellStyle name="Accent3 5" xfId="5642" xr:uid="{00000000-0005-0000-0000-0000BA600000}"/>
    <cellStyle name="Accent3 5 2" xfId="18482" xr:uid="{00000000-0005-0000-0000-0000BB600000}"/>
    <cellStyle name="Accent3 5 2 2" xfId="18483" xr:uid="{00000000-0005-0000-0000-0000BC600000}"/>
    <cellStyle name="Accent3 5 2 3" xfId="18484" xr:uid="{00000000-0005-0000-0000-0000BD600000}"/>
    <cellStyle name="Accent3 5 2_AVA DVA EL" xfId="18485" xr:uid="{00000000-0005-0000-0000-0000BE600000}"/>
    <cellStyle name="Accent3 5 3" xfId="18486" xr:uid="{00000000-0005-0000-0000-0000BF600000}"/>
    <cellStyle name="Accent3 5_A01" xfId="35841" xr:uid="{00000000-0005-0000-0000-0000C0600000}"/>
    <cellStyle name="Accent3 6" xfId="5643" xr:uid="{00000000-0005-0000-0000-0000C1600000}"/>
    <cellStyle name="Accent3 6 2" xfId="18487" xr:uid="{00000000-0005-0000-0000-0000C2600000}"/>
    <cellStyle name="Accent3 6 2 2" xfId="18488" xr:uid="{00000000-0005-0000-0000-0000C3600000}"/>
    <cellStyle name="Accent3 6 2 3" xfId="18489" xr:uid="{00000000-0005-0000-0000-0000C4600000}"/>
    <cellStyle name="Accent3 6 2_AVA DVA EL" xfId="18490" xr:uid="{00000000-0005-0000-0000-0000C5600000}"/>
    <cellStyle name="Accent3 6 3" xfId="18491" xr:uid="{00000000-0005-0000-0000-0000C6600000}"/>
    <cellStyle name="Accent3 6_A01" xfId="35842" xr:uid="{00000000-0005-0000-0000-0000C7600000}"/>
    <cellStyle name="Accent3 7" xfId="5644" xr:uid="{00000000-0005-0000-0000-0000C8600000}"/>
    <cellStyle name="Accent3 7 2" xfId="18492" xr:uid="{00000000-0005-0000-0000-0000C9600000}"/>
    <cellStyle name="Accent3 7 2 2" xfId="18493" xr:uid="{00000000-0005-0000-0000-0000CA600000}"/>
    <cellStyle name="Accent3 7 2 3" xfId="18494" xr:uid="{00000000-0005-0000-0000-0000CB600000}"/>
    <cellStyle name="Accent3 7 2_AVA DVA EL" xfId="18495" xr:uid="{00000000-0005-0000-0000-0000CC600000}"/>
    <cellStyle name="Accent3 7 3" xfId="18496" xr:uid="{00000000-0005-0000-0000-0000CD600000}"/>
    <cellStyle name="Accent3 7_A01" xfId="35843" xr:uid="{00000000-0005-0000-0000-0000CE600000}"/>
    <cellStyle name="Accent3 8" xfId="5645" xr:uid="{00000000-0005-0000-0000-0000CF600000}"/>
    <cellStyle name="Accent3 8 2" xfId="18497" xr:uid="{00000000-0005-0000-0000-0000D0600000}"/>
    <cellStyle name="Accent3 8 2 2" xfId="18498" xr:uid="{00000000-0005-0000-0000-0000D1600000}"/>
    <cellStyle name="Accent3 8 2 3" xfId="18499" xr:uid="{00000000-0005-0000-0000-0000D2600000}"/>
    <cellStyle name="Accent3 8 2_AVA DVA EL" xfId="18500" xr:uid="{00000000-0005-0000-0000-0000D3600000}"/>
    <cellStyle name="Accent3 8 3" xfId="18501" xr:uid="{00000000-0005-0000-0000-0000D4600000}"/>
    <cellStyle name="Accent3 8_A01" xfId="35844" xr:uid="{00000000-0005-0000-0000-0000D5600000}"/>
    <cellStyle name="Accent3 9" xfId="5646" xr:uid="{00000000-0005-0000-0000-0000D6600000}"/>
    <cellStyle name="Accent3 9 2" xfId="18502" xr:uid="{00000000-0005-0000-0000-0000D7600000}"/>
    <cellStyle name="Accent3 9 2 2" xfId="18503" xr:uid="{00000000-0005-0000-0000-0000D8600000}"/>
    <cellStyle name="Accent3 9 2 3" xfId="18504" xr:uid="{00000000-0005-0000-0000-0000D9600000}"/>
    <cellStyle name="Accent3 9 2_AVA DVA EL" xfId="18505" xr:uid="{00000000-0005-0000-0000-0000DA600000}"/>
    <cellStyle name="Accent3 9 3" xfId="18506" xr:uid="{00000000-0005-0000-0000-0000DB600000}"/>
    <cellStyle name="Accent3 9_A01" xfId="35845" xr:uid="{00000000-0005-0000-0000-0000DC600000}"/>
    <cellStyle name="Accent3_4Q16" xfId="18507" xr:uid="{00000000-0005-0000-0000-0000DD600000}"/>
    <cellStyle name="Accent4" xfId="5647" xr:uid="{00000000-0005-0000-0000-0000DE600000}"/>
    <cellStyle name="Accent4 10" xfId="5648" xr:uid="{00000000-0005-0000-0000-0000DF600000}"/>
    <cellStyle name="Accent4 10 2" xfId="18508" xr:uid="{00000000-0005-0000-0000-0000E0600000}"/>
    <cellStyle name="Accent4 10 3" xfId="18509" xr:uid="{00000000-0005-0000-0000-0000E1600000}"/>
    <cellStyle name="Accent4 10_AVA DVA EL" xfId="18510" xr:uid="{00000000-0005-0000-0000-0000E2600000}"/>
    <cellStyle name="Accent4 11" xfId="5649" xr:uid="{00000000-0005-0000-0000-0000E3600000}"/>
    <cellStyle name="Accent4 11 2" xfId="18511" xr:uid="{00000000-0005-0000-0000-0000E4600000}"/>
    <cellStyle name="Accent4 11 3" xfId="18512" xr:uid="{00000000-0005-0000-0000-0000E5600000}"/>
    <cellStyle name="Accent4 11_AVA DVA EL" xfId="18513" xr:uid="{00000000-0005-0000-0000-0000E6600000}"/>
    <cellStyle name="Accent4 12" xfId="18514" xr:uid="{00000000-0005-0000-0000-0000E7600000}"/>
    <cellStyle name="Accent4 12 2" xfId="18515" xr:uid="{00000000-0005-0000-0000-0000E8600000}"/>
    <cellStyle name="Accent4 12 3" xfId="18516" xr:uid="{00000000-0005-0000-0000-0000E9600000}"/>
    <cellStyle name="Accent4 12_AVA DVA EL" xfId="18517" xr:uid="{00000000-0005-0000-0000-0000EA600000}"/>
    <cellStyle name="Accent4 13" xfId="18518" xr:uid="{00000000-0005-0000-0000-0000EB600000}"/>
    <cellStyle name="Accent4 13 2" xfId="18519" xr:uid="{00000000-0005-0000-0000-0000EC600000}"/>
    <cellStyle name="Accent4 13 3" xfId="18520" xr:uid="{00000000-0005-0000-0000-0000ED600000}"/>
    <cellStyle name="Accent4 13_AVA DVA EL" xfId="18521" xr:uid="{00000000-0005-0000-0000-0000EE600000}"/>
    <cellStyle name="Accent4 14" xfId="39998" xr:uid="{00000000-0005-0000-0000-0000EF600000}"/>
    <cellStyle name="Accent4 15" xfId="47837" xr:uid="{00000000-0005-0000-0000-0000F0600000}"/>
    <cellStyle name="Accent4 16" xfId="47838" xr:uid="{00000000-0005-0000-0000-0000F1600000}"/>
    <cellStyle name="Accent4 2" xfId="5650" xr:uid="{00000000-0005-0000-0000-0000F2600000}"/>
    <cellStyle name="Accent4 2 2" xfId="5651" xr:uid="{00000000-0005-0000-0000-0000F3600000}"/>
    <cellStyle name="Accent4 2 2 2" xfId="18522" xr:uid="{00000000-0005-0000-0000-0000F4600000}"/>
    <cellStyle name="Accent4 2 2 2 2" xfId="18523" xr:uid="{00000000-0005-0000-0000-0000F5600000}"/>
    <cellStyle name="Accent4 2 2 2 3" xfId="18524" xr:uid="{00000000-0005-0000-0000-0000F6600000}"/>
    <cellStyle name="Accent4 2 2 2_AVA DVA EL" xfId="18525" xr:uid="{00000000-0005-0000-0000-0000F7600000}"/>
    <cellStyle name="Accent4 2 2 3" xfId="18526" xr:uid="{00000000-0005-0000-0000-0000F8600000}"/>
    <cellStyle name="Accent4 2 2 4" xfId="47839" xr:uid="{00000000-0005-0000-0000-0000F9600000}"/>
    <cellStyle name="Accent4 2 2_A01" xfId="35846" xr:uid="{00000000-0005-0000-0000-0000FA600000}"/>
    <cellStyle name="Accent4 2 3" xfId="18527" xr:uid="{00000000-0005-0000-0000-0000FB600000}"/>
    <cellStyle name="Accent4 2 3 2" xfId="18528" xr:uid="{00000000-0005-0000-0000-0000FC600000}"/>
    <cellStyle name="Accent4 2 3 2 2" xfId="18529" xr:uid="{00000000-0005-0000-0000-0000FD600000}"/>
    <cellStyle name="Accent4 2 3 2 3" xfId="18530" xr:uid="{00000000-0005-0000-0000-0000FE600000}"/>
    <cellStyle name="Accent4 2 3 2 4" xfId="47840" xr:uid="{00000000-0005-0000-0000-0000FF600000}"/>
    <cellStyle name="Accent4 2 3 2_AVA DVA EL" xfId="18531" xr:uid="{00000000-0005-0000-0000-000000610000}"/>
    <cellStyle name="Accent4 2 3 3" xfId="18532" xr:uid="{00000000-0005-0000-0000-000001610000}"/>
    <cellStyle name="Accent4 2 3 3 2" xfId="47841" xr:uid="{00000000-0005-0000-0000-000002610000}"/>
    <cellStyle name="Accent4 2 3 4" xfId="18533" xr:uid="{00000000-0005-0000-0000-000003610000}"/>
    <cellStyle name="Accent4 2 3 4 2" xfId="47842" xr:uid="{00000000-0005-0000-0000-000004610000}"/>
    <cellStyle name="Accent4 2 3 5" xfId="47843" xr:uid="{00000000-0005-0000-0000-000005610000}"/>
    <cellStyle name="Accent4 2 3 6" xfId="47844" xr:uid="{00000000-0005-0000-0000-000006610000}"/>
    <cellStyle name="Accent4 2 3_AVA DVA EL" xfId="18534" xr:uid="{00000000-0005-0000-0000-000007610000}"/>
    <cellStyle name="Accent4 2 4" xfId="18535" xr:uid="{00000000-0005-0000-0000-000008610000}"/>
    <cellStyle name="Accent4 2 4 2" xfId="18536" xr:uid="{00000000-0005-0000-0000-000009610000}"/>
    <cellStyle name="Accent4 2 4 3" xfId="18537" xr:uid="{00000000-0005-0000-0000-00000A610000}"/>
    <cellStyle name="Accent4 2 4 4" xfId="47845" xr:uid="{00000000-0005-0000-0000-00000B610000}"/>
    <cellStyle name="Accent4 2 4_AVA DVA EL" xfId="18538" xr:uid="{00000000-0005-0000-0000-00000C610000}"/>
    <cellStyle name="Accent4 2 5" xfId="18539" xr:uid="{00000000-0005-0000-0000-00000D610000}"/>
    <cellStyle name="Accent4 2 5 2" xfId="18540" xr:uid="{00000000-0005-0000-0000-00000E610000}"/>
    <cellStyle name="Accent4 2 5 3" xfId="18541" xr:uid="{00000000-0005-0000-0000-00000F610000}"/>
    <cellStyle name="Accent4 2 5_AVA DVA EL" xfId="18542" xr:uid="{00000000-0005-0000-0000-000010610000}"/>
    <cellStyle name="Accent4 2 6" xfId="18543" xr:uid="{00000000-0005-0000-0000-000011610000}"/>
    <cellStyle name="Accent4 2 6 2" xfId="18544" xr:uid="{00000000-0005-0000-0000-000012610000}"/>
    <cellStyle name="Accent4 2 6 3" xfId="18545" xr:uid="{00000000-0005-0000-0000-000013610000}"/>
    <cellStyle name="Accent4 2 6_AVA DVA EL" xfId="18546" xr:uid="{00000000-0005-0000-0000-000014610000}"/>
    <cellStyle name="Accent4 2 7" xfId="18547" xr:uid="{00000000-0005-0000-0000-000015610000}"/>
    <cellStyle name="Accent4 2 7 2" xfId="18548" xr:uid="{00000000-0005-0000-0000-000016610000}"/>
    <cellStyle name="Accent4 2 7 3" xfId="18549" xr:uid="{00000000-0005-0000-0000-000017610000}"/>
    <cellStyle name="Accent4 2 7_AVA DVA EL" xfId="18550" xr:uid="{00000000-0005-0000-0000-000018610000}"/>
    <cellStyle name="Accent4 2 8" xfId="18551" xr:uid="{00000000-0005-0000-0000-000019610000}"/>
    <cellStyle name="Accent4 2 9" xfId="47846" xr:uid="{00000000-0005-0000-0000-00001A610000}"/>
    <cellStyle name="Accent4 2_4 manuell" xfId="55581" xr:uid="{5CCDE43A-A4F0-4351-B394-C2629ADDAEE8}"/>
    <cellStyle name="Accent4 3" xfId="5652" xr:uid="{00000000-0005-0000-0000-00001C610000}"/>
    <cellStyle name="Accent4 3 2" xfId="18552" xr:uid="{00000000-0005-0000-0000-00001D610000}"/>
    <cellStyle name="Accent4 3 2 2" xfId="18553" xr:uid="{00000000-0005-0000-0000-00001E610000}"/>
    <cellStyle name="Accent4 3 2 3" xfId="18554" xr:uid="{00000000-0005-0000-0000-00001F610000}"/>
    <cellStyle name="Accent4 3 2_AVA DVA EL" xfId="18555" xr:uid="{00000000-0005-0000-0000-000020610000}"/>
    <cellStyle name="Accent4 3 3" xfId="18556" xr:uid="{00000000-0005-0000-0000-000021610000}"/>
    <cellStyle name="Accent4 3 4" xfId="47847" xr:uid="{00000000-0005-0000-0000-000022610000}"/>
    <cellStyle name="Accent4 3_A01" xfId="35847" xr:uid="{00000000-0005-0000-0000-000023610000}"/>
    <cellStyle name="Accent4 4" xfId="5653" xr:uid="{00000000-0005-0000-0000-000024610000}"/>
    <cellStyle name="Accent4 4 2" xfId="18557" xr:uid="{00000000-0005-0000-0000-000025610000}"/>
    <cellStyle name="Accent4 4 2 2" xfId="18558" xr:uid="{00000000-0005-0000-0000-000026610000}"/>
    <cellStyle name="Accent4 4 2 3" xfId="18559" xr:uid="{00000000-0005-0000-0000-000027610000}"/>
    <cellStyle name="Accent4 4 2_AVA DVA EL" xfId="18560" xr:uid="{00000000-0005-0000-0000-000028610000}"/>
    <cellStyle name="Accent4 4 3" xfId="18561" xr:uid="{00000000-0005-0000-0000-000029610000}"/>
    <cellStyle name="Accent4 4 3 2" xfId="18562" xr:uid="{00000000-0005-0000-0000-00002A610000}"/>
    <cellStyle name="Accent4 4 3 3" xfId="18563" xr:uid="{00000000-0005-0000-0000-00002B610000}"/>
    <cellStyle name="Accent4 4 3_AVA DVA EL" xfId="18564" xr:uid="{00000000-0005-0000-0000-00002C610000}"/>
    <cellStyle name="Accent4 4 4" xfId="18565" xr:uid="{00000000-0005-0000-0000-00002D610000}"/>
    <cellStyle name="Accent4 4 4 2" xfId="18566" xr:uid="{00000000-0005-0000-0000-00002E610000}"/>
    <cellStyle name="Accent4 4 4 3" xfId="18567" xr:uid="{00000000-0005-0000-0000-00002F610000}"/>
    <cellStyle name="Accent4 4 4_AVA DVA EL" xfId="18568" xr:uid="{00000000-0005-0000-0000-000030610000}"/>
    <cellStyle name="Accent4 4 5" xfId="18569" xr:uid="{00000000-0005-0000-0000-000031610000}"/>
    <cellStyle name="Accent4 4_A01" xfId="35848" xr:uid="{00000000-0005-0000-0000-000032610000}"/>
    <cellStyle name="Accent4 5" xfId="5654" xr:uid="{00000000-0005-0000-0000-000033610000}"/>
    <cellStyle name="Accent4 5 2" xfId="18570" xr:uid="{00000000-0005-0000-0000-000034610000}"/>
    <cellStyle name="Accent4 5 2 2" xfId="18571" xr:uid="{00000000-0005-0000-0000-000035610000}"/>
    <cellStyle name="Accent4 5 2 3" xfId="18572" xr:uid="{00000000-0005-0000-0000-000036610000}"/>
    <cellStyle name="Accent4 5 2_AVA DVA EL" xfId="18573" xr:uid="{00000000-0005-0000-0000-000037610000}"/>
    <cellStyle name="Accent4 5 3" xfId="18574" xr:uid="{00000000-0005-0000-0000-000038610000}"/>
    <cellStyle name="Accent4 5_A01" xfId="35849" xr:uid="{00000000-0005-0000-0000-000039610000}"/>
    <cellStyle name="Accent4 6" xfId="5655" xr:uid="{00000000-0005-0000-0000-00003A610000}"/>
    <cellStyle name="Accent4 6 2" xfId="18575" xr:uid="{00000000-0005-0000-0000-00003B610000}"/>
    <cellStyle name="Accent4 6 2 2" xfId="18576" xr:uid="{00000000-0005-0000-0000-00003C610000}"/>
    <cellStyle name="Accent4 6 2 3" xfId="18577" xr:uid="{00000000-0005-0000-0000-00003D610000}"/>
    <cellStyle name="Accent4 6 2_AVA DVA EL" xfId="18578" xr:uid="{00000000-0005-0000-0000-00003E610000}"/>
    <cellStyle name="Accent4 6 3" xfId="18579" xr:uid="{00000000-0005-0000-0000-00003F610000}"/>
    <cellStyle name="Accent4 6_A01" xfId="35850" xr:uid="{00000000-0005-0000-0000-000040610000}"/>
    <cellStyle name="Accent4 7" xfId="5656" xr:uid="{00000000-0005-0000-0000-000041610000}"/>
    <cellStyle name="Accent4 7 2" xfId="18580" xr:uid="{00000000-0005-0000-0000-000042610000}"/>
    <cellStyle name="Accent4 7 2 2" xfId="18581" xr:uid="{00000000-0005-0000-0000-000043610000}"/>
    <cellStyle name="Accent4 7 2 3" xfId="18582" xr:uid="{00000000-0005-0000-0000-000044610000}"/>
    <cellStyle name="Accent4 7 2_AVA DVA EL" xfId="18583" xr:uid="{00000000-0005-0000-0000-000045610000}"/>
    <cellStyle name="Accent4 7 3" xfId="18584" xr:uid="{00000000-0005-0000-0000-000046610000}"/>
    <cellStyle name="Accent4 7_A01" xfId="35851" xr:uid="{00000000-0005-0000-0000-000047610000}"/>
    <cellStyle name="Accent4 8" xfId="5657" xr:uid="{00000000-0005-0000-0000-000048610000}"/>
    <cellStyle name="Accent4 8 2" xfId="18585" xr:uid="{00000000-0005-0000-0000-000049610000}"/>
    <cellStyle name="Accent4 8 2 2" xfId="18586" xr:uid="{00000000-0005-0000-0000-00004A610000}"/>
    <cellStyle name="Accent4 8 2 3" xfId="18587" xr:uid="{00000000-0005-0000-0000-00004B610000}"/>
    <cellStyle name="Accent4 8 2_AVA DVA EL" xfId="18588" xr:uid="{00000000-0005-0000-0000-00004C610000}"/>
    <cellStyle name="Accent4 8 3" xfId="18589" xr:uid="{00000000-0005-0000-0000-00004D610000}"/>
    <cellStyle name="Accent4 8_A01" xfId="35852" xr:uid="{00000000-0005-0000-0000-00004E610000}"/>
    <cellStyle name="Accent4 9" xfId="5658" xr:uid="{00000000-0005-0000-0000-00004F610000}"/>
    <cellStyle name="Accent4 9 2" xfId="18590" xr:uid="{00000000-0005-0000-0000-000050610000}"/>
    <cellStyle name="Accent4 9 2 2" xfId="18591" xr:uid="{00000000-0005-0000-0000-000051610000}"/>
    <cellStyle name="Accent4 9 2 3" xfId="18592" xr:uid="{00000000-0005-0000-0000-000052610000}"/>
    <cellStyle name="Accent4 9 2_AVA DVA EL" xfId="18593" xr:uid="{00000000-0005-0000-0000-000053610000}"/>
    <cellStyle name="Accent4 9 3" xfId="18594" xr:uid="{00000000-0005-0000-0000-000054610000}"/>
    <cellStyle name="Accent4 9_A01" xfId="35853" xr:uid="{00000000-0005-0000-0000-000055610000}"/>
    <cellStyle name="Accent4_4Q16" xfId="18595" xr:uid="{00000000-0005-0000-0000-000056610000}"/>
    <cellStyle name="Accent5" xfId="5659" xr:uid="{00000000-0005-0000-0000-000057610000}"/>
    <cellStyle name="Accent5 10" xfId="5660" xr:uid="{00000000-0005-0000-0000-000058610000}"/>
    <cellStyle name="Accent5 10 2" xfId="18596" xr:uid="{00000000-0005-0000-0000-000059610000}"/>
    <cellStyle name="Accent5 10 3" xfId="18597" xr:uid="{00000000-0005-0000-0000-00005A610000}"/>
    <cellStyle name="Accent5 10_AVA DVA EL" xfId="18598" xr:uid="{00000000-0005-0000-0000-00005B610000}"/>
    <cellStyle name="Accent5 11" xfId="5661" xr:uid="{00000000-0005-0000-0000-00005C610000}"/>
    <cellStyle name="Accent5 11 2" xfId="18599" xr:uid="{00000000-0005-0000-0000-00005D610000}"/>
    <cellStyle name="Accent5 11 3" xfId="18600" xr:uid="{00000000-0005-0000-0000-00005E610000}"/>
    <cellStyle name="Accent5 11_AVA DVA EL" xfId="18601" xr:uid="{00000000-0005-0000-0000-00005F610000}"/>
    <cellStyle name="Accent5 12" xfId="18602" xr:uid="{00000000-0005-0000-0000-000060610000}"/>
    <cellStyle name="Accent5 12 2" xfId="18603" xr:uid="{00000000-0005-0000-0000-000061610000}"/>
    <cellStyle name="Accent5 12 3" xfId="18604" xr:uid="{00000000-0005-0000-0000-000062610000}"/>
    <cellStyle name="Accent5 12_AVA DVA EL" xfId="18605" xr:uid="{00000000-0005-0000-0000-000063610000}"/>
    <cellStyle name="Accent5 13" xfId="18606" xr:uid="{00000000-0005-0000-0000-000064610000}"/>
    <cellStyle name="Accent5 13 2" xfId="18607" xr:uid="{00000000-0005-0000-0000-000065610000}"/>
    <cellStyle name="Accent5 13 3" xfId="18608" xr:uid="{00000000-0005-0000-0000-000066610000}"/>
    <cellStyle name="Accent5 13_AVA DVA EL" xfId="18609" xr:uid="{00000000-0005-0000-0000-000067610000}"/>
    <cellStyle name="Accent5 14" xfId="39999" xr:uid="{00000000-0005-0000-0000-000068610000}"/>
    <cellStyle name="Accent5 15" xfId="47848" xr:uid="{00000000-0005-0000-0000-000069610000}"/>
    <cellStyle name="Accent5 16" xfId="47849" xr:uid="{00000000-0005-0000-0000-00006A610000}"/>
    <cellStyle name="Accent5 2" xfId="5662" xr:uid="{00000000-0005-0000-0000-00006B610000}"/>
    <cellStyle name="Accent5 2 2" xfId="5663" xr:uid="{00000000-0005-0000-0000-00006C610000}"/>
    <cellStyle name="Accent5 2 2 2" xfId="18610" xr:uid="{00000000-0005-0000-0000-00006D610000}"/>
    <cellStyle name="Accent5 2 2 2 2" xfId="18611" xr:uid="{00000000-0005-0000-0000-00006E610000}"/>
    <cellStyle name="Accent5 2 2 2 3" xfId="18612" xr:uid="{00000000-0005-0000-0000-00006F610000}"/>
    <cellStyle name="Accent5 2 2 2_AVA DVA EL" xfId="18613" xr:uid="{00000000-0005-0000-0000-000070610000}"/>
    <cellStyle name="Accent5 2 2 3" xfId="18614" xr:uid="{00000000-0005-0000-0000-000071610000}"/>
    <cellStyle name="Accent5 2 2 4" xfId="47850" xr:uid="{00000000-0005-0000-0000-000072610000}"/>
    <cellStyle name="Accent5 2 2_A01" xfId="35854" xr:uid="{00000000-0005-0000-0000-000073610000}"/>
    <cellStyle name="Accent5 2 3" xfId="18615" xr:uid="{00000000-0005-0000-0000-000074610000}"/>
    <cellStyle name="Accent5 2 3 2" xfId="18616" xr:uid="{00000000-0005-0000-0000-000075610000}"/>
    <cellStyle name="Accent5 2 3 2 2" xfId="18617" xr:uid="{00000000-0005-0000-0000-000076610000}"/>
    <cellStyle name="Accent5 2 3 2 3" xfId="18618" xr:uid="{00000000-0005-0000-0000-000077610000}"/>
    <cellStyle name="Accent5 2 3 2_AVA DVA EL" xfId="18619" xr:uid="{00000000-0005-0000-0000-000078610000}"/>
    <cellStyle name="Accent5 2 3 3" xfId="18620" xr:uid="{00000000-0005-0000-0000-000079610000}"/>
    <cellStyle name="Accent5 2 3 4" xfId="18621" xr:uid="{00000000-0005-0000-0000-00007A610000}"/>
    <cellStyle name="Accent5 2 3_AVA DVA EL" xfId="18622" xr:uid="{00000000-0005-0000-0000-00007B610000}"/>
    <cellStyle name="Accent5 2 4" xfId="18623" xr:uid="{00000000-0005-0000-0000-00007C610000}"/>
    <cellStyle name="Accent5 2 4 2" xfId="18624" xr:uid="{00000000-0005-0000-0000-00007D610000}"/>
    <cellStyle name="Accent5 2 4 3" xfId="18625" xr:uid="{00000000-0005-0000-0000-00007E610000}"/>
    <cellStyle name="Accent5 2 4_AVA DVA EL" xfId="18626" xr:uid="{00000000-0005-0000-0000-00007F610000}"/>
    <cellStyle name="Accent5 2 5" xfId="18627" xr:uid="{00000000-0005-0000-0000-000080610000}"/>
    <cellStyle name="Accent5 2 6" xfId="47851" xr:uid="{00000000-0005-0000-0000-000081610000}"/>
    <cellStyle name="Accent5 2_4 manuell" xfId="55582" xr:uid="{9254BDCB-69E1-47DC-8473-836FBDD18457}"/>
    <cellStyle name="Accent5 3" xfId="5664" xr:uid="{00000000-0005-0000-0000-000083610000}"/>
    <cellStyle name="Accent5 3 2" xfId="18628" xr:uid="{00000000-0005-0000-0000-000084610000}"/>
    <cellStyle name="Accent5 3 2 2" xfId="18629" xr:uid="{00000000-0005-0000-0000-000085610000}"/>
    <cellStyle name="Accent5 3 2 3" xfId="18630" xr:uid="{00000000-0005-0000-0000-000086610000}"/>
    <cellStyle name="Accent5 3 2_AVA DVA EL" xfId="18631" xr:uid="{00000000-0005-0000-0000-000087610000}"/>
    <cellStyle name="Accent5 3 3" xfId="18632" xr:uid="{00000000-0005-0000-0000-000088610000}"/>
    <cellStyle name="Accent5 3 4" xfId="47852" xr:uid="{00000000-0005-0000-0000-000089610000}"/>
    <cellStyle name="Accent5 3_A01" xfId="35855" xr:uid="{00000000-0005-0000-0000-00008A610000}"/>
    <cellStyle name="Accent5 4" xfId="5665" xr:uid="{00000000-0005-0000-0000-00008B610000}"/>
    <cellStyle name="Accent5 4 2" xfId="18633" xr:uid="{00000000-0005-0000-0000-00008C610000}"/>
    <cellStyle name="Accent5 4 2 2" xfId="18634" xr:uid="{00000000-0005-0000-0000-00008D610000}"/>
    <cellStyle name="Accent5 4 2 3" xfId="18635" xr:uid="{00000000-0005-0000-0000-00008E610000}"/>
    <cellStyle name="Accent5 4 2_AVA DVA EL" xfId="18636" xr:uid="{00000000-0005-0000-0000-00008F610000}"/>
    <cellStyle name="Accent5 4 3" xfId="18637" xr:uid="{00000000-0005-0000-0000-000090610000}"/>
    <cellStyle name="Accent5 4 3 2" xfId="18638" xr:uid="{00000000-0005-0000-0000-000091610000}"/>
    <cellStyle name="Accent5 4 3 3" xfId="18639" xr:uid="{00000000-0005-0000-0000-000092610000}"/>
    <cellStyle name="Accent5 4 3_AVA DVA EL" xfId="18640" xr:uid="{00000000-0005-0000-0000-000093610000}"/>
    <cellStyle name="Accent5 4 4" xfId="18641" xr:uid="{00000000-0005-0000-0000-000094610000}"/>
    <cellStyle name="Accent5 4 4 2" xfId="18642" xr:uid="{00000000-0005-0000-0000-000095610000}"/>
    <cellStyle name="Accent5 4 4 3" xfId="18643" xr:uid="{00000000-0005-0000-0000-000096610000}"/>
    <cellStyle name="Accent5 4 4_AVA DVA EL" xfId="18644" xr:uid="{00000000-0005-0000-0000-000097610000}"/>
    <cellStyle name="Accent5 4 5" xfId="18645" xr:uid="{00000000-0005-0000-0000-000098610000}"/>
    <cellStyle name="Accent5 4_A01" xfId="35856" xr:uid="{00000000-0005-0000-0000-000099610000}"/>
    <cellStyle name="Accent5 5" xfId="5666" xr:uid="{00000000-0005-0000-0000-00009A610000}"/>
    <cellStyle name="Accent5 5 2" xfId="18646" xr:uid="{00000000-0005-0000-0000-00009B610000}"/>
    <cellStyle name="Accent5 5 2 2" xfId="18647" xr:uid="{00000000-0005-0000-0000-00009C610000}"/>
    <cellStyle name="Accent5 5 2 3" xfId="18648" xr:uid="{00000000-0005-0000-0000-00009D610000}"/>
    <cellStyle name="Accent5 5 2_AVA DVA EL" xfId="18649" xr:uid="{00000000-0005-0000-0000-00009E610000}"/>
    <cellStyle name="Accent5 5 3" xfId="18650" xr:uid="{00000000-0005-0000-0000-00009F610000}"/>
    <cellStyle name="Accent5 5_A01" xfId="35857" xr:uid="{00000000-0005-0000-0000-0000A0610000}"/>
    <cellStyle name="Accent5 6" xfId="5667" xr:uid="{00000000-0005-0000-0000-0000A1610000}"/>
    <cellStyle name="Accent5 6 2" xfId="18651" xr:uid="{00000000-0005-0000-0000-0000A2610000}"/>
    <cellStyle name="Accent5 6 2 2" xfId="18652" xr:uid="{00000000-0005-0000-0000-0000A3610000}"/>
    <cellStyle name="Accent5 6 2 3" xfId="18653" xr:uid="{00000000-0005-0000-0000-0000A4610000}"/>
    <cellStyle name="Accent5 6 2_AVA DVA EL" xfId="18654" xr:uid="{00000000-0005-0000-0000-0000A5610000}"/>
    <cellStyle name="Accent5 6 3" xfId="18655" xr:uid="{00000000-0005-0000-0000-0000A6610000}"/>
    <cellStyle name="Accent5 6_A01" xfId="35858" xr:uid="{00000000-0005-0000-0000-0000A7610000}"/>
    <cellStyle name="Accent5 7" xfId="5668" xr:uid="{00000000-0005-0000-0000-0000A8610000}"/>
    <cellStyle name="Accent5 7 2" xfId="18656" xr:uid="{00000000-0005-0000-0000-0000A9610000}"/>
    <cellStyle name="Accent5 7 2 2" xfId="18657" xr:uid="{00000000-0005-0000-0000-0000AA610000}"/>
    <cellStyle name="Accent5 7 2 3" xfId="18658" xr:uid="{00000000-0005-0000-0000-0000AB610000}"/>
    <cellStyle name="Accent5 7 2_AVA DVA EL" xfId="18659" xr:uid="{00000000-0005-0000-0000-0000AC610000}"/>
    <cellStyle name="Accent5 7 3" xfId="18660" xr:uid="{00000000-0005-0000-0000-0000AD610000}"/>
    <cellStyle name="Accent5 7_A01" xfId="35859" xr:uid="{00000000-0005-0000-0000-0000AE610000}"/>
    <cellStyle name="Accent5 8" xfId="5669" xr:uid="{00000000-0005-0000-0000-0000AF610000}"/>
    <cellStyle name="Accent5 8 2" xfId="18661" xr:uid="{00000000-0005-0000-0000-0000B0610000}"/>
    <cellStyle name="Accent5 8 2 2" xfId="18662" xr:uid="{00000000-0005-0000-0000-0000B1610000}"/>
    <cellStyle name="Accent5 8 2 3" xfId="18663" xr:uid="{00000000-0005-0000-0000-0000B2610000}"/>
    <cellStyle name="Accent5 8 2_AVA DVA EL" xfId="18664" xr:uid="{00000000-0005-0000-0000-0000B3610000}"/>
    <cellStyle name="Accent5 8 3" xfId="18665" xr:uid="{00000000-0005-0000-0000-0000B4610000}"/>
    <cellStyle name="Accent5 8_A01" xfId="35860" xr:uid="{00000000-0005-0000-0000-0000B5610000}"/>
    <cellStyle name="Accent5 9" xfId="5670" xr:uid="{00000000-0005-0000-0000-0000B6610000}"/>
    <cellStyle name="Accent5 9 2" xfId="18666" xr:uid="{00000000-0005-0000-0000-0000B7610000}"/>
    <cellStyle name="Accent5 9 2 2" xfId="18667" xr:uid="{00000000-0005-0000-0000-0000B8610000}"/>
    <cellStyle name="Accent5 9 2 3" xfId="18668" xr:uid="{00000000-0005-0000-0000-0000B9610000}"/>
    <cellStyle name="Accent5 9 2_AVA DVA EL" xfId="18669" xr:uid="{00000000-0005-0000-0000-0000BA610000}"/>
    <cellStyle name="Accent5 9 3" xfId="18670" xr:uid="{00000000-0005-0000-0000-0000BB610000}"/>
    <cellStyle name="Accent5 9_A01" xfId="35861" xr:uid="{00000000-0005-0000-0000-0000BC610000}"/>
    <cellStyle name="Accent5_4Q16" xfId="18671" xr:uid="{00000000-0005-0000-0000-0000BD610000}"/>
    <cellStyle name="Accent6" xfId="5671" xr:uid="{00000000-0005-0000-0000-0000BE610000}"/>
    <cellStyle name="Accent6 10" xfId="5672" xr:uid="{00000000-0005-0000-0000-0000BF610000}"/>
    <cellStyle name="Accent6 10 2" xfId="18672" xr:uid="{00000000-0005-0000-0000-0000C0610000}"/>
    <cellStyle name="Accent6 10 3" xfId="18673" xr:uid="{00000000-0005-0000-0000-0000C1610000}"/>
    <cellStyle name="Accent6 10_AVA DVA EL" xfId="18674" xr:uid="{00000000-0005-0000-0000-0000C2610000}"/>
    <cellStyle name="Accent6 11" xfId="5673" xr:uid="{00000000-0005-0000-0000-0000C3610000}"/>
    <cellStyle name="Accent6 11 2" xfId="18675" xr:uid="{00000000-0005-0000-0000-0000C4610000}"/>
    <cellStyle name="Accent6 11 3" xfId="18676" xr:uid="{00000000-0005-0000-0000-0000C5610000}"/>
    <cellStyle name="Accent6 11_AVA DVA EL" xfId="18677" xr:uid="{00000000-0005-0000-0000-0000C6610000}"/>
    <cellStyle name="Accent6 12" xfId="18678" xr:uid="{00000000-0005-0000-0000-0000C7610000}"/>
    <cellStyle name="Accent6 12 2" xfId="18679" xr:uid="{00000000-0005-0000-0000-0000C8610000}"/>
    <cellStyle name="Accent6 12 3" xfId="18680" xr:uid="{00000000-0005-0000-0000-0000C9610000}"/>
    <cellStyle name="Accent6 12_AVA DVA EL" xfId="18681" xr:uid="{00000000-0005-0000-0000-0000CA610000}"/>
    <cellStyle name="Accent6 13" xfId="18682" xr:uid="{00000000-0005-0000-0000-0000CB610000}"/>
    <cellStyle name="Accent6 13 2" xfId="18683" xr:uid="{00000000-0005-0000-0000-0000CC610000}"/>
    <cellStyle name="Accent6 13 3" xfId="18684" xr:uid="{00000000-0005-0000-0000-0000CD610000}"/>
    <cellStyle name="Accent6 13_AVA DVA EL" xfId="18685" xr:uid="{00000000-0005-0000-0000-0000CE610000}"/>
    <cellStyle name="Accent6 14" xfId="40000" xr:uid="{00000000-0005-0000-0000-0000CF610000}"/>
    <cellStyle name="Accent6 15" xfId="47853" xr:uid="{00000000-0005-0000-0000-0000D0610000}"/>
    <cellStyle name="Accent6 16" xfId="47854" xr:uid="{00000000-0005-0000-0000-0000D1610000}"/>
    <cellStyle name="Accent6 2" xfId="5674" xr:uid="{00000000-0005-0000-0000-0000D2610000}"/>
    <cellStyle name="Accent6 2 2" xfId="5675" xr:uid="{00000000-0005-0000-0000-0000D3610000}"/>
    <cellStyle name="Accent6 2 2 2" xfId="18686" xr:uid="{00000000-0005-0000-0000-0000D4610000}"/>
    <cellStyle name="Accent6 2 2 2 2" xfId="18687" xr:uid="{00000000-0005-0000-0000-0000D5610000}"/>
    <cellStyle name="Accent6 2 2 2 3" xfId="18688" xr:uid="{00000000-0005-0000-0000-0000D6610000}"/>
    <cellStyle name="Accent6 2 2 2_AVA DVA EL" xfId="18689" xr:uid="{00000000-0005-0000-0000-0000D7610000}"/>
    <cellStyle name="Accent6 2 2 3" xfId="18690" xr:uid="{00000000-0005-0000-0000-0000D8610000}"/>
    <cellStyle name="Accent6 2 2 3 2" xfId="18691" xr:uid="{00000000-0005-0000-0000-0000D9610000}"/>
    <cellStyle name="Accent6 2 2 3 3" xfId="18692" xr:uid="{00000000-0005-0000-0000-0000DA610000}"/>
    <cellStyle name="Accent6 2 2 3_AVA DVA EL" xfId="18693" xr:uid="{00000000-0005-0000-0000-0000DB610000}"/>
    <cellStyle name="Accent6 2 2 4" xfId="18694" xr:uid="{00000000-0005-0000-0000-0000DC610000}"/>
    <cellStyle name="Accent6 2 2 4 2" xfId="18695" xr:uid="{00000000-0005-0000-0000-0000DD610000}"/>
    <cellStyle name="Accent6 2 2 4 3" xfId="18696" xr:uid="{00000000-0005-0000-0000-0000DE610000}"/>
    <cellStyle name="Accent6 2 2 4_AVA DVA EL" xfId="18697" xr:uid="{00000000-0005-0000-0000-0000DF610000}"/>
    <cellStyle name="Accent6 2 2 5" xfId="18698" xr:uid="{00000000-0005-0000-0000-0000E0610000}"/>
    <cellStyle name="Accent6 2 2 5 2" xfId="18699" xr:uid="{00000000-0005-0000-0000-0000E1610000}"/>
    <cellStyle name="Accent6 2 2 5 3" xfId="18700" xr:uid="{00000000-0005-0000-0000-0000E2610000}"/>
    <cellStyle name="Accent6 2 2 5_AVA DVA EL" xfId="18701" xr:uid="{00000000-0005-0000-0000-0000E3610000}"/>
    <cellStyle name="Accent6 2 2 6" xfId="18702" xr:uid="{00000000-0005-0000-0000-0000E4610000}"/>
    <cellStyle name="Accent6 2 2 6 2" xfId="18703" xr:uid="{00000000-0005-0000-0000-0000E5610000}"/>
    <cellStyle name="Accent6 2 2 6 3" xfId="18704" xr:uid="{00000000-0005-0000-0000-0000E6610000}"/>
    <cellStyle name="Accent6 2 2 6_AVA DVA EL" xfId="18705" xr:uid="{00000000-0005-0000-0000-0000E7610000}"/>
    <cellStyle name="Accent6 2 2 7" xfId="18706" xr:uid="{00000000-0005-0000-0000-0000E8610000}"/>
    <cellStyle name="Accent6 2 2 8" xfId="47855" xr:uid="{00000000-0005-0000-0000-0000E9610000}"/>
    <cellStyle name="Accent6 2 2_A01" xfId="35862" xr:uid="{00000000-0005-0000-0000-0000EA610000}"/>
    <cellStyle name="Accent6 2 3" xfId="18707" xr:uid="{00000000-0005-0000-0000-0000EB610000}"/>
    <cellStyle name="Accent6 2 3 2" xfId="18708" xr:uid="{00000000-0005-0000-0000-0000EC610000}"/>
    <cellStyle name="Accent6 2 3 2 2" xfId="18709" xr:uid="{00000000-0005-0000-0000-0000ED610000}"/>
    <cellStyle name="Accent6 2 3 2 3" xfId="18710" xr:uid="{00000000-0005-0000-0000-0000EE610000}"/>
    <cellStyle name="Accent6 2 3 2_AVA DVA EL" xfId="18711" xr:uid="{00000000-0005-0000-0000-0000EF610000}"/>
    <cellStyle name="Accent6 2 3 3" xfId="18712" xr:uid="{00000000-0005-0000-0000-0000F0610000}"/>
    <cellStyle name="Accent6 2 3 4" xfId="18713" xr:uid="{00000000-0005-0000-0000-0000F1610000}"/>
    <cellStyle name="Accent6 2 3_AVA DVA EL" xfId="18714" xr:uid="{00000000-0005-0000-0000-0000F2610000}"/>
    <cellStyle name="Accent6 2 4" xfId="18715" xr:uid="{00000000-0005-0000-0000-0000F3610000}"/>
    <cellStyle name="Accent6 2 4 2" xfId="18716" xr:uid="{00000000-0005-0000-0000-0000F4610000}"/>
    <cellStyle name="Accent6 2 4 3" xfId="18717" xr:uid="{00000000-0005-0000-0000-0000F5610000}"/>
    <cellStyle name="Accent6 2 4_AVA DVA EL" xfId="18718" xr:uid="{00000000-0005-0000-0000-0000F6610000}"/>
    <cellStyle name="Accent6 2 5" xfId="18719" xr:uid="{00000000-0005-0000-0000-0000F7610000}"/>
    <cellStyle name="Accent6 2 5 2" xfId="18720" xr:uid="{00000000-0005-0000-0000-0000F8610000}"/>
    <cellStyle name="Accent6 2 5 3" xfId="18721" xr:uid="{00000000-0005-0000-0000-0000F9610000}"/>
    <cellStyle name="Accent6 2 5_AVA DVA EL" xfId="18722" xr:uid="{00000000-0005-0000-0000-0000FA610000}"/>
    <cellStyle name="Accent6 2 6" xfId="18723" xr:uid="{00000000-0005-0000-0000-0000FB610000}"/>
    <cellStyle name="Accent6 2 6 2" xfId="18724" xr:uid="{00000000-0005-0000-0000-0000FC610000}"/>
    <cellStyle name="Accent6 2 6 3" xfId="18725" xr:uid="{00000000-0005-0000-0000-0000FD610000}"/>
    <cellStyle name="Accent6 2 6_AVA DVA EL" xfId="18726" xr:uid="{00000000-0005-0000-0000-0000FE610000}"/>
    <cellStyle name="Accent6 2 7" xfId="18727" xr:uid="{00000000-0005-0000-0000-0000FF610000}"/>
    <cellStyle name="Accent6 2 7 2" xfId="18728" xr:uid="{00000000-0005-0000-0000-000000620000}"/>
    <cellStyle name="Accent6 2 7 3" xfId="18729" xr:uid="{00000000-0005-0000-0000-000001620000}"/>
    <cellStyle name="Accent6 2 7_AVA DVA EL" xfId="18730" xr:uid="{00000000-0005-0000-0000-000002620000}"/>
    <cellStyle name="Accent6 2 8" xfId="18731" xr:uid="{00000000-0005-0000-0000-000003620000}"/>
    <cellStyle name="Accent6 2 9" xfId="47856" xr:uid="{00000000-0005-0000-0000-000004620000}"/>
    <cellStyle name="Accent6 2_4 manuell" xfId="55583" xr:uid="{3B02C1C0-AAC4-444B-8D10-DC798D6330EA}"/>
    <cellStyle name="Accent6 3" xfId="5676" xr:uid="{00000000-0005-0000-0000-000006620000}"/>
    <cellStyle name="Accent6 3 2" xfId="18732" xr:uid="{00000000-0005-0000-0000-000007620000}"/>
    <cellStyle name="Accent6 3 2 2" xfId="18733" xr:uid="{00000000-0005-0000-0000-000008620000}"/>
    <cellStyle name="Accent6 3 2 3" xfId="18734" xr:uid="{00000000-0005-0000-0000-000009620000}"/>
    <cellStyle name="Accent6 3 2_AVA DVA EL" xfId="18735" xr:uid="{00000000-0005-0000-0000-00000A620000}"/>
    <cellStyle name="Accent6 3 3" xfId="18736" xr:uid="{00000000-0005-0000-0000-00000B620000}"/>
    <cellStyle name="Accent6 3 4" xfId="47857" xr:uid="{00000000-0005-0000-0000-00000C620000}"/>
    <cellStyle name="Accent6 3_A01" xfId="35863" xr:uid="{00000000-0005-0000-0000-00000D620000}"/>
    <cellStyle name="Accent6 4" xfId="5677" xr:uid="{00000000-0005-0000-0000-00000E620000}"/>
    <cellStyle name="Accent6 4 2" xfId="18737" xr:uid="{00000000-0005-0000-0000-00000F620000}"/>
    <cellStyle name="Accent6 4 2 2" xfId="18738" xr:uid="{00000000-0005-0000-0000-000010620000}"/>
    <cellStyle name="Accent6 4 2 3" xfId="18739" xr:uid="{00000000-0005-0000-0000-000011620000}"/>
    <cellStyle name="Accent6 4 2_AVA DVA EL" xfId="18740" xr:uid="{00000000-0005-0000-0000-000012620000}"/>
    <cellStyle name="Accent6 4 3" xfId="18741" xr:uid="{00000000-0005-0000-0000-000013620000}"/>
    <cellStyle name="Accent6 4 3 2" xfId="18742" xr:uid="{00000000-0005-0000-0000-000014620000}"/>
    <cellStyle name="Accent6 4 3 3" xfId="18743" xr:uid="{00000000-0005-0000-0000-000015620000}"/>
    <cellStyle name="Accent6 4 3_AVA DVA EL" xfId="18744" xr:uid="{00000000-0005-0000-0000-000016620000}"/>
    <cellStyle name="Accent6 4 4" xfId="18745" xr:uid="{00000000-0005-0000-0000-000017620000}"/>
    <cellStyle name="Accent6 4 4 2" xfId="18746" xr:uid="{00000000-0005-0000-0000-000018620000}"/>
    <cellStyle name="Accent6 4 4 3" xfId="18747" xr:uid="{00000000-0005-0000-0000-000019620000}"/>
    <cellStyle name="Accent6 4 4_AVA DVA EL" xfId="18748" xr:uid="{00000000-0005-0000-0000-00001A620000}"/>
    <cellStyle name="Accent6 4 5" xfId="18749" xr:uid="{00000000-0005-0000-0000-00001B620000}"/>
    <cellStyle name="Accent6 4_A01" xfId="35864" xr:uid="{00000000-0005-0000-0000-00001C620000}"/>
    <cellStyle name="Accent6 5" xfId="5678" xr:uid="{00000000-0005-0000-0000-00001D620000}"/>
    <cellStyle name="Accent6 5 2" xfId="18750" xr:uid="{00000000-0005-0000-0000-00001E620000}"/>
    <cellStyle name="Accent6 5 2 2" xfId="18751" xr:uid="{00000000-0005-0000-0000-00001F620000}"/>
    <cellStyle name="Accent6 5 2 3" xfId="18752" xr:uid="{00000000-0005-0000-0000-000020620000}"/>
    <cellStyle name="Accent6 5 2_AVA DVA EL" xfId="18753" xr:uid="{00000000-0005-0000-0000-000021620000}"/>
    <cellStyle name="Accent6 5 3" xfId="18754" xr:uid="{00000000-0005-0000-0000-000022620000}"/>
    <cellStyle name="Accent6 5_A01" xfId="35865" xr:uid="{00000000-0005-0000-0000-000023620000}"/>
    <cellStyle name="Accent6 6" xfId="5679" xr:uid="{00000000-0005-0000-0000-000024620000}"/>
    <cellStyle name="Accent6 6 2" xfId="18755" xr:uid="{00000000-0005-0000-0000-000025620000}"/>
    <cellStyle name="Accent6 6 2 2" xfId="18756" xr:uid="{00000000-0005-0000-0000-000026620000}"/>
    <cellStyle name="Accent6 6 2 3" xfId="18757" xr:uid="{00000000-0005-0000-0000-000027620000}"/>
    <cellStyle name="Accent6 6 2_AVA DVA EL" xfId="18758" xr:uid="{00000000-0005-0000-0000-000028620000}"/>
    <cellStyle name="Accent6 6 3" xfId="18759" xr:uid="{00000000-0005-0000-0000-000029620000}"/>
    <cellStyle name="Accent6 6_A01" xfId="35866" xr:uid="{00000000-0005-0000-0000-00002A620000}"/>
    <cellStyle name="Accent6 7" xfId="5680" xr:uid="{00000000-0005-0000-0000-00002B620000}"/>
    <cellStyle name="Accent6 7 2" xfId="18760" xr:uid="{00000000-0005-0000-0000-00002C620000}"/>
    <cellStyle name="Accent6 7 2 2" xfId="18761" xr:uid="{00000000-0005-0000-0000-00002D620000}"/>
    <cellStyle name="Accent6 7 2 3" xfId="18762" xr:uid="{00000000-0005-0000-0000-00002E620000}"/>
    <cellStyle name="Accent6 7 2_AVA DVA EL" xfId="18763" xr:uid="{00000000-0005-0000-0000-00002F620000}"/>
    <cellStyle name="Accent6 7 3" xfId="18764" xr:uid="{00000000-0005-0000-0000-000030620000}"/>
    <cellStyle name="Accent6 7_A01" xfId="35867" xr:uid="{00000000-0005-0000-0000-000031620000}"/>
    <cellStyle name="Accent6 8" xfId="5681" xr:uid="{00000000-0005-0000-0000-000032620000}"/>
    <cellStyle name="Accent6 8 2" xfId="18765" xr:uid="{00000000-0005-0000-0000-000033620000}"/>
    <cellStyle name="Accent6 8 2 2" xfId="18766" xr:uid="{00000000-0005-0000-0000-000034620000}"/>
    <cellStyle name="Accent6 8 2 3" xfId="18767" xr:uid="{00000000-0005-0000-0000-000035620000}"/>
    <cellStyle name="Accent6 8 2_AVA DVA EL" xfId="18768" xr:uid="{00000000-0005-0000-0000-000036620000}"/>
    <cellStyle name="Accent6 8 3" xfId="18769" xr:uid="{00000000-0005-0000-0000-000037620000}"/>
    <cellStyle name="Accent6 8_A01" xfId="35868" xr:uid="{00000000-0005-0000-0000-000038620000}"/>
    <cellStyle name="Accent6 9" xfId="5682" xr:uid="{00000000-0005-0000-0000-000039620000}"/>
    <cellStyle name="Accent6 9 2" xfId="18770" xr:uid="{00000000-0005-0000-0000-00003A620000}"/>
    <cellStyle name="Accent6 9 2 2" xfId="18771" xr:uid="{00000000-0005-0000-0000-00003B620000}"/>
    <cellStyle name="Accent6 9 2 3" xfId="18772" xr:uid="{00000000-0005-0000-0000-00003C620000}"/>
    <cellStyle name="Accent6 9 2_AVA DVA EL" xfId="18773" xr:uid="{00000000-0005-0000-0000-00003D620000}"/>
    <cellStyle name="Accent6 9 3" xfId="18774" xr:uid="{00000000-0005-0000-0000-00003E620000}"/>
    <cellStyle name="Accent6 9_A01" xfId="35869" xr:uid="{00000000-0005-0000-0000-00003F620000}"/>
    <cellStyle name="Accent6_4Q16" xfId="18775" xr:uid="{00000000-0005-0000-0000-000040620000}"/>
    <cellStyle name="Actual data" xfId="5683" xr:uid="{00000000-0005-0000-0000-000041620000}"/>
    <cellStyle name="Actual data 2" xfId="5684" xr:uid="{00000000-0005-0000-0000-000042620000}"/>
    <cellStyle name="Actual data 2 2" xfId="18776" xr:uid="{00000000-0005-0000-0000-000043620000}"/>
    <cellStyle name="Actual data 2 2 2" xfId="47858" xr:uid="{00000000-0005-0000-0000-000044620000}"/>
    <cellStyle name="Actual data 2_A01" xfId="35870" xr:uid="{00000000-0005-0000-0000-000045620000}"/>
    <cellStyle name="Actual data 3" xfId="18777" xr:uid="{00000000-0005-0000-0000-000046620000}"/>
    <cellStyle name="Actual data 3 2" xfId="18778" xr:uid="{00000000-0005-0000-0000-000047620000}"/>
    <cellStyle name="Actual data 3 2 2" xfId="18779" xr:uid="{00000000-0005-0000-0000-000048620000}"/>
    <cellStyle name="Actual data 3 2 3" xfId="18780" xr:uid="{00000000-0005-0000-0000-000049620000}"/>
    <cellStyle name="Actual data 3 2_AVA DVA EL" xfId="18781" xr:uid="{00000000-0005-0000-0000-00004A620000}"/>
    <cellStyle name="Actual data 3 3" xfId="18782" xr:uid="{00000000-0005-0000-0000-00004B620000}"/>
    <cellStyle name="Actual data 3 4" xfId="18783" xr:uid="{00000000-0005-0000-0000-00004C620000}"/>
    <cellStyle name="Actual data 3_Adjustment-BalanceSheet" xfId="18784" xr:uid="{00000000-0005-0000-0000-00004D620000}"/>
    <cellStyle name="Actual data 4" xfId="18785" xr:uid="{00000000-0005-0000-0000-00004E620000}"/>
    <cellStyle name="Actual data_A01" xfId="12470" xr:uid="{00000000-0005-0000-0000-00004F620000}"/>
    <cellStyle name="Actual year" xfId="5685" xr:uid="{00000000-0005-0000-0000-000050620000}"/>
    <cellStyle name="Actual year 10" xfId="36809" xr:uid="{00000000-0005-0000-0000-000051620000}"/>
    <cellStyle name="Actual year 2" xfId="5686" xr:uid="{00000000-0005-0000-0000-000052620000}"/>
    <cellStyle name="Actual year 2 2" xfId="5687" xr:uid="{00000000-0005-0000-0000-000053620000}"/>
    <cellStyle name="Actual year 2 2 2" xfId="5688" xr:uid="{00000000-0005-0000-0000-000054620000}"/>
    <cellStyle name="Actual year 2 2 3" xfId="5689" xr:uid="{00000000-0005-0000-0000-000055620000}"/>
    <cellStyle name="Actual year 2 2 4" xfId="5690" xr:uid="{00000000-0005-0000-0000-000056620000}"/>
    <cellStyle name="Actual year 2 2 5" xfId="5691" xr:uid="{00000000-0005-0000-0000-000057620000}"/>
    <cellStyle name="Actual year 2 2 6" xfId="5692" xr:uid="{00000000-0005-0000-0000-000058620000}"/>
    <cellStyle name="Actual year 2 2 7" xfId="5693" xr:uid="{00000000-0005-0000-0000-000059620000}"/>
    <cellStyle name="Actual year 2 2 8" xfId="36688" xr:uid="{00000000-0005-0000-0000-00005A620000}"/>
    <cellStyle name="Actual year 2 2_7. Other MTM adjustments" xfId="47859" xr:uid="{00000000-0005-0000-0000-00005B620000}"/>
    <cellStyle name="Actual year 2 3" xfId="5694" xr:uid="{00000000-0005-0000-0000-00005C620000}"/>
    <cellStyle name="Actual year 2 3 2" xfId="5695" xr:uid="{00000000-0005-0000-0000-00005D620000}"/>
    <cellStyle name="Actual year 2 3 3" xfId="5696" xr:uid="{00000000-0005-0000-0000-00005E620000}"/>
    <cellStyle name="Actual year 2 3 4" xfId="5697" xr:uid="{00000000-0005-0000-0000-00005F620000}"/>
    <cellStyle name="Actual year 2 3 5" xfId="5698" xr:uid="{00000000-0005-0000-0000-000060620000}"/>
    <cellStyle name="Actual year 2 3 6" xfId="5699" xr:uid="{00000000-0005-0000-0000-000061620000}"/>
    <cellStyle name="Actual year 2 3 7" xfId="5700" xr:uid="{00000000-0005-0000-0000-000062620000}"/>
    <cellStyle name="Actual year 2 3 8" xfId="36472" xr:uid="{00000000-0005-0000-0000-000063620000}"/>
    <cellStyle name="Actual year 2 3 9" xfId="36676" xr:uid="{00000000-0005-0000-0000-000064620000}"/>
    <cellStyle name="Actual year 2 3_CR4_19" xfId="5701" xr:uid="{00000000-0005-0000-0000-000065620000}"/>
    <cellStyle name="Actual year 2 4" xfId="5702" xr:uid="{00000000-0005-0000-0000-000066620000}"/>
    <cellStyle name="Actual year 2 4 2" xfId="5703" xr:uid="{00000000-0005-0000-0000-000067620000}"/>
    <cellStyle name="Actual year 2 4 3" xfId="5704" xr:uid="{00000000-0005-0000-0000-000068620000}"/>
    <cellStyle name="Actual year 2 4 4" xfId="5705" xr:uid="{00000000-0005-0000-0000-000069620000}"/>
    <cellStyle name="Actual year 2 4 5" xfId="5706" xr:uid="{00000000-0005-0000-0000-00006A620000}"/>
    <cellStyle name="Actual year 2 4 6" xfId="5707" xr:uid="{00000000-0005-0000-0000-00006B620000}"/>
    <cellStyle name="Actual year 2 4 7" xfId="5708" xr:uid="{00000000-0005-0000-0000-00006C620000}"/>
    <cellStyle name="Actual year 2 4_CR4_19" xfId="5709" xr:uid="{00000000-0005-0000-0000-00006D620000}"/>
    <cellStyle name="Actual year 2 5" xfId="5710" xr:uid="{00000000-0005-0000-0000-00006E620000}"/>
    <cellStyle name="Actual year 2 5 2" xfId="5711" xr:uid="{00000000-0005-0000-0000-00006F620000}"/>
    <cellStyle name="Actual year 2 5 3" xfId="5712" xr:uid="{00000000-0005-0000-0000-000070620000}"/>
    <cellStyle name="Actual year 2 5 4" xfId="5713" xr:uid="{00000000-0005-0000-0000-000071620000}"/>
    <cellStyle name="Actual year 2 5 5" xfId="5714" xr:uid="{00000000-0005-0000-0000-000072620000}"/>
    <cellStyle name="Actual year 2 5 6" xfId="5715" xr:uid="{00000000-0005-0000-0000-000073620000}"/>
    <cellStyle name="Actual year 2 5 7" xfId="5716" xr:uid="{00000000-0005-0000-0000-000074620000}"/>
    <cellStyle name="Actual year 2 5_CR4_19" xfId="5717" xr:uid="{00000000-0005-0000-0000-000075620000}"/>
    <cellStyle name="Actual year 2 6" xfId="5718" xr:uid="{00000000-0005-0000-0000-000076620000}"/>
    <cellStyle name="Actual year 2 6 2" xfId="5719" xr:uid="{00000000-0005-0000-0000-000077620000}"/>
    <cellStyle name="Actual year 2 6 3" xfId="5720" xr:uid="{00000000-0005-0000-0000-000078620000}"/>
    <cellStyle name="Actual year 2 6 4" xfId="5721" xr:uid="{00000000-0005-0000-0000-000079620000}"/>
    <cellStyle name="Actual year 2 6 5" xfId="5722" xr:uid="{00000000-0005-0000-0000-00007A620000}"/>
    <cellStyle name="Actual year 2 6 6" xfId="5723" xr:uid="{00000000-0005-0000-0000-00007B620000}"/>
    <cellStyle name="Actual year 2 6 7" xfId="5724" xr:uid="{00000000-0005-0000-0000-00007C620000}"/>
    <cellStyle name="Actual year 2 6_CR4_19" xfId="5725" xr:uid="{00000000-0005-0000-0000-00007D620000}"/>
    <cellStyle name="Actual year 2 7" xfId="5726" xr:uid="{00000000-0005-0000-0000-00007E620000}"/>
    <cellStyle name="Actual year 2 7 2" xfId="5727" xr:uid="{00000000-0005-0000-0000-00007F620000}"/>
    <cellStyle name="Actual year 2 7 3" xfId="5728" xr:uid="{00000000-0005-0000-0000-000080620000}"/>
    <cellStyle name="Actual year 2 7 4" xfId="5729" xr:uid="{00000000-0005-0000-0000-000081620000}"/>
    <cellStyle name="Actual year 2 7 5" xfId="5730" xr:uid="{00000000-0005-0000-0000-000082620000}"/>
    <cellStyle name="Actual year 2 7 6" xfId="5731" xr:uid="{00000000-0005-0000-0000-000083620000}"/>
    <cellStyle name="Actual year 2 7_CR4_19" xfId="5732" xr:uid="{00000000-0005-0000-0000-000084620000}"/>
    <cellStyle name="Actual year 2 8" xfId="36059" xr:uid="{00000000-0005-0000-0000-000085620000}"/>
    <cellStyle name="Actual year 2 9" xfId="36810" xr:uid="{00000000-0005-0000-0000-000086620000}"/>
    <cellStyle name="Actual year 2_7. Other MTM adjustments" xfId="47860" xr:uid="{00000000-0005-0000-0000-000087620000}"/>
    <cellStyle name="Actual year 3" xfId="5733" xr:uid="{00000000-0005-0000-0000-000088620000}"/>
    <cellStyle name="Actual year 3 2" xfId="5734" xr:uid="{00000000-0005-0000-0000-000089620000}"/>
    <cellStyle name="Actual year 3 2 2" xfId="18786" xr:uid="{00000000-0005-0000-0000-00008A620000}"/>
    <cellStyle name="Actual year 3 2 2 2" xfId="47861" xr:uid="{00000000-0005-0000-0000-00008B620000}"/>
    <cellStyle name="Actual year 3 2 3" xfId="18787" xr:uid="{00000000-0005-0000-0000-00008C620000}"/>
    <cellStyle name="Actual year 3 2_7. Other MTM adjustments" xfId="47862" xr:uid="{00000000-0005-0000-0000-00008D620000}"/>
    <cellStyle name="Actual year 3 3" xfId="5735" xr:uid="{00000000-0005-0000-0000-00008E620000}"/>
    <cellStyle name="Actual year 3 3 2" xfId="47863" xr:uid="{00000000-0005-0000-0000-00008F620000}"/>
    <cellStyle name="Actual year 3 3_CC1" xfId="55584" xr:uid="{D0AF3D0B-1145-4740-A2F1-3179BEA81F32}"/>
    <cellStyle name="Actual year 3 4" xfId="5736" xr:uid="{00000000-0005-0000-0000-000090620000}"/>
    <cellStyle name="Actual year 3 5" xfId="5737" xr:uid="{00000000-0005-0000-0000-000091620000}"/>
    <cellStyle name="Actual year 3 6" xfId="5738" xr:uid="{00000000-0005-0000-0000-000092620000}"/>
    <cellStyle name="Actual year 3 7" xfId="5739" xr:uid="{00000000-0005-0000-0000-000093620000}"/>
    <cellStyle name="Actual year 3 8" xfId="36687" xr:uid="{00000000-0005-0000-0000-000094620000}"/>
    <cellStyle name="Actual year 3_7. Other MTM adjustments" xfId="47864" xr:uid="{00000000-0005-0000-0000-000095620000}"/>
    <cellStyle name="Actual year 4" xfId="5740" xr:uid="{00000000-0005-0000-0000-000096620000}"/>
    <cellStyle name="Actual year 4 2" xfId="5741" xr:uid="{00000000-0005-0000-0000-000097620000}"/>
    <cellStyle name="Actual year 4 3" xfId="5742" xr:uid="{00000000-0005-0000-0000-000098620000}"/>
    <cellStyle name="Actual year 4 4" xfId="5743" xr:uid="{00000000-0005-0000-0000-000099620000}"/>
    <cellStyle name="Actual year 4 5" xfId="5744" xr:uid="{00000000-0005-0000-0000-00009A620000}"/>
    <cellStyle name="Actual year 4 6" xfId="5745" xr:uid="{00000000-0005-0000-0000-00009B620000}"/>
    <cellStyle name="Actual year 4 7" xfId="5746" xr:uid="{00000000-0005-0000-0000-00009C620000}"/>
    <cellStyle name="Actual year 4 8" xfId="36471" xr:uid="{00000000-0005-0000-0000-00009D620000}"/>
    <cellStyle name="Actual year 4 9" xfId="36675" xr:uid="{00000000-0005-0000-0000-00009E620000}"/>
    <cellStyle name="Actual year 4_7. Other MTM adjustments" xfId="47865" xr:uid="{00000000-0005-0000-0000-00009F620000}"/>
    <cellStyle name="Actual year 5" xfId="5747" xr:uid="{00000000-0005-0000-0000-0000A0620000}"/>
    <cellStyle name="Actual year 5 2" xfId="5748" xr:uid="{00000000-0005-0000-0000-0000A1620000}"/>
    <cellStyle name="Actual year 5 3" xfId="5749" xr:uid="{00000000-0005-0000-0000-0000A2620000}"/>
    <cellStyle name="Actual year 5 4" xfId="5750" xr:uid="{00000000-0005-0000-0000-0000A3620000}"/>
    <cellStyle name="Actual year 5 5" xfId="5751" xr:uid="{00000000-0005-0000-0000-0000A4620000}"/>
    <cellStyle name="Actual year 5 6" xfId="5752" xr:uid="{00000000-0005-0000-0000-0000A5620000}"/>
    <cellStyle name="Actual year 5 7" xfId="5753" xr:uid="{00000000-0005-0000-0000-0000A6620000}"/>
    <cellStyle name="Actual year 5_CR4_19" xfId="5754" xr:uid="{00000000-0005-0000-0000-0000A7620000}"/>
    <cellStyle name="Actual year 6" xfId="5755" xr:uid="{00000000-0005-0000-0000-0000A8620000}"/>
    <cellStyle name="Actual year 6 2" xfId="5756" xr:uid="{00000000-0005-0000-0000-0000A9620000}"/>
    <cellStyle name="Actual year 6 3" xfId="5757" xr:uid="{00000000-0005-0000-0000-0000AA620000}"/>
    <cellStyle name="Actual year 6 4" xfId="5758" xr:uid="{00000000-0005-0000-0000-0000AB620000}"/>
    <cellStyle name="Actual year 6 5" xfId="5759" xr:uid="{00000000-0005-0000-0000-0000AC620000}"/>
    <cellStyle name="Actual year 6 6" xfId="5760" xr:uid="{00000000-0005-0000-0000-0000AD620000}"/>
    <cellStyle name="Actual year 6 7" xfId="5761" xr:uid="{00000000-0005-0000-0000-0000AE620000}"/>
    <cellStyle name="Actual year 6_CR4_19" xfId="5762" xr:uid="{00000000-0005-0000-0000-0000AF620000}"/>
    <cellStyle name="Actual year 7" xfId="5763" xr:uid="{00000000-0005-0000-0000-0000B0620000}"/>
    <cellStyle name="Actual year 7 2" xfId="5764" xr:uid="{00000000-0005-0000-0000-0000B1620000}"/>
    <cellStyle name="Actual year 7 3" xfId="5765" xr:uid="{00000000-0005-0000-0000-0000B2620000}"/>
    <cellStyle name="Actual year 7 4" xfId="5766" xr:uid="{00000000-0005-0000-0000-0000B3620000}"/>
    <cellStyle name="Actual year 7 5" xfId="5767" xr:uid="{00000000-0005-0000-0000-0000B4620000}"/>
    <cellStyle name="Actual year 7 6" xfId="5768" xr:uid="{00000000-0005-0000-0000-0000B5620000}"/>
    <cellStyle name="Actual year 7 7" xfId="5769" xr:uid="{00000000-0005-0000-0000-0000B6620000}"/>
    <cellStyle name="Actual year 7_CR4_19" xfId="5770" xr:uid="{00000000-0005-0000-0000-0000B7620000}"/>
    <cellStyle name="Actual year 8" xfId="5771" xr:uid="{00000000-0005-0000-0000-0000B8620000}"/>
    <cellStyle name="Actual year 8 2" xfId="5772" xr:uid="{00000000-0005-0000-0000-0000B9620000}"/>
    <cellStyle name="Actual year 8 3" xfId="5773" xr:uid="{00000000-0005-0000-0000-0000BA620000}"/>
    <cellStyle name="Actual year 8 4" xfId="5774" xr:uid="{00000000-0005-0000-0000-0000BB620000}"/>
    <cellStyle name="Actual year 8 5" xfId="5775" xr:uid="{00000000-0005-0000-0000-0000BC620000}"/>
    <cellStyle name="Actual year 8 6" xfId="5776" xr:uid="{00000000-0005-0000-0000-0000BD620000}"/>
    <cellStyle name="Actual year 8_CR4_19" xfId="5777" xr:uid="{00000000-0005-0000-0000-0000BE620000}"/>
    <cellStyle name="Actual year 9" xfId="36060" xr:uid="{00000000-0005-0000-0000-0000BF620000}"/>
    <cellStyle name="Actual year_1" xfId="47866" xr:uid="{00000000-0005-0000-0000-0000C0620000}"/>
    <cellStyle name="Actuals Cells" xfId="5778" xr:uid="{00000000-0005-0000-0000-0000C1620000}"/>
    <cellStyle name="Actuals Cells 2" xfId="5779" xr:uid="{00000000-0005-0000-0000-0000C2620000}"/>
    <cellStyle name="Actuals Cells 2 2" xfId="18788" xr:uid="{00000000-0005-0000-0000-0000C3620000}"/>
    <cellStyle name="Actuals Cells 2 2 2" xfId="47867" xr:uid="{00000000-0005-0000-0000-0000C4620000}"/>
    <cellStyle name="Actuals Cells 2 2 2 2" xfId="47868" xr:uid="{00000000-0005-0000-0000-0000C5620000}"/>
    <cellStyle name="Actuals Cells 2 2 3" xfId="47869" xr:uid="{00000000-0005-0000-0000-0000C6620000}"/>
    <cellStyle name="Actuals Cells 2 2 4" xfId="47870" xr:uid="{00000000-0005-0000-0000-0000C7620000}"/>
    <cellStyle name="Actuals Cells 2 2 5" xfId="47871" xr:uid="{00000000-0005-0000-0000-0000C8620000}"/>
    <cellStyle name="Actuals Cells 2 3" xfId="47872" xr:uid="{00000000-0005-0000-0000-0000C9620000}"/>
    <cellStyle name="Actuals Cells 2 3 2" xfId="47873" xr:uid="{00000000-0005-0000-0000-0000CA620000}"/>
    <cellStyle name="Actuals Cells 2 4" xfId="47874" xr:uid="{00000000-0005-0000-0000-0000CB620000}"/>
    <cellStyle name="Actuals Cells 2 5" xfId="47875" xr:uid="{00000000-0005-0000-0000-0000CC620000}"/>
    <cellStyle name="Actuals Cells 2_AVA DVA EL" xfId="18789" xr:uid="{00000000-0005-0000-0000-0000CD620000}"/>
    <cellStyle name="Actuals Cells 3" xfId="18790" xr:uid="{00000000-0005-0000-0000-0000CE620000}"/>
    <cellStyle name="Actuals Cells 3 2" xfId="18791" xr:uid="{00000000-0005-0000-0000-0000CF620000}"/>
    <cellStyle name="Actuals Cells 3 2 2" xfId="18792" xr:uid="{00000000-0005-0000-0000-0000D0620000}"/>
    <cellStyle name="Actuals Cells 3 2 3" xfId="18793" xr:uid="{00000000-0005-0000-0000-0000D1620000}"/>
    <cellStyle name="Actuals Cells 3 2_AVA DVA EL" xfId="18794" xr:uid="{00000000-0005-0000-0000-0000D2620000}"/>
    <cellStyle name="Actuals Cells 3 3" xfId="18795" xr:uid="{00000000-0005-0000-0000-0000D3620000}"/>
    <cellStyle name="Actuals Cells 3 3 2" xfId="47876" xr:uid="{00000000-0005-0000-0000-0000D4620000}"/>
    <cellStyle name="Actuals Cells 3 4" xfId="18796" xr:uid="{00000000-0005-0000-0000-0000D5620000}"/>
    <cellStyle name="Actuals Cells 3 4 2" xfId="47877" xr:uid="{00000000-0005-0000-0000-0000D6620000}"/>
    <cellStyle name="Actuals Cells 3_AVA DVA EL" xfId="18797" xr:uid="{00000000-0005-0000-0000-0000D7620000}"/>
    <cellStyle name="Actuals Cells 4" xfId="18798" xr:uid="{00000000-0005-0000-0000-0000D8620000}"/>
    <cellStyle name="Actuals Cells 4 2" xfId="47878" xr:uid="{00000000-0005-0000-0000-0000D9620000}"/>
    <cellStyle name="Actuals Cells 5" xfId="47879" xr:uid="{00000000-0005-0000-0000-0000DA620000}"/>
    <cellStyle name="Actuals Cells 6" xfId="47880" xr:uid="{00000000-0005-0000-0000-0000DB620000}"/>
    <cellStyle name="Actuals Cells_1" xfId="47881" xr:uid="{00000000-0005-0000-0000-0000DC620000}"/>
    <cellStyle name="Advarselstekst" xfId="18799" xr:uid="{00000000-0005-0000-0000-0000DD620000}"/>
    <cellStyle name="Advarselstekst 2" xfId="18800" xr:uid="{00000000-0005-0000-0000-0000DE620000}"/>
    <cellStyle name="Advarselstekst 3" xfId="18801" xr:uid="{00000000-0005-0000-0000-0000DF620000}"/>
    <cellStyle name="Advarselstekst_AVA DVA EL" xfId="18802" xr:uid="{00000000-0005-0000-0000-0000E0620000}"/>
    <cellStyle name="AFE" xfId="5780" xr:uid="{00000000-0005-0000-0000-0000E1620000}"/>
    <cellStyle name="AFE 2" xfId="18803" xr:uid="{00000000-0005-0000-0000-0000E2620000}"/>
    <cellStyle name="AFE 2 2" xfId="18804" xr:uid="{00000000-0005-0000-0000-0000E3620000}"/>
    <cellStyle name="AFE 2 2 2" xfId="18805" xr:uid="{00000000-0005-0000-0000-0000E4620000}"/>
    <cellStyle name="AFE 2 2 2 2" xfId="40003" xr:uid="{00000000-0005-0000-0000-0000E5620000}"/>
    <cellStyle name="AFE 2 2 3" xfId="18806" xr:uid="{00000000-0005-0000-0000-0000E6620000}"/>
    <cellStyle name="AFE 2 2 4" xfId="40002" xr:uid="{00000000-0005-0000-0000-0000E7620000}"/>
    <cellStyle name="AFE 2 2_AVA DVA EL" xfId="18807" xr:uid="{00000000-0005-0000-0000-0000E8620000}"/>
    <cellStyle name="AFE 2 3" xfId="18808" xr:uid="{00000000-0005-0000-0000-0000E9620000}"/>
    <cellStyle name="AFE 2 3 2" xfId="40004" xr:uid="{00000000-0005-0000-0000-0000EA620000}"/>
    <cellStyle name="AFE 2 4" xfId="18809" xr:uid="{00000000-0005-0000-0000-0000EB620000}"/>
    <cellStyle name="AFE 2 5" xfId="40001" xr:uid="{00000000-0005-0000-0000-0000EC620000}"/>
    <cellStyle name="AFE 2_AVA DVA EL" xfId="18810" xr:uid="{00000000-0005-0000-0000-0000ED620000}"/>
    <cellStyle name="AFE 3" xfId="18811" xr:uid="{00000000-0005-0000-0000-0000EE620000}"/>
    <cellStyle name="AFE 3 2" xfId="18812" xr:uid="{00000000-0005-0000-0000-0000EF620000}"/>
    <cellStyle name="AFE 3 2 2" xfId="40006" xr:uid="{00000000-0005-0000-0000-0000F0620000}"/>
    <cellStyle name="AFE 3 3" xfId="18813" xr:uid="{00000000-0005-0000-0000-0000F1620000}"/>
    <cellStyle name="AFE 3 4" xfId="40005" xr:uid="{00000000-0005-0000-0000-0000F2620000}"/>
    <cellStyle name="AFE 3_AVA DVA EL" xfId="18814" xr:uid="{00000000-0005-0000-0000-0000F3620000}"/>
    <cellStyle name="AFE 4" xfId="18815" xr:uid="{00000000-0005-0000-0000-0000F4620000}"/>
    <cellStyle name="AFE 4 2" xfId="18816" xr:uid="{00000000-0005-0000-0000-0000F5620000}"/>
    <cellStyle name="AFE 4 3" xfId="18817" xr:uid="{00000000-0005-0000-0000-0000F6620000}"/>
    <cellStyle name="AFE 4 4" xfId="40007" xr:uid="{00000000-0005-0000-0000-0000F7620000}"/>
    <cellStyle name="AFE 4_AVA DVA EL" xfId="18818" xr:uid="{00000000-0005-0000-0000-0000F8620000}"/>
    <cellStyle name="AFE 5" xfId="18819" xr:uid="{00000000-0005-0000-0000-0000F9620000}"/>
    <cellStyle name="AFE 5 2" xfId="18820" xr:uid="{00000000-0005-0000-0000-0000FA620000}"/>
    <cellStyle name="AFE 5 3" xfId="18821" xr:uid="{00000000-0005-0000-0000-0000FB620000}"/>
    <cellStyle name="AFE 5_AVA DVA EL" xfId="18822" xr:uid="{00000000-0005-0000-0000-0000FC620000}"/>
    <cellStyle name="AFE 6" xfId="18823" xr:uid="{00000000-0005-0000-0000-0000FD620000}"/>
    <cellStyle name="AFE_A01" xfId="35871" xr:uid="{00000000-0005-0000-0000-0000FE620000}"/>
    <cellStyle name="Aiškinamasis tekstas" xfId="5781" xr:uid="{00000000-0005-0000-0000-0000FF620000}"/>
    <cellStyle name="Aiškinamasis tekstas 2" xfId="18824" xr:uid="{00000000-0005-0000-0000-000000630000}"/>
    <cellStyle name="Aiškinamasis tekstas_A01" xfId="35872" xr:uid="{00000000-0005-0000-0000-000001630000}"/>
    <cellStyle name="Akcent 1" xfId="18825" xr:uid="{00000000-0005-0000-0000-000002630000}"/>
    <cellStyle name="Akcent 1 2" xfId="18826" xr:uid="{00000000-0005-0000-0000-000003630000}"/>
    <cellStyle name="Akcent 1 3" xfId="18827" xr:uid="{00000000-0005-0000-0000-000004630000}"/>
    <cellStyle name="Akcent 1_AVA DVA EL" xfId="18828" xr:uid="{00000000-0005-0000-0000-000005630000}"/>
    <cellStyle name="Akcent 2" xfId="18829" xr:uid="{00000000-0005-0000-0000-000006630000}"/>
    <cellStyle name="Akcent 2 2" xfId="18830" xr:uid="{00000000-0005-0000-0000-000007630000}"/>
    <cellStyle name="Akcent 2 3" xfId="18831" xr:uid="{00000000-0005-0000-0000-000008630000}"/>
    <cellStyle name="Akcent 2_AVA DVA EL" xfId="18832" xr:uid="{00000000-0005-0000-0000-000009630000}"/>
    <cellStyle name="Akcent 3" xfId="18833" xr:uid="{00000000-0005-0000-0000-00000A630000}"/>
    <cellStyle name="Akcent 3 2" xfId="18834" xr:uid="{00000000-0005-0000-0000-00000B630000}"/>
    <cellStyle name="Akcent 3 3" xfId="18835" xr:uid="{00000000-0005-0000-0000-00000C630000}"/>
    <cellStyle name="Akcent 3_AVA DVA EL" xfId="18836" xr:uid="{00000000-0005-0000-0000-00000D630000}"/>
    <cellStyle name="Akcent 4" xfId="18837" xr:uid="{00000000-0005-0000-0000-00000E630000}"/>
    <cellStyle name="Akcent 4 2" xfId="18838" xr:uid="{00000000-0005-0000-0000-00000F630000}"/>
    <cellStyle name="Akcent 4 3" xfId="18839" xr:uid="{00000000-0005-0000-0000-000010630000}"/>
    <cellStyle name="Akcent 4_AVA DVA EL" xfId="18840" xr:uid="{00000000-0005-0000-0000-000011630000}"/>
    <cellStyle name="Akcent 5" xfId="18841" xr:uid="{00000000-0005-0000-0000-000012630000}"/>
    <cellStyle name="Akcent 5 2" xfId="18842" xr:uid="{00000000-0005-0000-0000-000013630000}"/>
    <cellStyle name="Akcent 5 3" xfId="18843" xr:uid="{00000000-0005-0000-0000-000014630000}"/>
    <cellStyle name="Akcent 5_AVA DVA EL" xfId="18844" xr:uid="{00000000-0005-0000-0000-000015630000}"/>
    <cellStyle name="Akcent 6" xfId="18845" xr:uid="{00000000-0005-0000-0000-000016630000}"/>
    <cellStyle name="Akcent 6 2" xfId="18846" xr:uid="{00000000-0005-0000-0000-000017630000}"/>
    <cellStyle name="Akcent 6 3" xfId="18847" xr:uid="{00000000-0005-0000-0000-000018630000}"/>
    <cellStyle name="Akcent 6_AVA DVA EL" xfId="18848" xr:uid="{00000000-0005-0000-0000-000019630000}"/>
    <cellStyle name="annee semestre" xfId="47882" xr:uid="{00000000-0005-0000-0000-00001A630000}"/>
    <cellStyle name="Arial 10" xfId="18849" xr:uid="{00000000-0005-0000-0000-00001B630000}"/>
    <cellStyle name="Arial 10 2" xfId="18850" xr:uid="{00000000-0005-0000-0000-00001C630000}"/>
    <cellStyle name="Arial 10 2 2" xfId="47883" xr:uid="{00000000-0005-0000-0000-00001D630000}"/>
    <cellStyle name="Arial 10 3" xfId="18851" xr:uid="{00000000-0005-0000-0000-00001E630000}"/>
    <cellStyle name="Arial 10 3 2" xfId="47884" xr:uid="{00000000-0005-0000-0000-00001F630000}"/>
    <cellStyle name="Arial 10_AVA DVA EL" xfId="18852" xr:uid="{00000000-0005-0000-0000-000020630000}"/>
    <cellStyle name="Arial 12" xfId="18853" xr:uid="{00000000-0005-0000-0000-000021630000}"/>
    <cellStyle name="Arial 12 2" xfId="18854" xr:uid="{00000000-0005-0000-0000-000022630000}"/>
    <cellStyle name="Arial 12 3" xfId="18855" xr:uid="{00000000-0005-0000-0000-000023630000}"/>
    <cellStyle name="Arial 12_AVA DVA EL" xfId="18856" xr:uid="{00000000-0005-0000-0000-000024630000}"/>
    <cellStyle name="Bad" xfId="5782" xr:uid="{00000000-0005-0000-0000-000025630000}"/>
    <cellStyle name="Bad 10" xfId="5783" xr:uid="{00000000-0005-0000-0000-000026630000}"/>
    <cellStyle name="Bad 10 2" xfId="18857" xr:uid="{00000000-0005-0000-0000-000027630000}"/>
    <cellStyle name="Bad 10 3" xfId="18858" xr:uid="{00000000-0005-0000-0000-000028630000}"/>
    <cellStyle name="Bad 10_AVA DVA EL" xfId="18859" xr:uid="{00000000-0005-0000-0000-000029630000}"/>
    <cellStyle name="Bad 11" xfId="5784" xr:uid="{00000000-0005-0000-0000-00002A630000}"/>
    <cellStyle name="Bad 11 2" xfId="18860" xr:uid="{00000000-0005-0000-0000-00002B630000}"/>
    <cellStyle name="Bad 11 3" xfId="18861" xr:uid="{00000000-0005-0000-0000-00002C630000}"/>
    <cellStyle name="Bad 11_AVA DVA EL" xfId="18862" xr:uid="{00000000-0005-0000-0000-00002D630000}"/>
    <cellStyle name="Bad 12" xfId="18863" xr:uid="{00000000-0005-0000-0000-00002E630000}"/>
    <cellStyle name="Bad 12 2" xfId="18864" xr:uid="{00000000-0005-0000-0000-00002F630000}"/>
    <cellStyle name="Bad 12 3" xfId="18865" xr:uid="{00000000-0005-0000-0000-000030630000}"/>
    <cellStyle name="Bad 12_AVA DVA EL" xfId="18866" xr:uid="{00000000-0005-0000-0000-000031630000}"/>
    <cellStyle name="Bad 13" xfId="18867" xr:uid="{00000000-0005-0000-0000-000032630000}"/>
    <cellStyle name="Bad 13 2" xfId="18868" xr:uid="{00000000-0005-0000-0000-000033630000}"/>
    <cellStyle name="Bad 13 3" xfId="18869" xr:uid="{00000000-0005-0000-0000-000034630000}"/>
    <cellStyle name="Bad 13_AVA DVA EL" xfId="18870" xr:uid="{00000000-0005-0000-0000-000035630000}"/>
    <cellStyle name="Bad 14" xfId="47885" xr:uid="{00000000-0005-0000-0000-000036630000}"/>
    <cellStyle name="Bad 15" xfId="47886" xr:uid="{00000000-0005-0000-0000-000037630000}"/>
    <cellStyle name="Bad 16" xfId="47887" xr:uid="{00000000-0005-0000-0000-000038630000}"/>
    <cellStyle name="Bad 2" xfId="5785" xr:uid="{00000000-0005-0000-0000-000039630000}"/>
    <cellStyle name="Bad 2 2" xfId="5786" xr:uid="{00000000-0005-0000-0000-00003A630000}"/>
    <cellStyle name="Bad 2 2 2" xfId="18871" xr:uid="{00000000-0005-0000-0000-00003B630000}"/>
    <cellStyle name="Bad 2 2 2 2" xfId="18872" xr:uid="{00000000-0005-0000-0000-00003C630000}"/>
    <cellStyle name="Bad 2 2 2 3" xfId="18873" xr:uid="{00000000-0005-0000-0000-00003D630000}"/>
    <cellStyle name="Bad 2 2 2_AVA DVA EL" xfId="18874" xr:uid="{00000000-0005-0000-0000-00003E630000}"/>
    <cellStyle name="Bad 2 2 3" xfId="18875" xr:uid="{00000000-0005-0000-0000-00003F630000}"/>
    <cellStyle name="Bad 2 2 3 2" xfId="18876" xr:uid="{00000000-0005-0000-0000-000040630000}"/>
    <cellStyle name="Bad 2 2 3 3" xfId="18877" xr:uid="{00000000-0005-0000-0000-000041630000}"/>
    <cellStyle name="Bad 2 2 3_AVA DVA EL" xfId="18878" xr:uid="{00000000-0005-0000-0000-000042630000}"/>
    <cellStyle name="Bad 2 2 4" xfId="18879" xr:uid="{00000000-0005-0000-0000-000043630000}"/>
    <cellStyle name="Bad 2 2 4 2" xfId="18880" xr:uid="{00000000-0005-0000-0000-000044630000}"/>
    <cellStyle name="Bad 2 2 4 3" xfId="18881" xr:uid="{00000000-0005-0000-0000-000045630000}"/>
    <cellStyle name="Bad 2 2 4_AVA DVA EL" xfId="18882" xr:uid="{00000000-0005-0000-0000-000046630000}"/>
    <cellStyle name="Bad 2 2 5" xfId="18883" xr:uid="{00000000-0005-0000-0000-000047630000}"/>
    <cellStyle name="Bad 2 2 5 2" xfId="18884" xr:uid="{00000000-0005-0000-0000-000048630000}"/>
    <cellStyle name="Bad 2 2 5 3" xfId="18885" xr:uid="{00000000-0005-0000-0000-000049630000}"/>
    <cellStyle name="Bad 2 2 5_AVA DVA EL" xfId="18886" xr:uid="{00000000-0005-0000-0000-00004A630000}"/>
    <cellStyle name="Bad 2 2 6" xfId="18887" xr:uid="{00000000-0005-0000-0000-00004B630000}"/>
    <cellStyle name="Bad 2 2 6 2" xfId="18888" xr:uid="{00000000-0005-0000-0000-00004C630000}"/>
    <cellStyle name="Bad 2 2 6 3" xfId="18889" xr:uid="{00000000-0005-0000-0000-00004D630000}"/>
    <cellStyle name="Bad 2 2 6_AVA DVA EL" xfId="18890" xr:uid="{00000000-0005-0000-0000-00004E630000}"/>
    <cellStyle name="Bad 2 2 7" xfId="18891" xr:uid="{00000000-0005-0000-0000-00004F630000}"/>
    <cellStyle name="Bad 2 2 8" xfId="47888" xr:uid="{00000000-0005-0000-0000-000050630000}"/>
    <cellStyle name="Bad 2 2_A01" xfId="35873" xr:uid="{00000000-0005-0000-0000-000051630000}"/>
    <cellStyle name="Bad 2 3" xfId="18892" xr:uid="{00000000-0005-0000-0000-000052630000}"/>
    <cellStyle name="Bad 2 3 2" xfId="18893" xr:uid="{00000000-0005-0000-0000-000053630000}"/>
    <cellStyle name="Bad 2 3 2 2" xfId="18894" xr:uid="{00000000-0005-0000-0000-000054630000}"/>
    <cellStyle name="Bad 2 3 2 3" xfId="18895" xr:uid="{00000000-0005-0000-0000-000055630000}"/>
    <cellStyle name="Bad 2 3 2_AVA DVA EL" xfId="18896" xr:uid="{00000000-0005-0000-0000-000056630000}"/>
    <cellStyle name="Bad 2 3 3" xfId="18897" xr:uid="{00000000-0005-0000-0000-000057630000}"/>
    <cellStyle name="Bad 2 3 4" xfId="18898" xr:uid="{00000000-0005-0000-0000-000058630000}"/>
    <cellStyle name="Bad 2 3_AVA DVA EL" xfId="18899" xr:uid="{00000000-0005-0000-0000-000059630000}"/>
    <cellStyle name="Bad 2 4" xfId="18900" xr:uid="{00000000-0005-0000-0000-00005A630000}"/>
    <cellStyle name="Bad 2 4 2" xfId="18901" xr:uid="{00000000-0005-0000-0000-00005B630000}"/>
    <cellStyle name="Bad 2 4 3" xfId="18902" xr:uid="{00000000-0005-0000-0000-00005C630000}"/>
    <cellStyle name="Bad 2 4_AVA DVA EL" xfId="18903" xr:uid="{00000000-0005-0000-0000-00005D630000}"/>
    <cellStyle name="Bad 2 5" xfId="18904" xr:uid="{00000000-0005-0000-0000-00005E630000}"/>
    <cellStyle name="Bad 2 5 2" xfId="18905" xr:uid="{00000000-0005-0000-0000-00005F630000}"/>
    <cellStyle name="Bad 2 5 3" xfId="18906" xr:uid="{00000000-0005-0000-0000-000060630000}"/>
    <cellStyle name="Bad 2 5_AVA DVA EL" xfId="18907" xr:uid="{00000000-0005-0000-0000-000061630000}"/>
    <cellStyle name="Bad 2 6" xfId="18908" xr:uid="{00000000-0005-0000-0000-000062630000}"/>
    <cellStyle name="Bad 2 6 2" xfId="18909" xr:uid="{00000000-0005-0000-0000-000063630000}"/>
    <cellStyle name="Bad 2 6 3" xfId="18910" xr:uid="{00000000-0005-0000-0000-000064630000}"/>
    <cellStyle name="Bad 2 6_AVA DVA EL" xfId="18911" xr:uid="{00000000-0005-0000-0000-000065630000}"/>
    <cellStyle name="Bad 2 7" xfId="18912" xr:uid="{00000000-0005-0000-0000-000066630000}"/>
    <cellStyle name="Bad 2 7 2" xfId="18913" xr:uid="{00000000-0005-0000-0000-000067630000}"/>
    <cellStyle name="Bad 2 7 3" xfId="18914" xr:uid="{00000000-0005-0000-0000-000068630000}"/>
    <cellStyle name="Bad 2 7_AVA DVA EL" xfId="18915" xr:uid="{00000000-0005-0000-0000-000069630000}"/>
    <cellStyle name="Bad 2 8" xfId="18916" xr:uid="{00000000-0005-0000-0000-00006A630000}"/>
    <cellStyle name="Bad 2 9" xfId="47889" xr:uid="{00000000-0005-0000-0000-00006B630000}"/>
    <cellStyle name="Bad 2_4 manuell" xfId="55585" xr:uid="{C91445AC-462F-4EAC-999A-BB6DB1E54323}"/>
    <cellStyle name="Bad 3" xfId="5787" xr:uid="{00000000-0005-0000-0000-00006D630000}"/>
    <cellStyle name="Bad 3 2" xfId="18917" xr:uid="{00000000-0005-0000-0000-00006E630000}"/>
    <cellStyle name="Bad 3 2 2" xfId="18918" xr:uid="{00000000-0005-0000-0000-00006F630000}"/>
    <cellStyle name="Bad 3 2 3" xfId="18919" xr:uid="{00000000-0005-0000-0000-000070630000}"/>
    <cellStyle name="Bad 3 2_AVA DVA EL" xfId="18920" xr:uid="{00000000-0005-0000-0000-000071630000}"/>
    <cellStyle name="Bad 3 3" xfId="18921" xr:uid="{00000000-0005-0000-0000-000072630000}"/>
    <cellStyle name="Bad 3 4" xfId="47890" xr:uid="{00000000-0005-0000-0000-000073630000}"/>
    <cellStyle name="Bad 3_4 manuell" xfId="55586" xr:uid="{98DA55D8-3255-4C5B-B20B-29036ED7F3A3}"/>
    <cellStyle name="Bad 4" xfId="5788" xr:uid="{00000000-0005-0000-0000-000075630000}"/>
    <cellStyle name="Bad 4 2" xfId="18922" xr:uid="{00000000-0005-0000-0000-000076630000}"/>
    <cellStyle name="Bad 4 2 2" xfId="18923" xr:uid="{00000000-0005-0000-0000-000077630000}"/>
    <cellStyle name="Bad 4 2 3" xfId="18924" xr:uid="{00000000-0005-0000-0000-000078630000}"/>
    <cellStyle name="Bad 4 2_AVA DVA EL" xfId="18925" xr:uid="{00000000-0005-0000-0000-000079630000}"/>
    <cellStyle name="Bad 4 3" xfId="18926" xr:uid="{00000000-0005-0000-0000-00007A630000}"/>
    <cellStyle name="Bad 4 3 2" xfId="18927" xr:uid="{00000000-0005-0000-0000-00007B630000}"/>
    <cellStyle name="Bad 4 3 3" xfId="18928" xr:uid="{00000000-0005-0000-0000-00007C630000}"/>
    <cellStyle name="Bad 4 3_AVA DVA EL" xfId="18929" xr:uid="{00000000-0005-0000-0000-00007D630000}"/>
    <cellStyle name="Bad 4 4" xfId="18930" xr:uid="{00000000-0005-0000-0000-00007E630000}"/>
    <cellStyle name="Bad 4 4 2" xfId="18931" xr:uid="{00000000-0005-0000-0000-00007F630000}"/>
    <cellStyle name="Bad 4 4 3" xfId="18932" xr:uid="{00000000-0005-0000-0000-000080630000}"/>
    <cellStyle name="Bad 4 4_AVA DVA EL" xfId="18933" xr:uid="{00000000-0005-0000-0000-000081630000}"/>
    <cellStyle name="Bad 4 5" xfId="18934" xr:uid="{00000000-0005-0000-0000-000082630000}"/>
    <cellStyle name="Bad 4_A01" xfId="35874" xr:uid="{00000000-0005-0000-0000-000083630000}"/>
    <cellStyle name="Bad 5" xfId="5789" xr:uid="{00000000-0005-0000-0000-000084630000}"/>
    <cellStyle name="Bad 5 2" xfId="18935" xr:uid="{00000000-0005-0000-0000-000085630000}"/>
    <cellStyle name="Bad 5 2 2" xfId="18936" xr:uid="{00000000-0005-0000-0000-000086630000}"/>
    <cellStyle name="Bad 5 2 3" xfId="18937" xr:uid="{00000000-0005-0000-0000-000087630000}"/>
    <cellStyle name="Bad 5 2_AVA DVA EL" xfId="18938" xr:uid="{00000000-0005-0000-0000-000088630000}"/>
    <cellStyle name="Bad 5 3" xfId="18939" xr:uid="{00000000-0005-0000-0000-000089630000}"/>
    <cellStyle name="Bad 5_A01" xfId="35875" xr:uid="{00000000-0005-0000-0000-00008A630000}"/>
    <cellStyle name="Bad 6" xfId="5790" xr:uid="{00000000-0005-0000-0000-00008B630000}"/>
    <cellStyle name="Bad 6 2" xfId="18940" xr:uid="{00000000-0005-0000-0000-00008C630000}"/>
    <cellStyle name="Bad 6 2 2" xfId="18941" xr:uid="{00000000-0005-0000-0000-00008D630000}"/>
    <cellStyle name="Bad 6 2 3" xfId="18942" xr:uid="{00000000-0005-0000-0000-00008E630000}"/>
    <cellStyle name="Bad 6 2_AVA DVA EL" xfId="18943" xr:uid="{00000000-0005-0000-0000-00008F630000}"/>
    <cellStyle name="Bad 6 3" xfId="18944" xr:uid="{00000000-0005-0000-0000-000090630000}"/>
    <cellStyle name="Bad 6_A01" xfId="35876" xr:uid="{00000000-0005-0000-0000-000091630000}"/>
    <cellStyle name="Bad 7" xfId="5791" xr:uid="{00000000-0005-0000-0000-000092630000}"/>
    <cellStyle name="Bad 7 2" xfId="18945" xr:uid="{00000000-0005-0000-0000-000093630000}"/>
    <cellStyle name="Bad 7 2 2" xfId="18946" xr:uid="{00000000-0005-0000-0000-000094630000}"/>
    <cellStyle name="Bad 7 2 3" xfId="18947" xr:uid="{00000000-0005-0000-0000-000095630000}"/>
    <cellStyle name="Bad 7 2_AVA DVA EL" xfId="18948" xr:uid="{00000000-0005-0000-0000-000096630000}"/>
    <cellStyle name="Bad 7 3" xfId="18949" xr:uid="{00000000-0005-0000-0000-000097630000}"/>
    <cellStyle name="Bad 7_A01" xfId="35877" xr:uid="{00000000-0005-0000-0000-000098630000}"/>
    <cellStyle name="Bad 8" xfId="5792" xr:uid="{00000000-0005-0000-0000-000099630000}"/>
    <cellStyle name="Bad 8 2" xfId="18950" xr:uid="{00000000-0005-0000-0000-00009A630000}"/>
    <cellStyle name="Bad 8 2 2" xfId="18951" xr:uid="{00000000-0005-0000-0000-00009B630000}"/>
    <cellStyle name="Bad 8 2 3" xfId="18952" xr:uid="{00000000-0005-0000-0000-00009C630000}"/>
    <cellStyle name="Bad 8 2_AVA DVA EL" xfId="18953" xr:uid="{00000000-0005-0000-0000-00009D630000}"/>
    <cellStyle name="Bad 8 3" xfId="18954" xr:uid="{00000000-0005-0000-0000-00009E630000}"/>
    <cellStyle name="Bad 8_A01" xfId="35878" xr:uid="{00000000-0005-0000-0000-00009F630000}"/>
    <cellStyle name="Bad 9" xfId="5793" xr:uid="{00000000-0005-0000-0000-0000A0630000}"/>
    <cellStyle name="Bad 9 2" xfId="18955" xr:uid="{00000000-0005-0000-0000-0000A1630000}"/>
    <cellStyle name="Bad 9 2 2" xfId="18956" xr:uid="{00000000-0005-0000-0000-0000A2630000}"/>
    <cellStyle name="Bad 9 2 3" xfId="18957" xr:uid="{00000000-0005-0000-0000-0000A3630000}"/>
    <cellStyle name="Bad 9 2_AVA DVA EL" xfId="18958" xr:uid="{00000000-0005-0000-0000-0000A4630000}"/>
    <cellStyle name="Bad 9 3" xfId="18959" xr:uid="{00000000-0005-0000-0000-0000A5630000}"/>
    <cellStyle name="Bad 9_A01" xfId="35879" xr:uid="{00000000-0005-0000-0000-0000A6630000}"/>
    <cellStyle name="Bad_4Q16" xfId="18960" xr:uid="{00000000-0005-0000-0000-0000A7630000}"/>
    <cellStyle name="Bemærk!" xfId="18961" xr:uid="{00000000-0005-0000-0000-0000A8630000}"/>
    <cellStyle name="Bemærk! 2" xfId="18962" xr:uid="{00000000-0005-0000-0000-0000A9630000}"/>
    <cellStyle name="Bemærk! 3" xfId="18963" xr:uid="{00000000-0005-0000-0000-0000AA630000}"/>
    <cellStyle name="Bemærk!_AVA DVA EL" xfId="18964" xr:uid="{00000000-0005-0000-0000-0000AB630000}"/>
    <cellStyle name="Benyttet hyperkobling 2" xfId="40008" xr:uid="{00000000-0005-0000-0000-0000AC630000}"/>
    <cellStyle name="Beregning" xfId="36263" xr:uid="{00000000-0005-0000-0000-0000AD630000}"/>
    <cellStyle name="Beregning 2" xfId="5794" xr:uid="{00000000-0005-0000-0000-0000AE630000}"/>
    <cellStyle name="Beregning 2 2" xfId="5795" xr:uid="{00000000-0005-0000-0000-0000AF630000}"/>
    <cellStyle name="Beregning 2 2 10" xfId="5796" xr:uid="{00000000-0005-0000-0000-0000B0630000}"/>
    <cellStyle name="Beregning 2 2 11" xfId="5797" xr:uid="{00000000-0005-0000-0000-0000B1630000}"/>
    <cellStyle name="Beregning 2 2 12" xfId="36689" xr:uid="{00000000-0005-0000-0000-0000B2630000}"/>
    <cellStyle name="Beregning 2 2 13" xfId="40009" xr:uid="{00000000-0005-0000-0000-0000B3630000}"/>
    <cellStyle name="Beregning 2 2 2" xfId="5798" xr:uid="{00000000-0005-0000-0000-0000B4630000}"/>
    <cellStyle name="Beregning 2 2 3" xfId="5799" xr:uid="{00000000-0005-0000-0000-0000B5630000}"/>
    <cellStyle name="Beregning 2 2 4" xfId="5800" xr:uid="{00000000-0005-0000-0000-0000B6630000}"/>
    <cellStyle name="Beregning 2 2 5" xfId="5801" xr:uid="{00000000-0005-0000-0000-0000B7630000}"/>
    <cellStyle name="Beregning 2 2 6" xfId="5802" xr:uid="{00000000-0005-0000-0000-0000B8630000}"/>
    <cellStyle name="Beregning 2 2 7" xfId="5803" xr:uid="{00000000-0005-0000-0000-0000B9630000}"/>
    <cellStyle name="Beregning 2 2 8" xfId="5804" xr:uid="{00000000-0005-0000-0000-0000BA630000}"/>
    <cellStyle name="Beregning 2 2 9" xfId="5805" xr:uid="{00000000-0005-0000-0000-0000BB630000}"/>
    <cellStyle name="Beregning 2 2_AVA DVA EL" xfId="18965" xr:uid="{00000000-0005-0000-0000-0000BC630000}"/>
    <cellStyle name="Beregning 2 3" xfId="5806" xr:uid="{00000000-0005-0000-0000-0000BD630000}"/>
    <cellStyle name="Beregning 2 3 10" xfId="5807" xr:uid="{00000000-0005-0000-0000-0000BE630000}"/>
    <cellStyle name="Beregning 2 3 11" xfId="5808" xr:uid="{00000000-0005-0000-0000-0000BF630000}"/>
    <cellStyle name="Beregning 2 3 12" xfId="36473" xr:uid="{00000000-0005-0000-0000-0000C0630000}"/>
    <cellStyle name="Beregning 2 3 13" xfId="36677" xr:uid="{00000000-0005-0000-0000-0000C1630000}"/>
    <cellStyle name="Beregning 2 3 14" xfId="40010" xr:uid="{00000000-0005-0000-0000-0000C2630000}"/>
    <cellStyle name="Beregning 2 3 2" xfId="5809" xr:uid="{00000000-0005-0000-0000-0000C3630000}"/>
    <cellStyle name="Beregning 2 3 3" xfId="5810" xr:uid="{00000000-0005-0000-0000-0000C4630000}"/>
    <cellStyle name="Beregning 2 3 4" xfId="5811" xr:uid="{00000000-0005-0000-0000-0000C5630000}"/>
    <cellStyle name="Beregning 2 3 5" xfId="5812" xr:uid="{00000000-0005-0000-0000-0000C6630000}"/>
    <cellStyle name="Beregning 2 3 6" xfId="5813" xr:uid="{00000000-0005-0000-0000-0000C7630000}"/>
    <cellStyle name="Beregning 2 3 7" xfId="5814" xr:uid="{00000000-0005-0000-0000-0000C8630000}"/>
    <cellStyle name="Beregning 2 3 8" xfId="5815" xr:uid="{00000000-0005-0000-0000-0000C9630000}"/>
    <cellStyle name="Beregning 2 3 9" xfId="5816" xr:uid="{00000000-0005-0000-0000-0000CA630000}"/>
    <cellStyle name="Beregning 2 3_AVA DVA EL" xfId="18966" xr:uid="{00000000-0005-0000-0000-0000CB630000}"/>
    <cellStyle name="Beregning 2 4" xfId="5817" xr:uid="{00000000-0005-0000-0000-0000CC630000}"/>
    <cellStyle name="Beregning 2 4 10" xfId="5818" xr:uid="{00000000-0005-0000-0000-0000CD630000}"/>
    <cellStyle name="Beregning 2 4 11" xfId="5819" xr:uid="{00000000-0005-0000-0000-0000CE630000}"/>
    <cellStyle name="Beregning 2 4 2" xfId="5820" xr:uid="{00000000-0005-0000-0000-0000CF630000}"/>
    <cellStyle name="Beregning 2 4 3" xfId="5821" xr:uid="{00000000-0005-0000-0000-0000D0630000}"/>
    <cellStyle name="Beregning 2 4 4" xfId="5822" xr:uid="{00000000-0005-0000-0000-0000D1630000}"/>
    <cellStyle name="Beregning 2 4 5" xfId="5823" xr:uid="{00000000-0005-0000-0000-0000D2630000}"/>
    <cellStyle name="Beregning 2 4 6" xfId="5824" xr:uid="{00000000-0005-0000-0000-0000D3630000}"/>
    <cellStyle name="Beregning 2 4 7" xfId="5825" xr:uid="{00000000-0005-0000-0000-0000D4630000}"/>
    <cellStyle name="Beregning 2 4 8" xfId="5826" xr:uid="{00000000-0005-0000-0000-0000D5630000}"/>
    <cellStyle name="Beregning 2 4 9" xfId="5827" xr:uid="{00000000-0005-0000-0000-0000D6630000}"/>
    <cellStyle name="Beregning 2 4_CR4_19" xfId="5828" xr:uid="{00000000-0005-0000-0000-0000D7630000}"/>
    <cellStyle name="Beregning 2 5" xfId="5829" xr:uid="{00000000-0005-0000-0000-0000D8630000}"/>
    <cellStyle name="Beregning 2 5 10" xfId="5830" xr:uid="{00000000-0005-0000-0000-0000D9630000}"/>
    <cellStyle name="Beregning 2 5 11" xfId="5831" xr:uid="{00000000-0005-0000-0000-0000DA630000}"/>
    <cellStyle name="Beregning 2 5 2" xfId="5832" xr:uid="{00000000-0005-0000-0000-0000DB630000}"/>
    <cellStyle name="Beregning 2 5 3" xfId="5833" xr:uid="{00000000-0005-0000-0000-0000DC630000}"/>
    <cellStyle name="Beregning 2 5 4" xfId="5834" xr:uid="{00000000-0005-0000-0000-0000DD630000}"/>
    <cellStyle name="Beregning 2 5 5" xfId="5835" xr:uid="{00000000-0005-0000-0000-0000DE630000}"/>
    <cellStyle name="Beregning 2 5 6" xfId="5836" xr:uid="{00000000-0005-0000-0000-0000DF630000}"/>
    <cellStyle name="Beregning 2 5 7" xfId="5837" xr:uid="{00000000-0005-0000-0000-0000E0630000}"/>
    <cellStyle name="Beregning 2 5 8" xfId="5838" xr:uid="{00000000-0005-0000-0000-0000E1630000}"/>
    <cellStyle name="Beregning 2 5 9" xfId="5839" xr:uid="{00000000-0005-0000-0000-0000E2630000}"/>
    <cellStyle name="Beregning 2 5_CR4_19" xfId="5840" xr:uid="{00000000-0005-0000-0000-0000E3630000}"/>
    <cellStyle name="Beregning 2 6" xfId="5841" xr:uid="{00000000-0005-0000-0000-0000E4630000}"/>
    <cellStyle name="Beregning 2 6 10" xfId="5842" xr:uid="{00000000-0005-0000-0000-0000E5630000}"/>
    <cellStyle name="Beregning 2 6 11" xfId="5843" xr:uid="{00000000-0005-0000-0000-0000E6630000}"/>
    <cellStyle name="Beregning 2 6 2" xfId="5844" xr:uid="{00000000-0005-0000-0000-0000E7630000}"/>
    <cellStyle name="Beregning 2 6 3" xfId="5845" xr:uid="{00000000-0005-0000-0000-0000E8630000}"/>
    <cellStyle name="Beregning 2 6 4" xfId="5846" xr:uid="{00000000-0005-0000-0000-0000E9630000}"/>
    <cellStyle name="Beregning 2 6 5" xfId="5847" xr:uid="{00000000-0005-0000-0000-0000EA630000}"/>
    <cellStyle name="Beregning 2 6 6" xfId="5848" xr:uid="{00000000-0005-0000-0000-0000EB630000}"/>
    <cellStyle name="Beregning 2 6 7" xfId="5849" xr:uid="{00000000-0005-0000-0000-0000EC630000}"/>
    <cellStyle name="Beregning 2 6 8" xfId="5850" xr:uid="{00000000-0005-0000-0000-0000ED630000}"/>
    <cellStyle name="Beregning 2 6 9" xfId="5851" xr:uid="{00000000-0005-0000-0000-0000EE630000}"/>
    <cellStyle name="Beregning 2 6_CR4_19" xfId="5852" xr:uid="{00000000-0005-0000-0000-0000EF630000}"/>
    <cellStyle name="Beregning 2 7" xfId="5853" xr:uid="{00000000-0005-0000-0000-0000F0630000}"/>
    <cellStyle name="Beregning 2 7 10" xfId="5854" xr:uid="{00000000-0005-0000-0000-0000F1630000}"/>
    <cellStyle name="Beregning 2 7 2" xfId="5855" xr:uid="{00000000-0005-0000-0000-0000F2630000}"/>
    <cellStyle name="Beregning 2 7 3" xfId="5856" xr:uid="{00000000-0005-0000-0000-0000F3630000}"/>
    <cellStyle name="Beregning 2 7 4" xfId="5857" xr:uid="{00000000-0005-0000-0000-0000F4630000}"/>
    <cellStyle name="Beregning 2 7 5" xfId="5858" xr:uid="{00000000-0005-0000-0000-0000F5630000}"/>
    <cellStyle name="Beregning 2 7 6" xfId="5859" xr:uid="{00000000-0005-0000-0000-0000F6630000}"/>
    <cellStyle name="Beregning 2 7 7" xfId="5860" xr:uid="{00000000-0005-0000-0000-0000F7630000}"/>
    <cellStyle name="Beregning 2 7 8" xfId="5861" xr:uid="{00000000-0005-0000-0000-0000F8630000}"/>
    <cellStyle name="Beregning 2 7 9" xfId="5862" xr:uid="{00000000-0005-0000-0000-0000F9630000}"/>
    <cellStyle name="Beregning 2 7_CR4_19" xfId="5863" xr:uid="{00000000-0005-0000-0000-0000FA630000}"/>
    <cellStyle name="Beregning 2 8" xfId="36058" xr:uid="{00000000-0005-0000-0000-0000FB630000}"/>
    <cellStyle name="Beregning 2 9" xfId="36811" xr:uid="{00000000-0005-0000-0000-0000FC630000}"/>
    <cellStyle name="Beregning 2_A01" xfId="12471" xr:uid="{00000000-0005-0000-0000-0000FD630000}"/>
    <cellStyle name="Beregning 3" xfId="12472" xr:uid="{00000000-0005-0000-0000-0000FE630000}"/>
    <cellStyle name="Beregning 3 2" xfId="18967" xr:uid="{00000000-0005-0000-0000-0000FF630000}"/>
    <cellStyle name="Beregning 3 2 2" xfId="47891" xr:uid="{00000000-0005-0000-0000-000000640000}"/>
    <cellStyle name="Beregning 3 3" xfId="40011" xr:uid="{00000000-0005-0000-0000-000001640000}"/>
    <cellStyle name="Beregning 3_A02" xfId="55607" xr:uid="{97FCC55F-CC86-4E03-BF7F-67C6A1B1EBA9}"/>
    <cellStyle name="Beregning 4" xfId="18968" xr:uid="{00000000-0005-0000-0000-000003640000}"/>
    <cellStyle name="Beregning 4 2" xfId="18969" xr:uid="{00000000-0005-0000-0000-000004640000}"/>
    <cellStyle name="Beregning 4 3" xfId="18970" xr:uid="{00000000-0005-0000-0000-000005640000}"/>
    <cellStyle name="Beregning 4 4" xfId="40012" xr:uid="{00000000-0005-0000-0000-000006640000}"/>
    <cellStyle name="Beregning 4_AVA DVA EL" xfId="18971" xr:uid="{00000000-0005-0000-0000-000007640000}"/>
    <cellStyle name="Beregning 5" xfId="18972" xr:uid="{00000000-0005-0000-0000-000008640000}"/>
    <cellStyle name="Beregning 6" xfId="18973" xr:uid="{00000000-0005-0000-0000-000009640000}"/>
    <cellStyle name="Beregning 7" xfId="47892" xr:uid="{00000000-0005-0000-0000-00000A640000}"/>
    <cellStyle name="Beregning_4 manuell" xfId="55587" xr:uid="{4BB4D964-76FE-441D-9F03-0846CAA23F50}"/>
    <cellStyle name="Bevitel" xfId="5864" xr:uid="{00000000-0005-0000-0000-00000C640000}"/>
    <cellStyle name="Bevitel 2" xfId="5865" xr:uid="{00000000-0005-0000-0000-00000D640000}"/>
    <cellStyle name="Bevitel 2 10" xfId="5866" xr:uid="{00000000-0005-0000-0000-00000E640000}"/>
    <cellStyle name="Bevitel 2 11" xfId="5867" xr:uid="{00000000-0005-0000-0000-00000F640000}"/>
    <cellStyle name="Bevitel 2 12" xfId="36690" xr:uid="{00000000-0005-0000-0000-000010640000}"/>
    <cellStyle name="Bevitel 2 2" xfId="5868" xr:uid="{00000000-0005-0000-0000-000011640000}"/>
    <cellStyle name="Bevitel 2 3" xfId="5869" xr:uid="{00000000-0005-0000-0000-000012640000}"/>
    <cellStyle name="Bevitel 2 4" xfId="5870" xr:uid="{00000000-0005-0000-0000-000013640000}"/>
    <cellStyle name="Bevitel 2 5" xfId="5871" xr:uid="{00000000-0005-0000-0000-000014640000}"/>
    <cellStyle name="Bevitel 2 6" xfId="5872" xr:uid="{00000000-0005-0000-0000-000015640000}"/>
    <cellStyle name="Bevitel 2 7" xfId="5873" xr:uid="{00000000-0005-0000-0000-000016640000}"/>
    <cellStyle name="Bevitel 2 8" xfId="5874" xr:uid="{00000000-0005-0000-0000-000017640000}"/>
    <cellStyle name="Bevitel 2 9" xfId="5875" xr:uid="{00000000-0005-0000-0000-000018640000}"/>
    <cellStyle name="Bevitel 2_CC1" xfId="55588" xr:uid="{3B1C6E18-0180-420B-834B-2D0471BA2AA7}"/>
    <cellStyle name="Bevitel 3" xfId="5876" xr:uid="{00000000-0005-0000-0000-00001A640000}"/>
    <cellStyle name="Bevitel 3 10" xfId="5877" xr:uid="{00000000-0005-0000-0000-00001B640000}"/>
    <cellStyle name="Bevitel 3 11" xfId="5878" xr:uid="{00000000-0005-0000-0000-00001C640000}"/>
    <cellStyle name="Bevitel 3 12" xfId="36474" xr:uid="{00000000-0005-0000-0000-00001D640000}"/>
    <cellStyle name="Bevitel 3 13" xfId="36678" xr:uid="{00000000-0005-0000-0000-00001E640000}"/>
    <cellStyle name="Bevitel 3 2" xfId="5879" xr:uid="{00000000-0005-0000-0000-00001F640000}"/>
    <cellStyle name="Bevitel 3 3" xfId="5880" xr:uid="{00000000-0005-0000-0000-000020640000}"/>
    <cellStyle name="Bevitel 3 4" xfId="5881" xr:uid="{00000000-0005-0000-0000-000021640000}"/>
    <cellStyle name="Bevitel 3 5" xfId="5882" xr:uid="{00000000-0005-0000-0000-000022640000}"/>
    <cellStyle name="Bevitel 3 6" xfId="5883" xr:uid="{00000000-0005-0000-0000-000023640000}"/>
    <cellStyle name="Bevitel 3 7" xfId="5884" xr:uid="{00000000-0005-0000-0000-000024640000}"/>
    <cellStyle name="Bevitel 3 8" xfId="5885" xr:uid="{00000000-0005-0000-0000-000025640000}"/>
    <cellStyle name="Bevitel 3 9" xfId="5886" xr:uid="{00000000-0005-0000-0000-000026640000}"/>
    <cellStyle name="Bevitel 3_CR4_19" xfId="5887" xr:uid="{00000000-0005-0000-0000-000027640000}"/>
    <cellStyle name="Bevitel 4" xfId="5888" xr:uid="{00000000-0005-0000-0000-000028640000}"/>
    <cellStyle name="Bevitel 4 10" xfId="5889" xr:uid="{00000000-0005-0000-0000-000029640000}"/>
    <cellStyle name="Bevitel 4 11" xfId="5890" xr:uid="{00000000-0005-0000-0000-00002A640000}"/>
    <cellStyle name="Bevitel 4 2" xfId="5891" xr:uid="{00000000-0005-0000-0000-00002B640000}"/>
    <cellStyle name="Bevitel 4 3" xfId="5892" xr:uid="{00000000-0005-0000-0000-00002C640000}"/>
    <cellStyle name="Bevitel 4 4" xfId="5893" xr:uid="{00000000-0005-0000-0000-00002D640000}"/>
    <cellStyle name="Bevitel 4 5" xfId="5894" xr:uid="{00000000-0005-0000-0000-00002E640000}"/>
    <cellStyle name="Bevitel 4 6" xfId="5895" xr:uid="{00000000-0005-0000-0000-00002F640000}"/>
    <cellStyle name="Bevitel 4 7" xfId="5896" xr:uid="{00000000-0005-0000-0000-000030640000}"/>
    <cellStyle name="Bevitel 4 8" xfId="5897" xr:uid="{00000000-0005-0000-0000-000031640000}"/>
    <cellStyle name="Bevitel 4 9" xfId="5898" xr:uid="{00000000-0005-0000-0000-000032640000}"/>
    <cellStyle name="Bevitel 4_CR4_19" xfId="5899" xr:uid="{00000000-0005-0000-0000-000033640000}"/>
    <cellStyle name="Bevitel 5" xfId="5900" xr:uid="{00000000-0005-0000-0000-000034640000}"/>
    <cellStyle name="Bevitel 5 10" xfId="5901" xr:uid="{00000000-0005-0000-0000-000035640000}"/>
    <cellStyle name="Bevitel 5 11" xfId="5902" xr:uid="{00000000-0005-0000-0000-000036640000}"/>
    <cellStyle name="Bevitel 5 2" xfId="5903" xr:uid="{00000000-0005-0000-0000-000037640000}"/>
    <cellStyle name="Bevitel 5 3" xfId="5904" xr:uid="{00000000-0005-0000-0000-000038640000}"/>
    <cellStyle name="Bevitel 5 4" xfId="5905" xr:uid="{00000000-0005-0000-0000-000039640000}"/>
    <cellStyle name="Bevitel 5 5" xfId="5906" xr:uid="{00000000-0005-0000-0000-00003A640000}"/>
    <cellStyle name="Bevitel 5 6" xfId="5907" xr:uid="{00000000-0005-0000-0000-00003B640000}"/>
    <cellStyle name="Bevitel 5 7" xfId="5908" xr:uid="{00000000-0005-0000-0000-00003C640000}"/>
    <cellStyle name="Bevitel 5 8" xfId="5909" xr:uid="{00000000-0005-0000-0000-00003D640000}"/>
    <cellStyle name="Bevitel 5 9" xfId="5910" xr:uid="{00000000-0005-0000-0000-00003E640000}"/>
    <cellStyle name="Bevitel 5_CR4_19" xfId="5911" xr:uid="{00000000-0005-0000-0000-00003F640000}"/>
    <cellStyle name="Bevitel 6" xfId="5912" xr:uid="{00000000-0005-0000-0000-000040640000}"/>
    <cellStyle name="Bevitel 6 10" xfId="5913" xr:uid="{00000000-0005-0000-0000-000041640000}"/>
    <cellStyle name="Bevitel 6 11" xfId="5914" xr:uid="{00000000-0005-0000-0000-000042640000}"/>
    <cellStyle name="Bevitel 6 2" xfId="5915" xr:uid="{00000000-0005-0000-0000-000043640000}"/>
    <cellStyle name="Bevitel 6 3" xfId="5916" xr:uid="{00000000-0005-0000-0000-000044640000}"/>
    <cellStyle name="Bevitel 6 4" xfId="5917" xr:uid="{00000000-0005-0000-0000-000045640000}"/>
    <cellStyle name="Bevitel 6 5" xfId="5918" xr:uid="{00000000-0005-0000-0000-000046640000}"/>
    <cellStyle name="Bevitel 6 6" xfId="5919" xr:uid="{00000000-0005-0000-0000-000047640000}"/>
    <cellStyle name="Bevitel 6 7" xfId="5920" xr:uid="{00000000-0005-0000-0000-000048640000}"/>
    <cellStyle name="Bevitel 6 8" xfId="5921" xr:uid="{00000000-0005-0000-0000-000049640000}"/>
    <cellStyle name="Bevitel 6 9" xfId="5922" xr:uid="{00000000-0005-0000-0000-00004A640000}"/>
    <cellStyle name="Bevitel 6_CR4_19" xfId="5923" xr:uid="{00000000-0005-0000-0000-00004B640000}"/>
    <cellStyle name="Bevitel 7" xfId="5924" xr:uid="{00000000-0005-0000-0000-00004C640000}"/>
    <cellStyle name="Bevitel 7 10" xfId="5925" xr:uid="{00000000-0005-0000-0000-00004D640000}"/>
    <cellStyle name="Bevitel 7 2" xfId="5926" xr:uid="{00000000-0005-0000-0000-00004E640000}"/>
    <cellStyle name="Bevitel 7 3" xfId="5927" xr:uid="{00000000-0005-0000-0000-00004F640000}"/>
    <cellStyle name="Bevitel 7 4" xfId="5928" xr:uid="{00000000-0005-0000-0000-000050640000}"/>
    <cellStyle name="Bevitel 7 5" xfId="5929" xr:uid="{00000000-0005-0000-0000-000051640000}"/>
    <cellStyle name="Bevitel 7 6" xfId="5930" xr:uid="{00000000-0005-0000-0000-000052640000}"/>
    <cellStyle name="Bevitel 7 7" xfId="5931" xr:uid="{00000000-0005-0000-0000-000053640000}"/>
    <cellStyle name="Bevitel 7 8" xfId="5932" xr:uid="{00000000-0005-0000-0000-000054640000}"/>
    <cellStyle name="Bevitel 7 9" xfId="5933" xr:uid="{00000000-0005-0000-0000-000055640000}"/>
    <cellStyle name="Bevitel 7_CR4_19" xfId="5934" xr:uid="{00000000-0005-0000-0000-000056640000}"/>
    <cellStyle name="Bevitel 8" xfId="36057" xr:uid="{00000000-0005-0000-0000-000057640000}"/>
    <cellStyle name="Bevitel_4 manuell" xfId="55589" xr:uid="{279D4C93-079F-4AB6-AABD-9060A9F09047}"/>
    <cellStyle name="BLACK" xfId="18974" xr:uid="{00000000-0005-0000-0000-000059640000}"/>
    <cellStyle name="BLACK 2" xfId="18975" xr:uid="{00000000-0005-0000-0000-00005A640000}"/>
    <cellStyle name="BLACK 3" xfId="18976" xr:uid="{00000000-0005-0000-0000-00005B640000}"/>
    <cellStyle name="BLACK_AVA DVA EL" xfId="18977" xr:uid="{00000000-0005-0000-0000-00005C640000}"/>
    <cellStyle name="Blank" xfId="5935" xr:uid="{00000000-0005-0000-0000-00005D640000}"/>
    <cellStyle name="Blank 2" xfId="5936" xr:uid="{00000000-0005-0000-0000-00005E640000}"/>
    <cellStyle name="Blank 2 2" xfId="18978" xr:uid="{00000000-0005-0000-0000-00005F640000}"/>
    <cellStyle name="Blank 2 3" xfId="18979" xr:uid="{00000000-0005-0000-0000-000060640000}"/>
    <cellStyle name="Blank 2_AVA DVA EL" xfId="18980" xr:uid="{00000000-0005-0000-0000-000061640000}"/>
    <cellStyle name="Blank 3" xfId="18981" xr:uid="{00000000-0005-0000-0000-000062640000}"/>
    <cellStyle name="Blank_Adj_Operating_expenses" xfId="47893" xr:uid="{00000000-0005-0000-0000-000063640000}"/>
    <cellStyle name="BlanketOverskrift" xfId="18982" xr:uid="{00000000-0005-0000-0000-000064640000}"/>
    <cellStyle name="BlanketOverskrift 2" xfId="18983" xr:uid="{00000000-0005-0000-0000-000065640000}"/>
    <cellStyle name="BlanketOverskrift 3" xfId="18984" xr:uid="{00000000-0005-0000-0000-000066640000}"/>
    <cellStyle name="BlanketOverskrift_AVA DVA EL" xfId="18985" xr:uid="{00000000-0005-0000-0000-000067640000}"/>
    <cellStyle name="Blankettnamn" xfId="5937" xr:uid="{00000000-0005-0000-0000-000068640000}"/>
    <cellStyle name="Blankettnamn 2" xfId="18986" xr:uid="{00000000-0005-0000-0000-000069640000}"/>
    <cellStyle name="Blankettnamn_A01" xfId="35880" xr:uid="{00000000-0005-0000-0000-00006A640000}"/>
    <cellStyle name="Blogas" xfId="5938" xr:uid="{00000000-0005-0000-0000-00006B640000}"/>
    <cellStyle name="Blogas 2" xfId="18987" xr:uid="{00000000-0005-0000-0000-00006C640000}"/>
    <cellStyle name="Blogas_A01" xfId="35881" xr:uid="{00000000-0005-0000-0000-00006D640000}"/>
    <cellStyle name="Body_$Dollars" xfId="18988" xr:uid="{00000000-0005-0000-0000-00006E640000}"/>
    <cellStyle name="Border Heavy" xfId="18989" xr:uid="{00000000-0005-0000-0000-00006F640000}"/>
    <cellStyle name="Border Heavy 2" xfId="18990" xr:uid="{00000000-0005-0000-0000-000070640000}"/>
    <cellStyle name="Border Heavy 3" xfId="18991" xr:uid="{00000000-0005-0000-0000-000071640000}"/>
    <cellStyle name="Border Heavy_AVA DVA EL" xfId="18992" xr:uid="{00000000-0005-0000-0000-000072640000}"/>
    <cellStyle name="Border Thin" xfId="18993" xr:uid="{00000000-0005-0000-0000-000073640000}"/>
    <cellStyle name="Border Thin 2" xfId="18994" xr:uid="{00000000-0005-0000-0000-000074640000}"/>
    <cellStyle name="Border Thin 3" xfId="18995" xr:uid="{00000000-0005-0000-0000-000075640000}"/>
    <cellStyle name="Border Thin_AVA DVA EL" xfId="18996" xr:uid="{00000000-0005-0000-0000-000076640000}"/>
    <cellStyle name="Brand Align Left Text" xfId="5939" xr:uid="{00000000-0005-0000-0000-000077640000}"/>
    <cellStyle name="Brand Default" xfId="5940" xr:uid="{00000000-0005-0000-0000-000078640000}"/>
    <cellStyle name="Brand Percent" xfId="5941" xr:uid="{00000000-0005-0000-0000-000079640000}"/>
    <cellStyle name="Brand Source" xfId="5942" xr:uid="{00000000-0005-0000-0000-00007A640000}"/>
    <cellStyle name="Brand Subtitle with Underline" xfId="5943" xr:uid="{00000000-0005-0000-0000-00007B640000}"/>
    <cellStyle name="Brand Subtitle without Underline" xfId="5944" xr:uid="{00000000-0005-0000-0000-00007C640000}"/>
    <cellStyle name="Brand Title" xfId="5945" xr:uid="{00000000-0005-0000-0000-00007D640000}"/>
    <cellStyle name="British Pound" xfId="18997" xr:uid="{00000000-0005-0000-0000-00007E640000}"/>
    <cellStyle name="British Pound 2" xfId="18998" xr:uid="{00000000-0005-0000-0000-00007F640000}"/>
    <cellStyle name="British Pound 3" xfId="18999" xr:uid="{00000000-0005-0000-0000-000080640000}"/>
    <cellStyle name="British Pound_AVA DVA EL" xfId="19000" xr:uid="{00000000-0005-0000-0000-000081640000}"/>
    <cellStyle name="Buena" xfId="5946" xr:uid="{00000000-0005-0000-0000-000082640000}"/>
    <cellStyle name="Buena 2" xfId="19001" xr:uid="{00000000-0005-0000-0000-000083640000}"/>
    <cellStyle name="Buena 3" xfId="47894" xr:uid="{00000000-0005-0000-0000-000084640000}"/>
    <cellStyle name="Buena_4 manuell" xfId="55590" xr:uid="{B098E34E-1778-4674-8019-B0FF01CE257C}"/>
    <cellStyle name="Calc Cells" xfId="5947" xr:uid="{00000000-0005-0000-0000-000086640000}"/>
    <cellStyle name="Calc Cells 2" xfId="5948" xr:uid="{00000000-0005-0000-0000-000087640000}"/>
    <cellStyle name="Calc Cells 2 2" xfId="19002" xr:uid="{00000000-0005-0000-0000-000088640000}"/>
    <cellStyle name="Calc Cells 2 2 2" xfId="47895" xr:uid="{00000000-0005-0000-0000-000089640000}"/>
    <cellStyle name="Calc Cells 2_AVA DVA EL" xfId="19003" xr:uid="{00000000-0005-0000-0000-00008A640000}"/>
    <cellStyle name="Calc Cells 3" xfId="19004" xr:uid="{00000000-0005-0000-0000-00008B640000}"/>
    <cellStyle name="Calc Cells 3 2" xfId="19005" xr:uid="{00000000-0005-0000-0000-00008C640000}"/>
    <cellStyle name="Calc Cells 3 2 2" xfId="19006" xr:uid="{00000000-0005-0000-0000-00008D640000}"/>
    <cellStyle name="Calc Cells 3 2 3" xfId="19007" xr:uid="{00000000-0005-0000-0000-00008E640000}"/>
    <cellStyle name="Calc Cells 3 2_AVA DVA EL" xfId="19008" xr:uid="{00000000-0005-0000-0000-00008F640000}"/>
    <cellStyle name="Calc Cells 3 3" xfId="19009" xr:uid="{00000000-0005-0000-0000-000090640000}"/>
    <cellStyle name="Calc Cells 3 4" xfId="19010" xr:uid="{00000000-0005-0000-0000-000091640000}"/>
    <cellStyle name="Calc Cells 3_AVA DVA EL" xfId="19011" xr:uid="{00000000-0005-0000-0000-000092640000}"/>
    <cellStyle name="Calc Cells 4" xfId="19012" xr:uid="{00000000-0005-0000-0000-000093640000}"/>
    <cellStyle name="Calc Cells_AVA DVA EL" xfId="19013" xr:uid="{00000000-0005-0000-0000-000094640000}"/>
    <cellStyle name="Calc Currency (0)" xfId="5949" xr:uid="{00000000-0005-0000-0000-000095640000}"/>
    <cellStyle name="Calc Currency (2)" xfId="5950" xr:uid="{00000000-0005-0000-0000-000096640000}"/>
    <cellStyle name="Calc Percent (0)" xfId="5951" xr:uid="{00000000-0005-0000-0000-000097640000}"/>
    <cellStyle name="Calc Percent (1)" xfId="5952" xr:uid="{00000000-0005-0000-0000-000098640000}"/>
    <cellStyle name="Calc Percent (2)" xfId="5953" xr:uid="{00000000-0005-0000-0000-000099640000}"/>
    <cellStyle name="Calc Units (0)" xfId="5954" xr:uid="{00000000-0005-0000-0000-00009A640000}"/>
    <cellStyle name="Calc Units (1)" xfId="5955" xr:uid="{00000000-0005-0000-0000-00009B640000}"/>
    <cellStyle name="Calc Units (2)" xfId="5956" xr:uid="{00000000-0005-0000-0000-00009C640000}"/>
    <cellStyle name="CalComma0" xfId="19014" xr:uid="{00000000-0005-0000-0000-00009D640000}"/>
    <cellStyle name="CalComma0 10" xfId="19015" xr:uid="{00000000-0005-0000-0000-00009E640000}"/>
    <cellStyle name="CalComma0 11" xfId="19016" xr:uid="{00000000-0005-0000-0000-00009F640000}"/>
    <cellStyle name="CalComma0 2" xfId="19017" xr:uid="{00000000-0005-0000-0000-0000A0640000}"/>
    <cellStyle name="CalComma0 2 2" xfId="19018" xr:uid="{00000000-0005-0000-0000-0000A1640000}"/>
    <cellStyle name="CalComma0 2 3" xfId="19019" xr:uid="{00000000-0005-0000-0000-0000A2640000}"/>
    <cellStyle name="CalComma0 2_AVA DVA EL" xfId="19020" xr:uid="{00000000-0005-0000-0000-0000A3640000}"/>
    <cellStyle name="CalComma0 3" xfId="19021" xr:uid="{00000000-0005-0000-0000-0000A4640000}"/>
    <cellStyle name="CalComma0 3 2" xfId="19022" xr:uid="{00000000-0005-0000-0000-0000A5640000}"/>
    <cellStyle name="CalComma0 3 3" xfId="19023" xr:uid="{00000000-0005-0000-0000-0000A6640000}"/>
    <cellStyle name="CalComma0 3_AVA DVA EL" xfId="19024" xr:uid="{00000000-0005-0000-0000-0000A7640000}"/>
    <cellStyle name="CalComma0 4" xfId="19025" xr:uid="{00000000-0005-0000-0000-0000A8640000}"/>
    <cellStyle name="CalComma0 4 2" xfId="19026" xr:uid="{00000000-0005-0000-0000-0000A9640000}"/>
    <cellStyle name="CalComma0 4 3" xfId="19027" xr:uid="{00000000-0005-0000-0000-0000AA640000}"/>
    <cellStyle name="CalComma0 4_AVA DVA EL" xfId="19028" xr:uid="{00000000-0005-0000-0000-0000AB640000}"/>
    <cellStyle name="CalComma0 5" xfId="19029" xr:uid="{00000000-0005-0000-0000-0000AC640000}"/>
    <cellStyle name="CalComma0 5 2" xfId="19030" xr:uid="{00000000-0005-0000-0000-0000AD640000}"/>
    <cellStyle name="CalComma0 5 3" xfId="19031" xr:uid="{00000000-0005-0000-0000-0000AE640000}"/>
    <cellStyle name="CalComma0 5_AVA DVA EL" xfId="19032" xr:uid="{00000000-0005-0000-0000-0000AF640000}"/>
    <cellStyle name="CalComma0 6" xfId="19033" xr:uid="{00000000-0005-0000-0000-0000B0640000}"/>
    <cellStyle name="CalComma0 6 2" xfId="19034" xr:uid="{00000000-0005-0000-0000-0000B1640000}"/>
    <cellStyle name="CalComma0 6 3" xfId="19035" xr:uid="{00000000-0005-0000-0000-0000B2640000}"/>
    <cellStyle name="CalComma0 6_AVA DVA EL" xfId="19036" xr:uid="{00000000-0005-0000-0000-0000B3640000}"/>
    <cellStyle name="CalComma0 7" xfId="19037" xr:uid="{00000000-0005-0000-0000-0000B4640000}"/>
    <cellStyle name="CalComma0 7 2" xfId="19038" xr:uid="{00000000-0005-0000-0000-0000B5640000}"/>
    <cellStyle name="CalComma0 7 3" xfId="19039" xr:uid="{00000000-0005-0000-0000-0000B6640000}"/>
    <cellStyle name="CalComma0 7_AVA DVA EL" xfId="19040" xr:uid="{00000000-0005-0000-0000-0000B7640000}"/>
    <cellStyle name="CalComma0 8" xfId="19041" xr:uid="{00000000-0005-0000-0000-0000B8640000}"/>
    <cellStyle name="CalComma0 8 2" xfId="19042" xr:uid="{00000000-0005-0000-0000-0000B9640000}"/>
    <cellStyle name="CalComma0 8 3" xfId="19043" xr:uid="{00000000-0005-0000-0000-0000BA640000}"/>
    <cellStyle name="CalComma0 8_AVA DVA EL" xfId="19044" xr:uid="{00000000-0005-0000-0000-0000BB640000}"/>
    <cellStyle name="CalComma0 9" xfId="19045" xr:uid="{00000000-0005-0000-0000-0000BC640000}"/>
    <cellStyle name="CalComma0 9 2" xfId="19046" xr:uid="{00000000-0005-0000-0000-0000BD640000}"/>
    <cellStyle name="CalComma0 9 3" xfId="19047" xr:uid="{00000000-0005-0000-0000-0000BE640000}"/>
    <cellStyle name="CalComma0 9_AVA DVA EL" xfId="19048" xr:uid="{00000000-0005-0000-0000-0000BF640000}"/>
    <cellStyle name="CalComma0_AVA DVA EL" xfId="19049" xr:uid="{00000000-0005-0000-0000-0000C0640000}"/>
    <cellStyle name="Calculated fields but INTRA-reports (internal version)" xfId="19050" xr:uid="{00000000-0005-0000-0000-0000C1640000}"/>
    <cellStyle name="Calculated fields but INTRA-reports (internal version) 2" xfId="19051" xr:uid="{00000000-0005-0000-0000-0000C2640000}"/>
    <cellStyle name="Calculated fields but INTRA-reports (internal version) 3" xfId="19052" xr:uid="{00000000-0005-0000-0000-0000C3640000}"/>
    <cellStyle name="Calculated fields but INTRA-reports (internal version)_AVA DVA EL" xfId="19053" xr:uid="{00000000-0005-0000-0000-0000C4640000}"/>
    <cellStyle name="Calculated fields within a report (internal version)" xfId="19054" xr:uid="{00000000-0005-0000-0000-0000C5640000}"/>
    <cellStyle name="Calculated fields within a report (internal version) 2" xfId="19055" xr:uid="{00000000-0005-0000-0000-0000C6640000}"/>
    <cellStyle name="Calculated fields within a report (internal version) 3" xfId="19056" xr:uid="{00000000-0005-0000-0000-0000C7640000}"/>
    <cellStyle name="Calculated fields within a report (internal version)_AVA DVA EL" xfId="19057" xr:uid="{00000000-0005-0000-0000-0000C8640000}"/>
    <cellStyle name="Calculated fields within a report, not used in XBRL (internal version)" xfId="19058" xr:uid="{00000000-0005-0000-0000-0000C9640000}"/>
    <cellStyle name="Calculated fields within a report, not used in XBRL (internal version) 2" xfId="19059" xr:uid="{00000000-0005-0000-0000-0000CA640000}"/>
    <cellStyle name="Calculated fields within a report, not used in XBRL (internal version) 3" xfId="19060" xr:uid="{00000000-0005-0000-0000-0000CB640000}"/>
    <cellStyle name="Calculated fields within a report, not used in XBRL (internal version)_AVA DVA EL" xfId="19061" xr:uid="{00000000-0005-0000-0000-0000CC640000}"/>
    <cellStyle name="Calculation" xfId="5957" xr:uid="{00000000-0005-0000-0000-0000CD640000}"/>
    <cellStyle name="Calculation 10" xfId="5958" xr:uid="{00000000-0005-0000-0000-0000CE640000}"/>
    <cellStyle name="Calculation 11" xfId="40013" xr:uid="{00000000-0005-0000-0000-0000CF640000}"/>
    <cellStyle name="Calculation 2" xfId="5959" xr:uid="{00000000-0005-0000-0000-0000D0640000}"/>
    <cellStyle name="Calculation 2 10" xfId="36056" xr:uid="{00000000-0005-0000-0000-0000D1640000}"/>
    <cellStyle name="Calculation 2 2" xfId="5960" xr:uid="{00000000-0005-0000-0000-0000D2640000}"/>
    <cellStyle name="Calculation 2 2 2" xfId="19062" xr:uid="{00000000-0005-0000-0000-0000D3640000}"/>
    <cellStyle name="Calculation 2 2 2 2" xfId="19063" xr:uid="{00000000-0005-0000-0000-0000D4640000}"/>
    <cellStyle name="Calculation 2 2 2 3" xfId="19064" xr:uid="{00000000-0005-0000-0000-0000D5640000}"/>
    <cellStyle name="Calculation 2 2 2_AVA DVA EL" xfId="19065" xr:uid="{00000000-0005-0000-0000-0000D6640000}"/>
    <cellStyle name="Calculation 2 2 3" xfId="19066" xr:uid="{00000000-0005-0000-0000-0000D7640000}"/>
    <cellStyle name="Calculation 2 2 3 2" xfId="19067" xr:uid="{00000000-0005-0000-0000-0000D8640000}"/>
    <cellStyle name="Calculation 2 2 3 3" xfId="19068" xr:uid="{00000000-0005-0000-0000-0000D9640000}"/>
    <cellStyle name="Calculation 2 2 3_AVA DVA EL" xfId="19069" xr:uid="{00000000-0005-0000-0000-0000DA640000}"/>
    <cellStyle name="Calculation 2 2 4" xfId="19070" xr:uid="{00000000-0005-0000-0000-0000DB640000}"/>
    <cellStyle name="Calculation 2 2 4 2" xfId="19071" xr:uid="{00000000-0005-0000-0000-0000DC640000}"/>
    <cellStyle name="Calculation 2 2 4 3" xfId="19072" xr:uid="{00000000-0005-0000-0000-0000DD640000}"/>
    <cellStyle name="Calculation 2 2 4_AVA DVA EL" xfId="19073" xr:uid="{00000000-0005-0000-0000-0000DE640000}"/>
    <cellStyle name="Calculation 2 2 5" xfId="19074" xr:uid="{00000000-0005-0000-0000-0000DF640000}"/>
    <cellStyle name="Calculation 2 2 5 2" xfId="19075" xr:uid="{00000000-0005-0000-0000-0000E0640000}"/>
    <cellStyle name="Calculation 2 2 5 3" xfId="19076" xr:uid="{00000000-0005-0000-0000-0000E1640000}"/>
    <cellStyle name="Calculation 2 2 5_AVA DVA EL" xfId="19077" xr:uid="{00000000-0005-0000-0000-0000E2640000}"/>
    <cellStyle name="Calculation 2 2 6" xfId="19078" xr:uid="{00000000-0005-0000-0000-0000E3640000}"/>
    <cellStyle name="Calculation 2 2 6 2" xfId="19079" xr:uid="{00000000-0005-0000-0000-0000E4640000}"/>
    <cellStyle name="Calculation 2 2 6 3" xfId="19080" xr:uid="{00000000-0005-0000-0000-0000E5640000}"/>
    <cellStyle name="Calculation 2 2 6_AVA DVA EL" xfId="19081" xr:uid="{00000000-0005-0000-0000-0000E6640000}"/>
    <cellStyle name="Calculation 2 2 7" xfId="19082" xr:uid="{00000000-0005-0000-0000-0000E7640000}"/>
    <cellStyle name="Calculation 2 2_A01" xfId="35882" xr:uid="{00000000-0005-0000-0000-0000E8640000}"/>
    <cellStyle name="Calculation 2 3" xfId="5961" xr:uid="{00000000-0005-0000-0000-0000E9640000}"/>
    <cellStyle name="Calculation 2 3 10" xfId="5962" xr:uid="{00000000-0005-0000-0000-0000EA640000}"/>
    <cellStyle name="Calculation 2 3 11" xfId="5963" xr:uid="{00000000-0005-0000-0000-0000EB640000}"/>
    <cellStyle name="Calculation 2 3 12" xfId="36691" xr:uid="{00000000-0005-0000-0000-0000EC640000}"/>
    <cellStyle name="Calculation 2 3 2" xfId="5964" xr:uid="{00000000-0005-0000-0000-0000ED640000}"/>
    <cellStyle name="Calculation 2 3 2 2" xfId="19083" xr:uid="{00000000-0005-0000-0000-0000EE640000}"/>
    <cellStyle name="Calculation 2 3 2 3" xfId="19084" xr:uid="{00000000-0005-0000-0000-0000EF640000}"/>
    <cellStyle name="Calculation 2 3 2_AVA DVA EL" xfId="19085" xr:uid="{00000000-0005-0000-0000-0000F0640000}"/>
    <cellStyle name="Calculation 2 3 3" xfId="5965" xr:uid="{00000000-0005-0000-0000-0000F1640000}"/>
    <cellStyle name="Calculation 2 3 4" xfId="5966" xr:uid="{00000000-0005-0000-0000-0000F2640000}"/>
    <cellStyle name="Calculation 2 3 5" xfId="5967" xr:uid="{00000000-0005-0000-0000-0000F3640000}"/>
    <cellStyle name="Calculation 2 3 6" xfId="5968" xr:uid="{00000000-0005-0000-0000-0000F4640000}"/>
    <cellStyle name="Calculation 2 3 7" xfId="5969" xr:uid="{00000000-0005-0000-0000-0000F5640000}"/>
    <cellStyle name="Calculation 2 3 8" xfId="5970" xr:uid="{00000000-0005-0000-0000-0000F6640000}"/>
    <cellStyle name="Calculation 2 3 9" xfId="5971" xr:uid="{00000000-0005-0000-0000-0000F7640000}"/>
    <cellStyle name="Calculation 2 3_AVA DVA EL" xfId="19086" xr:uid="{00000000-0005-0000-0000-0000F8640000}"/>
    <cellStyle name="Calculation 2 4" xfId="5972" xr:uid="{00000000-0005-0000-0000-0000F9640000}"/>
    <cellStyle name="Calculation 2 4 10" xfId="5973" xr:uid="{00000000-0005-0000-0000-0000FA640000}"/>
    <cellStyle name="Calculation 2 4 11" xfId="5974" xr:uid="{00000000-0005-0000-0000-0000FB640000}"/>
    <cellStyle name="Calculation 2 4 12" xfId="36476" xr:uid="{00000000-0005-0000-0000-0000FC640000}"/>
    <cellStyle name="Calculation 2 4 13" xfId="36680" xr:uid="{00000000-0005-0000-0000-0000FD640000}"/>
    <cellStyle name="Calculation 2 4 2" xfId="5975" xr:uid="{00000000-0005-0000-0000-0000FE640000}"/>
    <cellStyle name="Calculation 2 4 3" xfId="5976" xr:uid="{00000000-0005-0000-0000-0000FF640000}"/>
    <cellStyle name="Calculation 2 4 4" xfId="5977" xr:uid="{00000000-0005-0000-0000-000000650000}"/>
    <cellStyle name="Calculation 2 4 5" xfId="5978" xr:uid="{00000000-0005-0000-0000-000001650000}"/>
    <cellStyle name="Calculation 2 4 6" xfId="5979" xr:uid="{00000000-0005-0000-0000-000002650000}"/>
    <cellStyle name="Calculation 2 4 7" xfId="5980" xr:uid="{00000000-0005-0000-0000-000003650000}"/>
    <cellStyle name="Calculation 2 4 8" xfId="5981" xr:uid="{00000000-0005-0000-0000-000004650000}"/>
    <cellStyle name="Calculation 2 4 9" xfId="5982" xr:uid="{00000000-0005-0000-0000-000005650000}"/>
    <cellStyle name="Calculation 2 4_AVA DVA EL" xfId="19087" xr:uid="{00000000-0005-0000-0000-000006650000}"/>
    <cellStyle name="Calculation 2 5" xfId="5983" xr:uid="{00000000-0005-0000-0000-000007650000}"/>
    <cellStyle name="Calculation 2 5 10" xfId="5984" xr:uid="{00000000-0005-0000-0000-000008650000}"/>
    <cellStyle name="Calculation 2 5 11" xfId="5985" xr:uid="{00000000-0005-0000-0000-000009650000}"/>
    <cellStyle name="Calculation 2 5 2" xfId="5986" xr:uid="{00000000-0005-0000-0000-00000A650000}"/>
    <cellStyle name="Calculation 2 5 3" xfId="5987" xr:uid="{00000000-0005-0000-0000-00000B650000}"/>
    <cellStyle name="Calculation 2 5 4" xfId="5988" xr:uid="{00000000-0005-0000-0000-00000C650000}"/>
    <cellStyle name="Calculation 2 5 5" xfId="5989" xr:uid="{00000000-0005-0000-0000-00000D650000}"/>
    <cellStyle name="Calculation 2 5 6" xfId="5990" xr:uid="{00000000-0005-0000-0000-00000E650000}"/>
    <cellStyle name="Calculation 2 5 7" xfId="5991" xr:uid="{00000000-0005-0000-0000-00000F650000}"/>
    <cellStyle name="Calculation 2 5 8" xfId="5992" xr:uid="{00000000-0005-0000-0000-000010650000}"/>
    <cellStyle name="Calculation 2 5 9" xfId="5993" xr:uid="{00000000-0005-0000-0000-000011650000}"/>
    <cellStyle name="Calculation 2 5_AVA DVA EL" xfId="19088" xr:uid="{00000000-0005-0000-0000-000012650000}"/>
    <cellStyle name="Calculation 2 6" xfId="5994" xr:uid="{00000000-0005-0000-0000-000013650000}"/>
    <cellStyle name="Calculation 2 6 10" xfId="5995" xr:uid="{00000000-0005-0000-0000-000014650000}"/>
    <cellStyle name="Calculation 2 6 11" xfId="5996" xr:uid="{00000000-0005-0000-0000-000015650000}"/>
    <cellStyle name="Calculation 2 6 2" xfId="5997" xr:uid="{00000000-0005-0000-0000-000016650000}"/>
    <cellStyle name="Calculation 2 6 2 2" xfId="19089" xr:uid="{00000000-0005-0000-0000-000017650000}"/>
    <cellStyle name="Calculation 2 6 2 3" xfId="19090" xr:uid="{00000000-0005-0000-0000-000018650000}"/>
    <cellStyle name="Calculation 2 6 2_AVA DVA EL" xfId="19091" xr:uid="{00000000-0005-0000-0000-000019650000}"/>
    <cellStyle name="Calculation 2 6 3" xfId="5998" xr:uid="{00000000-0005-0000-0000-00001A650000}"/>
    <cellStyle name="Calculation 2 6 3 2" xfId="19092" xr:uid="{00000000-0005-0000-0000-00001B650000}"/>
    <cellStyle name="Calculation 2 6 3 3" xfId="19093" xr:uid="{00000000-0005-0000-0000-00001C650000}"/>
    <cellStyle name="Calculation 2 6 3_AVA DVA EL" xfId="19094" xr:uid="{00000000-0005-0000-0000-00001D650000}"/>
    <cellStyle name="Calculation 2 6 4" xfId="5999" xr:uid="{00000000-0005-0000-0000-00001E650000}"/>
    <cellStyle name="Calculation 2 6 5" xfId="6000" xr:uid="{00000000-0005-0000-0000-00001F650000}"/>
    <cellStyle name="Calculation 2 6 6" xfId="6001" xr:uid="{00000000-0005-0000-0000-000020650000}"/>
    <cellStyle name="Calculation 2 6 7" xfId="6002" xr:uid="{00000000-0005-0000-0000-000021650000}"/>
    <cellStyle name="Calculation 2 6 8" xfId="6003" xr:uid="{00000000-0005-0000-0000-000022650000}"/>
    <cellStyle name="Calculation 2 6 9" xfId="6004" xr:uid="{00000000-0005-0000-0000-000023650000}"/>
    <cellStyle name="Calculation 2 6_AVA DVA EL" xfId="19095" xr:uid="{00000000-0005-0000-0000-000024650000}"/>
    <cellStyle name="Calculation 2 7" xfId="6005" xr:uid="{00000000-0005-0000-0000-000025650000}"/>
    <cellStyle name="Calculation 2 7 10" xfId="6006" xr:uid="{00000000-0005-0000-0000-000026650000}"/>
    <cellStyle name="Calculation 2 7 11" xfId="6007" xr:uid="{00000000-0005-0000-0000-000027650000}"/>
    <cellStyle name="Calculation 2 7 2" xfId="6008" xr:uid="{00000000-0005-0000-0000-000028650000}"/>
    <cellStyle name="Calculation 2 7 3" xfId="6009" xr:uid="{00000000-0005-0000-0000-000029650000}"/>
    <cellStyle name="Calculation 2 7 4" xfId="6010" xr:uid="{00000000-0005-0000-0000-00002A650000}"/>
    <cellStyle name="Calculation 2 7 5" xfId="6011" xr:uid="{00000000-0005-0000-0000-00002B650000}"/>
    <cellStyle name="Calculation 2 7 6" xfId="6012" xr:uid="{00000000-0005-0000-0000-00002C650000}"/>
    <cellStyle name="Calculation 2 7 7" xfId="6013" xr:uid="{00000000-0005-0000-0000-00002D650000}"/>
    <cellStyle name="Calculation 2 7 8" xfId="6014" xr:uid="{00000000-0005-0000-0000-00002E650000}"/>
    <cellStyle name="Calculation 2 7 9" xfId="6015" xr:uid="{00000000-0005-0000-0000-00002F650000}"/>
    <cellStyle name="Calculation 2 7_AVA DVA EL" xfId="19096" xr:uid="{00000000-0005-0000-0000-000030650000}"/>
    <cellStyle name="Calculation 2 8" xfId="6016" xr:uid="{00000000-0005-0000-0000-000031650000}"/>
    <cellStyle name="Calculation 2 8 10" xfId="6017" xr:uid="{00000000-0005-0000-0000-000032650000}"/>
    <cellStyle name="Calculation 2 8 2" xfId="6018" xr:uid="{00000000-0005-0000-0000-000033650000}"/>
    <cellStyle name="Calculation 2 8 3" xfId="6019" xr:uid="{00000000-0005-0000-0000-000034650000}"/>
    <cellStyle name="Calculation 2 8 4" xfId="6020" xr:uid="{00000000-0005-0000-0000-000035650000}"/>
    <cellStyle name="Calculation 2 8 5" xfId="6021" xr:uid="{00000000-0005-0000-0000-000036650000}"/>
    <cellStyle name="Calculation 2 8 6" xfId="6022" xr:uid="{00000000-0005-0000-0000-000037650000}"/>
    <cellStyle name="Calculation 2 8 7" xfId="6023" xr:uid="{00000000-0005-0000-0000-000038650000}"/>
    <cellStyle name="Calculation 2 8 8" xfId="6024" xr:uid="{00000000-0005-0000-0000-000039650000}"/>
    <cellStyle name="Calculation 2 8 9" xfId="6025" xr:uid="{00000000-0005-0000-0000-00003A650000}"/>
    <cellStyle name="Calculation 2 8_AVA DVA EL" xfId="19097" xr:uid="{00000000-0005-0000-0000-00003B650000}"/>
    <cellStyle name="Calculation 2 9" xfId="19098" xr:uid="{00000000-0005-0000-0000-00003C650000}"/>
    <cellStyle name="Calculation 2_4 manuell" xfId="55591" xr:uid="{9DCF9A9E-9ADA-4A68-A351-FE0557FDB2DB}"/>
    <cellStyle name="Calculation 3" xfId="6026" xr:uid="{00000000-0005-0000-0000-00003E650000}"/>
    <cellStyle name="Calculation 3 2" xfId="19099" xr:uid="{00000000-0005-0000-0000-00003F650000}"/>
    <cellStyle name="Calculation 3 2 2" xfId="19100" xr:uid="{00000000-0005-0000-0000-000040650000}"/>
    <cellStyle name="Calculation 3 2 3" xfId="19101" xr:uid="{00000000-0005-0000-0000-000041650000}"/>
    <cellStyle name="Calculation 3 2_AVA DVA EL" xfId="19102" xr:uid="{00000000-0005-0000-0000-000042650000}"/>
    <cellStyle name="Calculation 3 3" xfId="19103" xr:uid="{00000000-0005-0000-0000-000043650000}"/>
    <cellStyle name="Calculation 3 4" xfId="19104" xr:uid="{00000000-0005-0000-0000-000044650000}"/>
    <cellStyle name="Calculation 3 5" xfId="47896" xr:uid="{00000000-0005-0000-0000-000045650000}"/>
    <cellStyle name="Calculation 3_4 manuell" xfId="55592" xr:uid="{C9672BE1-D831-4A00-8C78-D560D4A085A8}"/>
    <cellStyle name="Calculation 4" xfId="6027" xr:uid="{00000000-0005-0000-0000-000047650000}"/>
    <cellStyle name="Calculation 4 2" xfId="19105" xr:uid="{00000000-0005-0000-0000-000048650000}"/>
    <cellStyle name="Calculation 4 2 2" xfId="19106" xr:uid="{00000000-0005-0000-0000-000049650000}"/>
    <cellStyle name="Calculation 4 2 3" xfId="19107" xr:uid="{00000000-0005-0000-0000-00004A650000}"/>
    <cellStyle name="Calculation 4 2_AVA DVA EL" xfId="19108" xr:uid="{00000000-0005-0000-0000-00004B650000}"/>
    <cellStyle name="Calculation 4 3" xfId="19109" xr:uid="{00000000-0005-0000-0000-00004C650000}"/>
    <cellStyle name="Calculation 4 3 2" xfId="19110" xr:uid="{00000000-0005-0000-0000-00004D650000}"/>
    <cellStyle name="Calculation 4 3 3" xfId="19111" xr:uid="{00000000-0005-0000-0000-00004E650000}"/>
    <cellStyle name="Calculation 4 3_AVA DVA EL" xfId="19112" xr:uid="{00000000-0005-0000-0000-00004F650000}"/>
    <cellStyle name="Calculation 4 4" xfId="19113" xr:uid="{00000000-0005-0000-0000-000050650000}"/>
    <cellStyle name="Calculation 4 4 2" xfId="19114" xr:uid="{00000000-0005-0000-0000-000051650000}"/>
    <cellStyle name="Calculation 4 4 3" xfId="19115" xr:uid="{00000000-0005-0000-0000-000052650000}"/>
    <cellStyle name="Calculation 4 4_AVA DVA EL" xfId="19116" xr:uid="{00000000-0005-0000-0000-000053650000}"/>
    <cellStyle name="Calculation 4 5" xfId="19117" xr:uid="{00000000-0005-0000-0000-000054650000}"/>
    <cellStyle name="Calculation 4 6" xfId="19118" xr:uid="{00000000-0005-0000-0000-000055650000}"/>
    <cellStyle name="Calculation 4_AVA DVA EL" xfId="19119" xr:uid="{00000000-0005-0000-0000-000056650000}"/>
    <cellStyle name="Calculation 5" xfId="6028" xr:uid="{00000000-0005-0000-0000-000057650000}"/>
    <cellStyle name="Calculation 5 2" xfId="19120" xr:uid="{00000000-0005-0000-0000-000058650000}"/>
    <cellStyle name="Calculation 5 3" xfId="19121" xr:uid="{00000000-0005-0000-0000-000059650000}"/>
    <cellStyle name="Calculation 5_AVA DVA EL" xfId="19122" xr:uid="{00000000-0005-0000-0000-00005A650000}"/>
    <cellStyle name="Calculation 6" xfId="6029" xr:uid="{00000000-0005-0000-0000-00005B650000}"/>
    <cellStyle name="Calculation 6 2" xfId="19123" xr:uid="{00000000-0005-0000-0000-00005C650000}"/>
    <cellStyle name="Calculation 6 3" xfId="19124" xr:uid="{00000000-0005-0000-0000-00005D650000}"/>
    <cellStyle name="Calculation 6_AVA DVA EL" xfId="19125" xr:uid="{00000000-0005-0000-0000-00005E650000}"/>
    <cellStyle name="Calculation 7" xfId="6030" xr:uid="{00000000-0005-0000-0000-00005F650000}"/>
    <cellStyle name="Calculation 8" xfId="6031" xr:uid="{00000000-0005-0000-0000-000060650000}"/>
    <cellStyle name="Calculation 9" xfId="6032" xr:uid="{00000000-0005-0000-0000-000061650000}"/>
    <cellStyle name="Calculation_2" xfId="55593" xr:uid="{037AC05F-C62A-405A-9CD1-044C779AD24F}"/>
    <cellStyle name="Cálculo" xfId="6033" xr:uid="{00000000-0005-0000-0000-000063650000}"/>
    <cellStyle name="Cálculo 2" xfId="6034" xr:uid="{00000000-0005-0000-0000-000064650000}"/>
    <cellStyle name="Cálculo 2 10" xfId="6035" xr:uid="{00000000-0005-0000-0000-000065650000}"/>
    <cellStyle name="Cálculo 2 11" xfId="6036" xr:uid="{00000000-0005-0000-0000-000066650000}"/>
    <cellStyle name="Cálculo 2 12" xfId="36692" xr:uid="{00000000-0005-0000-0000-000067650000}"/>
    <cellStyle name="Cálculo 2 2" xfId="6037" xr:uid="{00000000-0005-0000-0000-000068650000}"/>
    <cellStyle name="Cálculo 2 3" xfId="6038" xr:uid="{00000000-0005-0000-0000-000069650000}"/>
    <cellStyle name="Cálculo 2 4" xfId="6039" xr:uid="{00000000-0005-0000-0000-00006A650000}"/>
    <cellStyle name="Cálculo 2 5" xfId="6040" xr:uid="{00000000-0005-0000-0000-00006B650000}"/>
    <cellStyle name="Cálculo 2 6" xfId="6041" xr:uid="{00000000-0005-0000-0000-00006C650000}"/>
    <cellStyle name="Cálculo 2 7" xfId="6042" xr:uid="{00000000-0005-0000-0000-00006D650000}"/>
    <cellStyle name="Cálculo 2 8" xfId="6043" xr:uid="{00000000-0005-0000-0000-00006E650000}"/>
    <cellStyle name="Cálculo 2 9" xfId="6044" xr:uid="{00000000-0005-0000-0000-00006F650000}"/>
    <cellStyle name="Cálculo 2_CC1" xfId="55594" xr:uid="{205DF643-97A4-4673-B5A1-D387B167C144}"/>
    <cellStyle name="Cálculo 3" xfId="6045" xr:uid="{00000000-0005-0000-0000-000071650000}"/>
    <cellStyle name="Cálculo 3 10" xfId="6046" xr:uid="{00000000-0005-0000-0000-000072650000}"/>
    <cellStyle name="Cálculo 3 11" xfId="6047" xr:uid="{00000000-0005-0000-0000-000073650000}"/>
    <cellStyle name="Cálculo 3 12" xfId="36477" xr:uid="{00000000-0005-0000-0000-000074650000}"/>
    <cellStyle name="Cálculo 3 13" xfId="36681" xr:uid="{00000000-0005-0000-0000-000075650000}"/>
    <cellStyle name="Cálculo 3 2" xfId="6048" xr:uid="{00000000-0005-0000-0000-000076650000}"/>
    <cellStyle name="Cálculo 3 3" xfId="6049" xr:uid="{00000000-0005-0000-0000-000077650000}"/>
    <cellStyle name="Cálculo 3 4" xfId="6050" xr:uid="{00000000-0005-0000-0000-000078650000}"/>
    <cellStyle name="Cálculo 3 5" xfId="6051" xr:uid="{00000000-0005-0000-0000-000079650000}"/>
    <cellStyle name="Cálculo 3 6" xfId="6052" xr:uid="{00000000-0005-0000-0000-00007A650000}"/>
    <cellStyle name="Cálculo 3 7" xfId="6053" xr:uid="{00000000-0005-0000-0000-00007B650000}"/>
    <cellStyle name="Cálculo 3 8" xfId="6054" xr:uid="{00000000-0005-0000-0000-00007C650000}"/>
    <cellStyle name="Cálculo 3 9" xfId="6055" xr:uid="{00000000-0005-0000-0000-00007D650000}"/>
    <cellStyle name="Cálculo 3_CR4_19" xfId="6056" xr:uid="{00000000-0005-0000-0000-00007E650000}"/>
    <cellStyle name="Cálculo 4" xfId="6057" xr:uid="{00000000-0005-0000-0000-00007F650000}"/>
    <cellStyle name="Cálculo 4 10" xfId="6058" xr:uid="{00000000-0005-0000-0000-000080650000}"/>
    <cellStyle name="Cálculo 4 11" xfId="6059" xr:uid="{00000000-0005-0000-0000-000081650000}"/>
    <cellStyle name="Cálculo 4 2" xfId="6060" xr:uid="{00000000-0005-0000-0000-000082650000}"/>
    <cellStyle name="Cálculo 4 3" xfId="6061" xr:uid="{00000000-0005-0000-0000-000083650000}"/>
    <cellStyle name="Cálculo 4 4" xfId="6062" xr:uid="{00000000-0005-0000-0000-000084650000}"/>
    <cellStyle name="Cálculo 4 5" xfId="6063" xr:uid="{00000000-0005-0000-0000-000085650000}"/>
    <cellStyle name="Cálculo 4 6" xfId="6064" xr:uid="{00000000-0005-0000-0000-000086650000}"/>
    <cellStyle name="Cálculo 4 7" xfId="6065" xr:uid="{00000000-0005-0000-0000-000087650000}"/>
    <cellStyle name="Cálculo 4 8" xfId="6066" xr:uid="{00000000-0005-0000-0000-000088650000}"/>
    <cellStyle name="Cálculo 4 9" xfId="6067" xr:uid="{00000000-0005-0000-0000-000089650000}"/>
    <cellStyle name="Cálculo 4_CR4_19" xfId="6068" xr:uid="{00000000-0005-0000-0000-00008A650000}"/>
    <cellStyle name="Cálculo 5" xfId="6069" xr:uid="{00000000-0005-0000-0000-00008B650000}"/>
    <cellStyle name="Cálculo 5 10" xfId="6070" xr:uid="{00000000-0005-0000-0000-00008C650000}"/>
    <cellStyle name="Cálculo 5 11" xfId="6071" xr:uid="{00000000-0005-0000-0000-00008D650000}"/>
    <cellStyle name="Cálculo 5 2" xfId="6072" xr:uid="{00000000-0005-0000-0000-00008E650000}"/>
    <cellStyle name="Cálculo 5 3" xfId="6073" xr:uid="{00000000-0005-0000-0000-00008F650000}"/>
    <cellStyle name="Cálculo 5 4" xfId="6074" xr:uid="{00000000-0005-0000-0000-000090650000}"/>
    <cellStyle name="Cálculo 5 5" xfId="6075" xr:uid="{00000000-0005-0000-0000-000091650000}"/>
    <cellStyle name="Cálculo 5 6" xfId="6076" xr:uid="{00000000-0005-0000-0000-000092650000}"/>
    <cellStyle name="Cálculo 5 7" xfId="6077" xr:uid="{00000000-0005-0000-0000-000093650000}"/>
    <cellStyle name="Cálculo 5 8" xfId="6078" xr:uid="{00000000-0005-0000-0000-000094650000}"/>
    <cellStyle name="Cálculo 5 9" xfId="6079" xr:uid="{00000000-0005-0000-0000-000095650000}"/>
    <cellStyle name="Cálculo 5_CR4_19" xfId="6080" xr:uid="{00000000-0005-0000-0000-000096650000}"/>
    <cellStyle name="Cálculo 6" xfId="6081" xr:uid="{00000000-0005-0000-0000-000097650000}"/>
    <cellStyle name="Cálculo 6 10" xfId="6082" xr:uid="{00000000-0005-0000-0000-000098650000}"/>
    <cellStyle name="Cálculo 6 11" xfId="6083" xr:uid="{00000000-0005-0000-0000-000099650000}"/>
    <cellStyle name="Cálculo 6 2" xfId="6084" xr:uid="{00000000-0005-0000-0000-00009A650000}"/>
    <cellStyle name="Cálculo 6 3" xfId="6085" xr:uid="{00000000-0005-0000-0000-00009B650000}"/>
    <cellStyle name="Cálculo 6 4" xfId="6086" xr:uid="{00000000-0005-0000-0000-00009C650000}"/>
    <cellStyle name="Cálculo 6 5" xfId="6087" xr:uid="{00000000-0005-0000-0000-00009D650000}"/>
    <cellStyle name="Cálculo 6 6" xfId="6088" xr:uid="{00000000-0005-0000-0000-00009E650000}"/>
    <cellStyle name="Cálculo 6 7" xfId="6089" xr:uid="{00000000-0005-0000-0000-00009F650000}"/>
    <cellStyle name="Cálculo 6 8" xfId="6090" xr:uid="{00000000-0005-0000-0000-0000A0650000}"/>
    <cellStyle name="Cálculo 6 9" xfId="6091" xr:uid="{00000000-0005-0000-0000-0000A1650000}"/>
    <cellStyle name="Cálculo 6_CR4_19" xfId="6092" xr:uid="{00000000-0005-0000-0000-0000A2650000}"/>
    <cellStyle name="Cálculo 7" xfId="6093" xr:uid="{00000000-0005-0000-0000-0000A3650000}"/>
    <cellStyle name="Cálculo 7 10" xfId="6094" xr:uid="{00000000-0005-0000-0000-0000A4650000}"/>
    <cellStyle name="Cálculo 7 2" xfId="6095" xr:uid="{00000000-0005-0000-0000-0000A5650000}"/>
    <cellStyle name="Cálculo 7 3" xfId="6096" xr:uid="{00000000-0005-0000-0000-0000A6650000}"/>
    <cellStyle name="Cálculo 7 4" xfId="6097" xr:uid="{00000000-0005-0000-0000-0000A7650000}"/>
    <cellStyle name="Cálculo 7 5" xfId="6098" xr:uid="{00000000-0005-0000-0000-0000A8650000}"/>
    <cellStyle name="Cálculo 7 6" xfId="6099" xr:uid="{00000000-0005-0000-0000-0000A9650000}"/>
    <cellStyle name="Cálculo 7 7" xfId="6100" xr:uid="{00000000-0005-0000-0000-0000AA650000}"/>
    <cellStyle name="Cálculo 7 8" xfId="6101" xr:uid="{00000000-0005-0000-0000-0000AB650000}"/>
    <cellStyle name="Cálculo 7 9" xfId="6102" xr:uid="{00000000-0005-0000-0000-0000AC650000}"/>
    <cellStyle name="Cálculo 7_CR4_19" xfId="6103" xr:uid="{00000000-0005-0000-0000-0000AD650000}"/>
    <cellStyle name="Cálculo 8" xfId="36055" xr:uid="{00000000-0005-0000-0000-0000AE650000}"/>
    <cellStyle name="Cálculo_4 manuell" xfId="55595" xr:uid="{8E6F166A-22A0-4B5C-8E9E-C46774E1129D}"/>
    <cellStyle name="Case" xfId="19126" xr:uid="{00000000-0005-0000-0000-0000B0650000}"/>
    <cellStyle name="Case 2" xfId="19127" xr:uid="{00000000-0005-0000-0000-0000B1650000}"/>
    <cellStyle name="Case 2 2" xfId="47897" xr:uid="{00000000-0005-0000-0000-0000B2650000}"/>
    <cellStyle name="Case 3" xfId="19128" xr:uid="{00000000-0005-0000-0000-0000B3650000}"/>
    <cellStyle name="Case_AVA DVA EL" xfId="19129" xr:uid="{00000000-0005-0000-0000-0000B4650000}"/>
    <cellStyle name="Celda de comprobación" xfId="6104" xr:uid="{00000000-0005-0000-0000-0000B5650000}"/>
    <cellStyle name="Celda de comprobación 2" xfId="19130" xr:uid="{00000000-0005-0000-0000-0000B6650000}"/>
    <cellStyle name="Celda de comprobación 3" xfId="47898" xr:uid="{00000000-0005-0000-0000-0000B7650000}"/>
    <cellStyle name="Celda de comprobación_4 manuell" xfId="55596" xr:uid="{FC7F1404-32BC-4BDD-A75A-D0193FF8ACF6}"/>
    <cellStyle name="Celda vinculada" xfId="6105" xr:uid="{00000000-0005-0000-0000-0000B9650000}"/>
    <cellStyle name="Celda vinculada 2" xfId="19131" xr:uid="{00000000-0005-0000-0000-0000BA650000}"/>
    <cellStyle name="Celda vinculada_4 manuell" xfId="55597" xr:uid="{62F60687-82C1-464B-9A47-FA0BC254F95D}"/>
    <cellStyle name="Changed" xfId="6106" xr:uid="{00000000-0005-0000-0000-0000BC650000}"/>
    <cellStyle name="Changed 2" xfId="6107" xr:uid="{00000000-0005-0000-0000-0000BD650000}"/>
    <cellStyle name="Changed 2 10" xfId="6108" xr:uid="{00000000-0005-0000-0000-0000BE650000}"/>
    <cellStyle name="Changed 2 11" xfId="6109" xr:uid="{00000000-0005-0000-0000-0000BF650000}"/>
    <cellStyle name="Changed 2 12" xfId="36693" xr:uid="{00000000-0005-0000-0000-0000C0650000}"/>
    <cellStyle name="Changed 2 2" xfId="6110" xr:uid="{00000000-0005-0000-0000-0000C1650000}"/>
    <cellStyle name="Changed 2 3" xfId="6111" xr:uid="{00000000-0005-0000-0000-0000C2650000}"/>
    <cellStyle name="Changed 2 4" xfId="6112" xr:uid="{00000000-0005-0000-0000-0000C3650000}"/>
    <cellStyle name="Changed 2 5" xfId="6113" xr:uid="{00000000-0005-0000-0000-0000C4650000}"/>
    <cellStyle name="Changed 2 6" xfId="6114" xr:uid="{00000000-0005-0000-0000-0000C5650000}"/>
    <cellStyle name="Changed 2 7" xfId="6115" xr:uid="{00000000-0005-0000-0000-0000C6650000}"/>
    <cellStyle name="Changed 2 8" xfId="6116" xr:uid="{00000000-0005-0000-0000-0000C7650000}"/>
    <cellStyle name="Changed 2 9" xfId="6117" xr:uid="{00000000-0005-0000-0000-0000C8650000}"/>
    <cellStyle name="Changed 2_CC1" xfId="55598" xr:uid="{D0D92248-2D68-4A1A-A8B2-8A4A1850721E}"/>
    <cellStyle name="Changed 3" xfId="6118" xr:uid="{00000000-0005-0000-0000-0000CA650000}"/>
    <cellStyle name="Changed 3 10" xfId="6119" xr:uid="{00000000-0005-0000-0000-0000CB650000}"/>
    <cellStyle name="Changed 3 11" xfId="6120" xr:uid="{00000000-0005-0000-0000-0000CC650000}"/>
    <cellStyle name="Changed 3 12" xfId="36488" xr:uid="{00000000-0005-0000-0000-0000CD650000}"/>
    <cellStyle name="Changed 3 13" xfId="36699" xr:uid="{00000000-0005-0000-0000-0000CE650000}"/>
    <cellStyle name="Changed 3 2" xfId="6121" xr:uid="{00000000-0005-0000-0000-0000CF650000}"/>
    <cellStyle name="Changed 3 3" xfId="6122" xr:uid="{00000000-0005-0000-0000-0000D0650000}"/>
    <cellStyle name="Changed 3 4" xfId="6123" xr:uid="{00000000-0005-0000-0000-0000D1650000}"/>
    <cellStyle name="Changed 3 5" xfId="6124" xr:uid="{00000000-0005-0000-0000-0000D2650000}"/>
    <cellStyle name="Changed 3 6" xfId="6125" xr:uid="{00000000-0005-0000-0000-0000D3650000}"/>
    <cellStyle name="Changed 3 7" xfId="6126" xr:uid="{00000000-0005-0000-0000-0000D4650000}"/>
    <cellStyle name="Changed 3 8" xfId="6127" xr:uid="{00000000-0005-0000-0000-0000D5650000}"/>
    <cellStyle name="Changed 3 9" xfId="6128" xr:uid="{00000000-0005-0000-0000-0000D6650000}"/>
    <cellStyle name="Changed 3_CR4_19" xfId="6129" xr:uid="{00000000-0005-0000-0000-0000D7650000}"/>
    <cellStyle name="Changed 4" xfId="6130" xr:uid="{00000000-0005-0000-0000-0000D8650000}"/>
    <cellStyle name="Changed 4 10" xfId="6131" xr:uid="{00000000-0005-0000-0000-0000D9650000}"/>
    <cellStyle name="Changed 4 11" xfId="6132" xr:uid="{00000000-0005-0000-0000-0000DA650000}"/>
    <cellStyle name="Changed 4 2" xfId="6133" xr:uid="{00000000-0005-0000-0000-0000DB650000}"/>
    <cellStyle name="Changed 4 3" xfId="6134" xr:uid="{00000000-0005-0000-0000-0000DC650000}"/>
    <cellStyle name="Changed 4 4" xfId="6135" xr:uid="{00000000-0005-0000-0000-0000DD650000}"/>
    <cellStyle name="Changed 4 5" xfId="6136" xr:uid="{00000000-0005-0000-0000-0000DE650000}"/>
    <cellStyle name="Changed 4 6" xfId="6137" xr:uid="{00000000-0005-0000-0000-0000DF650000}"/>
    <cellStyle name="Changed 4 7" xfId="6138" xr:uid="{00000000-0005-0000-0000-0000E0650000}"/>
    <cellStyle name="Changed 4 8" xfId="6139" xr:uid="{00000000-0005-0000-0000-0000E1650000}"/>
    <cellStyle name="Changed 4 9" xfId="6140" xr:uid="{00000000-0005-0000-0000-0000E2650000}"/>
    <cellStyle name="Changed 4_CR4_19" xfId="6141" xr:uid="{00000000-0005-0000-0000-0000E3650000}"/>
    <cellStyle name="Changed 5" xfId="6142" xr:uid="{00000000-0005-0000-0000-0000E4650000}"/>
    <cellStyle name="Changed 5 10" xfId="6143" xr:uid="{00000000-0005-0000-0000-0000E5650000}"/>
    <cellStyle name="Changed 5 11" xfId="6144" xr:uid="{00000000-0005-0000-0000-0000E6650000}"/>
    <cellStyle name="Changed 5 2" xfId="6145" xr:uid="{00000000-0005-0000-0000-0000E7650000}"/>
    <cellStyle name="Changed 5 3" xfId="6146" xr:uid="{00000000-0005-0000-0000-0000E8650000}"/>
    <cellStyle name="Changed 5 4" xfId="6147" xr:uid="{00000000-0005-0000-0000-0000E9650000}"/>
    <cellStyle name="Changed 5 5" xfId="6148" xr:uid="{00000000-0005-0000-0000-0000EA650000}"/>
    <cellStyle name="Changed 5 6" xfId="6149" xr:uid="{00000000-0005-0000-0000-0000EB650000}"/>
    <cellStyle name="Changed 5 7" xfId="6150" xr:uid="{00000000-0005-0000-0000-0000EC650000}"/>
    <cellStyle name="Changed 5 8" xfId="6151" xr:uid="{00000000-0005-0000-0000-0000ED650000}"/>
    <cellStyle name="Changed 5 9" xfId="6152" xr:uid="{00000000-0005-0000-0000-0000EE650000}"/>
    <cellStyle name="Changed 5_CR4_19" xfId="6153" xr:uid="{00000000-0005-0000-0000-0000EF650000}"/>
    <cellStyle name="Changed 6" xfId="6154" xr:uid="{00000000-0005-0000-0000-0000F0650000}"/>
    <cellStyle name="Changed 6 10" xfId="6155" xr:uid="{00000000-0005-0000-0000-0000F1650000}"/>
    <cellStyle name="Changed 6 11" xfId="6156" xr:uid="{00000000-0005-0000-0000-0000F2650000}"/>
    <cellStyle name="Changed 6 2" xfId="6157" xr:uid="{00000000-0005-0000-0000-0000F3650000}"/>
    <cellStyle name="Changed 6 3" xfId="6158" xr:uid="{00000000-0005-0000-0000-0000F4650000}"/>
    <cellStyle name="Changed 6 4" xfId="6159" xr:uid="{00000000-0005-0000-0000-0000F5650000}"/>
    <cellStyle name="Changed 6 5" xfId="6160" xr:uid="{00000000-0005-0000-0000-0000F6650000}"/>
    <cellStyle name="Changed 6 6" xfId="6161" xr:uid="{00000000-0005-0000-0000-0000F7650000}"/>
    <cellStyle name="Changed 6 7" xfId="6162" xr:uid="{00000000-0005-0000-0000-0000F8650000}"/>
    <cellStyle name="Changed 6 8" xfId="6163" xr:uid="{00000000-0005-0000-0000-0000F9650000}"/>
    <cellStyle name="Changed 6 9" xfId="6164" xr:uid="{00000000-0005-0000-0000-0000FA650000}"/>
    <cellStyle name="Changed 6_CR4_19" xfId="6165" xr:uid="{00000000-0005-0000-0000-0000FB650000}"/>
    <cellStyle name="Changed 7" xfId="6166" xr:uid="{00000000-0005-0000-0000-0000FC650000}"/>
    <cellStyle name="Changed 7 10" xfId="6167" xr:uid="{00000000-0005-0000-0000-0000FD650000}"/>
    <cellStyle name="Changed 7 2" xfId="6168" xr:uid="{00000000-0005-0000-0000-0000FE650000}"/>
    <cellStyle name="Changed 7 3" xfId="6169" xr:uid="{00000000-0005-0000-0000-0000FF650000}"/>
    <cellStyle name="Changed 7 4" xfId="6170" xr:uid="{00000000-0005-0000-0000-000000660000}"/>
    <cellStyle name="Changed 7 5" xfId="6171" xr:uid="{00000000-0005-0000-0000-000001660000}"/>
    <cellStyle name="Changed 7 6" xfId="6172" xr:uid="{00000000-0005-0000-0000-000002660000}"/>
    <cellStyle name="Changed 7 7" xfId="6173" xr:uid="{00000000-0005-0000-0000-000003660000}"/>
    <cellStyle name="Changed 7 8" xfId="6174" xr:uid="{00000000-0005-0000-0000-000004660000}"/>
    <cellStyle name="Changed 7 9" xfId="6175" xr:uid="{00000000-0005-0000-0000-000005660000}"/>
    <cellStyle name="Changed 7_CR4_19" xfId="6176" xr:uid="{00000000-0005-0000-0000-000006660000}"/>
    <cellStyle name="Changed_4 manuell" xfId="55599" xr:uid="{3424BFCE-393B-4B7F-B505-2DEECAF6DC58}"/>
    <cellStyle name="Check" xfId="19132" xr:uid="{00000000-0005-0000-0000-000008660000}"/>
    <cellStyle name="Check 2" xfId="19133" xr:uid="{00000000-0005-0000-0000-000009660000}"/>
    <cellStyle name="Check 3" xfId="19134" xr:uid="{00000000-0005-0000-0000-00000A660000}"/>
    <cellStyle name="Check Cell" xfId="6177" xr:uid="{00000000-0005-0000-0000-00000B660000}"/>
    <cellStyle name="Check Cell 10" xfId="6178" xr:uid="{00000000-0005-0000-0000-00000C660000}"/>
    <cellStyle name="Check Cell 10 2" xfId="19135" xr:uid="{00000000-0005-0000-0000-00000D660000}"/>
    <cellStyle name="Check Cell 10 3" xfId="19136" xr:uid="{00000000-0005-0000-0000-00000E660000}"/>
    <cellStyle name="Check Cell 10_AVA DVA EL" xfId="19137" xr:uid="{00000000-0005-0000-0000-00000F660000}"/>
    <cellStyle name="Check Cell 11" xfId="6179" xr:uid="{00000000-0005-0000-0000-000010660000}"/>
    <cellStyle name="Check Cell 11 2" xfId="19138" xr:uid="{00000000-0005-0000-0000-000011660000}"/>
    <cellStyle name="Check Cell 11 3" xfId="19139" xr:uid="{00000000-0005-0000-0000-000012660000}"/>
    <cellStyle name="Check Cell 11_AVA DVA EL" xfId="19140" xr:uid="{00000000-0005-0000-0000-000013660000}"/>
    <cellStyle name="Check Cell 12" xfId="19141" xr:uid="{00000000-0005-0000-0000-000014660000}"/>
    <cellStyle name="Check Cell 12 2" xfId="19142" xr:uid="{00000000-0005-0000-0000-000015660000}"/>
    <cellStyle name="Check Cell 12 3" xfId="19143" xr:uid="{00000000-0005-0000-0000-000016660000}"/>
    <cellStyle name="Check Cell 12_AVA DVA EL" xfId="19144" xr:uid="{00000000-0005-0000-0000-000017660000}"/>
    <cellStyle name="Check Cell 13" xfId="19145" xr:uid="{00000000-0005-0000-0000-000018660000}"/>
    <cellStyle name="Check Cell 13 2" xfId="19146" xr:uid="{00000000-0005-0000-0000-000019660000}"/>
    <cellStyle name="Check Cell 13 3" xfId="19147" xr:uid="{00000000-0005-0000-0000-00001A660000}"/>
    <cellStyle name="Check Cell 13_AVA DVA EL" xfId="19148" xr:uid="{00000000-0005-0000-0000-00001B660000}"/>
    <cellStyle name="Check Cell 14" xfId="40014" xr:uid="{00000000-0005-0000-0000-00001C660000}"/>
    <cellStyle name="Check Cell 15" xfId="47899" xr:uid="{00000000-0005-0000-0000-00001D660000}"/>
    <cellStyle name="Check Cell 16" xfId="47900" xr:uid="{00000000-0005-0000-0000-00001E660000}"/>
    <cellStyle name="Check Cell 2" xfId="6180" xr:uid="{00000000-0005-0000-0000-00001F660000}"/>
    <cellStyle name="Check Cell 2 2" xfId="6181" xr:uid="{00000000-0005-0000-0000-000020660000}"/>
    <cellStyle name="Check Cell 2 2 2" xfId="19149" xr:uid="{00000000-0005-0000-0000-000021660000}"/>
    <cellStyle name="Check Cell 2 2 2 2" xfId="19150" xr:uid="{00000000-0005-0000-0000-000022660000}"/>
    <cellStyle name="Check Cell 2 2 2 3" xfId="19151" xr:uid="{00000000-0005-0000-0000-000023660000}"/>
    <cellStyle name="Check Cell 2 2 2_AVA DVA EL" xfId="19152" xr:uid="{00000000-0005-0000-0000-000024660000}"/>
    <cellStyle name="Check Cell 2 2 3" xfId="19153" xr:uid="{00000000-0005-0000-0000-000025660000}"/>
    <cellStyle name="Check Cell 2 2_A01" xfId="35883" xr:uid="{00000000-0005-0000-0000-000026660000}"/>
    <cellStyle name="Check Cell 2 3" xfId="19154" xr:uid="{00000000-0005-0000-0000-000027660000}"/>
    <cellStyle name="Check Cell 2 3 2" xfId="19155" xr:uid="{00000000-0005-0000-0000-000028660000}"/>
    <cellStyle name="Check Cell 2 3 3" xfId="19156" xr:uid="{00000000-0005-0000-0000-000029660000}"/>
    <cellStyle name="Check Cell 2 3_AVA DVA EL" xfId="19157" xr:uid="{00000000-0005-0000-0000-00002A660000}"/>
    <cellStyle name="Check Cell 2 4" xfId="19158" xr:uid="{00000000-0005-0000-0000-00002B660000}"/>
    <cellStyle name="Check Cell 2 4 2" xfId="19159" xr:uid="{00000000-0005-0000-0000-00002C660000}"/>
    <cellStyle name="Check Cell 2 4 3" xfId="19160" xr:uid="{00000000-0005-0000-0000-00002D660000}"/>
    <cellStyle name="Check Cell 2 4_AVA DVA EL" xfId="19161" xr:uid="{00000000-0005-0000-0000-00002E660000}"/>
    <cellStyle name="Check Cell 2 5" xfId="19162" xr:uid="{00000000-0005-0000-0000-00002F660000}"/>
    <cellStyle name="Check Cell 2 6" xfId="47901" xr:uid="{00000000-0005-0000-0000-000030660000}"/>
    <cellStyle name="Check Cell 2_4 manuell" xfId="55600" xr:uid="{8704E2A5-341D-4F45-BC5A-F85CC04BF38C}"/>
    <cellStyle name="Check Cell 3" xfId="6182" xr:uid="{00000000-0005-0000-0000-000032660000}"/>
    <cellStyle name="Check Cell 3 2" xfId="19163" xr:uid="{00000000-0005-0000-0000-000033660000}"/>
    <cellStyle name="Check Cell 3 2 2" xfId="19164" xr:uid="{00000000-0005-0000-0000-000034660000}"/>
    <cellStyle name="Check Cell 3 2 3" xfId="19165" xr:uid="{00000000-0005-0000-0000-000035660000}"/>
    <cellStyle name="Check Cell 3 2_AVA DVA EL" xfId="19166" xr:uid="{00000000-0005-0000-0000-000036660000}"/>
    <cellStyle name="Check Cell 3 3" xfId="19167" xr:uid="{00000000-0005-0000-0000-000037660000}"/>
    <cellStyle name="Check Cell 3_4 manuell" xfId="55601" xr:uid="{75A15986-9167-4820-889C-46C42AA2AD4B}"/>
    <cellStyle name="Check Cell 4" xfId="6183" xr:uid="{00000000-0005-0000-0000-000039660000}"/>
    <cellStyle name="Check Cell 4 2" xfId="19168" xr:uid="{00000000-0005-0000-0000-00003A660000}"/>
    <cellStyle name="Check Cell 4 2 2" xfId="19169" xr:uid="{00000000-0005-0000-0000-00003B660000}"/>
    <cellStyle name="Check Cell 4 2 3" xfId="19170" xr:uid="{00000000-0005-0000-0000-00003C660000}"/>
    <cellStyle name="Check Cell 4 2_AVA DVA EL" xfId="19171" xr:uid="{00000000-0005-0000-0000-00003D660000}"/>
    <cellStyle name="Check Cell 4 3" xfId="19172" xr:uid="{00000000-0005-0000-0000-00003E660000}"/>
    <cellStyle name="Check Cell 4 3 2" xfId="19173" xr:uid="{00000000-0005-0000-0000-00003F660000}"/>
    <cellStyle name="Check Cell 4 3 3" xfId="19174" xr:uid="{00000000-0005-0000-0000-000040660000}"/>
    <cellStyle name="Check Cell 4 3_AVA DVA EL" xfId="19175" xr:uid="{00000000-0005-0000-0000-000041660000}"/>
    <cellStyle name="Check Cell 4 4" xfId="19176" xr:uid="{00000000-0005-0000-0000-000042660000}"/>
    <cellStyle name="Check Cell 4 4 2" xfId="19177" xr:uid="{00000000-0005-0000-0000-000043660000}"/>
    <cellStyle name="Check Cell 4 4 3" xfId="19178" xr:uid="{00000000-0005-0000-0000-000044660000}"/>
    <cellStyle name="Check Cell 4 4_AVA DVA EL" xfId="19179" xr:uid="{00000000-0005-0000-0000-000045660000}"/>
    <cellStyle name="Check Cell 4 5" xfId="19180" xr:uid="{00000000-0005-0000-0000-000046660000}"/>
    <cellStyle name="Check Cell 4_A01" xfId="35884" xr:uid="{00000000-0005-0000-0000-000047660000}"/>
    <cellStyle name="Check Cell 5" xfId="6184" xr:uid="{00000000-0005-0000-0000-000048660000}"/>
    <cellStyle name="Check Cell 5 2" xfId="19181" xr:uid="{00000000-0005-0000-0000-000049660000}"/>
    <cellStyle name="Check Cell 5 2 2" xfId="19182" xr:uid="{00000000-0005-0000-0000-00004A660000}"/>
    <cellStyle name="Check Cell 5 2 3" xfId="19183" xr:uid="{00000000-0005-0000-0000-00004B660000}"/>
    <cellStyle name="Check Cell 5 2_AVA DVA EL" xfId="19184" xr:uid="{00000000-0005-0000-0000-00004C660000}"/>
    <cellStyle name="Check Cell 5 3" xfId="19185" xr:uid="{00000000-0005-0000-0000-00004D660000}"/>
    <cellStyle name="Check Cell 5_A01" xfId="35885" xr:uid="{00000000-0005-0000-0000-00004E660000}"/>
    <cellStyle name="Check Cell 6" xfId="6185" xr:uid="{00000000-0005-0000-0000-00004F660000}"/>
    <cellStyle name="Check Cell 6 2" xfId="19186" xr:uid="{00000000-0005-0000-0000-000050660000}"/>
    <cellStyle name="Check Cell 6 2 2" xfId="19187" xr:uid="{00000000-0005-0000-0000-000051660000}"/>
    <cellStyle name="Check Cell 6 2 3" xfId="19188" xr:uid="{00000000-0005-0000-0000-000052660000}"/>
    <cellStyle name="Check Cell 6 2_AVA DVA EL" xfId="19189" xr:uid="{00000000-0005-0000-0000-000053660000}"/>
    <cellStyle name="Check Cell 6 3" xfId="19190" xr:uid="{00000000-0005-0000-0000-000054660000}"/>
    <cellStyle name="Check Cell 6_A01" xfId="35886" xr:uid="{00000000-0005-0000-0000-000055660000}"/>
    <cellStyle name="Check Cell 7" xfId="6186" xr:uid="{00000000-0005-0000-0000-000056660000}"/>
    <cellStyle name="Check Cell 7 2" xfId="19191" xr:uid="{00000000-0005-0000-0000-000057660000}"/>
    <cellStyle name="Check Cell 7 2 2" xfId="19192" xr:uid="{00000000-0005-0000-0000-000058660000}"/>
    <cellStyle name="Check Cell 7 2 3" xfId="19193" xr:uid="{00000000-0005-0000-0000-000059660000}"/>
    <cellStyle name="Check Cell 7 2_AVA DVA EL" xfId="19194" xr:uid="{00000000-0005-0000-0000-00005A660000}"/>
    <cellStyle name="Check Cell 7 3" xfId="19195" xr:uid="{00000000-0005-0000-0000-00005B660000}"/>
    <cellStyle name="Check Cell 7_A01" xfId="35887" xr:uid="{00000000-0005-0000-0000-00005C660000}"/>
    <cellStyle name="Check Cell 8" xfId="6187" xr:uid="{00000000-0005-0000-0000-00005D660000}"/>
    <cellStyle name="Check Cell 8 2" xfId="19196" xr:uid="{00000000-0005-0000-0000-00005E660000}"/>
    <cellStyle name="Check Cell 8 2 2" xfId="19197" xr:uid="{00000000-0005-0000-0000-00005F660000}"/>
    <cellStyle name="Check Cell 8 2 3" xfId="19198" xr:uid="{00000000-0005-0000-0000-000060660000}"/>
    <cellStyle name="Check Cell 8 2_AVA DVA EL" xfId="19199" xr:uid="{00000000-0005-0000-0000-000061660000}"/>
    <cellStyle name="Check Cell 8 3" xfId="19200" xr:uid="{00000000-0005-0000-0000-000062660000}"/>
    <cellStyle name="Check Cell 8_A01" xfId="35888" xr:uid="{00000000-0005-0000-0000-000063660000}"/>
    <cellStyle name="Check Cell 9" xfId="6188" xr:uid="{00000000-0005-0000-0000-000064660000}"/>
    <cellStyle name="Check Cell 9 2" xfId="19201" xr:uid="{00000000-0005-0000-0000-000065660000}"/>
    <cellStyle name="Check Cell 9 2 2" xfId="19202" xr:uid="{00000000-0005-0000-0000-000066660000}"/>
    <cellStyle name="Check Cell 9 2 3" xfId="19203" xr:uid="{00000000-0005-0000-0000-000067660000}"/>
    <cellStyle name="Check Cell 9 2_AVA DVA EL" xfId="19204" xr:uid="{00000000-0005-0000-0000-000068660000}"/>
    <cellStyle name="Check Cell 9 3" xfId="19205" xr:uid="{00000000-0005-0000-0000-000069660000}"/>
    <cellStyle name="Check Cell 9_A01" xfId="35889" xr:uid="{00000000-0005-0000-0000-00006A660000}"/>
    <cellStyle name="Check Cell_4Q16" xfId="19206" xr:uid="{00000000-0005-0000-0000-00006B660000}"/>
    <cellStyle name="Check_AVA DVA EL" xfId="19207" xr:uid="{00000000-0005-0000-0000-00006C660000}"/>
    <cellStyle name="checkExposure" xfId="6189" xr:uid="{00000000-0005-0000-0000-00006D660000}"/>
    <cellStyle name="Cím" xfId="6190" xr:uid="{00000000-0005-0000-0000-00006E660000}"/>
    <cellStyle name="Cím 2" xfId="19208" xr:uid="{00000000-0005-0000-0000-00006F660000}"/>
    <cellStyle name="Cím_4 manuell" xfId="55602" xr:uid="{A6D6C703-A8DF-420B-AF70-8BB6F25D6CFD}"/>
    <cellStyle name="Címsor 1" xfId="6191" xr:uid="{00000000-0005-0000-0000-000071660000}"/>
    <cellStyle name="Címsor 1 2" xfId="19209" xr:uid="{00000000-0005-0000-0000-000072660000}"/>
    <cellStyle name="Címsor 1_4 manuell" xfId="55603" xr:uid="{D8EAEECE-16B8-4653-862D-DCA47330C731}"/>
    <cellStyle name="Címsor 2" xfId="6192" xr:uid="{00000000-0005-0000-0000-000074660000}"/>
    <cellStyle name="Címsor 2 2" xfId="19210" xr:uid="{00000000-0005-0000-0000-000075660000}"/>
    <cellStyle name="Címsor 2_4 manuell" xfId="55604" xr:uid="{E1C0A6F0-A74E-433E-B509-7F9DE9F216F0}"/>
    <cellStyle name="Címsor 3" xfId="6193" xr:uid="{00000000-0005-0000-0000-000077660000}"/>
    <cellStyle name="Címsor 3 2" xfId="19211" xr:uid="{00000000-0005-0000-0000-000078660000}"/>
    <cellStyle name="Címsor 3_4 manuell" xfId="55605" xr:uid="{80AD1C7F-E9EB-442D-96A4-094C2AE23F29}"/>
    <cellStyle name="Címsor 4" xfId="6194" xr:uid="{00000000-0005-0000-0000-00007A660000}"/>
    <cellStyle name="Címsor 4 2" xfId="19212" xr:uid="{00000000-0005-0000-0000-00007B660000}"/>
    <cellStyle name="Címsor 4_4 manuell" xfId="55606" xr:uid="{0ABD22DB-084E-4211-88AC-5961D0B63C76}"/>
    <cellStyle name="claire" xfId="6195" xr:uid="{00000000-0005-0000-0000-00007D660000}"/>
    <cellStyle name="claire 10" xfId="47902" xr:uid="{00000000-0005-0000-0000-00007E660000}"/>
    <cellStyle name="claire 11" xfId="47903" xr:uid="{00000000-0005-0000-0000-00007F660000}"/>
    <cellStyle name="claire 12" xfId="47904" xr:uid="{00000000-0005-0000-0000-000080660000}"/>
    <cellStyle name="claire 13" xfId="47905" xr:uid="{00000000-0005-0000-0000-000081660000}"/>
    <cellStyle name="claire 2" xfId="6196" xr:uid="{00000000-0005-0000-0000-000082660000}"/>
    <cellStyle name="claire 2 2" xfId="19213" xr:uid="{00000000-0005-0000-0000-000083660000}"/>
    <cellStyle name="claire 2 2 2" xfId="47906" xr:uid="{00000000-0005-0000-0000-000084660000}"/>
    <cellStyle name="claire 2 2 3" xfId="47907" xr:uid="{00000000-0005-0000-0000-000085660000}"/>
    <cellStyle name="claire 2 2_AVA DVA EL" xfId="47908" xr:uid="{00000000-0005-0000-0000-000086660000}"/>
    <cellStyle name="claire 2 3" xfId="47909" xr:uid="{00000000-0005-0000-0000-000087660000}"/>
    <cellStyle name="claire 2_AVA DVA EL" xfId="19214" xr:uid="{00000000-0005-0000-0000-000088660000}"/>
    <cellStyle name="claire 3" xfId="19215" xr:uid="{00000000-0005-0000-0000-000089660000}"/>
    <cellStyle name="claire 3 2" xfId="19216" xr:uid="{00000000-0005-0000-0000-00008A660000}"/>
    <cellStyle name="claire 3 2 2" xfId="19217" xr:uid="{00000000-0005-0000-0000-00008B660000}"/>
    <cellStyle name="claire 3 2 2 2" xfId="47910" xr:uid="{00000000-0005-0000-0000-00008C660000}"/>
    <cellStyle name="claire 3 2 3" xfId="19218" xr:uid="{00000000-0005-0000-0000-00008D660000}"/>
    <cellStyle name="claire 3 2 3 2" xfId="47911" xr:uid="{00000000-0005-0000-0000-00008E660000}"/>
    <cellStyle name="claire 3 2_AVA DVA EL" xfId="19219" xr:uid="{00000000-0005-0000-0000-00008F660000}"/>
    <cellStyle name="claire 3 3" xfId="19220" xr:uid="{00000000-0005-0000-0000-000090660000}"/>
    <cellStyle name="claire 3 3 2" xfId="47912" xr:uid="{00000000-0005-0000-0000-000091660000}"/>
    <cellStyle name="claire 3 3 3" xfId="47913" xr:uid="{00000000-0005-0000-0000-000092660000}"/>
    <cellStyle name="claire 3 3 4" xfId="47914" xr:uid="{00000000-0005-0000-0000-000093660000}"/>
    <cellStyle name="claire 3 3 5" xfId="47915" xr:uid="{00000000-0005-0000-0000-000094660000}"/>
    <cellStyle name="claire 3 3_AVA DVA EL" xfId="47916" xr:uid="{00000000-0005-0000-0000-000095660000}"/>
    <cellStyle name="claire 3 4" xfId="19221" xr:uid="{00000000-0005-0000-0000-000096660000}"/>
    <cellStyle name="claire 3 4 2" xfId="47917" xr:uid="{00000000-0005-0000-0000-000097660000}"/>
    <cellStyle name="claire 3_AVA DVA EL" xfId="19222" xr:uid="{00000000-0005-0000-0000-000098660000}"/>
    <cellStyle name="claire 4" xfId="19223" xr:uid="{00000000-0005-0000-0000-000099660000}"/>
    <cellStyle name="claire 4 2" xfId="19224" xr:uid="{00000000-0005-0000-0000-00009A660000}"/>
    <cellStyle name="claire 4 2 2" xfId="47918" xr:uid="{00000000-0005-0000-0000-00009B660000}"/>
    <cellStyle name="claire 4 2 3" xfId="47919" xr:uid="{00000000-0005-0000-0000-00009C660000}"/>
    <cellStyle name="claire 4 2_AVA DVA EL" xfId="47920" xr:uid="{00000000-0005-0000-0000-00009D660000}"/>
    <cellStyle name="claire 4 3" xfId="19225" xr:uid="{00000000-0005-0000-0000-00009E660000}"/>
    <cellStyle name="claire 4 3 2" xfId="47921" xr:uid="{00000000-0005-0000-0000-00009F660000}"/>
    <cellStyle name="claire 4_AVA DVA EL" xfId="19226" xr:uid="{00000000-0005-0000-0000-0000A0660000}"/>
    <cellStyle name="claire 5" xfId="19227" xr:uid="{00000000-0005-0000-0000-0000A1660000}"/>
    <cellStyle name="claire 5 2" xfId="47922" xr:uid="{00000000-0005-0000-0000-0000A2660000}"/>
    <cellStyle name="claire 5 2 2" xfId="47923" xr:uid="{00000000-0005-0000-0000-0000A3660000}"/>
    <cellStyle name="claire 5 3" xfId="47924" xr:uid="{00000000-0005-0000-0000-0000A4660000}"/>
    <cellStyle name="claire 5 4" xfId="47925" xr:uid="{00000000-0005-0000-0000-0000A5660000}"/>
    <cellStyle name="claire 5 5" xfId="47926" xr:uid="{00000000-0005-0000-0000-0000A6660000}"/>
    <cellStyle name="claire 5 6" xfId="47927" xr:uid="{00000000-0005-0000-0000-0000A7660000}"/>
    <cellStyle name="claire 5_AVA DVA EL" xfId="47928" xr:uid="{00000000-0005-0000-0000-0000A8660000}"/>
    <cellStyle name="claire 6" xfId="47929" xr:uid="{00000000-0005-0000-0000-0000A9660000}"/>
    <cellStyle name="claire 6 2" xfId="47930" xr:uid="{00000000-0005-0000-0000-0000AA660000}"/>
    <cellStyle name="claire 6 2 2" xfId="47931" xr:uid="{00000000-0005-0000-0000-0000AB660000}"/>
    <cellStyle name="claire 6 3" xfId="47932" xr:uid="{00000000-0005-0000-0000-0000AC660000}"/>
    <cellStyle name="claire 7" xfId="47933" xr:uid="{00000000-0005-0000-0000-0000AD660000}"/>
    <cellStyle name="claire 7 2" xfId="47934" xr:uid="{00000000-0005-0000-0000-0000AE660000}"/>
    <cellStyle name="claire 7 3" xfId="47935" xr:uid="{00000000-0005-0000-0000-0000AF660000}"/>
    <cellStyle name="claire 8" xfId="47936" xr:uid="{00000000-0005-0000-0000-0000B0660000}"/>
    <cellStyle name="claire 9" xfId="47937" xr:uid="{00000000-0005-0000-0000-0000B1660000}"/>
    <cellStyle name="claire_1" xfId="47938" xr:uid="{00000000-0005-0000-0000-0000B2660000}"/>
    <cellStyle name="Clear cells (official version)" xfId="19228" xr:uid="{00000000-0005-0000-0000-0000B3660000}"/>
    <cellStyle name="Clear cells (official version) 2" xfId="19229" xr:uid="{00000000-0005-0000-0000-0000B4660000}"/>
    <cellStyle name="Clear cells (official version) 2 2" xfId="19230" xr:uid="{00000000-0005-0000-0000-0000B5660000}"/>
    <cellStyle name="Clear cells (official version) 2 3" xfId="19231" xr:uid="{00000000-0005-0000-0000-0000B6660000}"/>
    <cellStyle name="Clear cells (official version) 2_AVA DVA EL" xfId="19232" xr:uid="{00000000-0005-0000-0000-0000B7660000}"/>
    <cellStyle name="Clear cells (official version) 3" xfId="19233" xr:uid="{00000000-0005-0000-0000-0000B8660000}"/>
    <cellStyle name="Clear cells (official version) 4" xfId="19234" xr:uid="{00000000-0005-0000-0000-0000B9660000}"/>
    <cellStyle name="Clear cells (official version)_AVA DVA EL" xfId="19235" xr:uid="{00000000-0005-0000-0000-0000BA660000}"/>
    <cellStyle name="Clear cells (old version schema A)" xfId="19236" xr:uid="{00000000-0005-0000-0000-0000BB660000}"/>
    <cellStyle name="Clear cells (old version schema A) 2" xfId="19237" xr:uid="{00000000-0005-0000-0000-0000BC660000}"/>
    <cellStyle name="Clear cells (old version schema A) 3" xfId="19238" xr:uid="{00000000-0005-0000-0000-0000BD660000}"/>
    <cellStyle name="Clear cells (old version schema A)_AVA DVA EL" xfId="19239" xr:uid="{00000000-0005-0000-0000-0000BE660000}"/>
    <cellStyle name="Column Title" xfId="19240" xr:uid="{00000000-0005-0000-0000-0000BF660000}"/>
    <cellStyle name="Column Title 2" xfId="19241" xr:uid="{00000000-0005-0000-0000-0000C0660000}"/>
    <cellStyle name="Column Title 3" xfId="19242" xr:uid="{00000000-0005-0000-0000-0000C1660000}"/>
    <cellStyle name="Column Title_AVA DVA EL" xfId="19243" xr:uid="{00000000-0005-0000-0000-0000C2660000}"/>
    <cellStyle name="Comma" xfId="55772" xr:uid="{00000000-0005-0000-0000-0000C3660000}"/>
    <cellStyle name="Comma [0]" xfId="6197" xr:uid="{00000000-0005-0000-0000-0000C4660000}"/>
    <cellStyle name="Comma [0] 2" xfId="6198" xr:uid="{00000000-0005-0000-0000-0000C5660000}"/>
    <cellStyle name="Comma [0] 3" xfId="19244" xr:uid="{00000000-0005-0000-0000-0000C6660000}"/>
    <cellStyle name="Comma [0] 4" xfId="40015" xr:uid="{00000000-0005-0000-0000-0000C7660000}"/>
    <cellStyle name="Comma [0]_Andre korreksjoner" xfId="47939" xr:uid="{00000000-0005-0000-0000-0000C8660000}"/>
    <cellStyle name="Comma [00]" xfId="6199" xr:uid="{00000000-0005-0000-0000-0000C9660000}"/>
    <cellStyle name="Comma [1]" xfId="19245" xr:uid="{00000000-0005-0000-0000-0000CA660000}"/>
    <cellStyle name="Comma [1] 2" xfId="19246" xr:uid="{00000000-0005-0000-0000-0000CB660000}"/>
    <cellStyle name="Comma [1] 2 2" xfId="19247" xr:uid="{00000000-0005-0000-0000-0000CC660000}"/>
    <cellStyle name="Comma [1] 2 3" xfId="19248" xr:uid="{00000000-0005-0000-0000-0000CD660000}"/>
    <cellStyle name="Comma [1] 2_AVA DVA EL" xfId="19249" xr:uid="{00000000-0005-0000-0000-0000CE660000}"/>
    <cellStyle name="Comma [1] 3" xfId="19250" xr:uid="{00000000-0005-0000-0000-0000CF660000}"/>
    <cellStyle name="Comma [1] 4" xfId="19251" xr:uid="{00000000-0005-0000-0000-0000D0660000}"/>
    <cellStyle name="Comma [1]_AVA DVA EL" xfId="19252" xr:uid="{00000000-0005-0000-0000-0000D1660000}"/>
    <cellStyle name="Comma [3]" xfId="19253" xr:uid="{00000000-0005-0000-0000-0000D2660000}"/>
    <cellStyle name="Comma [3] 2" xfId="19254" xr:uid="{00000000-0005-0000-0000-0000D3660000}"/>
    <cellStyle name="Comma [3] 3" xfId="19255" xr:uid="{00000000-0005-0000-0000-0000D4660000}"/>
    <cellStyle name="Comma [3]_AVA DVA EL" xfId="19256" xr:uid="{00000000-0005-0000-0000-0000D5660000}"/>
    <cellStyle name="Comma 0" xfId="19257" xr:uid="{00000000-0005-0000-0000-0000D6660000}"/>
    <cellStyle name="Comma 0 2" xfId="19258" xr:uid="{00000000-0005-0000-0000-0000D7660000}"/>
    <cellStyle name="Comma 0 3" xfId="19259" xr:uid="{00000000-0005-0000-0000-0000D8660000}"/>
    <cellStyle name="Comma 0*" xfId="19260" xr:uid="{00000000-0005-0000-0000-0000D9660000}"/>
    <cellStyle name="Comma 0* 2" xfId="19261" xr:uid="{00000000-0005-0000-0000-0000DA660000}"/>
    <cellStyle name="Comma 0* 3" xfId="19262" xr:uid="{00000000-0005-0000-0000-0000DB660000}"/>
    <cellStyle name="Comma 0*_AVA DVA EL" xfId="19263" xr:uid="{00000000-0005-0000-0000-0000DC660000}"/>
    <cellStyle name="Comma 0_29-04-021" xfId="19264" xr:uid="{00000000-0005-0000-0000-0000DD660000}"/>
    <cellStyle name="Comma 10" xfId="6200" xr:uid="{00000000-0005-0000-0000-0000DE660000}"/>
    <cellStyle name="Comma 10 2" xfId="6201" xr:uid="{00000000-0005-0000-0000-0000DF660000}"/>
    <cellStyle name="Comma 10 2 2" xfId="19265" xr:uid="{00000000-0005-0000-0000-0000E0660000}"/>
    <cellStyle name="Comma 10 2 2 2" xfId="19266" xr:uid="{00000000-0005-0000-0000-0000E1660000}"/>
    <cellStyle name="Comma 10 2 2 3" xfId="19267" xr:uid="{00000000-0005-0000-0000-0000E2660000}"/>
    <cellStyle name="Comma 10 2 2_AVA DVA EL" xfId="19268" xr:uid="{00000000-0005-0000-0000-0000E3660000}"/>
    <cellStyle name="Comma 10 2 3" xfId="19269" xr:uid="{00000000-0005-0000-0000-0000E4660000}"/>
    <cellStyle name="Comma 10 2 4" xfId="19270" xr:uid="{00000000-0005-0000-0000-0000E5660000}"/>
    <cellStyle name="Comma 10 2_AVA DVA EL" xfId="19271" xr:uid="{00000000-0005-0000-0000-0000E6660000}"/>
    <cellStyle name="Comma 10 3" xfId="6202" xr:uid="{00000000-0005-0000-0000-0000E7660000}"/>
    <cellStyle name="Comma 10 3 2" xfId="19272" xr:uid="{00000000-0005-0000-0000-0000E8660000}"/>
    <cellStyle name="Comma 10 3 3" xfId="19273" xr:uid="{00000000-0005-0000-0000-0000E9660000}"/>
    <cellStyle name="Comma 10 3_AVA DVA EL" xfId="19274" xr:uid="{00000000-0005-0000-0000-0000EA660000}"/>
    <cellStyle name="Comma 10 4" xfId="6203" xr:uid="{00000000-0005-0000-0000-0000EB660000}"/>
    <cellStyle name="Comma 10 5" xfId="19275" xr:uid="{00000000-0005-0000-0000-0000EC660000}"/>
    <cellStyle name="Comma 10 6" xfId="47940" xr:uid="{00000000-0005-0000-0000-0000ED660000}"/>
    <cellStyle name="Comma 10_AVA DVA EL" xfId="19276" xr:uid="{00000000-0005-0000-0000-0000EE660000}"/>
    <cellStyle name="Comma 11" xfId="6204" xr:uid="{00000000-0005-0000-0000-0000EF660000}"/>
    <cellStyle name="Comma 11 2" xfId="19277" xr:uid="{00000000-0005-0000-0000-0000F0660000}"/>
    <cellStyle name="Comma 11 2 2" xfId="19278" xr:uid="{00000000-0005-0000-0000-0000F1660000}"/>
    <cellStyle name="Comma 11 2 2 2" xfId="19279" xr:uid="{00000000-0005-0000-0000-0000F2660000}"/>
    <cellStyle name="Comma 11 2 2 3" xfId="19280" xr:uid="{00000000-0005-0000-0000-0000F3660000}"/>
    <cellStyle name="Comma 11 2 2_AVA DVA EL" xfId="19281" xr:uid="{00000000-0005-0000-0000-0000F4660000}"/>
    <cellStyle name="Comma 11 2 3" xfId="19282" xr:uid="{00000000-0005-0000-0000-0000F5660000}"/>
    <cellStyle name="Comma 11 2 4" xfId="19283" xr:uid="{00000000-0005-0000-0000-0000F6660000}"/>
    <cellStyle name="Comma 11 2_AVA DVA EL" xfId="19284" xr:uid="{00000000-0005-0000-0000-0000F7660000}"/>
    <cellStyle name="Comma 11 3" xfId="19285" xr:uid="{00000000-0005-0000-0000-0000F8660000}"/>
    <cellStyle name="Comma 11 3 2" xfId="19286" xr:uid="{00000000-0005-0000-0000-0000F9660000}"/>
    <cellStyle name="Comma 11 3 3" xfId="19287" xr:uid="{00000000-0005-0000-0000-0000FA660000}"/>
    <cellStyle name="Comma 11 3_AVA DVA EL" xfId="19288" xr:uid="{00000000-0005-0000-0000-0000FB660000}"/>
    <cellStyle name="Comma 11 4" xfId="19289" xr:uid="{00000000-0005-0000-0000-0000FC660000}"/>
    <cellStyle name="Comma 11 5" xfId="19290" xr:uid="{00000000-0005-0000-0000-0000FD660000}"/>
    <cellStyle name="Comma 11 6" xfId="47941" xr:uid="{00000000-0005-0000-0000-0000FE660000}"/>
    <cellStyle name="Comma 11 7" xfId="47942" xr:uid="{00000000-0005-0000-0000-0000FF660000}"/>
    <cellStyle name="Comma 11 8" xfId="47943" xr:uid="{00000000-0005-0000-0000-000000670000}"/>
    <cellStyle name="Comma 11_AVA DVA EL" xfId="19291" xr:uid="{00000000-0005-0000-0000-000001670000}"/>
    <cellStyle name="Comma 12" xfId="6205" xr:uid="{00000000-0005-0000-0000-000002670000}"/>
    <cellStyle name="Comma 12 2" xfId="19292" xr:uid="{00000000-0005-0000-0000-000003670000}"/>
    <cellStyle name="Comma 12 2 2" xfId="19293" xr:uid="{00000000-0005-0000-0000-000004670000}"/>
    <cellStyle name="Comma 12 2 2 2" xfId="19294" xr:uid="{00000000-0005-0000-0000-000005670000}"/>
    <cellStyle name="Comma 12 2 2 3" xfId="19295" xr:uid="{00000000-0005-0000-0000-000006670000}"/>
    <cellStyle name="Comma 12 2 2_AVA DVA EL" xfId="19296" xr:uid="{00000000-0005-0000-0000-000007670000}"/>
    <cellStyle name="Comma 12 2 3" xfId="19297" xr:uid="{00000000-0005-0000-0000-000008670000}"/>
    <cellStyle name="Comma 12 2 4" xfId="19298" xr:uid="{00000000-0005-0000-0000-000009670000}"/>
    <cellStyle name="Comma 12 2_AVA DVA EL" xfId="19299" xr:uid="{00000000-0005-0000-0000-00000A670000}"/>
    <cellStyle name="Comma 12 3" xfId="19300" xr:uid="{00000000-0005-0000-0000-00000B670000}"/>
    <cellStyle name="Comma 12 3 2" xfId="19301" xr:uid="{00000000-0005-0000-0000-00000C670000}"/>
    <cellStyle name="Comma 12 3 3" xfId="19302" xr:uid="{00000000-0005-0000-0000-00000D670000}"/>
    <cellStyle name="Comma 12 3_AVA DVA EL" xfId="19303" xr:uid="{00000000-0005-0000-0000-00000E670000}"/>
    <cellStyle name="Comma 12 4" xfId="19304" xr:uid="{00000000-0005-0000-0000-00000F670000}"/>
    <cellStyle name="Comma 12 5" xfId="19305" xr:uid="{00000000-0005-0000-0000-000010670000}"/>
    <cellStyle name="Comma 12 6" xfId="47944" xr:uid="{00000000-0005-0000-0000-000011670000}"/>
    <cellStyle name="Comma 12 7" xfId="47945" xr:uid="{00000000-0005-0000-0000-000012670000}"/>
    <cellStyle name="Comma 12 8" xfId="47946" xr:uid="{00000000-0005-0000-0000-000013670000}"/>
    <cellStyle name="Comma 12_AVA DVA EL" xfId="19306" xr:uid="{00000000-0005-0000-0000-000014670000}"/>
    <cellStyle name="Comma 13" xfId="6206" xr:uid="{00000000-0005-0000-0000-000015670000}"/>
    <cellStyle name="Comma 13 2" xfId="19307" xr:uid="{00000000-0005-0000-0000-000016670000}"/>
    <cellStyle name="Comma 13 2 2" xfId="19308" xr:uid="{00000000-0005-0000-0000-000017670000}"/>
    <cellStyle name="Comma 13 2 2 2" xfId="19309" xr:uid="{00000000-0005-0000-0000-000018670000}"/>
    <cellStyle name="Comma 13 2 2 3" xfId="19310" xr:uid="{00000000-0005-0000-0000-000019670000}"/>
    <cellStyle name="Comma 13 2 2_AVA DVA EL" xfId="19311" xr:uid="{00000000-0005-0000-0000-00001A670000}"/>
    <cellStyle name="Comma 13 2 3" xfId="19312" xr:uid="{00000000-0005-0000-0000-00001B670000}"/>
    <cellStyle name="Comma 13 2 4" xfId="19313" xr:uid="{00000000-0005-0000-0000-00001C670000}"/>
    <cellStyle name="Comma 13 2_AVA DVA EL" xfId="19314" xr:uid="{00000000-0005-0000-0000-00001D670000}"/>
    <cellStyle name="Comma 13 3" xfId="19315" xr:uid="{00000000-0005-0000-0000-00001E670000}"/>
    <cellStyle name="Comma 13 3 2" xfId="19316" xr:uid="{00000000-0005-0000-0000-00001F670000}"/>
    <cellStyle name="Comma 13 3 3" xfId="19317" xr:uid="{00000000-0005-0000-0000-000020670000}"/>
    <cellStyle name="Comma 13 3_AVA DVA EL" xfId="19318" xr:uid="{00000000-0005-0000-0000-000021670000}"/>
    <cellStyle name="Comma 13 4" xfId="19319" xr:uid="{00000000-0005-0000-0000-000022670000}"/>
    <cellStyle name="Comma 13 5" xfId="19320" xr:uid="{00000000-0005-0000-0000-000023670000}"/>
    <cellStyle name="Comma 13 6" xfId="47947" xr:uid="{00000000-0005-0000-0000-000024670000}"/>
    <cellStyle name="Comma 13_AVA DVA EL" xfId="19321" xr:uid="{00000000-0005-0000-0000-000025670000}"/>
    <cellStyle name="Comma 14" xfId="6207" xr:uid="{00000000-0005-0000-0000-000026670000}"/>
    <cellStyle name="Comma 14 2" xfId="19322" xr:uid="{00000000-0005-0000-0000-000027670000}"/>
    <cellStyle name="Comma 14 2 2" xfId="19323" xr:uid="{00000000-0005-0000-0000-000028670000}"/>
    <cellStyle name="Comma 14 2 3" xfId="19324" xr:uid="{00000000-0005-0000-0000-000029670000}"/>
    <cellStyle name="Comma 14 2_AVA DVA EL" xfId="19325" xr:uid="{00000000-0005-0000-0000-00002A670000}"/>
    <cellStyle name="Comma 14 3" xfId="19326" xr:uid="{00000000-0005-0000-0000-00002B670000}"/>
    <cellStyle name="Comma 14 4" xfId="19327" xr:uid="{00000000-0005-0000-0000-00002C670000}"/>
    <cellStyle name="Comma 14 5" xfId="47948" xr:uid="{00000000-0005-0000-0000-00002D670000}"/>
    <cellStyle name="Comma 14_AVA DVA EL" xfId="19328" xr:uid="{00000000-0005-0000-0000-00002E670000}"/>
    <cellStyle name="Comma 15" xfId="6208" xr:uid="{00000000-0005-0000-0000-00002F670000}"/>
    <cellStyle name="Comma 15 2" xfId="19329" xr:uid="{00000000-0005-0000-0000-000030670000}"/>
    <cellStyle name="Comma 15 3" xfId="19330" xr:uid="{00000000-0005-0000-0000-000031670000}"/>
    <cellStyle name="Comma 15 4" xfId="47949" xr:uid="{00000000-0005-0000-0000-000032670000}"/>
    <cellStyle name="Comma 15_AVA DVA EL" xfId="19331" xr:uid="{00000000-0005-0000-0000-000033670000}"/>
    <cellStyle name="Comma 16" xfId="6209" xr:uid="{00000000-0005-0000-0000-000034670000}"/>
    <cellStyle name="Comma 16 2" xfId="19332" xr:uid="{00000000-0005-0000-0000-000035670000}"/>
    <cellStyle name="Comma 16 3" xfId="19333" xr:uid="{00000000-0005-0000-0000-000036670000}"/>
    <cellStyle name="Comma 16 4" xfId="47950" xr:uid="{00000000-0005-0000-0000-000037670000}"/>
    <cellStyle name="Comma 16_AVA DVA EL" xfId="19334" xr:uid="{00000000-0005-0000-0000-000038670000}"/>
    <cellStyle name="Comma 17" xfId="6210" xr:uid="{00000000-0005-0000-0000-000039670000}"/>
    <cellStyle name="Comma 17 2" xfId="47951" xr:uid="{00000000-0005-0000-0000-00003A670000}"/>
    <cellStyle name="Comma 17_LR2" xfId="53200" xr:uid="{CE83F313-A251-4DCC-9D29-24133F430398}"/>
    <cellStyle name="Comma 18" xfId="6211" xr:uid="{00000000-0005-0000-0000-00003B670000}"/>
    <cellStyle name="Comma 18 2" xfId="47952" xr:uid="{00000000-0005-0000-0000-00003C670000}"/>
    <cellStyle name="Comma 18_LR2" xfId="53201" xr:uid="{29864B1E-4B2D-4576-84BE-889327EEE728}"/>
    <cellStyle name="Comma 19" xfId="6212" xr:uid="{00000000-0005-0000-0000-00003D670000}"/>
    <cellStyle name="Comma 19 2" xfId="47953" xr:uid="{00000000-0005-0000-0000-00003E670000}"/>
    <cellStyle name="Comma 19 3" xfId="47954" xr:uid="{00000000-0005-0000-0000-00003F670000}"/>
    <cellStyle name="Comma 19_AVA DVA EL" xfId="47955" xr:uid="{00000000-0005-0000-0000-000040670000}"/>
    <cellStyle name="Comma 2" xfId="6213" xr:uid="{00000000-0005-0000-0000-000041670000}"/>
    <cellStyle name="Comma 2 10" xfId="6214" xr:uid="{00000000-0005-0000-0000-000042670000}"/>
    <cellStyle name="Comma 2 10 2" xfId="19335" xr:uid="{00000000-0005-0000-0000-000043670000}"/>
    <cellStyle name="Comma 2 10 2 2" xfId="19336" xr:uid="{00000000-0005-0000-0000-000044670000}"/>
    <cellStyle name="Comma 2 10 2 3" xfId="19337" xr:uid="{00000000-0005-0000-0000-000045670000}"/>
    <cellStyle name="Comma 2 10 2_AVA DVA EL" xfId="19338" xr:uid="{00000000-0005-0000-0000-000046670000}"/>
    <cellStyle name="Comma 2 10 3" xfId="19339" xr:uid="{00000000-0005-0000-0000-000047670000}"/>
    <cellStyle name="Comma 2 10 4" xfId="36812" xr:uid="{00000000-0005-0000-0000-000048670000}"/>
    <cellStyle name="Comma 2 10_AVA DVA EL" xfId="19340" xr:uid="{00000000-0005-0000-0000-000049670000}"/>
    <cellStyle name="Comma 2 11" xfId="6215" xr:uid="{00000000-0005-0000-0000-00004A670000}"/>
    <cellStyle name="Comma 2 11 2" xfId="19341" xr:uid="{00000000-0005-0000-0000-00004B670000}"/>
    <cellStyle name="Comma 2 11 2 2" xfId="19342" xr:uid="{00000000-0005-0000-0000-00004C670000}"/>
    <cellStyle name="Comma 2 11 2 3" xfId="19343" xr:uid="{00000000-0005-0000-0000-00004D670000}"/>
    <cellStyle name="Comma 2 11 2_AVA DVA EL" xfId="19344" xr:uid="{00000000-0005-0000-0000-00004E670000}"/>
    <cellStyle name="Comma 2 11 3" xfId="19345" xr:uid="{00000000-0005-0000-0000-00004F670000}"/>
    <cellStyle name="Comma 2 11_A01" xfId="35890" xr:uid="{00000000-0005-0000-0000-000050670000}"/>
    <cellStyle name="Comma 2 12" xfId="6216" xr:uid="{00000000-0005-0000-0000-000051670000}"/>
    <cellStyle name="Comma 2 12 2" xfId="19346" xr:uid="{00000000-0005-0000-0000-000052670000}"/>
    <cellStyle name="Comma 2 12 2 2" xfId="19347" xr:uid="{00000000-0005-0000-0000-000053670000}"/>
    <cellStyle name="Comma 2 12 2 3" xfId="19348" xr:uid="{00000000-0005-0000-0000-000054670000}"/>
    <cellStyle name="Comma 2 12 2_AVA DVA EL" xfId="19349" xr:uid="{00000000-0005-0000-0000-000055670000}"/>
    <cellStyle name="Comma 2 12 3" xfId="19350" xr:uid="{00000000-0005-0000-0000-000056670000}"/>
    <cellStyle name="Comma 2 12 4" xfId="19351" xr:uid="{00000000-0005-0000-0000-000057670000}"/>
    <cellStyle name="Comma 2 12_AVA DVA EL" xfId="19352" xr:uid="{00000000-0005-0000-0000-000058670000}"/>
    <cellStyle name="Comma 2 13" xfId="19353" xr:uid="{00000000-0005-0000-0000-000059670000}"/>
    <cellStyle name="Comma 2 13 2" xfId="19354" xr:uid="{00000000-0005-0000-0000-00005A670000}"/>
    <cellStyle name="Comma 2 13 3" xfId="19355" xr:uid="{00000000-0005-0000-0000-00005B670000}"/>
    <cellStyle name="Comma 2 13_AVA DVA EL" xfId="19356" xr:uid="{00000000-0005-0000-0000-00005C670000}"/>
    <cellStyle name="Comma 2 14" xfId="19357" xr:uid="{00000000-0005-0000-0000-00005D670000}"/>
    <cellStyle name="Comma 2 14 2" xfId="19358" xr:uid="{00000000-0005-0000-0000-00005E670000}"/>
    <cellStyle name="Comma 2 14 3" xfId="19359" xr:uid="{00000000-0005-0000-0000-00005F670000}"/>
    <cellStyle name="Comma 2 14_AVA DVA EL" xfId="19360" xr:uid="{00000000-0005-0000-0000-000060670000}"/>
    <cellStyle name="Comma 2 15" xfId="19361" xr:uid="{00000000-0005-0000-0000-000061670000}"/>
    <cellStyle name="Comma 2 15 2" xfId="19362" xr:uid="{00000000-0005-0000-0000-000062670000}"/>
    <cellStyle name="Comma 2 15 3" xfId="19363" xr:uid="{00000000-0005-0000-0000-000063670000}"/>
    <cellStyle name="Comma 2 15_AVA DVA EL" xfId="19364" xr:uid="{00000000-0005-0000-0000-000064670000}"/>
    <cellStyle name="Comma 2 16" xfId="19365" xr:uid="{00000000-0005-0000-0000-000065670000}"/>
    <cellStyle name="Comma 2 16 2" xfId="19366" xr:uid="{00000000-0005-0000-0000-000066670000}"/>
    <cellStyle name="Comma 2 16 3" xfId="19367" xr:uid="{00000000-0005-0000-0000-000067670000}"/>
    <cellStyle name="Comma 2 16_AVA DVA EL" xfId="19368" xr:uid="{00000000-0005-0000-0000-000068670000}"/>
    <cellStyle name="Comma 2 17" xfId="19369" xr:uid="{00000000-0005-0000-0000-000069670000}"/>
    <cellStyle name="Comma 2 17 2" xfId="19370" xr:uid="{00000000-0005-0000-0000-00006A670000}"/>
    <cellStyle name="Comma 2 17 3" xfId="19371" xr:uid="{00000000-0005-0000-0000-00006B670000}"/>
    <cellStyle name="Comma 2 17_AVA DVA EL" xfId="19372" xr:uid="{00000000-0005-0000-0000-00006C670000}"/>
    <cellStyle name="Comma 2 18" xfId="19373" xr:uid="{00000000-0005-0000-0000-00006D670000}"/>
    <cellStyle name="Comma 2 18 2" xfId="19374" xr:uid="{00000000-0005-0000-0000-00006E670000}"/>
    <cellStyle name="Comma 2 18 3" xfId="19375" xr:uid="{00000000-0005-0000-0000-00006F670000}"/>
    <cellStyle name="Comma 2 18_AVA DVA EL" xfId="19376" xr:uid="{00000000-0005-0000-0000-000070670000}"/>
    <cellStyle name="Comma 2 19" xfId="19377" xr:uid="{00000000-0005-0000-0000-000071670000}"/>
    <cellStyle name="Comma 2 19 2" xfId="19378" xr:uid="{00000000-0005-0000-0000-000072670000}"/>
    <cellStyle name="Comma 2 19 3" xfId="19379" xr:uid="{00000000-0005-0000-0000-000073670000}"/>
    <cellStyle name="Comma 2 19_AVA DVA EL" xfId="19380" xr:uid="{00000000-0005-0000-0000-000074670000}"/>
    <cellStyle name="Comma 2 2" xfId="6217" xr:uid="{00000000-0005-0000-0000-000075670000}"/>
    <cellStyle name="Comma 2 2 10" xfId="19381" xr:uid="{00000000-0005-0000-0000-000076670000}"/>
    <cellStyle name="Comma 2 2 10 2" xfId="19382" xr:uid="{00000000-0005-0000-0000-000077670000}"/>
    <cellStyle name="Comma 2 2 10 3" xfId="19383" xr:uid="{00000000-0005-0000-0000-000078670000}"/>
    <cellStyle name="Comma 2 2 10_AVA DVA EL" xfId="19384" xr:uid="{00000000-0005-0000-0000-000079670000}"/>
    <cellStyle name="Comma 2 2 11" xfId="19385" xr:uid="{00000000-0005-0000-0000-00007A670000}"/>
    <cellStyle name="Comma 2 2 11 2" xfId="19386" xr:uid="{00000000-0005-0000-0000-00007B670000}"/>
    <cellStyle name="Comma 2 2 11 3" xfId="19387" xr:uid="{00000000-0005-0000-0000-00007C670000}"/>
    <cellStyle name="Comma 2 2 11_AVA DVA EL" xfId="19388" xr:uid="{00000000-0005-0000-0000-00007D670000}"/>
    <cellStyle name="Comma 2 2 12" xfId="19389" xr:uid="{00000000-0005-0000-0000-00007E670000}"/>
    <cellStyle name="Comma 2 2 12 2" xfId="19390" xr:uid="{00000000-0005-0000-0000-00007F670000}"/>
    <cellStyle name="Comma 2 2 12_AVA DVA EL" xfId="19391" xr:uid="{00000000-0005-0000-0000-000080670000}"/>
    <cellStyle name="Comma 2 2 13" xfId="19392" xr:uid="{00000000-0005-0000-0000-000081670000}"/>
    <cellStyle name="Comma 2 2 14" xfId="19393" xr:uid="{00000000-0005-0000-0000-000082670000}"/>
    <cellStyle name="Comma 2 2 15" xfId="47956" xr:uid="{00000000-0005-0000-0000-000083670000}"/>
    <cellStyle name="Comma 2 2 16" xfId="47957" xr:uid="{00000000-0005-0000-0000-000084670000}"/>
    <cellStyle name="Comma 2 2 17" xfId="47958" xr:uid="{00000000-0005-0000-0000-000085670000}"/>
    <cellStyle name="Comma 2 2 2" xfId="6218" xr:uid="{00000000-0005-0000-0000-000086670000}"/>
    <cellStyle name="Comma 2 2 2 10" xfId="19394" xr:uid="{00000000-0005-0000-0000-000087670000}"/>
    <cellStyle name="Comma 2 2 2 10 2" xfId="19395" xr:uid="{00000000-0005-0000-0000-000088670000}"/>
    <cellStyle name="Comma 2 2 2 10 3" xfId="19396" xr:uid="{00000000-0005-0000-0000-000089670000}"/>
    <cellStyle name="Comma 2 2 2 10_AVA DVA EL" xfId="19397" xr:uid="{00000000-0005-0000-0000-00008A670000}"/>
    <cellStyle name="Comma 2 2 2 11" xfId="19398" xr:uid="{00000000-0005-0000-0000-00008B670000}"/>
    <cellStyle name="Comma 2 2 2 11 2" xfId="19399" xr:uid="{00000000-0005-0000-0000-00008C670000}"/>
    <cellStyle name="Comma 2 2 2 11_AVA DVA EL" xfId="19400" xr:uid="{00000000-0005-0000-0000-00008D670000}"/>
    <cellStyle name="Comma 2 2 2 12" xfId="19401" xr:uid="{00000000-0005-0000-0000-00008E670000}"/>
    <cellStyle name="Comma 2 2 2 13" xfId="19402" xr:uid="{00000000-0005-0000-0000-00008F670000}"/>
    <cellStyle name="Comma 2 2 2 14" xfId="36813" xr:uid="{00000000-0005-0000-0000-000090670000}"/>
    <cellStyle name="Comma 2 2 2 15" xfId="47959" xr:uid="{00000000-0005-0000-0000-000091670000}"/>
    <cellStyle name="Comma 2 2 2 2" xfId="6219" xr:uid="{00000000-0005-0000-0000-000092670000}"/>
    <cellStyle name="Comma 2 2 2 2 2" xfId="19403" xr:uid="{00000000-0005-0000-0000-000093670000}"/>
    <cellStyle name="Comma 2 2 2 2 2 2" xfId="19404" xr:uid="{00000000-0005-0000-0000-000094670000}"/>
    <cellStyle name="Comma 2 2 2 2 2 3" xfId="19405" xr:uid="{00000000-0005-0000-0000-000095670000}"/>
    <cellStyle name="Comma 2 2 2 2 2_AVA DVA EL" xfId="19406" xr:uid="{00000000-0005-0000-0000-000096670000}"/>
    <cellStyle name="Comma 2 2 2 2 3" xfId="19407" xr:uid="{00000000-0005-0000-0000-000097670000}"/>
    <cellStyle name="Comma 2 2 2 2 3 2" xfId="19408" xr:uid="{00000000-0005-0000-0000-000098670000}"/>
    <cellStyle name="Comma 2 2 2 2 3 3" xfId="19409" xr:uid="{00000000-0005-0000-0000-000099670000}"/>
    <cellStyle name="Comma 2 2 2 2 3_AVA DVA EL" xfId="19410" xr:uid="{00000000-0005-0000-0000-00009A670000}"/>
    <cellStyle name="Comma 2 2 2 2 4" xfId="19411" xr:uid="{00000000-0005-0000-0000-00009B670000}"/>
    <cellStyle name="Comma 2 2 2 2 5" xfId="19412" xr:uid="{00000000-0005-0000-0000-00009C670000}"/>
    <cellStyle name="Comma 2 2 2 2_AVA DVA EL" xfId="19413" xr:uid="{00000000-0005-0000-0000-00009D670000}"/>
    <cellStyle name="Comma 2 2 2 3" xfId="6220" xr:uid="{00000000-0005-0000-0000-00009E670000}"/>
    <cellStyle name="Comma 2 2 2 3 2" xfId="19414" xr:uid="{00000000-0005-0000-0000-00009F670000}"/>
    <cellStyle name="Comma 2 2 2 3 3" xfId="19415" xr:uid="{00000000-0005-0000-0000-0000A0670000}"/>
    <cellStyle name="Comma 2 2 2 3_AVA DVA EL" xfId="19416" xr:uid="{00000000-0005-0000-0000-0000A1670000}"/>
    <cellStyle name="Comma 2 2 2 4" xfId="6221" xr:uid="{00000000-0005-0000-0000-0000A2670000}"/>
    <cellStyle name="Comma 2 2 2 4 2" xfId="19417" xr:uid="{00000000-0005-0000-0000-0000A3670000}"/>
    <cellStyle name="Comma 2 2 2 4 3" xfId="19418" xr:uid="{00000000-0005-0000-0000-0000A4670000}"/>
    <cellStyle name="Comma 2 2 2 4_AVA DVA EL" xfId="19419" xr:uid="{00000000-0005-0000-0000-0000A5670000}"/>
    <cellStyle name="Comma 2 2 2 5" xfId="19420" xr:uid="{00000000-0005-0000-0000-0000A6670000}"/>
    <cellStyle name="Comma 2 2 2 5 2" xfId="19421" xr:uid="{00000000-0005-0000-0000-0000A7670000}"/>
    <cellStyle name="Comma 2 2 2 5 3" xfId="19422" xr:uid="{00000000-0005-0000-0000-0000A8670000}"/>
    <cellStyle name="Comma 2 2 2 5_AVA DVA EL" xfId="19423" xr:uid="{00000000-0005-0000-0000-0000A9670000}"/>
    <cellStyle name="Comma 2 2 2 6" xfId="19424" xr:uid="{00000000-0005-0000-0000-0000AA670000}"/>
    <cellStyle name="Comma 2 2 2 6 2" xfId="19425" xr:uid="{00000000-0005-0000-0000-0000AB670000}"/>
    <cellStyle name="Comma 2 2 2 6 3" xfId="19426" xr:uid="{00000000-0005-0000-0000-0000AC670000}"/>
    <cellStyle name="Comma 2 2 2 6_AVA DVA EL" xfId="19427" xr:uid="{00000000-0005-0000-0000-0000AD670000}"/>
    <cellStyle name="Comma 2 2 2 7" xfId="19428" xr:uid="{00000000-0005-0000-0000-0000AE670000}"/>
    <cellStyle name="Comma 2 2 2 7 2" xfId="19429" xr:uid="{00000000-0005-0000-0000-0000AF670000}"/>
    <cellStyle name="Comma 2 2 2 7 3" xfId="19430" xr:uid="{00000000-0005-0000-0000-0000B0670000}"/>
    <cellStyle name="Comma 2 2 2 7_AVA DVA EL" xfId="19431" xr:uid="{00000000-0005-0000-0000-0000B1670000}"/>
    <cellStyle name="Comma 2 2 2 8" xfId="19432" xr:uid="{00000000-0005-0000-0000-0000B2670000}"/>
    <cellStyle name="Comma 2 2 2 8 2" xfId="19433" xr:uid="{00000000-0005-0000-0000-0000B3670000}"/>
    <cellStyle name="Comma 2 2 2 8 3" xfId="19434" xr:uid="{00000000-0005-0000-0000-0000B4670000}"/>
    <cellStyle name="Comma 2 2 2 8_AVA DVA EL" xfId="19435" xr:uid="{00000000-0005-0000-0000-0000B5670000}"/>
    <cellStyle name="Comma 2 2 2 9" xfId="19436" xr:uid="{00000000-0005-0000-0000-0000B6670000}"/>
    <cellStyle name="Comma 2 2 2 9 2" xfId="19437" xr:uid="{00000000-0005-0000-0000-0000B7670000}"/>
    <cellStyle name="Comma 2 2 2 9 3" xfId="19438" xr:uid="{00000000-0005-0000-0000-0000B8670000}"/>
    <cellStyle name="Comma 2 2 2 9_AVA DVA EL" xfId="19439" xr:uid="{00000000-0005-0000-0000-0000B9670000}"/>
    <cellStyle name="Comma 2 2 2_AVA DVA EL" xfId="19440" xr:uid="{00000000-0005-0000-0000-0000BA670000}"/>
    <cellStyle name="Comma 2 2 3" xfId="6222" xr:uid="{00000000-0005-0000-0000-0000BB670000}"/>
    <cellStyle name="Comma 2 2 3 2" xfId="19441" xr:uid="{00000000-0005-0000-0000-0000BC670000}"/>
    <cellStyle name="Comma 2 2 3 2 2" xfId="19442" xr:uid="{00000000-0005-0000-0000-0000BD670000}"/>
    <cellStyle name="Comma 2 2 3 2 3" xfId="19443" xr:uid="{00000000-0005-0000-0000-0000BE670000}"/>
    <cellStyle name="Comma 2 2 3 2_AVA DVA EL" xfId="19444" xr:uid="{00000000-0005-0000-0000-0000BF670000}"/>
    <cellStyle name="Comma 2 2 3 3" xfId="19445" xr:uid="{00000000-0005-0000-0000-0000C0670000}"/>
    <cellStyle name="Comma 2 2 3 3 2" xfId="19446" xr:uid="{00000000-0005-0000-0000-0000C1670000}"/>
    <cellStyle name="Comma 2 2 3 3 3" xfId="19447" xr:uid="{00000000-0005-0000-0000-0000C2670000}"/>
    <cellStyle name="Comma 2 2 3 3_AVA DVA EL" xfId="19448" xr:uid="{00000000-0005-0000-0000-0000C3670000}"/>
    <cellStyle name="Comma 2 2 3 4" xfId="19449" xr:uid="{00000000-0005-0000-0000-0000C4670000}"/>
    <cellStyle name="Comma 2 2 3 4 2" xfId="19450" xr:uid="{00000000-0005-0000-0000-0000C5670000}"/>
    <cellStyle name="Comma 2 2 3 4 3" xfId="19451" xr:uid="{00000000-0005-0000-0000-0000C6670000}"/>
    <cellStyle name="Comma 2 2 3 4_AVA DVA EL" xfId="19452" xr:uid="{00000000-0005-0000-0000-0000C7670000}"/>
    <cellStyle name="Comma 2 2 3 5" xfId="19453" xr:uid="{00000000-0005-0000-0000-0000C8670000}"/>
    <cellStyle name="Comma 2 2 3 5 2" xfId="19454" xr:uid="{00000000-0005-0000-0000-0000C9670000}"/>
    <cellStyle name="Comma 2 2 3 5_AVA DVA EL" xfId="19455" xr:uid="{00000000-0005-0000-0000-0000CA670000}"/>
    <cellStyle name="Comma 2 2 3 6" xfId="19456" xr:uid="{00000000-0005-0000-0000-0000CB670000}"/>
    <cellStyle name="Comma 2 2 3 7" xfId="19457" xr:uid="{00000000-0005-0000-0000-0000CC670000}"/>
    <cellStyle name="Comma 2 2 3 8" xfId="36814" xr:uid="{00000000-0005-0000-0000-0000CD670000}"/>
    <cellStyle name="Comma 2 2 3_AVA DVA EL" xfId="19458" xr:uid="{00000000-0005-0000-0000-0000CE670000}"/>
    <cellStyle name="Comma 2 2 4" xfId="6223" xr:uid="{00000000-0005-0000-0000-0000CF670000}"/>
    <cellStyle name="Comma 2 2 4 2" xfId="19459" xr:uid="{00000000-0005-0000-0000-0000D0670000}"/>
    <cellStyle name="Comma 2 2 4 2 2" xfId="19460" xr:uid="{00000000-0005-0000-0000-0000D1670000}"/>
    <cellStyle name="Comma 2 2 4 2 3" xfId="19461" xr:uid="{00000000-0005-0000-0000-0000D2670000}"/>
    <cellStyle name="Comma 2 2 4 2_AVA DVA EL" xfId="19462" xr:uid="{00000000-0005-0000-0000-0000D3670000}"/>
    <cellStyle name="Comma 2 2 4 3" xfId="19463" xr:uid="{00000000-0005-0000-0000-0000D4670000}"/>
    <cellStyle name="Comma 2 2 4 3 2" xfId="19464" xr:uid="{00000000-0005-0000-0000-0000D5670000}"/>
    <cellStyle name="Comma 2 2 4 3_AVA DVA EL" xfId="19465" xr:uid="{00000000-0005-0000-0000-0000D6670000}"/>
    <cellStyle name="Comma 2 2 4 4" xfId="19466" xr:uid="{00000000-0005-0000-0000-0000D7670000}"/>
    <cellStyle name="Comma 2 2 4 5" xfId="19467" xr:uid="{00000000-0005-0000-0000-0000D8670000}"/>
    <cellStyle name="Comma 2 2 4 6" xfId="36815" xr:uid="{00000000-0005-0000-0000-0000D9670000}"/>
    <cellStyle name="Comma 2 2 4_AVA DVA EL" xfId="19468" xr:uid="{00000000-0005-0000-0000-0000DA670000}"/>
    <cellStyle name="Comma 2 2 5" xfId="6224" xr:uid="{00000000-0005-0000-0000-0000DB670000}"/>
    <cellStyle name="Comma 2 2 5 2" xfId="19469" xr:uid="{00000000-0005-0000-0000-0000DC670000}"/>
    <cellStyle name="Comma 2 2 5 2 2" xfId="19470" xr:uid="{00000000-0005-0000-0000-0000DD670000}"/>
    <cellStyle name="Comma 2 2 5 2 3" xfId="19471" xr:uid="{00000000-0005-0000-0000-0000DE670000}"/>
    <cellStyle name="Comma 2 2 5 2_AVA DVA EL" xfId="19472" xr:uid="{00000000-0005-0000-0000-0000DF670000}"/>
    <cellStyle name="Comma 2 2 5 3" xfId="19473" xr:uid="{00000000-0005-0000-0000-0000E0670000}"/>
    <cellStyle name="Comma 2 2 5 3 2" xfId="19474" xr:uid="{00000000-0005-0000-0000-0000E1670000}"/>
    <cellStyle name="Comma 2 2 5 3_AVA DVA EL" xfId="19475" xr:uid="{00000000-0005-0000-0000-0000E2670000}"/>
    <cellStyle name="Comma 2 2 5 4" xfId="19476" xr:uid="{00000000-0005-0000-0000-0000E3670000}"/>
    <cellStyle name="Comma 2 2 5 5" xfId="19477" xr:uid="{00000000-0005-0000-0000-0000E4670000}"/>
    <cellStyle name="Comma 2 2 5 6" xfId="36816" xr:uid="{00000000-0005-0000-0000-0000E5670000}"/>
    <cellStyle name="Comma 2 2 5_AVA DVA EL" xfId="19478" xr:uid="{00000000-0005-0000-0000-0000E6670000}"/>
    <cellStyle name="Comma 2 2 6" xfId="6225" xr:uid="{00000000-0005-0000-0000-0000E7670000}"/>
    <cellStyle name="Comma 2 2 6 2" xfId="19479" xr:uid="{00000000-0005-0000-0000-0000E8670000}"/>
    <cellStyle name="Comma 2 2 6 2 2" xfId="19480" xr:uid="{00000000-0005-0000-0000-0000E9670000}"/>
    <cellStyle name="Comma 2 2 6 2 3" xfId="19481" xr:uid="{00000000-0005-0000-0000-0000EA670000}"/>
    <cellStyle name="Comma 2 2 6 2_AVA DVA EL" xfId="19482" xr:uid="{00000000-0005-0000-0000-0000EB670000}"/>
    <cellStyle name="Comma 2 2 6 3" xfId="19483" xr:uid="{00000000-0005-0000-0000-0000EC670000}"/>
    <cellStyle name="Comma 2 2 6 4" xfId="36817" xr:uid="{00000000-0005-0000-0000-0000ED670000}"/>
    <cellStyle name="Comma 2 2 6_AVA DVA EL" xfId="19484" xr:uid="{00000000-0005-0000-0000-0000EE670000}"/>
    <cellStyle name="Comma 2 2 7" xfId="6226" xr:uid="{00000000-0005-0000-0000-0000EF670000}"/>
    <cellStyle name="Comma 2 2 7 2" xfId="19485" xr:uid="{00000000-0005-0000-0000-0000F0670000}"/>
    <cellStyle name="Comma 2 2 7 2 2" xfId="19486" xr:uid="{00000000-0005-0000-0000-0000F1670000}"/>
    <cellStyle name="Comma 2 2 7 2 3" xfId="19487" xr:uid="{00000000-0005-0000-0000-0000F2670000}"/>
    <cellStyle name="Comma 2 2 7 2_AVA DVA EL" xfId="19488" xr:uid="{00000000-0005-0000-0000-0000F3670000}"/>
    <cellStyle name="Comma 2 2 7 3" xfId="19489" xr:uid="{00000000-0005-0000-0000-0000F4670000}"/>
    <cellStyle name="Comma 2 2 7_AVA DVA EL" xfId="19490" xr:uid="{00000000-0005-0000-0000-0000F5670000}"/>
    <cellStyle name="Comma 2 2 8" xfId="19491" xr:uid="{00000000-0005-0000-0000-0000F6670000}"/>
    <cellStyle name="Comma 2 2 8 2" xfId="19492" xr:uid="{00000000-0005-0000-0000-0000F7670000}"/>
    <cellStyle name="Comma 2 2 8 3" xfId="19493" xr:uid="{00000000-0005-0000-0000-0000F8670000}"/>
    <cellStyle name="Comma 2 2 8_AVA DVA EL" xfId="19494" xr:uid="{00000000-0005-0000-0000-0000F9670000}"/>
    <cellStyle name="Comma 2 2 9" xfId="19495" xr:uid="{00000000-0005-0000-0000-0000FA670000}"/>
    <cellStyle name="Comma 2 2 9 2" xfId="19496" xr:uid="{00000000-0005-0000-0000-0000FB670000}"/>
    <cellStyle name="Comma 2 2 9 3" xfId="19497" xr:uid="{00000000-0005-0000-0000-0000FC670000}"/>
    <cellStyle name="Comma 2 2 9_AVA DVA EL" xfId="19498" xr:uid="{00000000-0005-0000-0000-0000FD670000}"/>
    <cellStyle name="Comma 2 2_AVA DVA EL" xfId="19499" xr:uid="{00000000-0005-0000-0000-0000FE670000}"/>
    <cellStyle name="Comma 2 20" xfId="19500" xr:uid="{00000000-0005-0000-0000-0000FF670000}"/>
    <cellStyle name="Comma 2 20 2" xfId="19501" xr:uid="{00000000-0005-0000-0000-000000680000}"/>
    <cellStyle name="Comma 2 20 3" xfId="19502" xr:uid="{00000000-0005-0000-0000-000001680000}"/>
    <cellStyle name="Comma 2 20_AVA DVA EL" xfId="19503" xr:uid="{00000000-0005-0000-0000-000002680000}"/>
    <cellStyle name="Comma 2 21" xfId="19504" xr:uid="{00000000-0005-0000-0000-000003680000}"/>
    <cellStyle name="Comma 2 21 2" xfId="19505" xr:uid="{00000000-0005-0000-0000-000004680000}"/>
    <cellStyle name="Comma 2 21_AVA DVA EL" xfId="19506" xr:uid="{00000000-0005-0000-0000-000005680000}"/>
    <cellStyle name="Comma 2 22" xfId="19507" xr:uid="{00000000-0005-0000-0000-000006680000}"/>
    <cellStyle name="Comma 2 23" xfId="19508" xr:uid="{00000000-0005-0000-0000-000007680000}"/>
    <cellStyle name="Comma 2 24" xfId="47960" xr:uid="{00000000-0005-0000-0000-000008680000}"/>
    <cellStyle name="Comma 2 25" xfId="47961" xr:uid="{00000000-0005-0000-0000-000009680000}"/>
    <cellStyle name="Comma 2 3" xfId="6227" xr:uid="{00000000-0005-0000-0000-00000A680000}"/>
    <cellStyle name="Comma 2 3 2" xfId="6228" xr:uid="{00000000-0005-0000-0000-00000B680000}"/>
    <cellStyle name="Comma 2 3 2 2" xfId="19509" xr:uid="{00000000-0005-0000-0000-00000C680000}"/>
    <cellStyle name="Comma 2 3 2 2 2" xfId="19510" xr:uid="{00000000-0005-0000-0000-00000D680000}"/>
    <cellStyle name="Comma 2 3 2 2 3" xfId="19511" xr:uid="{00000000-0005-0000-0000-00000E680000}"/>
    <cellStyle name="Comma 2 3 2 2_AVA DVA EL" xfId="19512" xr:uid="{00000000-0005-0000-0000-00000F680000}"/>
    <cellStyle name="Comma 2 3 2 3" xfId="19513" xr:uid="{00000000-0005-0000-0000-000010680000}"/>
    <cellStyle name="Comma 2 3 2_AVA DVA EL" xfId="19514" xr:uid="{00000000-0005-0000-0000-000011680000}"/>
    <cellStyle name="Comma 2 3 3" xfId="6229" xr:uid="{00000000-0005-0000-0000-000012680000}"/>
    <cellStyle name="Comma 2 3 3 2" xfId="19515" xr:uid="{00000000-0005-0000-0000-000013680000}"/>
    <cellStyle name="Comma 2 3 3 2 2" xfId="19516" xr:uid="{00000000-0005-0000-0000-000014680000}"/>
    <cellStyle name="Comma 2 3 3 2 3" xfId="19517" xr:uid="{00000000-0005-0000-0000-000015680000}"/>
    <cellStyle name="Comma 2 3 3 2_AVA DVA EL" xfId="19518" xr:uid="{00000000-0005-0000-0000-000016680000}"/>
    <cellStyle name="Comma 2 3 3 3" xfId="19519" xr:uid="{00000000-0005-0000-0000-000017680000}"/>
    <cellStyle name="Comma 2 3 3 4" xfId="19520" xr:uid="{00000000-0005-0000-0000-000018680000}"/>
    <cellStyle name="Comma 2 3 3_AVA DVA EL" xfId="19521" xr:uid="{00000000-0005-0000-0000-000019680000}"/>
    <cellStyle name="Comma 2 3 4" xfId="6230" xr:uid="{00000000-0005-0000-0000-00001A680000}"/>
    <cellStyle name="Comma 2 3 4 2" xfId="19522" xr:uid="{00000000-0005-0000-0000-00001B680000}"/>
    <cellStyle name="Comma 2 3 4 3" xfId="19523" xr:uid="{00000000-0005-0000-0000-00001C680000}"/>
    <cellStyle name="Comma 2 3 4_AVA DVA EL" xfId="19524" xr:uid="{00000000-0005-0000-0000-00001D680000}"/>
    <cellStyle name="Comma 2 3 5" xfId="19525" xr:uid="{00000000-0005-0000-0000-00001E680000}"/>
    <cellStyle name="Comma 2 3 5 2" xfId="19526" xr:uid="{00000000-0005-0000-0000-00001F680000}"/>
    <cellStyle name="Comma 2 3 5_AVA DVA EL" xfId="19527" xr:uid="{00000000-0005-0000-0000-000020680000}"/>
    <cellStyle name="Comma 2 3 6" xfId="19528" xr:uid="{00000000-0005-0000-0000-000021680000}"/>
    <cellStyle name="Comma 2 3 7" xfId="19529" xr:uid="{00000000-0005-0000-0000-000022680000}"/>
    <cellStyle name="Comma 2 3 8" xfId="36818" xr:uid="{00000000-0005-0000-0000-000023680000}"/>
    <cellStyle name="Comma 2 3_AVA DVA EL" xfId="19530" xr:uid="{00000000-0005-0000-0000-000024680000}"/>
    <cellStyle name="Comma 2 4" xfId="6231" xr:uid="{00000000-0005-0000-0000-000025680000}"/>
    <cellStyle name="Comma 2 4 10" xfId="19531" xr:uid="{00000000-0005-0000-0000-000026680000}"/>
    <cellStyle name="Comma 2 4 10 2" xfId="19532" xr:uid="{00000000-0005-0000-0000-000027680000}"/>
    <cellStyle name="Comma 2 4 10 3" xfId="19533" xr:uid="{00000000-0005-0000-0000-000028680000}"/>
    <cellStyle name="Comma 2 4 10_AVA DVA EL" xfId="19534" xr:uid="{00000000-0005-0000-0000-000029680000}"/>
    <cellStyle name="Comma 2 4 11" xfId="19535" xr:uid="{00000000-0005-0000-0000-00002A680000}"/>
    <cellStyle name="Comma 2 4 11 2" xfId="19536" xr:uid="{00000000-0005-0000-0000-00002B680000}"/>
    <cellStyle name="Comma 2 4 11 3" xfId="19537" xr:uid="{00000000-0005-0000-0000-00002C680000}"/>
    <cellStyle name="Comma 2 4 11_AVA DVA EL" xfId="19538" xr:uid="{00000000-0005-0000-0000-00002D680000}"/>
    <cellStyle name="Comma 2 4 12" xfId="19539" xr:uid="{00000000-0005-0000-0000-00002E680000}"/>
    <cellStyle name="Comma 2 4 12 2" xfId="19540" xr:uid="{00000000-0005-0000-0000-00002F680000}"/>
    <cellStyle name="Comma 2 4 12 3" xfId="19541" xr:uid="{00000000-0005-0000-0000-000030680000}"/>
    <cellStyle name="Comma 2 4 12_AVA DVA EL" xfId="19542" xr:uid="{00000000-0005-0000-0000-000031680000}"/>
    <cellStyle name="Comma 2 4 13" xfId="19543" xr:uid="{00000000-0005-0000-0000-000032680000}"/>
    <cellStyle name="Comma 2 4 13 2" xfId="19544" xr:uid="{00000000-0005-0000-0000-000033680000}"/>
    <cellStyle name="Comma 2 4 13 3" xfId="19545" xr:uid="{00000000-0005-0000-0000-000034680000}"/>
    <cellStyle name="Comma 2 4 13_AVA DVA EL" xfId="19546" xr:uid="{00000000-0005-0000-0000-000035680000}"/>
    <cellStyle name="Comma 2 4 14" xfId="19547" xr:uid="{00000000-0005-0000-0000-000036680000}"/>
    <cellStyle name="Comma 2 4 14 2" xfId="19548" xr:uid="{00000000-0005-0000-0000-000037680000}"/>
    <cellStyle name="Comma 2 4 14_AVA DVA EL" xfId="19549" xr:uid="{00000000-0005-0000-0000-000038680000}"/>
    <cellStyle name="Comma 2 4 15" xfId="19550" xr:uid="{00000000-0005-0000-0000-000039680000}"/>
    <cellStyle name="Comma 2 4 16" xfId="19551" xr:uid="{00000000-0005-0000-0000-00003A680000}"/>
    <cellStyle name="Comma 2 4 17" xfId="36819" xr:uid="{00000000-0005-0000-0000-00003B680000}"/>
    <cellStyle name="Comma 2 4 2" xfId="6232" xr:uid="{00000000-0005-0000-0000-00003C680000}"/>
    <cellStyle name="Comma 2 4 2 10" xfId="19552" xr:uid="{00000000-0005-0000-0000-00003D680000}"/>
    <cellStyle name="Comma 2 4 2 10 2" xfId="19553" xr:uid="{00000000-0005-0000-0000-00003E680000}"/>
    <cellStyle name="Comma 2 4 2 10 3" xfId="19554" xr:uid="{00000000-0005-0000-0000-00003F680000}"/>
    <cellStyle name="Comma 2 4 2 10_AVA DVA EL" xfId="19555" xr:uid="{00000000-0005-0000-0000-000040680000}"/>
    <cellStyle name="Comma 2 4 2 11" xfId="19556" xr:uid="{00000000-0005-0000-0000-000041680000}"/>
    <cellStyle name="Comma 2 4 2 11 2" xfId="19557" xr:uid="{00000000-0005-0000-0000-000042680000}"/>
    <cellStyle name="Comma 2 4 2 11 3" xfId="19558" xr:uid="{00000000-0005-0000-0000-000043680000}"/>
    <cellStyle name="Comma 2 4 2 11_AVA DVA EL" xfId="19559" xr:uid="{00000000-0005-0000-0000-000044680000}"/>
    <cellStyle name="Comma 2 4 2 12" xfId="19560" xr:uid="{00000000-0005-0000-0000-000045680000}"/>
    <cellStyle name="Comma 2 4 2 2" xfId="19561" xr:uid="{00000000-0005-0000-0000-000046680000}"/>
    <cellStyle name="Comma 2 4 2 2 10" xfId="19562" xr:uid="{00000000-0005-0000-0000-000047680000}"/>
    <cellStyle name="Comma 2 4 2 2 11" xfId="19563" xr:uid="{00000000-0005-0000-0000-000048680000}"/>
    <cellStyle name="Comma 2 4 2 2 2" xfId="19564" xr:uid="{00000000-0005-0000-0000-000049680000}"/>
    <cellStyle name="Comma 2 4 2 2 2 2" xfId="19565" xr:uid="{00000000-0005-0000-0000-00004A680000}"/>
    <cellStyle name="Comma 2 4 2 2 2 2 2" xfId="19566" xr:uid="{00000000-0005-0000-0000-00004B680000}"/>
    <cellStyle name="Comma 2 4 2 2 2 2 3" xfId="19567" xr:uid="{00000000-0005-0000-0000-00004C680000}"/>
    <cellStyle name="Comma 2 4 2 2 2 2_AVA DVA EL" xfId="19568" xr:uid="{00000000-0005-0000-0000-00004D680000}"/>
    <cellStyle name="Comma 2 4 2 2 2 3" xfId="19569" xr:uid="{00000000-0005-0000-0000-00004E680000}"/>
    <cellStyle name="Comma 2 4 2 2 2 3 2" xfId="19570" xr:uid="{00000000-0005-0000-0000-00004F680000}"/>
    <cellStyle name="Comma 2 4 2 2 2 3 3" xfId="19571" xr:uid="{00000000-0005-0000-0000-000050680000}"/>
    <cellStyle name="Comma 2 4 2 2 2 3_AVA DVA EL" xfId="19572" xr:uid="{00000000-0005-0000-0000-000051680000}"/>
    <cellStyle name="Comma 2 4 2 2 2 4" xfId="19573" xr:uid="{00000000-0005-0000-0000-000052680000}"/>
    <cellStyle name="Comma 2 4 2 2 2 5" xfId="19574" xr:uid="{00000000-0005-0000-0000-000053680000}"/>
    <cellStyle name="Comma 2 4 2 2 2_AVA DVA EL" xfId="19575" xr:uid="{00000000-0005-0000-0000-000054680000}"/>
    <cellStyle name="Comma 2 4 2 2 3" xfId="19576" xr:uid="{00000000-0005-0000-0000-000055680000}"/>
    <cellStyle name="Comma 2 4 2 2 3 2" xfId="19577" xr:uid="{00000000-0005-0000-0000-000056680000}"/>
    <cellStyle name="Comma 2 4 2 2 3 3" xfId="19578" xr:uid="{00000000-0005-0000-0000-000057680000}"/>
    <cellStyle name="Comma 2 4 2 2 3_AVA DVA EL" xfId="19579" xr:uid="{00000000-0005-0000-0000-000058680000}"/>
    <cellStyle name="Comma 2 4 2 2 4" xfId="19580" xr:uid="{00000000-0005-0000-0000-000059680000}"/>
    <cellStyle name="Comma 2 4 2 2 4 2" xfId="19581" xr:uid="{00000000-0005-0000-0000-00005A680000}"/>
    <cellStyle name="Comma 2 4 2 2 4 3" xfId="19582" xr:uid="{00000000-0005-0000-0000-00005B680000}"/>
    <cellStyle name="Comma 2 4 2 2 4_AVA DVA EL" xfId="19583" xr:uid="{00000000-0005-0000-0000-00005C680000}"/>
    <cellStyle name="Comma 2 4 2 2 5" xfId="19584" xr:uid="{00000000-0005-0000-0000-00005D680000}"/>
    <cellStyle name="Comma 2 4 2 2 5 2" xfId="19585" xr:uid="{00000000-0005-0000-0000-00005E680000}"/>
    <cellStyle name="Comma 2 4 2 2 5 3" xfId="19586" xr:uid="{00000000-0005-0000-0000-00005F680000}"/>
    <cellStyle name="Comma 2 4 2 2 5_AVA DVA EL" xfId="19587" xr:uid="{00000000-0005-0000-0000-000060680000}"/>
    <cellStyle name="Comma 2 4 2 2 6" xfId="19588" xr:uid="{00000000-0005-0000-0000-000061680000}"/>
    <cellStyle name="Comma 2 4 2 2 6 2" xfId="19589" xr:uid="{00000000-0005-0000-0000-000062680000}"/>
    <cellStyle name="Comma 2 4 2 2 6 3" xfId="19590" xr:uid="{00000000-0005-0000-0000-000063680000}"/>
    <cellStyle name="Comma 2 4 2 2 6_AVA DVA EL" xfId="19591" xr:uid="{00000000-0005-0000-0000-000064680000}"/>
    <cellStyle name="Comma 2 4 2 2 7" xfId="19592" xr:uid="{00000000-0005-0000-0000-000065680000}"/>
    <cellStyle name="Comma 2 4 2 2 7 2" xfId="19593" xr:uid="{00000000-0005-0000-0000-000066680000}"/>
    <cellStyle name="Comma 2 4 2 2 7 3" xfId="19594" xr:uid="{00000000-0005-0000-0000-000067680000}"/>
    <cellStyle name="Comma 2 4 2 2 7_AVA DVA EL" xfId="19595" xr:uid="{00000000-0005-0000-0000-000068680000}"/>
    <cellStyle name="Comma 2 4 2 2 8" xfId="19596" xr:uid="{00000000-0005-0000-0000-000069680000}"/>
    <cellStyle name="Comma 2 4 2 2 8 2" xfId="19597" xr:uid="{00000000-0005-0000-0000-00006A680000}"/>
    <cellStyle name="Comma 2 4 2 2 8 3" xfId="19598" xr:uid="{00000000-0005-0000-0000-00006B680000}"/>
    <cellStyle name="Comma 2 4 2 2 8_AVA DVA EL" xfId="19599" xr:uid="{00000000-0005-0000-0000-00006C680000}"/>
    <cellStyle name="Comma 2 4 2 2 9" xfId="19600" xr:uid="{00000000-0005-0000-0000-00006D680000}"/>
    <cellStyle name="Comma 2 4 2 2 9 2" xfId="19601" xr:uid="{00000000-0005-0000-0000-00006E680000}"/>
    <cellStyle name="Comma 2 4 2 2 9 3" xfId="19602" xr:uid="{00000000-0005-0000-0000-00006F680000}"/>
    <cellStyle name="Comma 2 4 2 2 9_AVA DVA EL" xfId="19603" xr:uid="{00000000-0005-0000-0000-000070680000}"/>
    <cellStyle name="Comma 2 4 2 2_AVA DVA EL" xfId="19604" xr:uid="{00000000-0005-0000-0000-000071680000}"/>
    <cellStyle name="Comma 2 4 2 3" xfId="19605" xr:uid="{00000000-0005-0000-0000-000072680000}"/>
    <cellStyle name="Comma 2 4 2 3 2" xfId="19606" xr:uid="{00000000-0005-0000-0000-000073680000}"/>
    <cellStyle name="Comma 2 4 2 3 2 2" xfId="19607" xr:uid="{00000000-0005-0000-0000-000074680000}"/>
    <cellStyle name="Comma 2 4 2 3 2 3" xfId="19608" xr:uid="{00000000-0005-0000-0000-000075680000}"/>
    <cellStyle name="Comma 2 4 2 3 2_AVA DVA EL" xfId="19609" xr:uid="{00000000-0005-0000-0000-000076680000}"/>
    <cellStyle name="Comma 2 4 2 3 3" xfId="19610" xr:uid="{00000000-0005-0000-0000-000077680000}"/>
    <cellStyle name="Comma 2 4 2 3 3 2" xfId="19611" xr:uid="{00000000-0005-0000-0000-000078680000}"/>
    <cellStyle name="Comma 2 4 2 3 3 3" xfId="19612" xr:uid="{00000000-0005-0000-0000-000079680000}"/>
    <cellStyle name="Comma 2 4 2 3 3_AVA DVA EL" xfId="19613" xr:uid="{00000000-0005-0000-0000-00007A680000}"/>
    <cellStyle name="Comma 2 4 2 3 4" xfId="19614" xr:uid="{00000000-0005-0000-0000-00007B680000}"/>
    <cellStyle name="Comma 2 4 2 3 5" xfId="19615" xr:uid="{00000000-0005-0000-0000-00007C680000}"/>
    <cellStyle name="Comma 2 4 2 3_AVA DVA EL" xfId="19616" xr:uid="{00000000-0005-0000-0000-00007D680000}"/>
    <cellStyle name="Comma 2 4 2 4" xfId="19617" xr:uid="{00000000-0005-0000-0000-00007E680000}"/>
    <cellStyle name="Comma 2 4 2 4 2" xfId="19618" xr:uid="{00000000-0005-0000-0000-00007F680000}"/>
    <cellStyle name="Comma 2 4 2 4 3" xfId="19619" xr:uid="{00000000-0005-0000-0000-000080680000}"/>
    <cellStyle name="Comma 2 4 2 4_AVA DVA EL" xfId="19620" xr:uid="{00000000-0005-0000-0000-000081680000}"/>
    <cellStyle name="Comma 2 4 2 5" xfId="19621" xr:uid="{00000000-0005-0000-0000-000082680000}"/>
    <cellStyle name="Comma 2 4 2 5 2" xfId="19622" xr:uid="{00000000-0005-0000-0000-000083680000}"/>
    <cellStyle name="Comma 2 4 2 5 3" xfId="19623" xr:uid="{00000000-0005-0000-0000-000084680000}"/>
    <cellStyle name="Comma 2 4 2 5_AVA DVA EL" xfId="19624" xr:uid="{00000000-0005-0000-0000-000085680000}"/>
    <cellStyle name="Comma 2 4 2 6" xfId="19625" xr:uid="{00000000-0005-0000-0000-000086680000}"/>
    <cellStyle name="Comma 2 4 2 6 2" xfId="19626" xr:uid="{00000000-0005-0000-0000-000087680000}"/>
    <cellStyle name="Comma 2 4 2 6 3" xfId="19627" xr:uid="{00000000-0005-0000-0000-000088680000}"/>
    <cellStyle name="Comma 2 4 2 6_AVA DVA EL" xfId="19628" xr:uid="{00000000-0005-0000-0000-000089680000}"/>
    <cellStyle name="Comma 2 4 2 7" xfId="19629" xr:uid="{00000000-0005-0000-0000-00008A680000}"/>
    <cellStyle name="Comma 2 4 2 7 2" xfId="19630" xr:uid="{00000000-0005-0000-0000-00008B680000}"/>
    <cellStyle name="Comma 2 4 2 7 3" xfId="19631" xr:uid="{00000000-0005-0000-0000-00008C680000}"/>
    <cellStyle name="Comma 2 4 2 7_AVA DVA EL" xfId="19632" xr:uid="{00000000-0005-0000-0000-00008D680000}"/>
    <cellStyle name="Comma 2 4 2 8" xfId="19633" xr:uid="{00000000-0005-0000-0000-00008E680000}"/>
    <cellStyle name="Comma 2 4 2 8 2" xfId="19634" xr:uid="{00000000-0005-0000-0000-00008F680000}"/>
    <cellStyle name="Comma 2 4 2 8 3" xfId="19635" xr:uid="{00000000-0005-0000-0000-000090680000}"/>
    <cellStyle name="Comma 2 4 2 8_AVA DVA EL" xfId="19636" xr:uid="{00000000-0005-0000-0000-000091680000}"/>
    <cellStyle name="Comma 2 4 2 9" xfId="19637" xr:uid="{00000000-0005-0000-0000-000092680000}"/>
    <cellStyle name="Comma 2 4 2 9 2" xfId="19638" xr:uid="{00000000-0005-0000-0000-000093680000}"/>
    <cellStyle name="Comma 2 4 2 9 3" xfId="19639" xr:uid="{00000000-0005-0000-0000-000094680000}"/>
    <cellStyle name="Comma 2 4 2 9_AVA DVA EL" xfId="19640" xr:uid="{00000000-0005-0000-0000-000095680000}"/>
    <cellStyle name="Comma 2 4 2_AVA DVA EL" xfId="19641" xr:uid="{00000000-0005-0000-0000-000096680000}"/>
    <cellStyle name="Comma 2 4 3" xfId="19642" xr:uid="{00000000-0005-0000-0000-000097680000}"/>
    <cellStyle name="Comma 2 4 3 10" xfId="19643" xr:uid="{00000000-0005-0000-0000-000098680000}"/>
    <cellStyle name="Comma 2 4 3 11" xfId="19644" xr:uid="{00000000-0005-0000-0000-000099680000}"/>
    <cellStyle name="Comma 2 4 3 2" xfId="19645" xr:uid="{00000000-0005-0000-0000-00009A680000}"/>
    <cellStyle name="Comma 2 4 3 2 2" xfId="19646" xr:uid="{00000000-0005-0000-0000-00009B680000}"/>
    <cellStyle name="Comma 2 4 3 2 2 2" xfId="19647" xr:uid="{00000000-0005-0000-0000-00009C680000}"/>
    <cellStyle name="Comma 2 4 3 2 2 3" xfId="19648" xr:uid="{00000000-0005-0000-0000-00009D680000}"/>
    <cellStyle name="Comma 2 4 3 2 2_AVA DVA EL" xfId="19649" xr:uid="{00000000-0005-0000-0000-00009E680000}"/>
    <cellStyle name="Comma 2 4 3 2 3" xfId="19650" xr:uid="{00000000-0005-0000-0000-00009F680000}"/>
    <cellStyle name="Comma 2 4 3 2 3 2" xfId="19651" xr:uid="{00000000-0005-0000-0000-0000A0680000}"/>
    <cellStyle name="Comma 2 4 3 2 3 3" xfId="19652" xr:uid="{00000000-0005-0000-0000-0000A1680000}"/>
    <cellStyle name="Comma 2 4 3 2 3_AVA DVA EL" xfId="19653" xr:uid="{00000000-0005-0000-0000-0000A2680000}"/>
    <cellStyle name="Comma 2 4 3 2 4" xfId="19654" xr:uid="{00000000-0005-0000-0000-0000A3680000}"/>
    <cellStyle name="Comma 2 4 3 2 5" xfId="19655" xr:uid="{00000000-0005-0000-0000-0000A4680000}"/>
    <cellStyle name="Comma 2 4 3 2_AVA DVA EL" xfId="19656" xr:uid="{00000000-0005-0000-0000-0000A5680000}"/>
    <cellStyle name="Comma 2 4 3 3" xfId="19657" xr:uid="{00000000-0005-0000-0000-0000A6680000}"/>
    <cellStyle name="Comma 2 4 3 3 2" xfId="19658" xr:uid="{00000000-0005-0000-0000-0000A7680000}"/>
    <cellStyle name="Comma 2 4 3 3 3" xfId="19659" xr:uid="{00000000-0005-0000-0000-0000A8680000}"/>
    <cellStyle name="Comma 2 4 3 3_AVA DVA EL" xfId="19660" xr:uid="{00000000-0005-0000-0000-0000A9680000}"/>
    <cellStyle name="Comma 2 4 3 4" xfId="19661" xr:uid="{00000000-0005-0000-0000-0000AA680000}"/>
    <cellStyle name="Comma 2 4 3 4 2" xfId="19662" xr:uid="{00000000-0005-0000-0000-0000AB680000}"/>
    <cellStyle name="Comma 2 4 3 4 3" xfId="19663" xr:uid="{00000000-0005-0000-0000-0000AC680000}"/>
    <cellStyle name="Comma 2 4 3 4_AVA DVA EL" xfId="19664" xr:uid="{00000000-0005-0000-0000-0000AD680000}"/>
    <cellStyle name="Comma 2 4 3 5" xfId="19665" xr:uid="{00000000-0005-0000-0000-0000AE680000}"/>
    <cellStyle name="Comma 2 4 3 5 2" xfId="19666" xr:uid="{00000000-0005-0000-0000-0000AF680000}"/>
    <cellStyle name="Comma 2 4 3 5 3" xfId="19667" xr:uid="{00000000-0005-0000-0000-0000B0680000}"/>
    <cellStyle name="Comma 2 4 3 5_AVA DVA EL" xfId="19668" xr:uid="{00000000-0005-0000-0000-0000B1680000}"/>
    <cellStyle name="Comma 2 4 3 6" xfId="19669" xr:uid="{00000000-0005-0000-0000-0000B2680000}"/>
    <cellStyle name="Comma 2 4 3 6 2" xfId="19670" xr:uid="{00000000-0005-0000-0000-0000B3680000}"/>
    <cellStyle name="Comma 2 4 3 6 3" xfId="19671" xr:uid="{00000000-0005-0000-0000-0000B4680000}"/>
    <cellStyle name="Comma 2 4 3 6_AVA DVA EL" xfId="19672" xr:uid="{00000000-0005-0000-0000-0000B5680000}"/>
    <cellStyle name="Comma 2 4 3 7" xfId="19673" xr:uid="{00000000-0005-0000-0000-0000B6680000}"/>
    <cellStyle name="Comma 2 4 3 7 2" xfId="19674" xr:uid="{00000000-0005-0000-0000-0000B7680000}"/>
    <cellStyle name="Comma 2 4 3 7 3" xfId="19675" xr:uid="{00000000-0005-0000-0000-0000B8680000}"/>
    <cellStyle name="Comma 2 4 3 7_AVA DVA EL" xfId="19676" xr:uid="{00000000-0005-0000-0000-0000B9680000}"/>
    <cellStyle name="Comma 2 4 3 8" xfId="19677" xr:uid="{00000000-0005-0000-0000-0000BA680000}"/>
    <cellStyle name="Comma 2 4 3 8 2" xfId="19678" xr:uid="{00000000-0005-0000-0000-0000BB680000}"/>
    <cellStyle name="Comma 2 4 3 8 3" xfId="19679" xr:uid="{00000000-0005-0000-0000-0000BC680000}"/>
    <cellStyle name="Comma 2 4 3 8_AVA DVA EL" xfId="19680" xr:uid="{00000000-0005-0000-0000-0000BD680000}"/>
    <cellStyle name="Comma 2 4 3 9" xfId="19681" xr:uid="{00000000-0005-0000-0000-0000BE680000}"/>
    <cellStyle name="Comma 2 4 3 9 2" xfId="19682" xr:uid="{00000000-0005-0000-0000-0000BF680000}"/>
    <cellStyle name="Comma 2 4 3 9 3" xfId="19683" xr:uid="{00000000-0005-0000-0000-0000C0680000}"/>
    <cellStyle name="Comma 2 4 3 9_AVA DVA EL" xfId="19684" xr:uid="{00000000-0005-0000-0000-0000C1680000}"/>
    <cellStyle name="Comma 2 4 3_AVA DVA EL" xfId="19685" xr:uid="{00000000-0005-0000-0000-0000C2680000}"/>
    <cellStyle name="Comma 2 4 4" xfId="19686" xr:uid="{00000000-0005-0000-0000-0000C3680000}"/>
    <cellStyle name="Comma 2 4 4 2" xfId="19687" xr:uid="{00000000-0005-0000-0000-0000C4680000}"/>
    <cellStyle name="Comma 2 4 4 2 2" xfId="19688" xr:uid="{00000000-0005-0000-0000-0000C5680000}"/>
    <cellStyle name="Comma 2 4 4 2 3" xfId="19689" xr:uid="{00000000-0005-0000-0000-0000C6680000}"/>
    <cellStyle name="Comma 2 4 4 2_AVA DVA EL" xfId="19690" xr:uid="{00000000-0005-0000-0000-0000C7680000}"/>
    <cellStyle name="Comma 2 4 4 3" xfId="19691" xr:uid="{00000000-0005-0000-0000-0000C8680000}"/>
    <cellStyle name="Comma 2 4 4 3 2" xfId="19692" xr:uid="{00000000-0005-0000-0000-0000C9680000}"/>
    <cellStyle name="Comma 2 4 4 3 3" xfId="19693" xr:uid="{00000000-0005-0000-0000-0000CA680000}"/>
    <cellStyle name="Comma 2 4 4 3_AVA DVA EL" xfId="19694" xr:uid="{00000000-0005-0000-0000-0000CB680000}"/>
    <cellStyle name="Comma 2 4 4 4" xfId="19695" xr:uid="{00000000-0005-0000-0000-0000CC680000}"/>
    <cellStyle name="Comma 2 4 4 5" xfId="19696" xr:uid="{00000000-0005-0000-0000-0000CD680000}"/>
    <cellStyle name="Comma 2 4 4_AVA DVA EL" xfId="19697" xr:uid="{00000000-0005-0000-0000-0000CE680000}"/>
    <cellStyle name="Comma 2 4 5" xfId="19698" xr:uid="{00000000-0005-0000-0000-0000CF680000}"/>
    <cellStyle name="Comma 2 4 5 2" xfId="19699" xr:uid="{00000000-0005-0000-0000-0000D0680000}"/>
    <cellStyle name="Comma 2 4 5 3" xfId="19700" xr:uid="{00000000-0005-0000-0000-0000D1680000}"/>
    <cellStyle name="Comma 2 4 5_AVA DVA EL" xfId="19701" xr:uid="{00000000-0005-0000-0000-0000D2680000}"/>
    <cellStyle name="Comma 2 4 6" xfId="19702" xr:uid="{00000000-0005-0000-0000-0000D3680000}"/>
    <cellStyle name="Comma 2 4 6 2" xfId="19703" xr:uid="{00000000-0005-0000-0000-0000D4680000}"/>
    <cellStyle name="Comma 2 4 6 3" xfId="19704" xr:uid="{00000000-0005-0000-0000-0000D5680000}"/>
    <cellStyle name="Comma 2 4 6_AVA DVA EL" xfId="19705" xr:uid="{00000000-0005-0000-0000-0000D6680000}"/>
    <cellStyle name="Comma 2 4 7" xfId="19706" xr:uid="{00000000-0005-0000-0000-0000D7680000}"/>
    <cellStyle name="Comma 2 4 7 2" xfId="19707" xr:uid="{00000000-0005-0000-0000-0000D8680000}"/>
    <cellStyle name="Comma 2 4 7 3" xfId="19708" xr:uid="{00000000-0005-0000-0000-0000D9680000}"/>
    <cellStyle name="Comma 2 4 7_AVA DVA EL" xfId="19709" xr:uid="{00000000-0005-0000-0000-0000DA680000}"/>
    <cellStyle name="Comma 2 4 8" xfId="19710" xr:uid="{00000000-0005-0000-0000-0000DB680000}"/>
    <cellStyle name="Comma 2 4 8 2" xfId="19711" xr:uid="{00000000-0005-0000-0000-0000DC680000}"/>
    <cellStyle name="Comma 2 4 8 3" xfId="19712" xr:uid="{00000000-0005-0000-0000-0000DD680000}"/>
    <cellStyle name="Comma 2 4 8_AVA DVA EL" xfId="19713" xr:uid="{00000000-0005-0000-0000-0000DE680000}"/>
    <cellStyle name="Comma 2 4 9" xfId="19714" xr:uid="{00000000-0005-0000-0000-0000DF680000}"/>
    <cellStyle name="Comma 2 4 9 2" xfId="19715" xr:uid="{00000000-0005-0000-0000-0000E0680000}"/>
    <cellStyle name="Comma 2 4 9 3" xfId="19716" xr:uid="{00000000-0005-0000-0000-0000E1680000}"/>
    <cellStyle name="Comma 2 4 9_AVA DVA EL" xfId="19717" xr:uid="{00000000-0005-0000-0000-0000E2680000}"/>
    <cellStyle name="Comma 2 4_AVA DVA EL" xfId="19718" xr:uid="{00000000-0005-0000-0000-0000E3680000}"/>
    <cellStyle name="Comma 2 5" xfId="6233" xr:uid="{00000000-0005-0000-0000-0000E4680000}"/>
    <cellStyle name="Comma 2 5 10" xfId="19719" xr:uid="{00000000-0005-0000-0000-0000E5680000}"/>
    <cellStyle name="Comma 2 5 10 2" xfId="19720" xr:uid="{00000000-0005-0000-0000-0000E6680000}"/>
    <cellStyle name="Comma 2 5 10 3" xfId="19721" xr:uid="{00000000-0005-0000-0000-0000E7680000}"/>
    <cellStyle name="Comma 2 5 10_AVA DVA EL" xfId="19722" xr:uid="{00000000-0005-0000-0000-0000E8680000}"/>
    <cellStyle name="Comma 2 5 11" xfId="19723" xr:uid="{00000000-0005-0000-0000-0000E9680000}"/>
    <cellStyle name="Comma 2 5 11 2" xfId="19724" xr:uid="{00000000-0005-0000-0000-0000EA680000}"/>
    <cellStyle name="Comma 2 5 11 3" xfId="19725" xr:uid="{00000000-0005-0000-0000-0000EB680000}"/>
    <cellStyle name="Comma 2 5 11_AVA DVA EL" xfId="19726" xr:uid="{00000000-0005-0000-0000-0000EC680000}"/>
    <cellStyle name="Comma 2 5 12" xfId="19727" xr:uid="{00000000-0005-0000-0000-0000ED680000}"/>
    <cellStyle name="Comma 2 5 12 2" xfId="19728" xr:uid="{00000000-0005-0000-0000-0000EE680000}"/>
    <cellStyle name="Comma 2 5 12_AVA DVA EL" xfId="19729" xr:uid="{00000000-0005-0000-0000-0000EF680000}"/>
    <cellStyle name="Comma 2 5 13" xfId="19730" xr:uid="{00000000-0005-0000-0000-0000F0680000}"/>
    <cellStyle name="Comma 2 5 14" xfId="19731" xr:uid="{00000000-0005-0000-0000-0000F1680000}"/>
    <cellStyle name="Comma 2 5 15" xfId="36820" xr:uid="{00000000-0005-0000-0000-0000F2680000}"/>
    <cellStyle name="Comma 2 5 2" xfId="19732" xr:uid="{00000000-0005-0000-0000-0000F3680000}"/>
    <cellStyle name="Comma 2 5 2 10" xfId="19733" xr:uid="{00000000-0005-0000-0000-0000F4680000}"/>
    <cellStyle name="Comma 2 5 2 11" xfId="19734" xr:uid="{00000000-0005-0000-0000-0000F5680000}"/>
    <cellStyle name="Comma 2 5 2 2" xfId="19735" xr:uid="{00000000-0005-0000-0000-0000F6680000}"/>
    <cellStyle name="Comma 2 5 2 2 2" xfId="19736" xr:uid="{00000000-0005-0000-0000-0000F7680000}"/>
    <cellStyle name="Comma 2 5 2 2 2 2" xfId="19737" xr:uid="{00000000-0005-0000-0000-0000F8680000}"/>
    <cellStyle name="Comma 2 5 2 2 2 3" xfId="19738" xr:uid="{00000000-0005-0000-0000-0000F9680000}"/>
    <cellStyle name="Comma 2 5 2 2 2_AVA DVA EL" xfId="19739" xr:uid="{00000000-0005-0000-0000-0000FA680000}"/>
    <cellStyle name="Comma 2 5 2 2 3" xfId="19740" xr:uid="{00000000-0005-0000-0000-0000FB680000}"/>
    <cellStyle name="Comma 2 5 2 2 3 2" xfId="19741" xr:uid="{00000000-0005-0000-0000-0000FC680000}"/>
    <cellStyle name="Comma 2 5 2 2 3 3" xfId="19742" xr:uid="{00000000-0005-0000-0000-0000FD680000}"/>
    <cellStyle name="Comma 2 5 2 2 3_AVA DVA EL" xfId="19743" xr:uid="{00000000-0005-0000-0000-0000FE680000}"/>
    <cellStyle name="Comma 2 5 2 2 4" xfId="19744" xr:uid="{00000000-0005-0000-0000-0000FF680000}"/>
    <cellStyle name="Comma 2 5 2 2 5" xfId="19745" xr:uid="{00000000-0005-0000-0000-000000690000}"/>
    <cellStyle name="Comma 2 5 2 2_AVA DVA EL" xfId="19746" xr:uid="{00000000-0005-0000-0000-000001690000}"/>
    <cellStyle name="Comma 2 5 2 3" xfId="19747" xr:uid="{00000000-0005-0000-0000-000002690000}"/>
    <cellStyle name="Comma 2 5 2 3 2" xfId="19748" xr:uid="{00000000-0005-0000-0000-000003690000}"/>
    <cellStyle name="Comma 2 5 2 3 3" xfId="19749" xr:uid="{00000000-0005-0000-0000-000004690000}"/>
    <cellStyle name="Comma 2 5 2 3_AVA DVA EL" xfId="19750" xr:uid="{00000000-0005-0000-0000-000005690000}"/>
    <cellStyle name="Comma 2 5 2 4" xfId="19751" xr:uid="{00000000-0005-0000-0000-000006690000}"/>
    <cellStyle name="Comma 2 5 2 4 2" xfId="19752" xr:uid="{00000000-0005-0000-0000-000007690000}"/>
    <cellStyle name="Comma 2 5 2 4 3" xfId="19753" xr:uid="{00000000-0005-0000-0000-000008690000}"/>
    <cellStyle name="Comma 2 5 2 4_AVA DVA EL" xfId="19754" xr:uid="{00000000-0005-0000-0000-000009690000}"/>
    <cellStyle name="Comma 2 5 2 5" xfId="19755" xr:uid="{00000000-0005-0000-0000-00000A690000}"/>
    <cellStyle name="Comma 2 5 2 5 2" xfId="19756" xr:uid="{00000000-0005-0000-0000-00000B690000}"/>
    <cellStyle name="Comma 2 5 2 5 3" xfId="19757" xr:uid="{00000000-0005-0000-0000-00000C690000}"/>
    <cellStyle name="Comma 2 5 2 5_AVA DVA EL" xfId="19758" xr:uid="{00000000-0005-0000-0000-00000D690000}"/>
    <cellStyle name="Comma 2 5 2 6" xfId="19759" xr:uid="{00000000-0005-0000-0000-00000E690000}"/>
    <cellStyle name="Comma 2 5 2 6 2" xfId="19760" xr:uid="{00000000-0005-0000-0000-00000F690000}"/>
    <cellStyle name="Comma 2 5 2 6 3" xfId="19761" xr:uid="{00000000-0005-0000-0000-000010690000}"/>
    <cellStyle name="Comma 2 5 2 6_AVA DVA EL" xfId="19762" xr:uid="{00000000-0005-0000-0000-000011690000}"/>
    <cellStyle name="Comma 2 5 2 7" xfId="19763" xr:uid="{00000000-0005-0000-0000-000012690000}"/>
    <cellStyle name="Comma 2 5 2 7 2" xfId="19764" xr:uid="{00000000-0005-0000-0000-000013690000}"/>
    <cellStyle name="Comma 2 5 2 7 3" xfId="19765" xr:uid="{00000000-0005-0000-0000-000014690000}"/>
    <cellStyle name="Comma 2 5 2 7_AVA DVA EL" xfId="19766" xr:uid="{00000000-0005-0000-0000-000015690000}"/>
    <cellStyle name="Comma 2 5 2 8" xfId="19767" xr:uid="{00000000-0005-0000-0000-000016690000}"/>
    <cellStyle name="Comma 2 5 2 8 2" xfId="19768" xr:uid="{00000000-0005-0000-0000-000017690000}"/>
    <cellStyle name="Comma 2 5 2 8 3" xfId="19769" xr:uid="{00000000-0005-0000-0000-000018690000}"/>
    <cellStyle name="Comma 2 5 2 8_AVA DVA EL" xfId="19770" xr:uid="{00000000-0005-0000-0000-000019690000}"/>
    <cellStyle name="Comma 2 5 2 9" xfId="19771" xr:uid="{00000000-0005-0000-0000-00001A690000}"/>
    <cellStyle name="Comma 2 5 2 9 2" xfId="19772" xr:uid="{00000000-0005-0000-0000-00001B690000}"/>
    <cellStyle name="Comma 2 5 2 9 3" xfId="19773" xr:uid="{00000000-0005-0000-0000-00001C690000}"/>
    <cellStyle name="Comma 2 5 2 9_AVA DVA EL" xfId="19774" xr:uid="{00000000-0005-0000-0000-00001D690000}"/>
    <cellStyle name="Comma 2 5 2_AVA DVA EL" xfId="19775" xr:uid="{00000000-0005-0000-0000-00001E690000}"/>
    <cellStyle name="Comma 2 5 3" xfId="19776" xr:uid="{00000000-0005-0000-0000-00001F690000}"/>
    <cellStyle name="Comma 2 5 3 2" xfId="19777" xr:uid="{00000000-0005-0000-0000-000020690000}"/>
    <cellStyle name="Comma 2 5 3 2 2" xfId="19778" xr:uid="{00000000-0005-0000-0000-000021690000}"/>
    <cellStyle name="Comma 2 5 3 2 3" xfId="19779" xr:uid="{00000000-0005-0000-0000-000022690000}"/>
    <cellStyle name="Comma 2 5 3 2_AVA DVA EL" xfId="19780" xr:uid="{00000000-0005-0000-0000-000023690000}"/>
    <cellStyle name="Comma 2 5 3 3" xfId="19781" xr:uid="{00000000-0005-0000-0000-000024690000}"/>
    <cellStyle name="Comma 2 5 3 3 2" xfId="19782" xr:uid="{00000000-0005-0000-0000-000025690000}"/>
    <cellStyle name="Comma 2 5 3 3 3" xfId="19783" xr:uid="{00000000-0005-0000-0000-000026690000}"/>
    <cellStyle name="Comma 2 5 3 3_AVA DVA EL" xfId="19784" xr:uid="{00000000-0005-0000-0000-000027690000}"/>
    <cellStyle name="Comma 2 5 3 4" xfId="19785" xr:uid="{00000000-0005-0000-0000-000028690000}"/>
    <cellStyle name="Comma 2 5 3 5" xfId="19786" xr:uid="{00000000-0005-0000-0000-000029690000}"/>
    <cellStyle name="Comma 2 5 3_AVA DVA EL" xfId="19787" xr:uid="{00000000-0005-0000-0000-00002A690000}"/>
    <cellStyle name="Comma 2 5 4" xfId="19788" xr:uid="{00000000-0005-0000-0000-00002B690000}"/>
    <cellStyle name="Comma 2 5 4 2" xfId="19789" xr:uid="{00000000-0005-0000-0000-00002C690000}"/>
    <cellStyle name="Comma 2 5 4 3" xfId="19790" xr:uid="{00000000-0005-0000-0000-00002D690000}"/>
    <cellStyle name="Comma 2 5 4_AVA DVA EL" xfId="19791" xr:uid="{00000000-0005-0000-0000-00002E690000}"/>
    <cellStyle name="Comma 2 5 5" xfId="19792" xr:uid="{00000000-0005-0000-0000-00002F690000}"/>
    <cellStyle name="Comma 2 5 5 2" xfId="19793" xr:uid="{00000000-0005-0000-0000-000030690000}"/>
    <cellStyle name="Comma 2 5 5 3" xfId="19794" xr:uid="{00000000-0005-0000-0000-000031690000}"/>
    <cellStyle name="Comma 2 5 5_AVA DVA EL" xfId="19795" xr:uid="{00000000-0005-0000-0000-000032690000}"/>
    <cellStyle name="Comma 2 5 6" xfId="19796" xr:uid="{00000000-0005-0000-0000-000033690000}"/>
    <cellStyle name="Comma 2 5 6 2" xfId="19797" xr:uid="{00000000-0005-0000-0000-000034690000}"/>
    <cellStyle name="Comma 2 5 6 3" xfId="19798" xr:uid="{00000000-0005-0000-0000-000035690000}"/>
    <cellStyle name="Comma 2 5 6_AVA DVA EL" xfId="19799" xr:uid="{00000000-0005-0000-0000-000036690000}"/>
    <cellStyle name="Comma 2 5 7" xfId="19800" xr:uid="{00000000-0005-0000-0000-000037690000}"/>
    <cellStyle name="Comma 2 5 7 2" xfId="19801" xr:uid="{00000000-0005-0000-0000-000038690000}"/>
    <cellStyle name="Comma 2 5 7 3" xfId="19802" xr:uid="{00000000-0005-0000-0000-000039690000}"/>
    <cellStyle name="Comma 2 5 7_AVA DVA EL" xfId="19803" xr:uid="{00000000-0005-0000-0000-00003A690000}"/>
    <cellStyle name="Comma 2 5 8" xfId="19804" xr:uid="{00000000-0005-0000-0000-00003B690000}"/>
    <cellStyle name="Comma 2 5 8 2" xfId="19805" xr:uid="{00000000-0005-0000-0000-00003C690000}"/>
    <cellStyle name="Comma 2 5 8 3" xfId="19806" xr:uid="{00000000-0005-0000-0000-00003D690000}"/>
    <cellStyle name="Comma 2 5 8_AVA DVA EL" xfId="19807" xr:uid="{00000000-0005-0000-0000-00003E690000}"/>
    <cellStyle name="Comma 2 5 9" xfId="19808" xr:uid="{00000000-0005-0000-0000-00003F690000}"/>
    <cellStyle name="Comma 2 5 9 2" xfId="19809" xr:uid="{00000000-0005-0000-0000-000040690000}"/>
    <cellStyle name="Comma 2 5 9 3" xfId="19810" xr:uid="{00000000-0005-0000-0000-000041690000}"/>
    <cellStyle name="Comma 2 5 9_AVA DVA EL" xfId="19811" xr:uid="{00000000-0005-0000-0000-000042690000}"/>
    <cellStyle name="Comma 2 5_AVA DVA EL" xfId="19812" xr:uid="{00000000-0005-0000-0000-000043690000}"/>
    <cellStyle name="Comma 2 6" xfId="6234" xr:uid="{00000000-0005-0000-0000-000044690000}"/>
    <cellStyle name="Comma 2 6 10" xfId="19813" xr:uid="{00000000-0005-0000-0000-000045690000}"/>
    <cellStyle name="Comma 2 6 10 2" xfId="19814" xr:uid="{00000000-0005-0000-0000-000046690000}"/>
    <cellStyle name="Comma 2 6 10 3" xfId="19815" xr:uid="{00000000-0005-0000-0000-000047690000}"/>
    <cellStyle name="Comma 2 6 10_AVA DVA EL" xfId="19816" xr:uid="{00000000-0005-0000-0000-000048690000}"/>
    <cellStyle name="Comma 2 6 11" xfId="19817" xr:uid="{00000000-0005-0000-0000-000049690000}"/>
    <cellStyle name="Comma 2 6 11 2" xfId="19818" xr:uid="{00000000-0005-0000-0000-00004A690000}"/>
    <cellStyle name="Comma 2 6 11 3" xfId="19819" xr:uid="{00000000-0005-0000-0000-00004B690000}"/>
    <cellStyle name="Comma 2 6 11_AVA DVA EL" xfId="19820" xr:uid="{00000000-0005-0000-0000-00004C690000}"/>
    <cellStyle name="Comma 2 6 12" xfId="19821" xr:uid="{00000000-0005-0000-0000-00004D690000}"/>
    <cellStyle name="Comma 2 6 12 2" xfId="19822" xr:uid="{00000000-0005-0000-0000-00004E690000}"/>
    <cellStyle name="Comma 2 6 12_AVA DVA EL" xfId="19823" xr:uid="{00000000-0005-0000-0000-00004F690000}"/>
    <cellStyle name="Comma 2 6 13" xfId="19824" xr:uid="{00000000-0005-0000-0000-000050690000}"/>
    <cellStyle name="Comma 2 6 14" xfId="19825" xr:uid="{00000000-0005-0000-0000-000051690000}"/>
    <cellStyle name="Comma 2 6 15" xfId="36821" xr:uid="{00000000-0005-0000-0000-000052690000}"/>
    <cellStyle name="Comma 2 6 2" xfId="19826" xr:uid="{00000000-0005-0000-0000-000053690000}"/>
    <cellStyle name="Comma 2 6 2 10" xfId="19827" xr:uid="{00000000-0005-0000-0000-000054690000}"/>
    <cellStyle name="Comma 2 6 2 11" xfId="19828" xr:uid="{00000000-0005-0000-0000-000055690000}"/>
    <cellStyle name="Comma 2 6 2 2" xfId="19829" xr:uid="{00000000-0005-0000-0000-000056690000}"/>
    <cellStyle name="Comma 2 6 2 2 2" xfId="19830" xr:uid="{00000000-0005-0000-0000-000057690000}"/>
    <cellStyle name="Comma 2 6 2 2 2 2" xfId="19831" xr:uid="{00000000-0005-0000-0000-000058690000}"/>
    <cellStyle name="Comma 2 6 2 2 2 3" xfId="19832" xr:uid="{00000000-0005-0000-0000-000059690000}"/>
    <cellStyle name="Comma 2 6 2 2 2_AVA DVA EL" xfId="19833" xr:uid="{00000000-0005-0000-0000-00005A690000}"/>
    <cellStyle name="Comma 2 6 2 2 3" xfId="19834" xr:uid="{00000000-0005-0000-0000-00005B690000}"/>
    <cellStyle name="Comma 2 6 2 2 3 2" xfId="19835" xr:uid="{00000000-0005-0000-0000-00005C690000}"/>
    <cellStyle name="Comma 2 6 2 2 3 3" xfId="19836" xr:uid="{00000000-0005-0000-0000-00005D690000}"/>
    <cellStyle name="Comma 2 6 2 2 3_AVA DVA EL" xfId="19837" xr:uid="{00000000-0005-0000-0000-00005E690000}"/>
    <cellStyle name="Comma 2 6 2 2 4" xfId="19838" xr:uid="{00000000-0005-0000-0000-00005F690000}"/>
    <cellStyle name="Comma 2 6 2 2 5" xfId="19839" xr:uid="{00000000-0005-0000-0000-000060690000}"/>
    <cellStyle name="Comma 2 6 2 2_AVA DVA EL" xfId="19840" xr:uid="{00000000-0005-0000-0000-000061690000}"/>
    <cellStyle name="Comma 2 6 2 3" xfId="19841" xr:uid="{00000000-0005-0000-0000-000062690000}"/>
    <cellStyle name="Comma 2 6 2 3 2" xfId="19842" xr:uid="{00000000-0005-0000-0000-000063690000}"/>
    <cellStyle name="Comma 2 6 2 3 3" xfId="19843" xr:uid="{00000000-0005-0000-0000-000064690000}"/>
    <cellStyle name="Comma 2 6 2 3_AVA DVA EL" xfId="19844" xr:uid="{00000000-0005-0000-0000-000065690000}"/>
    <cellStyle name="Comma 2 6 2 4" xfId="19845" xr:uid="{00000000-0005-0000-0000-000066690000}"/>
    <cellStyle name="Comma 2 6 2 4 2" xfId="19846" xr:uid="{00000000-0005-0000-0000-000067690000}"/>
    <cellStyle name="Comma 2 6 2 4 3" xfId="19847" xr:uid="{00000000-0005-0000-0000-000068690000}"/>
    <cellStyle name="Comma 2 6 2 4_AVA DVA EL" xfId="19848" xr:uid="{00000000-0005-0000-0000-000069690000}"/>
    <cellStyle name="Comma 2 6 2 5" xfId="19849" xr:uid="{00000000-0005-0000-0000-00006A690000}"/>
    <cellStyle name="Comma 2 6 2 5 2" xfId="19850" xr:uid="{00000000-0005-0000-0000-00006B690000}"/>
    <cellStyle name="Comma 2 6 2 5 3" xfId="19851" xr:uid="{00000000-0005-0000-0000-00006C690000}"/>
    <cellStyle name="Comma 2 6 2 5_AVA DVA EL" xfId="19852" xr:uid="{00000000-0005-0000-0000-00006D690000}"/>
    <cellStyle name="Comma 2 6 2 6" xfId="19853" xr:uid="{00000000-0005-0000-0000-00006E690000}"/>
    <cellStyle name="Comma 2 6 2 6 2" xfId="19854" xr:uid="{00000000-0005-0000-0000-00006F690000}"/>
    <cellStyle name="Comma 2 6 2 6 3" xfId="19855" xr:uid="{00000000-0005-0000-0000-000070690000}"/>
    <cellStyle name="Comma 2 6 2 6_AVA DVA EL" xfId="19856" xr:uid="{00000000-0005-0000-0000-000071690000}"/>
    <cellStyle name="Comma 2 6 2 7" xfId="19857" xr:uid="{00000000-0005-0000-0000-000072690000}"/>
    <cellStyle name="Comma 2 6 2 7 2" xfId="19858" xr:uid="{00000000-0005-0000-0000-000073690000}"/>
    <cellStyle name="Comma 2 6 2 7 3" xfId="19859" xr:uid="{00000000-0005-0000-0000-000074690000}"/>
    <cellStyle name="Comma 2 6 2 7_AVA DVA EL" xfId="19860" xr:uid="{00000000-0005-0000-0000-000075690000}"/>
    <cellStyle name="Comma 2 6 2 8" xfId="19861" xr:uid="{00000000-0005-0000-0000-000076690000}"/>
    <cellStyle name="Comma 2 6 2 8 2" xfId="19862" xr:uid="{00000000-0005-0000-0000-000077690000}"/>
    <cellStyle name="Comma 2 6 2 8 3" xfId="19863" xr:uid="{00000000-0005-0000-0000-000078690000}"/>
    <cellStyle name="Comma 2 6 2 8_AVA DVA EL" xfId="19864" xr:uid="{00000000-0005-0000-0000-000079690000}"/>
    <cellStyle name="Comma 2 6 2 9" xfId="19865" xr:uid="{00000000-0005-0000-0000-00007A690000}"/>
    <cellStyle name="Comma 2 6 2 9 2" xfId="19866" xr:uid="{00000000-0005-0000-0000-00007B690000}"/>
    <cellStyle name="Comma 2 6 2 9 3" xfId="19867" xr:uid="{00000000-0005-0000-0000-00007C690000}"/>
    <cellStyle name="Comma 2 6 2 9_AVA DVA EL" xfId="19868" xr:uid="{00000000-0005-0000-0000-00007D690000}"/>
    <cellStyle name="Comma 2 6 2_AVA DVA EL" xfId="19869" xr:uid="{00000000-0005-0000-0000-00007E690000}"/>
    <cellStyle name="Comma 2 6 3" xfId="19870" xr:uid="{00000000-0005-0000-0000-00007F690000}"/>
    <cellStyle name="Comma 2 6 3 2" xfId="19871" xr:uid="{00000000-0005-0000-0000-000080690000}"/>
    <cellStyle name="Comma 2 6 3 2 2" xfId="19872" xr:uid="{00000000-0005-0000-0000-000081690000}"/>
    <cellStyle name="Comma 2 6 3 2 3" xfId="19873" xr:uid="{00000000-0005-0000-0000-000082690000}"/>
    <cellStyle name="Comma 2 6 3 2_AVA DVA EL" xfId="19874" xr:uid="{00000000-0005-0000-0000-000083690000}"/>
    <cellStyle name="Comma 2 6 3 3" xfId="19875" xr:uid="{00000000-0005-0000-0000-000084690000}"/>
    <cellStyle name="Comma 2 6 3 3 2" xfId="19876" xr:uid="{00000000-0005-0000-0000-000085690000}"/>
    <cellStyle name="Comma 2 6 3 3 3" xfId="19877" xr:uid="{00000000-0005-0000-0000-000086690000}"/>
    <cellStyle name="Comma 2 6 3 3_AVA DVA EL" xfId="19878" xr:uid="{00000000-0005-0000-0000-000087690000}"/>
    <cellStyle name="Comma 2 6 3 4" xfId="19879" xr:uid="{00000000-0005-0000-0000-000088690000}"/>
    <cellStyle name="Comma 2 6 3 5" xfId="19880" xr:uid="{00000000-0005-0000-0000-000089690000}"/>
    <cellStyle name="Comma 2 6 3_AVA DVA EL" xfId="19881" xr:uid="{00000000-0005-0000-0000-00008A690000}"/>
    <cellStyle name="Comma 2 6 4" xfId="19882" xr:uid="{00000000-0005-0000-0000-00008B690000}"/>
    <cellStyle name="Comma 2 6 4 2" xfId="19883" xr:uid="{00000000-0005-0000-0000-00008C690000}"/>
    <cellStyle name="Comma 2 6 4 3" xfId="19884" xr:uid="{00000000-0005-0000-0000-00008D690000}"/>
    <cellStyle name="Comma 2 6 4_AVA DVA EL" xfId="19885" xr:uid="{00000000-0005-0000-0000-00008E690000}"/>
    <cellStyle name="Comma 2 6 5" xfId="19886" xr:uid="{00000000-0005-0000-0000-00008F690000}"/>
    <cellStyle name="Comma 2 6 5 2" xfId="19887" xr:uid="{00000000-0005-0000-0000-000090690000}"/>
    <cellStyle name="Comma 2 6 5 3" xfId="19888" xr:uid="{00000000-0005-0000-0000-000091690000}"/>
    <cellStyle name="Comma 2 6 5_AVA DVA EL" xfId="19889" xr:uid="{00000000-0005-0000-0000-000092690000}"/>
    <cellStyle name="Comma 2 6 6" xfId="19890" xr:uid="{00000000-0005-0000-0000-000093690000}"/>
    <cellStyle name="Comma 2 6 6 2" xfId="19891" xr:uid="{00000000-0005-0000-0000-000094690000}"/>
    <cellStyle name="Comma 2 6 6 3" xfId="19892" xr:uid="{00000000-0005-0000-0000-000095690000}"/>
    <cellStyle name="Comma 2 6 6_AVA DVA EL" xfId="19893" xr:uid="{00000000-0005-0000-0000-000096690000}"/>
    <cellStyle name="Comma 2 6 7" xfId="19894" xr:uid="{00000000-0005-0000-0000-000097690000}"/>
    <cellStyle name="Comma 2 6 7 2" xfId="19895" xr:uid="{00000000-0005-0000-0000-000098690000}"/>
    <cellStyle name="Comma 2 6 7 3" xfId="19896" xr:uid="{00000000-0005-0000-0000-000099690000}"/>
    <cellStyle name="Comma 2 6 7_AVA DVA EL" xfId="19897" xr:uid="{00000000-0005-0000-0000-00009A690000}"/>
    <cellStyle name="Comma 2 6 8" xfId="19898" xr:uid="{00000000-0005-0000-0000-00009B690000}"/>
    <cellStyle name="Comma 2 6 8 2" xfId="19899" xr:uid="{00000000-0005-0000-0000-00009C690000}"/>
    <cellStyle name="Comma 2 6 8 3" xfId="19900" xr:uid="{00000000-0005-0000-0000-00009D690000}"/>
    <cellStyle name="Comma 2 6 8_AVA DVA EL" xfId="19901" xr:uid="{00000000-0005-0000-0000-00009E690000}"/>
    <cellStyle name="Comma 2 6 9" xfId="19902" xr:uid="{00000000-0005-0000-0000-00009F690000}"/>
    <cellStyle name="Comma 2 6 9 2" xfId="19903" xr:uid="{00000000-0005-0000-0000-0000A0690000}"/>
    <cellStyle name="Comma 2 6 9 3" xfId="19904" xr:uid="{00000000-0005-0000-0000-0000A1690000}"/>
    <cellStyle name="Comma 2 6 9_AVA DVA EL" xfId="19905" xr:uid="{00000000-0005-0000-0000-0000A2690000}"/>
    <cellStyle name="Comma 2 6_AVA DVA EL" xfId="19906" xr:uid="{00000000-0005-0000-0000-0000A3690000}"/>
    <cellStyle name="Comma 2 7" xfId="6235" xr:uid="{00000000-0005-0000-0000-0000A4690000}"/>
    <cellStyle name="Comma 2 7 2" xfId="19907" xr:uid="{00000000-0005-0000-0000-0000A5690000}"/>
    <cellStyle name="Comma 2 7 2 2" xfId="19908" xr:uid="{00000000-0005-0000-0000-0000A6690000}"/>
    <cellStyle name="Comma 2 7 2 3" xfId="19909" xr:uid="{00000000-0005-0000-0000-0000A7690000}"/>
    <cellStyle name="Comma 2 7 2_AVA DVA EL" xfId="19910" xr:uid="{00000000-0005-0000-0000-0000A8690000}"/>
    <cellStyle name="Comma 2 7 3" xfId="19911" xr:uid="{00000000-0005-0000-0000-0000A9690000}"/>
    <cellStyle name="Comma 2 7 4" xfId="36822" xr:uid="{00000000-0005-0000-0000-0000AA690000}"/>
    <cellStyle name="Comma 2 7_AVA DVA EL" xfId="19912" xr:uid="{00000000-0005-0000-0000-0000AB690000}"/>
    <cellStyle name="Comma 2 8" xfId="6236" xr:uid="{00000000-0005-0000-0000-0000AC690000}"/>
    <cellStyle name="Comma 2 8 10" xfId="19913" xr:uid="{00000000-0005-0000-0000-0000AD690000}"/>
    <cellStyle name="Comma 2 8 10 2" xfId="19914" xr:uid="{00000000-0005-0000-0000-0000AE690000}"/>
    <cellStyle name="Comma 2 8 10 3" xfId="19915" xr:uid="{00000000-0005-0000-0000-0000AF690000}"/>
    <cellStyle name="Comma 2 8 10_AVA DVA EL" xfId="19916" xr:uid="{00000000-0005-0000-0000-0000B0690000}"/>
    <cellStyle name="Comma 2 8 11" xfId="19917" xr:uid="{00000000-0005-0000-0000-0000B1690000}"/>
    <cellStyle name="Comma 2 8 12" xfId="36823" xr:uid="{00000000-0005-0000-0000-0000B2690000}"/>
    <cellStyle name="Comma 2 8 2" xfId="19918" xr:uid="{00000000-0005-0000-0000-0000B3690000}"/>
    <cellStyle name="Comma 2 8 2 2" xfId="19919" xr:uid="{00000000-0005-0000-0000-0000B4690000}"/>
    <cellStyle name="Comma 2 8 2 2 2" xfId="19920" xr:uid="{00000000-0005-0000-0000-0000B5690000}"/>
    <cellStyle name="Comma 2 8 2 2 3" xfId="19921" xr:uid="{00000000-0005-0000-0000-0000B6690000}"/>
    <cellStyle name="Comma 2 8 2 2_AVA DVA EL" xfId="19922" xr:uid="{00000000-0005-0000-0000-0000B7690000}"/>
    <cellStyle name="Comma 2 8 2 3" xfId="19923" xr:uid="{00000000-0005-0000-0000-0000B8690000}"/>
    <cellStyle name="Comma 2 8 2 3 2" xfId="19924" xr:uid="{00000000-0005-0000-0000-0000B9690000}"/>
    <cellStyle name="Comma 2 8 2 3 3" xfId="19925" xr:uid="{00000000-0005-0000-0000-0000BA690000}"/>
    <cellStyle name="Comma 2 8 2 3_AVA DVA EL" xfId="19926" xr:uid="{00000000-0005-0000-0000-0000BB690000}"/>
    <cellStyle name="Comma 2 8 2 4" xfId="19927" xr:uid="{00000000-0005-0000-0000-0000BC690000}"/>
    <cellStyle name="Comma 2 8 2 5" xfId="19928" xr:uid="{00000000-0005-0000-0000-0000BD690000}"/>
    <cellStyle name="Comma 2 8 2_AVA DVA EL" xfId="19929" xr:uid="{00000000-0005-0000-0000-0000BE690000}"/>
    <cellStyle name="Comma 2 8 3" xfId="19930" xr:uid="{00000000-0005-0000-0000-0000BF690000}"/>
    <cellStyle name="Comma 2 8 3 2" xfId="19931" xr:uid="{00000000-0005-0000-0000-0000C0690000}"/>
    <cellStyle name="Comma 2 8 3 3" xfId="19932" xr:uid="{00000000-0005-0000-0000-0000C1690000}"/>
    <cellStyle name="Comma 2 8 3_AVA DVA EL" xfId="19933" xr:uid="{00000000-0005-0000-0000-0000C2690000}"/>
    <cellStyle name="Comma 2 8 4" xfId="19934" xr:uid="{00000000-0005-0000-0000-0000C3690000}"/>
    <cellStyle name="Comma 2 8 4 2" xfId="19935" xr:uid="{00000000-0005-0000-0000-0000C4690000}"/>
    <cellStyle name="Comma 2 8 4 3" xfId="19936" xr:uid="{00000000-0005-0000-0000-0000C5690000}"/>
    <cellStyle name="Comma 2 8 4_AVA DVA EL" xfId="19937" xr:uid="{00000000-0005-0000-0000-0000C6690000}"/>
    <cellStyle name="Comma 2 8 5" xfId="19938" xr:uid="{00000000-0005-0000-0000-0000C7690000}"/>
    <cellStyle name="Comma 2 8 5 2" xfId="19939" xr:uid="{00000000-0005-0000-0000-0000C8690000}"/>
    <cellStyle name="Comma 2 8 5 3" xfId="19940" xr:uid="{00000000-0005-0000-0000-0000C9690000}"/>
    <cellStyle name="Comma 2 8 5_AVA DVA EL" xfId="19941" xr:uid="{00000000-0005-0000-0000-0000CA690000}"/>
    <cellStyle name="Comma 2 8 6" xfId="19942" xr:uid="{00000000-0005-0000-0000-0000CB690000}"/>
    <cellStyle name="Comma 2 8 6 2" xfId="19943" xr:uid="{00000000-0005-0000-0000-0000CC690000}"/>
    <cellStyle name="Comma 2 8 6 3" xfId="19944" xr:uid="{00000000-0005-0000-0000-0000CD690000}"/>
    <cellStyle name="Comma 2 8 6_AVA DVA EL" xfId="19945" xr:uid="{00000000-0005-0000-0000-0000CE690000}"/>
    <cellStyle name="Comma 2 8 7" xfId="19946" xr:uid="{00000000-0005-0000-0000-0000CF690000}"/>
    <cellStyle name="Comma 2 8 7 2" xfId="19947" xr:uid="{00000000-0005-0000-0000-0000D0690000}"/>
    <cellStyle name="Comma 2 8 7 3" xfId="19948" xr:uid="{00000000-0005-0000-0000-0000D1690000}"/>
    <cellStyle name="Comma 2 8 7_AVA DVA EL" xfId="19949" xr:uid="{00000000-0005-0000-0000-0000D2690000}"/>
    <cellStyle name="Comma 2 8 8" xfId="19950" xr:uid="{00000000-0005-0000-0000-0000D3690000}"/>
    <cellStyle name="Comma 2 8 8 2" xfId="19951" xr:uid="{00000000-0005-0000-0000-0000D4690000}"/>
    <cellStyle name="Comma 2 8 8 3" xfId="19952" xr:uid="{00000000-0005-0000-0000-0000D5690000}"/>
    <cellStyle name="Comma 2 8 8_AVA DVA EL" xfId="19953" xr:uid="{00000000-0005-0000-0000-0000D6690000}"/>
    <cellStyle name="Comma 2 8 9" xfId="19954" xr:uid="{00000000-0005-0000-0000-0000D7690000}"/>
    <cellStyle name="Comma 2 8 9 2" xfId="19955" xr:uid="{00000000-0005-0000-0000-0000D8690000}"/>
    <cellStyle name="Comma 2 8 9 3" xfId="19956" xr:uid="{00000000-0005-0000-0000-0000D9690000}"/>
    <cellStyle name="Comma 2 8 9_AVA DVA EL" xfId="19957" xr:uid="{00000000-0005-0000-0000-0000DA690000}"/>
    <cellStyle name="Comma 2 8_AVA DVA EL" xfId="19958" xr:uid="{00000000-0005-0000-0000-0000DB690000}"/>
    <cellStyle name="Comma 2 9" xfId="6237" xr:uid="{00000000-0005-0000-0000-0000DC690000}"/>
    <cellStyle name="Comma 2 9 2" xfId="19959" xr:uid="{00000000-0005-0000-0000-0000DD690000}"/>
    <cellStyle name="Comma 2 9 2 2" xfId="19960" xr:uid="{00000000-0005-0000-0000-0000DE690000}"/>
    <cellStyle name="Comma 2 9 2 3" xfId="19961" xr:uid="{00000000-0005-0000-0000-0000DF690000}"/>
    <cellStyle name="Comma 2 9 2_AVA DVA EL" xfId="19962" xr:uid="{00000000-0005-0000-0000-0000E0690000}"/>
    <cellStyle name="Comma 2 9 3" xfId="19963" xr:uid="{00000000-0005-0000-0000-0000E1690000}"/>
    <cellStyle name="Comma 2 9 3 2" xfId="19964" xr:uid="{00000000-0005-0000-0000-0000E2690000}"/>
    <cellStyle name="Comma 2 9 3 3" xfId="19965" xr:uid="{00000000-0005-0000-0000-0000E3690000}"/>
    <cellStyle name="Comma 2 9 3_AVA DVA EL" xfId="19966" xr:uid="{00000000-0005-0000-0000-0000E4690000}"/>
    <cellStyle name="Comma 2 9 4" xfId="19967" xr:uid="{00000000-0005-0000-0000-0000E5690000}"/>
    <cellStyle name="Comma 2 9 4 2" xfId="19968" xr:uid="{00000000-0005-0000-0000-0000E6690000}"/>
    <cellStyle name="Comma 2 9 4 3" xfId="19969" xr:uid="{00000000-0005-0000-0000-0000E7690000}"/>
    <cellStyle name="Comma 2 9 4_AVA DVA EL" xfId="19970" xr:uid="{00000000-0005-0000-0000-0000E8690000}"/>
    <cellStyle name="Comma 2 9 5" xfId="19971" xr:uid="{00000000-0005-0000-0000-0000E9690000}"/>
    <cellStyle name="Comma 2 9 6" xfId="36824" xr:uid="{00000000-0005-0000-0000-0000EA690000}"/>
    <cellStyle name="Comma 2 9_AVA DVA EL" xfId="19972" xr:uid="{00000000-0005-0000-0000-0000EB690000}"/>
    <cellStyle name="Comma 2*" xfId="19973" xr:uid="{00000000-0005-0000-0000-0000EC690000}"/>
    <cellStyle name="Comma 2* 2" xfId="19974" xr:uid="{00000000-0005-0000-0000-0000ED690000}"/>
    <cellStyle name="Comma 2* 3" xfId="19975" xr:uid="{00000000-0005-0000-0000-0000EE690000}"/>
    <cellStyle name="Comma 2*_AVA DVA EL" xfId="19976" xr:uid="{00000000-0005-0000-0000-0000EF690000}"/>
    <cellStyle name="Comma 2_29-04-021" xfId="19977" xr:uid="{00000000-0005-0000-0000-0000F0690000}"/>
    <cellStyle name="Comma 20" xfId="6238" xr:uid="{00000000-0005-0000-0000-0000F1690000}"/>
    <cellStyle name="Comma 20 2" xfId="47962" xr:uid="{00000000-0005-0000-0000-0000F2690000}"/>
    <cellStyle name="Comma 20_LR2" xfId="53202" xr:uid="{C148B607-6BD3-4049-9DD5-3106891CD2DF}"/>
    <cellStyle name="Comma 21" xfId="6239" xr:uid="{00000000-0005-0000-0000-0000F3690000}"/>
    <cellStyle name="Comma 22" xfId="6240" xr:uid="{00000000-0005-0000-0000-0000F4690000}"/>
    <cellStyle name="Comma 23" xfId="6241" xr:uid="{00000000-0005-0000-0000-0000F5690000}"/>
    <cellStyle name="Comma 24" xfId="6242" xr:uid="{00000000-0005-0000-0000-0000F6690000}"/>
    <cellStyle name="Comma 25" xfId="6243" xr:uid="{00000000-0005-0000-0000-0000F7690000}"/>
    <cellStyle name="Comma 26" xfId="6244" xr:uid="{00000000-0005-0000-0000-0000F8690000}"/>
    <cellStyle name="Comma 27" xfId="6245" xr:uid="{00000000-0005-0000-0000-0000F9690000}"/>
    <cellStyle name="Comma 28" xfId="6246" xr:uid="{00000000-0005-0000-0000-0000FA690000}"/>
    <cellStyle name="Comma 29" xfId="6247" xr:uid="{00000000-0005-0000-0000-0000FB690000}"/>
    <cellStyle name="Comma 3" xfId="6248" xr:uid="{00000000-0005-0000-0000-0000FC690000}"/>
    <cellStyle name="Comma 3 10" xfId="19978" xr:uid="{00000000-0005-0000-0000-0000FD690000}"/>
    <cellStyle name="Comma 3 10 2" xfId="19979" xr:uid="{00000000-0005-0000-0000-0000FE690000}"/>
    <cellStyle name="Comma 3 10 3" xfId="19980" xr:uid="{00000000-0005-0000-0000-0000FF690000}"/>
    <cellStyle name="Comma 3 10_AVA DVA EL" xfId="19981" xr:uid="{00000000-0005-0000-0000-0000006A0000}"/>
    <cellStyle name="Comma 3 11" xfId="19982" xr:uid="{00000000-0005-0000-0000-0000016A0000}"/>
    <cellStyle name="Comma 3 11 2" xfId="19983" xr:uid="{00000000-0005-0000-0000-0000026A0000}"/>
    <cellStyle name="Comma 3 11 3" xfId="19984" xr:uid="{00000000-0005-0000-0000-0000036A0000}"/>
    <cellStyle name="Comma 3 11_AVA DVA EL" xfId="19985" xr:uid="{00000000-0005-0000-0000-0000046A0000}"/>
    <cellStyle name="Comma 3 12" xfId="19986" xr:uid="{00000000-0005-0000-0000-0000056A0000}"/>
    <cellStyle name="Comma 3 12 2" xfId="19987" xr:uid="{00000000-0005-0000-0000-0000066A0000}"/>
    <cellStyle name="Comma 3 12 3" xfId="19988" xr:uid="{00000000-0005-0000-0000-0000076A0000}"/>
    <cellStyle name="Comma 3 12_AVA DVA EL" xfId="19989" xr:uid="{00000000-0005-0000-0000-0000086A0000}"/>
    <cellStyle name="Comma 3 13" xfId="19990" xr:uid="{00000000-0005-0000-0000-0000096A0000}"/>
    <cellStyle name="Comma 3 13 2" xfId="19991" xr:uid="{00000000-0005-0000-0000-00000A6A0000}"/>
    <cellStyle name="Comma 3 13 3" xfId="19992" xr:uid="{00000000-0005-0000-0000-00000B6A0000}"/>
    <cellStyle name="Comma 3 13_AVA DVA EL" xfId="19993" xr:uid="{00000000-0005-0000-0000-00000C6A0000}"/>
    <cellStyle name="Comma 3 14" xfId="19994" xr:uid="{00000000-0005-0000-0000-00000D6A0000}"/>
    <cellStyle name="Comma 3 14 2" xfId="19995" xr:uid="{00000000-0005-0000-0000-00000E6A0000}"/>
    <cellStyle name="Comma 3 14 3" xfId="19996" xr:uid="{00000000-0005-0000-0000-00000F6A0000}"/>
    <cellStyle name="Comma 3 14_AVA DVA EL" xfId="19997" xr:uid="{00000000-0005-0000-0000-0000106A0000}"/>
    <cellStyle name="Comma 3 15" xfId="19998" xr:uid="{00000000-0005-0000-0000-0000116A0000}"/>
    <cellStyle name="Comma 3 15 2" xfId="19999" xr:uid="{00000000-0005-0000-0000-0000126A0000}"/>
    <cellStyle name="Comma 3 15 3" xfId="20000" xr:uid="{00000000-0005-0000-0000-0000136A0000}"/>
    <cellStyle name="Comma 3 15_AVA DVA EL" xfId="20001" xr:uid="{00000000-0005-0000-0000-0000146A0000}"/>
    <cellStyle name="Comma 3 16" xfId="20002" xr:uid="{00000000-0005-0000-0000-0000156A0000}"/>
    <cellStyle name="Comma 3 16 2" xfId="20003" xr:uid="{00000000-0005-0000-0000-0000166A0000}"/>
    <cellStyle name="Comma 3 16 2 2" xfId="20004" xr:uid="{00000000-0005-0000-0000-0000176A0000}"/>
    <cellStyle name="Comma 3 16 2 3" xfId="20005" xr:uid="{00000000-0005-0000-0000-0000186A0000}"/>
    <cellStyle name="Comma 3 16 2_AVA DVA EL" xfId="20006" xr:uid="{00000000-0005-0000-0000-0000196A0000}"/>
    <cellStyle name="Comma 3 16 3" xfId="20007" xr:uid="{00000000-0005-0000-0000-00001A6A0000}"/>
    <cellStyle name="Comma 3 16 4" xfId="20008" xr:uid="{00000000-0005-0000-0000-00001B6A0000}"/>
    <cellStyle name="Comma 3 16_AVA DVA EL" xfId="20009" xr:uid="{00000000-0005-0000-0000-00001C6A0000}"/>
    <cellStyle name="Comma 3 17" xfId="20010" xr:uid="{00000000-0005-0000-0000-00001D6A0000}"/>
    <cellStyle name="Comma 3 17 2" xfId="20011" xr:uid="{00000000-0005-0000-0000-00001E6A0000}"/>
    <cellStyle name="Comma 3 17 3" xfId="20012" xr:uid="{00000000-0005-0000-0000-00001F6A0000}"/>
    <cellStyle name="Comma 3 17_AVA DVA EL" xfId="20013" xr:uid="{00000000-0005-0000-0000-0000206A0000}"/>
    <cellStyle name="Comma 3 18" xfId="20014" xr:uid="{00000000-0005-0000-0000-0000216A0000}"/>
    <cellStyle name="Comma 3 18 2" xfId="20015" xr:uid="{00000000-0005-0000-0000-0000226A0000}"/>
    <cellStyle name="Comma 3 18 3" xfId="20016" xr:uid="{00000000-0005-0000-0000-0000236A0000}"/>
    <cellStyle name="Comma 3 18_AVA DVA EL" xfId="20017" xr:uid="{00000000-0005-0000-0000-0000246A0000}"/>
    <cellStyle name="Comma 3 19" xfId="20018" xr:uid="{00000000-0005-0000-0000-0000256A0000}"/>
    <cellStyle name="Comma 3 2" xfId="6249" xr:uid="{00000000-0005-0000-0000-0000266A0000}"/>
    <cellStyle name="Comma 3 2 10" xfId="20019" xr:uid="{00000000-0005-0000-0000-0000276A0000}"/>
    <cellStyle name="Comma 3 2 10 2" xfId="20020" xr:uid="{00000000-0005-0000-0000-0000286A0000}"/>
    <cellStyle name="Comma 3 2 10 3" xfId="20021" xr:uid="{00000000-0005-0000-0000-0000296A0000}"/>
    <cellStyle name="Comma 3 2 10_AVA DVA EL" xfId="20022" xr:uid="{00000000-0005-0000-0000-00002A6A0000}"/>
    <cellStyle name="Comma 3 2 11" xfId="20023" xr:uid="{00000000-0005-0000-0000-00002B6A0000}"/>
    <cellStyle name="Comma 3 2 11 2" xfId="20024" xr:uid="{00000000-0005-0000-0000-00002C6A0000}"/>
    <cellStyle name="Comma 3 2 11 3" xfId="20025" xr:uid="{00000000-0005-0000-0000-00002D6A0000}"/>
    <cellStyle name="Comma 3 2 11_AVA DVA EL" xfId="20026" xr:uid="{00000000-0005-0000-0000-00002E6A0000}"/>
    <cellStyle name="Comma 3 2 12" xfId="20027" xr:uid="{00000000-0005-0000-0000-00002F6A0000}"/>
    <cellStyle name="Comma 3 2 12 2" xfId="20028" xr:uid="{00000000-0005-0000-0000-0000306A0000}"/>
    <cellStyle name="Comma 3 2 12 3" xfId="20029" xr:uid="{00000000-0005-0000-0000-0000316A0000}"/>
    <cellStyle name="Comma 3 2 12_AVA DVA EL" xfId="20030" xr:uid="{00000000-0005-0000-0000-0000326A0000}"/>
    <cellStyle name="Comma 3 2 13" xfId="20031" xr:uid="{00000000-0005-0000-0000-0000336A0000}"/>
    <cellStyle name="Comma 3 2 13 2" xfId="20032" xr:uid="{00000000-0005-0000-0000-0000346A0000}"/>
    <cellStyle name="Comma 3 2 13 3" xfId="20033" xr:uid="{00000000-0005-0000-0000-0000356A0000}"/>
    <cellStyle name="Comma 3 2 13_AVA DVA EL" xfId="20034" xr:uid="{00000000-0005-0000-0000-0000366A0000}"/>
    <cellStyle name="Comma 3 2 14" xfId="20035" xr:uid="{00000000-0005-0000-0000-0000376A0000}"/>
    <cellStyle name="Comma 3 2 14 2" xfId="20036" xr:uid="{00000000-0005-0000-0000-0000386A0000}"/>
    <cellStyle name="Comma 3 2 14 3" xfId="20037" xr:uid="{00000000-0005-0000-0000-0000396A0000}"/>
    <cellStyle name="Comma 3 2 14_AVA DVA EL" xfId="20038" xr:uid="{00000000-0005-0000-0000-00003A6A0000}"/>
    <cellStyle name="Comma 3 2 15" xfId="20039" xr:uid="{00000000-0005-0000-0000-00003B6A0000}"/>
    <cellStyle name="Comma 3 2 15 2" xfId="20040" xr:uid="{00000000-0005-0000-0000-00003C6A0000}"/>
    <cellStyle name="Comma 3 2 15 3" xfId="20041" xr:uid="{00000000-0005-0000-0000-00003D6A0000}"/>
    <cellStyle name="Comma 3 2 15_AVA DVA EL" xfId="20042" xr:uid="{00000000-0005-0000-0000-00003E6A0000}"/>
    <cellStyle name="Comma 3 2 16" xfId="20043" xr:uid="{00000000-0005-0000-0000-00003F6A0000}"/>
    <cellStyle name="Comma 3 2 17" xfId="36826" xr:uid="{00000000-0005-0000-0000-0000406A0000}"/>
    <cellStyle name="Comma 3 2 2" xfId="6250" xr:uid="{00000000-0005-0000-0000-0000416A0000}"/>
    <cellStyle name="Comma 3 2 2 10" xfId="20044" xr:uid="{00000000-0005-0000-0000-0000426A0000}"/>
    <cellStyle name="Comma 3 2 2 10 2" xfId="20045" xr:uid="{00000000-0005-0000-0000-0000436A0000}"/>
    <cellStyle name="Comma 3 2 2 10 3" xfId="20046" xr:uid="{00000000-0005-0000-0000-0000446A0000}"/>
    <cellStyle name="Comma 3 2 2 10_AVA DVA EL" xfId="20047" xr:uid="{00000000-0005-0000-0000-0000456A0000}"/>
    <cellStyle name="Comma 3 2 2 11" xfId="20048" xr:uid="{00000000-0005-0000-0000-0000466A0000}"/>
    <cellStyle name="Comma 3 2 2 11 2" xfId="20049" xr:uid="{00000000-0005-0000-0000-0000476A0000}"/>
    <cellStyle name="Comma 3 2 2 11 3" xfId="20050" xr:uid="{00000000-0005-0000-0000-0000486A0000}"/>
    <cellStyle name="Comma 3 2 2 11_AVA DVA EL" xfId="20051" xr:uid="{00000000-0005-0000-0000-0000496A0000}"/>
    <cellStyle name="Comma 3 2 2 12" xfId="20052" xr:uid="{00000000-0005-0000-0000-00004A6A0000}"/>
    <cellStyle name="Comma 3 2 2 12 2" xfId="20053" xr:uid="{00000000-0005-0000-0000-00004B6A0000}"/>
    <cellStyle name="Comma 3 2 2 12 3" xfId="20054" xr:uid="{00000000-0005-0000-0000-00004C6A0000}"/>
    <cellStyle name="Comma 3 2 2 12_AVA DVA EL" xfId="20055" xr:uid="{00000000-0005-0000-0000-00004D6A0000}"/>
    <cellStyle name="Comma 3 2 2 13" xfId="20056" xr:uid="{00000000-0005-0000-0000-00004E6A0000}"/>
    <cellStyle name="Comma 3 2 2 14" xfId="36827" xr:uid="{00000000-0005-0000-0000-00004F6A0000}"/>
    <cellStyle name="Comma 3 2 2 2" xfId="6251" xr:uid="{00000000-0005-0000-0000-0000506A0000}"/>
    <cellStyle name="Comma 3 2 2 2 10" xfId="20057" xr:uid="{00000000-0005-0000-0000-0000516A0000}"/>
    <cellStyle name="Comma 3 2 2 2 10 2" xfId="20058" xr:uid="{00000000-0005-0000-0000-0000526A0000}"/>
    <cellStyle name="Comma 3 2 2 2 10 3" xfId="20059" xr:uid="{00000000-0005-0000-0000-0000536A0000}"/>
    <cellStyle name="Comma 3 2 2 2 10_AVA DVA EL" xfId="20060" xr:uid="{00000000-0005-0000-0000-0000546A0000}"/>
    <cellStyle name="Comma 3 2 2 2 11" xfId="20061" xr:uid="{00000000-0005-0000-0000-0000556A0000}"/>
    <cellStyle name="Comma 3 2 2 2 11 2" xfId="20062" xr:uid="{00000000-0005-0000-0000-0000566A0000}"/>
    <cellStyle name="Comma 3 2 2 2 11 3" xfId="20063" xr:uid="{00000000-0005-0000-0000-0000576A0000}"/>
    <cellStyle name="Comma 3 2 2 2 11_AVA DVA EL" xfId="20064" xr:uid="{00000000-0005-0000-0000-0000586A0000}"/>
    <cellStyle name="Comma 3 2 2 2 12" xfId="20065" xr:uid="{00000000-0005-0000-0000-0000596A0000}"/>
    <cellStyle name="Comma 3 2 2 2 2" xfId="6252" xr:uid="{00000000-0005-0000-0000-00005A6A0000}"/>
    <cellStyle name="Comma 3 2 2 2 2 10" xfId="20066" xr:uid="{00000000-0005-0000-0000-00005B6A0000}"/>
    <cellStyle name="Comma 3 2 2 2 2 11" xfId="20067" xr:uid="{00000000-0005-0000-0000-00005C6A0000}"/>
    <cellStyle name="Comma 3 2 2 2 2 2" xfId="20068" xr:uid="{00000000-0005-0000-0000-00005D6A0000}"/>
    <cellStyle name="Comma 3 2 2 2 2 2 2" xfId="20069" xr:uid="{00000000-0005-0000-0000-00005E6A0000}"/>
    <cellStyle name="Comma 3 2 2 2 2 2 2 2" xfId="20070" xr:uid="{00000000-0005-0000-0000-00005F6A0000}"/>
    <cellStyle name="Comma 3 2 2 2 2 2 2 3" xfId="20071" xr:uid="{00000000-0005-0000-0000-0000606A0000}"/>
    <cellStyle name="Comma 3 2 2 2 2 2 2_AVA DVA EL" xfId="20072" xr:uid="{00000000-0005-0000-0000-0000616A0000}"/>
    <cellStyle name="Comma 3 2 2 2 2 2 3" xfId="20073" xr:uid="{00000000-0005-0000-0000-0000626A0000}"/>
    <cellStyle name="Comma 3 2 2 2 2 2 3 2" xfId="20074" xr:uid="{00000000-0005-0000-0000-0000636A0000}"/>
    <cellStyle name="Comma 3 2 2 2 2 2 3 3" xfId="20075" xr:uid="{00000000-0005-0000-0000-0000646A0000}"/>
    <cellStyle name="Comma 3 2 2 2 2 2 3_AVA DVA EL" xfId="20076" xr:uid="{00000000-0005-0000-0000-0000656A0000}"/>
    <cellStyle name="Comma 3 2 2 2 2 2 4" xfId="20077" xr:uid="{00000000-0005-0000-0000-0000666A0000}"/>
    <cellStyle name="Comma 3 2 2 2 2 2 5" xfId="20078" xr:uid="{00000000-0005-0000-0000-0000676A0000}"/>
    <cellStyle name="Comma 3 2 2 2 2 2_AVA DVA EL" xfId="20079" xr:uid="{00000000-0005-0000-0000-0000686A0000}"/>
    <cellStyle name="Comma 3 2 2 2 2 3" xfId="20080" xr:uid="{00000000-0005-0000-0000-0000696A0000}"/>
    <cellStyle name="Comma 3 2 2 2 2 3 2" xfId="20081" xr:uid="{00000000-0005-0000-0000-00006A6A0000}"/>
    <cellStyle name="Comma 3 2 2 2 2 3 3" xfId="20082" xr:uid="{00000000-0005-0000-0000-00006B6A0000}"/>
    <cellStyle name="Comma 3 2 2 2 2 3_AVA DVA EL" xfId="20083" xr:uid="{00000000-0005-0000-0000-00006C6A0000}"/>
    <cellStyle name="Comma 3 2 2 2 2 4" xfId="20084" xr:uid="{00000000-0005-0000-0000-00006D6A0000}"/>
    <cellStyle name="Comma 3 2 2 2 2 4 2" xfId="20085" xr:uid="{00000000-0005-0000-0000-00006E6A0000}"/>
    <cellStyle name="Comma 3 2 2 2 2 4 3" xfId="20086" xr:uid="{00000000-0005-0000-0000-00006F6A0000}"/>
    <cellStyle name="Comma 3 2 2 2 2 4_AVA DVA EL" xfId="20087" xr:uid="{00000000-0005-0000-0000-0000706A0000}"/>
    <cellStyle name="Comma 3 2 2 2 2 5" xfId="20088" xr:uid="{00000000-0005-0000-0000-0000716A0000}"/>
    <cellStyle name="Comma 3 2 2 2 2 5 2" xfId="20089" xr:uid="{00000000-0005-0000-0000-0000726A0000}"/>
    <cellStyle name="Comma 3 2 2 2 2 5 3" xfId="20090" xr:uid="{00000000-0005-0000-0000-0000736A0000}"/>
    <cellStyle name="Comma 3 2 2 2 2 5_AVA DVA EL" xfId="20091" xr:uid="{00000000-0005-0000-0000-0000746A0000}"/>
    <cellStyle name="Comma 3 2 2 2 2 6" xfId="20092" xr:uid="{00000000-0005-0000-0000-0000756A0000}"/>
    <cellStyle name="Comma 3 2 2 2 2 6 2" xfId="20093" xr:uid="{00000000-0005-0000-0000-0000766A0000}"/>
    <cellStyle name="Comma 3 2 2 2 2 6 3" xfId="20094" xr:uid="{00000000-0005-0000-0000-0000776A0000}"/>
    <cellStyle name="Comma 3 2 2 2 2 6_AVA DVA EL" xfId="20095" xr:uid="{00000000-0005-0000-0000-0000786A0000}"/>
    <cellStyle name="Comma 3 2 2 2 2 7" xfId="20096" xr:uid="{00000000-0005-0000-0000-0000796A0000}"/>
    <cellStyle name="Comma 3 2 2 2 2 7 2" xfId="20097" xr:uid="{00000000-0005-0000-0000-00007A6A0000}"/>
    <cellStyle name="Comma 3 2 2 2 2 7 3" xfId="20098" xr:uid="{00000000-0005-0000-0000-00007B6A0000}"/>
    <cellStyle name="Comma 3 2 2 2 2 7_AVA DVA EL" xfId="20099" xr:uid="{00000000-0005-0000-0000-00007C6A0000}"/>
    <cellStyle name="Comma 3 2 2 2 2 8" xfId="20100" xr:uid="{00000000-0005-0000-0000-00007D6A0000}"/>
    <cellStyle name="Comma 3 2 2 2 2 8 2" xfId="20101" xr:uid="{00000000-0005-0000-0000-00007E6A0000}"/>
    <cellStyle name="Comma 3 2 2 2 2 8 3" xfId="20102" xr:uid="{00000000-0005-0000-0000-00007F6A0000}"/>
    <cellStyle name="Comma 3 2 2 2 2 8_AVA DVA EL" xfId="20103" xr:uid="{00000000-0005-0000-0000-0000806A0000}"/>
    <cellStyle name="Comma 3 2 2 2 2 9" xfId="20104" xr:uid="{00000000-0005-0000-0000-0000816A0000}"/>
    <cellStyle name="Comma 3 2 2 2 2 9 2" xfId="20105" xr:uid="{00000000-0005-0000-0000-0000826A0000}"/>
    <cellStyle name="Comma 3 2 2 2 2 9 3" xfId="20106" xr:uid="{00000000-0005-0000-0000-0000836A0000}"/>
    <cellStyle name="Comma 3 2 2 2 2 9_AVA DVA EL" xfId="20107" xr:uid="{00000000-0005-0000-0000-0000846A0000}"/>
    <cellStyle name="Comma 3 2 2 2 2_AVA DVA EL" xfId="20108" xr:uid="{00000000-0005-0000-0000-0000856A0000}"/>
    <cellStyle name="Comma 3 2 2 2 3" xfId="20109" xr:uid="{00000000-0005-0000-0000-0000866A0000}"/>
    <cellStyle name="Comma 3 2 2 2 3 2" xfId="20110" xr:uid="{00000000-0005-0000-0000-0000876A0000}"/>
    <cellStyle name="Comma 3 2 2 2 3 2 2" xfId="20111" xr:uid="{00000000-0005-0000-0000-0000886A0000}"/>
    <cellStyle name="Comma 3 2 2 2 3 2 3" xfId="20112" xr:uid="{00000000-0005-0000-0000-0000896A0000}"/>
    <cellStyle name="Comma 3 2 2 2 3 2_AVA DVA EL" xfId="20113" xr:uid="{00000000-0005-0000-0000-00008A6A0000}"/>
    <cellStyle name="Comma 3 2 2 2 3 3" xfId="20114" xr:uid="{00000000-0005-0000-0000-00008B6A0000}"/>
    <cellStyle name="Comma 3 2 2 2 3 3 2" xfId="20115" xr:uid="{00000000-0005-0000-0000-00008C6A0000}"/>
    <cellStyle name="Comma 3 2 2 2 3 3 3" xfId="20116" xr:uid="{00000000-0005-0000-0000-00008D6A0000}"/>
    <cellStyle name="Comma 3 2 2 2 3 3_AVA DVA EL" xfId="20117" xr:uid="{00000000-0005-0000-0000-00008E6A0000}"/>
    <cellStyle name="Comma 3 2 2 2 3 4" xfId="20118" xr:uid="{00000000-0005-0000-0000-00008F6A0000}"/>
    <cellStyle name="Comma 3 2 2 2 3 5" xfId="20119" xr:uid="{00000000-0005-0000-0000-0000906A0000}"/>
    <cellStyle name="Comma 3 2 2 2 3_AVA DVA EL" xfId="20120" xr:uid="{00000000-0005-0000-0000-0000916A0000}"/>
    <cellStyle name="Comma 3 2 2 2 4" xfId="20121" xr:uid="{00000000-0005-0000-0000-0000926A0000}"/>
    <cellStyle name="Comma 3 2 2 2 4 2" xfId="20122" xr:uid="{00000000-0005-0000-0000-0000936A0000}"/>
    <cellStyle name="Comma 3 2 2 2 4 3" xfId="20123" xr:uid="{00000000-0005-0000-0000-0000946A0000}"/>
    <cellStyle name="Comma 3 2 2 2 4_AVA DVA EL" xfId="20124" xr:uid="{00000000-0005-0000-0000-0000956A0000}"/>
    <cellStyle name="Comma 3 2 2 2 5" xfId="20125" xr:uid="{00000000-0005-0000-0000-0000966A0000}"/>
    <cellStyle name="Comma 3 2 2 2 5 2" xfId="20126" xr:uid="{00000000-0005-0000-0000-0000976A0000}"/>
    <cellStyle name="Comma 3 2 2 2 5 3" xfId="20127" xr:uid="{00000000-0005-0000-0000-0000986A0000}"/>
    <cellStyle name="Comma 3 2 2 2 5_AVA DVA EL" xfId="20128" xr:uid="{00000000-0005-0000-0000-0000996A0000}"/>
    <cellStyle name="Comma 3 2 2 2 6" xfId="20129" xr:uid="{00000000-0005-0000-0000-00009A6A0000}"/>
    <cellStyle name="Comma 3 2 2 2 6 2" xfId="20130" xr:uid="{00000000-0005-0000-0000-00009B6A0000}"/>
    <cellStyle name="Comma 3 2 2 2 6 3" xfId="20131" xr:uid="{00000000-0005-0000-0000-00009C6A0000}"/>
    <cellStyle name="Comma 3 2 2 2 6_AVA DVA EL" xfId="20132" xr:uid="{00000000-0005-0000-0000-00009D6A0000}"/>
    <cellStyle name="Comma 3 2 2 2 7" xfId="20133" xr:uid="{00000000-0005-0000-0000-00009E6A0000}"/>
    <cellStyle name="Comma 3 2 2 2 7 2" xfId="20134" xr:uid="{00000000-0005-0000-0000-00009F6A0000}"/>
    <cellStyle name="Comma 3 2 2 2 7 3" xfId="20135" xr:uid="{00000000-0005-0000-0000-0000A06A0000}"/>
    <cellStyle name="Comma 3 2 2 2 7_AVA DVA EL" xfId="20136" xr:uid="{00000000-0005-0000-0000-0000A16A0000}"/>
    <cellStyle name="Comma 3 2 2 2 8" xfId="20137" xr:uid="{00000000-0005-0000-0000-0000A26A0000}"/>
    <cellStyle name="Comma 3 2 2 2 8 2" xfId="20138" xr:uid="{00000000-0005-0000-0000-0000A36A0000}"/>
    <cellStyle name="Comma 3 2 2 2 8 3" xfId="20139" xr:uid="{00000000-0005-0000-0000-0000A46A0000}"/>
    <cellStyle name="Comma 3 2 2 2 8_AVA DVA EL" xfId="20140" xr:uid="{00000000-0005-0000-0000-0000A56A0000}"/>
    <cellStyle name="Comma 3 2 2 2 9" xfId="20141" xr:uid="{00000000-0005-0000-0000-0000A66A0000}"/>
    <cellStyle name="Comma 3 2 2 2 9 2" xfId="20142" xr:uid="{00000000-0005-0000-0000-0000A76A0000}"/>
    <cellStyle name="Comma 3 2 2 2 9 3" xfId="20143" xr:uid="{00000000-0005-0000-0000-0000A86A0000}"/>
    <cellStyle name="Comma 3 2 2 2 9_AVA DVA EL" xfId="20144" xr:uid="{00000000-0005-0000-0000-0000A96A0000}"/>
    <cellStyle name="Comma 3 2 2 2_A01" xfId="12475" xr:uid="{00000000-0005-0000-0000-0000AA6A0000}"/>
    <cellStyle name="Comma 3 2 2 3" xfId="6253" xr:uid="{00000000-0005-0000-0000-0000AB6A0000}"/>
    <cellStyle name="Comma 3 2 2 3 10" xfId="20145" xr:uid="{00000000-0005-0000-0000-0000AC6A0000}"/>
    <cellStyle name="Comma 3 2 2 3 11" xfId="20146" xr:uid="{00000000-0005-0000-0000-0000AD6A0000}"/>
    <cellStyle name="Comma 3 2 2 3 2" xfId="20147" xr:uid="{00000000-0005-0000-0000-0000AE6A0000}"/>
    <cellStyle name="Comma 3 2 2 3 2 2" xfId="20148" xr:uid="{00000000-0005-0000-0000-0000AF6A0000}"/>
    <cellStyle name="Comma 3 2 2 3 2 2 2" xfId="20149" xr:uid="{00000000-0005-0000-0000-0000B06A0000}"/>
    <cellStyle name="Comma 3 2 2 3 2 2 3" xfId="20150" xr:uid="{00000000-0005-0000-0000-0000B16A0000}"/>
    <cellStyle name="Comma 3 2 2 3 2 2_AVA DVA EL" xfId="20151" xr:uid="{00000000-0005-0000-0000-0000B26A0000}"/>
    <cellStyle name="Comma 3 2 2 3 2 3" xfId="20152" xr:uid="{00000000-0005-0000-0000-0000B36A0000}"/>
    <cellStyle name="Comma 3 2 2 3 2 3 2" xfId="20153" xr:uid="{00000000-0005-0000-0000-0000B46A0000}"/>
    <cellStyle name="Comma 3 2 2 3 2 3 3" xfId="20154" xr:uid="{00000000-0005-0000-0000-0000B56A0000}"/>
    <cellStyle name="Comma 3 2 2 3 2 3_AVA DVA EL" xfId="20155" xr:uid="{00000000-0005-0000-0000-0000B66A0000}"/>
    <cellStyle name="Comma 3 2 2 3 2 4" xfId="20156" xr:uid="{00000000-0005-0000-0000-0000B76A0000}"/>
    <cellStyle name="Comma 3 2 2 3 2 5" xfId="20157" xr:uid="{00000000-0005-0000-0000-0000B86A0000}"/>
    <cellStyle name="Comma 3 2 2 3 2_AVA DVA EL" xfId="20158" xr:uid="{00000000-0005-0000-0000-0000B96A0000}"/>
    <cellStyle name="Comma 3 2 2 3 3" xfId="20159" xr:uid="{00000000-0005-0000-0000-0000BA6A0000}"/>
    <cellStyle name="Comma 3 2 2 3 3 2" xfId="20160" xr:uid="{00000000-0005-0000-0000-0000BB6A0000}"/>
    <cellStyle name="Comma 3 2 2 3 3 3" xfId="20161" xr:uid="{00000000-0005-0000-0000-0000BC6A0000}"/>
    <cellStyle name="Comma 3 2 2 3 3_AVA DVA EL" xfId="20162" xr:uid="{00000000-0005-0000-0000-0000BD6A0000}"/>
    <cellStyle name="Comma 3 2 2 3 4" xfId="20163" xr:uid="{00000000-0005-0000-0000-0000BE6A0000}"/>
    <cellStyle name="Comma 3 2 2 3 4 2" xfId="20164" xr:uid="{00000000-0005-0000-0000-0000BF6A0000}"/>
    <cellStyle name="Comma 3 2 2 3 4 3" xfId="20165" xr:uid="{00000000-0005-0000-0000-0000C06A0000}"/>
    <cellStyle name="Comma 3 2 2 3 4_AVA DVA EL" xfId="20166" xr:uid="{00000000-0005-0000-0000-0000C16A0000}"/>
    <cellStyle name="Comma 3 2 2 3 5" xfId="20167" xr:uid="{00000000-0005-0000-0000-0000C26A0000}"/>
    <cellStyle name="Comma 3 2 2 3 5 2" xfId="20168" xr:uid="{00000000-0005-0000-0000-0000C36A0000}"/>
    <cellStyle name="Comma 3 2 2 3 5 3" xfId="20169" xr:uid="{00000000-0005-0000-0000-0000C46A0000}"/>
    <cellStyle name="Comma 3 2 2 3 5_AVA DVA EL" xfId="20170" xr:uid="{00000000-0005-0000-0000-0000C56A0000}"/>
    <cellStyle name="Comma 3 2 2 3 6" xfId="20171" xr:uid="{00000000-0005-0000-0000-0000C66A0000}"/>
    <cellStyle name="Comma 3 2 2 3 6 2" xfId="20172" xr:uid="{00000000-0005-0000-0000-0000C76A0000}"/>
    <cellStyle name="Comma 3 2 2 3 6 3" xfId="20173" xr:uid="{00000000-0005-0000-0000-0000C86A0000}"/>
    <cellStyle name="Comma 3 2 2 3 6_AVA DVA EL" xfId="20174" xr:uid="{00000000-0005-0000-0000-0000C96A0000}"/>
    <cellStyle name="Comma 3 2 2 3 7" xfId="20175" xr:uid="{00000000-0005-0000-0000-0000CA6A0000}"/>
    <cellStyle name="Comma 3 2 2 3 7 2" xfId="20176" xr:uid="{00000000-0005-0000-0000-0000CB6A0000}"/>
    <cellStyle name="Comma 3 2 2 3 7 3" xfId="20177" xr:uid="{00000000-0005-0000-0000-0000CC6A0000}"/>
    <cellStyle name="Comma 3 2 2 3 7_AVA DVA EL" xfId="20178" xr:uid="{00000000-0005-0000-0000-0000CD6A0000}"/>
    <cellStyle name="Comma 3 2 2 3 8" xfId="20179" xr:uid="{00000000-0005-0000-0000-0000CE6A0000}"/>
    <cellStyle name="Comma 3 2 2 3 8 2" xfId="20180" xr:uid="{00000000-0005-0000-0000-0000CF6A0000}"/>
    <cellStyle name="Comma 3 2 2 3 8 3" xfId="20181" xr:uid="{00000000-0005-0000-0000-0000D06A0000}"/>
    <cellStyle name="Comma 3 2 2 3 8_AVA DVA EL" xfId="20182" xr:uid="{00000000-0005-0000-0000-0000D16A0000}"/>
    <cellStyle name="Comma 3 2 2 3 9" xfId="20183" xr:uid="{00000000-0005-0000-0000-0000D26A0000}"/>
    <cellStyle name="Comma 3 2 2 3 9 2" xfId="20184" xr:uid="{00000000-0005-0000-0000-0000D36A0000}"/>
    <cellStyle name="Comma 3 2 2 3 9 3" xfId="20185" xr:uid="{00000000-0005-0000-0000-0000D46A0000}"/>
    <cellStyle name="Comma 3 2 2 3 9_AVA DVA EL" xfId="20186" xr:uid="{00000000-0005-0000-0000-0000D56A0000}"/>
    <cellStyle name="Comma 3 2 2 3_AVA DVA EL" xfId="20187" xr:uid="{00000000-0005-0000-0000-0000D66A0000}"/>
    <cellStyle name="Comma 3 2 2 4" xfId="20188" xr:uid="{00000000-0005-0000-0000-0000D76A0000}"/>
    <cellStyle name="Comma 3 2 2 4 2" xfId="20189" xr:uid="{00000000-0005-0000-0000-0000D86A0000}"/>
    <cellStyle name="Comma 3 2 2 4 2 2" xfId="20190" xr:uid="{00000000-0005-0000-0000-0000D96A0000}"/>
    <cellStyle name="Comma 3 2 2 4 2 3" xfId="20191" xr:uid="{00000000-0005-0000-0000-0000DA6A0000}"/>
    <cellStyle name="Comma 3 2 2 4 2_AVA DVA EL" xfId="20192" xr:uid="{00000000-0005-0000-0000-0000DB6A0000}"/>
    <cellStyle name="Comma 3 2 2 4 3" xfId="20193" xr:uid="{00000000-0005-0000-0000-0000DC6A0000}"/>
    <cellStyle name="Comma 3 2 2 4 3 2" xfId="20194" xr:uid="{00000000-0005-0000-0000-0000DD6A0000}"/>
    <cellStyle name="Comma 3 2 2 4 3 3" xfId="20195" xr:uid="{00000000-0005-0000-0000-0000DE6A0000}"/>
    <cellStyle name="Comma 3 2 2 4 3_AVA DVA EL" xfId="20196" xr:uid="{00000000-0005-0000-0000-0000DF6A0000}"/>
    <cellStyle name="Comma 3 2 2 4 4" xfId="20197" xr:uid="{00000000-0005-0000-0000-0000E06A0000}"/>
    <cellStyle name="Comma 3 2 2 4 5" xfId="20198" xr:uid="{00000000-0005-0000-0000-0000E16A0000}"/>
    <cellStyle name="Comma 3 2 2 4_AVA DVA EL" xfId="20199" xr:uid="{00000000-0005-0000-0000-0000E26A0000}"/>
    <cellStyle name="Comma 3 2 2 5" xfId="20200" xr:uid="{00000000-0005-0000-0000-0000E36A0000}"/>
    <cellStyle name="Comma 3 2 2 5 2" xfId="20201" xr:uid="{00000000-0005-0000-0000-0000E46A0000}"/>
    <cellStyle name="Comma 3 2 2 5 3" xfId="20202" xr:uid="{00000000-0005-0000-0000-0000E56A0000}"/>
    <cellStyle name="Comma 3 2 2 5_AVA DVA EL" xfId="20203" xr:uid="{00000000-0005-0000-0000-0000E66A0000}"/>
    <cellStyle name="Comma 3 2 2 6" xfId="20204" xr:uid="{00000000-0005-0000-0000-0000E76A0000}"/>
    <cellStyle name="Comma 3 2 2 6 2" xfId="20205" xr:uid="{00000000-0005-0000-0000-0000E86A0000}"/>
    <cellStyle name="Comma 3 2 2 6 3" xfId="20206" xr:uid="{00000000-0005-0000-0000-0000E96A0000}"/>
    <cellStyle name="Comma 3 2 2 6_AVA DVA EL" xfId="20207" xr:uid="{00000000-0005-0000-0000-0000EA6A0000}"/>
    <cellStyle name="Comma 3 2 2 7" xfId="20208" xr:uid="{00000000-0005-0000-0000-0000EB6A0000}"/>
    <cellStyle name="Comma 3 2 2 7 2" xfId="20209" xr:uid="{00000000-0005-0000-0000-0000EC6A0000}"/>
    <cellStyle name="Comma 3 2 2 7 3" xfId="20210" xr:uid="{00000000-0005-0000-0000-0000ED6A0000}"/>
    <cellStyle name="Comma 3 2 2 7_AVA DVA EL" xfId="20211" xr:uid="{00000000-0005-0000-0000-0000EE6A0000}"/>
    <cellStyle name="Comma 3 2 2 8" xfId="20212" xr:uid="{00000000-0005-0000-0000-0000EF6A0000}"/>
    <cellStyle name="Comma 3 2 2 8 2" xfId="20213" xr:uid="{00000000-0005-0000-0000-0000F06A0000}"/>
    <cellStyle name="Comma 3 2 2 8 3" xfId="20214" xr:uid="{00000000-0005-0000-0000-0000F16A0000}"/>
    <cellStyle name="Comma 3 2 2 8_AVA DVA EL" xfId="20215" xr:uid="{00000000-0005-0000-0000-0000F26A0000}"/>
    <cellStyle name="Comma 3 2 2 9" xfId="20216" xr:uid="{00000000-0005-0000-0000-0000F36A0000}"/>
    <cellStyle name="Comma 3 2 2 9 2" xfId="20217" xr:uid="{00000000-0005-0000-0000-0000F46A0000}"/>
    <cellStyle name="Comma 3 2 2 9 3" xfId="20218" xr:uid="{00000000-0005-0000-0000-0000F56A0000}"/>
    <cellStyle name="Comma 3 2 2 9_AVA DVA EL" xfId="20219" xr:uid="{00000000-0005-0000-0000-0000F66A0000}"/>
    <cellStyle name="Comma 3 2 2_A01" xfId="12474" xr:uid="{00000000-0005-0000-0000-0000F76A0000}"/>
    <cellStyle name="Comma 3 2 3" xfId="6254" xr:uid="{00000000-0005-0000-0000-0000F86A0000}"/>
    <cellStyle name="Comma 3 2 3 10" xfId="20220" xr:uid="{00000000-0005-0000-0000-0000F96A0000}"/>
    <cellStyle name="Comma 3 2 3 10 2" xfId="20221" xr:uid="{00000000-0005-0000-0000-0000FA6A0000}"/>
    <cellStyle name="Comma 3 2 3 10 3" xfId="20222" xr:uid="{00000000-0005-0000-0000-0000FB6A0000}"/>
    <cellStyle name="Comma 3 2 3 10_AVA DVA EL" xfId="20223" xr:uid="{00000000-0005-0000-0000-0000FC6A0000}"/>
    <cellStyle name="Comma 3 2 3 11" xfId="20224" xr:uid="{00000000-0005-0000-0000-0000FD6A0000}"/>
    <cellStyle name="Comma 3 2 3 11 2" xfId="20225" xr:uid="{00000000-0005-0000-0000-0000FE6A0000}"/>
    <cellStyle name="Comma 3 2 3 11 3" xfId="20226" xr:uid="{00000000-0005-0000-0000-0000FF6A0000}"/>
    <cellStyle name="Comma 3 2 3 11_AVA DVA EL" xfId="20227" xr:uid="{00000000-0005-0000-0000-0000006B0000}"/>
    <cellStyle name="Comma 3 2 3 12" xfId="20228" xr:uid="{00000000-0005-0000-0000-0000016B0000}"/>
    <cellStyle name="Comma 3 2 3 12 2" xfId="20229" xr:uid="{00000000-0005-0000-0000-0000026B0000}"/>
    <cellStyle name="Comma 3 2 3 12 3" xfId="20230" xr:uid="{00000000-0005-0000-0000-0000036B0000}"/>
    <cellStyle name="Comma 3 2 3 12_AVA DVA EL" xfId="20231" xr:uid="{00000000-0005-0000-0000-0000046B0000}"/>
    <cellStyle name="Comma 3 2 3 13" xfId="20232" xr:uid="{00000000-0005-0000-0000-0000056B0000}"/>
    <cellStyle name="Comma 3 2 3 2" xfId="6255" xr:uid="{00000000-0005-0000-0000-0000066B0000}"/>
    <cellStyle name="Comma 3 2 3 2 10" xfId="20233" xr:uid="{00000000-0005-0000-0000-0000076B0000}"/>
    <cellStyle name="Comma 3 2 3 2 10 2" xfId="20234" xr:uid="{00000000-0005-0000-0000-0000086B0000}"/>
    <cellStyle name="Comma 3 2 3 2 10 3" xfId="20235" xr:uid="{00000000-0005-0000-0000-0000096B0000}"/>
    <cellStyle name="Comma 3 2 3 2 10_AVA DVA EL" xfId="20236" xr:uid="{00000000-0005-0000-0000-00000A6B0000}"/>
    <cellStyle name="Comma 3 2 3 2 11" xfId="20237" xr:uid="{00000000-0005-0000-0000-00000B6B0000}"/>
    <cellStyle name="Comma 3 2 3 2 12" xfId="20238" xr:uid="{00000000-0005-0000-0000-00000C6B0000}"/>
    <cellStyle name="Comma 3 2 3 2 2" xfId="20239" xr:uid="{00000000-0005-0000-0000-00000D6B0000}"/>
    <cellStyle name="Comma 3 2 3 2 2 10" xfId="20240" xr:uid="{00000000-0005-0000-0000-00000E6B0000}"/>
    <cellStyle name="Comma 3 2 3 2 2 11" xfId="20241" xr:uid="{00000000-0005-0000-0000-00000F6B0000}"/>
    <cellStyle name="Comma 3 2 3 2 2 2" xfId="20242" xr:uid="{00000000-0005-0000-0000-0000106B0000}"/>
    <cellStyle name="Comma 3 2 3 2 2 2 2" xfId="20243" xr:uid="{00000000-0005-0000-0000-0000116B0000}"/>
    <cellStyle name="Comma 3 2 3 2 2 2 2 2" xfId="20244" xr:uid="{00000000-0005-0000-0000-0000126B0000}"/>
    <cellStyle name="Comma 3 2 3 2 2 2 2 3" xfId="20245" xr:uid="{00000000-0005-0000-0000-0000136B0000}"/>
    <cellStyle name="Comma 3 2 3 2 2 2 2_AVA DVA EL" xfId="20246" xr:uid="{00000000-0005-0000-0000-0000146B0000}"/>
    <cellStyle name="Comma 3 2 3 2 2 2 3" xfId="20247" xr:uid="{00000000-0005-0000-0000-0000156B0000}"/>
    <cellStyle name="Comma 3 2 3 2 2 2 3 2" xfId="20248" xr:uid="{00000000-0005-0000-0000-0000166B0000}"/>
    <cellStyle name="Comma 3 2 3 2 2 2 3 3" xfId="20249" xr:uid="{00000000-0005-0000-0000-0000176B0000}"/>
    <cellStyle name="Comma 3 2 3 2 2 2 3_AVA DVA EL" xfId="20250" xr:uid="{00000000-0005-0000-0000-0000186B0000}"/>
    <cellStyle name="Comma 3 2 3 2 2 2 4" xfId="20251" xr:uid="{00000000-0005-0000-0000-0000196B0000}"/>
    <cellStyle name="Comma 3 2 3 2 2 2 5" xfId="20252" xr:uid="{00000000-0005-0000-0000-00001A6B0000}"/>
    <cellStyle name="Comma 3 2 3 2 2 2_AVA DVA EL" xfId="20253" xr:uid="{00000000-0005-0000-0000-00001B6B0000}"/>
    <cellStyle name="Comma 3 2 3 2 2 3" xfId="20254" xr:uid="{00000000-0005-0000-0000-00001C6B0000}"/>
    <cellStyle name="Comma 3 2 3 2 2 3 2" xfId="20255" xr:uid="{00000000-0005-0000-0000-00001D6B0000}"/>
    <cellStyle name="Comma 3 2 3 2 2 3 3" xfId="20256" xr:uid="{00000000-0005-0000-0000-00001E6B0000}"/>
    <cellStyle name="Comma 3 2 3 2 2 3_AVA DVA EL" xfId="20257" xr:uid="{00000000-0005-0000-0000-00001F6B0000}"/>
    <cellStyle name="Comma 3 2 3 2 2 4" xfId="20258" xr:uid="{00000000-0005-0000-0000-0000206B0000}"/>
    <cellStyle name="Comma 3 2 3 2 2 4 2" xfId="20259" xr:uid="{00000000-0005-0000-0000-0000216B0000}"/>
    <cellStyle name="Comma 3 2 3 2 2 4 3" xfId="20260" xr:uid="{00000000-0005-0000-0000-0000226B0000}"/>
    <cellStyle name="Comma 3 2 3 2 2 4_AVA DVA EL" xfId="20261" xr:uid="{00000000-0005-0000-0000-0000236B0000}"/>
    <cellStyle name="Comma 3 2 3 2 2 5" xfId="20262" xr:uid="{00000000-0005-0000-0000-0000246B0000}"/>
    <cellStyle name="Comma 3 2 3 2 2 5 2" xfId="20263" xr:uid="{00000000-0005-0000-0000-0000256B0000}"/>
    <cellStyle name="Comma 3 2 3 2 2 5 3" xfId="20264" xr:uid="{00000000-0005-0000-0000-0000266B0000}"/>
    <cellStyle name="Comma 3 2 3 2 2 5_AVA DVA EL" xfId="20265" xr:uid="{00000000-0005-0000-0000-0000276B0000}"/>
    <cellStyle name="Comma 3 2 3 2 2 6" xfId="20266" xr:uid="{00000000-0005-0000-0000-0000286B0000}"/>
    <cellStyle name="Comma 3 2 3 2 2 6 2" xfId="20267" xr:uid="{00000000-0005-0000-0000-0000296B0000}"/>
    <cellStyle name="Comma 3 2 3 2 2 6 3" xfId="20268" xr:uid="{00000000-0005-0000-0000-00002A6B0000}"/>
    <cellStyle name="Comma 3 2 3 2 2 6_AVA DVA EL" xfId="20269" xr:uid="{00000000-0005-0000-0000-00002B6B0000}"/>
    <cellStyle name="Comma 3 2 3 2 2 7" xfId="20270" xr:uid="{00000000-0005-0000-0000-00002C6B0000}"/>
    <cellStyle name="Comma 3 2 3 2 2 7 2" xfId="20271" xr:uid="{00000000-0005-0000-0000-00002D6B0000}"/>
    <cellStyle name="Comma 3 2 3 2 2 7 3" xfId="20272" xr:uid="{00000000-0005-0000-0000-00002E6B0000}"/>
    <cellStyle name="Comma 3 2 3 2 2 7_AVA DVA EL" xfId="20273" xr:uid="{00000000-0005-0000-0000-00002F6B0000}"/>
    <cellStyle name="Comma 3 2 3 2 2 8" xfId="20274" xr:uid="{00000000-0005-0000-0000-0000306B0000}"/>
    <cellStyle name="Comma 3 2 3 2 2 8 2" xfId="20275" xr:uid="{00000000-0005-0000-0000-0000316B0000}"/>
    <cellStyle name="Comma 3 2 3 2 2 8 3" xfId="20276" xr:uid="{00000000-0005-0000-0000-0000326B0000}"/>
    <cellStyle name="Comma 3 2 3 2 2 8_AVA DVA EL" xfId="20277" xr:uid="{00000000-0005-0000-0000-0000336B0000}"/>
    <cellStyle name="Comma 3 2 3 2 2 9" xfId="20278" xr:uid="{00000000-0005-0000-0000-0000346B0000}"/>
    <cellStyle name="Comma 3 2 3 2 2 9 2" xfId="20279" xr:uid="{00000000-0005-0000-0000-0000356B0000}"/>
    <cellStyle name="Comma 3 2 3 2 2 9 3" xfId="20280" xr:uid="{00000000-0005-0000-0000-0000366B0000}"/>
    <cellStyle name="Comma 3 2 3 2 2 9_AVA DVA EL" xfId="20281" xr:uid="{00000000-0005-0000-0000-0000376B0000}"/>
    <cellStyle name="Comma 3 2 3 2 2_AVA DVA EL" xfId="20282" xr:uid="{00000000-0005-0000-0000-0000386B0000}"/>
    <cellStyle name="Comma 3 2 3 2 3" xfId="20283" xr:uid="{00000000-0005-0000-0000-0000396B0000}"/>
    <cellStyle name="Comma 3 2 3 2 3 2" xfId="20284" xr:uid="{00000000-0005-0000-0000-00003A6B0000}"/>
    <cellStyle name="Comma 3 2 3 2 3 2 2" xfId="20285" xr:uid="{00000000-0005-0000-0000-00003B6B0000}"/>
    <cellStyle name="Comma 3 2 3 2 3 2 3" xfId="20286" xr:uid="{00000000-0005-0000-0000-00003C6B0000}"/>
    <cellStyle name="Comma 3 2 3 2 3 2_AVA DVA EL" xfId="20287" xr:uid="{00000000-0005-0000-0000-00003D6B0000}"/>
    <cellStyle name="Comma 3 2 3 2 3 3" xfId="20288" xr:uid="{00000000-0005-0000-0000-00003E6B0000}"/>
    <cellStyle name="Comma 3 2 3 2 3 3 2" xfId="20289" xr:uid="{00000000-0005-0000-0000-00003F6B0000}"/>
    <cellStyle name="Comma 3 2 3 2 3 3 3" xfId="20290" xr:uid="{00000000-0005-0000-0000-0000406B0000}"/>
    <cellStyle name="Comma 3 2 3 2 3 3_AVA DVA EL" xfId="20291" xr:uid="{00000000-0005-0000-0000-0000416B0000}"/>
    <cellStyle name="Comma 3 2 3 2 3 4" xfId="20292" xr:uid="{00000000-0005-0000-0000-0000426B0000}"/>
    <cellStyle name="Comma 3 2 3 2 3 5" xfId="20293" xr:uid="{00000000-0005-0000-0000-0000436B0000}"/>
    <cellStyle name="Comma 3 2 3 2 3_AVA DVA EL" xfId="20294" xr:uid="{00000000-0005-0000-0000-0000446B0000}"/>
    <cellStyle name="Comma 3 2 3 2 4" xfId="20295" xr:uid="{00000000-0005-0000-0000-0000456B0000}"/>
    <cellStyle name="Comma 3 2 3 2 4 2" xfId="20296" xr:uid="{00000000-0005-0000-0000-0000466B0000}"/>
    <cellStyle name="Comma 3 2 3 2 4 3" xfId="20297" xr:uid="{00000000-0005-0000-0000-0000476B0000}"/>
    <cellStyle name="Comma 3 2 3 2 4_AVA DVA EL" xfId="20298" xr:uid="{00000000-0005-0000-0000-0000486B0000}"/>
    <cellStyle name="Comma 3 2 3 2 5" xfId="20299" xr:uid="{00000000-0005-0000-0000-0000496B0000}"/>
    <cellStyle name="Comma 3 2 3 2 5 2" xfId="20300" xr:uid="{00000000-0005-0000-0000-00004A6B0000}"/>
    <cellStyle name="Comma 3 2 3 2 5 3" xfId="20301" xr:uid="{00000000-0005-0000-0000-00004B6B0000}"/>
    <cellStyle name="Comma 3 2 3 2 5_AVA DVA EL" xfId="20302" xr:uid="{00000000-0005-0000-0000-00004C6B0000}"/>
    <cellStyle name="Comma 3 2 3 2 6" xfId="20303" xr:uid="{00000000-0005-0000-0000-00004D6B0000}"/>
    <cellStyle name="Comma 3 2 3 2 6 2" xfId="20304" xr:uid="{00000000-0005-0000-0000-00004E6B0000}"/>
    <cellStyle name="Comma 3 2 3 2 6 3" xfId="20305" xr:uid="{00000000-0005-0000-0000-00004F6B0000}"/>
    <cellStyle name="Comma 3 2 3 2 6_AVA DVA EL" xfId="20306" xr:uid="{00000000-0005-0000-0000-0000506B0000}"/>
    <cellStyle name="Comma 3 2 3 2 7" xfId="20307" xr:uid="{00000000-0005-0000-0000-0000516B0000}"/>
    <cellStyle name="Comma 3 2 3 2 7 2" xfId="20308" xr:uid="{00000000-0005-0000-0000-0000526B0000}"/>
    <cellStyle name="Comma 3 2 3 2 7 3" xfId="20309" xr:uid="{00000000-0005-0000-0000-0000536B0000}"/>
    <cellStyle name="Comma 3 2 3 2 7_AVA DVA EL" xfId="20310" xr:uid="{00000000-0005-0000-0000-0000546B0000}"/>
    <cellStyle name="Comma 3 2 3 2 8" xfId="20311" xr:uid="{00000000-0005-0000-0000-0000556B0000}"/>
    <cellStyle name="Comma 3 2 3 2 8 2" xfId="20312" xr:uid="{00000000-0005-0000-0000-0000566B0000}"/>
    <cellStyle name="Comma 3 2 3 2 8 3" xfId="20313" xr:uid="{00000000-0005-0000-0000-0000576B0000}"/>
    <cellStyle name="Comma 3 2 3 2 8_AVA DVA EL" xfId="20314" xr:uid="{00000000-0005-0000-0000-0000586B0000}"/>
    <cellStyle name="Comma 3 2 3 2 9" xfId="20315" xr:uid="{00000000-0005-0000-0000-0000596B0000}"/>
    <cellStyle name="Comma 3 2 3 2 9 2" xfId="20316" xr:uid="{00000000-0005-0000-0000-00005A6B0000}"/>
    <cellStyle name="Comma 3 2 3 2 9 3" xfId="20317" xr:uid="{00000000-0005-0000-0000-00005B6B0000}"/>
    <cellStyle name="Comma 3 2 3 2 9_AVA DVA EL" xfId="20318" xr:uid="{00000000-0005-0000-0000-00005C6B0000}"/>
    <cellStyle name="Comma 3 2 3 2_AVA DVA EL" xfId="20319" xr:uid="{00000000-0005-0000-0000-00005D6B0000}"/>
    <cellStyle name="Comma 3 2 3 3" xfId="20320" xr:uid="{00000000-0005-0000-0000-00005E6B0000}"/>
    <cellStyle name="Comma 3 2 3 3 10" xfId="20321" xr:uid="{00000000-0005-0000-0000-00005F6B0000}"/>
    <cellStyle name="Comma 3 2 3 3 11" xfId="20322" xr:uid="{00000000-0005-0000-0000-0000606B0000}"/>
    <cellStyle name="Comma 3 2 3 3 2" xfId="20323" xr:uid="{00000000-0005-0000-0000-0000616B0000}"/>
    <cellStyle name="Comma 3 2 3 3 2 2" xfId="20324" xr:uid="{00000000-0005-0000-0000-0000626B0000}"/>
    <cellStyle name="Comma 3 2 3 3 2 2 2" xfId="20325" xr:uid="{00000000-0005-0000-0000-0000636B0000}"/>
    <cellStyle name="Comma 3 2 3 3 2 2 3" xfId="20326" xr:uid="{00000000-0005-0000-0000-0000646B0000}"/>
    <cellStyle name="Comma 3 2 3 3 2 2_AVA DVA EL" xfId="20327" xr:uid="{00000000-0005-0000-0000-0000656B0000}"/>
    <cellStyle name="Comma 3 2 3 3 2 3" xfId="20328" xr:uid="{00000000-0005-0000-0000-0000666B0000}"/>
    <cellStyle name="Comma 3 2 3 3 2 3 2" xfId="20329" xr:uid="{00000000-0005-0000-0000-0000676B0000}"/>
    <cellStyle name="Comma 3 2 3 3 2 3 3" xfId="20330" xr:uid="{00000000-0005-0000-0000-0000686B0000}"/>
    <cellStyle name="Comma 3 2 3 3 2 3_AVA DVA EL" xfId="20331" xr:uid="{00000000-0005-0000-0000-0000696B0000}"/>
    <cellStyle name="Comma 3 2 3 3 2 4" xfId="20332" xr:uid="{00000000-0005-0000-0000-00006A6B0000}"/>
    <cellStyle name="Comma 3 2 3 3 2 5" xfId="20333" xr:uid="{00000000-0005-0000-0000-00006B6B0000}"/>
    <cellStyle name="Comma 3 2 3 3 2_AVA DVA EL" xfId="20334" xr:uid="{00000000-0005-0000-0000-00006C6B0000}"/>
    <cellStyle name="Comma 3 2 3 3 3" xfId="20335" xr:uid="{00000000-0005-0000-0000-00006D6B0000}"/>
    <cellStyle name="Comma 3 2 3 3 3 2" xfId="20336" xr:uid="{00000000-0005-0000-0000-00006E6B0000}"/>
    <cellStyle name="Comma 3 2 3 3 3 3" xfId="20337" xr:uid="{00000000-0005-0000-0000-00006F6B0000}"/>
    <cellStyle name="Comma 3 2 3 3 3_AVA DVA EL" xfId="20338" xr:uid="{00000000-0005-0000-0000-0000706B0000}"/>
    <cellStyle name="Comma 3 2 3 3 4" xfId="20339" xr:uid="{00000000-0005-0000-0000-0000716B0000}"/>
    <cellStyle name="Comma 3 2 3 3 4 2" xfId="20340" xr:uid="{00000000-0005-0000-0000-0000726B0000}"/>
    <cellStyle name="Comma 3 2 3 3 4 3" xfId="20341" xr:uid="{00000000-0005-0000-0000-0000736B0000}"/>
    <cellStyle name="Comma 3 2 3 3 4_AVA DVA EL" xfId="20342" xr:uid="{00000000-0005-0000-0000-0000746B0000}"/>
    <cellStyle name="Comma 3 2 3 3 5" xfId="20343" xr:uid="{00000000-0005-0000-0000-0000756B0000}"/>
    <cellStyle name="Comma 3 2 3 3 5 2" xfId="20344" xr:uid="{00000000-0005-0000-0000-0000766B0000}"/>
    <cellStyle name="Comma 3 2 3 3 5 3" xfId="20345" xr:uid="{00000000-0005-0000-0000-0000776B0000}"/>
    <cellStyle name="Comma 3 2 3 3 5_AVA DVA EL" xfId="20346" xr:uid="{00000000-0005-0000-0000-0000786B0000}"/>
    <cellStyle name="Comma 3 2 3 3 6" xfId="20347" xr:uid="{00000000-0005-0000-0000-0000796B0000}"/>
    <cellStyle name="Comma 3 2 3 3 6 2" xfId="20348" xr:uid="{00000000-0005-0000-0000-00007A6B0000}"/>
    <cellStyle name="Comma 3 2 3 3 6 3" xfId="20349" xr:uid="{00000000-0005-0000-0000-00007B6B0000}"/>
    <cellStyle name="Comma 3 2 3 3 6_AVA DVA EL" xfId="20350" xr:uid="{00000000-0005-0000-0000-00007C6B0000}"/>
    <cellStyle name="Comma 3 2 3 3 7" xfId="20351" xr:uid="{00000000-0005-0000-0000-00007D6B0000}"/>
    <cellStyle name="Comma 3 2 3 3 7 2" xfId="20352" xr:uid="{00000000-0005-0000-0000-00007E6B0000}"/>
    <cellStyle name="Comma 3 2 3 3 7 3" xfId="20353" xr:uid="{00000000-0005-0000-0000-00007F6B0000}"/>
    <cellStyle name="Comma 3 2 3 3 7_AVA DVA EL" xfId="20354" xr:uid="{00000000-0005-0000-0000-0000806B0000}"/>
    <cellStyle name="Comma 3 2 3 3 8" xfId="20355" xr:uid="{00000000-0005-0000-0000-0000816B0000}"/>
    <cellStyle name="Comma 3 2 3 3 8 2" xfId="20356" xr:uid="{00000000-0005-0000-0000-0000826B0000}"/>
    <cellStyle name="Comma 3 2 3 3 8 3" xfId="20357" xr:uid="{00000000-0005-0000-0000-0000836B0000}"/>
    <cellStyle name="Comma 3 2 3 3 8_AVA DVA EL" xfId="20358" xr:uid="{00000000-0005-0000-0000-0000846B0000}"/>
    <cellStyle name="Comma 3 2 3 3 9" xfId="20359" xr:uid="{00000000-0005-0000-0000-0000856B0000}"/>
    <cellStyle name="Comma 3 2 3 3 9 2" xfId="20360" xr:uid="{00000000-0005-0000-0000-0000866B0000}"/>
    <cellStyle name="Comma 3 2 3 3 9 3" xfId="20361" xr:uid="{00000000-0005-0000-0000-0000876B0000}"/>
    <cellStyle name="Comma 3 2 3 3 9_AVA DVA EL" xfId="20362" xr:uid="{00000000-0005-0000-0000-0000886B0000}"/>
    <cellStyle name="Comma 3 2 3 3_AVA DVA EL" xfId="20363" xr:uid="{00000000-0005-0000-0000-0000896B0000}"/>
    <cellStyle name="Comma 3 2 3 4" xfId="20364" xr:uid="{00000000-0005-0000-0000-00008A6B0000}"/>
    <cellStyle name="Comma 3 2 3 4 2" xfId="20365" xr:uid="{00000000-0005-0000-0000-00008B6B0000}"/>
    <cellStyle name="Comma 3 2 3 4 2 2" xfId="20366" xr:uid="{00000000-0005-0000-0000-00008C6B0000}"/>
    <cellStyle name="Comma 3 2 3 4 2 3" xfId="20367" xr:uid="{00000000-0005-0000-0000-00008D6B0000}"/>
    <cellStyle name="Comma 3 2 3 4 2_AVA DVA EL" xfId="20368" xr:uid="{00000000-0005-0000-0000-00008E6B0000}"/>
    <cellStyle name="Comma 3 2 3 4 3" xfId="20369" xr:uid="{00000000-0005-0000-0000-00008F6B0000}"/>
    <cellStyle name="Comma 3 2 3 4 3 2" xfId="20370" xr:uid="{00000000-0005-0000-0000-0000906B0000}"/>
    <cellStyle name="Comma 3 2 3 4 3 3" xfId="20371" xr:uid="{00000000-0005-0000-0000-0000916B0000}"/>
    <cellStyle name="Comma 3 2 3 4 3_AVA DVA EL" xfId="20372" xr:uid="{00000000-0005-0000-0000-0000926B0000}"/>
    <cellStyle name="Comma 3 2 3 4 4" xfId="20373" xr:uid="{00000000-0005-0000-0000-0000936B0000}"/>
    <cellStyle name="Comma 3 2 3 4 5" xfId="20374" xr:uid="{00000000-0005-0000-0000-0000946B0000}"/>
    <cellStyle name="Comma 3 2 3 4_AVA DVA EL" xfId="20375" xr:uid="{00000000-0005-0000-0000-0000956B0000}"/>
    <cellStyle name="Comma 3 2 3 5" xfId="20376" xr:uid="{00000000-0005-0000-0000-0000966B0000}"/>
    <cellStyle name="Comma 3 2 3 5 2" xfId="20377" xr:uid="{00000000-0005-0000-0000-0000976B0000}"/>
    <cellStyle name="Comma 3 2 3 5 3" xfId="20378" xr:uid="{00000000-0005-0000-0000-0000986B0000}"/>
    <cellStyle name="Comma 3 2 3 5_AVA DVA EL" xfId="20379" xr:uid="{00000000-0005-0000-0000-0000996B0000}"/>
    <cellStyle name="Comma 3 2 3 6" xfId="20380" xr:uid="{00000000-0005-0000-0000-00009A6B0000}"/>
    <cellStyle name="Comma 3 2 3 6 2" xfId="20381" xr:uid="{00000000-0005-0000-0000-00009B6B0000}"/>
    <cellStyle name="Comma 3 2 3 6 3" xfId="20382" xr:uid="{00000000-0005-0000-0000-00009C6B0000}"/>
    <cellStyle name="Comma 3 2 3 6_AVA DVA EL" xfId="20383" xr:uid="{00000000-0005-0000-0000-00009D6B0000}"/>
    <cellStyle name="Comma 3 2 3 7" xfId="20384" xr:uid="{00000000-0005-0000-0000-00009E6B0000}"/>
    <cellStyle name="Comma 3 2 3 7 2" xfId="20385" xr:uid="{00000000-0005-0000-0000-00009F6B0000}"/>
    <cellStyle name="Comma 3 2 3 7 3" xfId="20386" xr:uid="{00000000-0005-0000-0000-0000A06B0000}"/>
    <cellStyle name="Comma 3 2 3 7_AVA DVA EL" xfId="20387" xr:uid="{00000000-0005-0000-0000-0000A16B0000}"/>
    <cellStyle name="Comma 3 2 3 8" xfId="20388" xr:uid="{00000000-0005-0000-0000-0000A26B0000}"/>
    <cellStyle name="Comma 3 2 3 8 2" xfId="20389" xr:uid="{00000000-0005-0000-0000-0000A36B0000}"/>
    <cellStyle name="Comma 3 2 3 8 3" xfId="20390" xr:uid="{00000000-0005-0000-0000-0000A46B0000}"/>
    <cellStyle name="Comma 3 2 3 8_AVA DVA EL" xfId="20391" xr:uid="{00000000-0005-0000-0000-0000A56B0000}"/>
    <cellStyle name="Comma 3 2 3 9" xfId="20392" xr:uid="{00000000-0005-0000-0000-0000A66B0000}"/>
    <cellStyle name="Comma 3 2 3 9 2" xfId="20393" xr:uid="{00000000-0005-0000-0000-0000A76B0000}"/>
    <cellStyle name="Comma 3 2 3 9 3" xfId="20394" xr:uid="{00000000-0005-0000-0000-0000A86B0000}"/>
    <cellStyle name="Comma 3 2 3 9_AVA DVA EL" xfId="20395" xr:uid="{00000000-0005-0000-0000-0000A96B0000}"/>
    <cellStyle name="Comma 3 2 3_A01" xfId="12476" xr:uid="{00000000-0005-0000-0000-0000AA6B0000}"/>
    <cellStyle name="Comma 3 2 4" xfId="6256" xr:uid="{00000000-0005-0000-0000-0000AB6B0000}"/>
    <cellStyle name="Comma 3 2 4 10" xfId="20396" xr:uid="{00000000-0005-0000-0000-0000AC6B0000}"/>
    <cellStyle name="Comma 3 2 4 10 2" xfId="20397" xr:uid="{00000000-0005-0000-0000-0000AD6B0000}"/>
    <cellStyle name="Comma 3 2 4 10 3" xfId="20398" xr:uid="{00000000-0005-0000-0000-0000AE6B0000}"/>
    <cellStyle name="Comma 3 2 4 10_AVA DVA EL" xfId="20399" xr:uid="{00000000-0005-0000-0000-0000AF6B0000}"/>
    <cellStyle name="Comma 3 2 4 11" xfId="20400" xr:uid="{00000000-0005-0000-0000-0000B06B0000}"/>
    <cellStyle name="Comma 3 2 4 12" xfId="20401" xr:uid="{00000000-0005-0000-0000-0000B16B0000}"/>
    <cellStyle name="Comma 3 2 4 2" xfId="20402" xr:uid="{00000000-0005-0000-0000-0000B26B0000}"/>
    <cellStyle name="Comma 3 2 4 2 10" xfId="20403" xr:uid="{00000000-0005-0000-0000-0000B36B0000}"/>
    <cellStyle name="Comma 3 2 4 2 11" xfId="20404" xr:uid="{00000000-0005-0000-0000-0000B46B0000}"/>
    <cellStyle name="Comma 3 2 4 2 2" xfId="20405" xr:uid="{00000000-0005-0000-0000-0000B56B0000}"/>
    <cellStyle name="Comma 3 2 4 2 2 2" xfId="20406" xr:uid="{00000000-0005-0000-0000-0000B66B0000}"/>
    <cellStyle name="Comma 3 2 4 2 2 2 2" xfId="20407" xr:uid="{00000000-0005-0000-0000-0000B76B0000}"/>
    <cellStyle name="Comma 3 2 4 2 2 2 3" xfId="20408" xr:uid="{00000000-0005-0000-0000-0000B86B0000}"/>
    <cellStyle name="Comma 3 2 4 2 2 2_AVA DVA EL" xfId="20409" xr:uid="{00000000-0005-0000-0000-0000B96B0000}"/>
    <cellStyle name="Comma 3 2 4 2 2 3" xfId="20410" xr:uid="{00000000-0005-0000-0000-0000BA6B0000}"/>
    <cellStyle name="Comma 3 2 4 2 2 3 2" xfId="20411" xr:uid="{00000000-0005-0000-0000-0000BB6B0000}"/>
    <cellStyle name="Comma 3 2 4 2 2 3 3" xfId="20412" xr:uid="{00000000-0005-0000-0000-0000BC6B0000}"/>
    <cellStyle name="Comma 3 2 4 2 2 3_AVA DVA EL" xfId="20413" xr:uid="{00000000-0005-0000-0000-0000BD6B0000}"/>
    <cellStyle name="Comma 3 2 4 2 2 4" xfId="20414" xr:uid="{00000000-0005-0000-0000-0000BE6B0000}"/>
    <cellStyle name="Comma 3 2 4 2 2 5" xfId="20415" xr:uid="{00000000-0005-0000-0000-0000BF6B0000}"/>
    <cellStyle name="Comma 3 2 4 2 2_AVA DVA EL" xfId="20416" xr:uid="{00000000-0005-0000-0000-0000C06B0000}"/>
    <cellStyle name="Comma 3 2 4 2 3" xfId="20417" xr:uid="{00000000-0005-0000-0000-0000C16B0000}"/>
    <cellStyle name="Comma 3 2 4 2 3 2" xfId="20418" xr:uid="{00000000-0005-0000-0000-0000C26B0000}"/>
    <cellStyle name="Comma 3 2 4 2 3 3" xfId="20419" xr:uid="{00000000-0005-0000-0000-0000C36B0000}"/>
    <cellStyle name="Comma 3 2 4 2 3_AVA DVA EL" xfId="20420" xr:uid="{00000000-0005-0000-0000-0000C46B0000}"/>
    <cellStyle name="Comma 3 2 4 2 4" xfId="20421" xr:uid="{00000000-0005-0000-0000-0000C56B0000}"/>
    <cellStyle name="Comma 3 2 4 2 4 2" xfId="20422" xr:uid="{00000000-0005-0000-0000-0000C66B0000}"/>
    <cellStyle name="Comma 3 2 4 2 4 3" xfId="20423" xr:uid="{00000000-0005-0000-0000-0000C76B0000}"/>
    <cellStyle name="Comma 3 2 4 2 4_AVA DVA EL" xfId="20424" xr:uid="{00000000-0005-0000-0000-0000C86B0000}"/>
    <cellStyle name="Comma 3 2 4 2 5" xfId="20425" xr:uid="{00000000-0005-0000-0000-0000C96B0000}"/>
    <cellStyle name="Comma 3 2 4 2 5 2" xfId="20426" xr:uid="{00000000-0005-0000-0000-0000CA6B0000}"/>
    <cellStyle name="Comma 3 2 4 2 5 3" xfId="20427" xr:uid="{00000000-0005-0000-0000-0000CB6B0000}"/>
    <cellStyle name="Comma 3 2 4 2 5_AVA DVA EL" xfId="20428" xr:uid="{00000000-0005-0000-0000-0000CC6B0000}"/>
    <cellStyle name="Comma 3 2 4 2 6" xfId="20429" xr:uid="{00000000-0005-0000-0000-0000CD6B0000}"/>
    <cellStyle name="Comma 3 2 4 2 6 2" xfId="20430" xr:uid="{00000000-0005-0000-0000-0000CE6B0000}"/>
    <cellStyle name="Comma 3 2 4 2 6 3" xfId="20431" xr:uid="{00000000-0005-0000-0000-0000CF6B0000}"/>
    <cellStyle name="Comma 3 2 4 2 6_AVA DVA EL" xfId="20432" xr:uid="{00000000-0005-0000-0000-0000D06B0000}"/>
    <cellStyle name="Comma 3 2 4 2 7" xfId="20433" xr:uid="{00000000-0005-0000-0000-0000D16B0000}"/>
    <cellStyle name="Comma 3 2 4 2 7 2" xfId="20434" xr:uid="{00000000-0005-0000-0000-0000D26B0000}"/>
    <cellStyle name="Comma 3 2 4 2 7 3" xfId="20435" xr:uid="{00000000-0005-0000-0000-0000D36B0000}"/>
    <cellStyle name="Comma 3 2 4 2 7_AVA DVA EL" xfId="20436" xr:uid="{00000000-0005-0000-0000-0000D46B0000}"/>
    <cellStyle name="Comma 3 2 4 2 8" xfId="20437" xr:uid="{00000000-0005-0000-0000-0000D56B0000}"/>
    <cellStyle name="Comma 3 2 4 2 8 2" xfId="20438" xr:uid="{00000000-0005-0000-0000-0000D66B0000}"/>
    <cellStyle name="Comma 3 2 4 2 8 3" xfId="20439" xr:uid="{00000000-0005-0000-0000-0000D76B0000}"/>
    <cellStyle name="Comma 3 2 4 2 8_AVA DVA EL" xfId="20440" xr:uid="{00000000-0005-0000-0000-0000D86B0000}"/>
    <cellStyle name="Comma 3 2 4 2 9" xfId="20441" xr:uid="{00000000-0005-0000-0000-0000D96B0000}"/>
    <cellStyle name="Comma 3 2 4 2 9 2" xfId="20442" xr:uid="{00000000-0005-0000-0000-0000DA6B0000}"/>
    <cellStyle name="Comma 3 2 4 2 9 3" xfId="20443" xr:uid="{00000000-0005-0000-0000-0000DB6B0000}"/>
    <cellStyle name="Comma 3 2 4 2 9_AVA DVA EL" xfId="20444" xr:uid="{00000000-0005-0000-0000-0000DC6B0000}"/>
    <cellStyle name="Comma 3 2 4 2_AVA DVA EL" xfId="20445" xr:uid="{00000000-0005-0000-0000-0000DD6B0000}"/>
    <cellStyle name="Comma 3 2 4 3" xfId="20446" xr:uid="{00000000-0005-0000-0000-0000DE6B0000}"/>
    <cellStyle name="Comma 3 2 4 3 2" xfId="20447" xr:uid="{00000000-0005-0000-0000-0000DF6B0000}"/>
    <cellStyle name="Comma 3 2 4 3 2 2" xfId="20448" xr:uid="{00000000-0005-0000-0000-0000E06B0000}"/>
    <cellStyle name="Comma 3 2 4 3 2 3" xfId="20449" xr:uid="{00000000-0005-0000-0000-0000E16B0000}"/>
    <cellStyle name="Comma 3 2 4 3 2_AVA DVA EL" xfId="20450" xr:uid="{00000000-0005-0000-0000-0000E26B0000}"/>
    <cellStyle name="Comma 3 2 4 3 3" xfId="20451" xr:uid="{00000000-0005-0000-0000-0000E36B0000}"/>
    <cellStyle name="Comma 3 2 4 3 3 2" xfId="20452" xr:uid="{00000000-0005-0000-0000-0000E46B0000}"/>
    <cellStyle name="Comma 3 2 4 3 3 3" xfId="20453" xr:uid="{00000000-0005-0000-0000-0000E56B0000}"/>
    <cellStyle name="Comma 3 2 4 3 3_AVA DVA EL" xfId="20454" xr:uid="{00000000-0005-0000-0000-0000E66B0000}"/>
    <cellStyle name="Comma 3 2 4 3 4" xfId="20455" xr:uid="{00000000-0005-0000-0000-0000E76B0000}"/>
    <cellStyle name="Comma 3 2 4 3 5" xfId="20456" xr:uid="{00000000-0005-0000-0000-0000E86B0000}"/>
    <cellStyle name="Comma 3 2 4 3_AVA DVA EL" xfId="20457" xr:uid="{00000000-0005-0000-0000-0000E96B0000}"/>
    <cellStyle name="Comma 3 2 4 4" xfId="20458" xr:uid="{00000000-0005-0000-0000-0000EA6B0000}"/>
    <cellStyle name="Comma 3 2 4 4 2" xfId="20459" xr:uid="{00000000-0005-0000-0000-0000EB6B0000}"/>
    <cellStyle name="Comma 3 2 4 4 3" xfId="20460" xr:uid="{00000000-0005-0000-0000-0000EC6B0000}"/>
    <cellStyle name="Comma 3 2 4 4_AVA DVA EL" xfId="20461" xr:uid="{00000000-0005-0000-0000-0000ED6B0000}"/>
    <cellStyle name="Comma 3 2 4 5" xfId="20462" xr:uid="{00000000-0005-0000-0000-0000EE6B0000}"/>
    <cellStyle name="Comma 3 2 4 5 2" xfId="20463" xr:uid="{00000000-0005-0000-0000-0000EF6B0000}"/>
    <cellStyle name="Comma 3 2 4 5 3" xfId="20464" xr:uid="{00000000-0005-0000-0000-0000F06B0000}"/>
    <cellStyle name="Comma 3 2 4 5_AVA DVA EL" xfId="20465" xr:uid="{00000000-0005-0000-0000-0000F16B0000}"/>
    <cellStyle name="Comma 3 2 4 6" xfId="20466" xr:uid="{00000000-0005-0000-0000-0000F26B0000}"/>
    <cellStyle name="Comma 3 2 4 6 2" xfId="20467" xr:uid="{00000000-0005-0000-0000-0000F36B0000}"/>
    <cellStyle name="Comma 3 2 4 6 3" xfId="20468" xr:uid="{00000000-0005-0000-0000-0000F46B0000}"/>
    <cellStyle name="Comma 3 2 4 6_AVA DVA EL" xfId="20469" xr:uid="{00000000-0005-0000-0000-0000F56B0000}"/>
    <cellStyle name="Comma 3 2 4 7" xfId="20470" xr:uid="{00000000-0005-0000-0000-0000F66B0000}"/>
    <cellStyle name="Comma 3 2 4 7 2" xfId="20471" xr:uid="{00000000-0005-0000-0000-0000F76B0000}"/>
    <cellStyle name="Comma 3 2 4 7 3" xfId="20472" xr:uid="{00000000-0005-0000-0000-0000F86B0000}"/>
    <cellStyle name="Comma 3 2 4 7_AVA DVA EL" xfId="20473" xr:uid="{00000000-0005-0000-0000-0000F96B0000}"/>
    <cellStyle name="Comma 3 2 4 8" xfId="20474" xr:uid="{00000000-0005-0000-0000-0000FA6B0000}"/>
    <cellStyle name="Comma 3 2 4 8 2" xfId="20475" xr:uid="{00000000-0005-0000-0000-0000FB6B0000}"/>
    <cellStyle name="Comma 3 2 4 8 3" xfId="20476" xr:uid="{00000000-0005-0000-0000-0000FC6B0000}"/>
    <cellStyle name="Comma 3 2 4 8_AVA DVA EL" xfId="20477" xr:uid="{00000000-0005-0000-0000-0000FD6B0000}"/>
    <cellStyle name="Comma 3 2 4 9" xfId="20478" xr:uid="{00000000-0005-0000-0000-0000FE6B0000}"/>
    <cellStyle name="Comma 3 2 4 9 2" xfId="20479" xr:uid="{00000000-0005-0000-0000-0000FF6B0000}"/>
    <cellStyle name="Comma 3 2 4 9 3" xfId="20480" xr:uid="{00000000-0005-0000-0000-0000006C0000}"/>
    <cellStyle name="Comma 3 2 4 9_AVA DVA EL" xfId="20481" xr:uid="{00000000-0005-0000-0000-0000016C0000}"/>
    <cellStyle name="Comma 3 2 4_AVA DVA EL" xfId="20482" xr:uid="{00000000-0005-0000-0000-0000026C0000}"/>
    <cellStyle name="Comma 3 2 5" xfId="6257" xr:uid="{00000000-0005-0000-0000-0000036C0000}"/>
    <cellStyle name="Comma 3 2 5 10" xfId="20483" xr:uid="{00000000-0005-0000-0000-0000046C0000}"/>
    <cellStyle name="Comma 3 2 5 10 2" xfId="20484" xr:uid="{00000000-0005-0000-0000-0000056C0000}"/>
    <cellStyle name="Comma 3 2 5 10 3" xfId="20485" xr:uid="{00000000-0005-0000-0000-0000066C0000}"/>
    <cellStyle name="Comma 3 2 5 10_AVA DVA EL" xfId="20486" xr:uid="{00000000-0005-0000-0000-0000076C0000}"/>
    <cellStyle name="Comma 3 2 5 11" xfId="20487" xr:uid="{00000000-0005-0000-0000-0000086C0000}"/>
    <cellStyle name="Comma 3 2 5 12" xfId="20488" xr:uid="{00000000-0005-0000-0000-0000096C0000}"/>
    <cellStyle name="Comma 3 2 5 2" xfId="6258" xr:uid="{00000000-0005-0000-0000-00000A6C0000}"/>
    <cellStyle name="Comma 3 2 5 2 10" xfId="20489" xr:uid="{00000000-0005-0000-0000-00000B6C0000}"/>
    <cellStyle name="Comma 3 2 5 2 11" xfId="20490" xr:uid="{00000000-0005-0000-0000-00000C6C0000}"/>
    <cellStyle name="Comma 3 2 5 2 2" xfId="20491" xr:uid="{00000000-0005-0000-0000-00000D6C0000}"/>
    <cellStyle name="Comma 3 2 5 2 2 2" xfId="20492" xr:uid="{00000000-0005-0000-0000-00000E6C0000}"/>
    <cellStyle name="Comma 3 2 5 2 2 2 2" xfId="20493" xr:uid="{00000000-0005-0000-0000-00000F6C0000}"/>
    <cellStyle name="Comma 3 2 5 2 2 2 3" xfId="20494" xr:uid="{00000000-0005-0000-0000-0000106C0000}"/>
    <cellStyle name="Comma 3 2 5 2 2 2_AVA DVA EL" xfId="20495" xr:uid="{00000000-0005-0000-0000-0000116C0000}"/>
    <cellStyle name="Comma 3 2 5 2 2 3" xfId="20496" xr:uid="{00000000-0005-0000-0000-0000126C0000}"/>
    <cellStyle name="Comma 3 2 5 2 2 3 2" xfId="20497" xr:uid="{00000000-0005-0000-0000-0000136C0000}"/>
    <cellStyle name="Comma 3 2 5 2 2 3 3" xfId="20498" xr:uid="{00000000-0005-0000-0000-0000146C0000}"/>
    <cellStyle name="Comma 3 2 5 2 2 3_AVA DVA EL" xfId="20499" xr:uid="{00000000-0005-0000-0000-0000156C0000}"/>
    <cellStyle name="Comma 3 2 5 2 2 4" xfId="20500" xr:uid="{00000000-0005-0000-0000-0000166C0000}"/>
    <cellStyle name="Comma 3 2 5 2 2 5" xfId="20501" xr:uid="{00000000-0005-0000-0000-0000176C0000}"/>
    <cellStyle name="Comma 3 2 5 2 2_AVA DVA EL" xfId="20502" xr:uid="{00000000-0005-0000-0000-0000186C0000}"/>
    <cellStyle name="Comma 3 2 5 2 3" xfId="20503" xr:uid="{00000000-0005-0000-0000-0000196C0000}"/>
    <cellStyle name="Comma 3 2 5 2 3 2" xfId="20504" xr:uid="{00000000-0005-0000-0000-00001A6C0000}"/>
    <cellStyle name="Comma 3 2 5 2 3 3" xfId="20505" xr:uid="{00000000-0005-0000-0000-00001B6C0000}"/>
    <cellStyle name="Comma 3 2 5 2 3_AVA DVA EL" xfId="20506" xr:uid="{00000000-0005-0000-0000-00001C6C0000}"/>
    <cellStyle name="Comma 3 2 5 2 4" xfId="20507" xr:uid="{00000000-0005-0000-0000-00001D6C0000}"/>
    <cellStyle name="Comma 3 2 5 2 4 2" xfId="20508" xr:uid="{00000000-0005-0000-0000-00001E6C0000}"/>
    <cellStyle name="Comma 3 2 5 2 4 3" xfId="20509" xr:uid="{00000000-0005-0000-0000-00001F6C0000}"/>
    <cellStyle name="Comma 3 2 5 2 4_AVA DVA EL" xfId="20510" xr:uid="{00000000-0005-0000-0000-0000206C0000}"/>
    <cellStyle name="Comma 3 2 5 2 5" xfId="20511" xr:uid="{00000000-0005-0000-0000-0000216C0000}"/>
    <cellStyle name="Comma 3 2 5 2 5 2" xfId="20512" xr:uid="{00000000-0005-0000-0000-0000226C0000}"/>
    <cellStyle name="Comma 3 2 5 2 5 3" xfId="20513" xr:uid="{00000000-0005-0000-0000-0000236C0000}"/>
    <cellStyle name="Comma 3 2 5 2 5_AVA DVA EL" xfId="20514" xr:uid="{00000000-0005-0000-0000-0000246C0000}"/>
    <cellStyle name="Comma 3 2 5 2 6" xfId="20515" xr:uid="{00000000-0005-0000-0000-0000256C0000}"/>
    <cellStyle name="Comma 3 2 5 2 6 2" xfId="20516" xr:uid="{00000000-0005-0000-0000-0000266C0000}"/>
    <cellStyle name="Comma 3 2 5 2 6 3" xfId="20517" xr:uid="{00000000-0005-0000-0000-0000276C0000}"/>
    <cellStyle name="Comma 3 2 5 2 6_AVA DVA EL" xfId="20518" xr:uid="{00000000-0005-0000-0000-0000286C0000}"/>
    <cellStyle name="Comma 3 2 5 2 7" xfId="20519" xr:uid="{00000000-0005-0000-0000-0000296C0000}"/>
    <cellStyle name="Comma 3 2 5 2 7 2" xfId="20520" xr:uid="{00000000-0005-0000-0000-00002A6C0000}"/>
    <cellStyle name="Comma 3 2 5 2 7 3" xfId="20521" xr:uid="{00000000-0005-0000-0000-00002B6C0000}"/>
    <cellStyle name="Comma 3 2 5 2 7_AVA DVA EL" xfId="20522" xr:uid="{00000000-0005-0000-0000-00002C6C0000}"/>
    <cellStyle name="Comma 3 2 5 2 8" xfId="20523" xr:uid="{00000000-0005-0000-0000-00002D6C0000}"/>
    <cellStyle name="Comma 3 2 5 2 8 2" xfId="20524" xr:uid="{00000000-0005-0000-0000-00002E6C0000}"/>
    <cellStyle name="Comma 3 2 5 2 8 3" xfId="20525" xr:uid="{00000000-0005-0000-0000-00002F6C0000}"/>
    <cellStyle name="Comma 3 2 5 2 8_AVA DVA EL" xfId="20526" xr:uid="{00000000-0005-0000-0000-0000306C0000}"/>
    <cellStyle name="Comma 3 2 5 2 9" xfId="20527" xr:uid="{00000000-0005-0000-0000-0000316C0000}"/>
    <cellStyle name="Comma 3 2 5 2 9 2" xfId="20528" xr:uid="{00000000-0005-0000-0000-0000326C0000}"/>
    <cellStyle name="Comma 3 2 5 2 9 3" xfId="20529" xr:uid="{00000000-0005-0000-0000-0000336C0000}"/>
    <cellStyle name="Comma 3 2 5 2 9_AVA DVA EL" xfId="20530" xr:uid="{00000000-0005-0000-0000-0000346C0000}"/>
    <cellStyle name="Comma 3 2 5 2_AVA DVA EL" xfId="20531" xr:uid="{00000000-0005-0000-0000-0000356C0000}"/>
    <cellStyle name="Comma 3 2 5 3" xfId="20532" xr:uid="{00000000-0005-0000-0000-0000366C0000}"/>
    <cellStyle name="Comma 3 2 5 3 2" xfId="20533" xr:uid="{00000000-0005-0000-0000-0000376C0000}"/>
    <cellStyle name="Comma 3 2 5 3 2 2" xfId="20534" xr:uid="{00000000-0005-0000-0000-0000386C0000}"/>
    <cellStyle name="Comma 3 2 5 3 2 3" xfId="20535" xr:uid="{00000000-0005-0000-0000-0000396C0000}"/>
    <cellStyle name="Comma 3 2 5 3 2_AVA DVA EL" xfId="20536" xr:uid="{00000000-0005-0000-0000-00003A6C0000}"/>
    <cellStyle name="Comma 3 2 5 3 3" xfId="20537" xr:uid="{00000000-0005-0000-0000-00003B6C0000}"/>
    <cellStyle name="Comma 3 2 5 3 3 2" xfId="20538" xr:uid="{00000000-0005-0000-0000-00003C6C0000}"/>
    <cellStyle name="Comma 3 2 5 3 3 3" xfId="20539" xr:uid="{00000000-0005-0000-0000-00003D6C0000}"/>
    <cellStyle name="Comma 3 2 5 3 3_AVA DVA EL" xfId="20540" xr:uid="{00000000-0005-0000-0000-00003E6C0000}"/>
    <cellStyle name="Comma 3 2 5 3 4" xfId="20541" xr:uid="{00000000-0005-0000-0000-00003F6C0000}"/>
    <cellStyle name="Comma 3 2 5 3 5" xfId="20542" xr:uid="{00000000-0005-0000-0000-0000406C0000}"/>
    <cellStyle name="Comma 3 2 5 3_AVA DVA EL" xfId="20543" xr:uid="{00000000-0005-0000-0000-0000416C0000}"/>
    <cellStyle name="Comma 3 2 5 4" xfId="20544" xr:uid="{00000000-0005-0000-0000-0000426C0000}"/>
    <cellStyle name="Comma 3 2 5 4 2" xfId="20545" xr:uid="{00000000-0005-0000-0000-0000436C0000}"/>
    <cellStyle name="Comma 3 2 5 4 3" xfId="20546" xr:uid="{00000000-0005-0000-0000-0000446C0000}"/>
    <cellStyle name="Comma 3 2 5 4_AVA DVA EL" xfId="20547" xr:uid="{00000000-0005-0000-0000-0000456C0000}"/>
    <cellStyle name="Comma 3 2 5 5" xfId="20548" xr:uid="{00000000-0005-0000-0000-0000466C0000}"/>
    <cellStyle name="Comma 3 2 5 5 2" xfId="20549" xr:uid="{00000000-0005-0000-0000-0000476C0000}"/>
    <cellStyle name="Comma 3 2 5 5 3" xfId="20550" xr:uid="{00000000-0005-0000-0000-0000486C0000}"/>
    <cellStyle name="Comma 3 2 5 5_AVA DVA EL" xfId="20551" xr:uid="{00000000-0005-0000-0000-0000496C0000}"/>
    <cellStyle name="Comma 3 2 5 6" xfId="20552" xr:uid="{00000000-0005-0000-0000-00004A6C0000}"/>
    <cellStyle name="Comma 3 2 5 6 2" xfId="20553" xr:uid="{00000000-0005-0000-0000-00004B6C0000}"/>
    <cellStyle name="Comma 3 2 5 6 3" xfId="20554" xr:uid="{00000000-0005-0000-0000-00004C6C0000}"/>
    <cellStyle name="Comma 3 2 5 6_AVA DVA EL" xfId="20555" xr:uid="{00000000-0005-0000-0000-00004D6C0000}"/>
    <cellStyle name="Comma 3 2 5 7" xfId="20556" xr:uid="{00000000-0005-0000-0000-00004E6C0000}"/>
    <cellStyle name="Comma 3 2 5 7 2" xfId="20557" xr:uid="{00000000-0005-0000-0000-00004F6C0000}"/>
    <cellStyle name="Comma 3 2 5 7 3" xfId="20558" xr:uid="{00000000-0005-0000-0000-0000506C0000}"/>
    <cellStyle name="Comma 3 2 5 7_AVA DVA EL" xfId="20559" xr:uid="{00000000-0005-0000-0000-0000516C0000}"/>
    <cellStyle name="Comma 3 2 5 8" xfId="20560" xr:uid="{00000000-0005-0000-0000-0000526C0000}"/>
    <cellStyle name="Comma 3 2 5 8 2" xfId="20561" xr:uid="{00000000-0005-0000-0000-0000536C0000}"/>
    <cellStyle name="Comma 3 2 5 8 3" xfId="20562" xr:uid="{00000000-0005-0000-0000-0000546C0000}"/>
    <cellStyle name="Comma 3 2 5 8_AVA DVA EL" xfId="20563" xr:uid="{00000000-0005-0000-0000-0000556C0000}"/>
    <cellStyle name="Comma 3 2 5 9" xfId="20564" xr:uid="{00000000-0005-0000-0000-0000566C0000}"/>
    <cellStyle name="Comma 3 2 5 9 2" xfId="20565" xr:uid="{00000000-0005-0000-0000-0000576C0000}"/>
    <cellStyle name="Comma 3 2 5 9 3" xfId="20566" xr:uid="{00000000-0005-0000-0000-0000586C0000}"/>
    <cellStyle name="Comma 3 2 5 9_AVA DVA EL" xfId="20567" xr:uid="{00000000-0005-0000-0000-0000596C0000}"/>
    <cellStyle name="Comma 3 2 5_AVA DVA EL" xfId="20568" xr:uid="{00000000-0005-0000-0000-00005A6C0000}"/>
    <cellStyle name="Comma 3 2 6" xfId="6259" xr:uid="{00000000-0005-0000-0000-00005B6C0000}"/>
    <cellStyle name="Comma 3 2 6 10" xfId="20569" xr:uid="{00000000-0005-0000-0000-00005C6C0000}"/>
    <cellStyle name="Comma 3 2 6 11" xfId="20570" xr:uid="{00000000-0005-0000-0000-00005D6C0000}"/>
    <cellStyle name="Comma 3 2 6 2" xfId="20571" xr:uid="{00000000-0005-0000-0000-00005E6C0000}"/>
    <cellStyle name="Comma 3 2 6 2 2" xfId="20572" xr:uid="{00000000-0005-0000-0000-00005F6C0000}"/>
    <cellStyle name="Comma 3 2 6 2 2 2" xfId="20573" xr:uid="{00000000-0005-0000-0000-0000606C0000}"/>
    <cellStyle name="Comma 3 2 6 2 2 3" xfId="20574" xr:uid="{00000000-0005-0000-0000-0000616C0000}"/>
    <cellStyle name="Comma 3 2 6 2 2_AVA DVA EL" xfId="20575" xr:uid="{00000000-0005-0000-0000-0000626C0000}"/>
    <cellStyle name="Comma 3 2 6 2 3" xfId="20576" xr:uid="{00000000-0005-0000-0000-0000636C0000}"/>
    <cellStyle name="Comma 3 2 6 2 3 2" xfId="20577" xr:uid="{00000000-0005-0000-0000-0000646C0000}"/>
    <cellStyle name="Comma 3 2 6 2 3 3" xfId="20578" xr:uid="{00000000-0005-0000-0000-0000656C0000}"/>
    <cellStyle name="Comma 3 2 6 2 3_AVA DVA EL" xfId="20579" xr:uid="{00000000-0005-0000-0000-0000666C0000}"/>
    <cellStyle name="Comma 3 2 6 2 4" xfId="20580" xr:uid="{00000000-0005-0000-0000-0000676C0000}"/>
    <cellStyle name="Comma 3 2 6 2 5" xfId="20581" xr:uid="{00000000-0005-0000-0000-0000686C0000}"/>
    <cellStyle name="Comma 3 2 6 2_AVA DVA EL" xfId="20582" xr:uid="{00000000-0005-0000-0000-0000696C0000}"/>
    <cellStyle name="Comma 3 2 6 3" xfId="20583" xr:uid="{00000000-0005-0000-0000-00006A6C0000}"/>
    <cellStyle name="Comma 3 2 6 3 2" xfId="20584" xr:uid="{00000000-0005-0000-0000-00006B6C0000}"/>
    <cellStyle name="Comma 3 2 6 3 3" xfId="20585" xr:uid="{00000000-0005-0000-0000-00006C6C0000}"/>
    <cellStyle name="Comma 3 2 6 3_AVA DVA EL" xfId="20586" xr:uid="{00000000-0005-0000-0000-00006D6C0000}"/>
    <cellStyle name="Comma 3 2 6 4" xfId="20587" xr:uid="{00000000-0005-0000-0000-00006E6C0000}"/>
    <cellStyle name="Comma 3 2 6 4 2" xfId="20588" xr:uid="{00000000-0005-0000-0000-00006F6C0000}"/>
    <cellStyle name="Comma 3 2 6 4 3" xfId="20589" xr:uid="{00000000-0005-0000-0000-0000706C0000}"/>
    <cellStyle name="Comma 3 2 6 4_AVA DVA EL" xfId="20590" xr:uid="{00000000-0005-0000-0000-0000716C0000}"/>
    <cellStyle name="Comma 3 2 6 5" xfId="20591" xr:uid="{00000000-0005-0000-0000-0000726C0000}"/>
    <cellStyle name="Comma 3 2 6 5 2" xfId="20592" xr:uid="{00000000-0005-0000-0000-0000736C0000}"/>
    <cellStyle name="Comma 3 2 6 5 3" xfId="20593" xr:uid="{00000000-0005-0000-0000-0000746C0000}"/>
    <cellStyle name="Comma 3 2 6 5_AVA DVA EL" xfId="20594" xr:uid="{00000000-0005-0000-0000-0000756C0000}"/>
    <cellStyle name="Comma 3 2 6 6" xfId="20595" xr:uid="{00000000-0005-0000-0000-0000766C0000}"/>
    <cellStyle name="Comma 3 2 6 6 2" xfId="20596" xr:uid="{00000000-0005-0000-0000-0000776C0000}"/>
    <cellStyle name="Comma 3 2 6 6 3" xfId="20597" xr:uid="{00000000-0005-0000-0000-0000786C0000}"/>
    <cellStyle name="Comma 3 2 6 6_AVA DVA EL" xfId="20598" xr:uid="{00000000-0005-0000-0000-0000796C0000}"/>
    <cellStyle name="Comma 3 2 6 7" xfId="20599" xr:uid="{00000000-0005-0000-0000-00007A6C0000}"/>
    <cellStyle name="Comma 3 2 6 7 2" xfId="20600" xr:uid="{00000000-0005-0000-0000-00007B6C0000}"/>
    <cellStyle name="Comma 3 2 6 7 3" xfId="20601" xr:uid="{00000000-0005-0000-0000-00007C6C0000}"/>
    <cellStyle name="Comma 3 2 6 7_AVA DVA EL" xfId="20602" xr:uid="{00000000-0005-0000-0000-00007D6C0000}"/>
    <cellStyle name="Comma 3 2 6 8" xfId="20603" xr:uid="{00000000-0005-0000-0000-00007E6C0000}"/>
    <cellStyle name="Comma 3 2 6 8 2" xfId="20604" xr:uid="{00000000-0005-0000-0000-00007F6C0000}"/>
    <cellStyle name="Comma 3 2 6 8 3" xfId="20605" xr:uid="{00000000-0005-0000-0000-0000806C0000}"/>
    <cellStyle name="Comma 3 2 6 8_AVA DVA EL" xfId="20606" xr:uid="{00000000-0005-0000-0000-0000816C0000}"/>
    <cellStyle name="Comma 3 2 6 9" xfId="20607" xr:uid="{00000000-0005-0000-0000-0000826C0000}"/>
    <cellStyle name="Comma 3 2 6 9 2" xfId="20608" xr:uid="{00000000-0005-0000-0000-0000836C0000}"/>
    <cellStyle name="Comma 3 2 6 9 3" xfId="20609" xr:uid="{00000000-0005-0000-0000-0000846C0000}"/>
    <cellStyle name="Comma 3 2 6 9_AVA DVA EL" xfId="20610" xr:uid="{00000000-0005-0000-0000-0000856C0000}"/>
    <cellStyle name="Comma 3 2 6_AVA DVA EL" xfId="20611" xr:uid="{00000000-0005-0000-0000-0000866C0000}"/>
    <cellStyle name="Comma 3 2 7" xfId="20612" xr:uid="{00000000-0005-0000-0000-0000876C0000}"/>
    <cellStyle name="Comma 3 2 7 2" xfId="20613" xr:uid="{00000000-0005-0000-0000-0000886C0000}"/>
    <cellStyle name="Comma 3 2 7 2 2" xfId="20614" xr:uid="{00000000-0005-0000-0000-0000896C0000}"/>
    <cellStyle name="Comma 3 2 7 2 3" xfId="20615" xr:uid="{00000000-0005-0000-0000-00008A6C0000}"/>
    <cellStyle name="Comma 3 2 7 2_AVA DVA EL" xfId="20616" xr:uid="{00000000-0005-0000-0000-00008B6C0000}"/>
    <cellStyle name="Comma 3 2 7 3" xfId="20617" xr:uid="{00000000-0005-0000-0000-00008C6C0000}"/>
    <cellStyle name="Comma 3 2 7 3 2" xfId="20618" xr:uid="{00000000-0005-0000-0000-00008D6C0000}"/>
    <cellStyle name="Comma 3 2 7 3 3" xfId="20619" xr:uid="{00000000-0005-0000-0000-00008E6C0000}"/>
    <cellStyle name="Comma 3 2 7 3_AVA DVA EL" xfId="20620" xr:uid="{00000000-0005-0000-0000-00008F6C0000}"/>
    <cellStyle name="Comma 3 2 7 4" xfId="20621" xr:uid="{00000000-0005-0000-0000-0000906C0000}"/>
    <cellStyle name="Comma 3 2 7 5" xfId="20622" xr:uid="{00000000-0005-0000-0000-0000916C0000}"/>
    <cellStyle name="Comma 3 2 7_AVA DVA EL" xfId="20623" xr:uid="{00000000-0005-0000-0000-0000926C0000}"/>
    <cellStyle name="Comma 3 2 8" xfId="20624" xr:uid="{00000000-0005-0000-0000-0000936C0000}"/>
    <cellStyle name="Comma 3 2 8 2" xfId="20625" xr:uid="{00000000-0005-0000-0000-0000946C0000}"/>
    <cellStyle name="Comma 3 2 8 3" xfId="20626" xr:uid="{00000000-0005-0000-0000-0000956C0000}"/>
    <cellStyle name="Comma 3 2 8_AVA DVA EL" xfId="20627" xr:uid="{00000000-0005-0000-0000-0000966C0000}"/>
    <cellStyle name="Comma 3 2 9" xfId="20628" xr:uid="{00000000-0005-0000-0000-0000976C0000}"/>
    <cellStyle name="Comma 3 2 9 2" xfId="20629" xr:uid="{00000000-0005-0000-0000-0000986C0000}"/>
    <cellStyle name="Comma 3 2 9 3" xfId="20630" xr:uid="{00000000-0005-0000-0000-0000996C0000}"/>
    <cellStyle name="Comma 3 2 9_AVA DVA EL" xfId="20631" xr:uid="{00000000-0005-0000-0000-00009A6C0000}"/>
    <cellStyle name="Comma 3 2_A01" xfId="12473" xr:uid="{00000000-0005-0000-0000-00009B6C0000}"/>
    <cellStyle name="Comma 3 20" xfId="36825" xr:uid="{00000000-0005-0000-0000-00009C6C0000}"/>
    <cellStyle name="Comma 3 21" xfId="47963" xr:uid="{00000000-0005-0000-0000-00009D6C0000}"/>
    <cellStyle name="Comma 3 3" xfId="6260" xr:uid="{00000000-0005-0000-0000-00009E6C0000}"/>
    <cellStyle name="Comma 3 3 10" xfId="20632" xr:uid="{00000000-0005-0000-0000-00009F6C0000}"/>
    <cellStyle name="Comma 3 3 10 2" xfId="20633" xr:uid="{00000000-0005-0000-0000-0000A06C0000}"/>
    <cellStyle name="Comma 3 3 10 3" xfId="20634" xr:uid="{00000000-0005-0000-0000-0000A16C0000}"/>
    <cellStyle name="Comma 3 3 10_AVA DVA EL" xfId="20635" xr:uid="{00000000-0005-0000-0000-0000A26C0000}"/>
    <cellStyle name="Comma 3 3 11" xfId="20636" xr:uid="{00000000-0005-0000-0000-0000A36C0000}"/>
    <cellStyle name="Comma 3 3 11 2" xfId="20637" xr:uid="{00000000-0005-0000-0000-0000A46C0000}"/>
    <cellStyle name="Comma 3 3 11 3" xfId="20638" xr:uid="{00000000-0005-0000-0000-0000A56C0000}"/>
    <cellStyle name="Comma 3 3 11_AVA DVA EL" xfId="20639" xr:uid="{00000000-0005-0000-0000-0000A66C0000}"/>
    <cellStyle name="Comma 3 3 12" xfId="20640" xr:uid="{00000000-0005-0000-0000-0000A76C0000}"/>
    <cellStyle name="Comma 3 3 12 2" xfId="20641" xr:uid="{00000000-0005-0000-0000-0000A86C0000}"/>
    <cellStyle name="Comma 3 3 12 3" xfId="20642" xr:uid="{00000000-0005-0000-0000-0000A96C0000}"/>
    <cellStyle name="Comma 3 3 12_AVA DVA EL" xfId="20643" xr:uid="{00000000-0005-0000-0000-0000AA6C0000}"/>
    <cellStyle name="Comma 3 3 13" xfId="20644" xr:uid="{00000000-0005-0000-0000-0000AB6C0000}"/>
    <cellStyle name="Comma 3 3 14" xfId="36828" xr:uid="{00000000-0005-0000-0000-0000AC6C0000}"/>
    <cellStyle name="Comma 3 3 2" xfId="6261" xr:uid="{00000000-0005-0000-0000-0000AD6C0000}"/>
    <cellStyle name="Comma 3 3 2 10" xfId="20645" xr:uid="{00000000-0005-0000-0000-0000AE6C0000}"/>
    <cellStyle name="Comma 3 3 2 10 2" xfId="20646" xr:uid="{00000000-0005-0000-0000-0000AF6C0000}"/>
    <cellStyle name="Comma 3 3 2 10 3" xfId="20647" xr:uid="{00000000-0005-0000-0000-0000B06C0000}"/>
    <cellStyle name="Comma 3 3 2 10_AVA DVA EL" xfId="20648" xr:uid="{00000000-0005-0000-0000-0000B16C0000}"/>
    <cellStyle name="Comma 3 3 2 11" xfId="20649" xr:uid="{00000000-0005-0000-0000-0000B26C0000}"/>
    <cellStyle name="Comma 3 3 2 11 2" xfId="20650" xr:uid="{00000000-0005-0000-0000-0000B36C0000}"/>
    <cellStyle name="Comma 3 3 2 11 3" xfId="20651" xr:uid="{00000000-0005-0000-0000-0000B46C0000}"/>
    <cellStyle name="Comma 3 3 2 11_AVA DVA EL" xfId="20652" xr:uid="{00000000-0005-0000-0000-0000B56C0000}"/>
    <cellStyle name="Comma 3 3 2 12" xfId="20653" xr:uid="{00000000-0005-0000-0000-0000B66C0000}"/>
    <cellStyle name="Comma 3 3 2 13" xfId="36829" xr:uid="{00000000-0005-0000-0000-0000B76C0000}"/>
    <cellStyle name="Comma 3 3 2 2" xfId="6262" xr:uid="{00000000-0005-0000-0000-0000B86C0000}"/>
    <cellStyle name="Comma 3 3 2 2 10" xfId="20654" xr:uid="{00000000-0005-0000-0000-0000B96C0000}"/>
    <cellStyle name="Comma 3 3 2 2 10 2" xfId="20655" xr:uid="{00000000-0005-0000-0000-0000BA6C0000}"/>
    <cellStyle name="Comma 3 3 2 2 10 3" xfId="20656" xr:uid="{00000000-0005-0000-0000-0000BB6C0000}"/>
    <cellStyle name="Comma 3 3 2 2 10_AVA DVA EL" xfId="20657" xr:uid="{00000000-0005-0000-0000-0000BC6C0000}"/>
    <cellStyle name="Comma 3 3 2 2 11" xfId="20658" xr:uid="{00000000-0005-0000-0000-0000BD6C0000}"/>
    <cellStyle name="Comma 3 3 2 2 2" xfId="6263" xr:uid="{00000000-0005-0000-0000-0000BE6C0000}"/>
    <cellStyle name="Comma 3 3 2 2 2 2" xfId="20659" xr:uid="{00000000-0005-0000-0000-0000BF6C0000}"/>
    <cellStyle name="Comma 3 3 2 2 2 2 2" xfId="20660" xr:uid="{00000000-0005-0000-0000-0000C06C0000}"/>
    <cellStyle name="Comma 3 3 2 2 2 2 3" xfId="20661" xr:uid="{00000000-0005-0000-0000-0000C16C0000}"/>
    <cellStyle name="Comma 3 3 2 2 2 2_AVA DVA EL" xfId="20662" xr:uid="{00000000-0005-0000-0000-0000C26C0000}"/>
    <cellStyle name="Comma 3 3 2 2 2 3" xfId="20663" xr:uid="{00000000-0005-0000-0000-0000C36C0000}"/>
    <cellStyle name="Comma 3 3 2 2 2 3 2" xfId="20664" xr:uid="{00000000-0005-0000-0000-0000C46C0000}"/>
    <cellStyle name="Comma 3 3 2 2 2 3 3" xfId="20665" xr:uid="{00000000-0005-0000-0000-0000C56C0000}"/>
    <cellStyle name="Comma 3 3 2 2 2 3_AVA DVA EL" xfId="20666" xr:uid="{00000000-0005-0000-0000-0000C66C0000}"/>
    <cellStyle name="Comma 3 3 2 2 2 4" xfId="20667" xr:uid="{00000000-0005-0000-0000-0000C76C0000}"/>
    <cellStyle name="Comma 3 3 2 2 2 5" xfId="20668" xr:uid="{00000000-0005-0000-0000-0000C86C0000}"/>
    <cellStyle name="Comma 3 3 2 2 2_AVA DVA EL" xfId="20669" xr:uid="{00000000-0005-0000-0000-0000C96C0000}"/>
    <cellStyle name="Comma 3 3 2 2 3" xfId="20670" xr:uid="{00000000-0005-0000-0000-0000CA6C0000}"/>
    <cellStyle name="Comma 3 3 2 2 3 2" xfId="20671" xr:uid="{00000000-0005-0000-0000-0000CB6C0000}"/>
    <cellStyle name="Comma 3 3 2 2 3 3" xfId="20672" xr:uid="{00000000-0005-0000-0000-0000CC6C0000}"/>
    <cellStyle name="Comma 3 3 2 2 3_AVA DVA EL" xfId="20673" xr:uid="{00000000-0005-0000-0000-0000CD6C0000}"/>
    <cellStyle name="Comma 3 3 2 2 4" xfId="20674" xr:uid="{00000000-0005-0000-0000-0000CE6C0000}"/>
    <cellStyle name="Comma 3 3 2 2 4 2" xfId="20675" xr:uid="{00000000-0005-0000-0000-0000CF6C0000}"/>
    <cellStyle name="Comma 3 3 2 2 4 3" xfId="20676" xr:uid="{00000000-0005-0000-0000-0000D06C0000}"/>
    <cellStyle name="Comma 3 3 2 2 4_AVA DVA EL" xfId="20677" xr:uid="{00000000-0005-0000-0000-0000D16C0000}"/>
    <cellStyle name="Comma 3 3 2 2 5" xfId="20678" xr:uid="{00000000-0005-0000-0000-0000D26C0000}"/>
    <cellStyle name="Comma 3 3 2 2 5 2" xfId="20679" xr:uid="{00000000-0005-0000-0000-0000D36C0000}"/>
    <cellStyle name="Comma 3 3 2 2 5 3" xfId="20680" xr:uid="{00000000-0005-0000-0000-0000D46C0000}"/>
    <cellStyle name="Comma 3 3 2 2 5_AVA DVA EL" xfId="20681" xr:uid="{00000000-0005-0000-0000-0000D56C0000}"/>
    <cellStyle name="Comma 3 3 2 2 6" xfId="20682" xr:uid="{00000000-0005-0000-0000-0000D66C0000}"/>
    <cellStyle name="Comma 3 3 2 2 6 2" xfId="20683" xr:uid="{00000000-0005-0000-0000-0000D76C0000}"/>
    <cellStyle name="Comma 3 3 2 2 6 3" xfId="20684" xr:uid="{00000000-0005-0000-0000-0000D86C0000}"/>
    <cellStyle name="Comma 3 3 2 2 6_AVA DVA EL" xfId="20685" xr:uid="{00000000-0005-0000-0000-0000D96C0000}"/>
    <cellStyle name="Comma 3 3 2 2 7" xfId="20686" xr:uid="{00000000-0005-0000-0000-0000DA6C0000}"/>
    <cellStyle name="Comma 3 3 2 2 7 2" xfId="20687" xr:uid="{00000000-0005-0000-0000-0000DB6C0000}"/>
    <cellStyle name="Comma 3 3 2 2 7 3" xfId="20688" xr:uid="{00000000-0005-0000-0000-0000DC6C0000}"/>
    <cellStyle name="Comma 3 3 2 2 7_AVA DVA EL" xfId="20689" xr:uid="{00000000-0005-0000-0000-0000DD6C0000}"/>
    <cellStyle name="Comma 3 3 2 2 8" xfId="20690" xr:uid="{00000000-0005-0000-0000-0000DE6C0000}"/>
    <cellStyle name="Comma 3 3 2 2 8 2" xfId="20691" xr:uid="{00000000-0005-0000-0000-0000DF6C0000}"/>
    <cellStyle name="Comma 3 3 2 2 8 3" xfId="20692" xr:uid="{00000000-0005-0000-0000-0000E06C0000}"/>
    <cellStyle name="Comma 3 3 2 2 8_AVA DVA EL" xfId="20693" xr:uid="{00000000-0005-0000-0000-0000E16C0000}"/>
    <cellStyle name="Comma 3 3 2 2 9" xfId="20694" xr:uid="{00000000-0005-0000-0000-0000E26C0000}"/>
    <cellStyle name="Comma 3 3 2 2 9 2" xfId="20695" xr:uid="{00000000-0005-0000-0000-0000E36C0000}"/>
    <cellStyle name="Comma 3 3 2 2 9 3" xfId="20696" xr:uid="{00000000-0005-0000-0000-0000E46C0000}"/>
    <cellStyle name="Comma 3 3 2 2 9_AVA DVA EL" xfId="20697" xr:uid="{00000000-0005-0000-0000-0000E56C0000}"/>
    <cellStyle name="Comma 3 3 2 2_A01" xfId="12479" xr:uid="{00000000-0005-0000-0000-0000E66C0000}"/>
    <cellStyle name="Comma 3 3 2 3" xfId="6264" xr:uid="{00000000-0005-0000-0000-0000E76C0000}"/>
    <cellStyle name="Comma 3 3 2 3 2" xfId="20698" xr:uid="{00000000-0005-0000-0000-0000E86C0000}"/>
    <cellStyle name="Comma 3 3 2 3 2 2" xfId="20699" xr:uid="{00000000-0005-0000-0000-0000E96C0000}"/>
    <cellStyle name="Comma 3 3 2 3 2 3" xfId="20700" xr:uid="{00000000-0005-0000-0000-0000EA6C0000}"/>
    <cellStyle name="Comma 3 3 2 3 2_AVA DVA EL" xfId="20701" xr:uid="{00000000-0005-0000-0000-0000EB6C0000}"/>
    <cellStyle name="Comma 3 3 2 3 3" xfId="20702" xr:uid="{00000000-0005-0000-0000-0000EC6C0000}"/>
    <cellStyle name="Comma 3 3 2 3 3 2" xfId="20703" xr:uid="{00000000-0005-0000-0000-0000ED6C0000}"/>
    <cellStyle name="Comma 3 3 2 3 3 3" xfId="20704" xr:uid="{00000000-0005-0000-0000-0000EE6C0000}"/>
    <cellStyle name="Comma 3 3 2 3 3_AVA DVA EL" xfId="20705" xr:uid="{00000000-0005-0000-0000-0000EF6C0000}"/>
    <cellStyle name="Comma 3 3 2 3 4" xfId="20706" xr:uid="{00000000-0005-0000-0000-0000F06C0000}"/>
    <cellStyle name="Comma 3 3 2 3 5" xfId="20707" xr:uid="{00000000-0005-0000-0000-0000F16C0000}"/>
    <cellStyle name="Comma 3 3 2 3_AVA DVA EL" xfId="20708" xr:uid="{00000000-0005-0000-0000-0000F26C0000}"/>
    <cellStyle name="Comma 3 3 2 4" xfId="20709" xr:uid="{00000000-0005-0000-0000-0000F36C0000}"/>
    <cellStyle name="Comma 3 3 2 4 2" xfId="20710" xr:uid="{00000000-0005-0000-0000-0000F46C0000}"/>
    <cellStyle name="Comma 3 3 2 4 3" xfId="20711" xr:uid="{00000000-0005-0000-0000-0000F56C0000}"/>
    <cellStyle name="Comma 3 3 2 4_AVA DVA EL" xfId="20712" xr:uid="{00000000-0005-0000-0000-0000F66C0000}"/>
    <cellStyle name="Comma 3 3 2 5" xfId="20713" xr:uid="{00000000-0005-0000-0000-0000F76C0000}"/>
    <cellStyle name="Comma 3 3 2 5 2" xfId="20714" xr:uid="{00000000-0005-0000-0000-0000F86C0000}"/>
    <cellStyle name="Comma 3 3 2 5 3" xfId="20715" xr:uid="{00000000-0005-0000-0000-0000F96C0000}"/>
    <cellStyle name="Comma 3 3 2 5_AVA DVA EL" xfId="20716" xr:uid="{00000000-0005-0000-0000-0000FA6C0000}"/>
    <cellStyle name="Comma 3 3 2 6" xfId="20717" xr:uid="{00000000-0005-0000-0000-0000FB6C0000}"/>
    <cellStyle name="Comma 3 3 2 6 2" xfId="20718" xr:uid="{00000000-0005-0000-0000-0000FC6C0000}"/>
    <cellStyle name="Comma 3 3 2 6 3" xfId="20719" xr:uid="{00000000-0005-0000-0000-0000FD6C0000}"/>
    <cellStyle name="Comma 3 3 2 6_AVA DVA EL" xfId="20720" xr:uid="{00000000-0005-0000-0000-0000FE6C0000}"/>
    <cellStyle name="Comma 3 3 2 7" xfId="20721" xr:uid="{00000000-0005-0000-0000-0000FF6C0000}"/>
    <cellStyle name="Comma 3 3 2 7 2" xfId="20722" xr:uid="{00000000-0005-0000-0000-0000006D0000}"/>
    <cellStyle name="Comma 3 3 2 7 3" xfId="20723" xr:uid="{00000000-0005-0000-0000-0000016D0000}"/>
    <cellStyle name="Comma 3 3 2 7_AVA DVA EL" xfId="20724" xr:uid="{00000000-0005-0000-0000-0000026D0000}"/>
    <cellStyle name="Comma 3 3 2 8" xfId="20725" xr:uid="{00000000-0005-0000-0000-0000036D0000}"/>
    <cellStyle name="Comma 3 3 2 8 2" xfId="20726" xr:uid="{00000000-0005-0000-0000-0000046D0000}"/>
    <cellStyle name="Comma 3 3 2 8 3" xfId="20727" xr:uid="{00000000-0005-0000-0000-0000056D0000}"/>
    <cellStyle name="Comma 3 3 2 8_AVA DVA EL" xfId="20728" xr:uid="{00000000-0005-0000-0000-0000066D0000}"/>
    <cellStyle name="Comma 3 3 2 9" xfId="20729" xr:uid="{00000000-0005-0000-0000-0000076D0000}"/>
    <cellStyle name="Comma 3 3 2 9 2" xfId="20730" xr:uid="{00000000-0005-0000-0000-0000086D0000}"/>
    <cellStyle name="Comma 3 3 2 9 3" xfId="20731" xr:uid="{00000000-0005-0000-0000-0000096D0000}"/>
    <cellStyle name="Comma 3 3 2 9_AVA DVA EL" xfId="20732" xr:uid="{00000000-0005-0000-0000-00000A6D0000}"/>
    <cellStyle name="Comma 3 3 2_A01" xfId="12478" xr:uid="{00000000-0005-0000-0000-00000B6D0000}"/>
    <cellStyle name="Comma 3 3 3" xfId="6265" xr:uid="{00000000-0005-0000-0000-00000C6D0000}"/>
    <cellStyle name="Comma 3 3 3 10" xfId="20733" xr:uid="{00000000-0005-0000-0000-00000D6D0000}"/>
    <cellStyle name="Comma 3 3 3 10 2" xfId="20734" xr:uid="{00000000-0005-0000-0000-00000E6D0000}"/>
    <cellStyle name="Comma 3 3 3 10 3" xfId="20735" xr:uid="{00000000-0005-0000-0000-00000F6D0000}"/>
    <cellStyle name="Comma 3 3 3 10_AVA DVA EL" xfId="20736" xr:uid="{00000000-0005-0000-0000-0000106D0000}"/>
    <cellStyle name="Comma 3 3 3 11" xfId="20737" xr:uid="{00000000-0005-0000-0000-0000116D0000}"/>
    <cellStyle name="Comma 3 3 3 12" xfId="40243" xr:uid="{00000000-0005-0000-0000-0000126D0000}"/>
    <cellStyle name="Comma 3 3 3 2" xfId="6266" xr:uid="{00000000-0005-0000-0000-0000136D0000}"/>
    <cellStyle name="Comma 3 3 3 2 2" xfId="6267" xr:uid="{00000000-0005-0000-0000-0000146D0000}"/>
    <cellStyle name="Comma 3 3 3 2 2 2" xfId="20738" xr:uid="{00000000-0005-0000-0000-0000156D0000}"/>
    <cellStyle name="Comma 3 3 3 2 2 3" xfId="20739" xr:uid="{00000000-0005-0000-0000-0000166D0000}"/>
    <cellStyle name="Comma 3 3 3 2 2_AVA DVA EL" xfId="20740" xr:uid="{00000000-0005-0000-0000-0000176D0000}"/>
    <cellStyle name="Comma 3 3 3 2 3" xfId="20741" xr:uid="{00000000-0005-0000-0000-0000186D0000}"/>
    <cellStyle name="Comma 3 3 3 2 3 2" xfId="20742" xr:uid="{00000000-0005-0000-0000-0000196D0000}"/>
    <cellStyle name="Comma 3 3 3 2 3 3" xfId="20743" xr:uid="{00000000-0005-0000-0000-00001A6D0000}"/>
    <cellStyle name="Comma 3 3 3 2 3_AVA DVA EL" xfId="20744" xr:uid="{00000000-0005-0000-0000-00001B6D0000}"/>
    <cellStyle name="Comma 3 3 3 2 4" xfId="20745" xr:uid="{00000000-0005-0000-0000-00001C6D0000}"/>
    <cellStyle name="Comma 3 3 3 2 5" xfId="20746" xr:uid="{00000000-0005-0000-0000-00001D6D0000}"/>
    <cellStyle name="Comma 3 3 3 2_AVA DVA EL" xfId="20747" xr:uid="{00000000-0005-0000-0000-00001E6D0000}"/>
    <cellStyle name="Comma 3 3 3 3" xfId="6268" xr:uid="{00000000-0005-0000-0000-00001F6D0000}"/>
    <cellStyle name="Comma 3 3 3 3 2" xfId="20748" xr:uid="{00000000-0005-0000-0000-0000206D0000}"/>
    <cellStyle name="Comma 3 3 3 3 3" xfId="20749" xr:uid="{00000000-0005-0000-0000-0000216D0000}"/>
    <cellStyle name="Comma 3 3 3 3_AVA DVA EL" xfId="20750" xr:uid="{00000000-0005-0000-0000-0000226D0000}"/>
    <cellStyle name="Comma 3 3 3 4" xfId="20751" xr:uid="{00000000-0005-0000-0000-0000236D0000}"/>
    <cellStyle name="Comma 3 3 3 4 2" xfId="20752" xr:uid="{00000000-0005-0000-0000-0000246D0000}"/>
    <cellStyle name="Comma 3 3 3 4 3" xfId="20753" xr:uid="{00000000-0005-0000-0000-0000256D0000}"/>
    <cellStyle name="Comma 3 3 3 4_AVA DVA EL" xfId="20754" xr:uid="{00000000-0005-0000-0000-0000266D0000}"/>
    <cellStyle name="Comma 3 3 3 5" xfId="20755" xr:uid="{00000000-0005-0000-0000-0000276D0000}"/>
    <cellStyle name="Comma 3 3 3 5 2" xfId="20756" xr:uid="{00000000-0005-0000-0000-0000286D0000}"/>
    <cellStyle name="Comma 3 3 3 5 3" xfId="20757" xr:uid="{00000000-0005-0000-0000-0000296D0000}"/>
    <cellStyle name="Comma 3 3 3 5_AVA DVA EL" xfId="20758" xr:uid="{00000000-0005-0000-0000-00002A6D0000}"/>
    <cellStyle name="Comma 3 3 3 6" xfId="20759" xr:uid="{00000000-0005-0000-0000-00002B6D0000}"/>
    <cellStyle name="Comma 3 3 3 6 2" xfId="20760" xr:uid="{00000000-0005-0000-0000-00002C6D0000}"/>
    <cellStyle name="Comma 3 3 3 6 3" xfId="20761" xr:uid="{00000000-0005-0000-0000-00002D6D0000}"/>
    <cellStyle name="Comma 3 3 3 6_AVA DVA EL" xfId="20762" xr:uid="{00000000-0005-0000-0000-00002E6D0000}"/>
    <cellStyle name="Comma 3 3 3 7" xfId="20763" xr:uid="{00000000-0005-0000-0000-00002F6D0000}"/>
    <cellStyle name="Comma 3 3 3 7 2" xfId="20764" xr:uid="{00000000-0005-0000-0000-0000306D0000}"/>
    <cellStyle name="Comma 3 3 3 7 3" xfId="20765" xr:uid="{00000000-0005-0000-0000-0000316D0000}"/>
    <cellStyle name="Comma 3 3 3 7_AVA DVA EL" xfId="20766" xr:uid="{00000000-0005-0000-0000-0000326D0000}"/>
    <cellStyle name="Comma 3 3 3 8" xfId="20767" xr:uid="{00000000-0005-0000-0000-0000336D0000}"/>
    <cellStyle name="Comma 3 3 3 8 2" xfId="20768" xr:uid="{00000000-0005-0000-0000-0000346D0000}"/>
    <cellStyle name="Comma 3 3 3 8 3" xfId="20769" xr:uid="{00000000-0005-0000-0000-0000356D0000}"/>
    <cellStyle name="Comma 3 3 3 8_AVA DVA EL" xfId="20770" xr:uid="{00000000-0005-0000-0000-0000366D0000}"/>
    <cellStyle name="Comma 3 3 3 9" xfId="20771" xr:uid="{00000000-0005-0000-0000-0000376D0000}"/>
    <cellStyle name="Comma 3 3 3 9 2" xfId="20772" xr:uid="{00000000-0005-0000-0000-0000386D0000}"/>
    <cellStyle name="Comma 3 3 3 9 3" xfId="20773" xr:uid="{00000000-0005-0000-0000-0000396D0000}"/>
    <cellStyle name="Comma 3 3 3 9_AVA DVA EL" xfId="20774" xr:uid="{00000000-0005-0000-0000-00003A6D0000}"/>
    <cellStyle name="Comma 3 3 3_A01" xfId="12480" xr:uid="{00000000-0005-0000-0000-00003B6D0000}"/>
    <cellStyle name="Comma 3 3 4" xfId="6269" xr:uid="{00000000-0005-0000-0000-00003C6D0000}"/>
    <cellStyle name="Comma 3 3 4 2" xfId="6270" xr:uid="{00000000-0005-0000-0000-00003D6D0000}"/>
    <cellStyle name="Comma 3 3 4 2 2" xfId="6271" xr:uid="{00000000-0005-0000-0000-00003E6D0000}"/>
    <cellStyle name="Comma 3 3 4 2 3" xfId="20775" xr:uid="{00000000-0005-0000-0000-00003F6D0000}"/>
    <cellStyle name="Comma 3 3 4 2_AVA DVA EL" xfId="20776" xr:uid="{00000000-0005-0000-0000-0000406D0000}"/>
    <cellStyle name="Comma 3 3 4 3" xfId="6272" xr:uid="{00000000-0005-0000-0000-0000416D0000}"/>
    <cellStyle name="Comma 3 3 4 3 2" xfId="20777" xr:uid="{00000000-0005-0000-0000-0000426D0000}"/>
    <cellStyle name="Comma 3 3 4 3 3" xfId="20778" xr:uid="{00000000-0005-0000-0000-0000436D0000}"/>
    <cellStyle name="Comma 3 3 4 3_AVA DVA EL" xfId="20779" xr:uid="{00000000-0005-0000-0000-0000446D0000}"/>
    <cellStyle name="Comma 3 3 4 4" xfId="20780" xr:uid="{00000000-0005-0000-0000-0000456D0000}"/>
    <cellStyle name="Comma 3 3 4 5" xfId="20781" xr:uid="{00000000-0005-0000-0000-0000466D0000}"/>
    <cellStyle name="Comma 3 3 4_AVA DVA EL" xfId="20782" xr:uid="{00000000-0005-0000-0000-0000476D0000}"/>
    <cellStyle name="Comma 3 3 5" xfId="6273" xr:uid="{00000000-0005-0000-0000-0000486D0000}"/>
    <cellStyle name="Comma 3 3 5 2" xfId="6274" xr:uid="{00000000-0005-0000-0000-0000496D0000}"/>
    <cellStyle name="Comma 3 3 5 2 2" xfId="6275" xr:uid="{00000000-0005-0000-0000-00004A6D0000}"/>
    <cellStyle name="Comma 3 3 5 2_CR4_19" xfId="6276" xr:uid="{00000000-0005-0000-0000-00004B6D0000}"/>
    <cellStyle name="Comma 3 3 5 3" xfId="6277" xr:uid="{00000000-0005-0000-0000-00004C6D0000}"/>
    <cellStyle name="Comma 3 3 5_AVA DVA EL" xfId="20783" xr:uid="{00000000-0005-0000-0000-00004D6D0000}"/>
    <cellStyle name="Comma 3 3 6" xfId="6278" xr:uid="{00000000-0005-0000-0000-00004E6D0000}"/>
    <cellStyle name="Comma 3 3 6 2" xfId="6279" xr:uid="{00000000-0005-0000-0000-00004F6D0000}"/>
    <cellStyle name="Comma 3 3 6 3" xfId="20784" xr:uid="{00000000-0005-0000-0000-0000506D0000}"/>
    <cellStyle name="Comma 3 3 6_AVA DVA EL" xfId="20785" xr:uid="{00000000-0005-0000-0000-0000516D0000}"/>
    <cellStyle name="Comma 3 3 7" xfId="6280" xr:uid="{00000000-0005-0000-0000-0000526D0000}"/>
    <cellStyle name="Comma 3 3 7 2" xfId="6281" xr:uid="{00000000-0005-0000-0000-0000536D0000}"/>
    <cellStyle name="Comma 3 3 7 3" xfId="20786" xr:uid="{00000000-0005-0000-0000-0000546D0000}"/>
    <cellStyle name="Comma 3 3 7_AVA DVA EL" xfId="20787" xr:uid="{00000000-0005-0000-0000-0000556D0000}"/>
    <cellStyle name="Comma 3 3 8" xfId="6282" xr:uid="{00000000-0005-0000-0000-0000566D0000}"/>
    <cellStyle name="Comma 3 3 8 2" xfId="20788" xr:uid="{00000000-0005-0000-0000-0000576D0000}"/>
    <cellStyle name="Comma 3 3 8 3" xfId="20789" xr:uid="{00000000-0005-0000-0000-0000586D0000}"/>
    <cellStyle name="Comma 3 3 8_AVA DVA EL" xfId="20790" xr:uid="{00000000-0005-0000-0000-0000596D0000}"/>
    <cellStyle name="Comma 3 3 9" xfId="20791" xr:uid="{00000000-0005-0000-0000-00005A6D0000}"/>
    <cellStyle name="Comma 3 3 9 2" xfId="20792" xr:uid="{00000000-0005-0000-0000-00005B6D0000}"/>
    <cellStyle name="Comma 3 3 9 3" xfId="20793" xr:uid="{00000000-0005-0000-0000-00005C6D0000}"/>
    <cellStyle name="Comma 3 3 9_AVA DVA EL" xfId="20794" xr:uid="{00000000-0005-0000-0000-00005D6D0000}"/>
    <cellStyle name="Comma 3 3_A01" xfId="12477" xr:uid="{00000000-0005-0000-0000-00005E6D0000}"/>
    <cellStyle name="Comma 3 4" xfId="6283" xr:uid="{00000000-0005-0000-0000-00005F6D0000}"/>
    <cellStyle name="Comma 3 4 10" xfId="20795" xr:uid="{00000000-0005-0000-0000-0000606D0000}"/>
    <cellStyle name="Comma 3 4 10 2" xfId="20796" xr:uid="{00000000-0005-0000-0000-0000616D0000}"/>
    <cellStyle name="Comma 3 4 10 3" xfId="20797" xr:uid="{00000000-0005-0000-0000-0000626D0000}"/>
    <cellStyle name="Comma 3 4 10_AVA DVA EL" xfId="20798" xr:uid="{00000000-0005-0000-0000-0000636D0000}"/>
    <cellStyle name="Comma 3 4 11" xfId="20799" xr:uid="{00000000-0005-0000-0000-0000646D0000}"/>
    <cellStyle name="Comma 3 4 11 2" xfId="20800" xr:uid="{00000000-0005-0000-0000-0000656D0000}"/>
    <cellStyle name="Comma 3 4 11 3" xfId="20801" xr:uid="{00000000-0005-0000-0000-0000666D0000}"/>
    <cellStyle name="Comma 3 4 11_AVA DVA EL" xfId="20802" xr:uid="{00000000-0005-0000-0000-0000676D0000}"/>
    <cellStyle name="Comma 3 4 12" xfId="20803" xr:uid="{00000000-0005-0000-0000-0000686D0000}"/>
    <cellStyle name="Comma 3 4 12 2" xfId="20804" xr:uid="{00000000-0005-0000-0000-0000696D0000}"/>
    <cellStyle name="Comma 3 4 12 3" xfId="20805" xr:uid="{00000000-0005-0000-0000-00006A6D0000}"/>
    <cellStyle name="Comma 3 4 12_AVA DVA EL" xfId="20806" xr:uid="{00000000-0005-0000-0000-00006B6D0000}"/>
    <cellStyle name="Comma 3 4 13" xfId="20807" xr:uid="{00000000-0005-0000-0000-00006C6D0000}"/>
    <cellStyle name="Comma 3 4 14" xfId="36830" xr:uid="{00000000-0005-0000-0000-00006D6D0000}"/>
    <cellStyle name="Comma 3 4 2" xfId="6284" xr:uid="{00000000-0005-0000-0000-00006E6D0000}"/>
    <cellStyle name="Comma 3 4 2 10" xfId="20808" xr:uid="{00000000-0005-0000-0000-00006F6D0000}"/>
    <cellStyle name="Comma 3 4 2 10 2" xfId="20809" xr:uid="{00000000-0005-0000-0000-0000706D0000}"/>
    <cellStyle name="Comma 3 4 2 10 3" xfId="20810" xr:uid="{00000000-0005-0000-0000-0000716D0000}"/>
    <cellStyle name="Comma 3 4 2 10_AVA DVA EL" xfId="20811" xr:uid="{00000000-0005-0000-0000-0000726D0000}"/>
    <cellStyle name="Comma 3 4 2 11" xfId="20812" xr:uid="{00000000-0005-0000-0000-0000736D0000}"/>
    <cellStyle name="Comma 3 4 2 11 2" xfId="20813" xr:uid="{00000000-0005-0000-0000-0000746D0000}"/>
    <cellStyle name="Comma 3 4 2 11 3" xfId="20814" xr:uid="{00000000-0005-0000-0000-0000756D0000}"/>
    <cellStyle name="Comma 3 4 2 11_AVA DVA EL" xfId="20815" xr:uid="{00000000-0005-0000-0000-0000766D0000}"/>
    <cellStyle name="Comma 3 4 2 12" xfId="20816" xr:uid="{00000000-0005-0000-0000-0000776D0000}"/>
    <cellStyle name="Comma 3 4 2 2" xfId="6285" xr:uid="{00000000-0005-0000-0000-0000786D0000}"/>
    <cellStyle name="Comma 3 4 2 2 10" xfId="20817" xr:uid="{00000000-0005-0000-0000-0000796D0000}"/>
    <cellStyle name="Comma 3 4 2 2 11" xfId="20818" xr:uid="{00000000-0005-0000-0000-00007A6D0000}"/>
    <cellStyle name="Comma 3 4 2 2 2" xfId="20819" xr:uid="{00000000-0005-0000-0000-00007B6D0000}"/>
    <cellStyle name="Comma 3 4 2 2 2 2" xfId="20820" xr:uid="{00000000-0005-0000-0000-00007C6D0000}"/>
    <cellStyle name="Comma 3 4 2 2 2 2 2" xfId="20821" xr:uid="{00000000-0005-0000-0000-00007D6D0000}"/>
    <cellStyle name="Comma 3 4 2 2 2 2 3" xfId="20822" xr:uid="{00000000-0005-0000-0000-00007E6D0000}"/>
    <cellStyle name="Comma 3 4 2 2 2 2_AVA DVA EL" xfId="20823" xr:uid="{00000000-0005-0000-0000-00007F6D0000}"/>
    <cellStyle name="Comma 3 4 2 2 2 3" xfId="20824" xr:uid="{00000000-0005-0000-0000-0000806D0000}"/>
    <cellStyle name="Comma 3 4 2 2 2 3 2" xfId="20825" xr:uid="{00000000-0005-0000-0000-0000816D0000}"/>
    <cellStyle name="Comma 3 4 2 2 2 3 3" xfId="20826" xr:uid="{00000000-0005-0000-0000-0000826D0000}"/>
    <cellStyle name="Comma 3 4 2 2 2 3_AVA DVA EL" xfId="20827" xr:uid="{00000000-0005-0000-0000-0000836D0000}"/>
    <cellStyle name="Comma 3 4 2 2 2 4" xfId="20828" xr:uid="{00000000-0005-0000-0000-0000846D0000}"/>
    <cellStyle name="Comma 3 4 2 2 2 5" xfId="20829" xr:uid="{00000000-0005-0000-0000-0000856D0000}"/>
    <cellStyle name="Comma 3 4 2 2 2_AVA DVA EL" xfId="20830" xr:uid="{00000000-0005-0000-0000-0000866D0000}"/>
    <cellStyle name="Comma 3 4 2 2 3" xfId="20831" xr:uid="{00000000-0005-0000-0000-0000876D0000}"/>
    <cellStyle name="Comma 3 4 2 2 3 2" xfId="20832" xr:uid="{00000000-0005-0000-0000-0000886D0000}"/>
    <cellStyle name="Comma 3 4 2 2 3 3" xfId="20833" xr:uid="{00000000-0005-0000-0000-0000896D0000}"/>
    <cellStyle name="Comma 3 4 2 2 3_AVA DVA EL" xfId="20834" xr:uid="{00000000-0005-0000-0000-00008A6D0000}"/>
    <cellStyle name="Comma 3 4 2 2 4" xfId="20835" xr:uid="{00000000-0005-0000-0000-00008B6D0000}"/>
    <cellStyle name="Comma 3 4 2 2 4 2" xfId="20836" xr:uid="{00000000-0005-0000-0000-00008C6D0000}"/>
    <cellStyle name="Comma 3 4 2 2 4 3" xfId="20837" xr:uid="{00000000-0005-0000-0000-00008D6D0000}"/>
    <cellStyle name="Comma 3 4 2 2 4_AVA DVA EL" xfId="20838" xr:uid="{00000000-0005-0000-0000-00008E6D0000}"/>
    <cellStyle name="Comma 3 4 2 2 5" xfId="20839" xr:uid="{00000000-0005-0000-0000-00008F6D0000}"/>
    <cellStyle name="Comma 3 4 2 2 5 2" xfId="20840" xr:uid="{00000000-0005-0000-0000-0000906D0000}"/>
    <cellStyle name="Comma 3 4 2 2 5 3" xfId="20841" xr:uid="{00000000-0005-0000-0000-0000916D0000}"/>
    <cellStyle name="Comma 3 4 2 2 5_AVA DVA EL" xfId="20842" xr:uid="{00000000-0005-0000-0000-0000926D0000}"/>
    <cellStyle name="Comma 3 4 2 2 6" xfId="20843" xr:uid="{00000000-0005-0000-0000-0000936D0000}"/>
    <cellStyle name="Comma 3 4 2 2 6 2" xfId="20844" xr:uid="{00000000-0005-0000-0000-0000946D0000}"/>
    <cellStyle name="Comma 3 4 2 2 6 3" xfId="20845" xr:uid="{00000000-0005-0000-0000-0000956D0000}"/>
    <cellStyle name="Comma 3 4 2 2 6_AVA DVA EL" xfId="20846" xr:uid="{00000000-0005-0000-0000-0000966D0000}"/>
    <cellStyle name="Comma 3 4 2 2 7" xfId="20847" xr:uid="{00000000-0005-0000-0000-0000976D0000}"/>
    <cellStyle name="Comma 3 4 2 2 7 2" xfId="20848" xr:uid="{00000000-0005-0000-0000-0000986D0000}"/>
    <cellStyle name="Comma 3 4 2 2 7 3" xfId="20849" xr:uid="{00000000-0005-0000-0000-0000996D0000}"/>
    <cellStyle name="Comma 3 4 2 2 7_AVA DVA EL" xfId="20850" xr:uid="{00000000-0005-0000-0000-00009A6D0000}"/>
    <cellStyle name="Comma 3 4 2 2 8" xfId="20851" xr:uid="{00000000-0005-0000-0000-00009B6D0000}"/>
    <cellStyle name="Comma 3 4 2 2 8 2" xfId="20852" xr:uid="{00000000-0005-0000-0000-00009C6D0000}"/>
    <cellStyle name="Comma 3 4 2 2 8 3" xfId="20853" xr:uid="{00000000-0005-0000-0000-00009D6D0000}"/>
    <cellStyle name="Comma 3 4 2 2 8_AVA DVA EL" xfId="20854" xr:uid="{00000000-0005-0000-0000-00009E6D0000}"/>
    <cellStyle name="Comma 3 4 2 2 9" xfId="20855" xr:uid="{00000000-0005-0000-0000-00009F6D0000}"/>
    <cellStyle name="Comma 3 4 2 2 9 2" xfId="20856" xr:uid="{00000000-0005-0000-0000-0000A06D0000}"/>
    <cellStyle name="Comma 3 4 2 2 9 3" xfId="20857" xr:uid="{00000000-0005-0000-0000-0000A16D0000}"/>
    <cellStyle name="Comma 3 4 2 2 9_AVA DVA EL" xfId="20858" xr:uid="{00000000-0005-0000-0000-0000A26D0000}"/>
    <cellStyle name="Comma 3 4 2 2_AVA DVA EL" xfId="20859" xr:uid="{00000000-0005-0000-0000-0000A36D0000}"/>
    <cellStyle name="Comma 3 4 2 3" xfId="20860" xr:uid="{00000000-0005-0000-0000-0000A46D0000}"/>
    <cellStyle name="Comma 3 4 2 3 2" xfId="20861" xr:uid="{00000000-0005-0000-0000-0000A56D0000}"/>
    <cellStyle name="Comma 3 4 2 3 2 2" xfId="20862" xr:uid="{00000000-0005-0000-0000-0000A66D0000}"/>
    <cellStyle name="Comma 3 4 2 3 2 3" xfId="20863" xr:uid="{00000000-0005-0000-0000-0000A76D0000}"/>
    <cellStyle name="Comma 3 4 2 3 2_AVA DVA EL" xfId="20864" xr:uid="{00000000-0005-0000-0000-0000A86D0000}"/>
    <cellStyle name="Comma 3 4 2 3 3" xfId="20865" xr:uid="{00000000-0005-0000-0000-0000A96D0000}"/>
    <cellStyle name="Comma 3 4 2 3 3 2" xfId="20866" xr:uid="{00000000-0005-0000-0000-0000AA6D0000}"/>
    <cellStyle name="Comma 3 4 2 3 3 3" xfId="20867" xr:uid="{00000000-0005-0000-0000-0000AB6D0000}"/>
    <cellStyle name="Comma 3 4 2 3 3_AVA DVA EL" xfId="20868" xr:uid="{00000000-0005-0000-0000-0000AC6D0000}"/>
    <cellStyle name="Comma 3 4 2 3 4" xfId="20869" xr:uid="{00000000-0005-0000-0000-0000AD6D0000}"/>
    <cellStyle name="Comma 3 4 2 3 5" xfId="20870" xr:uid="{00000000-0005-0000-0000-0000AE6D0000}"/>
    <cellStyle name="Comma 3 4 2 3_AVA DVA EL" xfId="20871" xr:uid="{00000000-0005-0000-0000-0000AF6D0000}"/>
    <cellStyle name="Comma 3 4 2 4" xfId="20872" xr:uid="{00000000-0005-0000-0000-0000B06D0000}"/>
    <cellStyle name="Comma 3 4 2 4 2" xfId="20873" xr:uid="{00000000-0005-0000-0000-0000B16D0000}"/>
    <cellStyle name="Comma 3 4 2 4 3" xfId="20874" xr:uid="{00000000-0005-0000-0000-0000B26D0000}"/>
    <cellStyle name="Comma 3 4 2 4_AVA DVA EL" xfId="20875" xr:uid="{00000000-0005-0000-0000-0000B36D0000}"/>
    <cellStyle name="Comma 3 4 2 5" xfId="20876" xr:uid="{00000000-0005-0000-0000-0000B46D0000}"/>
    <cellStyle name="Comma 3 4 2 5 2" xfId="20877" xr:uid="{00000000-0005-0000-0000-0000B56D0000}"/>
    <cellStyle name="Comma 3 4 2 5 3" xfId="20878" xr:uid="{00000000-0005-0000-0000-0000B66D0000}"/>
    <cellStyle name="Comma 3 4 2 5_AVA DVA EL" xfId="20879" xr:uid="{00000000-0005-0000-0000-0000B76D0000}"/>
    <cellStyle name="Comma 3 4 2 6" xfId="20880" xr:uid="{00000000-0005-0000-0000-0000B86D0000}"/>
    <cellStyle name="Comma 3 4 2 6 2" xfId="20881" xr:uid="{00000000-0005-0000-0000-0000B96D0000}"/>
    <cellStyle name="Comma 3 4 2 6 3" xfId="20882" xr:uid="{00000000-0005-0000-0000-0000BA6D0000}"/>
    <cellStyle name="Comma 3 4 2 6_AVA DVA EL" xfId="20883" xr:uid="{00000000-0005-0000-0000-0000BB6D0000}"/>
    <cellStyle name="Comma 3 4 2 7" xfId="20884" xr:uid="{00000000-0005-0000-0000-0000BC6D0000}"/>
    <cellStyle name="Comma 3 4 2 7 2" xfId="20885" xr:uid="{00000000-0005-0000-0000-0000BD6D0000}"/>
    <cellStyle name="Comma 3 4 2 7 3" xfId="20886" xr:uid="{00000000-0005-0000-0000-0000BE6D0000}"/>
    <cellStyle name="Comma 3 4 2 7_AVA DVA EL" xfId="20887" xr:uid="{00000000-0005-0000-0000-0000BF6D0000}"/>
    <cellStyle name="Comma 3 4 2 8" xfId="20888" xr:uid="{00000000-0005-0000-0000-0000C06D0000}"/>
    <cellStyle name="Comma 3 4 2 8 2" xfId="20889" xr:uid="{00000000-0005-0000-0000-0000C16D0000}"/>
    <cellStyle name="Comma 3 4 2 8 3" xfId="20890" xr:uid="{00000000-0005-0000-0000-0000C26D0000}"/>
    <cellStyle name="Comma 3 4 2 8_AVA DVA EL" xfId="20891" xr:uid="{00000000-0005-0000-0000-0000C36D0000}"/>
    <cellStyle name="Comma 3 4 2 9" xfId="20892" xr:uid="{00000000-0005-0000-0000-0000C46D0000}"/>
    <cellStyle name="Comma 3 4 2 9 2" xfId="20893" xr:uid="{00000000-0005-0000-0000-0000C56D0000}"/>
    <cellStyle name="Comma 3 4 2 9 3" xfId="20894" xr:uid="{00000000-0005-0000-0000-0000C66D0000}"/>
    <cellStyle name="Comma 3 4 2 9_AVA DVA EL" xfId="20895" xr:uid="{00000000-0005-0000-0000-0000C76D0000}"/>
    <cellStyle name="Comma 3 4 2_A01" xfId="12482" xr:uid="{00000000-0005-0000-0000-0000C86D0000}"/>
    <cellStyle name="Comma 3 4 3" xfId="6286" xr:uid="{00000000-0005-0000-0000-0000C96D0000}"/>
    <cellStyle name="Comma 3 4 3 10" xfId="20896" xr:uid="{00000000-0005-0000-0000-0000CA6D0000}"/>
    <cellStyle name="Comma 3 4 3 11" xfId="20897" xr:uid="{00000000-0005-0000-0000-0000CB6D0000}"/>
    <cellStyle name="Comma 3 4 3 2" xfId="20898" xr:uid="{00000000-0005-0000-0000-0000CC6D0000}"/>
    <cellStyle name="Comma 3 4 3 2 2" xfId="20899" xr:uid="{00000000-0005-0000-0000-0000CD6D0000}"/>
    <cellStyle name="Comma 3 4 3 2 2 2" xfId="20900" xr:uid="{00000000-0005-0000-0000-0000CE6D0000}"/>
    <cellStyle name="Comma 3 4 3 2 2 3" xfId="20901" xr:uid="{00000000-0005-0000-0000-0000CF6D0000}"/>
    <cellStyle name="Comma 3 4 3 2 2_AVA DVA EL" xfId="20902" xr:uid="{00000000-0005-0000-0000-0000D06D0000}"/>
    <cellStyle name="Comma 3 4 3 2 3" xfId="20903" xr:uid="{00000000-0005-0000-0000-0000D16D0000}"/>
    <cellStyle name="Comma 3 4 3 2 3 2" xfId="20904" xr:uid="{00000000-0005-0000-0000-0000D26D0000}"/>
    <cellStyle name="Comma 3 4 3 2 3 3" xfId="20905" xr:uid="{00000000-0005-0000-0000-0000D36D0000}"/>
    <cellStyle name="Comma 3 4 3 2 3_AVA DVA EL" xfId="20906" xr:uid="{00000000-0005-0000-0000-0000D46D0000}"/>
    <cellStyle name="Comma 3 4 3 2 4" xfId="20907" xr:uid="{00000000-0005-0000-0000-0000D56D0000}"/>
    <cellStyle name="Comma 3 4 3 2 5" xfId="20908" xr:uid="{00000000-0005-0000-0000-0000D66D0000}"/>
    <cellStyle name="Comma 3 4 3 2_AVA DVA EL" xfId="20909" xr:uid="{00000000-0005-0000-0000-0000D76D0000}"/>
    <cellStyle name="Comma 3 4 3 3" xfId="20910" xr:uid="{00000000-0005-0000-0000-0000D86D0000}"/>
    <cellStyle name="Comma 3 4 3 3 2" xfId="20911" xr:uid="{00000000-0005-0000-0000-0000D96D0000}"/>
    <cellStyle name="Comma 3 4 3 3 3" xfId="20912" xr:uid="{00000000-0005-0000-0000-0000DA6D0000}"/>
    <cellStyle name="Comma 3 4 3 3_AVA DVA EL" xfId="20913" xr:uid="{00000000-0005-0000-0000-0000DB6D0000}"/>
    <cellStyle name="Comma 3 4 3 4" xfId="20914" xr:uid="{00000000-0005-0000-0000-0000DC6D0000}"/>
    <cellStyle name="Comma 3 4 3 4 2" xfId="20915" xr:uid="{00000000-0005-0000-0000-0000DD6D0000}"/>
    <cellStyle name="Comma 3 4 3 4 3" xfId="20916" xr:uid="{00000000-0005-0000-0000-0000DE6D0000}"/>
    <cellStyle name="Comma 3 4 3 4_AVA DVA EL" xfId="20917" xr:uid="{00000000-0005-0000-0000-0000DF6D0000}"/>
    <cellStyle name="Comma 3 4 3 5" xfId="20918" xr:uid="{00000000-0005-0000-0000-0000E06D0000}"/>
    <cellStyle name="Comma 3 4 3 5 2" xfId="20919" xr:uid="{00000000-0005-0000-0000-0000E16D0000}"/>
    <cellStyle name="Comma 3 4 3 5 3" xfId="20920" xr:uid="{00000000-0005-0000-0000-0000E26D0000}"/>
    <cellStyle name="Comma 3 4 3 5_AVA DVA EL" xfId="20921" xr:uid="{00000000-0005-0000-0000-0000E36D0000}"/>
    <cellStyle name="Comma 3 4 3 6" xfId="20922" xr:uid="{00000000-0005-0000-0000-0000E46D0000}"/>
    <cellStyle name="Comma 3 4 3 6 2" xfId="20923" xr:uid="{00000000-0005-0000-0000-0000E56D0000}"/>
    <cellStyle name="Comma 3 4 3 6 3" xfId="20924" xr:uid="{00000000-0005-0000-0000-0000E66D0000}"/>
    <cellStyle name="Comma 3 4 3 6_AVA DVA EL" xfId="20925" xr:uid="{00000000-0005-0000-0000-0000E76D0000}"/>
    <cellStyle name="Comma 3 4 3 7" xfId="20926" xr:uid="{00000000-0005-0000-0000-0000E86D0000}"/>
    <cellStyle name="Comma 3 4 3 7 2" xfId="20927" xr:uid="{00000000-0005-0000-0000-0000E96D0000}"/>
    <cellStyle name="Comma 3 4 3 7 3" xfId="20928" xr:uid="{00000000-0005-0000-0000-0000EA6D0000}"/>
    <cellStyle name="Comma 3 4 3 7_AVA DVA EL" xfId="20929" xr:uid="{00000000-0005-0000-0000-0000EB6D0000}"/>
    <cellStyle name="Comma 3 4 3 8" xfId="20930" xr:uid="{00000000-0005-0000-0000-0000EC6D0000}"/>
    <cellStyle name="Comma 3 4 3 8 2" xfId="20931" xr:uid="{00000000-0005-0000-0000-0000ED6D0000}"/>
    <cellStyle name="Comma 3 4 3 8 3" xfId="20932" xr:uid="{00000000-0005-0000-0000-0000EE6D0000}"/>
    <cellStyle name="Comma 3 4 3 8_AVA DVA EL" xfId="20933" xr:uid="{00000000-0005-0000-0000-0000EF6D0000}"/>
    <cellStyle name="Comma 3 4 3 9" xfId="20934" xr:uid="{00000000-0005-0000-0000-0000F06D0000}"/>
    <cellStyle name="Comma 3 4 3 9 2" xfId="20935" xr:uid="{00000000-0005-0000-0000-0000F16D0000}"/>
    <cellStyle name="Comma 3 4 3 9 3" xfId="20936" xr:uid="{00000000-0005-0000-0000-0000F26D0000}"/>
    <cellStyle name="Comma 3 4 3 9_AVA DVA EL" xfId="20937" xr:uid="{00000000-0005-0000-0000-0000F36D0000}"/>
    <cellStyle name="Comma 3 4 3_AVA DVA EL" xfId="20938" xr:uid="{00000000-0005-0000-0000-0000F46D0000}"/>
    <cellStyle name="Comma 3 4 4" xfId="20939" xr:uid="{00000000-0005-0000-0000-0000F56D0000}"/>
    <cellStyle name="Comma 3 4 4 2" xfId="20940" xr:uid="{00000000-0005-0000-0000-0000F66D0000}"/>
    <cellStyle name="Comma 3 4 4 2 2" xfId="20941" xr:uid="{00000000-0005-0000-0000-0000F76D0000}"/>
    <cellStyle name="Comma 3 4 4 2 3" xfId="20942" xr:uid="{00000000-0005-0000-0000-0000F86D0000}"/>
    <cellStyle name="Comma 3 4 4 2_AVA DVA EL" xfId="20943" xr:uid="{00000000-0005-0000-0000-0000F96D0000}"/>
    <cellStyle name="Comma 3 4 4 3" xfId="20944" xr:uid="{00000000-0005-0000-0000-0000FA6D0000}"/>
    <cellStyle name="Comma 3 4 4 3 2" xfId="20945" xr:uid="{00000000-0005-0000-0000-0000FB6D0000}"/>
    <cellStyle name="Comma 3 4 4 3 3" xfId="20946" xr:uid="{00000000-0005-0000-0000-0000FC6D0000}"/>
    <cellStyle name="Comma 3 4 4 3_AVA DVA EL" xfId="20947" xr:uid="{00000000-0005-0000-0000-0000FD6D0000}"/>
    <cellStyle name="Comma 3 4 4 4" xfId="20948" xr:uid="{00000000-0005-0000-0000-0000FE6D0000}"/>
    <cellStyle name="Comma 3 4 4 5" xfId="20949" xr:uid="{00000000-0005-0000-0000-0000FF6D0000}"/>
    <cellStyle name="Comma 3 4 4_AVA DVA EL" xfId="20950" xr:uid="{00000000-0005-0000-0000-0000006E0000}"/>
    <cellStyle name="Comma 3 4 5" xfId="20951" xr:uid="{00000000-0005-0000-0000-0000016E0000}"/>
    <cellStyle name="Comma 3 4 5 2" xfId="20952" xr:uid="{00000000-0005-0000-0000-0000026E0000}"/>
    <cellStyle name="Comma 3 4 5 3" xfId="20953" xr:uid="{00000000-0005-0000-0000-0000036E0000}"/>
    <cellStyle name="Comma 3 4 5_AVA DVA EL" xfId="20954" xr:uid="{00000000-0005-0000-0000-0000046E0000}"/>
    <cellStyle name="Comma 3 4 6" xfId="20955" xr:uid="{00000000-0005-0000-0000-0000056E0000}"/>
    <cellStyle name="Comma 3 4 6 2" xfId="20956" xr:uid="{00000000-0005-0000-0000-0000066E0000}"/>
    <cellStyle name="Comma 3 4 6 3" xfId="20957" xr:uid="{00000000-0005-0000-0000-0000076E0000}"/>
    <cellStyle name="Comma 3 4 6_AVA DVA EL" xfId="20958" xr:uid="{00000000-0005-0000-0000-0000086E0000}"/>
    <cellStyle name="Comma 3 4 7" xfId="20959" xr:uid="{00000000-0005-0000-0000-0000096E0000}"/>
    <cellStyle name="Comma 3 4 7 2" xfId="20960" xr:uid="{00000000-0005-0000-0000-00000A6E0000}"/>
    <cellStyle name="Comma 3 4 7 3" xfId="20961" xr:uid="{00000000-0005-0000-0000-00000B6E0000}"/>
    <cellStyle name="Comma 3 4 7_AVA DVA EL" xfId="20962" xr:uid="{00000000-0005-0000-0000-00000C6E0000}"/>
    <cellStyle name="Comma 3 4 8" xfId="20963" xr:uid="{00000000-0005-0000-0000-00000D6E0000}"/>
    <cellStyle name="Comma 3 4 8 2" xfId="20964" xr:uid="{00000000-0005-0000-0000-00000E6E0000}"/>
    <cellStyle name="Comma 3 4 8 3" xfId="20965" xr:uid="{00000000-0005-0000-0000-00000F6E0000}"/>
    <cellStyle name="Comma 3 4 8_AVA DVA EL" xfId="20966" xr:uid="{00000000-0005-0000-0000-0000106E0000}"/>
    <cellStyle name="Comma 3 4 9" xfId="20967" xr:uid="{00000000-0005-0000-0000-0000116E0000}"/>
    <cellStyle name="Comma 3 4 9 2" xfId="20968" xr:uid="{00000000-0005-0000-0000-0000126E0000}"/>
    <cellStyle name="Comma 3 4 9 3" xfId="20969" xr:uid="{00000000-0005-0000-0000-0000136E0000}"/>
    <cellStyle name="Comma 3 4 9_AVA DVA EL" xfId="20970" xr:uid="{00000000-0005-0000-0000-0000146E0000}"/>
    <cellStyle name="Comma 3 4_A01" xfId="12481" xr:uid="{00000000-0005-0000-0000-0000156E0000}"/>
    <cellStyle name="Comma 3 5" xfId="6287" xr:uid="{00000000-0005-0000-0000-0000166E0000}"/>
    <cellStyle name="Comma 3 5 10" xfId="20971" xr:uid="{00000000-0005-0000-0000-0000176E0000}"/>
    <cellStyle name="Comma 3 5 10 2" xfId="20972" xr:uid="{00000000-0005-0000-0000-0000186E0000}"/>
    <cellStyle name="Comma 3 5 10 3" xfId="20973" xr:uid="{00000000-0005-0000-0000-0000196E0000}"/>
    <cellStyle name="Comma 3 5 10_AVA DVA EL" xfId="20974" xr:uid="{00000000-0005-0000-0000-00001A6E0000}"/>
    <cellStyle name="Comma 3 5 11" xfId="20975" xr:uid="{00000000-0005-0000-0000-00001B6E0000}"/>
    <cellStyle name="Comma 3 5 11 2" xfId="20976" xr:uid="{00000000-0005-0000-0000-00001C6E0000}"/>
    <cellStyle name="Comma 3 5 11 3" xfId="20977" xr:uid="{00000000-0005-0000-0000-00001D6E0000}"/>
    <cellStyle name="Comma 3 5 11_AVA DVA EL" xfId="20978" xr:uid="{00000000-0005-0000-0000-00001E6E0000}"/>
    <cellStyle name="Comma 3 5 12" xfId="20979" xr:uid="{00000000-0005-0000-0000-00001F6E0000}"/>
    <cellStyle name="Comma 3 5 2" xfId="6288" xr:uid="{00000000-0005-0000-0000-0000206E0000}"/>
    <cellStyle name="Comma 3 5 2 10" xfId="20980" xr:uid="{00000000-0005-0000-0000-0000216E0000}"/>
    <cellStyle name="Comma 3 5 2 11" xfId="20981" xr:uid="{00000000-0005-0000-0000-0000226E0000}"/>
    <cellStyle name="Comma 3 5 2 2" xfId="20982" xr:uid="{00000000-0005-0000-0000-0000236E0000}"/>
    <cellStyle name="Comma 3 5 2 2 2" xfId="20983" xr:uid="{00000000-0005-0000-0000-0000246E0000}"/>
    <cellStyle name="Comma 3 5 2 2 2 2" xfId="20984" xr:uid="{00000000-0005-0000-0000-0000256E0000}"/>
    <cellStyle name="Comma 3 5 2 2 2 3" xfId="20985" xr:uid="{00000000-0005-0000-0000-0000266E0000}"/>
    <cellStyle name="Comma 3 5 2 2 2_AVA DVA EL" xfId="20986" xr:uid="{00000000-0005-0000-0000-0000276E0000}"/>
    <cellStyle name="Comma 3 5 2 2 3" xfId="20987" xr:uid="{00000000-0005-0000-0000-0000286E0000}"/>
    <cellStyle name="Comma 3 5 2 2 3 2" xfId="20988" xr:uid="{00000000-0005-0000-0000-0000296E0000}"/>
    <cellStyle name="Comma 3 5 2 2 3 3" xfId="20989" xr:uid="{00000000-0005-0000-0000-00002A6E0000}"/>
    <cellStyle name="Comma 3 5 2 2 3_AVA DVA EL" xfId="20990" xr:uid="{00000000-0005-0000-0000-00002B6E0000}"/>
    <cellStyle name="Comma 3 5 2 2 4" xfId="20991" xr:uid="{00000000-0005-0000-0000-00002C6E0000}"/>
    <cellStyle name="Comma 3 5 2 2 5" xfId="20992" xr:uid="{00000000-0005-0000-0000-00002D6E0000}"/>
    <cellStyle name="Comma 3 5 2 2_AVA DVA EL" xfId="20993" xr:uid="{00000000-0005-0000-0000-00002E6E0000}"/>
    <cellStyle name="Comma 3 5 2 3" xfId="20994" xr:uid="{00000000-0005-0000-0000-00002F6E0000}"/>
    <cellStyle name="Comma 3 5 2 3 2" xfId="20995" xr:uid="{00000000-0005-0000-0000-0000306E0000}"/>
    <cellStyle name="Comma 3 5 2 3 3" xfId="20996" xr:uid="{00000000-0005-0000-0000-0000316E0000}"/>
    <cellStyle name="Comma 3 5 2 3_AVA DVA EL" xfId="20997" xr:uid="{00000000-0005-0000-0000-0000326E0000}"/>
    <cellStyle name="Comma 3 5 2 4" xfId="20998" xr:uid="{00000000-0005-0000-0000-0000336E0000}"/>
    <cellStyle name="Comma 3 5 2 4 2" xfId="20999" xr:uid="{00000000-0005-0000-0000-0000346E0000}"/>
    <cellStyle name="Comma 3 5 2 4 3" xfId="21000" xr:uid="{00000000-0005-0000-0000-0000356E0000}"/>
    <cellStyle name="Comma 3 5 2 4_AVA DVA EL" xfId="21001" xr:uid="{00000000-0005-0000-0000-0000366E0000}"/>
    <cellStyle name="Comma 3 5 2 5" xfId="21002" xr:uid="{00000000-0005-0000-0000-0000376E0000}"/>
    <cellStyle name="Comma 3 5 2 5 2" xfId="21003" xr:uid="{00000000-0005-0000-0000-0000386E0000}"/>
    <cellStyle name="Comma 3 5 2 5 3" xfId="21004" xr:uid="{00000000-0005-0000-0000-0000396E0000}"/>
    <cellStyle name="Comma 3 5 2 5_AVA DVA EL" xfId="21005" xr:uid="{00000000-0005-0000-0000-00003A6E0000}"/>
    <cellStyle name="Comma 3 5 2 6" xfId="21006" xr:uid="{00000000-0005-0000-0000-00003B6E0000}"/>
    <cellStyle name="Comma 3 5 2 6 2" xfId="21007" xr:uid="{00000000-0005-0000-0000-00003C6E0000}"/>
    <cellStyle name="Comma 3 5 2 6 3" xfId="21008" xr:uid="{00000000-0005-0000-0000-00003D6E0000}"/>
    <cellStyle name="Comma 3 5 2 6_AVA DVA EL" xfId="21009" xr:uid="{00000000-0005-0000-0000-00003E6E0000}"/>
    <cellStyle name="Comma 3 5 2 7" xfId="21010" xr:uid="{00000000-0005-0000-0000-00003F6E0000}"/>
    <cellStyle name="Comma 3 5 2 7 2" xfId="21011" xr:uid="{00000000-0005-0000-0000-0000406E0000}"/>
    <cellStyle name="Comma 3 5 2 7 3" xfId="21012" xr:uid="{00000000-0005-0000-0000-0000416E0000}"/>
    <cellStyle name="Comma 3 5 2 7_AVA DVA EL" xfId="21013" xr:uid="{00000000-0005-0000-0000-0000426E0000}"/>
    <cellStyle name="Comma 3 5 2 8" xfId="21014" xr:uid="{00000000-0005-0000-0000-0000436E0000}"/>
    <cellStyle name="Comma 3 5 2 8 2" xfId="21015" xr:uid="{00000000-0005-0000-0000-0000446E0000}"/>
    <cellStyle name="Comma 3 5 2 8 3" xfId="21016" xr:uid="{00000000-0005-0000-0000-0000456E0000}"/>
    <cellStyle name="Comma 3 5 2 8_AVA DVA EL" xfId="21017" xr:uid="{00000000-0005-0000-0000-0000466E0000}"/>
    <cellStyle name="Comma 3 5 2 9" xfId="21018" xr:uid="{00000000-0005-0000-0000-0000476E0000}"/>
    <cellStyle name="Comma 3 5 2 9 2" xfId="21019" xr:uid="{00000000-0005-0000-0000-0000486E0000}"/>
    <cellStyle name="Comma 3 5 2 9 3" xfId="21020" xr:uid="{00000000-0005-0000-0000-0000496E0000}"/>
    <cellStyle name="Comma 3 5 2 9_AVA DVA EL" xfId="21021" xr:uid="{00000000-0005-0000-0000-00004A6E0000}"/>
    <cellStyle name="Comma 3 5 2_AVA DVA EL" xfId="21022" xr:uid="{00000000-0005-0000-0000-00004B6E0000}"/>
    <cellStyle name="Comma 3 5 3" xfId="21023" xr:uid="{00000000-0005-0000-0000-00004C6E0000}"/>
    <cellStyle name="Comma 3 5 3 2" xfId="21024" xr:uid="{00000000-0005-0000-0000-00004D6E0000}"/>
    <cellStyle name="Comma 3 5 3 2 2" xfId="21025" xr:uid="{00000000-0005-0000-0000-00004E6E0000}"/>
    <cellStyle name="Comma 3 5 3 2 3" xfId="21026" xr:uid="{00000000-0005-0000-0000-00004F6E0000}"/>
    <cellStyle name="Comma 3 5 3 2_AVA DVA EL" xfId="21027" xr:uid="{00000000-0005-0000-0000-0000506E0000}"/>
    <cellStyle name="Comma 3 5 3 3" xfId="21028" xr:uid="{00000000-0005-0000-0000-0000516E0000}"/>
    <cellStyle name="Comma 3 5 3 3 2" xfId="21029" xr:uid="{00000000-0005-0000-0000-0000526E0000}"/>
    <cellStyle name="Comma 3 5 3 3 3" xfId="21030" xr:uid="{00000000-0005-0000-0000-0000536E0000}"/>
    <cellStyle name="Comma 3 5 3 3_AVA DVA EL" xfId="21031" xr:uid="{00000000-0005-0000-0000-0000546E0000}"/>
    <cellStyle name="Comma 3 5 3 4" xfId="21032" xr:uid="{00000000-0005-0000-0000-0000556E0000}"/>
    <cellStyle name="Comma 3 5 3 5" xfId="21033" xr:uid="{00000000-0005-0000-0000-0000566E0000}"/>
    <cellStyle name="Comma 3 5 3_AVA DVA EL" xfId="21034" xr:uid="{00000000-0005-0000-0000-0000576E0000}"/>
    <cellStyle name="Comma 3 5 4" xfId="21035" xr:uid="{00000000-0005-0000-0000-0000586E0000}"/>
    <cellStyle name="Comma 3 5 4 2" xfId="21036" xr:uid="{00000000-0005-0000-0000-0000596E0000}"/>
    <cellStyle name="Comma 3 5 4 3" xfId="21037" xr:uid="{00000000-0005-0000-0000-00005A6E0000}"/>
    <cellStyle name="Comma 3 5 4_AVA DVA EL" xfId="21038" xr:uid="{00000000-0005-0000-0000-00005B6E0000}"/>
    <cellStyle name="Comma 3 5 5" xfId="21039" xr:uid="{00000000-0005-0000-0000-00005C6E0000}"/>
    <cellStyle name="Comma 3 5 5 2" xfId="21040" xr:uid="{00000000-0005-0000-0000-00005D6E0000}"/>
    <cellStyle name="Comma 3 5 5 3" xfId="21041" xr:uid="{00000000-0005-0000-0000-00005E6E0000}"/>
    <cellStyle name="Comma 3 5 5_AVA DVA EL" xfId="21042" xr:uid="{00000000-0005-0000-0000-00005F6E0000}"/>
    <cellStyle name="Comma 3 5 6" xfId="21043" xr:uid="{00000000-0005-0000-0000-0000606E0000}"/>
    <cellStyle name="Comma 3 5 6 2" xfId="21044" xr:uid="{00000000-0005-0000-0000-0000616E0000}"/>
    <cellStyle name="Comma 3 5 6 3" xfId="21045" xr:uid="{00000000-0005-0000-0000-0000626E0000}"/>
    <cellStyle name="Comma 3 5 6_AVA DVA EL" xfId="21046" xr:uid="{00000000-0005-0000-0000-0000636E0000}"/>
    <cellStyle name="Comma 3 5 7" xfId="21047" xr:uid="{00000000-0005-0000-0000-0000646E0000}"/>
    <cellStyle name="Comma 3 5 7 2" xfId="21048" xr:uid="{00000000-0005-0000-0000-0000656E0000}"/>
    <cellStyle name="Comma 3 5 7 3" xfId="21049" xr:uid="{00000000-0005-0000-0000-0000666E0000}"/>
    <cellStyle name="Comma 3 5 7_AVA DVA EL" xfId="21050" xr:uid="{00000000-0005-0000-0000-0000676E0000}"/>
    <cellStyle name="Comma 3 5 8" xfId="21051" xr:uid="{00000000-0005-0000-0000-0000686E0000}"/>
    <cellStyle name="Comma 3 5 8 2" xfId="21052" xr:uid="{00000000-0005-0000-0000-0000696E0000}"/>
    <cellStyle name="Comma 3 5 8 3" xfId="21053" xr:uid="{00000000-0005-0000-0000-00006A6E0000}"/>
    <cellStyle name="Comma 3 5 8_AVA DVA EL" xfId="21054" xr:uid="{00000000-0005-0000-0000-00006B6E0000}"/>
    <cellStyle name="Comma 3 5 9" xfId="21055" xr:uid="{00000000-0005-0000-0000-00006C6E0000}"/>
    <cellStyle name="Comma 3 5 9 2" xfId="21056" xr:uid="{00000000-0005-0000-0000-00006D6E0000}"/>
    <cellStyle name="Comma 3 5 9 3" xfId="21057" xr:uid="{00000000-0005-0000-0000-00006E6E0000}"/>
    <cellStyle name="Comma 3 5 9_AVA DVA EL" xfId="21058" xr:uid="{00000000-0005-0000-0000-00006F6E0000}"/>
    <cellStyle name="Comma 3 5_A01" xfId="12483" xr:uid="{00000000-0005-0000-0000-0000706E0000}"/>
    <cellStyle name="Comma 3 6" xfId="6289" xr:uid="{00000000-0005-0000-0000-0000716E0000}"/>
    <cellStyle name="Comma 3 6 10" xfId="21059" xr:uid="{00000000-0005-0000-0000-0000726E0000}"/>
    <cellStyle name="Comma 3 6 10 2" xfId="21060" xr:uid="{00000000-0005-0000-0000-0000736E0000}"/>
    <cellStyle name="Comma 3 6 10 3" xfId="21061" xr:uid="{00000000-0005-0000-0000-0000746E0000}"/>
    <cellStyle name="Comma 3 6 10_AVA DVA EL" xfId="21062" xr:uid="{00000000-0005-0000-0000-0000756E0000}"/>
    <cellStyle name="Comma 3 6 11" xfId="21063" xr:uid="{00000000-0005-0000-0000-0000766E0000}"/>
    <cellStyle name="Comma 3 6 11 2" xfId="21064" xr:uid="{00000000-0005-0000-0000-0000776E0000}"/>
    <cellStyle name="Comma 3 6 11 3" xfId="21065" xr:uid="{00000000-0005-0000-0000-0000786E0000}"/>
    <cellStyle name="Comma 3 6 11_AVA DVA EL" xfId="21066" xr:uid="{00000000-0005-0000-0000-0000796E0000}"/>
    <cellStyle name="Comma 3 6 12" xfId="21067" xr:uid="{00000000-0005-0000-0000-00007A6E0000}"/>
    <cellStyle name="Comma 3 6 2" xfId="6290" xr:uid="{00000000-0005-0000-0000-00007B6E0000}"/>
    <cellStyle name="Comma 3 6 2 10" xfId="21068" xr:uid="{00000000-0005-0000-0000-00007C6E0000}"/>
    <cellStyle name="Comma 3 6 2 11" xfId="21069" xr:uid="{00000000-0005-0000-0000-00007D6E0000}"/>
    <cellStyle name="Comma 3 6 2 2" xfId="21070" xr:uid="{00000000-0005-0000-0000-00007E6E0000}"/>
    <cellStyle name="Comma 3 6 2 2 2" xfId="21071" xr:uid="{00000000-0005-0000-0000-00007F6E0000}"/>
    <cellStyle name="Comma 3 6 2 2 2 2" xfId="21072" xr:uid="{00000000-0005-0000-0000-0000806E0000}"/>
    <cellStyle name="Comma 3 6 2 2 2 3" xfId="21073" xr:uid="{00000000-0005-0000-0000-0000816E0000}"/>
    <cellStyle name="Comma 3 6 2 2 2_AVA DVA EL" xfId="21074" xr:uid="{00000000-0005-0000-0000-0000826E0000}"/>
    <cellStyle name="Comma 3 6 2 2 3" xfId="21075" xr:uid="{00000000-0005-0000-0000-0000836E0000}"/>
    <cellStyle name="Comma 3 6 2 2 3 2" xfId="21076" xr:uid="{00000000-0005-0000-0000-0000846E0000}"/>
    <cellStyle name="Comma 3 6 2 2 3 3" xfId="21077" xr:uid="{00000000-0005-0000-0000-0000856E0000}"/>
    <cellStyle name="Comma 3 6 2 2 3_AVA DVA EL" xfId="21078" xr:uid="{00000000-0005-0000-0000-0000866E0000}"/>
    <cellStyle name="Comma 3 6 2 2 4" xfId="21079" xr:uid="{00000000-0005-0000-0000-0000876E0000}"/>
    <cellStyle name="Comma 3 6 2 2 5" xfId="21080" xr:uid="{00000000-0005-0000-0000-0000886E0000}"/>
    <cellStyle name="Comma 3 6 2 2_AVA DVA EL" xfId="21081" xr:uid="{00000000-0005-0000-0000-0000896E0000}"/>
    <cellStyle name="Comma 3 6 2 3" xfId="21082" xr:uid="{00000000-0005-0000-0000-00008A6E0000}"/>
    <cellStyle name="Comma 3 6 2 3 2" xfId="21083" xr:uid="{00000000-0005-0000-0000-00008B6E0000}"/>
    <cellStyle name="Comma 3 6 2 3 3" xfId="21084" xr:uid="{00000000-0005-0000-0000-00008C6E0000}"/>
    <cellStyle name="Comma 3 6 2 3_AVA DVA EL" xfId="21085" xr:uid="{00000000-0005-0000-0000-00008D6E0000}"/>
    <cellStyle name="Comma 3 6 2 4" xfId="21086" xr:uid="{00000000-0005-0000-0000-00008E6E0000}"/>
    <cellStyle name="Comma 3 6 2 4 2" xfId="21087" xr:uid="{00000000-0005-0000-0000-00008F6E0000}"/>
    <cellStyle name="Comma 3 6 2 4 3" xfId="21088" xr:uid="{00000000-0005-0000-0000-0000906E0000}"/>
    <cellStyle name="Comma 3 6 2 4_AVA DVA EL" xfId="21089" xr:uid="{00000000-0005-0000-0000-0000916E0000}"/>
    <cellStyle name="Comma 3 6 2 5" xfId="21090" xr:uid="{00000000-0005-0000-0000-0000926E0000}"/>
    <cellStyle name="Comma 3 6 2 5 2" xfId="21091" xr:uid="{00000000-0005-0000-0000-0000936E0000}"/>
    <cellStyle name="Comma 3 6 2 5 3" xfId="21092" xr:uid="{00000000-0005-0000-0000-0000946E0000}"/>
    <cellStyle name="Comma 3 6 2 5_AVA DVA EL" xfId="21093" xr:uid="{00000000-0005-0000-0000-0000956E0000}"/>
    <cellStyle name="Comma 3 6 2 6" xfId="21094" xr:uid="{00000000-0005-0000-0000-0000966E0000}"/>
    <cellStyle name="Comma 3 6 2 6 2" xfId="21095" xr:uid="{00000000-0005-0000-0000-0000976E0000}"/>
    <cellStyle name="Comma 3 6 2 6 3" xfId="21096" xr:uid="{00000000-0005-0000-0000-0000986E0000}"/>
    <cellStyle name="Comma 3 6 2 6_AVA DVA EL" xfId="21097" xr:uid="{00000000-0005-0000-0000-0000996E0000}"/>
    <cellStyle name="Comma 3 6 2 7" xfId="21098" xr:uid="{00000000-0005-0000-0000-00009A6E0000}"/>
    <cellStyle name="Comma 3 6 2 7 2" xfId="21099" xr:uid="{00000000-0005-0000-0000-00009B6E0000}"/>
    <cellStyle name="Comma 3 6 2 7 3" xfId="21100" xr:uid="{00000000-0005-0000-0000-00009C6E0000}"/>
    <cellStyle name="Comma 3 6 2 7_AVA DVA EL" xfId="21101" xr:uid="{00000000-0005-0000-0000-00009D6E0000}"/>
    <cellStyle name="Comma 3 6 2 8" xfId="21102" xr:uid="{00000000-0005-0000-0000-00009E6E0000}"/>
    <cellStyle name="Comma 3 6 2 8 2" xfId="21103" xr:uid="{00000000-0005-0000-0000-00009F6E0000}"/>
    <cellStyle name="Comma 3 6 2 8 3" xfId="21104" xr:uid="{00000000-0005-0000-0000-0000A06E0000}"/>
    <cellStyle name="Comma 3 6 2 8_AVA DVA EL" xfId="21105" xr:uid="{00000000-0005-0000-0000-0000A16E0000}"/>
    <cellStyle name="Comma 3 6 2 9" xfId="21106" xr:uid="{00000000-0005-0000-0000-0000A26E0000}"/>
    <cellStyle name="Comma 3 6 2 9 2" xfId="21107" xr:uid="{00000000-0005-0000-0000-0000A36E0000}"/>
    <cellStyle name="Comma 3 6 2 9 3" xfId="21108" xr:uid="{00000000-0005-0000-0000-0000A46E0000}"/>
    <cellStyle name="Comma 3 6 2 9_AVA DVA EL" xfId="21109" xr:uid="{00000000-0005-0000-0000-0000A56E0000}"/>
    <cellStyle name="Comma 3 6 2_AVA DVA EL" xfId="21110" xr:uid="{00000000-0005-0000-0000-0000A66E0000}"/>
    <cellStyle name="Comma 3 6 3" xfId="21111" xr:uid="{00000000-0005-0000-0000-0000A76E0000}"/>
    <cellStyle name="Comma 3 6 3 2" xfId="21112" xr:uid="{00000000-0005-0000-0000-0000A86E0000}"/>
    <cellStyle name="Comma 3 6 3 2 2" xfId="21113" xr:uid="{00000000-0005-0000-0000-0000A96E0000}"/>
    <cellStyle name="Comma 3 6 3 2 3" xfId="21114" xr:uid="{00000000-0005-0000-0000-0000AA6E0000}"/>
    <cellStyle name="Comma 3 6 3 2_AVA DVA EL" xfId="21115" xr:uid="{00000000-0005-0000-0000-0000AB6E0000}"/>
    <cellStyle name="Comma 3 6 3 3" xfId="21116" xr:uid="{00000000-0005-0000-0000-0000AC6E0000}"/>
    <cellStyle name="Comma 3 6 3 3 2" xfId="21117" xr:uid="{00000000-0005-0000-0000-0000AD6E0000}"/>
    <cellStyle name="Comma 3 6 3 3 3" xfId="21118" xr:uid="{00000000-0005-0000-0000-0000AE6E0000}"/>
    <cellStyle name="Comma 3 6 3 3_AVA DVA EL" xfId="21119" xr:uid="{00000000-0005-0000-0000-0000AF6E0000}"/>
    <cellStyle name="Comma 3 6 3 4" xfId="21120" xr:uid="{00000000-0005-0000-0000-0000B06E0000}"/>
    <cellStyle name="Comma 3 6 3 5" xfId="21121" xr:uid="{00000000-0005-0000-0000-0000B16E0000}"/>
    <cellStyle name="Comma 3 6 3_AVA DVA EL" xfId="21122" xr:uid="{00000000-0005-0000-0000-0000B26E0000}"/>
    <cellStyle name="Comma 3 6 4" xfId="21123" xr:uid="{00000000-0005-0000-0000-0000B36E0000}"/>
    <cellStyle name="Comma 3 6 4 2" xfId="21124" xr:uid="{00000000-0005-0000-0000-0000B46E0000}"/>
    <cellStyle name="Comma 3 6 4 3" xfId="21125" xr:uid="{00000000-0005-0000-0000-0000B56E0000}"/>
    <cellStyle name="Comma 3 6 4_AVA DVA EL" xfId="21126" xr:uid="{00000000-0005-0000-0000-0000B66E0000}"/>
    <cellStyle name="Comma 3 6 5" xfId="21127" xr:uid="{00000000-0005-0000-0000-0000B76E0000}"/>
    <cellStyle name="Comma 3 6 5 2" xfId="21128" xr:uid="{00000000-0005-0000-0000-0000B86E0000}"/>
    <cellStyle name="Comma 3 6 5 3" xfId="21129" xr:uid="{00000000-0005-0000-0000-0000B96E0000}"/>
    <cellStyle name="Comma 3 6 5_AVA DVA EL" xfId="21130" xr:uid="{00000000-0005-0000-0000-0000BA6E0000}"/>
    <cellStyle name="Comma 3 6 6" xfId="21131" xr:uid="{00000000-0005-0000-0000-0000BB6E0000}"/>
    <cellStyle name="Comma 3 6 6 2" xfId="21132" xr:uid="{00000000-0005-0000-0000-0000BC6E0000}"/>
    <cellStyle name="Comma 3 6 6 3" xfId="21133" xr:uid="{00000000-0005-0000-0000-0000BD6E0000}"/>
    <cellStyle name="Comma 3 6 6_AVA DVA EL" xfId="21134" xr:uid="{00000000-0005-0000-0000-0000BE6E0000}"/>
    <cellStyle name="Comma 3 6 7" xfId="21135" xr:uid="{00000000-0005-0000-0000-0000BF6E0000}"/>
    <cellStyle name="Comma 3 6 7 2" xfId="21136" xr:uid="{00000000-0005-0000-0000-0000C06E0000}"/>
    <cellStyle name="Comma 3 6 7 3" xfId="21137" xr:uid="{00000000-0005-0000-0000-0000C16E0000}"/>
    <cellStyle name="Comma 3 6 7_AVA DVA EL" xfId="21138" xr:uid="{00000000-0005-0000-0000-0000C26E0000}"/>
    <cellStyle name="Comma 3 6 8" xfId="21139" xr:uid="{00000000-0005-0000-0000-0000C36E0000}"/>
    <cellStyle name="Comma 3 6 8 2" xfId="21140" xr:uid="{00000000-0005-0000-0000-0000C46E0000}"/>
    <cellStyle name="Comma 3 6 8 3" xfId="21141" xr:uid="{00000000-0005-0000-0000-0000C56E0000}"/>
    <cellStyle name="Comma 3 6 8_AVA DVA EL" xfId="21142" xr:uid="{00000000-0005-0000-0000-0000C66E0000}"/>
    <cellStyle name="Comma 3 6 9" xfId="21143" xr:uid="{00000000-0005-0000-0000-0000C76E0000}"/>
    <cellStyle name="Comma 3 6 9 2" xfId="21144" xr:uid="{00000000-0005-0000-0000-0000C86E0000}"/>
    <cellStyle name="Comma 3 6 9 3" xfId="21145" xr:uid="{00000000-0005-0000-0000-0000C96E0000}"/>
    <cellStyle name="Comma 3 6 9_AVA DVA EL" xfId="21146" xr:uid="{00000000-0005-0000-0000-0000CA6E0000}"/>
    <cellStyle name="Comma 3 6_A01" xfId="12484" xr:uid="{00000000-0005-0000-0000-0000CB6E0000}"/>
    <cellStyle name="Comma 3 7" xfId="6291" xr:uid="{00000000-0005-0000-0000-0000CC6E0000}"/>
    <cellStyle name="Comma 3 7 10" xfId="21147" xr:uid="{00000000-0005-0000-0000-0000CD6E0000}"/>
    <cellStyle name="Comma 3 7 10 2" xfId="21148" xr:uid="{00000000-0005-0000-0000-0000CE6E0000}"/>
    <cellStyle name="Comma 3 7 10 3" xfId="21149" xr:uid="{00000000-0005-0000-0000-0000CF6E0000}"/>
    <cellStyle name="Comma 3 7 10_AVA DVA EL" xfId="21150" xr:uid="{00000000-0005-0000-0000-0000D06E0000}"/>
    <cellStyle name="Comma 3 7 11" xfId="21151" xr:uid="{00000000-0005-0000-0000-0000D16E0000}"/>
    <cellStyle name="Comma 3 7 12" xfId="21152" xr:uid="{00000000-0005-0000-0000-0000D26E0000}"/>
    <cellStyle name="Comma 3 7 2" xfId="6292" xr:uid="{00000000-0005-0000-0000-0000D36E0000}"/>
    <cellStyle name="Comma 3 7 2 2" xfId="21153" xr:uid="{00000000-0005-0000-0000-0000D46E0000}"/>
    <cellStyle name="Comma 3 7 2 2 2" xfId="21154" xr:uid="{00000000-0005-0000-0000-0000D56E0000}"/>
    <cellStyle name="Comma 3 7 2 2 3" xfId="21155" xr:uid="{00000000-0005-0000-0000-0000D66E0000}"/>
    <cellStyle name="Comma 3 7 2 2_AVA DVA EL" xfId="21156" xr:uid="{00000000-0005-0000-0000-0000D76E0000}"/>
    <cellStyle name="Comma 3 7 2 3" xfId="21157" xr:uid="{00000000-0005-0000-0000-0000D86E0000}"/>
    <cellStyle name="Comma 3 7 2 3 2" xfId="21158" xr:uid="{00000000-0005-0000-0000-0000D96E0000}"/>
    <cellStyle name="Comma 3 7 2 3 3" xfId="21159" xr:uid="{00000000-0005-0000-0000-0000DA6E0000}"/>
    <cellStyle name="Comma 3 7 2 3_AVA DVA EL" xfId="21160" xr:uid="{00000000-0005-0000-0000-0000DB6E0000}"/>
    <cellStyle name="Comma 3 7 2 4" xfId="21161" xr:uid="{00000000-0005-0000-0000-0000DC6E0000}"/>
    <cellStyle name="Comma 3 7 2 5" xfId="21162" xr:uid="{00000000-0005-0000-0000-0000DD6E0000}"/>
    <cellStyle name="Comma 3 7 2_AVA DVA EL" xfId="21163" xr:uid="{00000000-0005-0000-0000-0000DE6E0000}"/>
    <cellStyle name="Comma 3 7 3" xfId="21164" xr:uid="{00000000-0005-0000-0000-0000DF6E0000}"/>
    <cellStyle name="Comma 3 7 3 2" xfId="21165" xr:uid="{00000000-0005-0000-0000-0000E06E0000}"/>
    <cellStyle name="Comma 3 7 3 3" xfId="21166" xr:uid="{00000000-0005-0000-0000-0000E16E0000}"/>
    <cellStyle name="Comma 3 7 3_AVA DVA EL" xfId="21167" xr:uid="{00000000-0005-0000-0000-0000E26E0000}"/>
    <cellStyle name="Comma 3 7 4" xfId="21168" xr:uid="{00000000-0005-0000-0000-0000E36E0000}"/>
    <cellStyle name="Comma 3 7 4 2" xfId="21169" xr:uid="{00000000-0005-0000-0000-0000E46E0000}"/>
    <cellStyle name="Comma 3 7 4 3" xfId="21170" xr:uid="{00000000-0005-0000-0000-0000E56E0000}"/>
    <cellStyle name="Comma 3 7 4_AVA DVA EL" xfId="21171" xr:uid="{00000000-0005-0000-0000-0000E66E0000}"/>
    <cellStyle name="Comma 3 7 5" xfId="21172" xr:uid="{00000000-0005-0000-0000-0000E76E0000}"/>
    <cellStyle name="Comma 3 7 5 2" xfId="21173" xr:uid="{00000000-0005-0000-0000-0000E86E0000}"/>
    <cellStyle name="Comma 3 7 5 3" xfId="21174" xr:uid="{00000000-0005-0000-0000-0000E96E0000}"/>
    <cellStyle name="Comma 3 7 5_AVA DVA EL" xfId="21175" xr:uid="{00000000-0005-0000-0000-0000EA6E0000}"/>
    <cellStyle name="Comma 3 7 6" xfId="21176" xr:uid="{00000000-0005-0000-0000-0000EB6E0000}"/>
    <cellStyle name="Comma 3 7 6 2" xfId="21177" xr:uid="{00000000-0005-0000-0000-0000EC6E0000}"/>
    <cellStyle name="Comma 3 7 6 3" xfId="21178" xr:uid="{00000000-0005-0000-0000-0000ED6E0000}"/>
    <cellStyle name="Comma 3 7 6_AVA DVA EL" xfId="21179" xr:uid="{00000000-0005-0000-0000-0000EE6E0000}"/>
    <cellStyle name="Comma 3 7 7" xfId="21180" xr:uid="{00000000-0005-0000-0000-0000EF6E0000}"/>
    <cellStyle name="Comma 3 7 7 2" xfId="21181" xr:uid="{00000000-0005-0000-0000-0000F06E0000}"/>
    <cellStyle name="Comma 3 7 7 3" xfId="21182" xr:uid="{00000000-0005-0000-0000-0000F16E0000}"/>
    <cellStyle name="Comma 3 7 7_AVA DVA EL" xfId="21183" xr:uid="{00000000-0005-0000-0000-0000F26E0000}"/>
    <cellStyle name="Comma 3 7 8" xfId="21184" xr:uid="{00000000-0005-0000-0000-0000F36E0000}"/>
    <cellStyle name="Comma 3 7 8 2" xfId="21185" xr:uid="{00000000-0005-0000-0000-0000F46E0000}"/>
    <cellStyle name="Comma 3 7 8 3" xfId="21186" xr:uid="{00000000-0005-0000-0000-0000F56E0000}"/>
    <cellStyle name="Comma 3 7 8_AVA DVA EL" xfId="21187" xr:uid="{00000000-0005-0000-0000-0000F66E0000}"/>
    <cellStyle name="Comma 3 7 9" xfId="21188" xr:uid="{00000000-0005-0000-0000-0000F76E0000}"/>
    <cellStyle name="Comma 3 7 9 2" xfId="21189" xr:uid="{00000000-0005-0000-0000-0000F86E0000}"/>
    <cellStyle name="Comma 3 7 9 3" xfId="21190" xr:uid="{00000000-0005-0000-0000-0000F96E0000}"/>
    <cellStyle name="Comma 3 7 9_AVA DVA EL" xfId="21191" xr:uid="{00000000-0005-0000-0000-0000FA6E0000}"/>
    <cellStyle name="Comma 3 7_AVA DVA EL" xfId="21192" xr:uid="{00000000-0005-0000-0000-0000FB6E0000}"/>
    <cellStyle name="Comma 3 8" xfId="21193" xr:uid="{00000000-0005-0000-0000-0000FC6E0000}"/>
    <cellStyle name="Comma 3 8 10" xfId="21194" xr:uid="{00000000-0005-0000-0000-0000FD6E0000}"/>
    <cellStyle name="Comma 3 8 11" xfId="21195" xr:uid="{00000000-0005-0000-0000-0000FE6E0000}"/>
    <cellStyle name="Comma 3 8 2" xfId="21196" xr:uid="{00000000-0005-0000-0000-0000FF6E0000}"/>
    <cellStyle name="Comma 3 8 2 2" xfId="21197" xr:uid="{00000000-0005-0000-0000-0000006F0000}"/>
    <cellStyle name="Comma 3 8 2 2 2" xfId="21198" xr:uid="{00000000-0005-0000-0000-0000016F0000}"/>
    <cellStyle name="Comma 3 8 2 2 3" xfId="21199" xr:uid="{00000000-0005-0000-0000-0000026F0000}"/>
    <cellStyle name="Comma 3 8 2 2_AVA DVA EL" xfId="21200" xr:uid="{00000000-0005-0000-0000-0000036F0000}"/>
    <cellStyle name="Comma 3 8 2 3" xfId="21201" xr:uid="{00000000-0005-0000-0000-0000046F0000}"/>
    <cellStyle name="Comma 3 8 2 3 2" xfId="21202" xr:uid="{00000000-0005-0000-0000-0000056F0000}"/>
    <cellStyle name="Comma 3 8 2 3 3" xfId="21203" xr:uid="{00000000-0005-0000-0000-0000066F0000}"/>
    <cellStyle name="Comma 3 8 2 3_AVA DVA EL" xfId="21204" xr:uid="{00000000-0005-0000-0000-0000076F0000}"/>
    <cellStyle name="Comma 3 8 2 4" xfId="21205" xr:uid="{00000000-0005-0000-0000-0000086F0000}"/>
    <cellStyle name="Comma 3 8 2 5" xfId="21206" xr:uid="{00000000-0005-0000-0000-0000096F0000}"/>
    <cellStyle name="Comma 3 8 2_AVA DVA EL" xfId="21207" xr:uid="{00000000-0005-0000-0000-00000A6F0000}"/>
    <cellStyle name="Comma 3 8 3" xfId="21208" xr:uid="{00000000-0005-0000-0000-00000B6F0000}"/>
    <cellStyle name="Comma 3 8 3 2" xfId="21209" xr:uid="{00000000-0005-0000-0000-00000C6F0000}"/>
    <cellStyle name="Comma 3 8 3 3" xfId="21210" xr:uid="{00000000-0005-0000-0000-00000D6F0000}"/>
    <cellStyle name="Comma 3 8 3_AVA DVA EL" xfId="21211" xr:uid="{00000000-0005-0000-0000-00000E6F0000}"/>
    <cellStyle name="Comma 3 8 4" xfId="21212" xr:uid="{00000000-0005-0000-0000-00000F6F0000}"/>
    <cellStyle name="Comma 3 8 4 2" xfId="21213" xr:uid="{00000000-0005-0000-0000-0000106F0000}"/>
    <cellStyle name="Comma 3 8 4 3" xfId="21214" xr:uid="{00000000-0005-0000-0000-0000116F0000}"/>
    <cellStyle name="Comma 3 8 4_AVA DVA EL" xfId="21215" xr:uid="{00000000-0005-0000-0000-0000126F0000}"/>
    <cellStyle name="Comma 3 8 5" xfId="21216" xr:uid="{00000000-0005-0000-0000-0000136F0000}"/>
    <cellStyle name="Comma 3 8 5 2" xfId="21217" xr:uid="{00000000-0005-0000-0000-0000146F0000}"/>
    <cellStyle name="Comma 3 8 5 3" xfId="21218" xr:uid="{00000000-0005-0000-0000-0000156F0000}"/>
    <cellStyle name="Comma 3 8 5_AVA DVA EL" xfId="21219" xr:uid="{00000000-0005-0000-0000-0000166F0000}"/>
    <cellStyle name="Comma 3 8 6" xfId="21220" xr:uid="{00000000-0005-0000-0000-0000176F0000}"/>
    <cellStyle name="Comma 3 8 6 2" xfId="21221" xr:uid="{00000000-0005-0000-0000-0000186F0000}"/>
    <cellStyle name="Comma 3 8 6 3" xfId="21222" xr:uid="{00000000-0005-0000-0000-0000196F0000}"/>
    <cellStyle name="Comma 3 8 6_AVA DVA EL" xfId="21223" xr:uid="{00000000-0005-0000-0000-00001A6F0000}"/>
    <cellStyle name="Comma 3 8 7" xfId="21224" xr:uid="{00000000-0005-0000-0000-00001B6F0000}"/>
    <cellStyle name="Comma 3 8 7 2" xfId="21225" xr:uid="{00000000-0005-0000-0000-00001C6F0000}"/>
    <cellStyle name="Comma 3 8 7 3" xfId="21226" xr:uid="{00000000-0005-0000-0000-00001D6F0000}"/>
    <cellStyle name="Comma 3 8 7_AVA DVA EL" xfId="21227" xr:uid="{00000000-0005-0000-0000-00001E6F0000}"/>
    <cellStyle name="Comma 3 8 8" xfId="21228" xr:uid="{00000000-0005-0000-0000-00001F6F0000}"/>
    <cellStyle name="Comma 3 8 8 2" xfId="21229" xr:uid="{00000000-0005-0000-0000-0000206F0000}"/>
    <cellStyle name="Comma 3 8 8 3" xfId="21230" xr:uid="{00000000-0005-0000-0000-0000216F0000}"/>
    <cellStyle name="Comma 3 8 8_AVA DVA EL" xfId="21231" xr:uid="{00000000-0005-0000-0000-0000226F0000}"/>
    <cellStyle name="Comma 3 8 9" xfId="21232" xr:uid="{00000000-0005-0000-0000-0000236F0000}"/>
    <cellStyle name="Comma 3 8 9 2" xfId="21233" xr:uid="{00000000-0005-0000-0000-0000246F0000}"/>
    <cellStyle name="Comma 3 8 9 3" xfId="21234" xr:uid="{00000000-0005-0000-0000-0000256F0000}"/>
    <cellStyle name="Comma 3 8 9_AVA DVA EL" xfId="21235" xr:uid="{00000000-0005-0000-0000-0000266F0000}"/>
    <cellStyle name="Comma 3 8_AVA DVA EL" xfId="21236" xr:uid="{00000000-0005-0000-0000-0000276F0000}"/>
    <cellStyle name="Comma 3 9" xfId="21237" xr:uid="{00000000-0005-0000-0000-0000286F0000}"/>
    <cellStyle name="Comma 3 9 2" xfId="21238" xr:uid="{00000000-0005-0000-0000-0000296F0000}"/>
    <cellStyle name="Comma 3 9 3" xfId="21239" xr:uid="{00000000-0005-0000-0000-00002A6F0000}"/>
    <cellStyle name="Comma 3 9_AVA DVA EL" xfId="21240" xr:uid="{00000000-0005-0000-0000-00002B6F0000}"/>
    <cellStyle name="Comma 3*" xfId="21241" xr:uid="{00000000-0005-0000-0000-00002C6F0000}"/>
    <cellStyle name="Comma 3* 2" xfId="21242" xr:uid="{00000000-0005-0000-0000-00002D6F0000}"/>
    <cellStyle name="Comma 3* 3" xfId="21243" xr:uid="{00000000-0005-0000-0000-00002E6F0000}"/>
    <cellStyle name="Comma 3*_AVA DVA EL" xfId="21244" xr:uid="{00000000-0005-0000-0000-00002F6F0000}"/>
    <cellStyle name="Comma 3_3. Chng in credit spreads" xfId="47964" xr:uid="{00000000-0005-0000-0000-0000306F0000}"/>
    <cellStyle name="Comma 30" xfId="6293" xr:uid="{00000000-0005-0000-0000-0000316F0000}"/>
    <cellStyle name="Comma 31" xfId="6294" xr:uid="{00000000-0005-0000-0000-0000326F0000}"/>
    <cellStyle name="Comma 32" xfId="6295" xr:uid="{00000000-0005-0000-0000-0000336F0000}"/>
    <cellStyle name="Comma 33" xfId="6296" xr:uid="{00000000-0005-0000-0000-0000346F0000}"/>
    <cellStyle name="Comma 34" xfId="6297" xr:uid="{00000000-0005-0000-0000-0000356F0000}"/>
    <cellStyle name="Comma 35" xfId="6298" xr:uid="{00000000-0005-0000-0000-0000366F0000}"/>
    <cellStyle name="Comma 36" xfId="6299" xr:uid="{00000000-0005-0000-0000-0000376F0000}"/>
    <cellStyle name="Comma 37" xfId="6300" xr:uid="{00000000-0005-0000-0000-0000386F0000}"/>
    <cellStyle name="Comma 38" xfId="6301" xr:uid="{00000000-0005-0000-0000-0000396F0000}"/>
    <cellStyle name="Comma 39" xfId="6302" xr:uid="{00000000-0005-0000-0000-00003A6F0000}"/>
    <cellStyle name="Comma 4" xfId="6303" xr:uid="{00000000-0005-0000-0000-00003B6F0000}"/>
    <cellStyle name="Comma 4 10" xfId="21245" xr:uid="{00000000-0005-0000-0000-00003C6F0000}"/>
    <cellStyle name="Comma 4 10 2" xfId="21246" xr:uid="{00000000-0005-0000-0000-00003D6F0000}"/>
    <cellStyle name="Comma 4 10 3" xfId="21247" xr:uid="{00000000-0005-0000-0000-00003E6F0000}"/>
    <cellStyle name="Comma 4 10_AVA DVA EL" xfId="21248" xr:uid="{00000000-0005-0000-0000-00003F6F0000}"/>
    <cellStyle name="Comma 4 11" xfId="21249" xr:uid="{00000000-0005-0000-0000-0000406F0000}"/>
    <cellStyle name="Comma 4 11 2" xfId="21250" xr:uid="{00000000-0005-0000-0000-0000416F0000}"/>
    <cellStyle name="Comma 4 11 3" xfId="21251" xr:uid="{00000000-0005-0000-0000-0000426F0000}"/>
    <cellStyle name="Comma 4 11_AVA DVA EL" xfId="21252" xr:uid="{00000000-0005-0000-0000-0000436F0000}"/>
    <cellStyle name="Comma 4 12" xfId="21253" xr:uid="{00000000-0005-0000-0000-0000446F0000}"/>
    <cellStyle name="Comma 4 12 2" xfId="21254" xr:uid="{00000000-0005-0000-0000-0000456F0000}"/>
    <cellStyle name="Comma 4 12 3" xfId="21255" xr:uid="{00000000-0005-0000-0000-0000466F0000}"/>
    <cellStyle name="Comma 4 12_AVA DVA EL" xfId="21256" xr:uid="{00000000-0005-0000-0000-0000476F0000}"/>
    <cellStyle name="Comma 4 13" xfId="21257" xr:uid="{00000000-0005-0000-0000-0000486F0000}"/>
    <cellStyle name="Comma 4 13 2" xfId="21258" xr:uid="{00000000-0005-0000-0000-0000496F0000}"/>
    <cellStyle name="Comma 4 13 3" xfId="21259" xr:uid="{00000000-0005-0000-0000-00004A6F0000}"/>
    <cellStyle name="Comma 4 13_AVA DVA EL" xfId="21260" xr:uid="{00000000-0005-0000-0000-00004B6F0000}"/>
    <cellStyle name="Comma 4 14" xfId="21261" xr:uid="{00000000-0005-0000-0000-00004C6F0000}"/>
    <cellStyle name="Comma 4 14 2" xfId="21262" xr:uid="{00000000-0005-0000-0000-00004D6F0000}"/>
    <cellStyle name="Comma 4 14 3" xfId="21263" xr:uid="{00000000-0005-0000-0000-00004E6F0000}"/>
    <cellStyle name="Comma 4 14_AVA DVA EL" xfId="21264" xr:uid="{00000000-0005-0000-0000-00004F6F0000}"/>
    <cellStyle name="Comma 4 15" xfId="21265" xr:uid="{00000000-0005-0000-0000-0000506F0000}"/>
    <cellStyle name="Comma 4 15 2" xfId="21266" xr:uid="{00000000-0005-0000-0000-0000516F0000}"/>
    <cellStyle name="Comma 4 15 3" xfId="21267" xr:uid="{00000000-0005-0000-0000-0000526F0000}"/>
    <cellStyle name="Comma 4 15_AVA DVA EL" xfId="21268" xr:uid="{00000000-0005-0000-0000-0000536F0000}"/>
    <cellStyle name="Comma 4 16" xfId="21269" xr:uid="{00000000-0005-0000-0000-0000546F0000}"/>
    <cellStyle name="Comma 4 16 2" xfId="21270" xr:uid="{00000000-0005-0000-0000-0000556F0000}"/>
    <cellStyle name="Comma 4 16 3" xfId="21271" xr:uid="{00000000-0005-0000-0000-0000566F0000}"/>
    <cellStyle name="Comma 4 16_AVA DVA EL" xfId="21272" xr:uid="{00000000-0005-0000-0000-0000576F0000}"/>
    <cellStyle name="Comma 4 17" xfId="21273" xr:uid="{00000000-0005-0000-0000-0000586F0000}"/>
    <cellStyle name="Comma 4 18" xfId="36831" xr:uid="{00000000-0005-0000-0000-0000596F0000}"/>
    <cellStyle name="Comma 4 2" xfId="6304" xr:uid="{00000000-0005-0000-0000-00005A6F0000}"/>
    <cellStyle name="Comma 4 2 10" xfId="21274" xr:uid="{00000000-0005-0000-0000-00005B6F0000}"/>
    <cellStyle name="Comma 4 2 10 2" xfId="21275" xr:uid="{00000000-0005-0000-0000-00005C6F0000}"/>
    <cellStyle name="Comma 4 2 10 3" xfId="21276" xr:uid="{00000000-0005-0000-0000-00005D6F0000}"/>
    <cellStyle name="Comma 4 2 10_AVA DVA EL" xfId="21277" xr:uid="{00000000-0005-0000-0000-00005E6F0000}"/>
    <cellStyle name="Comma 4 2 11" xfId="21278" xr:uid="{00000000-0005-0000-0000-00005F6F0000}"/>
    <cellStyle name="Comma 4 2 11 2" xfId="21279" xr:uid="{00000000-0005-0000-0000-0000606F0000}"/>
    <cellStyle name="Comma 4 2 11 3" xfId="21280" xr:uid="{00000000-0005-0000-0000-0000616F0000}"/>
    <cellStyle name="Comma 4 2 11_AVA DVA EL" xfId="21281" xr:uid="{00000000-0005-0000-0000-0000626F0000}"/>
    <cellStyle name="Comma 4 2 12" xfId="21282" xr:uid="{00000000-0005-0000-0000-0000636F0000}"/>
    <cellStyle name="Comma 4 2 12 2" xfId="21283" xr:uid="{00000000-0005-0000-0000-0000646F0000}"/>
    <cellStyle name="Comma 4 2 12 3" xfId="21284" xr:uid="{00000000-0005-0000-0000-0000656F0000}"/>
    <cellStyle name="Comma 4 2 12_AVA DVA EL" xfId="21285" xr:uid="{00000000-0005-0000-0000-0000666F0000}"/>
    <cellStyle name="Comma 4 2 13" xfId="21286" xr:uid="{00000000-0005-0000-0000-0000676F0000}"/>
    <cellStyle name="Comma 4 2 13 2" xfId="21287" xr:uid="{00000000-0005-0000-0000-0000686F0000}"/>
    <cellStyle name="Comma 4 2 13 3" xfId="21288" xr:uid="{00000000-0005-0000-0000-0000696F0000}"/>
    <cellStyle name="Comma 4 2 13_AVA DVA EL" xfId="21289" xr:uid="{00000000-0005-0000-0000-00006A6F0000}"/>
    <cellStyle name="Comma 4 2 14" xfId="21290" xr:uid="{00000000-0005-0000-0000-00006B6F0000}"/>
    <cellStyle name="Comma 4 2 14 2" xfId="21291" xr:uid="{00000000-0005-0000-0000-00006C6F0000}"/>
    <cellStyle name="Comma 4 2 14 3" xfId="21292" xr:uid="{00000000-0005-0000-0000-00006D6F0000}"/>
    <cellStyle name="Comma 4 2 14_AVA DVA EL" xfId="21293" xr:uid="{00000000-0005-0000-0000-00006E6F0000}"/>
    <cellStyle name="Comma 4 2 15" xfId="21294" xr:uid="{00000000-0005-0000-0000-00006F6F0000}"/>
    <cellStyle name="Comma 4 2 15 2" xfId="21295" xr:uid="{00000000-0005-0000-0000-0000706F0000}"/>
    <cellStyle name="Comma 4 2 15 3" xfId="21296" xr:uid="{00000000-0005-0000-0000-0000716F0000}"/>
    <cellStyle name="Comma 4 2 15_AVA DVA EL" xfId="21297" xr:uid="{00000000-0005-0000-0000-0000726F0000}"/>
    <cellStyle name="Comma 4 2 16" xfId="21298" xr:uid="{00000000-0005-0000-0000-0000736F0000}"/>
    <cellStyle name="Comma 4 2 17" xfId="36832" xr:uid="{00000000-0005-0000-0000-0000746F0000}"/>
    <cellStyle name="Comma 4 2 2" xfId="6305" xr:uid="{00000000-0005-0000-0000-0000756F0000}"/>
    <cellStyle name="Comma 4 2 2 10" xfId="21299" xr:uid="{00000000-0005-0000-0000-0000766F0000}"/>
    <cellStyle name="Comma 4 2 2 10 2" xfId="21300" xr:uid="{00000000-0005-0000-0000-0000776F0000}"/>
    <cellStyle name="Comma 4 2 2 10 3" xfId="21301" xr:uid="{00000000-0005-0000-0000-0000786F0000}"/>
    <cellStyle name="Comma 4 2 2 10_AVA DVA EL" xfId="21302" xr:uid="{00000000-0005-0000-0000-0000796F0000}"/>
    <cellStyle name="Comma 4 2 2 11" xfId="21303" xr:uid="{00000000-0005-0000-0000-00007A6F0000}"/>
    <cellStyle name="Comma 4 2 2 11 2" xfId="21304" xr:uid="{00000000-0005-0000-0000-00007B6F0000}"/>
    <cellStyle name="Comma 4 2 2 11 3" xfId="21305" xr:uid="{00000000-0005-0000-0000-00007C6F0000}"/>
    <cellStyle name="Comma 4 2 2 11_AVA DVA EL" xfId="21306" xr:uid="{00000000-0005-0000-0000-00007D6F0000}"/>
    <cellStyle name="Comma 4 2 2 12" xfId="21307" xr:uid="{00000000-0005-0000-0000-00007E6F0000}"/>
    <cellStyle name="Comma 4 2 2 13" xfId="21308" xr:uid="{00000000-0005-0000-0000-00007F6F0000}"/>
    <cellStyle name="Comma 4 2 2 2" xfId="21309" xr:uid="{00000000-0005-0000-0000-0000806F0000}"/>
    <cellStyle name="Comma 4 2 2 2 10" xfId="21310" xr:uid="{00000000-0005-0000-0000-0000816F0000}"/>
    <cellStyle name="Comma 4 2 2 2 10 2" xfId="21311" xr:uid="{00000000-0005-0000-0000-0000826F0000}"/>
    <cellStyle name="Comma 4 2 2 2 10 3" xfId="21312" xr:uid="{00000000-0005-0000-0000-0000836F0000}"/>
    <cellStyle name="Comma 4 2 2 2 10_AVA DVA EL" xfId="21313" xr:uid="{00000000-0005-0000-0000-0000846F0000}"/>
    <cellStyle name="Comma 4 2 2 2 11" xfId="21314" xr:uid="{00000000-0005-0000-0000-0000856F0000}"/>
    <cellStyle name="Comma 4 2 2 2 12" xfId="21315" xr:uid="{00000000-0005-0000-0000-0000866F0000}"/>
    <cellStyle name="Comma 4 2 2 2 2" xfId="21316" xr:uid="{00000000-0005-0000-0000-0000876F0000}"/>
    <cellStyle name="Comma 4 2 2 2 2 10" xfId="21317" xr:uid="{00000000-0005-0000-0000-0000886F0000}"/>
    <cellStyle name="Comma 4 2 2 2 2 11" xfId="21318" xr:uid="{00000000-0005-0000-0000-0000896F0000}"/>
    <cellStyle name="Comma 4 2 2 2 2 2" xfId="21319" xr:uid="{00000000-0005-0000-0000-00008A6F0000}"/>
    <cellStyle name="Comma 4 2 2 2 2 2 2" xfId="21320" xr:uid="{00000000-0005-0000-0000-00008B6F0000}"/>
    <cellStyle name="Comma 4 2 2 2 2 2 2 2" xfId="21321" xr:uid="{00000000-0005-0000-0000-00008C6F0000}"/>
    <cellStyle name="Comma 4 2 2 2 2 2 2 3" xfId="21322" xr:uid="{00000000-0005-0000-0000-00008D6F0000}"/>
    <cellStyle name="Comma 4 2 2 2 2 2 2_AVA DVA EL" xfId="21323" xr:uid="{00000000-0005-0000-0000-00008E6F0000}"/>
    <cellStyle name="Comma 4 2 2 2 2 2 3" xfId="21324" xr:uid="{00000000-0005-0000-0000-00008F6F0000}"/>
    <cellStyle name="Comma 4 2 2 2 2 2 3 2" xfId="21325" xr:uid="{00000000-0005-0000-0000-0000906F0000}"/>
    <cellStyle name="Comma 4 2 2 2 2 2 3 3" xfId="21326" xr:uid="{00000000-0005-0000-0000-0000916F0000}"/>
    <cellStyle name="Comma 4 2 2 2 2 2 3_AVA DVA EL" xfId="21327" xr:uid="{00000000-0005-0000-0000-0000926F0000}"/>
    <cellStyle name="Comma 4 2 2 2 2 2 4" xfId="21328" xr:uid="{00000000-0005-0000-0000-0000936F0000}"/>
    <cellStyle name="Comma 4 2 2 2 2 2 5" xfId="21329" xr:uid="{00000000-0005-0000-0000-0000946F0000}"/>
    <cellStyle name="Comma 4 2 2 2 2 2_AVA DVA EL" xfId="21330" xr:uid="{00000000-0005-0000-0000-0000956F0000}"/>
    <cellStyle name="Comma 4 2 2 2 2 3" xfId="21331" xr:uid="{00000000-0005-0000-0000-0000966F0000}"/>
    <cellStyle name="Comma 4 2 2 2 2 3 2" xfId="21332" xr:uid="{00000000-0005-0000-0000-0000976F0000}"/>
    <cellStyle name="Comma 4 2 2 2 2 3 3" xfId="21333" xr:uid="{00000000-0005-0000-0000-0000986F0000}"/>
    <cellStyle name="Comma 4 2 2 2 2 3_AVA DVA EL" xfId="21334" xr:uid="{00000000-0005-0000-0000-0000996F0000}"/>
    <cellStyle name="Comma 4 2 2 2 2 4" xfId="21335" xr:uid="{00000000-0005-0000-0000-00009A6F0000}"/>
    <cellStyle name="Comma 4 2 2 2 2 4 2" xfId="21336" xr:uid="{00000000-0005-0000-0000-00009B6F0000}"/>
    <cellStyle name="Comma 4 2 2 2 2 4 3" xfId="21337" xr:uid="{00000000-0005-0000-0000-00009C6F0000}"/>
    <cellStyle name="Comma 4 2 2 2 2 4_AVA DVA EL" xfId="21338" xr:uid="{00000000-0005-0000-0000-00009D6F0000}"/>
    <cellStyle name="Comma 4 2 2 2 2 5" xfId="21339" xr:uid="{00000000-0005-0000-0000-00009E6F0000}"/>
    <cellStyle name="Comma 4 2 2 2 2 5 2" xfId="21340" xr:uid="{00000000-0005-0000-0000-00009F6F0000}"/>
    <cellStyle name="Comma 4 2 2 2 2 5 3" xfId="21341" xr:uid="{00000000-0005-0000-0000-0000A06F0000}"/>
    <cellStyle name="Comma 4 2 2 2 2 5_AVA DVA EL" xfId="21342" xr:uid="{00000000-0005-0000-0000-0000A16F0000}"/>
    <cellStyle name="Comma 4 2 2 2 2 6" xfId="21343" xr:uid="{00000000-0005-0000-0000-0000A26F0000}"/>
    <cellStyle name="Comma 4 2 2 2 2 6 2" xfId="21344" xr:uid="{00000000-0005-0000-0000-0000A36F0000}"/>
    <cellStyle name="Comma 4 2 2 2 2 6 3" xfId="21345" xr:uid="{00000000-0005-0000-0000-0000A46F0000}"/>
    <cellStyle name="Comma 4 2 2 2 2 6_AVA DVA EL" xfId="21346" xr:uid="{00000000-0005-0000-0000-0000A56F0000}"/>
    <cellStyle name="Comma 4 2 2 2 2 7" xfId="21347" xr:uid="{00000000-0005-0000-0000-0000A66F0000}"/>
    <cellStyle name="Comma 4 2 2 2 2 7 2" xfId="21348" xr:uid="{00000000-0005-0000-0000-0000A76F0000}"/>
    <cellStyle name="Comma 4 2 2 2 2 7 3" xfId="21349" xr:uid="{00000000-0005-0000-0000-0000A86F0000}"/>
    <cellStyle name="Comma 4 2 2 2 2 7_AVA DVA EL" xfId="21350" xr:uid="{00000000-0005-0000-0000-0000A96F0000}"/>
    <cellStyle name="Comma 4 2 2 2 2 8" xfId="21351" xr:uid="{00000000-0005-0000-0000-0000AA6F0000}"/>
    <cellStyle name="Comma 4 2 2 2 2 8 2" xfId="21352" xr:uid="{00000000-0005-0000-0000-0000AB6F0000}"/>
    <cellStyle name="Comma 4 2 2 2 2 8 3" xfId="21353" xr:uid="{00000000-0005-0000-0000-0000AC6F0000}"/>
    <cellStyle name="Comma 4 2 2 2 2 8_AVA DVA EL" xfId="21354" xr:uid="{00000000-0005-0000-0000-0000AD6F0000}"/>
    <cellStyle name="Comma 4 2 2 2 2 9" xfId="21355" xr:uid="{00000000-0005-0000-0000-0000AE6F0000}"/>
    <cellStyle name="Comma 4 2 2 2 2 9 2" xfId="21356" xr:uid="{00000000-0005-0000-0000-0000AF6F0000}"/>
    <cellStyle name="Comma 4 2 2 2 2 9 3" xfId="21357" xr:uid="{00000000-0005-0000-0000-0000B06F0000}"/>
    <cellStyle name="Comma 4 2 2 2 2 9_AVA DVA EL" xfId="21358" xr:uid="{00000000-0005-0000-0000-0000B16F0000}"/>
    <cellStyle name="Comma 4 2 2 2 2_AVA DVA EL" xfId="21359" xr:uid="{00000000-0005-0000-0000-0000B26F0000}"/>
    <cellStyle name="Comma 4 2 2 2 3" xfId="21360" xr:uid="{00000000-0005-0000-0000-0000B36F0000}"/>
    <cellStyle name="Comma 4 2 2 2 3 2" xfId="21361" xr:uid="{00000000-0005-0000-0000-0000B46F0000}"/>
    <cellStyle name="Comma 4 2 2 2 3 2 2" xfId="21362" xr:uid="{00000000-0005-0000-0000-0000B56F0000}"/>
    <cellStyle name="Comma 4 2 2 2 3 2 3" xfId="21363" xr:uid="{00000000-0005-0000-0000-0000B66F0000}"/>
    <cellStyle name="Comma 4 2 2 2 3 2_AVA DVA EL" xfId="21364" xr:uid="{00000000-0005-0000-0000-0000B76F0000}"/>
    <cellStyle name="Comma 4 2 2 2 3 3" xfId="21365" xr:uid="{00000000-0005-0000-0000-0000B86F0000}"/>
    <cellStyle name="Comma 4 2 2 2 3 3 2" xfId="21366" xr:uid="{00000000-0005-0000-0000-0000B96F0000}"/>
    <cellStyle name="Comma 4 2 2 2 3 3 3" xfId="21367" xr:uid="{00000000-0005-0000-0000-0000BA6F0000}"/>
    <cellStyle name="Comma 4 2 2 2 3 3_AVA DVA EL" xfId="21368" xr:uid="{00000000-0005-0000-0000-0000BB6F0000}"/>
    <cellStyle name="Comma 4 2 2 2 3 4" xfId="21369" xr:uid="{00000000-0005-0000-0000-0000BC6F0000}"/>
    <cellStyle name="Comma 4 2 2 2 3 5" xfId="21370" xr:uid="{00000000-0005-0000-0000-0000BD6F0000}"/>
    <cellStyle name="Comma 4 2 2 2 3_AVA DVA EL" xfId="21371" xr:uid="{00000000-0005-0000-0000-0000BE6F0000}"/>
    <cellStyle name="Comma 4 2 2 2 4" xfId="21372" xr:uid="{00000000-0005-0000-0000-0000BF6F0000}"/>
    <cellStyle name="Comma 4 2 2 2 4 2" xfId="21373" xr:uid="{00000000-0005-0000-0000-0000C06F0000}"/>
    <cellStyle name="Comma 4 2 2 2 4 3" xfId="21374" xr:uid="{00000000-0005-0000-0000-0000C16F0000}"/>
    <cellStyle name="Comma 4 2 2 2 4_AVA DVA EL" xfId="21375" xr:uid="{00000000-0005-0000-0000-0000C26F0000}"/>
    <cellStyle name="Comma 4 2 2 2 5" xfId="21376" xr:uid="{00000000-0005-0000-0000-0000C36F0000}"/>
    <cellStyle name="Comma 4 2 2 2 5 2" xfId="21377" xr:uid="{00000000-0005-0000-0000-0000C46F0000}"/>
    <cellStyle name="Comma 4 2 2 2 5 3" xfId="21378" xr:uid="{00000000-0005-0000-0000-0000C56F0000}"/>
    <cellStyle name="Comma 4 2 2 2 5_AVA DVA EL" xfId="21379" xr:uid="{00000000-0005-0000-0000-0000C66F0000}"/>
    <cellStyle name="Comma 4 2 2 2 6" xfId="21380" xr:uid="{00000000-0005-0000-0000-0000C76F0000}"/>
    <cellStyle name="Comma 4 2 2 2 6 2" xfId="21381" xr:uid="{00000000-0005-0000-0000-0000C86F0000}"/>
    <cellStyle name="Comma 4 2 2 2 6 3" xfId="21382" xr:uid="{00000000-0005-0000-0000-0000C96F0000}"/>
    <cellStyle name="Comma 4 2 2 2 6_AVA DVA EL" xfId="21383" xr:uid="{00000000-0005-0000-0000-0000CA6F0000}"/>
    <cellStyle name="Comma 4 2 2 2 7" xfId="21384" xr:uid="{00000000-0005-0000-0000-0000CB6F0000}"/>
    <cellStyle name="Comma 4 2 2 2 7 2" xfId="21385" xr:uid="{00000000-0005-0000-0000-0000CC6F0000}"/>
    <cellStyle name="Comma 4 2 2 2 7 3" xfId="21386" xr:uid="{00000000-0005-0000-0000-0000CD6F0000}"/>
    <cellStyle name="Comma 4 2 2 2 7_AVA DVA EL" xfId="21387" xr:uid="{00000000-0005-0000-0000-0000CE6F0000}"/>
    <cellStyle name="Comma 4 2 2 2 8" xfId="21388" xr:uid="{00000000-0005-0000-0000-0000CF6F0000}"/>
    <cellStyle name="Comma 4 2 2 2 8 2" xfId="21389" xr:uid="{00000000-0005-0000-0000-0000D06F0000}"/>
    <cellStyle name="Comma 4 2 2 2 8 3" xfId="21390" xr:uid="{00000000-0005-0000-0000-0000D16F0000}"/>
    <cellStyle name="Comma 4 2 2 2 8_AVA DVA EL" xfId="21391" xr:uid="{00000000-0005-0000-0000-0000D26F0000}"/>
    <cellStyle name="Comma 4 2 2 2 9" xfId="21392" xr:uid="{00000000-0005-0000-0000-0000D36F0000}"/>
    <cellStyle name="Comma 4 2 2 2 9 2" xfId="21393" xr:uid="{00000000-0005-0000-0000-0000D46F0000}"/>
    <cellStyle name="Comma 4 2 2 2 9 3" xfId="21394" xr:uid="{00000000-0005-0000-0000-0000D56F0000}"/>
    <cellStyle name="Comma 4 2 2 2 9_AVA DVA EL" xfId="21395" xr:uid="{00000000-0005-0000-0000-0000D66F0000}"/>
    <cellStyle name="Comma 4 2 2 2_AVA DVA EL" xfId="21396" xr:uid="{00000000-0005-0000-0000-0000D76F0000}"/>
    <cellStyle name="Comma 4 2 2 3" xfId="21397" xr:uid="{00000000-0005-0000-0000-0000D86F0000}"/>
    <cellStyle name="Comma 4 2 2 3 10" xfId="21398" xr:uid="{00000000-0005-0000-0000-0000D96F0000}"/>
    <cellStyle name="Comma 4 2 2 3 11" xfId="21399" xr:uid="{00000000-0005-0000-0000-0000DA6F0000}"/>
    <cellStyle name="Comma 4 2 2 3 2" xfId="21400" xr:uid="{00000000-0005-0000-0000-0000DB6F0000}"/>
    <cellStyle name="Comma 4 2 2 3 2 2" xfId="21401" xr:uid="{00000000-0005-0000-0000-0000DC6F0000}"/>
    <cellStyle name="Comma 4 2 2 3 2 2 2" xfId="21402" xr:uid="{00000000-0005-0000-0000-0000DD6F0000}"/>
    <cellStyle name="Comma 4 2 2 3 2 2 3" xfId="21403" xr:uid="{00000000-0005-0000-0000-0000DE6F0000}"/>
    <cellStyle name="Comma 4 2 2 3 2 2_AVA DVA EL" xfId="21404" xr:uid="{00000000-0005-0000-0000-0000DF6F0000}"/>
    <cellStyle name="Comma 4 2 2 3 2 3" xfId="21405" xr:uid="{00000000-0005-0000-0000-0000E06F0000}"/>
    <cellStyle name="Comma 4 2 2 3 2 3 2" xfId="21406" xr:uid="{00000000-0005-0000-0000-0000E16F0000}"/>
    <cellStyle name="Comma 4 2 2 3 2 3 3" xfId="21407" xr:uid="{00000000-0005-0000-0000-0000E26F0000}"/>
    <cellStyle name="Comma 4 2 2 3 2 3_AVA DVA EL" xfId="21408" xr:uid="{00000000-0005-0000-0000-0000E36F0000}"/>
    <cellStyle name="Comma 4 2 2 3 2 4" xfId="21409" xr:uid="{00000000-0005-0000-0000-0000E46F0000}"/>
    <cellStyle name="Comma 4 2 2 3 2 5" xfId="21410" xr:uid="{00000000-0005-0000-0000-0000E56F0000}"/>
    <cellStyle name="Comma 4 2 2 3 2_AVA DVA EL" xfId="21411" xr:uid="{00000000-0005-0000-0000-0000E66F0000}"/>
    <cellStyle name="Comma 4 2 2 3 3" xfId="21412" xr:uid="{00000000-0005-0000-0000-0000E76F0000}"/>
    <cellStyle name="Comma 4 2 2 3 3 2" xfId="21413" xr:uid="{00000000-0005-0000-0000-0000E86F0000}"/>
    <cellStyle name="Comma 4 2 2 3 3 3" xfId="21414" xr:uid="{00000000-0005-0000-0000-0000E96F0000}"/>
    <cellStyle name="Comma 4 2 2 3 3_AVA DVA EL" xfId="21415" xr:uid="{00000000-0005-0000-0000-0000EA6F0000}"/>
    <cellStyle name="Comma 4 2 2 3 4" xfId="21416" xr:uid="{00000000-0005-0000-0000-0000EB6F0000}"/>
    <cellStyle name="Comma 4 2 2 3 4 2" xfId="21417" xr:uid="{00000000-0005-0000-0000-0000EC6F0000}"/>
    <cellStyle name="Comma 4 2 2 3 4 3" xfId="21418" xr:uid="{00000000-0005-0000-0000-0000ED6F0000}"/>
    <cellStyle name="Comma 4 2 2 3 4_AVA DVA EL" xfId="21419" xr:uid="{00000000-0005-0000-0000-0000EE6F0000}"/>
    <cellStyle name="Comma 4 2 2 3 5" xfId="21420" xr:uid="{00000000-0005-0000-0000-0000EF6F0000}"/>
    <cellStyle name="Comma 4 2 2 3 5 2" xfId="21421" xr:uid="{00000000-0005-0000-0000-0000F06F0000}"/>
    <cellStyle name="Comma 4 2 2 3 5 3" xfId="21422" xr:uid="{00000000-0005-0000-0000-0000F16F0000}"/>
    <cellStyle name="Comma 4 2 2 3 5_AVA DVA EL" xfId="21423" xr:uid="{00000000-0005-0000-0000-0000F26F0000}"/>
    <cellStyle name="Comma 4 2 2 3 6" xfId="21424" xr:uid="{00000000-0005-0000-0000-0000F36F0000}"/>
    <cellStyle name="Comma 4 2 2 3 6 2" xfId="21425" xr:uid="{00000000-0005-0000-0000-0000F46F0000}"/>
    <cellStyle name="Comma 4 2 2 3 6 3" xfId="21426" xr:uid="{00000000-0005-0000-0000-0000F56F0000}"/>
    <cellStyle name="Comma 4 2 2 3 6_AVA DVA EL" xfId="21427" xr:uid="{00000000-0005-0000-0000-0000F66F0000}"/>
    <cellStyle name="Comma 4 2 2 3 7" xfId="21428" xr:uid="{00000000-0005-0000-0000-0000F76F0000}"/>
    <cellStyle name="Comma 4 2 2 3 7 2" xfId="21429" xr:uid="{00000000-0005-0000-0000-0000F86F0000}"/>
    <cellStyle name="Comma 4 2 2 3 7 3" xfId="21430" xr:uid="{00000000-0005-0000-0000-0000F96F0000}"/>
    <cellStyle name="Comma 4 2 2 3 7_AVA DVA EL" xfId="21431" xr:uid="{00000000-0005-0000-0000-0000FA6F0000}"/>
    <cellStyle name="Comma 4 2 2 3 8" xfId="21432" xr:uid="{00000000-0005-0000-0000-0000FB6F0000}"/>
    <cellStyle name="Comma 4 2 2 3 8 2" xfId="21433" xr:uid="{00000000-0005-0000-0000-0000FC6F0000}"/>
    <cellStyle name="Comma 4 2 2 3 8 3" xfId="21434" xr:uid="{00000000-0005-0000-0000-0000FD6F0000}"/>
    <cellStyle name="Comma 4 2 2 3 8_AVA DVA EL" xfId="21435" xr:uid="{00000000-0005-0000-0000-0000FE6F0000}"/>
    <cellStyle name="Comma 4 2 2 3 9" xfId="21436" xr:uid="{00000000-0005-0000-0000-0000FF6F0000}"/>
    <cellStyle name="Comma 4 2 2 3 9 2" xfId="21437" xr:uid="{00000000-0005-0000-0000-000000700000}"/>
    <cellStyle name="Comma 4 2 2 3 9 3" xfId="21438" xr:uid="{00000000-0005-0000-0000-000001700000}"/>
    <cellStyle name="Comma 4 2 2 3 9_AVA DVA EL" xfId="21439" xr:uid="{00000000-0005-0000-0000-000002700000}"/>
    <cellStyle name="Comma 4 2 2 3_AVA DVA EL" xfId="21440" xr:uid="{00000000-0005-0000-0000-000003700000}"/>
    <cellStyle name="Comma 4 2 2 4" xfId="21441" xr:uid="{00000000-0005-0000-0000-000004700000}"/>
    <cellStyle name="Comma 4 2 2 4 2" xfId="21442" xr:uid="{00000000-0005-0000-0000-000005700000}"/>
    <cellStyle name="Comma 4 2 2 4 2 2" xfId="21443" xr:uid="{00000000-0005-0000-0000-000006700000}"/>
    <cellStyle name="Comma 4 2 2 4 2 3" xfId="21444" xr:uid="{00000000-0005-0000-0000-000007700000}"/>
    <cellStyle name="Comma 4 2 2 4 2_AVA DVA EL" xfId="21445" xr:uid="{00000000-0005-0000-0000-000008700000}"/>
    <cellStyle name="Comma 4 2 2 4 3" xfId="21446" xr:uid="{00000000-0005-0000-0000-000009700000}"/>
    <cellStyle name="Comma 4 2 2 4 3 2" xfId="21447" xr:uid="{00000000-0005-0000-0000-00000A700000}"/>
    <cellStyle name="Comma 4 2 2 4 3 3" xfId="21448" xr:uid="{00000000-0005-0000-0000-00000B700000}"/>
    <cellStyle name="Comma 4 2 2 4 3_AVA DVA EL" xfId="21449" xr:uid="{00000000-0005-0000-0000-00000C700000}"/>
    <cellStyle name="Comma 4 2 2 4 4" xfId="21450" xr:uid="{00000000-0005-0000-0000-00000D700000}"/>
    <cellStyle name="Comma 4 2 2 4 5" xfId="21451" xr:uid="{00000000-0005-0000-0000-00000E700000}"/>
    <cellStyle name="Comma 4 2 2 4_AVA DVA EL" xfId="21452" xr:uid="{00000000-0005-0000-0000-00000F700000}"/>
    <cellStyle name="Comma 4 2 2 5" xfId="21453" xr:uid="{00000000-0005-0000-0000-000010700000}"/>
    <cellStyle name="Comma 4 2 2 5 2" xfId="21454" xr:uid="{00000000-0005-0000-0000-000011700000}"/>
    <cellStyle name="Comma 4 2 2 5 3" xfId="21455" xr:uid="{00000000-0005-0000-0000-000012700000}"/>
    <cellStyle name="Comma 4 2 2 5_AVA DVA EL" xfId="21456" xr:uid="{00000000-0005-0000-0000-000013700000}"/>
    <cellStyle name="Comma 4 2 2 6" xfId="21457" xr:uid="{00000000-0005-0000-0000-000014700000}"/>
    <cellStyle name="Comma 4 2 2 6 2" xfId="21458" xr:uid="{00000000-0005-0000-0000-000015700000}"/>
    <cellStyle name="Comma 4 2 2 6 3" xfId="21459" xr:uid="{00000000-0005-0000-0000-000016700000}"/>
    <cellStyle name="Comma 4 2 2 6_AVA DVA EL" xfId="21460" xr:uid="{00000000-0005-0000-0000-000017700000}"/>
    <cellStyle name="Comma 4 2 2 7" xfId="21461" xr:uid="{00000000-0005-0000-0000-000018700000}"/>
    <cellStyle name="Comma 4 2 2 7 2" xfId="21462" xr:uid="{00000000-0005-0000-0000-000019700000}"/>
    <cellStyle name="Comma 4 2 2 7 3" xfId="21463" xr:uid="{00000000-0005-0000-0000-00001A700000}"/>
    <cellStyle name="Comma 4 2 2 7_AVA DVA EL" xfId="21464" xr:uid="{00000000-0005-0000-0000-00001B700000}"/>
    <cellStyle name="Comma 4 2 2 8" xfId="21465" xr:uid="{00000000-0005-0000-0000-00001C700000}"/>
    <cellStyle name="Comma 4 2 2 8 2" xfId="21466" xr:uid="{00000000-0005-0000-0000-00001D700000}"/>
    <cellStyle name="Comma 4 2 2 8 3" xfId="21467" xr:uid="{00000000-0005-0000-0000-00001E700000}"/>
    <cellStyle name="Comma 4 2 2 8_AVA DVA EL" xfId="21468" xr:uid="{00000000-0005-0000-0000-00001F700000}"/>
    <cellStyle name="Comma 4 2 2 9" xfId="21469" xr:uid="{00000000-0005-0000-0000-000020700000}"/>
    <cellStyle name="Comma 4 2 2 9 2" xfId="21470" xr:uid="{00000000-0005-0000-0000-000021700000}"/>
    <cellStyle name="Comma 4 2 2 9 3" xfId="21471" xr:uid="{00000000-0005-0000-0000-000022700000}"/>
    <cellStyle name="Comma 4 2 2 9_AVA DVA EL" xfId="21472" xr:uid="{00000000-0005-0000-0000-000023700000}"/>
    <cellStyle name="Comma 4 2 2_AVA DVA EL" xfId="21473" xr:uid="{00000000-0005-0000-0000-000024700000}"/>
    <cellStyle name="Comma 4 2 3" xfId="6306" xr:uid="{00000000-0005-0000-0000-000025700000}"/>
    <cellStyle name="Comma 4 2 3 10" xfId="21474" xr:uid="{00000000-0005-0000-0000-000026700000}"/>
    <cellStyle name="Comma 4 2 3 10 2" xfId="21475" xr:uid="{00000000-0005-0000-0000-000027700000}"/>
    <cellStyle name="Comma 4 2 3 10 3" xfId="21476" xr:uid="{00000000-0005-0000-0000-000028700000}"/>
    <cellStyle name="Comma 4 2 3 10_AVA DVA EL" xfId="21477" xr:uid="{00000000-0005-0000-0000-000029700000}"/>
    <cellStyle name="Comma 4 2 3 11" xfId="21478" xr:uid="{00000000-0005-0000-0000-00002A700000}"/>
    <cellStyle name="Comma 4 2 3 12" xfId="21479" xr:uid="{00000000-0005-0000-0000-00002B700000}"/>
    <cellStyle name="Comma 4 2 3 2" xfId="21480" xr:uid="{00000000-0005-0000-0000-00002C700000}"/>
    <cellStyle name="Comma 4 2 3 2 10" xfId="21481" xr:uid="{00000000-0005-0000-0000-00002D700000}"/>
    <cellStyle name="Comma 4 2 3 2 11" xfId="21482" xr:uid="{00000000-0005-0000-0000-00002E700000}"/>
    <cellStyle name="Comma 4 2 3 2 2" xfId="21483" xr:uid="{00000000-0005-0000-0000-00002F700000}"/>
    <cellStyle name="Comma 4 2 3 2 2 2" xfId="21484" xr:uid="{00000000-0005-0000-0000-000030700000}"/>
    <cellStyle name="Comma 4 2 3 2 2 2 2" xfId="21485" xr:uid="{00000000-0005-0000-0000-000031700000}"/>
    <cellStyle name="Comma 4 2 3 2 2 2 3" xfId="21486" xr:uid="{00000000-0005-0000-0000-000032700000}"/>
    <cellStyle name="Comma 4 2 3 2 2 2_AVA DVA EL" xfId="21487" xr:uid="{00000000-0005-0000-0000-000033700000}"/>
    <cellStyle name="Comma 4 2 3 2 2 3" xfId="21488" xr:uid="{00000000-0005-0000-0000-000034700000}"/>
    <cellStyle name="Comma 4 2 3 2 2 3 2" xfId="21489" xr:uid="{00000000-0005-0000-0000-000035700000}"/>
    <cellStyle name="Comma 4 2 3 2 2 3 3" xfId="21490" xr:uid="{00000000-0005-0000-0000-000036700000}"/>
    <cellStyle name="Comma 4 2 3 2 2 3_AVA DVA EL" xfId="21491" xr:uid="{00000000-0005-0000-0000-000037700000}"/>
    <cellStyle name="Comma 4 2 3 2 2 4" xfId="21492" xr:uid="{00000000-0005-0000-0000-000038700000}"/>
    <cellStyle name="Comma 4 2 3 2 2 5" xfId="21493" xr:uid="{00000000-0005-0000-0000-000039700000}"/>
    <cellStyle name="Comma 4 2 3 2 2_AVA DVA EL" xfId="21494" xr:uid="{00000000-0005-0000-0000-00003A700000}"/>
    <cellStyle name="Comma 4 2 3 2 3" xfId="21495" xr:uid="{00000000-0005-0000-0000-00003B700000}"/>
    <cellStyle name="Comma 4 2 3 2 3 2" xfId="21496" xr:uid="{00000000-0005-0000-0000-00003C700000}"/>
    <cellStyle name="Comma 4 2 3 2 3 3" xfId="21497" xr:uid="{00000000-0005-0000-0000-00003D700000}"/>
    <cellStyle name="Comma 4 2 3 2 3_AVA DVA EL" xfId="21498" xr:uid="{00000000-0005-0000-0000-00003E700000}"/>
    <cellStyle name="Comma 4 2 3 2 4" xfId="21499" xr:uid="{00000000-0005-0000-0000-00003F700000}"/>
    <cellStyle name="Comma 4 2 3 2 4 2" xfId="21500" xr:uid="{00000000-0005-0000-0000-000040700000}"/>
    <cellStyle name="Comma 4 2 3 2 4 3" xfId="21501" xr:uid="{00000000-0005-0000-0000-000041700000}"/>
    <cellStyle name="Comma 4 2 3 2 4_AVA DVA EL" xfId="21502" xr:uid="{00000000-0005-0000-0000-000042700000}"/>
    <cellStyle name="Comma 4 2 3 2 5" xfId="21503" xr:uid="{00000000-0005-0000-0000-000043700000}"/>
    <cellStyle name="Comma 4 2 3 2 5 2" xfId="21504" xr:uid="{00000000-0005-0000-0000-000044700000}"/>
    <cellStyle name="Comma 4 2 3 2 5 3" xfId="21505" xr:uid="{00000000-0005-0000-0000-000045700000}"/>
    <cellStyle name="Comma 4 2 3 2 5_AVA DVA EL" xfId="21506" xr:uid="{00000000-0005-0000-0000-000046700000}"/>
    <cellStyle name="Comma 4 2 3 2 6" xfId="21507" xr:uid="{00000000-0005-0000-0000-000047700000}"/>
    <cellStyle name="Comma 4 2 3 2 6 2" xfId="21508" xr:uid="{00000000-0005-0000-0000-000048700000}"/>
    <cellStyle name="Comma 4 2 3 2 6 3" xfId="21509" xr:uid="{00000000-0005-0000-0000-000049700000}"/>
    <cellStyle name="Comma 4 2 3 2 6_AVA DVA EL" xfId="21510" xr:uid="{00000000-0005-0000-0000-00004A700000}"/>
    <cellStyle name="Comma 4 2 3 2 7" xfId="21511" xr:uid="{00000000-0005-0000-0000-00004B700000}"/>
    <cellStyle name="Comma 4 2 3 2 7 2" xfId="21512" xr:uid="{00000000-0005-0000-0000-00004C700000}"/>
    <cellStyle name="Comma 4 2 3 2 7 3" xfId="21513" xr:uid="{00000000-0005-0000-0000-00004D700000}"/>
    <cellStyle name="Comma 4 2 3 2 7_AVA DVA EL" xfId="21514" xr:uid="{00000000-0005-0000-0000-00004E700000}"/>
    <cellStyle name="Comma 4 2 3 2 8" xfId="21515" xr:uid="{00000000-0005-0000-0000-00004F700000}"/>
    <cellStyle name="Comma 4 2 3 2 8 2" xfId="21516" xr:uid="{00000000-0005-0000-0000-000050700000}"/>
    <cellStyle name="Comma 4 2 3 2 8 3" xfId="21517" xr:uid="{00000000-0005-0000-0000-000051700000}"/>
    <cellStyle name="Comma 4 2 3 2 8_AVA DVA EL" xfId="21518" xr:uid="{00000000-0005-0000-0000-000052700000}"/>
    <cellStyle name="Comma 4 2 3 2 9" xfId="21519" xr:uid="{00000000-0005-0000-0000-000053700000}"/>
    <cellStyle name="Comma 4 2 3 2 9 2" xfId="21520" xr:uid="{00000000-0005-0000-0000-000054700000}"/>
    <cellStyle name="Comma 4 2 3 2 9 3" xfId="21521" xr:uid="{00000000-0005-0000-0000-000055700000}"/>
    <cellStyle name="Comma 4 2 3 2 9_AVA DVA EL" xfId="21522" xr:uid="{00000000-0005-0000-0000-000056700000}"/>
    <cellStyle name="Comma 4 2 3 2_AVA DVA EL" xfId="21523" xr:uid="{00000000-0005-0000-0000-000057700000}"/>
    <cellStyle name="Comma 4 2 3 3" xfId="21524" xr:uid="{00000000-0005-0000-0000-000058700000}"/>
    <cellStyle name="Comma 4 2 3 3 2" xfId="21525" xr:uid="{00000000-0005-0000-0000-000059700000}"/>
    <cellStyle name="Comma 4 2 3 3 2 2" xfId="21526" xr:uid="{00000000-0005-0000-0000-00005A700000}"/>
    <cellStyle name="Comma 4 2 3 3 2 3" xfId="21527" xr:uid="{00000000-0005-0000-0000-00005B700000}"/>
    <cellStyle name="Comma 4 2 3 3 2_AVA DVA EL" xfId="21528" xr:uid="{00000000-0005-0000-0000-00005C700000}"/>
    <cellStyle name="Comma 4 2 3 3 3" xfId="21529" xr:uid="{00000000-0005-0000-0000-00005D700000}"/>
    <cellStyle name="Comma 4 2 3 3 3 2" xfId="21530" xr:uid="{00000000-0005-0000-0000-00005E700000}"/>
    <cellStyle name="Comma 4 2 3 3 3 3" xfId="21531" xr:uid="{00000000-0005-0000-0000-00005F700000}"/>
    <cellStyle name="Comma 4 2 3 3 3_AVA DVA EL" xfId="21532" xr:uid="{00000000-0005-0000-0000-000060700000}"/>
    <cellStyle name="Comma 4 2 3 3 4" xfId="21533" xr:uid="{00000000-0005-0000-0000-000061700000}"/>
    <cellStyle name="Comma 4 2 3 3 5" xfId="21534" xr:uid="{00000000-0005-0000-0000-000062700000}"/>
    <cellStyle name="Comma 4 2 3 3_AVA DVA EL" xfId="21535" xr:uid="{00000000-0005-0000-0000-000063700000}"/>
    <cellStyle name="Comma 4 2 3 4" xfId="21536" xr:uid="{00000000-0005-0000-0000-000064700000}"/>
    <cellStyle name="Comma 4 2 3 4 2" xfId="21537" xr:uid="{00000000-0005-0000-0000-000065700000}"/>
    <cellStyle name="Comma 4 2 3 4 3" xfId="21538" xr:uid="{00000000-0005-0000-0000-000066700000}"/>
    <cellStyle name="Comma 4 2 3 4_AVA DVA EL" xfId="21539" xr:uid="{00000000-0005-0000-0000-000067700000}"/>
    <cellStyle name="Comma 4 2 3 5" xfId="21540" xr:uid="{00000000-0005-0000-0000-000068700000}"/>
    <cellStyle name="Comma 4 2 3 5 2" xfId="21541" xr:uid="{00000000-0005-0000-0000-000069700000}"/>
    <cellStyle name="Comma 4 2 3 5 3" xfId="21542" xr:uid="{00000000-0005-0000-0000-00006A700000}"/>
    <cellStyle name="Comma 4 2 3 5_AVA DVA EL" xfId="21543" xr:uid="{00000000-0005-0000-0000-00006B700000}"/>
    <cellStyle name="Comma 4 2 3 6" xfId="21544" xr:uid="{00000000-0005-0000-0000-00006C700000}"/>
    <cellStyle name="Comma 4 2 3 6 2" xfId="21545" xr:uid="{00000000-0005-0000-0000-00006D700000}"/>
    <cellStyle name="Comma 4 2 3 6 3" xfId="21546" xr:uid="{00000000-0005-0000-0000-00006E700000}"/>
    <cellStyle name="Comma 4 2 3 6_AVA DVA EL" xfId="21547" xr:uid="{00000000-0005-0000-0000-00006F700000}"/>
    <cellStyle name="Comma 4 2 3 7" xfId="21548" xr:uid="{00000000-0005-0000-0000-000070700000}"/>
    <cellStyle name="Comma 4 2 3 7 2" xfId="21549" xr:uid="{00000000-0005-0000-0000-000071700000}"/>
    <cellStyle name="Comma 4 2 3 7 3" xfId="21550" xr:uid="{00000000-0005-0000-0000-000072700000}"/>
    <cellStyle name="Comma 4 2 3 7_AVA DVA EL" xfId="21551" xr:uid="{00000000-0005-0000-0000-000073700000}"/>
    <cellStyle name="Comma 4 2 3 8" xfId="21552" xr:uid="{00000000-0005-0000-0000-000074700000}"/>
    <cellStyle name="Comma 4 2 3 8 2" xfId="21553" xr:uid="{00000000-0005-0000-0000-000075700000}"/>
    <cellStyle name="Comma 4 2 3 8 3" xfId="21554" xr:uid="{00000000-0005-0000-0000-000076700000}"/>
    <cellStyle name="Comma 4 2 3 8_AVA DVA EL" xfId="21555" xr:uid="{00000000-0005-0000-0000-000077700000}"/>
    <cellStyle name="Comma 4 2 3 9" xfId="21556" xr:uid="{00000000-0005-0000-0000-000078700000}"/>
    <cellStyle name="Comma 4 2 3 9 2" xfId="21557" xr:uid="{00000000-0005-0000-0000-000079700000}"/>
    <cellStyle name="Comma 4 2 3 9 3" xfId="21558" xr:uid="{00000000-0005-0000-0000-00007A700000}"/>
    <cellStyle name="Comma 4 2 3 9_AVA DVA EL" xfId="21559" xr:uid="{00000000-0005-0000-0000-00007B700000}"/>
    <cellStyle name="Comma 4 2 3_AVA DVA EL" xfId="21560" xr:uid="{00000000-0005-0000-0000-00007C700000}"/>
    <cellStyle name="Comma 4 2 4" xfId="6307" xr:uid="{00000000-0005-0000-0000-00007D700000}"/>
    <cellStyle name="Comma 4 2 4 10" xfId="21561" xr:uid="{00000000-0005-0000-0000-00007E700000}"/>
    <cellStyle name="Comma 4 2 4 10 2" xfId="21562" xr:uid="{00000000-0005-0000-0000-00007F700000}"/>
    <cellStyle name="Comma 4 2 4 10 3" xfId="21563" xr:uid="{00000000-0005-0000-0000-000080700000}"/>
    <cellStyle name="Comma 4 2 4 10_AVA DVA EL" xfId="21564" xr:uid="{00000000-0005-0000-0000-000081700000}"/>
    <cellStyle name="Comma 4 2 4 11" xfId="21565" xr:uid="{00000000-0005-0000-0000-000082700000}"/>
    <cellStyle name="Comma 4 2 4 12" xfId="21566" xr:uid="{00000000-0005-0000-0000-000083700000}"/>
    <cellStyle name="Comma 4 2 4 2" xfId="21567" xr:uid="{00000000-0005-0000-0000-000084700000}"/>
    <cellStyle name="Comma 4 2 4 2 10" xfId="21568" xr:uid="{00000000-0005-0000-0000-000085700000}"/>
    <cellStyle name="Comma 4 2 4 2 11" xfId="21569" xr:uid="{00000000-0005-0000-0000-000086700000}"/>
    <cellStyle name="Comma 4 2 4 2 2" xfId="21570" xr:uid="{00000000-0005-0000-0000-000087700000}"/>
    <cellStyle name="Comma 4 2 4 2 2 2" xfId="21571" xr:uid="{00000000-0005-0000-0000-000088700000}"/>
    <cellStyle name="Comma 4 2 4 2 2 2 2" xfId="21572" xr:uid="{00000000-0005-0000-0000-000089700000}"/>
    <cellStyle name="Comma 4 2 4 2 2 2 3" xfId="21573" xr:uid="{00000000-0005-0000-0000-00008A700000}"/>
    <cellStyle name="Comma 4 2 4 2 2 2_AVA DVA EL" xfId="21574" xr:uid="{00000000-0005-0000-0000-00008B700000}"/>
    <cellStyle name="Comma 4 2 4 2 2 3" xfId="21575" xr:uid="{00000000-0005-0000-0000-00008C700000}"/>
    <cellStyle name="Comma 4 2 4 2 2 3 2" xfId="21576" xr:uid="{00000000-0005-0000-0000-00008D700000}"/>
    <cellStyle name="Comma 4 2 4 2 2 3 3" xfId="21577" xr:uid="{00000000-0005-0000-0000-00008E700000}"/>
    <cellStyle name="Comma 4 2 4 2 2 3_AVA DVA EL" xfId="21578" xr:uid="{00000000-0005-0000-0000-00008F700000}"/>
    <cellStyle name="Comma 4 2 4 2 2 4" xfId="21579" xr:uid="{00000000-0005-0000-0000-000090700000}"/>
    <cellStyle name="Comma 4 2 4 2 2 5" xfId="21580" xr:uid="{00000000-0005-0000-0000-000091700000}"/>
    <cellStyle name="Comma 4 2 4 2 2_AVA DVA EL" xfId="21581" xr:uid="{00000000-0005-0000-0000-000092700000}"/>
    <cellStyle name="Comma 4 2 4 2 3" xfId="21582" xr:uid="{00000000-0005-0000-0000-000093700000}"/>
    <cellStyle name="Comma 4 2 4 2 3 2" xfId="21583" xr:uid="{00000000-0005-0000-0000-000094700000}"/>
    <cellStyle name="Comma 4 2 4 2 3 3" xfId="21584" xr:uid="{00000000-0005-0000-0000-000095700000}"/>
    <cellStyle name="Comma 4 2 4 2 3_AVA DVA EL" xfId="21585" xr:uid="{00000000-0005-0000-0000-000096700000}"/>
    <cellStyle name="Comma 4 2 4 2 4" xfId="21586" xr:uid="{00000000-0005-0000-0000-000097700000}"/>
    <cellStyle name="Comma 4 2 4 2 4 2" xfId="21587" xr:uid="{00000000-0005-0000-0000-000098700000}"/>
    <cellStyle name="Comma 4 2 4 2 4 3" xfId="21588" xr:uid="{00000000-0005-0000-0000-000099700000}"/>
    <cellStyle name="Comma 4 2 4 2 4_AVA DVA EL" xfId="21589" xr:uid="{00000000-0005-0000-0000-00009A700000}"/>
    <cellStyle name="Comma 4 2 4 2 5" xfId="21590" xr:uid="{00000000-0005-0000-0000-00009B700000}"/>
    <cellStyle name="Comma 4 2 4 2 5 2" xfId="21591" xr:uid="{00000000-0005-0000-0000-00009C700000}"/>
    <cellStyle name="Comma 4 2 4 2 5 3" xfId="21592" xr:uid="{00000000-0005-0000-0000-00009D700000}"/>
    <cellStyle name="Comma 4 2 4 2 5_AVA DVA EL" xfId="21593" xr:uid="{00000000-0005-0000-0000-00009E700000}"/>
    <cellStyle name="Comma 4 2 4 2 6" xfId="21594" xr:uid="{00000000-0005-0000-0000-00009F700000}"/>
    <cellStyle name="Comma 4 2 4 2 6 2" xfId="21595" xr:uid="{00000000-0005-0000-0000-0000A0700000}"/>
    <cellStyle name="Comma 4 2 4 2 6 3" xfId="21596" xr:uid="{00000000-0005-0000-0000-0000A1700000}"/>
    <cellStyle name="Comma 4 2 4 2 6_AVA DVA EL" xfId="21597" xr:uid="{00000000-0005-0000-0000-0000A2700000}"/>
    <cellStyle name="Comma 4 2 4 2 7" xfId="21598" xr:uid="{00000000-0005-0000-0000-0000A3700000}"/>
    <cellStyle name="Comma 4 2 4 2 7 2" xfId="21599" xr:uid="{00000000-0005-0000-0000-0000A4700000}"/>
    <cellStyle name="Comma 4 2 4 2 7 3" xfId="21600" xr:uid="{00000000-0005-0000-0000-0000A5700000}"/>
    <cellStyle name="Comma 4 2 4 2 7_AVA DVA EL" xfId="21601" xr:uid="{00000000-0005-0000-0000-0000A6700000}"/>
    <cellStyle name="Comma 4 2 4 2 8" xfId="21602" xr:uid="{00000000-0005-0000-0000-0000A7700000}"/>
    <cellStyle name="Comma 4 2 4 2 8 2" xfId="21603" xr:uid="{00000000-0005-0000-0000-0000A8700000}"/>
    <cellStyle name="Comma 4 2 4 2 8 3" xfId="21604" xr:uid="{00000000-0005-0000-0000-0000A9700000}"/>
    <cellStyle name="Comma 4 2 4 2 8_AVA DVA EL" xfId="21605" xr:uid="{00000000-0005-0000-0000-0000AA700000}"/>
    <cellStyle name="Comma 4 2 4 2 9" xfId="21606" xr:uid="{00000000-0005-0000-0000-0000AB700000}"/>
    <cellStyle name="Comma 4 2 4 2 9 2" xfId="21607" xr:uid="{00000000-0005-0000-0000-0000AC700000}"/>
    <cellStyle name="Comma 4 2 4 2 9 3" xfId="21608" xr:uid="{00000000-0005-0000-0000-0000AD700000}"/>
    <cellStyle name="Comma 4 2 4 2 9_AVA DVA EL" xfId="21609" xr:uid="{00000000-0005-0000-0000-0000AE700000}"/>
    <cellStyle name="Comma 4 2 4 2_AVA DVA EL" xfId="21610" xr:uid="{00000000-0005-0000-0000-0000AF700000}"/>
    <cellStyle name="Comma 4 2 4 3" xfId="21611" xr:uid="{00000000-0005-0000-0000-0000B0700000}"/>
    <cellStyle name="Comma 4 2 4 3 2" xfId="21612" xr:uid="{00000000-0005-0000-0000-0000B1700000}"/>
    <cellStyle name="Comma 4 2 4 3 2 2" xfId="21613" xr:uid="{00000000-0005-0000-0000-0000B2700000}"/>
    <cellStyle name="Comma 4 2 4 3 2 3" xfId="21614" xr:uid="{00000000-0005-0000-0000-0000B3700000}"/>
    <cellStyle name="Comma 4 2 4 3 2_AVA DVA EL" xfId="21615" xr:uid="{00000000-0005-0000-0000-0000B4700000}"/>
    <cellStyle name="Comma 4 2 4 3 3" xfId="21616" xr:uid="{00000000-0005-0000-0000-0000B5700000}"/>
    <cellStyle name="Comma 4 2 4 3 3 2" xfId="21617" xr:uid="{00000000-0005-0000-0000-0000B6700000}"/>
    <cellStyle name="Comma 4 2 4 3 3 3" xfId="21618" xr:uid="{00000000-0005-0000-0000-0000B7700000}"/>
    <cellStyle name="Comma 4 2 4 3 3_AVA DVA EL" xfId="21619" xr:uid="{00000000-0005-0000-0000-0000B8700000}"/>
    <cellStyle name="Comma 4 2 4 3 4" xfId="21620" xr:uid="{00000000-0005-0000-0000-0000B9700000}"/>
    <cellStyle name="Comma 4 2 4 3 5" xfId="21621" xr:uid="{00000000-0005-0000-0000-0000BA700000}"/>
    <cellStyle name="Comma 4 2 4 3_AVA DVA EL" xfId="21622" xr:uid="{00000000-0005-0000-0000-0000BB700000}"/>
    <cellStyle name="Comma 4 2 4 4" xfId="21623" xr:uid="{00000000-0005-0000-0000-0000BC700000}"/>
    <cellStyle name="Comma 4 2 4 4 2" xfId="21624" xr:uid="{00000000-0005-0000-0000-0000BD700000}"/>
    <cellStyle name="Comma 4 2 4 4 3" xfId="21625" xr:uid="{00000000-0005-0000-0000-0000BE700000}"/>
    <cellStyle name="Comma 4 2 4 4_AVA DVA EL" xfId="21626" xr:uid="{00000000-0005-0000-0000-0000BF700000}"/>
    <cellStyle name="Comma 4 2 4 5" xfId="21627" xr:uid="{00000000-0005-0000-0000-0000C0700000}"/>
    <cellStyle name="Comma 4 2 4 5 2" xfId="21628" xr:uid="{00000000-0005-0000-0000-0000C1700000}"/>
    <cellStyle name="Comma 4 2 4 5 3" xfId="21629" xr:uid="{00000000-0005-0000-0000-0000C2700000}"/>
    <cellStyle name="Comma 4 2 4 5_AVA DVA EL" xfId="21630" xr:uid="{00000000-0005-0000-0000-0000C3700000}"/>
    <cellStyle name="Comma 4 2 4 6" xfId="21631" xr:uid="{00000000-0005-0000-0000-0000C4700000}"/>
    <cellStyle name="Comma 4 2 4 6 2" xfId="21632" xr:uid="{00000000-0005-0000-0000-0000C5700000}"/>
    <cellStyle name="Comma 4 2 4 6 3" xfId="21633" xr:uid="{00000000-0005-0000-0000-0000C6700000}"/>
    <cellStyle name="Comma 4 2 4 6_AVA DVA EL" xfId="21634" xr:uid="{00000000-0005-0000-0000-0000C7700000}"/>
    <cellStyle name="Comma 4 2 4 7" xfId="21635" xr:uid="{00000000-0005-0000-0000-0000C8700000}"/>
    <cellStyle name="Comma 4 2 4 7 2" xfId="21636" xr:uid="{00000000-0005-0000-0000-0000C9700000}"/>
    <cellStyle name="Comma 4 2 4 7 3" xfId="21637" xr:uid="{00000000-0005-0000-0000-0000CA700000}"/>
    <cellStyle name="Comma 4 2 4 7_AVA DVA EL" xfId="21638" xr:uid="{00000000-0005-0000-0000-0000CB700000}"/>
    <cellStyle name="Comma 4 2 4 8" xfId="21639" xr:uid="{00000000-0005-0000-0000-0000CC700000}"/>
    <cellStyle name="Comma 4 2 4 8 2" xfId="21640" xr:uid="{00000000-0005-0000-0000-0000CD700000}"/>
    <cellStyle name="Comma 4 2 4 8 3" xfId="21641" xr:uid="{00000000-0005-0000-0000-0000CE700000}"/>
    <cellStyle name="Comma 4 2 4 8_AVA DVA EL" xfId="21642" xr:uid="{00000000-0005-0000-0000-0000CF700000}"/>
    <cellStyle name="Comma 4 2 4 9" xfId="21643" xr:uid="{00000000-0005-0000-0000-0000D0700000}"/>
    <cellStyle name="Comma 4 2 4 9 2" xfId="21644" xr:uid="{00000000-0005-0000-0000-0000D1700000}"/>
    <cellStyle name="Comma 4 2 4 9 3" xfId="21645" xr:uid="{00000000-0005-0000-0000-0000D2700000}"/>
    <cellStyle name="Comma 4 2 4 9_AVA DVA EL" xfId="21646" xr:uid="{00000000-0005-0000-0000-0000D3700000}"/>
    <cellStyle name="Comma 4 2 4_AVA DVA EL" xfId="21647" xr:uid="{00000000-0005-0000-0000-0000D4700000}"/>
    <cellStyle name="Comma 4 2 5" xfId="21648" xr:uid="{00000000-0005-0000-0000-0000D5700000}"/>
    <cellStyle name="Comma 4 2 5 10" xfId="21649" xr:uid="{00000000-0005-0000-0000-0000D6700000}"/>
    <cellStyle name="Comma 4 2 5 10 2" xfId="21650" xr:uid="{00000000-0005-0000-0000-0000D7700000}"/>
    <cellStyle name="Comma 4 2 5 10 3" xfId="21651" xr:uid="{00000000-0005-0000-0000-0000D8700000}"/>
    <cellStyle name="Comma 4 2 5 10_AVA DVA EL" xfId="21652" xr:uid="{00000000-0005-0000-0000-0000D9700000}"/>
    <cellStyle name="Comma 4 2 5 11" xfId="21653" xr:uid="{00000000-0005-0000-0000-0000DA700000}"/>
    <cellStyle name="Comma 4 2 5 12" xfId="21654" xr:uid="{00000000-0005-0000-0000-0000DB700000}"/>
    <cellStyle name="Comma 4 2 5 2" xfId="21655" xr:uid="{00000000-0005-0000-0000-0000DC700000}"/>
    <cellStyle name="Comma 4 2 5 2 10" xfId="21656" xr:uid="{00000000-0005-0000-0000-0000DD700000}"/>
    <cellStyle name="Comma 4 2 5 2 11" xfId="21657" xr:uid="{00000000-0005-0000-0000-0000DE700000}"/>
    <cellStyle name="Comma 4 2 5 2 2" xfId="21658" xr:uid="{00000000-0005-0000-0000-0000DF700000}"/>
    <cellStyle name="Comma 4 2 5 2 2 2" xfId="21659" xr:uid="{00000000-0005-0000-0000-0000E0700000}"/>
    <cellStyle name="Comma 4 2 5 2 2 2 2" xfId="21660" xr:uid="{00000000-0005-0000-0000-0000E1700000}"/>
    <cellStyle name="Comma 4 2 5 2 2 2 3" xfId="21661" xr:uid="{00000000-0005-0000-0000-0000E2700000}"/>
    <cellStyle name="Comma 4 2 5 2 2 2_AVA DVA EL" xfId="21662" xr:uid="{00000000-0005-0000-0000-0000E3700000}"/>
    <cellStyle name="Comma 4 2 5 2 2 3" xfId="21663" xr:uid="{00000000-0005-0000-0000-0000E4700000}"/>
    <cellStyle name="Comma 4 2 5 2 2 3 2" xfId="21664" xr:uid="{00000000-0005-0000-0000-0000E5700000}"/>
    <cellStyle name="Comma 4 2 5 2 2 3 3" xfId="21665" xr:uid="{00000000-0005-0000-0000-0000E6700000}"/>
    <cellStyle name="Comma 4 2 5 2 2 3_AVA DVA EL" xfId="21666" xr:uid="{00000000-0005-0000-0000-0000E7700000}"/>
    <cellStyle name="Comma 4 2 5 2 2 4" xfId="21667" xr:uid="{00000000-0005-0000-0000-0000E8700000}"/>
    <cellStyle name="Comma 4 2 5 2 2 5" xfId="21668" xr:uid="{00000000-0005-0000-0000-0000E9700000}"/>
    <cellStyle name="Comma 4 2 5 2 2_AVA DVA EL" xfId="21669" xr:uid="{00000000-0005-0000-0000-0000EA700000}"/>
    <cellStyle name="Comma 4 2 5 2 3" xfId="21670" xr:uid="{00000000-0005-0000-0000-0000EB700000}"/>
    <cellStyle name="Comma 4 2 5 2 3 2" xfId="21671" xr:uid="{00000000-0005-0000-0000-0000EC700000}"/>
    <cellStyle name="Comma 4 2 5 2 3 3" xfId="21672" xr:uid="{00000000-0005-0000-0000-0000ED700000}"/>
    <cellStyle name="Comma 4 2 5 2 3_AVA DVA EL" xfId="21673" xr:uid="{00000000-0005-0000-0000-0000EE700000}"/>
    <cellStyle name="Comma 4 2 5 2 4" xfId="21674" xr:uid="{00000000-0005-0000-0000-0000EF700000}"/>
    <cellStyle name="Comma 4 2 5 2 4 2" xfId="21675" xr:uid="{00000000-0005-0000-0000-0000F0700000}"/>
    <cellStyle name="Comma 4 2 5 2 4 3" xfId="21676" xr:uid="{00000000-0005-0000-0000-0000F1700000}"/>
    <cellStyle name="Comma 4 2 5 2 4_AVA DVA EL" xfId="21677" xr:uid="{00000000-0005-0000-0000-0000F2700000}"/>
    <cellStyle name="Comma 4 2 5 2 5" xfId="21678" xr:uid="{00000000-0005-0000-0000-0000F3700000}"/>
    <cellStyle name="Comma 4 2 5 2 5 2" xfId="21679" xr:uid="{00000000-0005-0000-0000-0000F4700000}"/>
    <cellStyle name="Comma 4 2 5 2 5 3" xfId="21680" xr:uid="{00000000-0005-0000-0000-0000F5700000}"/>
    <cellStyle name="Comma 4 2 5 2 5_AVA DVA EL" xfId="21681" xr:uid="{00000000-0005-0000-0000-0000F6700000}"/>
    <cellStyle name="Comma 4 2 5 2 6" xfId="21682" xr:uid="{00000000-0005-0000-0000-0000F7700000}"/>
    <cellStyle name="Comma 4 2 5 2 6 2" xfId="21683" xr:uid="{00000000-0005-0000-0000-0000F8700000}"/>
    <cellStyle name="Comma 4 2 5 2 6 3" xfId="21684" xr:uid="{00000000-0005-0000-0000-0000F9700000}"/>
    <cellStyle name="Comma 4 2 5 2 6_AVA DVA EL" xfId="21685" xr:uid="{00000000-0005-0000-0000-0000FA700000}"/>
    <cellStyle name="Comma 4 2 5 2 7" xfId="21686" xr:uid="{00000000-0005-0000-0000-0000FB700000}"/>
    <cellStyle name="Comma 4 2 5 2 7 2" xfId="21687" xr:uid="{00000000-0005-0000-0000-0000FC700000}"/>
    <cellStyle name="Comma 4 2 5 2 7 3" xfId="21688" xr:uid="{00000000-0005-0000-0000-0000FD700000}"/>
    <cellStyle name="Comma 4 2 5 2 7_AVA DVA EL" xfId="21689" xr:uid="{00000000-0005-0000-0000-0000FE700000}"/>
    <cellStyle name="Comma 4 2 5 2 8" xfId="21690" xr:uid="{00000000-0005-0000-0000-0000FF700000}"/>
    <cellStyle name="Comma 4 2 5 2 8 2" xfId="21691" xr:uid="{00000000-0005-0000-0000-000000710000}"/>
    <cellStyle name="Comma 4 2 5 2 8 3" xfId="21692" xr:uid="{00000000-0005-0000-0000-000001710000}"/>
    <cellStyle name="Comma 4 2 5 2 8_AVA DVA EL" xfId="21693" xr:uid="{00000000-0005-0000-0000-000002710000}"/>
    <cellStyle name="Comma 4 2 5 2 9" xfId="21694" xr:uid="{00000000-0005-0000-0000-000003710000}"/>
    <cellStyle name="Comma 4 2 5 2 9 2" xfId="21695" xr:uid="{00000000-0005-0000-0000-000004710000}"/>
    <cellStyle name="Comma 4 2 5 2 9 3" xfId="21696" xr:uid="{00000000-0005-0000-0000-000005710000}"/>
    <cellStyle name="Comma 4 2 5 2 9_AVA DVA EL" xfId="21697" xr:uid="{00000000-0005-0000-0000-000006710000}"/>
    <cellStyle name="Comma 4 2 5 2_AVA DVA EL" xfId="21698" xr:uid="{00000000-0005-0000-0000-000007710000}"/>
    <cellStyle name="Comma 4 2 5 3" xfId="21699" xr:uid="{00000000-0005-0000-0000-000008710000}"/>
    <cellStyle name="Comma 4 2 5 3 2" xfId="21700" xr:uid="{00000000-0005-0000-0000-000009710000}"/>
    <cellStyle name="Comma 4 2 5 3 2 2" xfId="21701" xr:uid="{00000000-0005-0000-0000-00000A710000}"/>
    <cellStyle name="Comma 4 2 5 3 2 3" xfId="21702" xr:uid="{00000000-0005-0000-0000-00000B710000}"/>
    <cellStyle name="Comma 4 2 5 3 2_AVA DVA EL" xfId="21703" xr:uid="{00000000-0005-0000-0000-00000C710000}"/>
    <cellStyle name="Comma 4 2 5 3 3" xfId="21704" xr:uid="{00000000-0005-0000-0000-00000D710000}"/>
    <cellStyle name="Comma 4 2 5 3 3 2" xfId="21705" xr:uid="{00000000-0005-0000-0000-00000E710000}"/>
    <cellStyle name="Comma 4 2 5 3 3 3" xfId="21706" xr:uid="{00000000-0005-0000-0000-00000F710000}"/>
    <cellStyle name="Comma 4 2 5 3 3_AVA DVA EL" xfId="21707" xr:uid="{00000000-0005-0000-0000-000010710000}"/>
    <cellStyle name="Comma 4 2 5 3 4" xfId="21708" xr:uid="{00000000-0005-0000-0000-000011710000}"/>
    <cellStyle name="Comma 4 2 5 3 5" xfId="21709" xr:uid="{00000000-0005-0000-0000-000012710000}"/>
    <cellStyle name="Comma 4 2 5 3_AVA DVA EL" xfId="21710" xr:uid="{00000000-0005-0000-0000-000013710000}"/>
    <cellStyle name="Comma 4 2 5 4" xfId="21711" xr:uid="{00000000-0005-0000-0000-000014710000}"/>
    <cellStyle name="Comma 4 2 5 4 2" xfId="21712" xr:uid="{00000000-0005-0000-0000-000015710000}"/>
    <cellStyle name="Comma 4 2 5 4 3" xfId="21713" xr:uid="{00000000-0005-0000-0000-000016710000}"/>
    <cellStyle name="Comma 4 2 5 4_AVA DVA EL" xfId="21714" xr:uid="{00000000-0005-0000-0000-000017710000}"/>
    <cellStyle name="Comma 4 2 5 5" xfId="21715" xr:uid="{00000000-0005-0000-0000-000018710000}"/>
    <cellStyle name="Comma 4 2 5 5 2" xfId="21716" xr:uid="{00000000-0005-0000-0000-000019710000}"/>
    <cellStyle name="Comma 4 2 5 5 3" xfId="21717" xr:uid="{00000000-0005-0000-0000-00001A710000}"/>
    <cellStyle name="Comma 4 2 5 5_AVA DVA EL" xfId="21718" xr:uid="{00000000-0005-0000-0000-00001B710000}"/>
    <cellStyle name="Comma 4 2 5 6" xfId="21719" xr:uid="{00000000-0005-0000-0000-00001C710000}"/>
    <cellStyle name="Comma 4 2 5 6 2" xfId="21720" xr:uid="{00000000-0005-0000-0000-00001D710000}"/>
    <cellStyle name="Comma 4 2 5 6 3" xfId="21721" xr:uid="{00000000-0005-0000-0000-00001E710000}"/>
    <cellStyle name="Comma 4 2 5 6_AVA DVA EL" xfId="21722" xr:uid="{00000000-0005-0000-0000-00001F710000}"/>
    <cellStyle name="Comma 4 2 5 7" xfId="21723" xr:uid="{00000000-0005-0000-0000-000020710000}"/>
    <cellStyle name="Comma 4 2 5 7 2" xfId="21724" xr:uid="{00000000-0005-0000-0000-000021710000}"/>
    <cellStyle name="Comma 4 2 5 7 3" xfId="21725" xr:uid="{00000000-0005-0000-0000-000022710000}"/>
    <cellStyle name="Comma 4 2 5 7_AVA DVA EL" xfId="21726" xr:uid="{00000000-0005-0000-0000-000023710000}"/>
    <cellStyle name="Comma 4 2 5 8" xfId="21727" xr:uid="{00000000-0005-0000-0000-000024710000}"/>
    <cellStyle name="Comma 4 2 5 8 2" xfId="21728" xr:uid="{00000000-0005-0000-0000-000025710000}"/>
    <cellStyle name="Comma 4 2 5 8 3" xfId="21729" xr:uid="{00000000-0005-0000-0000-000026710000}"/>
    <cellStyle name="Comma 4 2 5 8_AVA DVA EL" xfId="21730" xr:uid="{00000000-0005-0000-0000-000027710000}"/>
    <cellStyle name="Comma 4 2 5 9" xfId="21731" xr:uid="{00000000-0005-0000-0000-000028710000}"/>
    <cellStyle name="Comma 4 2 5 9 2" xfId="21732" xr:uid="{00000000-0005-0000-0000-000029710000}"/>
    <cellStyle name="Comma 4 2 5 9 3" xfId="21733" xr:uid="{00000000-0005-0000-0000-00002A710000}"/>
    <cellStyle name="Comma 4 2 5 9_AVA DVA EL" xfId="21734" xr:uid="{00000000-0005-0000-0000-00002B710000}"/>
    <cellStyle name="Comma 4 2 5_AVA DVA EL" xfId="21735" xr:uid="{00000000-0005-0000-0000-00002C710000}"/>
    <cellStyle name="Comma 4 2 6" xfId="21736" xr:uid="{00000000-0005-0000-0000-00002D710000}"/>
    <cellStyle name="Comma 4 2 6 10" xfId="21737" xr:uid="{00000000-0005-0000-0000-00002E710000}"/>
    <cellStyle name="Comma 4 2 6 11" xfId="21738" xr:uid="{00000000-0005-0000-0000-00002F710000}"/>
    <cellStyle name="Comma 4 2 6 2" xfId="21739" xr:uid="{00000000-0005-0000-0000-000030710000}"/>
    <cellStyle name="Comma 4 2 6 2 2" xfId="21740" xr:uid="{00000000-0005-0000-0000-000031710000}"/>
    <cellStyle name="Comma 4 2 6 2 2 2" xfId="21741" xr:uid="{00000000-0005-0000-0000-000032710000}"/>
    <cellStyle name="Comma 4 2 6 2 2 3" xfId="21742" xr:uid="{00000000-0005-0000-0000-000033710000}"/>
    <cellStyle name="Comma 4 2 6 2 2_AVA DVA EL" xfId="21743" xr:uid="{00000000-0005-0000-0000-000034710000}"/>
    <cellStyle name="Comma 4 2 6 2 3" xfId="21744" xr:uid="{00000000-0005-0000-0000-000035710000}"/>
    <cellStyle name="Comma 4 2 6 2 3 2" xfId="21745" xr:uid="{00000000-0005-0000-0000-000036710000}"/>
    <cellStyle name="Comma 4 2 6 2 3 3" xfId="21746" xr:uid="{00000000-0005-0000-0000-000037710000}"/>
    <cellStyle name="Comma 4 2 6 2 3_AVA DVA EL" xfId="21747" xr:uid="{00000000-0005-0000-0000-000038710000}"/>
    <cellStyle name="Comma 4 2 6 2 4" xfId="21748" xr:uid="{00000000-0005-0000-0000-000039710000}"/>
    <cellStyle name="Comma 4 2 6 2 5" xfId="21749" xr:uid="{00000000-0005-0000-0000-00003A710000}"/>
    <cellStyle name="Comma 4 2 6 2_AVA DVA EL" xfId="21750" xr:uid="{00000000-0005-0000-0000-00003B710000}"/>
    <cellStyle name="Comma 4 2 6 3" xfId="21751" xr:uid="{00000000-0005-0000-0000-00003C710000}"/>
    <cellStyle name="Comma 4 2 6 3 2" xfId="21752" xr:uid="{00000000-0005-0000-0000-00003D710000}"/>
    <cellStyle name="Comma 4 2 6 3 3" xfId="21753" xr:uid="{00000000-0005-0000-0000-00003E710000}"/>
    <cellStyle name="Comma 4 2 6 3_AVA DVA EL" xfId="21754" xr:uid="{00000000-0005-0000-0000-00003F710000}"/>
    <cellStyle name="Comma 4 2 6 4" xfId="21755" xr:uid="{00000000-0005-0000-0000-000040710000}"/>
    <cellStyle name="Comma 4 2 6 4 2" xfId="21756" xr:uid="{00000000-0005-0000-0000-000041710000}"/>
    <cellStyle name="Comma 4 2 6 4 3" xfId="21757" xr:uid="{00000000-0005-0000-0000-000042710000}"/>
    <cellStyle name="Comma 4 2 6 4_AVA DVA EL" xfId="21758" xr:uid="{00000000-0005-0000-0000-000043710000}"/>
    <cellStyle name="Comma 4 2 6 5" xfId="21759" xr:uid="{00000000-0005-0000-0000-000044710000}"/>
    <cellStyle name="Comma 4 2 6 5 2" xfId="21760" xr:uid="{00000000-0005-0000-0000-000045710000}"/>
    <cellStyle name="Comma 4 2 6 5 3" xfId="21761" xr:uid="{00000000-0005-0000-0000-000046710000}"/>
    <cellStyle name="Comma 4 2 6 5_AVA DVA EL" xfId="21762" xr:uid="{00000000-0005-0000-0000-000047710000}"/>
    <cellStyle name="Comma 4 2 6 6" xfId="21763" xr:uid="{00000000-0005-0000-0000-000048710000}"/>
    <cellStyle name="Comma 4 2 6 6 2" xfId="21764" xr:uid="{00000000-0005-0000-0000-000049710000}"/>
    <cellStyle name="Comma 4 2 6 6 3" xfId="21765" xr:uid="{00000000-0005-0000-0000-00004A710000}"/>
    <cellStyle name="Comma 4 2 6 6_AVA DVA EL" xfId="21766" xr:uid="{00000000-0005-0000-0000-00004B710000}"/>
    <cellStyle name="Comma 4 2 6 7" xfId="21767" xr:uid="{00000000-0005-0000-0000-00004C710000}"/>
    <cellStyle name="Comma 4 2 6 7 2" xfId="21768" xr:uid="{00000000-0005-0000-0000-00004D710000}"/>
    <cellStyle name="Comma 4 2 6 7 3" xfId="21769" xr:uid="{00000000-0005-0000-0000-00004E710000}"/>
    <cellStyle name="Comma 4 2 6 7_AVA DVA EL" xfId="21770" xr:uid="{00000000-0005-0000-0000-00004F710000}"/>
    <cellStyle name="Comma 4 2 6 8" xfId="21771" xr:uid="{00000000-0005-0000-0000-000050710000}"/>
    <cellStyle name="Comma 4 2 6 8 2" xfId="21772" xr:uid="{00000000-0005-0000-0000-000051710000}"/>
    <cellStyle name="Comma 4 2 6 8 3" xfId="21773" xr:uid="{00000000-0005-0000-0000-000052710000}"/>
    <cellStyle name="Comma 4 2 6 8_AVA DVA EL" xfId="21774" xr:uid="{00000000-0005-0000-0000-000053710000}"/>
    <cellStyle name="Comma 4 2 6 9" xfId="21775" xr:uid="{00000000-0005-0000-0000-000054710000}"/>
    <cellStyle name="Comma 4 2 6 9 2" xfId="21776" xr:uid="{00000000-0005-0000-0000-000055710000}"/>
    <cellStyle name="Comma 4 2 6 9 3" xfId="21777" xr:uid="{00000000-0005-0000-0000-000056710000}"/>
    <cellStyle name="Comma 4 2 6 9_AVA DVA EL" xfId="21778" xr:uid="{00000000-0005-0000-0000-000057710000}"/>
    <cellStyle name="Comma 4 2 6_AVA DVA EL" xfId="21779" xr:uid="{00000000-0005-0000-0000-000058710000}"/>
    <cellStyle name="Comma 4 2 7" xfId="21780" xr:uid="{00000000-0005-0000-0000-000059710000}"/>
    <cellStyle name="Comma 4 2 7 2" xfId="21781" xr:uid="{00000000-0005-0000-0000-00005A710000}"/>
    <cellStyle name="Comma 4 2 7 2 2" xfId="21782" xr:uid="{00000000-0005-0000-0000-00005B710000}"/>
    <cellStyle name="Comma 4 2 7 2 3" xfId="21783" xr:uid="{00000000-0005-0000-0000-00005C710000}"/>
    <cellStyle name="Comma 4 2 7 2_AVA DVA EL" xfId="21784" xr:uid="{00000000-0005-0000-0000-00005D710000}"/>
    <cellStyle name="Comma 4 2 7 3" xfId="21785" xr:uid="{00000000-0005-0000-0000-00005E710000}"/>
    <cellStyle name="Comma 4 2 7 3 2" xfId="21786" xr:uid="{00000000-0005-0000-0000-00005F710000}"/>
    <cellStyle name="Comma 4 2 7 3 3" xfId="21787" xr:uid="{00000000-0005-0000-0000-000060710000}"/>
    <cellStyle name="Comma 4 2 7 3_AVA DVA EL" xfId="21788" xr:uid="{00000000-0005-0000-0000-000061710000}"/>
    <cellStyle name="Comma 4 2 7 4" xfId="21789" xr:uid="{00000000-0005-0000-0000-000062710000}"/>
    <cellStyle name="Comma 4 2 7 5" xfId="21790" xr:uid="{00000000-0005-0000-0000-000063710000}"/>
    <cellStyle name="Comma 4 2 7_AVA DVA EL" xfId="21791" xr:uid="{00000000-0005-0000-0000-000064710000}"/>
    <cellStyle name="Comma 4 2 8" xfId="21792" xr:uid="{00000000-0005-0000-0000-000065710000}"/>
    <cellStyle name="Comma 4 2 8 2" xfId="21793" xr:uid="{00000000-0005-0000-0000-000066710000}"/>
    <cellStyle name="Comma 4 2 8 3" xfId="21794" xr:uid="{00000000-0005-0000-0000-000067710000}"/>
    <cellStyle name="Comma 4 2 8_AVA DVA EL" xfId="21795" xr:uid="{00000000-0005-0000-0000-000068710000}"/>
    <cellStyle name="Comma 4 2 9" xfId="21796" xr:uid="{00000000-0005-0000-0000-000069710000}"/>
    <cellStyle name="Comma 4 2 9 2" xfId="21797" xr:uid="{00000000-0005-0000-0000-00006A710000}"/>
    <cellStyle name="Comma 4 2 9 3" xfId="21798" xr:uid="{00000000-0005-0000-0000-00006B710000}"/>
    <cellStyle name="Comma 4 2 9_AVA DVA EL" xfId="21799" xr:uid="{00000000-0005-0000-0000-00006C710000}"/>
    <cellStyle name="Comma 4 2_AVA DVA EL" xfId="21800" xr:uid="{00000000-0005-0000-0000-00006D710000}"/>
    <cellStyle name="Comma 4 3" xfId="6308" xr:uid="{00000000-0005-0000-0000-00006E710000}"/>
    <cellStyle name="Comma 4 3 10" xfId="21801" xr:uid="{00000000-0005-0000-0000-00006F710000}"/>
    <cellStyle name="Comma 4 3 10 2" xfId="21802" xr:uid="{00000000-0005-0000-0000-000070710000}"/>
    <cellStyle name="Comma 4 3 10 3" xfId="21803" xr:uid="{00000000-0005-0000-0000-000071710000}"/>
    <cellStyle name="Comma 4 3 10_AVA DVA EL" xfId="21804" xr:uid="{00000000-0005-0000-0000-000072710000}"/>
    <cellStyle name="Comma 4 3 11" xfId="21805" xr:uid="{00000000-0005-0000-0000-000073710000}"/>
    <cellStyle name="Comma 4 3 11 2" xfId="21806" xr:uid="{00000000-0005-0000-0000-000074710000}"/>
    <cellStyle name="Comma 4 3 11 3" xfId="21807" xr:uid="{00000000-0005-0000-0000-000075710000}"/>
    <cellStyle name="Comma 4 3 11_AVA DVA EL" xfId="21808" xr:uid="{00000000-0005-0000-0000-000076710000}"/>
    <cellStyle name="Comma 4 3 12" xfId="21809" xr:uid="{00000000-0005-0000-0000-000077710000}"/>
    <cellStyle name="Comma 4 3 12 2" xfId="21810" xr:uid="{00000000-0005-0000-0000-000078710000}"/>
    <cellStyle name="Comma 4 3 12 3" xfId="21811" xr:uid="{00000000-0005-0000-0000-000079710000}"/>
    <cellStyle name="Comma 4 3 12_AVA DVA EL" xfId="21812" xr:uid="{00000000-0005-0000-0000-00007A710000}"/>
    <cellStyle name="Comma 4 3 13" xfId="21813" xr:uid="{00000000-0005-0000-0000-00007B710000}"/>
    <cellStyle name="Comma 4 3 2" xfId="21814" xr:uid="{00000000-0005-0000-0000-00007C710000}"/>
    <cellStyle name="Comma 4 3 2 10" xfId="21815" xr:uid="{00000000-0005-0000-0000-00007D710000}"/>
    <cellStyle name="Comma 4 3 2 10 2" xfId="21816" xr:uid="{00000000-0005-0000-0000-00007E710000}"/>
    <cellStyle name="Comma 4 3 2 10 3" xfId="21817" xr:uid="{00000000-0005-0000-0000-00007F710000}"/>
    <cellStyle name="Comma 4 3 2 10_AVA DVA EL" xfId="21818" xr:uid="{00000000-0005-0000-0000-000080710000}"/>
    <cellStyle name="Comma 4 3 2 11" xfId="21819" xr:uid="{00000000-0005-0000-0000-000081710000}"/>
    <cellStyle name="Comma 4 3 2 12" xfId="21820" xr:uid="{00000000-0005-0000-0000-000082710000}"/>
    <cellStyle name="Comma 4 3 2 2" xfId="21821" xr:uid="{00000000-0005-0000-0000-000083710000}"/>
    <cellStyle name="Comma 4 3 2 2 10" xfId="21822" xr:uid="{00000000-0005-0000-0000-000084710000}"/>
    <cellStyle name="Comma 4 3 2 2 11" xfId="21823" xr:uid="{00000000-0005-0000-0000-000085710000}"/>
    <cellStyle name="Comma 4 3 2 2 2" xfId="21824" xr:uid="{00000000-0005-0000-0000-000086710000}"/>
    <cellStyle name="Comma 4 3 2 2 2 2" xfId="21825" xr:uid="{00000000-0005-0000-0000-000087710000}"/>
    <cellStyle name="Comma 4 3 2 2 2 2 2" xfId="21826" xr:uid="{00000000-0005-0000-0000-000088710000}"/>
    <cellStyle name="Comma 4 3 2 2 2 2 3" xfId="21827" xr:uid="{00000000-0005-0000-0000-000089710000}"/>
    <cellStyle name="Comma 4 3 2 2 2 2_AVA DVA EL" xfId="21828" xr:uid="{00000000-0005-0000-0000-00008A710000}"/>
    <cellStyle name="Comma 4 3 2 2 2 3" xfId="21829" xr:uid="{00000000-0005-0000-0000-00008B710000}"/>
    <cellStyle name="Comma 4 3 2 2 2 3 2" xfId="21830" xr:uid="{00000000-0005-0000-0000-00008C710000}"/>
    <cellStyle name="Comma 4 3 2 2 2 3 3" xfId="21831" xr:uid="{00000000-0005-0000-0000-00008D710000}"/>
    <cellStyle name="Comma 4 3 2 2 2 3_AVA DVA EL" xfId="21832" xr:uid="{00000000-0005-0000-0000-00008E710000}"/>
    <cellStyle name="Comma 4 3 2 2 2 4" xfId="21833" xr:uid="{00000000-0005-0000-0000-00008F710000}"/>
    <cellStyle name="Comma 4 3 2 2 2 5" xfId="21834" xr:uid="{00000000-0005-0000-0000-000090710000}"/>
    <cellStyle name="Comma 4 3 2 2 2_AVA DVA EL" xfId="21835" xr:uid="{00000000-0005-0000-0000-000091710000}"/>
    <cellStyle name="Comma 4 3 2 2 3" xfId="21836" xr:uid="{00000000-0005-0000-0000-000092710000}"/>
    <cellStyle name="Comma 4 3 2 2 3 2" xfId="21837" xr:uid="{00000000-0005-0000-0000-000093710000}"/>
    <cellStyle name="Comma 4 3 2 2 3 3" xfId="21838" xr:uid="{00000000-0005-0000-0000-000094710000}"/>
    <cellStyle name="Comma 4 3 2 2 3_AVA DVA EL" xfId="21839" xr:uid="{00000000-0005-0000-0000-000095710000}"/>
    <cellStyle name="Comma 4 3 2 2 4" xfId="21840" xr:uid="{00000000-0005-0000-0000-000096710000}"/>
    <cellStyle name="Comma 4 3 2 2 4 2" xfId="21841" xr:uid="{00000000-0005-0000-0000-000097710000}"/>
    <cellStyle name="Comma 4 3 2 2 4 3" xfId="21842" xr:uid="{00000000-0005-0000-0000-000098710000}"/>
    <cellStyle name="Comma 4 3 2 2 4_AVA DVA EL" xfId="21843" xr:uid="{00000000-0005-0000-0000-000099710000}"/>
    <cellStyle name="Comma 4 3 2 2 5" xfId="21844" xr:uid="{00000000-0005-0000-0000-00009A710000}"/>
    <cellStyle name="Comma 4 3 2 2 5 2" xfId="21845" xr:uid="{00000000-0005-0000-0000-00009B710000}"/>
    <cellStyle name="Comma 4 3 2 2 5 3" xfId="21846" xr:uid="{00000000-0005-0000-0000-00009C710000}"/>
    <cellStyle name="Comma 4 3 2 2 5_AVA DVA EL" xfId="21847" xr:uid="{00000000-0005-0000-0000-00009D710000}"/>
    <cellStyle name="Comma 4 3 2 2 6" xfId="21848" xr:uid="{00000000-0005-0000-0000-00009E710000}"/>
    <cellStyle name="Comma 4 3 2 2 6 2" xfId="21849" xr:uid="{00000000-0005-0000-0000-00009F710000}"/>
    <cellStyle name="Comma 4 3 2 2 6 3" xfId="21850" xr:uid="{00000000-0005-0000-0000-0000A0710000}"/>
    <cellStyle name="Comma 4 3 2 2 6_AVA DVA EL" xfId="21851" xr:uid="{00000000-0005-0000-0000-0000A1710000}"/>
    <cellStyle name="Comma 4 3 2 2 7" xfId="21852" xr:uid="{00000000-0005-0000-0000-0000A2710000}"/>
    <cellStyle name="Comma 4 3 2 2 7 2" xfId="21853" xr:uid="{00000000-0005-0000-0000-0000A3710000}"/>
    <cellStyle name="Comma 4 3 2 2 7 3" xfId="21854" xr:uid="{00000000-0005-0000-0000-0000A4710000}"/>
    <cellStyle name="Comma 4 3 2 2 7_AVA DVA EL" xfId="21855" xr:uid="{00000000-0005-0000-0000-0000A5710000}"/>
    <cellStyle name="Comma 4 3 2 2 8" xfId="21856" xr:uid="{00000000-0005-0000-0000-0000A6710000}"/>
    <cellStyle name="Comma 4 3 2 2 8 2" xfId="21857" xr:uid="{00000000-0005-0000-0000-0000A7710000}"/>
    <cellStyle name="Comma 4 3 2 2 8 3" xfId="21858" xr:uid="{00000000-0005-0000-0000-0000A8710000}"/>
    <cellStyle name="Comma 4 3 2 2 8_AVA DVA EL" xfId="21859" xr:uid="{00000000-0005-0000-0000-0000A9710000}"/>
    <cellStyle name="Comma 4 3 2 2 9" xfId="21860" xr:uid="{00000000-0005-0000-0000-0000AA710000}"/>
    <cellStyle name="Comma 4 3 2 2 9 2" xfId="21861" xr:uid="{00000000-0005-0000-0000-0000AB710000}"/>
    <cellStyle name="Comma 4 3 2 2 9 3" xfId="21862" xr:uid="{00000000-0005-0000-0000-0000AC710000}"/>
    <cellStyle name="Comma 4 3 2 2 9_AVA DVA EL" xfId="21863" xr:uid="{00000000-0005-0000-0000-0000AD710000}"/>
    <cellStyle name="Comma 4 3 2 2_AVA DVA EL" xfId="21864" xr:uid="{00000000-0005-0000-0000-0000AE710000}"/>
    <cellStyle name="Comma 4 3 2 3" xfId="21865" xr:uid="{00000000-0005-0000-0000-0000AF710000}"/>
    <cellStyle name="Comma 4 3 2 3 2" xfId="21866" xr:uid="{00000000-0005-0000-0000-0000B0710000}"/>
    <cellStyle name="Comma 4 3 2 3 2 2" xfId="21867" xr:uid="{00000000-0005-0000-0000-0000B1710000}"/>
    <cellStyle name="Comma 4 3 2 3 2 3" xfId="21868" xr:uid="{00000000-0005-0000-0000-0000B2710000}"/>
    <cellStyle name="Comma 4 3 2 3 2_AVA DVA EL" xfId="21869" xr:uid="{00000000-0005-0000-0000-0000B3710000}"/>
    <cellStyle name="Comma 4 3 2 3 3" xfId="21870" xr:uid="{00000000-0005-0000-0000-0000B4710000}"/>
    <cellStyle name="Comma 4 3 2 3 3 2" xfId="21871" xr:uid="{00000000-0005-0000-0000-0000B5710000}"/>
    <cellStyle name="Comma 4 3 2 3 3 3" xfId="21872" xr:uid="{00000000-0005-0000-0000-0000B6710000}"/>
    <cellStyle name="Comma 4 3 2 3 3_AVA DVA EL" xfId="21873" xr:uid="{00000000-0005-0000-0000-0000B7710000}"/>
    <cellStyle name="Comma 4 3 2 3 4" xfId="21874" xr:uid="{00000000-0005-0000-0000-0000B8710000}"/>
    <cellStyle name="Comma 4 3 2 3 5" xfId="21875" xr:uid="{00000000-0005-0000-0000-0000B9710000}"/>
    <cellStyle name="Comma 4 3 2 3_AVA DVA EL" xfId="21876" xr:uid="{00000000-0005-0000-0000-0000BA710000}"/>
    <cellStyle name="Comma 4 3 2 4" xfId="21877" xr:uid="{00000000-0005-0000-0000-0000BB710000}"/>
    <cellStyle name="Comma 4 3 2 4 2" xfId="21878" xr:uid="{00000000-0005-0000-0000-0000BC710000}"/>
    <cellStyle name="Comma 4 3 2 4 3" xfId="21879" xr:uid="{00000000-0005-0000-0000-0000BD710000}"/>
    <cellStyle name="Comma 4 3 2 4_AVA DVA EL" xfId="21880" xr:uid="{00000000-0005-0000-0000-0000BE710000}"/>
    <cellStyle name="Comma 4 3 2 5" xfId="21881" xr:uid="{00000000-0005-0000-0000-0000BF710000}"/>
    <cellStyle name="Comma 4 3 2 5 2" xfId="21882" xr:uid="{00000000-0005-0000-0000-0000C0710000}"/>
    <cellStyle name="Comma 4 3 2 5 3" xfId="21883" xr:uid="{00000000-0005-0000-0000-0000C1710000}"/>
    <cellStyle name="Comma 4 3 2 5_AVA DVA EL" xfId="21884" xr:uid="{00000000-0005-0000-0000-0000C2710000}"/>
    <cellStyle name="Comma 4 3 2 6" xfId="21885" xr:uid="{00000000-0005-0000-0000-0000C3710000}"/>
    <cellStyle name="Comma 4 3 2 6 2" xfId="21886" xr:uid="{00000000-0005-0000-0000-0000C4710000}"/>
    <cellStyle name="Comma 4 3 2 6 3" xfId="21887" xr:uid="{00000000-0005-0000-0000-0000C5710000}"/>
    <cellStyle name="Comma 4 3 2 6_AVA DVA EL" xfId="21888" xr:uid="{00000000-0005-0000-0000-0000C6710000}"/>
    <cellStyle name="Comma 4 3 2 7" xfId="21889" xr:uid="{00000000-0005-0000-0000-0000C7710000}"/>
    <cellStyle name="Comma 4 3 2 7 2" xfId="21890" xr:uid="{00000000-0005-0000-0000-0000C8710000}"/>
    <cellStyle name="Comma 4 3 2 7 3" xfId="21891" xr:uid="{00000000-0005-0000-0000-0000C9710000}"/>
    <cellStyle name="Comma 4 3 2 7_AVA DVA EL" xfId="21892" xr:uid="{00000000-0005-0000-0000-0000CA710000}"/>
    <cellStyle name="Comma 4 3 2 8" xfId="21893" xr:uid="{00000000-0005-0000-0000-0000CB710000}"/>
    <cellStyle name="Comma 4 3 2 8 2" xfId="21894" xr:uid="{00000000-0005-0000-0000-0000CC710000}"/>
    <cellStyle name="Comma 4 3 2 8 3" xfId="21895" xr:uid="{00000000-0005-0000-0000-0000CD710000}"/>
    <cellStyle name="Comma 4 3 2 8_AVA DVA EL" xfId="21896" xr:uid="{00000000-0005-0000-0000-0000CE710000}"/>
    <cellStyle name="Comma 4 3 2 9" xfId="21897" xr:uid="{00000000-0005-0000-0000-0000CF710000}"/>
    <cellStyle name="Comma 4 3 2 9 2" xfId="21898" xr:uid="{00000000-0005-0000-0000-0000D0710000}"/>
    <cellStyle name="Comma 4 3 2 9 3" xfId="21899" xr:uid="{00000000-0005-0000-0000-0000D1710000}"/>
    <cellStyle name="Comma 4 3 2 9_AVA DVA EL" xfId="21900" xr:uid="{00000000-0005-0000-0000-0000D2710000}"/>
    <cellStyle name="Comma 4 3 2_AVA DVA EL" xfId="21901" xr:uid="{00000000-0005-0000-0000-0000D3710000}"/>
    <cellStyle name="Comma 4 3 3" xfId="21902" xr:uid="{00000000-0005-0000-0000-0000D4710000}"/>
    <cellStyle name="Comma 4 3 3 10" xfId="21903" xr:uid="{00000000-0005-0000-0000-0000D5710000}"/>
    <cellStyle name="Comma 4 3 3 11" xfId="21904" xr:uid="{00000000-0005-0000-0000-0000D6710000}"/>
    <cellStyle name="Comma 4 3 3 2" xfId="21905" xr:uid="{00000000-0005-0000-0000-0000D7710000}"/>
    <cellStyle name="Comma 4 3 3 2 2" xfId="21906" xr:uid="{00000000-0005-0000-0000-0000D8710000}"/>
    <cellStyle name="Comma 4 3 3 2 2 2" xfId="21907" xr:uid="{00000000-0005-0000-0000-0000D9710000}"/>
    <cellStyle name="Comma 4 3 3 2 2 3" xfId="21908" xr:uid="{00000000-0005-0000-0000-0000DA710000}"/>
    <cellStyle name="Comma 4 3 3 2 2_AVA DVA EL" xfId="21909" xr:uid="{00000000-0005-0000-0000-0000DB710000}"/>
    <cellStyle name="Comma 4 3 3 2 3" xfId="21910" xr:uid="{00000000-0005-0000-0000-0000DC710000}"/>
    <cellStyle name="Comma 4 3 3 2 3 2" xfId="21911" xr:uid="{00000000-0005-0000-0000-0000DD710000}"/>
    <cellStyle name="Comma 4 3 3 2 3 3" xfId="21912" xr:uid="{00000000-0005-0000-0000-0000DE710000}"/>
    <cellStyle name="Comma 4 3 3 2 3_AVA DVA EL" xfId="21913" xr:uid="{00000000-0005-0000-0000-0000DF710000}"/>
    <cellStyle name="Comma 4 3 3 2 4" xfId="21914" xr:uid="{00000000-0005-0000-0000-0000E0710000}"/>
    <cellStyle name="Comma 4 3 3 2 5" xfId="21915" xr:uid="{00000000-0005-0000-0000-0000E1710000}"/>
    <cellStyle name="Comma 4 3 3 2_AVA DVA EL" xfId="21916" xr:uid="{00000000-0005-0000-0000-0000E2710000}"/>
    <cellStyle name="Comma 4 3 3 3" xfId="21917" xr:uid="{00000000-0005-0000-0000-0000E3710000}"/>
    <cellStyle name="Comma 4 3 3 3 2" xfId="21918" xr:uid="{00000000-0005-0000-0000-0000E4710000}"/>
    <cellStyle name="Comma 4 3 3 3 3" xfId="21919" xr:uid="{00000000-0005-0000-0000-0000E5710000}"/>
    <cellStyle name="Comma 4 3 3 3_AVA DVA EL" xfId="21920" xr:uid="{00000000-0005-0000-0000-0000E6710000}"/>
    <cellStyle name="Comma 4 3 3 4" xfId="21921" xr:uid="{00000000-0005-0000-0000-0000E7710000}"/>
    <cellStyle name="Comma 4 3 3 4 2" xfId="21922" xr:uid="{00000000-0005-0000-0000-0000E8710000}"/>
    <cellStyle name="Comma 4 3 3 4 3" xfId="21923" xr:uid="{00000000-0005-0000-0000-0000E9710000}"/>
    <cellStyle name="Comma 4 3 3 4_AVA DVA EL" xfId="21924" xr:uid="{00000000-0005-0000-0000-0000EA710000}"/>
    <cellStyle name="Comma 4 3 3 5" xfId="21925" xr:uid="{00000000-0005-0000-0000-0000EB710000}"/>
    <cellStyle name="Comma 4 3 3 5 2" xfId="21926" xr:uid="{00000000-0005-0000-0000-0000EC710000}"/>
    <cellStyle name="Comma 4 3 3 5 3" xfId="21927" xr:uid="{00000000-0005-0000-0000-0000ED710000}"/>
    <cellStyle name="Comma 4 3 3 5_AVA DVA EL" xfId="21928" xr:uid="{00000000-0005-0000-0000-0000EE710000}"/>
    <cellStyle name="Comma 4 3 3 6" xfId="21929" xr:uid="{00000000-0005-0000-0000-0000EF710000}"/>
    <cellStyle name="Comma 4 3 3 6 2" xfId="21930" xr:uid="{00000000-0005-0000-0000-0000F0710000}"/>
    <cellStyle name="Comma 4 3 3 6 3" xfId="21931" xr:uid="{00000000-0005-0000-0000-0000F1710000}"/>
    <cellStyle name="Comma 4 3 3 6_AVA DVA EL" xfId="21932" xr:uid="{00000000-0005-0000-0000-0000F2710000}"/>
    <cellStyle name="Comma 4 3 3 7" xfId="21933" xr:uid="{00000000-0005-0000-0000-0000F3710000}"/>
    <cellStyle name="Comma 4 3 3 7 2" xfId="21934" xr:uid="{00000000-0005-0000-0000-0000F4710000}"/>
    <cellStyle name="Comma 4 3 3 7 3" xfId="21935" xr:uid="{00000000-0005-0000-0000-0000F5710000}"/>
    <cellStyle name="Comma 4 3 3 7_AVA DVA EL" xfId="21936" xr:uid="{00000000-0005-0000-0000-0000F6710000}"/>
    <cellStyle name="Comma 4 3 3 8" xfId="21937" xr:uid="{00000000-0005-0000-0000-0000F7710000}"/>
    <cellStyle name="Comma 4 3 3 8 2" xfId="21938" xr:uid="{00000000-0005-0000-0000-0000F8710000}"/>
    <cellStyle name="Comma 4 3 3 8 3" xfId="21939" xr:uid="{00000000-0005-0000-0000-0000F9710000}"/>
    <cellStyle name="Comma 4 3 3 8_AVA DVA EL" xfId="21940" xr:uid="{00000000-0005-0000-0000-0000FA710000}"/>
    <cellStyle name="Comma 4 3 3 9" xfId="21941" xr:uid="{00000000-0005-0000-0000-0000FB710000}"/>
    <cellStyle name="Comma 4 3 3 9 2" xfId="21942" xr:uid="{00000000-0005-0000-0000-0000FC710000}"/>
    <cellStyle name="Comma 4 3 3 9 3" xfId="21943" xr:uid="{00000000-0005-0000-0000-0000FD710000}"/>
    <cellStyle name="Comma 4 3 3 9_AVA DVA EL" xfId="21944" xr:uid="{00000000-0005-0000-0000-0000FE710000}"/>
    <cellStyle name="Comma 4 3 3_AVA DVA EL" xfId="21945" xr:uid="{00000000-0005-0000-0000-0000FF710000}"/>
    <cellStyle name="Comma 4 3 4" xfId="21946" xr:uid="{00000000-0005-0000-0000-000000720000}"/>
    <cellStyle name="Comma 4 3 4 2" xfId="21947" xr:uid="{00000000-0005-0000-0000-000001720000}"/>
    <cellStyle name="Comma 4 3 4 2 2" xfId="21948" xr:uid="{00000000-0005-0000-0000-000002720000}"/>
    <cellStyle name="Comma 4 3 4 2 3" xfId="21949" xr:uid="{00000000-0005-0000-0000-000003720000}"/>
    <cellStyle name="Comma 4 3 4 2_AVA DVA EL" xfId="21950" xr:uid="{00000000-0005-0000-0000-000004720000}"/>
    <cellStyle name="Comma 4 3 4 3" xfId="21951" xr:uid="{00000000-0005-0000-0000-000005720000}"/>
    <cellStyle name="Comma 4 3 4 3 2" xfId="21952" xr:uid="{00000000-0005-0000-0000-000006720000}"/>
    <cellStyle name="Comma 4 3 4 3 3" xfId="21953" xr:uid="{00000000-0005-0000-0000-000007720000}"/>
    <cellStyle name="Comma 4 3 4 3_AVA DVA EL" xfId="21954" xr:uid="{00000000-0005-0000-0000-000008720000}"/>
    <cellStyle name="Comma 4 3 4 4" xfId="21955" xr:uid="{00000000-0005-0000-0000-000009720000}"/>
    <cellStyle name="Comma 4 3 4 5" xfId="21956" xr:uid="{00000000-0005-0000-0000-00000A720000}"/>
    <cellStyle name="Comma 4 3 4_AVA DVA EL" xfId="21957" xr:uid="{00000000-0005-0000-0000-00000B720000}"/>
    <cellStyle name="Comma 4 3 5" xfId="21958" xr:uid="{00000000-0005-0000-0000-00000C720000}"/>
    <cellStyle name="Comma 4 3 5 2" xfId="21959" xr:uid="{00000000-0005-0000-0000-00000D720000}"/>
    <cellStyle name="Comma 4 3 5 3" xfId="21960" xr:uid="{00000000-0005-0000-0000-00000E720000}"/>
    <cellStyle name="Comma 4 3 5_AVA DVA EL" xfId="21961" xr:uid="{00000000-0005-0000-0000-00000F720000}"/>
    <cellStyle name="Comma 4 3 6" xfId="21962" xr:uid="{00000000-0005-0000-0000-000010720000}"/>
    <cellStyle name="Comma 4 3 6 2" xfId="21963" xr:uid="{00000000-0005-0000-0000-000011720000}"/>
    <cellStyle name="Comma 4 3 6 3" xfId="21964" xr:uid="{00000000-0005-0000-0000-000012720000}"/>
    <cellStyle name="Comma 4 3 6_AVA DVA EL" xfId="21965" xr:uid="{00000000-0005-0000-0000-000013720000}"/>
    <cellStyle name="Comma 4 3 7" xfId="21966" xr:uid="{00000000-0005-0000-0000-000014720000}"/>
    <cellStyle name="Comma 4 3 7 2" xfId="21967" xr:uid="{00000000-0005-0000-0000-000015720000}"/>
    <cellStyle name="Comma 4 3 7 3" xfId="21968" xr:uid="{00000000-0005-0000-0000-000016720000}"/>
    <cellStyle name="Comma 4 3 7_AVA DVA EL" xfId="21969" xr:uid="{00000000-0005-0000-0000-000017720000}"/>
    <cellStyle name="Comma 4 3 8" xfId="21970" xr:uid="{00000000-0005-0000-0000-000018720000}"/>
    <cellStyle name="Comma 4 3 8 2" xfId="21971" xr:uid="{00000000-0005-0000-0000-000019720000}"/>
    <cellStyle name="Comma 4 3 8 3" xfId="21972" xr:uid="{00000000-0005-0000-0000-00001A720000}"/>
    <cellStyle name="Comma 4 3 8_AVA DVA EL" xfId="21973" xr:uid="{00000000-0005-0000-0000-00001B720000}"/>
    <cellStyle name="Comma 4 3 9" xfId="21974" xr:uid="{00000000-0005-0000-0000-00001C720000}"/>
    <cellStyle name="Comma 4 3 9 2" xfId="21975" xr:uid="{00000000-0005-0000-0000-00001D720000}"/>
    <cellStyle name="Comma 4 3 9 3" xfId="21976" xr:uid="{00000000-0005-0000-0000-00001E720000}"/>
    <cellStyle name="Comma 4 3 9_AVA DVA EL" xfId="21977" xr:uid="{00000000-0005-0000-0000-00001F720000}"/>
    <cellStyle name="Comma 4 3_AVA DVA EL" xfId="21978" xr:uid="{00000000-0005-0000-0000-000020720000}"/>
    <cellStyle name="Comma 4 4" xfId="6309" xr:uid="{00000000-0005-0000-0000-000021720000}"/>
    <cellStyle name="Comma 4 4 10" xfId="21979" xr:uid="{00000000-0005-0000-0000-000022720000}"/>
    <cellStyle name="Comma 4 4 10 2" xfId="21980" xr:uid="{00000000-0005-0000-0000-000023720000}"/>
    <cellStyle name="Comma 4 4 10 3" xfId="21981" xr:uid="{00000000-0005-0000-0000-000024720000}"/>
    <cellStyle name="Comma 4 4 10_AVA DVA EL" xfId="21982" xr:uid="{00000000-0005-0000-0000-000025720000}"/>
    <cellStyle name="Comma 4 4 11" xfId="21983" xr:uid="{00000000-0005-0000-0000-000026720000}"/>
    <cellStyle name="Comma 4 4 11 2" xfId="21984" xr:uid="{00000000-0005-0000-0000-000027720000}"/>
    <cellStyle name="Comma 4 4 11 3" xfId="21985" xr:uid="{00000000-0005-0000-0000-000028720000}"/>
    <cellStyle name="Comma 4 4 11_AVA DVA EL" xfId="21986" xr:uid="{00000000-0005-0000-0000-000029720000}"/>
    <cellStyle name="Comma 4 4 12" xfId="21987" xr:uid="{00000000-0005-0000-0000-00002A720000}"/>
    <cellStyle name="Comma 4 4 13" xfId="21988" xr:uid="{00000000-0005-0000-0000-00002B720000}"/>
    <cellStyle name="Comma 4 4 2" xfId="21989" xr:uid="{00000000-0005-0000-0000-00002C720000}"/>
    <cellStyle name="Comma 4 4 2 10" xfId="21990" xr:uid="{00000000-0005-0000-0000-00002D720000}"/>
    <cellStyle name="Comma 4 4 2 11" xfId="21991" xr:uid="{00000000-0005-0000-0000-00002E720000}"/>
    <cellStyle name="Comma 4 4 2 2" xfId="21992" xr:uid="{00000000-0005-0000-0000-00002F720000}"/>
    <cellStyle name="Comma 4 4 2 2 2" xfId="21993" xr:uid="{00000000-0005-0000-0000-000030720000}"/>
    <cellStyle name="Comma 4 4 2 2 2 2" xfId="21994" xr:uid="{00000000-0005-0000-0000-000031720000}"/>
    <cellStyle name="Comma 4 4 2 2 2 3" xfId="21995" xr:uid="{00000000-0005-0000-0000-000032720000}"/>
    <cellStyle name="Comma 4 4 2 2 2_AVA DVA EL" xfId="21996" xr:uid="{00000000-0005-0000-0000-000033720000}"/>
    <cellStyle name="Comma 4 4 2 2 3" xfId="21997" xr:uid="{00000000-0005-0000-0000-000034720000}"/>
    <cellStyle name="Comma 4 4 2 2 3 2" xfId="21998" xr:uid="{00000000-0005-0000-0000-000035720000}"/>
    <cellStyle name="Comma 4 4 2 2 3 3" xfId="21999" xr:uid="{00000000-0005-0000-0000-000036720000}"/>
    <cellStyle name="Comma 4 4 2 2 3_AVA DVA EL" xfId="22000" xr:uid="{00000000-0005-0000-0000-000037720000}"/>
    <cellStyle name="Comma 4 4 2 2 4" xfId="22001" xr:uid="{00000000-0005-0000-0000-000038720000}"/>
    <cellStyle name="Comma 4 4 2 2 5" xfId="22002" xr:uid="{00000000-0005-0000-0000-000039720000}"/>
    <cellStyle name="Comma 4 4 2 2_AVA DVA EL" xfId="22003" xr:uid="{00000000-0005-0000-0000-00003A720000}"/>
    <cellStyle name="Comma 4 4 2 3" xfId="22004" xr:uid="{00000000-0005-0000-0000-00003B720000}"/>
    <cellStyle name="Comma 4 4 2 3 2" xfId="22005" xr:uid="{00000000-0005-0000-0000-00003C720000}"/>
    <cellStyle name="Comma 4 4 2 3 3" xfId="22006" xr:uid="{00000000-0005-0000-0000-00003D720000}"/>
    <cellStyle name="Comma 4 4 2 3_AVA DVA EL" xfId="22007" xr:uid="{00000000-0005-0000-0000-00003E720000}"/>
    <cellStyle name="Comma 4 4 2 4" xfId="22008" xr:uid="{00000000-0005-0000-0000-00003F720000}"/>
    <cellStyle name="Comma 4 4 2 4 2" xfId="22009" xr:uid="{00000000-0005-0000-0000-000040720000}"/>
    <cellStyle name="Comma 4 4 2 4 3" xfId="22010" xr:uid="{00000000-0005-0000-0000-000041720000}"/>
    <cellStyle name="Comma 4 4 2 4_AVA DVA EL" xfId="22011" xr:uid="{00000000-0005-0000-0000-000042720000}"/>
    <cellStyle name="Comma 4 4 2 5" xfId="22012" xr:uid="{00000000-0005-0000-0000-000043720000}"/>
    <cellStyle name="Comma 4 4 2 5 2" xfId="22013" xr:uid="{00000000-0005-0000-0000-000044720000}"/>
    <cellStyle name="Comma 4 4 2 5 3" xfId="22014" xr:uid="{00000000-0005-0000-0000-000045720000}"/>
    <cellStyle name="Comma 4 4 2 5_AVA DVA EL" xfId="22015" xr:uid="{00000000-0005-0000-0000-000046720000}"/>
    <cellStyle name="Comma 4 4 2 6" xfId="22016" xr:uid="{00000000-0005-0000-0000-000047720000}"/>
    <cellStyle name="Comma 4 4 2 6 2" xfId="22017" xr:uid="{00000000-0005-0000-0000-000048720000}"/>
    <cellStyle name="Comma 4 4 2 6 3" xfId="22018" xr:uid="{00000000-0005-0000-0000-000049720000}"/>
    <cellStyle name="Comma 4 4 2 6_AVA DVA EL" xfId="22019" xr:uid="{00000000-0005-0000-0000-00004A720000}"/>
    <cellStyle name="Comma 4 4 2 7" xfId="22020" xr:uid="{00000000-0005-0000-0000-00004B720000}"/>
    <cellStyle name="Comma 4 4 2 7 2" xfId="22021" xr:uid="{00000000-0005-0000-0000-00004C720000}"/>
    <cellStyle name="Comma 4 4 2 7 3" xfId="22022" xr:uid="{00000000-0005-0000-0000-00004D720000}"/>
    <cellStyle name="Comma 4 4 2 7_AVA DVA EL" xfId="22023" xr:uid="{00000000-0005-0000-0000-00004E720000}"/>
    <cellStyle name="Comma 4 4 2 8" xfId="22024" xr:uid="{00000000-0005-0000-0000-00004F720000}"/>
    <cellStyle name="Comma 4 4 2 8 2" xfId="22025" xr:uid="{00000000-0005-0000-0000-000050720000}"/>
    <cellStyle name="Comma 4 4 2 8 3" xfId="22026" xr:uid="{00000000-0005-0000-0000-000051720000}"/>
    <cellStyle name="Comma 4 4 2 8_AVA DVA EL" xfId="22027" xr:uid="{00000000-0005-0000-0000-000052720000}"/>
    <cellStyle name="Comma 4 4 2 9" xfId="22028" xr:uid="{00000000-0005-0000-0000-000053720000}"/>
    <cellStyle name="Comma 4 4 2 9 2" xfId="22029" xr:uid="{00000000-0005-0000-0000-000054720000}"/>
    <cellStyle name="Comma 4 4 2 9 3" xfId="22030" xr:uid="{00000000-0005-0000-0000-000055720000}"/>
    <cellStyle name="Comma 4 4 2 9_AVA DVA EL" xfId="22031" xr:uid="{00000000-0005-0000-0000-000056720000}"/>
    <cellStyle name="Comma 4 4 2_AVA DVA EL" xfId="22032" xr:uid="{00000000-0005-0000-0000-000057720000}"/>
    <cellStyle name="Comma 4 4 3" xfId="22033" xr:uid="{00000000-0005-0000-0000-000058720000}"/>
    <cellStyle name="Comma 4 4 3 10" xfId="22034" xr:uid="{00000000-0005-0000-0000-000059720000}"/>
    <cellStyle name="Comma 4 4 3 11" xfId="22035" xr:uid="{00000000-0005-0000-0000-00005A720000}"/>
    <cellStyle name="Comma 4 4 3 2" xfId="22036" xr:uid="{00000000-0005-0000-0000-00005B720000}"/>
    <cellStyle name="Comma 4 4 3 2 2" xfId="22037" xr:uid="{00000000-0005-0000-0000-00005C720000}"/>
    <cellStyle name="Comma 4 4 3 2 2 2" xfId="22038" xr:uid="{00000000-0005-0000-0000-00005D720000}"/>
    <cellStyle name="Comma 4 4 3 2 2 3" xfId="22039" xr:uid="{00000000-0005-0000-0000-00005E720000}"/>
    <cellStyle name="Comma 4 4 3 2 2_AVA DVA EL" xfId="22040" xr:uid="{00000000-0005-0000-0000-00005F720000}"/>
    <cellStyle name="Comma 4 4 3 2 3" xfId="22041" xr:uid="{00000000-0005-0000-0000-000060720000}"/>
    <cellStyle name="Comma 4 4 3 2 3 2" xfId="22042" xr:uid="{00000000-0005-0000-0000-000061720000}"/>
    <cellStyle name="Comma 4 4 3 2 3 3" xfId="22043" xr:uid="{00000000-0005-0000-0000-000062720000}"/>
    <cellStyle name="Comma 4 4 3 2 3_AVA DVA EL" xfId="22044" xr:uid="{00000000-0005-0000-0000-000063720000}"/>
    <cellStyle name="Comma 4 4 3 2 4" xfId="22045" xr:uid="{00000000-0005-0000-0000-000064720000}"/>
    <cellStyle name="Comma 4 4 3 2 5" xfId="22046" xr:uid="{00000000-0005-0000-0000-000065720000}"/>
    <cellStyle name="Comma 4 4 3 2_AVA DVA EL" xfId="22047" xr:uid="{00000000-0005-0000-0000-000066720000}"/>
    <cellStyle name="Comma 4 4 3 3" xfId="22048" xr:uid="{00000000-0005-0000-0000-000067720000}"/>
    <cellStyle name="Comma 4 4 3 3 2" xfId="22049" xr:uid="{00000000-0005-0000-0000-000068720000}"/>
    <cellStyle name="Comma 4 4 3 3 3" xfId="22050" xr:uid="{00000000-0005-0000-0000-000069720000}"/>
    <cellStyle name="Comma 4 4 3 3_AVA DVA EL" xfId="22051" xr:uid="{00000000-0005-0000-0000-00006A720000}"/>
    <cellStyle name="Comma 4 4 3 4" xfId="22052" xr:uid="{00000000-0005-0000-0000-00006B720000}"/>
    <cellStyle name="Comma 4 4 3 4 2" xfId="22053" xr:uid="{00000000-0005-0000-0000-00006C720000}"/>
    <cellStyle name="Comma 4 4 3 4 3" xfId="22054" xr:uid="{00000000-0005-0000-0000-00006D720000}"/>
    <cellStyle name="Comma 4 4 3 4_AVA DVA EL" xfId="22055" xr:uid="{00000000-0005-0000-0000-00006E720000}"/>
    <cellStyle name="Comma 4 4 3 5" xfId="22056" xr:uid="{00000000-0005-0000-0000-00006F720000}"/>
    <cellStyle name="Comma 4 4 3 5 2" xfId="22057" xr:uid="{00000000-0005-0000-0000-000070720000}"/>
    <cellStyle name="Comma 4 4 3 5 3" xfId="22058" xr:uid="{00000000-0005-0000-0000-000071720000}"/>
    <cellStyle name="Comma 4 4 3 5_AVA DVA EL" xfId="22059" xr:uid="{00000000-0005-0000-0000-000072720000}"/>
    <cellStyle name="Comma 4 4 3 6" xfId="22060" xr:uid="{00000000-0005-0000-0000-000073720000}"/>
    <cellStyle name="Comma 4 4 3 6 2" xfId="22061" xr:uid="{00000000-0005-0000-0000-000074720000}"/>
    <cellStyle name="Comma 4 4 3 6 3" xfId="22062" xr:uid="{00000000-0005-0000-0000-000075720000}"/>
    <cellStyle name="Comma 4 4 3 6_AVA DVA EL" xfId="22063" xr:uid="{00000000-0005-0000-0000-000076720000}"/>
    <cellStyle name="Comma 4 4 3 7" xfId="22064" xr:uid="{00000000-0005-0000-0000-000077720000}"/>
    <cellStyle name="Comma 4 4 3 7 2" xfId="22065" xr:uid="{00000000-0005-0000-0000-000078720000}"/>
    <cellStyle name="Comma 4 4 3 7 3" xfId="22066" xr:uid="{00000000-0005-0000-0000-000079720000}"/>
    <cellStyle name="Comma 4 4 3 7_AVA DVA EL" xfId="22067" xr:uid="{00000000-0005-0000-0000-00007A720000}"/>
    <cellStyle name="Comma 4 4 3 8" xfId="22068" xr:uid="{00000000-0005-0000-0000-00007B720000}"/>
    <cellStyle name="Comma 4 4 3 8 2" xfId="22069" xr:uid="{00000000-0005-0000-0000-00007C720000}"/>
    <cellStyle name="Comma 4 4 3 8 3" xfId="22070" xr:uid="{00000000-0005-0000-0000-00007D720000}"/>
    <cellStyle name="Comma 4 4 3 8_AVA DVA EL" xfId="22071" xr:uid="{00000000-0005-0000-0000-00007E720000}"/>
    <cellStyle name="Comma 4 4 3 9" xfId="22072" xr:uid="{00000000-0005-0000-0000-00007F720000}"/>
    <cellStyle name="Comma 4 4 3 9 2" xfId="22073" xr:uid="{00000000-0005-0000-0000-000080720000}"/>
    <cellStyle name="Comma 4 4 3 9 3" xfId="22074" xr:uid="{00000000-0005-0000-0000-000081720000}"/>
    <cellStyle name="Comma 4 4 3 9_AVA DVA EL" xfId="22075" xr:uid="{00000000-0005-0000-0000-000082720000}"/>
    <cellStyle name="Comma 4 4 3_AVA DVA EL" xfId="22076" xr:uid="{00000000-0005-0000-0000-000083720000}"/>
    <cellStyle name="Comma 4 4 4" xfId="22077" xr:uid="{00000000-0005-0000-0000-000084720000}"/>
    <cellStyle name="Comma 4 4 4 2" xfId="22078" xr:uid="{00000000-0005-0000-0000-000085720000}"/>
    <cellStyle name="Comma 4 4 4 2 2" xfId="22079" xr:uid="{00000000-0005-0000-0000-000086720000}"/>
    <cellStyle name="Comma 4 4 4 2 3" xfId="22080" xr:uid="{00000000-0005-0000-0000-000087720000}"/>
    <cellStyle name="Comma 4 4 4 2_AVA DVA EL" xfId="22081" xr:uid="{00000000-0005-0000-0000-000088720000}"/>
    <cellStyle name="Comma 4 4 4 3" xfId="22082" xr:uid="{00000000-0005-0000-0000-000089720000}"/>
    <cellStyle name="Comma 4 4 4 3 2" xfId="22083" xr:uid="{00000000-0005-0000-0000-00008A720000}"/>
    <cellStyle name="Comma 4 4 4 3 3" xfId="22084" xr:uid="{00000000-0005-0000-0000-00008B720000}"/>
    <cellStyle name="Comma 4 4 4 3_AVA DVA EL" xfId="22085" xr:uid="{00000000-0005-0000-0000-00008C720000}"/>
    <cellStyle name="Comma 4 4 4 4" xfId="22086" xr:uid="{00000000-0005-0000-0000-00008D720000}"/>
    <cellStyle name="Comma 4 4 4 5" xfId="22087" xr:uid="{00000000-0005-0000-0000-00008E720000}"/>
    <cellStyle name="Comma 4 4 4_AVA DVA EL" xfId="22088" xr:uid="{00000000-0005-0000-0000-00008F720000}"/>
    <cellStyle name="Comma 4 4 5" xfId="22089" xr:uid="{00000000-0005-0000-0000-000090720000}"/>
    <cellStyle name="Comma 4 4 5 2" xfId="22090" xr:uid="{00000000-0005-0000-0000-000091720000}"/>
    <cellStyle name="Comma 4 4 5 3" xfId="22091" xr:uid="{00000000-0005-0000-0000-000092720000}"/>
    <cellStyle name="Comma 4 4 5_AVA DVA EL" xfId="22092" xr:uid="{00000000-0005-0000-0000-000093720000}"/>
    <cellStyle name="Comma 4 4 6" xfId="22093" xr:uid="{00000000-0005-0000-0000-000094720000}"/>
    <cellStyle name="Comma 4 4 6 2" xfId="22094" xr:uid="{00000000-0005-0000-0000-000095720000}"/>
    <cellStyle name="Comma 4 4 6 3" xfId="22095" xr:uid="{00000000-0005-0000-0000-000096720000}"/>
    <cellStyle name="Comma 4 4 6_AVA DVA EL" xfId="22096" xr:uid="{00000000-0005-0000-0000-000097720000}"/>
    <cellStyle name="Comma 4 4 7" xfId="22097" xr:uid="{00000000-0005-0000-0000-000098720000}"/>
    <cellStyle name="Comma 4 4 7 2" xfId="22098" xr:uid="{00000000-0005-0000-0000-000099720000}"/>
    <cellStyle name="Comma 4 4 7 3" xfId="22099" xr:uid="{00000000-0005-0000-0000-00009A720000}"/>
    <cellStyle name="Comma 4 4 7_AVA DVA EL" xfId="22100" xr:uid="{00000000-0005-0000-0000-00009B720000}"/>
    <cellStyle name="Comma 4 4 8" xfId="22101" xr:uid="{00000000-0005-0000-0000-00009C720000}"/>
    <cellStyle name="Comma 4 4 8 2" xfId="22102" xr:uid="{00000000-0005-0000-0000-00009D720000}"/>
    <cellStyle name="Comma 4 4 8 3" xfId="22103" xr:uid="{00000000-0005-0000-0000-00009E720000}"/>
    <cellStyle name="Comma 4 4 8_AVA DVA EL" xfId="22104" xr:uid="{00000000-0005-0000-0000-00009F720000}"/>
    <cellStyle name="Comma 4 4 9" xfId="22105" xr:uid="{00000000-0005-0000-0000-0000A0720000}"/>
    <cellStyle name="Comma 4 4 9 2" xfId="22106" xr:uid="{00000000-0005-0000-0000-0000A1720000}"/>
    <cellStyle name="Comma 4 4 9 3" xfId="22107" xr:uid="{00000000-0005-0000-0000-0000A2720000}"/>
    <cellStyle name="Comma 4 4 9_AVA DVA EL" xfId="22108" xr:uid="{00000000-0005-0000-0000-0000A3720000}"/>
    <cellStyle name="Comma 4 4_AVA DVA EL" xfId="22109" xr:uid="{00000000-0005-0000-0000-0000A4720000}"/>
    <cellStyle name="Comma 4 5" xfId="6310" xr:uid="{00000000-0005-0000-0000-0000A5720000}"/>
    <cellStyle name="Comma 4 5 10" xfId="22110" xr:uid="{00000000-0005-0000-0000-0000A6720000}"/>
    <cellStyle name="Comma 4 5 10 2" xfId="22111" xr:uid="{00000000-0005-0000-0000-0000A7720000}"/>
    <cellStyle name="Comma 4 5 10 3" xfId="22112" xr:uid="{00000000-0005-0000-0000-0000A8720000}"/>
    <cellStyle name="Comma 4 5 10_AVA DVA EL" xfId="22113" xr:uid="{00000000-0005-0000-0000-0000A9720000}"/>
    <cellStyle name="Comma 4 5 11" xfId="22114" xr:uid="{00000000-0005-0000-0000-0000AA720000}"/>
    <cellStyle name="Comma 4 5 12" xfId="22115" xr:uid="{00000000-0005-0000-0000-0000AB720000}"/>
    <cellStyle name="Comma 4 5 2" xfId="22116" xr:uid="{00000000-0005-0000-0000-0000AC720000}"/>
    <cellStyle name="Comma 4 5 2 10" xfId="22117" xr:uid="{00000000-0005-0000-0000-0000AD720000}"/>
    <cellStyle name="Comma 4 5 2 11" xfId="22118" xr:uid="{00000000-0005-0000-0000-0000AE720000}"/>
    <cellStyle name="Comma 4 5 2 2" xfId="22119" xr:uid="{00000000-0005-0000-0000-0000AF720000}"/>
    <cellStyle name="Comma 4 5 2 2 2" xfId="22120" xr:uid="{00000000-0005-0000-0000-0000B0720000}"/>
    <cellStyle name="Comma 4 5 2 2 2 2" xfId="22121" xr:uid="{00000000-0005-0000-0000-0000B1720000}"/>
    <cellStyle name="Comma 4 5 2 2 2 3" xfId="22122" xr:uid="{00000000-0005-0000-0000-0000B2720000}"/>
    <cellStyle name="Comma 4 5 2 2 2_AVA DVA EL" xfId="22123" xr:uid="{00000000-0005-0000-0000-0000B3720000}"/>
    <cellStyle name="Comma 4 5 2 2 3" xfId="22124" xr:uid="{00000000-0005-0000-0000-0000B4720000}"/>
    <cellStyle name="Comma 4 5 2 2 3 2" xfId="22125" xr:uid="{00000000-0005-0000-0000-0000B5720000}"/>
    <cellStyle name="Comma 4 5 2 2 3 3" xfId="22126" xr:uid="{00000000-0005-0000-0000-0000B6720000}"/>
    <cellStyle name="Comma 4 5 2 2 3_AVA DVA EL" xfId="22127" xr:uid="{00000000-0005-0000-0000-0000B7720000}"/>
    <cellStyle name="Comma 4 5 2 2 4" xfId="22128" xr:uid="{00000000-0005-0000-0000-0000B8720000}"/>
    <cellStyle name="Comma 4 5 2 2 5" xfId="22129" xr:uid="{00000000-0005-0000-0000-0000B9720000}"/>
    <cellStyle name="Comma 4 5 2 2_AVA DVA EL" xfId="22130" xr:uid="{00000000-0005-0000-0000-0000BA720000}"/>
    <cellStyle name="Comma 4 5 2 3" xfId="22131" xr:uid="{00000000-0005-0000-0000-0000BB720000}"/>
    <cellStyle name="Comma 4 5 2 3 2" xfId="22132" xr:uid="{00000000-0005-0000-0000-0000BC720000}"/>
    <cellStyle name="Comma 4 5 2 3 3" xfId="22133" xr:uid="{00000000-0005-0000-0000-0000BD720000}"/>
    <cellStyle name="Comma 4 5 2 3_AVA DVA EL" xfId="22134" xr:uid="{00000000-0005-0000-0000-0000BE720000}"/>
    <cellStyle name="Comma 4 5 2 4" xfId="22135" xr:uid="{00000000-0005-0000-0000-0000BF720000}"/>
    <cellStyle name="Comma 4 5 2 4 2" xfId="22136" xr:uid="{00000000-0005-0000-0000-0000C0720000}"/>
    <cellStyle name="Comma 4 5 2 4 3" xfId="22137" xr:uid="{00000000-0005-0000-0000-0000C1720000}"/>
    <cellStyle name="Comma 4 5 2 4_AVA DVA EL" xfId="22138" xr:uid="{00000000-0005-0000-0000-0000C2720000}"/>
    <cellStyle name="Comma 4 5 2 5" xfId="22139" xr:uid="{00000000-0005-0000-0000-0000C3720000}"/>
    <cellStyle name="Comma 4 5 2 5 2" xfId="22140" xr:uid="{00000000-0005-0000-0000-0000C4720000}"/>
    <cellStyle name="Comma 4 5 2 5 3" xfId="22141" xr:uid="{00000000-0005-0000-0000-0000C5720000}"/>
    <cellStyle name="Comma 4 5 2 5_AVA DVA EL" xfId="22142" xr:uid="{00000000-0005-0000-0000-0000C6720000}"/>
    <cellStyle name="Comma 4 5 2 6" xfId="22143" xr:uid="{00000000-0005-0000-0000-0000C7720000}"/>
    <cellStyle name="Comma 4 5 2 6 2" xfId="22144" xr:uid="{00000000-0005-0000-0000-0000C8720000}"/>
    <cellStyle name="Comma 4 5 2 6 3" xfId="22145" xr:uid="{00000000-0005-0000-0000-0000C9720000}"/>
    <cellStyle name="Comma 4 5 2 6_AVA DVA EL" xfId="22146" xr:uid="{00000000-0005-0000-0000-0000CA720000}"/>
    <cellStyle name="Comma 4 5 2 7" xfId="22147" xr:uid="{00000000-0005-0000-0000-0000CB720000}"/>
    <cellStyle name="Comma 4 5 2 7 2" xfId="22148" xr:uid="{00000000-0005-0000-0000-0000CC720000}"/>
    <cellStyle name="Comma 4 5 2 7 3" xfId="22149" xr:uid="{00000000-0005-0000-0000-0000CD720000}"/>
    <cellStyle name="Comma 4 5 2 7_AVA DVA EL" xfId="22150" xr:uid="{00000000-0005-0000-0000-0000CE720000}"/>
    <cellStyle name="Comma 4 5 2 8" xfId="22151" xr:uid="{00000000-0005-0000-0000-0000CF720000}"/>
    <cellStyle name="Comma 4 5 2 8 2" xfId="22152" xr:uid="{00000000-0005-0000-0000-0000D0720000}"/>
    <cellStyle name="Comma 4 5 2 8 3" xfId="22153" xr:uid="{00000000-0005-0000-0000-0000D1720000}"/>
    <cellStyle name="Comma 4 5 2 8_AVA DVA EL" xfId="22154" xr:uid="{00000000-0005-0000-0000-0000D2720000}"/>
    <cellStyle name="Comma 4 5 2 9" xfId="22155" xr:uid="{00000000-0005-0000-0000-0000D3720000}"/>
    <cellStyle name="Comma 4 5 2 9 2" xfId="22156" xr:uid="{00000000-0005-0000-0000-0000D4720000}"/>
    <cellStyle name="Comma 4 5 2 9 3" xfId="22157" xr:uid="{00000000-0005-0000-0000-0000D5720000}"/>
    <cellStyle name="Comma 4 5 2 9_AVA DVA EL" xfId="22158" xr:uid="{00000000-0005-0000-0000-0000D6720000}"/>
    <cellStyle name="Comma 4 5 2_AVA DVA EL" xfId="22159" xr:uid="{00000000-0005-0000-0000-0000D7720000}"/>
    <cellStyle name="Comma 4 5 3" xfId="22160" xr:uid="{00000000-0005-0000-0000-0000D8720000}"/>
    <cellStyle name="Comma 4 5 3 2" xfId="22161" xr:uid="{00000000-0005-0000-0000-0000D9720000}"/>
    <cellStyle name="Comma 4 5 3 2 2" xfId="22162" xr:uid="{00000000-0005-0000-0000-0000DA720000}"/>
    <cellStyle name="Comma 4 5 3 2 3" xfId="22163" xr:uid="{00000000-0005-0000-0000-0000DB720000}"/>
    <cellStyle name="Comma 4 5 3 2_AVA DVA EL" xfId="22164" xr:uid="{00000000-0005-0000-0000-0000DC720000}"/>
    <cellStyle name="Comma 4 5 3 3" xfId="22165" xr:uid="{00000000-0005-0000-0000-0000DD720000}"/>
    <cellStyle name="Comma 4 5 3 3 2" xfId="22166" xr:uid="{00000000-0005-0000-0000-0000DE720000}"/>
    <cellStyle name="Comma 4 5 3 3 3" xfId="22167" xr:uid="{00000000-0005-0000-0000-0000DF720000}"/>
    <cellStyle name="Comma 4 5 3 3_AVA DVA EL" xfId="22168" xr:uid="{00000000-0005-0000-0000-0000E0720000}"/>
    <cellStyle name="Comma 4 5 3 4" xfId="22169" xr:uid="{00000000-0005-0000-0000-0000E1720000}"/>
    <cellStyle name="Comma 4 5 3 5" xfId="22170" xr:uid="{00000000-0005-0000-0000-0000E2720000}"/>
    <cellStyle name="Comma 4 5 3_AVA DVA EL" xfId="22171" xr:uid="{00000000-0005-0000-0000-0000E3720000}"/>
    <cellStyle name="Comma 4 5 4" xfId="22172" xr:uid="{00000000-0005-0000-0000-0000E4720000}"/>
    <cellStyle name="Comma 4 5 4 2" xfId="22173" xr:uid="{00000000-0005-0000-0000-0000E5720000}"/>
    <cellStyle name="Comma 4 5 4 3" xfId="22174" xr:uid="{00000000-0005-0000-0000-0000E6720000}"/>
    <cellStyle name="Comma 4 5 4_AVA DVA EL" xfId="22175" xr:uid="{00000000-0005-0000-0000-0000E7720000}"/>
    <cellStyle name="Comma 4 5 5" xfId="22176" xr:uid="{00000000-0005-0000-0000-0000E8720000}"/>
    <cellStyle name="Comma 4 5 5 2" xfId="22177" xr:uid="{00000000-0005-0000-0000-0000E9720000}"/>
    <cellStyle name="Comma 4 5 5 3" xfId="22178" xr:uid="{00000000-0005-0000-0000-0000EA720000}"/>
    <cellStyle name="Comma 4 5 5_AVA DVA EL" xfId="22179" xr:uid="{00000000-0005-0000-0000-0000EB720000}"/>
    <cellStyle name="Comma 4 5 6" xfId="22180" xr:uid="{00000000-0005-0000-0000-0000EC720000}"/>
    <cellStyle name="Comma 4 5 6 2" xfId="22181" xr:uid="{00000000-0005-0000-0000-0000ED720000}"/>
    <cellStyle name="Comma 4 5 6 3" xfId="22182" xr:uid="{00000000-0005-0000-0000-0000EE720000}"/>
    <cellStyle name="Comma 4 5 6_AVA DVA EL" xfId="22183" xr:uid="{00000000-0005-0000-0000-0000EF720000}"/>
    <cellStyle name="Comma 4 5 7" xfId="22184" xr:uid="{00000000-0005-0000-0000-0000F0720000}"/>
    <cellStyle name="Comma 4 5 7 2" xfId="22185" xr:uid="{00000000-0005-0000-0000-0000F1720000}"/>
    <cellStyle name="Comma 4 5 7 3" xfId="22186" xr:uid="{00000000-0005-0000-0000-0000F2720000}"/>
    <cellStyle name="Comma 4 5 7_AVA DVA EL" xfId="22187" xr:uid="{00000000-0005-0000-0000-0000F3720000}"/>
    <cellStyle name="Comma 4 5 8" xfId="22188" xr:uid="{00000000-0005-0000-0000-0000F4720000}"/>
    <cellStyle name="Comma 4 5 8 2" xfId="22189" xr:uid="{00000000-0005-0000-0000-0000F5720000}"/>
    <cellStyle name="Comma 4 5 8 3" xfId="22190" xr:uid="{00000000-0005-0000-0000-0000F6720000}"/>
    <cellStyle name="Comma 4 5 8_AVA DVA EL" xfId="22191" xr:uid="{00000000-0005-0000-0000-0000F7720000}"/>
    <cellStyle name="Comma 4 5 9" xfId="22192" xr:uid="{00000000-0005-0000-0000-0000F8720000}"/>
    <cellStyle name="Comma 4 5 9 2" xfId="22193" xr:uid="{00000000-0005-0000-0000-0000F9720000}"/>
    <cellStyle name="Comma 4 5 9 3" xfId="22194" xr:uid="{00000000-0005-0000-0000-0000FA720000}"/>
    <cellStyle name="Comma 4 5 9_AVA DVA EL" xfId="22195" xr:uid="{00000000-0005-0000-0000-0000FB720000}"/>
    <cellStyle name="Comma 4 5_AVA DVA EL" xfId="22196" xr:uid="{00000000-0005-0000-0000-0000FC720000}"/>
    <cellStyle name="Comma 4 6" xfId="6311" xr:uid="{00000000-0005-0000-0000-0000FD720000}"/>
    <cellStyle name="Comma 4 6 10" xfId="22197" xr:uid="{00000000-0005-0000-0000-0000FE720000}"/>
    <cellStyle name="Comma 4 6 10 2" xfId="22198" xr:uid="{00000000-0005-0000-0000-0000FF720000}"/>
    <cellStyle name="Comma 4 6 10 3" xfId="22199" xr:uid="{00000000-0005-0000-0000-000000730000}"/>
    <cellStyle name="Comma 4 6 10_AVA DVA EL" xfId="22200" xr:uid="{00000000-0005-0000-0000-000001730000}"/>
    <cellStyle name="Comma 4 6 11" xfId="22201" xr:uid="{00000000-0005-0000-0000-000002730000}"/>
    <cellStyle name="Comma 4 6 12" xfId="22202" xr:uid="{00000000-0005-0000-0000-000003730000}"/>
    <cellStyle name="Comma 4 6 2" xfId="22203" xr:uid="{00000000-0005-0000-0000-000004730000}"/>
    <cellStyle name="Comma 4 6 2 10" xfId="22204" xr:uid="{00000000-0005-0000-0000-000005730000}"/>
    <cellStyle name="Comma 4 6 2 11" xfId="22205" xr:uid="{00000000-0005-0000-0000-000006730000}"/>
    <cellStyle name="Comma 4 6 2 2" xfId="22206" xr:uid="{00000000-0005-0000-0000-000007730000}"/>
    <cellStyle name="Comma 4 6 2 2 2" xfId="22207" xr:uid="{00000000-0005-0000-0000-000008730000}"/>
    <cellStyle name="Comma 4 6 2 2 2 2" xfId="22208" xr:uid="{00000000-0005-0000-0000-000009730000}"/>
    <cellStyle name="Comma 4 6 2 2 2 3" xfId="22209" xr:uid="{00000000-0005-0000-0000-00000A730000}"/>
    <cellStyle name="Comma 4 6 2 2 2_AVA DVA EL" xfId="22210" xr:uid="{00000000-0005-0000-0000-00000B730000}"/>
    <cellStyle name="Comma 4 6 2 2 3" xfId="22211" xr:uid="{00000000-0005-0000-0000-00000C730000}"/>
    <cellStyle name="Comma 4 6 2 2 3 2" xfId="22212" xr:uid="{00000000-0005-0000-0000-00000D730000}"/>
    <cellStyle name="Comma 4 6 2 2 3 3" xfId="22213" xr:uid="{00000000-0005-0000-0000-00000E730000}"/>
    <cellStyle name="Comma 4 6 2 2 3_AVA DVA EL" xfId="22214" xr:uid="{00000000-0005-0000-0000-00000F730000}"/>
    <cellStyle name="Comma 4 6 2 2 4" xfId="22215" xr:uid="{00000000-0005-0000-0000-000010730000}"/>
    <cellStyle name="Comma 4 6 2 2 5" xfId="22216" xr:uid="{00000000-0005-0000-0000-000011730000}"/>
    <cellStyle name="Comma 4 6 2 2_AVA DVA EL" xfId="22217" xr:uid="{00000000-0005-0000-0000-000012730000}"/>
    <cellStyle name="Comma 4 6 2 3" xfId="22218" xr:uid="{00000000-0005-0000-0000-000013730000}"/>
    <cellStyle name="Comma 4 6 2 3 2" xfId="22219" xr:uid="{00000000-0005-0000-0000-000014730000}"/>
    <cellStyle name="Comma 4 6 2 3 3" xfId="22220" xr:uid="{00000000-0005-0000-0000-000015730000}"/>
    <cellStyle name="Comma 4 6 2 3_AVA DVA EL" xfId="22221" xr:uid="{00000000-0005-0000-0000-000016730000}"/>
    <cellStyle name="Comma 4 6 2 4" xfId="22222" xr:uid="{00000000-0005-0000-0000-000017730000}"/>
    <cellStyle name="Comma 4 6 2 4 2" xfId="22223" xr:uid="{00000000-0005-0000-0000-000018730000}"/>
    <cellStyle name="Comma 4 6 2 4 3" xfId="22224" xr:uid="{00000000-0005-0000-0000-000019730000}"/>
    <cellStyle name="Comma 4 6 2 4_AVA DVA EL" xfId="22225" xr:uid="{00000000-0005-0000-0000-00001A730000}"/>
    <cellStyle name="Comma 4 6 2 5" xfId="22226" xr:uid="{00000000-0005-0000-0000-00001B730000}"/>
    <cellStyle name="Comma 4 6 2 5 2" xfId="22227" xr:uid="{00000000-0005-0000-0000-00001C730000}"/>
    <cellStyle name="Comma 4 6 2 5 3" xfId="22228" xr:uid="{00000000-0005-0000-0000-00001D730000}"/>
    <cellStyle name="Comma 4 6 2 5_AVA DVA EL" xfId="22229" xr:uid="{00000000-0005-0000-0000-00001E730000}"/>
    <cellStyle name="Comma 4 6 2 6" xfId="22230" xr:uid="{00000000-0005-0000-0000-00001F730000}"/>
    <cellStyle name="Comma 4 6 2 6 2" xfId="22231" xr:uid="{00000000-0005-0000-0000-000020730000}"/>
    <cellStyle name="Comma 4 6 2 6 3" xfId="22232" xr:uid="{00000000-0005-0000-0000-000021730000}"/>
    <cellStyle name="Comma 4 6 2 6_AVA DVA EL" xfId="22233" xr:uid="{00000000-0005-0000-0000-000022730000}"/>
    <cellStyle name="Comma 4 6 2 7" xfId="22234" xr:uid="{00000000-0005-0000-0000-000023730000}"/>
    <cellStyle name="Comma 4 6 2 7 2" xfId="22235" xr:uid="{00000000-0005-0000-0000-000024730000}"/>
    <cellStyle name="Comma 4 6 2 7 3" xfId="22236" xr:uid="{00000000-0005-0000-0000-000025730000}"/>
    <cellStyle name="Comma 4 6 2 7_AVA DVA EL" xfId="22237" xr:uid="{00000000-0005-0000-0000-000026730000}"/>
    <cellStyle name="Comma 4 6 2 8" xfId="22238" xr:uid="{00000000-0005-0000-0000-000027730000}"/>
    <cellStyle name="Comma 4 6 2 8 2" xfId="22239" xr:uid="{00000000-0005-0000-0000-000028730000}"/>
    <cellStyle name="Comma 4 6 2 8 3" xfId="22240" xr:uid="{00000000-0005-0000-0000-000029730000}"/>
    <cellStyle name="Comma 4 6 2 8_AVA DVA EL" xfId="22241" xr:uid="{00000000-0005-0000-0000-00002A730000}"/>
    <cellStyle name="Comma 4 6 2 9" xfId="22242" xr:uid="{00000000-0005-0000-0000-00002B730000}"/>
    <cellStyle name="Comma 4 6 2 9 2" xfId="22243" xr:uid="{00000000-0005-0000-0000-00002C730000}"/>
    <cellStyle name="Comma 4 6 2 9 3" xfId="22244" xr:uid="{00000000-0005-0000-0000-00002D730000}"/>
    <cellStyle name="Comma 4 6 2 9_AVA DVA EL" xfId="22245" xr:uid="{00000000-0005-0000-0000-00002E730000}"/>
    <cellStyle name="Comma 4 6 2_AVA DVA EL" xfId="22246" xr:uid="{00000000-0005-0000-0000-00002F730000}"/>
    <cellStyle name="Comma 4 6 3" xfId="22247" xr:uid="{00000000-0005-0000-0000-000030730000}"/>
    <cellStyle name="Comma 4 6 3 2" xfId="22248" xr:uid="{00000000-0005-0000-0000-000031730000}"/>
    <cellStyle name="Comma 4 6 3 2 2" xfId="22249" xr:uid="{00000000-0005-0000-0000-000032730000}"/>
    <cellStyle name="Comma 4 6 3 2 3" xfId="22250" xr:uid="{00000000-0005-0000-0000-000033730000}"/>
    <cellStyle name="Comma 4 6 3 2_AVA DVA EL" xfId="22251" xr:uid="{00000000-0005-0000-0000-000034730000}"/>
    <cellStyle name="Comma 4 6 3 3" xfId="22252" xr:uid="{00000000-0005-0000-0000-000035730000}"/>
    <cellStyle name="Comma 4 6 3 3 2" xfId="22253" xr:uid="{00000000-0005-0000-0000-000036730000}"/>
    <cellStyle name="Comma 4 6 3 3 3" xfId="22254" xr:uid="{00000000-0005-0000-0000-000037730000}"/>
    <cellStyle name="Comma 4 6 3 3_AVA DVA EL" xfId="22255" xr:uid="{00000000-0005-0000-0000-000038730000}"/>
    <cellStyle name="Comma 4 6 3 4" xfId="22256" xr:uid="{00000000-0005-0000-0000-000039730000}"/>
    <cellStyle name="Comma 4 6 3 5" xfId="22257" xr:uid="{00000000-0005-0000-0000-00003A730000}"/>
    <cellStyle name="Comma 4 6 3_AVA DVA EL" xfId="22258" xr:uid="{00000000-0005-0000-0000-00003B730000}"/>
    <cellStyle name="Comma 4 6 4" xfId="22259" xr:uid="{00000000-0005-0000-0000-00003C730000}"/>
    <cellStyle name="Comma 4 6 4 2" xfId="22260" xr:uid="{00000000-0005-0000-0000-00003D730000}"/>
    <cellStyle name="Comma 4 6 4 3" xfId="22261" xr:uid="{00000000-0005-0000-0000-00003E730000}"/>
    <cellStyle name="Comma 4 6 4_AVA DVA EL" xfId="22262" xr:uid="{00000000-0005-0000-0000-00003F730000}"/>
    <cellStyle name="Comma 4 6 5" xfId="22263" xr:uid="{00000000-0005-0000-0000-000040730000}"/>
    <cellStyle name="Comma 4 6 5 2" xfId="22264" xr:uid="{00000000-0005-0000-0000-000041730000}"/>
    <cellStyle name="Comma 4 6 5 3" xfId="22265" xr:uid="{00000000-0005-0000-0000-000042730000}"/>
    <cellStyle name="Comma 4 6 5_AVA DVA EL" xfId="22266" xr:uid="{00000000-0005-0000-0000-000043730000}"/>
    <cellStyle name="Comma 4 6 6" xfId="22267" xr:uid="{00000000-0005-0000-0000-000044730000}"/>
    <cellStyle name="Comma 4 6 6 2" xfId="22268" xr:uid="{00000000-0005-0000-0000-000045730000}"/>
    <cellStyle name="Comma 4 6 6 3" xfId="22269" xr:uid="{00000000-0005-0000-0000-000046730000}"/>
    <cellStyle name="Comma 4 6 6_AVA DVA EL" xfId="22270" xr:uid="{00000000-0005-0000-0000-000047730000}"/>
    <cellStyle name="Comma 4 6 7" xfId="22271" xr:uid="{00000000-0005-0000-0000-000048730000}"/>
    <cellStyle name="Comma 4 6 7 2" xfId="22272" xr:uid="{00000000-0005-0000-0000-000049730000}"/>
    <cellStyle name="Comma 4 6 7 3" xfId="22273" xr:uid="{00000000-0005-0000-0000-00004A730000}"/>
    <cellStyle name="Comma 4 6 7_AVA DVA EL" xfId="22274" xr:uid="{00000000-0005-0000-0000-00004B730000}"/>
    <cellStyle name="Comma 4 6 8" xfId="22275" xr:uid="{00000000-0005-0000-0000-00004C730000}"/>
    <cellStyle name="Comma 4 6 8 2" xfId="22276" xr:uid="{00000000-0005-0000-0000-00004D730000}"/>
    <cellStyle name="Comma 4 6 8 3" xfId="22277" xr:uid="{00000000-0005-0000-0000-00004E730000}"/>
    <cellStyle name="Comma 4 6 8_AVA DVA EL" xfId="22278" xr:uid="{00000000-0005-0000-0000-00004F730000}"/>
    <cellStyle name="Comma 4 6 9" xfId="22279" xr:uid="{00000000-0005-0000-0000-000050730000}"/>
    <cellStyle name="Comma 4 6 9 2" xfId="22280" xr:uid="{00000000-0005-0000-0000-000051730000}"/>
    <cellStyle name="Comma 4 6 9 3" xfId="22281" xr:uid="{00000000-0005-0000-0000-000052730000}"/>
    <cellStyle name="Comma 4 6 9_AVA DVA EL" xfId="22282" xr:uid="{00000000-0005-0000-0000-000053730000}"/>
    <cellStyle name="Comma 4 6_AVA DVA EL" xfId="22283" xr:uid="{00000000-0005-0000-0000-000054730000}"/>
    <cellStyle name="Comma 4 7" xfId="6312" xr:uid="{00000000-0005-0000-0000-000055730000}"/>
    <cellStyle name="Comma 4 7 10" xfId="22284" xr:uid="{00000000-0005-0000-0000-000056730000}"/>
    <cellStyle name="Comma 4 7 11" xfId="22285" xr:uid="{00000000-0005-0000-0000-000057730000}"/>
    <cellStyle name="Comma 4 7 2" xfId="22286" xr:uid="{00000000-0005-0000-0000-000058730000}"/>
    <cellStyle name="Comma 4 7 2 2" xfId="22287" xr:uid="{00000000-0005-0000-0000-000059730000}"/>
    <cellStyle name="Comma 4 7 2 2 2" xfId="22288" xr:uid="{00000000-0005-0000-0000-00005A730000}"/>
    <cellStyle name="Comma 4 7 2 2 3" xfId="22289" xr:uid="{00000000-0005-0000-0000-00005B730000}"/>
    <cellStyle name="Comma 4 7 2 2_AVA DVA EL" xfId="22290" xr:uid="{00000000-0005-0000-0000-00005C730000}"/>
    <cellStyle name="Comma 4 7 2 3" xfId="22291" xr:uid="{00000000-0005-0000-0000-00005D730000}"/>
    <cellStyle name="Comma 4 7 2 3 2" xfId="22292" xr:uid="{00000000-0005-0000-0000-00005E730000}"/>
    <cellStyle name="Comma 4 7 2 3 3" xfId="22293" xr:uid="{00000000-0005-0000-0000-00005F730000}"/>
    <cellStyle name="Comma 4 7 2 3_AVA DVA EL" xfId="22294" xr:uid="{00000000-0005-0000-0000-000060730000}"/>
    <cellStyle name="Comma 4 7 2 4" xfId="22295" xr:uid="{00000000-0005-0000-0000-000061730000}"/>
    <cellStyle name="Comma 4 7 2 5" xfId="22296" xr:uid="{00000000-0005-0000-0000-000062730000}"/>
    <cellStyle name="Comma 4 7 2_AVA DVA EL" xfId="22297" xr:uid="{00000000-0005-0000-0000-000063730000}"/>
    <cellStyle name="Comma 4 7 3" xfId="22298" xr:uid="{00000000-0005-0000-0000-000064730000}"/>
    <cellStyle name="Comma 4 7 3 2" xfId="22299" xr:uid="{00000000-0005-0000-0000-000065730000}"/>
    <cellStyle name="Comma 4 7 3 3" xfId="22300" xr:uid="{00000000-0005-0000-0000-000066730000}"/>
    <cellStyle name="Comma 4 7 3_AVA DVA EL" xfId="22301" xr:uid="{00000000-0005-0000-0000-000067730000}"/>
    <cellStyle name="Comma 4 7 4" xfId="22302" xr:uid="{00000000-0005-0000-0000-000068730000}"/>
    <cellStyle name="Comma 4 7 4 2" xfId="22303" xr:uid="{00000000-0005-0000-0000-000069730000}"/>
    <cellStyle name="Comma 4 7 4 3" xfId="22304" xr:uid="{00000000-0005-0000-0000-00006A730000}"/>
    <cellStyle name="Comma 4 7 4_AVA DVA EL" xfId="22305" xr:uid="{00000000-0005-0000-0000-00006B730000}"/>
    <cellStyle name="Comma 4 7 5" xfId="22306" xr:uid="{00000000-0005-0000-0000-00006C730000}"/>
    <cellStyle name="Comma 4 7 5 2" xfId="22307" xr:uid="{00000000-0005-0000-0000-00006D730000}"/>
    <cellStyle name="Comma 4 7 5 3" xfId="22308" xr:uid="{00000000-0005-0000-0000-00006E730000}"/>
    <cellStyle name="Comma 4 7 5_AVA DVA EL" xfId="22309" xr:uid="{00000000-0005-0000-0000-00006F730000}"/>
    <cellStyle name="Comma 4 7 6" xfId="22310" xr:uid="{00000000-0005-0000-0000-000070730000}"/>
    <cellStyle name="Comma 4 7 6 2" xfId="22311" xr:uid="{00000000-0005-0000-0000-000071730000}"/>
    <cellStyle name="Comma 4 7 6 3" xfId="22312" xr:uid="{00000000-0005-0000-0000-000072730000}"/>
    <cellStyle name="Comma 4 7 6_AVA DVA EL" xfId="22313" xr:uid="{00000000-0005-0000-0000-000073730000}"/>
    <cellStyle name="Comma 4 7 7" xfId="22314" xr:uid="{00000000-0005-0000-0000-000074730000}"/>
    <cellStyle name="Comma 4 7 7 2" xfId="22315" xr:uid="{00000000-0005-0000-0000-000075730000}"/>
    <cellStyle name="Comma 4 7 7 3" xfId="22316" xr:uid="{00000000-0005-0000-0000-000076730000}"/>
    <cellStyle name="Comma 4 7 7_AVA DVA EL" xfId="22317" xr:uid="{00000000-0005-0000-0000-000077730000}"/>
    <cellStyle name="Comma 4 7 8" xfId="22318" xr:uid="{00000000-0005-0000-0000-000078730000}"/>
    <cellStyle name="Comma 4 7 8 2" xfId="22319" xr:uid="{00000000-0005-0000-0000-000079730000}"/>
    <cellStyle name="Comma 4 7 8 3" xfId="22320" xr:uid="{00000000-0005-0000-0000-00007A730000}"/>
    <cellStyle name="Comma 4 7 8_AVA DVA EL" xfId="22321" xr:uid="{00000000-0005-0000-0000-00007B730000}"/>
    <cellStyle name="Comma 4 7 9" xfId="22322" xr:uid="{00000000-0005-0000-0000-00007C730000}"/>
    <cellStyle name="Comma 4 7 9 2" xfId="22323" xr:uid="{00000000-0005-0000-0000-00007D730000}"/>
    <cellStyle name="Comma 4 7 9 3" xfId="22324" xr:uid="{00000000-0005-0000-0000-00007E730000}"/>
    <cellStyle name="Comma 4 7 9_AVA DVA EL" xfId="22325" xr:uid="{00000000-0005-0000-0000-00007F730000}"/>
    <cellStyle name="Comma 4 7_AVA DVA EL" xfId="22326" xr:uid="{00000000-0005-0000-0000-000080730000}"/>
    <cellStyle name="Comma 4 8" xfId="22327" xr:uid="{00000000-0005-0000-0000-000081730000}"/>
    <cellStyle name="Comma 4 8 2" xfId="22328" xr:uid="{00000000-0005-0000-0000-000082730000}"/>
    <cellStyle name="Comma 4 8 2 2" xfId="22329" xr:uid="{00000000-0005-0000-0000-000083730000}"/>
    <cellStyle name="Comma 4 8 2 3" xfId="22330" xr:uid="{00000000-0005-0000-0000-000084730000}"/>
    <cellStyle name="Comma 4 8 2_AVA DVA EL" xfId="22331" xr:uid="{00000000-0005-0000-0000-000085730000}"/>
    <cellStyle name="Comma 4 8 3" xfId="22332" xr:uid="{00000000-0005-0000-0000-000086730000}"/>
    <cellStyle name="Comma 4 8 3 2" xfId="22333" xr:uid="{00000000-0005-0000-0000-000087730000}"/>
    <cellStyle name="Comma 4 8 3 3" xfId="22334" xr:uid="{00000000-0005-0000-0000-000088730000}"/>
    <cellStyle name="Comma 4 8 3_AVA DVA EL" xfId="22335" xr:uid="{00000000-0005-0000-0000-000089730000}"/>
    <cellStyle name="Comma 4 8 4" xfId="22336" xr:uid="{00000000-0005-0000-0000-00008A730000}"/>
    <cellStyle name="Comma 4 8 5" xfId="22337" xr:uid="{00000000-0005-0000-0000-00008B730000}"/>
    <cellStyle name="Comma 4 8_AVA DVA EL" xfId="22338" xr:uid="{00000000-0005-0000-0000-00008C730000}"/>
    <cellStyle name="Comma 4 9" xfId="22339" xr:uid="{00000000-0005-0000-0000-00008D730000}"/>
    <cellStyle name="Comma 4 9 2" xfId="22340" xr:uid="{00000000-0005-0000-0000-00008E730000}"/>
    <cellStyle name="Comma 4 9 2 2" xfId="22341" xr:uid="{00000000-0005-0000-0000-00008F730000}"/>
    <cellStyle name="Comma 4 9 2 3" xfId="22342" xr:uid="{00000000-0005-0000-0000-000090730000}"/>
    <cellStyle name="Comma 4 9 2_AVA DVA EL" xfId="22343" xr:uid="{00000000-0005-0000-0000-000091730000}"/>
    <cellStyle name="Comma 4 9 3" xfId="22344" xr:uid="{00000000-0005-0000-0000-000092730000}"/>
    <cellStyle name="Comma 4 9 3 2" xfId="22345" xr:uid="{00000000-0005-0000-0000-000093730000}"/>
    <cellStyle name="Comma 4 9 3 3" xfId="22346" xr:uid="{00000000-0005-0000-0000-000094730000}"/>
    <cellStyle name="Comma 4 9 3_AVA DVA EL" xfId="22347" xr:uid="{00000000-0005-0000-0000-000095730000}"/>
    <cellStyle name="Comma 4 9 4" xfId="22348" xr:uid="{00000000-0005-0000-0000-000096730000}"/>
    <cellStyle name="Comma 4 9 5" xfId="22349" xr:uid="{00000000-0005-0000-0000-000097730000}"/>
    <cellStyle name="Comma 4 9_AVA DVA EL" xfId="22350" xr:uid="{00000000-0005-0000-0000-000098730000}"/>
    <cellStyle name="Comma 4_AVA DVA EL" xfId="22351" xr:uid="{00000000-0005-0000-0000-000099730000}"/>
    <cellStyle name="Comma 40" xfId="6313" xr:uid="{00000000-0005-0000-0000-00009A730000}"/>
    <cellStyle name="Comma 41" xfId="6314" xr:uid="{00000000-0005-0000-0000-00009B730000}"/>
    <cellStyle name="Comma 42" xfId="6315" xr:uid="{00000000-0005-0000-0000-00009C730000}"/>
    <cellStyle name="Comma 43" xfId="6316" xr:uid="{00000000-0005-0000-0000-00009D730000}"/>
    <cellStyle name="Comma 44" xfId="35677" xr:uid="{00000000-0005-0000-0000-00009E730000}"/>
    <cellStyle name="Comma 45" xfId="35976" xr:uid="{00000000-0005-0000-0000-00009F730000}"/>
    <cellStyle name="Comma 46" xfId="36286" xr:uid="{00000000-0005-0000-0000-0000A0730000}"/>
    <cellStyle name="Comma 47" xfId="36013" xr:uid="{00000000-0005-0000-0000-0000A1730000}"/>
    <cellStyle name="Comma 48" xfId="36805" xr:uid="{00000000-0005-0000-0000-0000A2730000}"/>
    <cellStyle name="Comma 5" xfId="6317" xr:uid="{00000000-0005-0000-0000-0000A3730000}"/>
    <cellStyle name="Comma 5 10" xfId="22352" xr:uid="{00000000-0005-0000-0000-0000A4730000}"/>
    <cellStyle name="Comma 5 10 2" xfId="22353" xr:uid="{00000000-0005-0000-0000-0000A5730000}"/>
    <cellStyle name="Comma 5 10 2 2" xfId="22354" xr:uid="{00000000-0005-0000-0000-0000A6730000}"/>
    <cellStyle name="Comma 5 10 2 3" xfId="22355" xr:uid="{00000000-0005-0000-0000-0000A7730000}"/>
    <cellStyle name="Comma 5 10 2_AVA DVA EL" xfId="22356" xr:uid="{00000000-0005-0000-0000-0000A8730000}"/>
    <cellStyle name="Comma 5 10 3" xfId="22357" xr:uid="{00000000-0005-0000-0000-0000A9730000}"/>
    <cellStyle name="Comma 5 10 4" xfId="22358" xr:uid="{00000000-0005-0000-0000-0000AA730000}"/>
    <cellStyle name="Comma 5 10_AVA DVA EL" xfId="22359" xr:uid="{00000000-0005-0000-0000-0000AB730000}"/>
    <cellStyle name="Comma 5 11" xfId="22360" xr:uid="{00000000-0005-0000-0000-0000AC730000}"/>
    <cellStyle name="Comma 5 11 2" xfId="22361" xr:uid="{00000000-0005-0000-0000-0000AD730000}"/>
    <cellStyle name="Comma 5 11 3" xfId="22362" xr:uid="{00000000-0005-0000-0000-0000AE730000}"/>
    <cellStyle name="Comma 5 11_AVA DVA EL" xfId="22363" xr:uid="{00000000-0005-0000-0000-0000AF730000}"/>
    <cellStyle name="Comma 5 12" xfId="22364" xr:uid="{00000000-0005-0000-0000-0000B0730000}"/>
    <cellStyle name="Comma 5 12 2" xfId="22365" xr:uid="{00000000-0005-0000-0000-0000B1730000}"/>
    <cellStyle name="Comma 5 12 3" xfId="22366" xr:uid="{00000000-0005-0000-0000-0000B2730000}"/>
    <cellStyle name="Comma 5 12_AVA DVA EL" xfId="22367" xr:uid="{00000000-0005-0000-0000-0000B3730000}"/>
    <cellStyle name="Comma 5 13" xfId="22368" xr:uid="{00000000-0005-0000-0000-0000B4730000}"/>
    <cellStyle name="Comma 5 13 2" xfId="22369" xr:uid="{00000000-0005-0000-0000-0000B5730000}"/>
    <cellStyle name="Comma 5 13 3" xfId="22370" xr:uid="{00000000-0005-0000-0000-0000B6730000}"/>
    <cellStyle name="Comma 5 13_AVA DVA EL" xfId="22371" xr:uid="{00000000-0005-0000-0000-0000B7730000}"/>
    <cellStyle name="Comma 5 14" xfId="22372" xr:uid="{00000000-0005-0000-0000-0000B8730000}"/>
    <cellStyle name="Comma 5 15" xfId="36833" xr:uid="{00000000-0005-0000-0000-0000B9730000}"/>
    <cellStyle name="Comma 5 16" xfId="47965" xr:uid="{00000000-0005-0000-0000-0000BA730000}"/>
    <cellStyle name="Comma 5 17" xfId="47966" xr:uid="{00000000-0005-0000-0000-0000BB730000}"/>
    <cellStyle name="Comma 5 2" xfId="6318" xr:uid="{00000000-0005-0000-0000-0000BC730000}"/>
    <cellStyle name="Comma 5 2 10" xfId="22373" xr:uid="{00000000-0005-0000-0000-0000BD730000}"/>
    <cellStyle name="Comma 5 2 10 2" xfId="22374" xr:uid="{00000000-0005-0000-0000-0000BE730000}"/>
    <cellStyle name="Comma 5 2 10 3" xfId="22375" xr:uid="{00000000-0005-0000-0000-0000BF730000}"/>
    <cellStyle name="Comma 5 2 10_AVA DVA EL" xfId="22376" xr:uid="{00000000-0005-0000-0000-0000C0730000}"/>
    <cellStyle name="Comma 5 2 11" xfId="22377" xr:uid="{00000000-0005-0000-0000-0000C1730000}"/>
    <cellStyle name="Comma 5 2 2" xfId="6319" xr:uid="{00000000-0005-0000-0000-0000C2730000}"/>
    <cellStyle name="Comma 5 2 2 2" xfId="22378" xr:uid="{00000000-0005-0000-0000-0000C3730000}"/>
    <cellStyle name="Comma 5 2 2 2 2" xfId="22379" xr:uid="{00000000-0005-0000-0000-0000C4730000}"/>
    <cellStyle name="Comma 5 2 2 2 3" xfId="22380" xr:uid="{00000000-0005-0000-0000-0000C5730000}"/>
    <cellStyle name="Comma 5 2 2 2_AVA DVA EL" xfId="22381" xr:uid="{00000000-0005-0000-0000-0000C6730000}"/>
    <cellStyle name="Comma 5 2 2 3" xfId="22382" xr:uid="{00000000-0005-0000-0000-0000C7730000}"/>
    <cellStyle name="Comma 5 2 2 3 2" xfId="22383" xr:uid="{00000000-0005-0000-0000-0000C8730000}"/>
    <cellStyle name="Comma 5 2 2 3 3" xfId="22384" xr:uid="{00000000-0005-0000-0000-0000C9730000}"/>
    <cellStyle name="Comma 5 2 2 3_AVA DVA EL" xfId="22385" xr:uid="{00000000-0005-0000-0000-0000CA730000}"/>
    <cellStyle name="Comma 5 2 2 4" xfId="22386" xr:uid="{00000000-0005-0000-0000-0000CB730000}"/>
    <cellStyle name="Comma 5 2 2 5" xfId="22387" xr:uid="{00000000-0005-0000-0000-0000CC730000}"/>
    <cellStyle name="Comma 5 2 2_AVA DVA EL" xfId="22388" xr:uid="{00000000-0005-0000-0000-0000CD730000}"/>
    <cellStyle name="Comma 5 2 3" xfId="22389" xr:uid="{00000000-0005-0000-0000-0000CE730000}"/>
    <cellStyle name="Comma 5 2 3 2" xfId="22390" xr:uid="{00000000-0005-0000-0000-0000CF730000}"/>
    <cellStyle name="Comma 5 2 3 3" xfId="22391" xr:uid="{00000000-0005-0000-0000-0000D0730000}"/>
    <cellStyle name="Comma 5 2 3_AVA DVA EL" xfId="22392" xr:uid="{00000000-0005-0000-0000-0000D1730000}"/>
    <cellStyle name="Comma 5 2 4" xfId="22393" xr:uid="{00000000-0005-0000-0000-0000D2730000}"/>
    <cellStyle name="Comma 5 2 4 2" xfId="22394" xr:uid="{00000000-0005-0000-0000-0000D3730000}"/>
    <cellStyle name="Comma 5 2 4 3" xfId="22395" xr:uid="{00000000-0005-0000-0000-0000D4730000}"/>
    <cellStyle name="Comma 5 2 4_AVA DVA EL" xfId="22396" xr:uid="{00000000-0005-0000-0000-0000D5730000}"/>
    <cellStyle name="Comma 5 2 5" xfId="22397" xr:uid="{00000000-0005-0000-0000-0000D6730000}"/>
    <cellStyle name="Comma 5 2 5 2" xfId="22398" xr:uid="{00000000-0005-0000-0000-0000D7730000}"/>
    <cellStyle name="Comma 5 2 5 3" xfId="22399" xr:uid="{00000000-0005-0000-0000-0000D8730000}"/>
    <cellStyle name="Comma 5 2 5_AVA DVA EL" xfId="22400" xr:uid="{00000000-0005-0000-0000-0000D9730000}"/>
    <cellStyle name="Comma 5 2 6" xfId="22401" xr:uid="{00000000-0005-0000-0000-0000DA730000}"/>
    <cellStyle name="Comma 5 2 6 2" xfId="22402" xr:uid="{00000000-0005-0000-0000-0000DB730000}"/>
    <cellStyle name="Comma 5 2 6 3" xfId="22403" xr:uid="{00000000-0005-0000-0000-0000DC730000}"/>
    <cellStyle name="Comma 5 2 6_AVA DVA EL" xfId="22404" xr:uid="{00000000-0005-0000-0000-0000DD730000}"/>
    <cellStyle name="Comma 5 2 7" xfId="22405" xr:uid="{00000000-0005-0000-0000-0000DE730000}"/>
    <cellStyle name="Comma 5 2 7 2" xfId="22406" xr:uid="{00000000-0005-0000-0000-0000DF730000}"/>
    <cellStyle name="Comma 5 2 7 3" xfId="22407" xr:uid="{00000000-0005-0000-0000-0000E0730000}"/>
    <cellStyle name="Comma 5 2 7_AVA DVA EL" xfId="22408" xr:uid="{00000000-0005-0000-0000-0000E1730000}"/>
    <cellStyle name="Comma 5 2 8" xfId="22409" xr:uid="{00000000-0005-0000-0000-0000E2730000}"/>
    <cellStyle name="Comma 5 2 8 2" xfId="22410" xr:uid="{00000000-0005-0000-0000-0000E3730000}"/>
    <cellStyle name="Comma 5 2 8 3" xfId="22411" xr:uid="{00000000-0005-0000-0000-0000E4730000}"/>
    <cellStyle name="Comma 5 2 8_AVA DVA EL" xfId="22412" xr:uid="{00000000-0005-0000-0000-0000E5730000}"/>
    <cellStyle name="Comma 5 2 9" xfId="22413" xr:uid="{00000000-0005-0000-0000-0000E6730000}"/>
    <cellStyle name="Comma 5 2 9 2" xfId="22414" xr:uid="{00000000-0005-0000-0000-0000E7730000}"/>
    <cellStyle name="Comma 5 2 9 3" xfId="22415" xr:uid="{00000000-0005-0000-0000-0000E8730000}"/>
    <cellStyle name="Comma 5 2 9_AVA DVA EL" xfId="22416" xr:uid="{00000000-0005-0000-0000-0000E9730000}"/>
    <cellStyle name="Comma 5 2_A01" xfId="12486" xr:uid="{00000000-0005-0000-0000-0000EA730000}"/>
    <cellStyle name="Comma 5 3" xfId="6320" xr:uid="{00000000-0005-0000-0000-0000EB730000}"/>
    <cellStyle name="Comma 5 3 10" xfId="22417" xr:uid="{00000000-0005-0000-0000-0000EC730000}"/>
    <cellStyle name="Comma 5 3 10 2" xfId="22418" xr:uid="{00000000-0005-0000-0000-0000ED730000}"/>
    <cellStyle name="Comma 5 3 10 3" xfId="22419" xr:uid="{00000000-0005-0000-0000-0000EE730000}"/>
    <cellStyle name="Comma 5 3 10_AVA DVA EL" xfId="22420" xr:uid="{00000000-0005-0000-0000-0000EF730000}"/>
    <cellStyle name="Comma 5 3 11" xfId="22421" xr:uid="{00000000-0005-0000-0000-0000F0730000}"/>
    <cellStyle name="Comma 5 3 11 2" xfId="22422" xr:uid="{00000000-0005-0000-0000-0000F1730000}"/>
    <cellStyle name="Comma 5 3 11 3" xfId="22423" xr:uid="{00000000-0005-0000-0000-0000F2730000}"/>
    <cellStyle name="Comma 5 3 11_AVA DVA EL" xfId="22424" xr:uid="{00000000-0005-0000-0000-0000F3730000}"/>
    <cellStyle name="Comma 5 3 12" xfId="22425" xr:uid="{00000000-0005-0000-0000-0000F4730000}"/>
    <cellStyle name="Comma 5 3 13" xfId="22426" xr:uid="{00000000-0005-0000-0000-0000F5730000}"/>
    <cellStyle name="Comma 5 3 2" xfId="22427" xr:uid="{00000000-0005-0000-0000-0000F6730000}"/>
    <cellStyle name="Comma 5 3 2 10" xfId="22428" xr:uid="{00000000-0005-0000-0000-0000F7730000}"/>
    <cellStyle name="Comma 5 3 2 11" xfId="22429" xr:uid="{00000000-0005-0000-0000-0000F8730000}"/>
    <cellStyle name="Comma 5 3 2 2" xfId="22430" xr:uid="{00000000-0005-0000-0000-0000F9730000}"/>
    <cellStyle name="Comma 5 3 2 2 2" xfId="22431" xr:uid="{00000000-0005-0000-0000-0000FA730000}"/>
    <cellStyle name="Comma 5 3 2 2 2 2" xfId="22432" xr:uid="{00000000-0005-0000-0000-0000FB730000}"/>
    <cellStyle name="Comma 5 3 2 2 2 3" xfId="22433" xr:uid="{00000000-0005-0000-0000-0000FC730000}"/>
    <cellStyle name="Comma 5 3 2 2 2_AVA DVA EL" xfId="22434" xr:uid="{00000000-0005-0000-0000-0000FD730000}"/>
    <cellStyle name="Comma 5 3 2 2 3" xfId="22435" xr:uid="{00000000-0005-0000-0000-0000FE730000}"/>
    <cellStyle name="Comma 5 3 2 2 3 2" xfId="22436" xr:uid="{00000000-0005-0000-0000-0000FF730000}"/>
    <cellStyle name="Comma 5 3 2 2 3 3" xfId="22437" xr:uid="{00000000-0005-0000-0000-000000740000}"/>
    <cellStyle name="Comma 5 3 2 2 3_AVA DVA EL" xfId="22438" xr:uid="{00000000-0005-0000-0000-000001740000}"/>
    <cellStyle name="Comma 5 3 2 2 4" xfId="22439" xr:uid="{00000000-0005-0000-0000-000002740000}"/>
    <cellStyle name="Comma 5 3 2 2 5" xfId="22440" xr:uid="{00000000-0005-0000-0000-000003740000}"/>
    <cellStyle name="Comma 5 3 2 2_AVA DVA EL" xfId="22441" xr:uid="{00000000-0005-0000-0000-000004740000}"/>
    <cellStyle name="Comma 5 3 2 3" xfId="22442" xr:uid="{00000000-0005-0000-0000-000005740000}"/>
    <cellStyle name="Comma 5 3 2 3 2" xfId="22443" xr:uid="{00000000-0005-0000-0000-000006740000}"/>
    <cellStyle name="Comma 5 3 2 3 3" xfId="22444" xr:uid="{00000000-0005-0000-0000-000007740000}"/>
    <cellStyle name="Comma 5 3 2 3_AVA DVA EL" xfId="22445" xr:uid="{00000000-0005-0000-0000-000008740000}"/>
    <cellStyle name="Comma 5 3 2 4" xfId="22446" xr:uid="{00000000-0005-0000-0000-000009740000}"/>
    <cellStyle name="Comma 5 3 2 4 2" xfId="22447" xr:uid="{00000000-0005-0000-0000-00000A740000}"/>
    <cellStyle name="Comma 5 3 2 4 3" xfId="22448" xr:uid="{00000000-0005-0000-0000-00000B740000}"/>
    <cellStyle name="Comma 5 3 2 4_AVA DVA EL" xfId="22449" xr:uid="{00000000-0005-0000-0000-00000C740000}"/>
    <cellStyle name="Comma 5 3 2 5" xfId="22450" xr:uid="{00000000-0005-0000-0000-00000D740000}"/>
    <cellStyle name="Comma 5 3 2 5 2" xfId="22451" xr:uid="{00000000-0005-0000-0000-00000E740000}"/>
    <cellStyle name="Comma 5 3 2 5 3" xfId="22452" xr:uid="{00000000-0005-0000-0000-00000F740000}"/>
    <cellStyle name="Comma 5 3 2 5_AVA DVA EL" xfId="22453" xr:uid="{00000000-0005-0000-0000-000010740000}"/>
    <cellStyle name="Comma 5 3 2 6" xfId="22454" xr:uid="{00000000-0005-0000-0000-000011740000}"/>
    <cellStyle name="Comma 5 3 2 6 2" xfId="22455" xr:uid="{00000000-0005-0000-0000-000012740000}"/>
    <cellStyle name="Comma 5 3 2 6 3" xfId="22456" xr:uid="{00000000-0005-0000-0000-000013740000}"/>
    <cellStyle name="Comma 5 3 2 6_AVA DVA EL" xfId="22457" xr:uid="{00000000-0005-0000-0000-000014740000}"/>
    <cellStyle name="Comma 5 3 2 7" xfId="22458" xr:uid="{00000000-0005-0000-0000-000015740000}"/>
    <cellStyle name="Comma 5 3 2 7 2" xfId="22459" xr:uid="{00000000-0005-0000-0000-000016740000}"/>
    <cellStyle name="Comma 5 3 2 7 3" xfId="22460" xr:uid="{00000000-0005-0000-0000-000017740000}"/>
    <cellStyle name="Comma 5 3 2 7_AVA DVA EL" xfId="22461" xr:uid="{00000000-0005-0000-0000-000018740000}"/>
    <cellStyle name="Comma 5 3 2 8" xfId="22462" xr:uid="{00000000-0005-0000-0000-000019740000}"/>
    <cellStyle name="Comma 5 3 2 8 2" xfId="22463" xr:uid="{00000000-0005-0000-0000-00001A740000}"/>
    <cellStyle name="Comma 5 3 2 8 3" xfId="22464" xr:uid="{00000000-0005-0000-0000-00001B740000}"/>
    <cellStyle name="Comma 5 3 2 8_AVA DVA EL" xfId="22465" xr:uid="{00000000-0005-0000-0000-00001C740000}"/>
    <cellStyle name="Comma 5 3 2 9" xfId="22466" xr:uid="{00000000-0005-0000-0000-00001D740000}"/>
    <cellStyle name="Comma 5 3 2 9 2" xfId="22467" xr:uid="{00000000-0005-0000-0000-00001E740000}"/>
    <cellStyle name="Comma 5 3 2 9 3" xfId="22468" xr:uid="{00000000-0005-0000-0000-00001F740000}"/>
    <cellStyle name="Comma 5 3 2 9_AVA DVA EL" xfId="22469" xr:uid="{00000000-0005-0000-0000-000020740000}"/>
    <cellStyle name="Comma 5 3 2_AVA DVA EL" xfId="22470" xr:uid="{00000000-0005-0000-0000-000021740000}"/>
    <cellStyle name="Comma 5 3 3" xfId="22471" xr:uid="{00000000-0005-0000-0000-000022740000}"/>
    <cellStyle name="Comma 5 3 3 2" xfId="22472" xr:uid="{00000000-0005-0000-0000-000023740000}"/>
    <cellStyle name="Comma 5 3 3 2 2" xfId="22473" xr:uid="{00000000-0005-0000-0000-000024740000}"/>
    <cellStyle name="Comma 5 3 3 2 3" xfId="22474" xr:uid="{00000000-0005-0000-0000-000025740000}"/>
    <cellStyle name="Comma 5 3 3 2_AVA DVA EL" xfId="22475" xr:uid="{00000000-0005-0000-0000-000026740000}"/>
    <cellStyle name="Comma 5 3 3 3" xfId="22476" xr:uid="{00000000-0005-0000-0000-000027740000}"/>
    <cellStyle name="Comma 5 3 3 3 2" xfId="22477" xr:uid="{00000000-0005-0000-0000-000028740000}"/>
    <cellStyle name="Comma 5 3 3 3 3" xfId="22478" xr:uid="{00000000-0005-0000-0000-000029740000}"/>
    <cellStyle name="Comma 5 3 3 3_AVA DVA EL" xfId="22479" xr:uid="{00000000-0005-0000-0000-00002A740000}"/>
    <cellStyle name="Comma 5 3 3 4" xfId="22480" xr:uid="{00000000-0005-0000-0000-00002B740000}"/>
    <cellStyle name="Comma 5 3 3 5" xfId="22481" xr:uid="{00000000-0005-0000-0000-00002C740000}"/>
    <cellStyle name="Comma 5 3 3_AVA DVA EL" xfId="22482" xr:uid="{00000000-0005-0000-0000-00002D740000}"/>
    <cellStyle name="Comma 5 3 4" xfId="22483" xr:uid="{00000000-0005-0000-0000-00002E740000}"/>
    <cellStyle name="Comma 5 3 4 2" xfId="22484" xr:uid="{00000000-0005-0000-0000-00002F740000}"/>
    <cellStyle name="Comma 5 3 4 3" xfId="22485" xr:uid="{00000000-0005-0000-0000-000030740000}"/>
    <cellStyle name="Comma 5 3 4_AVA DVA EL" xfId="22486" xr:uid="{00000000-0005-0000-0000-000031740000}"/>
    <cellStyle name="Comma 5 3 5" xfId="22487" xr:uid="{00000000-0005-0000-0000-000032740000}"/>
    <cellStyle name="Comma 5 3 5 2" xfId="22488" xr:uid="{00000000-0005-0000-0000-000033740000}"/>
    <cellStyle name="Comma 5 3 5 3" xfId="22489" xr:uid="{00000000-0005-0000-0000-000034740000}"/>
    <cellStyle name="Comma 5 3 5_AVA DVA EL" xfId="22490" xr:uid="{00000000-0005-0000-0000-000035740000}"/>
    <cellStyle name="Comma 5 3 6" xfId="22491" xr:uid="{00000000-0005-0000-0000-000036740000}"/>
    <cellStyle name="Comma 5 3 6 2" xfId="22492" xr:uid="{00000000-0005-0000-0000-000037740000}"/>
    <cellStyle name="Comma 5 3 6 3" xfId="22493" xr:uid="{00000000-0005-0000-0000-000038740000}"/>
    <cellStyle name="Comma 5 3 6_AVA DVA EL" xfId="22494" xr:uid="{00000000-0005-0000-0000-000039740000}"/>
    <cellStyle name="Comma 5 3 7" xfId="22495" xr:uid="{00000000-0005-0000-0000-00003A740000}"/>
    <cellStyle name="Comma 5 3 7 2" xfId="22496" xr:uid="{00000000-0005-0000-0000-00003B740000}"/>
    <cellStyle name="Comma 5 3 7 3" xfId="22497" xr:uid="{00000000-0005-0000-0000-00003C740000}"/>
    <cellStyle name="Comma 5 3 7_AVA DVA EL" xfId="22498" xr:uid="{00000000-0005-0000-0000-00003D740000}"/>
    <cellStyle name="Comma 5 3 8" xfId="22499" xr:uid="{00000000-0005-0000-0000-00003E740000}"/>
    <cellStyle name="Comma 5 3 8 2" xfId="22500" xr:uid="{00000000-0005-0000-0000-00003F740000}"/>
    <cellStyle name="Comma 5 3 8 3" xfId="22501" xr:uid="{00000000-0005-0000-0000-000040740000}"/>
    <cellStyle name="Comma 5 3 8_AVA DVA EL" xfId="22502" xr:uid="{00000000-0005-0000-0000-000041740000}"/>
    <cellStyle name="Comma 5 3 9" xfId="22503" xr:uid="{00000000-0005-0000-0000-000042740000}"/>
    <cellStyle name="Comma 5 3 9 2" xfId="22504" xr:uid="{00000000-0005-0000-0000-000043740000}"/>
    <cellStyle name="Comma 5 3 9 3" xfId="22505" xr:uid="{00000000-0005-0000-0000-000044740000}"/>
    <cellStyle name="Comma 5 3 9_AVA DVA EL" xfId="22506" xr:uid="{00000000-0005-0000-0000-000045740000}"/>
    <cellStyle name="Comma 5 3_AVA DVA EL" xfId="22507" xr:uid="{00000000-0005-0000-0000-000046740000}"/>
    <cellStyle name="Comma 5 4" xfId="6321" xr:uid="{00000000-0005-0000-0000-000047740000}"/>
    <cellStyle name="Comma 5 4 2" xfId="22508" xr:uid="{00000000-0005-0000-0000-000048740000}"/>
    <cellStyle name="Comma 5 4 3" xfId="22509" xr:uid="{00000000-0005-0000-0000-000049740000}"/>
    <cellStyle name="Comma 5 4_AVA DVA EL" xfId="22510" xr:uid="{00000000-0005-0000-0000-00004A740000}"/>
    <cellStyle name="Comma 5 5" xfId="6322" xr:uid="{00000000-0005-0000-0000-00004B740000}"/>
    <cellStyle name="Comma 5 5 2" xfId="22511" xr:uid="{00000000-0005-0000-0000-00004C740000}"/>
    <cellStyle name="Comma 5 5 3" xfId="22512" xr:uid="{00000000-0005-0000-0000-00004D740000}"/>
    <cellStyle name="Comma 5 5_AVA DVA EL" xfId="22513" xr:uid="{00000000-0005-0000-0000-00004E740000}"/>
    <cellStyle name="Comma 5 6" xfId="6323" xr:uid="{00000000-0005-0000-0000-00004F740000}"/>
    <cellStyle name="Comma 5 6 2" xfId="22514" xr:uid="{00000000-0005-0000-0000-000050740000}"/>
    <cellStyle name="Comma 5 6 3" xfId="22515" xr:uid="{00000000-0005-0000-0000-000051740000}"/>
    <cellStyle name="Comma 5 6_AVA DVA EL" xfId="22516" xr:uid="{00000000-0005-0000-0000-000052740000}"/>
    <cellStyle name="Comma 5 7" xfId="6324" xr:uid="{00000000-0005-0000-0000-000053740000}"/>
    <cellStyle name="Comma 5 7 2" xfId="22517" xr:uid="{00000000-0005-0000-0000-000054740000}"/>
    <cellStyle name="Comma 5 7 2 2" xfId="22518" xr:uid="{00000000-0005-0000-0000-000055740000}"/>
    <cellStyle name="Comma 5 7 2 3" xfId="22519" xr:uid="{00000000-0005-0000-0000-000056740000}"/>
    <cellStyle name="Comma 5 7 2_AVA DVA EL" xfId="22520" xr:uid="{00000000-0005-0000-0000-000057740000}"/>
    <cellStyle name="Comma 5 7 3" xfId="22521" xr:uid="{00000000-0005-0000-0000-000058740000}"/>
    <cellStyle name="Comma 5 7 4" xfId="22522" xr:uid="{00000000-0005-0000-0000-000059740000}"/>
    <cellStyle name="Comma 5 7_AVA DVA EL" xfId="22523" xr:uid="{00000000-0005-0000-0000-00005A740000}"/>
    <cellStyle name="Comma 5 8" xfId="22524" xr:uid="{00000000-0005-0000-0000-00005B740000}"/>
    <cellStyle name="Comma 5 8 2" xfId="22525" xr:uid="{00000000-0005-0000-0000-00005C740000}"/>
    <cellStyle name="Comma 5 8 2 2" xfId="22526" xr:uid="{00000000-0005-0000-0000-00005D740000}"/>
    <cellStyle name="Comma 5 8 2 3" xfId="22527" xr:uid="{00000000-0005-0000-0000-00005E740000}"/>
    <cellStyle name="Comma 5 8 2_AVA DVA EL" xfId="22528" xr:uid="{00000000-0005-0000-0000-00005F740000}"/>
    <cellStyle name="Comma 5 8 3" xfId="22529" xr:uid="{00000000-0005-0000-0000-000060740000}"/>
    <cellStyle name="Comma 5 8 4" xfId="22530" xr:uid="{00000000-0005-0000-0000-000061740000}"/>
    <cellStyle name="Comma 5 8_AVA DVA EL" xfId="22531" xr:uid="{00000000-0005-0000-0000-000062740000}"/>
    <cellStyle name="Comma 5 9" xfId="22532" xr:uid="{00000000-0005-0000-0000-000063740000}"/>
    <cellStyle name="Comma 5 9 2" xfId="22533" xr:uid="{00000000-0005-0000-0000-000064740000}"/>
    <cellStyle name="Comma 5 9 2 2" xfId="22534" xr:uid="{00000000-0005-0000-0000-000065740000}"/>
    <cellStyle name="Comma 5 9 2 3" xfId="22535" xr:uid="{00000000-0005-0000-0000-000066740000}"/>
    <cellStyle name="Comma 5 9 2_AVA DVA EL" xfId="22536" xr:uid="{00000000-0005-0000-0000-000067740000}"/>
    <cellStyle name="Comma 5 9 3" xfId="22537" xr:uid="{00000000-0005-0000-0000-000068740000}"/>
    <cellStyle name="Comma 5 9 4" xfId="22538" xr:uid="{00000000-0005-0000-0000-000069740000}"/>
    <cellStyle name="Comma 5 9_AVA DVA EL" xfId="22539" xr:uid="{00000000-0005-0000-0000-00006A740000}"/>
    <cellStyle name="Comma 5_A01" xfId="12485" xr:uid="{00000000-0005-0000-0000-00006B740000}"/>
    <cellStyle name="Comma 6" xfId="6325" xr:uid="{00000000-0005-0000-0000-00006C740000}"/>
    <cellStyle name="Comma 6 2" xfId="6326" xr:uid="{00000000-0005-0000-0000-00006D740000}"/>
    <cellStyle name="Comma 6 2 2" xfId="22540" xr:uid="{00000000-0005-0000-0000-00006E740000}"/>
    <cellStyle name="Comma 6 2 2 2" xfId="22541" xr:uid="{00000000-0005-0000-0000-00006F740000}"/>
    <cellStyle name="Comma 6 2 2 3" xfId="22542" xr:uid="{00000000-0005-0000-0000-000070740000}"/>
    <cellStyle name="Comma 6 2 2_AVA DVA EL" xfId="22543" xr:uid="{00000000-0005-0000-0000-000071740000}"/>
    <cellStyle name="Comma 6 2 3" xfId="22544" xr:uid="{00000000-0005-0000-0000-000072740000}"/>
    <cellStyle name="Comma 6 2 4" xfId="22545" xr:uid="{00000000-0005-0000-0000-000073740000}"/>
    <cellStyle name="Comma 6 2_AVA DVA EL" xfId="22546" xr:uid="{00000000-0005-0000-0000-000074740000}"/>
    <cellStyle name="Comma 6 3" xfId="6327" xr:uid="{00000000-0005-0000-0000-000075740000}"/>
    <cellStyle name="Comma 6 3 2" xfId="22547" xr:uid="{00000000-0005-0000-0000-000076740000}"/>
    <cellStyle name="Comma 6 3 3" xfId="22548" xr:uid="{00000000-0005-0000-0000-000077740000}"/>
    <cellStyle name="Comma 6 3_AVA DVA EL" xfId="22549" xr:uid="{00000000-0005-0000-0000-000078740000}"/>
    <cellStyle name="Comma 6 4" xfId="6328" xr:uid="{00000000-0005-0000-0000-000079740000}"/>
    <cellStyle name="Comma 6 4 2" xfId="22550" xr:uid="{00000000-0005-0000-0000-00007A740000}"/>
    <cellStyle name="Comma 6 4 3" xfId="22551" xr:uid="{00000000-0005-0000-0000-00007B740000}"/>
    <cellStyle name="Comma 6 4_AVA DVA EL" xfId="22552" xr:uid="{00000000-0005-0000-0000-00007C740000}"/>
    <cellStyle name="Comma 6 5" xfId="22553" xr:uid="{00000000-0005-0000-0000-00007D740000}"/>
    <cellStyle name="Comma 6 5 2" xfId="22554" xr:uid="{00000000-0005-0000-0000-00007E740000}"/>
    <cellStyle name="Comma 6 5 3" xfId="22555" xr:uid="{00000000-0005-0000-0000-00007F740000}"/>
    <cellStyle name="Comma 6 5_AVA DVA EL" xfId="22556" xr:uid="{00000000-0005-0000-0000-000080740000}"/>
    <cellStyle name="Comma 6 6" xfId="22557" xr:uid="{00000000-0005-0000-0000-000081740000}"/>
    <cellStyle name="Comma 6 6 2" xfId="22558" xr:uid="{00000000-0005-0000-0000-000082740000}"/>
    <cellStyle name="Comma 6 6 3" xfId="22559" xr:uid="{00000000-0005-0000-0000-000083740000}"/>
    <cellStyle name="Comma 6 6_AVA DVA EL" xfId="22560" xr:uid="{00000000-0005-0000-0000-000084740000}"/>
    <cellStyle name="Comma 6 7" xfId="22561" xr:uid="{00000000-0005-0000-0000-000085740000}"/>
    <cellStyle name="Comma 6 7 2" xfId="22562" xr:uid="{00000000-0005-0000-0000-000086740000}"/>
    <cellStyle name="Comma 6 7 3" xfId="22563" xr:uid="{00000000-0005-0000-0000-000087740000}"/>
    <cellStyle name="Comma 6 7_AVA DVA EL" xfId="22564" xr:uid="{00000000-0005-0000-0000-000088740000}"/>
    <cellStyle name="Comma 6 8" xfId="22565" xr:uid="{00000000-0005-0000-0000-000089740000}"/>
    <cellStyle name="Comma 6 9" xfId="47967" xr:uid="{00000000-0005-0000-0000-00008A740000}"/>
    <cellStyle name="Comma 6_AVA DVA EL" xfId="22566" xr:uid="{00000000-0005-0000-0000-00008B740000}"/>
    <cellStyle name="Comma 7" xfId="6329" xr:uid="{00000000-0005-0000-0000-00008C740000}"/>
    <cellStyle name="Comma 7 2" xfId="6330" xr:uid="{00000000-0005-0000-0000-00008D740000}"/>
    <cellStyle name="Comma 7 2 2" xfId="22567" xr:uid="{00000000-0005-0000-0000-00008E740000}"/>
    <cellStyle name="Comma 7 2 2 2" xfId="22568" xr:uid="{00000000-0005-0000-0000-00008F740000}"/>
    <cellStyle name="Comma 7 2 2 3" xfId="22569" xr:uid="{00000000-0005-0000-0000-000090740000}"/>
    <cellStyle name="Comma 7 2 2_AVA DVA EL" xfId="22570" xr:uid="{00000000-0005-0000-0000-000091740000}"/>
    <cellStyle name="Comma 7 2 3" xfId="22571" xr:uid="{00000000-0005-0000-0000-000092740000}"/>
    <cellStyle name="Comma 7 2 3 2" xfId="22572" xr:uid="{00000000-0005-0000-0000-000093740000}"/>
    <cellStyle name="Comma 7 2 3 3" xfId="22573" xr:uid="{00000000-0005-0000-0000-000094740000}"/>
    <cellStyle name="Comma 7 2 3_AVA DVA EL" xfId="22574" xr:uid="{00000000-0005-0000-0000-000095740000}"/>
    <cellStyle name="Comma 7 2 4" xfId="22575" xr:uid="{00000000-0005-0000-0000-000096740000}"/>
    <cellStyle name="Comma 7 2 5" xfId="22576" xr:uid="{00000000-0005-0000-0000-000097740000}"/>
    <cellStyle name="Comma 7 2 6" xfId="47968" xr:uid="{00000000-0005-0000-0000-000098740000}"/>
    <cellStyle name="Comma 7 2_AVA DVA EL" xfId="22577" xr:uid="{00000000-0005-0000-0000-000099740000}"/>
    <cellStyle name="Comma 7 3" xfId="6331" xr:uid="{00000000-0005-0000-0000-00009A740000}"/>
    <cellStyle name="Comma 7 3 2" xfId="22578" xr:uid="{00000000-0005-0000-0000-00009B740000}"/>
    <cellStyle name="Comma 7 3 3" xfId="22579" xr:uid="{00000000-0005-0000-0000-00009C740000}"/>
    <cellStyle name="Comma 7 3_AVA DVA EL" xfId="22580" xr:uid="{00000000-0005-0000-0000-00009D740000}"/>
    <cellStyle name="Comma 7 4" xfId="6332" xr:uid="{00000000-0005-0000-0000-00009E740000}"/>
    <cellStyle name="Comma 7 4 2" xfId="22581" xr:uid="{00000000-0005-0000-0000-00009F740000}"/>
    <cellStyle name="Comma 7 4 3" xfId="22582" xr:uid="{00000000-0005-0000-0000-0000A0740000}"/>
    <cellStyle name="Comma 7 4_AVA DVA EL" xfId="22583" xr:uid="{00000000-0005-0000-0000-0000A1740000}"/>
    <cellStyle name="Comma 7 5" xfId="22584" xr:uid="{00000000-0005-0000-0000-0000A2740000}"/>
    <cellStyle name="Comma 7 6" xfId="22585" xr:uid="{00000000-0005-0000-0000-0000A3740000}"/>
    <cellStyle name="Comma 7 7" xfId="47969" xr:uid="{00000000-0005-0000-0000-0000A4740000}"/>
    <cellStyle name="Comma 7_AVA DVA EL" xfId="22586" xr:uid="{00000000-0005-0000-0000-0000A5740000}"/>
    <cellStyle name="Comma 8" xfId="6333" xr:uid="{00000000-0005-0000-0000-0000A6740000}"/>
    <cellStyle name="Comma 8 2" xfId="6334" xr:uid="{00000000-0005-0000-0000-0000A7740000}"/>
    <cellStyle name="Comma 8 2 2" xfId="22587" xr:uid="{00000000-0005-0000-0000-0000A8740000}"/>
    <cellStyle name="Comma 8 2 2 2" xfId="22588" xr:uid="{00000000-0005-0000-0000-0000A9740000}"/>
    <cellStyle name="Comma 8 2 2 3" xfId="22589" xr:uid="{00000000-0005-0000-0000-0000AA740000}"/>
    <cellStyle name="Comma 8 2 2_AVA DVA EL" xfId="22590" xr:uid="{00000000-0005-0000-0000-0000AB740000}"/>
    <cellStyle name="Comma 8 2 3" xfId="22591" xr:uid="{00000000-0005-0000-0000-0000AC740000}"/>
    <cellStyle name="Comma 8 2 4" xfId="36835" xr:uid="{00000000-0005-0000-0000-0000AD740000}"/>
    <cellStyle name="Comma 8 2_AVA DVA EL" xfId="22592" xr:uid="{00000000-0005-0000-0000-0000AE740000}"/>
    <cellStyle name="Comma 8 3" xfId="6335" xr:uid="{00000000-0005-0000-0000-0000AF740000}"/>
    <cellStyle name="Comma 8 3 2" xfId="22593" xr:uid="{00000000-0005-0000-0000-0000B0740000}"/>
    <cellStyle name="Comma 8 3 3" xfId="22594" xr:uid="{00000000-0005-0000-0000-0000B1740000}"/>
    <cellStyle name="Comma 8 3_AVA DVA EL" xfId="22595" xr:uid="{00000000-0005-0000-0000-0000B2740000}"/>
    <cellStyle name="Comma 8 4" xfId="6336" xr:uid="{00000000-0005-0000-0000-0000B3740000}"/>
    <cellStyle name="Comma 8 5" xfId="36834" xr:uid="{00000000-0005-0000-0000-0000B4740000}"/>
    <cellStyle name="Comma 8_AVA DVA EL" xfId="22596" xr:uid="{00000000-0005-0000-0000-0000B5740000}"/>
    <cellStyle name="Comma 9" xfId="6337" xr:uid="{00000000-0005-0000-0000-0000B6740000}"/>
    <cellStyle name="Comma 9 10" xfId="47970" xr:uid="{00000000-0005-0000-0000-0000B7740000}"/>
    <cellStyle name="Comma 9 2" xfId="6338" xr:uid="{00000000-0005-0000-0000-0000B8740000}"/>
    <cellStyle name="Comma 9 2 2" xfId="22597" xr:uid="{00000000-0005-0000-0000-0000B9740000}"/>
    <cellStyle name="Comma 9 2 2 2" xfId="22598" xr:uid="{00000000-0005-0000-0000-0000BA740000}"/>
    <cellStyle name="Comma 9 2 2 3" xfId="22599" xr:uid="{00000000-0005-0000-0000-0000BB740000}"/>
    <cellStyle name="Comma 9 2 2_AVA DVA EL" xfId="22600" xr:uid="{00000000-0005-0000-0000-0000BC740000}"/>
    <cellStyle name="Comma 9 2 3" xfId="22601" xr:uid="{00000000-0005-0000-0000-0000BD740000}"/>
    <cellStyle name="Comma 9 2 4" xfId="22602" xr:uid="{00000000-0005-0000-0000-0000BE740000}"/>
    <cellStyle name="Comma 9 2_AVA DVA EL" xfId="22603" xr:uid="{00000000-0005-0000-0000-0000BF740000}"/>
    <cellStyle name="Comma 9 3" xfId="6339" xr:uid="{00000000-0005-0000-0000-0000C0740000}"/>
    <cellStyle name="Comma 9 3 2" xfId="22604" xr:uid="{00000000-0005-0000-0000-0000C1740000}"/>
    <cellStyle name="Comma 9 3 3" xfId="22605" xr:uid="{00000000-0005-0000-0000-0000C2740000}"/>
    <cellStyle name="Comma 9 3_AVA DVA EL" xfId="22606" xr:uid="{00000000-0005-0000-0000-0000C3740000}"/>
    <cellStyle name="Comma 9 4" xfId="6340" xr:uid="{00000000-0005-0000-0000-0000C4740000}"/>
    <cellStyle name="Comma 9 4 2" xfId="22607" xr:uid="{00000000-0005-0000-0000-0000C5740000}"/>
    <cellStyle name="Comma 9 4 3" xfId="22608" xr:uid="{00000000-0005-0000-0000-0000C6740000}"/>
    <cellStyle name="Comma 9 4_AVA DVA EL" xfId="22609" xr:uid="{00000000-0005-0000-0000-0000C7740000}"/>
    <cellStyle name="Comma 9 5" xfId="22610" xr:uid="{00000000-0005-0000-0000-0000C8740000}"/>
    <cellStyle name="Comma 9 5 2" xfId="22611" xr:uid="{00000000-0005-0000-0000-0000C9740000}"/>
    <cellStyle name="Comma 9 5 3" xfId="22612" xr:uid="{00000000-0005-0000-0000-0000CA740000}"/>
    <cellStyle name="Comma 9 5_AVA DVA EL" xfId="22613" xr:uid="{00000000-0005-0000-0000-0000CB740000}"/>
    <cellStyle name="Comma 9 6" xfId="22614" xr:uid="{00000000-0005-0000-0000-0000CC740000}"/>
    <cellStyle name="Comma 9 7" xfId="22615" xr:uid="{00000000-0005-0000-0000-0000CD740000}"/>
    <cellStyle name="Comma 9 8" xfId="47971" xr:uid="{00000000-0005-0000-0000-0000CE740000}"/>
    <cellStyle name="Comma 9 9" xfId="47972" xr:uid="{00000000-0005-0000-0000-0000CF740000}"/>
    <cellStyle name="Comma 9_AVA DVA EL" xfId="22616" xr:uid="{00000000-0005-0000-0000-0000D0740000}"/>
    <cellStyle name="Comma*" xfId="22617" xr:uid="{00000000-0005-0000-0000-0000D1740000}"/>
    <cellStyle name="Comma* 2" xfId="22618" xr:uid="{00000000-0005-0000-0000-0000D2740000}"/>
    <cellStyle name="Comma* 3" xfId="22619" xr:uid="{00000000-0005-0000-0000-0000D3740000}"/>
    <cellStyle name="Comma*_AVA DVA EL" xfId="22620" xr:uid="{00000000-0005-0000-0000-0000D4740000}"/>
    <cellStyle name="Comma_A01" xfId="6341" xr:uid="{00000000-0005-0000-0000-0000D5740000}"/>
    <cellStyle name="Comma0" xfId="6342" xr:uid="{00000000-0005-0000-0000-0000D6740000}"/>
    <cellStyle name="Comma0 - Modelo1" xfId="6343" xr:uid="{00000000-0005-0000-0000-0000D7740000}"/>
    <cellStyle name="Comma0 - Style1" xfId="6344" xr:uid="{00000000-0005-0000-0000-0000D8740000}"/>
    <cellStyle name="Comma0 2" xfId="6345" xr:uid="{00000000-0005-0000-0000-0000D9740000}"/>
    <cellStyle name="Comma0 2 2" xfId="22621" xr:uid="{00000000-0005-0000-0000-0000DA740000}"/>
    <cellStyle name="Comma0 2 2 2" xfId="47973" xr:uid="{00000000-0005-0000-0000-0000DB740000}"/>
    <cellStyle name="Comma0 2_AVA DVA EL" xfId="22622" xr:uid="{00000000-0005-0000-0000-0000DC740000}"/>
    <cellStyle name="Comma0 3" xfId="22623" xr:uid="{00000000-0005-0000-0000-0000DD740000}"/>
    <cellStyle name="Comma0 3 2" xfId="22624" xr:uid="{00000000-0005-0000-0000-0000DE740000}"/>
    <cellStyle name="Comma0 3 2 2" xfId="22625" xr:uid="{00000000-0005-0000-0000-0000DF740000}"/>
    <cellStyle name="Comma0 3 2 3" xfId="22626" xr:uid="{00000000-0005-0000-0000-0000E0740000}"/>
    <cellStyle name="Comma0 3 2_AVA DVA EL" xfId="22627" xr:uid="{00000000-0005-0000-0000-0000E1740000}"/>
    <cellStyle name="Comma0 3 3" xfId="22628" xr:uid="{00000000-0005-0000-0000-0000E2740000}"/>
    <cellStyle name="Comma0 3 4" xfId="22629" xr:uid="{00000000-0005-0000-0000-0000E3740000}"/>
    <cellStyle name="Comma0 3_AVA DVA EL" xfId="22630" xr:uid="{00000000-0005-0000-0000-0000E4740000}"/>
    <cellStyle name="Comma0 4" xfId="22631" xr:uid="{00000000-0005-0000-0000-0000E5740000}"/>
    <cellStyle name="Comma0_AVA DVA EL" xfId="22632" xr:uid="{00000000-0005-0000-0000-0000E6740000}"/>
    <cellStyle name="Comma1 - Modelo2" xfId="6346" xr:uid="{00000000-0005-0000-0000-0000E7740000}"/>
    <cellStyle name="Comma1 - Style2" xfId="6347" xr:uid="{00000000-0005-0000-0000-0000E8740000}"/>
    <cellStyle name="Common fields" xfId="22633" xr:uid="{00000000-0005-0000-0000-0000E9740000}"/>
    <cellStyle name="Common fields 2" xfId="22634" xr:uid="{00000000-0005-0000-0000-0000EA740000}"/>
    <cellStyle name="Common fields 2 2" xfId="22635" xr:uid="{00000000-0005-0000-0000-0000EB740000}"/>
    <cellStyle name="Common fields 2 3" xfId="22636" xr:uid="{00000000-0005-0000-0000-0000EC740000}"/>
    <cellStyle name="Common fields 2_AVA DVA EL" xfId="22637" xr:uid="{00000000-0005-0000-0000-0000ED740000}"/>
    <cellStyle name="Common fields 3" xfId="22638" xr:uid="{00000000-0005-0000-0000-0000EE740000}"/>
    <cellStyle name="Common fields 4" xfId="22639" xr:uid="{00000000-0005-0000-0000-0000EF740000}"/>
    <cellStyle name="Common fields with names" xfId="22640" xr:uid="{00000000-0005-0000-0000-0000F0740000}"/>
    <cellStyle name="Common fields with names (internal version)" xfId="22641" xr:uid="{00000000-0005-0000-0000-0000F1740000}"/>
    <cellStyle name="Common fields with names (internal version) 2" xfId="22642" xr:uid="{00000000-0005-0000-0000-0000F2740000}"/>
    <cellStyle name="Common fields with names (internal version) 3" xfId="22643" xr:uid="{00000000-0005-0000-0000-0000F3740000}"/>
    <cellStyle name="Common fields with names (internal version)_AVA DVA EL" xfId="22644" xr:uid="{00000000-0005-0000-0000-0000F4740000}"/>
    <cellStyle name="Common fields with names 2" xfId="22645" xr:uid="{00000000-0005-0000-0000-0000F5740000}"/>
    <cellStyle name="Common fields with names 3" xfId="22646" xr:uid="{00000000-0005-0000-0000-0000F6740000}"/>
    <cellStyle name="Common fields with names 4" xfId="22647" xr:uid="{00000000-0005-0000-0000-0000F7740000}"/>
    <cellStyle name="Common fields with names 5" xfId="22648" xr:uid="{00000000-0005-0000-0000-0000F8740000}"/>
    <cellStyle name="Common fields with names 6" xfId="47974" xr:uid="{00000000-0005-0000-0000-0000F9740000}"/>
    <cellStyle name="Common fields with names 7" xfId="47975" xr:uid="{00000000-0005-0000-0000-0000FA740000}"/>
    <cellStyle name="Common fields with names_AVA DVA EL" xfId="22649" xr:uid="{00000000-0005-0000-0000-0000FB740000}"/>
    <cellStyle name="Common fields_AVA DVA EL" xfId="22650" xr:uid="{00000000-0005-0000-0000-0000FC740000}"/>
    <cellStyle name="Company" xfId="22651" xr:uid="{00000000-0005-0000-0000-0000FD740000}"/>
    <cellStyle name="Company 2" xfId="22652" xr:uid="{00000000-0005-0000-0000-0000FE740000}"/>
    <cellStyle name="Company 3" xfId="22653" xr:uid="{00000000-0005-0000-0000-0000FF740000}"/>
    <cellStyle name="Company name" xfId="6348" xr:uid="{00000000-0005-0000-0000-000000750000}"/>
    <cellStyle name="Company name 2" xfId="22654" xr:uid="{00000000-0005-0000-0000-000001750000}"/>
    <cellStyle name="Company name_AVA DVA EL" xfId="22655" xr:uid="{00000000-0005-0000-0000-000002750000}"/>
    <cellStyle name="Company_AVA DVA EL" xfId="22656" xr:uid="{00000000-0005-0000-0000-000003750000}"/>
    <cellStyle name="Cover Date" xfId="22657" xr:uid="{00000000-0005-0000-0000-000004750000}"/>
    <cellStyle name="Cover Date 2" xfId="22658" xr:uid="{00000000-0005-0000-0000-000005750000}"/>
    <cellStyle name="Cover Date 3" xfId="22659" xr:uid="{00000000-0005-0000-0000-000006750000}"/>
    <cellStyle name="Cover Date_AVA DVA EL" xfId="22660" xr:uid="{00000000-0005-0000-0000-000007750000}"/>
    <cellStyle name="Cover Subtitle" xfId="22661" xr:uid="{00000000-0005-0000-0000-000008750000}"/>
    <cellStyle name="Cover Subtitle 2" xfId="22662" xr:uid="{00000000-0005-0000-0000-000009750000}"/>
    <cellStyle name="Cover Subtitle 3" xfId="22663" xr:uid="{00000000-0005-0000-0000-00000A750000}"/>
    <cellStyle name="Cover Subtitle_AVA DVA EL" xfId="22664" xr:uid="{00000000-0005-0000-0000-00000B750000}"/>
    <cellStyle name="Cover Title" xfId="22665" xr:uid="{00000000-0005-0000-0000-00000C750000}"/>
    <cellStyle name="Cover Title 2" xfId="22666" xr:uid="{00000000-0005-0000-0000-00000D750000}"/>
    <cellStyle name="Cover Title 3" xfId="22667" xr:uid="{00000000-0005-0000-0000-00000E750000}"/>
    <cellStyle name="Cover Title_AVA DVA EL" xfId="22668" xr:uid="{00000000-0005-0000-0000-00000F750000}"/>
    <cellStyle name="Currency" xfId="6349" xr:uid="{00000000-0005-0000-0000-000010750000}"/>
    <cellStyle name="Currency ($)" xfId="22669" xr:uid="{00000000-0005-0000-0000-000011750000}"/>
    <cellStyle name="Currency ($) 2" xfId="22670" xr:uid="{00000000-0005-0000-0000-000012750000}"/>
    <cellStyle name="Currency ($) 3" xfId="22671" xr:uid="{00000000-0005-0000-0000-000013750000}"/>
    <cellStyle name="Currency ($)_AVA DVA EL" xfId="22672" xr:uid="{00000000-0005-0000-0000-000014750000}"/>
    <cellStyle name="Currency (£)" xfId="22673" xr:uid="{00000000-0005-0000-0000-000015750000}"/>
    <cellStyle name="Currency (£) 2" xfId="22674" xr:uid="{00000000-0005-0000-0000-000016750000}"/>
    <cellStyle name="Currency (£) 3" xfId="22675" xr:uid="{00000000-0005-0000-0000-000017750000}"/>
    <cellStyle name="Currency (£)_AVA DVA EL" xfId="22676" xr:uid="{00000000-0005-0000-0000-000018750000}"/>
    <cellStyle name="Currency [0]" xfId="6350" xr:uid="{00000000-0005-0000-0000-000019750000}"/>
    <cellStyle name="Currency [0] 2" xfId="6351" xr:uid="{00000000-0005-0000-0000-00001A750000}"/>
    <cellStyle name="Currency [0] 3" xfId="22677" xr:uid="{00000000-0005-0000-0000-00001B750000}"/>
    <cellStyle name="Currency [0] 4" xfId="40017" xr:uid="{00000000-0005-0000-0000-00001C750000}"/>
    <cellStyle name="Currency [0]_Andre korreksjoner" xfId="47976" xr:uid="{00000000-0005-0000-0000-00001D750000}"/>
    <cellStyle name="Currency [00]" xfId="6352" xr:uid="{00000000-0005-0000-0000-00001E750000}"/>
    <cellStyle name="Currency [1]" xfId="22678" xr:uid="{00000000-0005-0000-0000-00001F750000}"/>
    <cellStyle name="Currency [1] 2" xfId="22679" xr:uid="{00000000-0005-0000-0000-000020750000}"/>
    <cellStyle name="Currency [1] 2 2" xfId="22680" xr:uid="{00000000-0005-0000-0000-000021750000}"/>
    <cellStyle name="Currency [1] 2 3" xfId="22681" xr:uid="{00000000-0005-0000-0000-000022750000}"/>
    <cellStyle name="Currency [1] 2_AVA DVA EL" xfId="22682" xr:uid="{00000000-0005-0000-0000-000023750000}"/>
    <cellStyle name="Currency [1] 3" xfId="22683" xr:uid="{00000000-0005-0000-0000-000024750000}"/>
    <cellStyle name="Currency [1] 4" xfId="22684" xr:uid="{00000000-0005-0000-0000-000025750000}"/>
    <cellStyle name="Currency [1]_AVA DVA EL" xfId="22685" xr:uid="{00000000-0005-0000-0000-000026750000}"/>
    <cellStyle name="Currency 0" xfId="22686" xr:uid="{00000000-0005-0000-0000-000027750000}"/>
    <cellStyle name="Currency 0 2" xfId="22687" xr:uid="{00000000-0005-0000-0000-000028750000}"/>
    <cellStyle name="Currency 0 3" xfId="22688" xr:uid="{00000000-0005-0000-0000-000029750000}"/>
    <cellStyle name="Currency 0_AVA DVA EL" xfId="22689" xr:uid="{00000000-0005-0000-0000-00002A750000}"/>
    <cellStyle name="Currency 10" xfId="6353" xr:uid="{00000000-0005-0000-0000-00002B750000}"/>
    <cellStyle name="Currency 11" xfId="6354" xr:uid="{00000000-0005-0000-0000-00002C750000}"/>
    <cellStyle name="Currency 12" xfId="6355" xr:uid="{00000000-0005-0000-0000-00002D750000}"/>
    <cellStyle name="Currency 13" xfId="6356" xr:uid="{00000000-0005-0000-0000-00002E750000}"/>
    <cellStyle name="Currency 14" xfId="6357" xr:uid="{00000000-0005-0000-0000-00002F750000}"/>
    <cellStyle name="Currency 15" xfId="6358" xr:uid="{00000000-0005-0000-0000-000030750000}"/>
    <cellStyle name="Currency 16" xfId="6359" xr:uid="{00000000-0005-0000-0000-000031750000}"/>
    <cellStyle name="Currency 17" xfId="6360" xr:uid="{00000000-0005-0000-0000-000032750000}"/>
    <cellStyle name="Currency 18" xfId="6361" xr:uid="{00000000-0005-0000-0000-000033750000}"/>
    <cellStyle name="Currency 19" xfId="6362" xr:uid="{00000000-0005-0000-0000-000034750000}"/>
    <cellStyle name="Currency 2" xfId="6363" xr:uid="{00000000-0005-0000-0000-000035750000}"/>
    <cellStyle name="Currency 2 2" xfId="22690" xr:uid="{00000000-0005-0000-0000-000036750000}"/>
    <cellStyle name="Currency 2 2 2" xfId="22691" xr:uid="{00000000-0005-0000-0000-000037750000}"/>
    <cellStyle name="Currency 2 2 3" xfId="22692" xr:uid="{00000000-0005-0000-0000-000038750000}"/>
    <cellStyle name="Currency 2 2_AVA DVA EL" xfId="22693" xr:uid="{00000000-0005-0000-0000-000039750000}"/>
    <cellStyle name="Currency 2 3" xfId="22694" xr:uid="{00000000-0005-0000-0000-00003A750000}"/>
    <cellStyle name="Currency 2 4" xfId="22695" xr:uid="{00000000-0005-0000-0000-00003B750000}"/>
    <cellStyle name="Currency 2*" xfId="22696" xr:uid="{00000000-0005-0000-0000-00003C750000}"/>
    <cellStyle name="Currency 2* 2" xfId="22697" xr:uid="{00000000-0005-0000-0000-00003D750000}"/>
    <cellStyle name="Currency 2* 3" xfId="22698" xr:uid="{00000000-0005-0000-0000-00003E750000}"/>
    <cellStyle name="Currency 2*_AVA DVA EL" xfId="22699" xr:uid="{00000000-0005-0000-0000-00003F750000}"/>
    <cellStyle name="Currency 2_29-04-021" xfId="22700" xr:uid="{00000000-0005-0000-0000-000040750000}"/>
    <cellStyle name="Currency 20" xfId="6364" xr:uid="{00000000-0005-0000-0000-000041750000}"/>
    <cellStyle name="Currency 21" xfId="6365" xr:uid="{00000000-0005-0000-0000-000042750000}"/>
    <cellStyle name="Currency 22" xfId="6366" xr:uid="{00000000-0005-0000-0000-000043750000}"/>
    <cellStyle name="Currency 23" xfId="6367" xr:uid="{00000000-0005-0000-0000-000044750000}"/>
    <cellStyle name="Currency 24" xfId="40016" xr:uid="{00000000-0005-0000-0000-000045750000}"/>
    <cellStyle name="Currency 3" xfId="6368" xr:uid="{00000000-0005-0000-0000-000046750000}"/>
    <cellStyle name="Currency 3 2" xfId="22701" xr:uid="{00000000-0005-0000-0000-000047750000}"/>
    <cellStyle name="Currency 3 3" xfId="22702" xr:uid="{00000000-0005-0000-0000-000048750000}"/>
    <cellStyle name="Currency 3*" xfId="22703" xr:uid="{00000000-0005-0000-0000-000049750000}"/>
    <cellStyle name="Currency 3* 2" xfId="22704" xr:uid="{00000000-0005-0000-0000-00004A750000}"/>
    <cellStyle name="Currency 3* 3" xfId="22705" xr:uid="{00000000-0005-0000-0000-00004B750000}"/>
    <cellStyle name="Currency 3*_AVA DVA EL" xfId="22706" xr:uid="{00000000-0005-0000-0000-00004C750000}"/>
    <cellStyle name="Currency 3_AVA DVA EL" xfId="22707" xr:uid="{00000000-0005-0000-0000-00004D750000}"/>
    <cellStyle name="Currency 4" xfId="6369" xr:uid="{00000000-0005-0000-0000-00004E750000}"/>
    <cellStyle name="Currency 4 2" xfId="22708" xr:uid="{00000000-0005-0000-0000-00004F750000}"/>
    <cellStyle name="Currency 4 3" xfId="22709" xr:uid="{00000000-0005-0000-0000-000050750000}"/>
    <cellStyle name="Currency 4_AVA DVA EL" xfId="22710" xr:uid="{00000000-0005-0000-0000-000051750000}"/>
    <cellStyle name="Currency 5" xfId="6370" xr:uid="{00000000-0005-0000-0000-000052750000}"/>
    <cellStyle name="Currency 5 2" xfId="22711" xr:uid="{00000000-0005-0000-0000-000053750000}"/>
    <cellStyle name="Currency 5 3" xfId="22712" xr:uid="{00000000-0005-0000-0000-000054750000}"/>
    <cellStyle name="Currency 5_AVA DVA EL" xfId="22713" xr:uid="{00000000-0005-0000-0000-000055750000}"/>
    <cellStyle name="Currency 6" xfId="6371" xr:uid="{00000000-0005-0000-0000-000056750000}"/>
    <cellStyle name="Currency 7" xfId="6372" xr:uid="{00000000-0005-0000-0000-000057750000}"/>
    <cellStyle name="Currency 8" xfId="6373" xr:uid="{00000000-0005-0000-0000-000058750000}"/>
    <cellStyle name="Currency 9" xfId="6374" xr:uid="{00000000-0005-0000-0000-000059750000}"/>
    <cellStyle name="Currency*" xfId="22714" xr:uid="{00000000-0005-0000-0000-00005A750000}"/>
    <cellStyle name="Currency* 2" xfId="22715" xr:uid="{00000000-0005-0000-0000-00005B750000}"/>
    <cellStyle name="Currency* 3" xfId="22716" xr:uid="{00000000-0005-0000-0000-00005C750000}"/>
    <cellStyle name="Currency*_AVA DVA EL" xfId="22717" xr:uid="{00000000-0005-0000-0000-00005D750000}"/>
    <cellStyle name="Currency_Adj_Basel III" xfId="55608" xr:uid="{BE4F9EE8-C061-4A21-816A-29E22E52C2DF}"/>
    <cellStyle name="Currency0" xfId="22718" xr:uid="{00000000-0005-0000-0000-00005F750000}"/>
    <cellStyle name="Currency0 2" xfId="22719" xr:uid="{00000000-0005-0000-0000-000060750000}"/>
    <cellStyle name="Currency0 3" xfId="22720" xr:uid="{00000000-0005-0000-0000-000061750000}"/>
    <cellStyle name="Currency0 4" xfId="40018" xr:uid="{00000000-0005-0000-0000-000062750000}"/>
    <cellStyle name="Currency0_AVA DVA EL" xfId="22721" xr:uid="{00000000-0005-0000-0000-000063750000}"/>
    <cellStyle name="Currency2" xfId="22722" xr:uid="{00000000-0005-0000-0000-000064750000}"/>
    <cellStyle name="Currency2 2" xfId="22723" xr:uid="{00000000-0005-0000-0000-000065750000}"/>
    <cellStyle name="Currency2 3" xfId="22724" xr:uid="{00000000-0005-0000-0000-000066750000}"/>
    <cellStyle name="Currency2_AVA DVA EL" xfId="22725" xr:uid="{00000000-0005-0000-0000-000067750000}"/>
    <cellStyle name="Dane wejściowe" xfId="22726" xr:uid="{00000000-0005-0000-0000-000068750000}"/>
    <cellStyle name="Dane wejściowe 2" xfId="22727" xr:uid="{00000000-0005-0000-0000-000069750000}"/>
    <cellStyle name="Dane wejściowe 3" xfId="22728" xr:uid="{00000000-0005-0000-0000-00006A750000}"/>
    <cellStyle name="Dane wejściowe_AVA DVA EL" xfId="22729" xr:uid="{00000000-0005-0000-0000-00006B750000}"/>
    <cellStyle name="Dane wyjściowe" xfId="22730" xr:uid="{00000000-0005-0000-0000-00006C750000}"/>
    <cellStyle name="Dane wyjściowe 2" xfId="22731" xr:uid="{00000000-0005-0000-0000-00006D750000}"/>
    <cellStyle name="Dane wyjściowe 3" xfId="22732" xr:uid="{00000000-0005-0000-0000-00006E750000}"/>
    <cellStyle name="Dane wyjściowe_AVA DVA EL" xfId="22733" xr:uid="{00000000-0005-0000-0000-00006F750000}"/>
    <cellStyle name="Data" xfId="22734" xr:uid="{00000000-0005-0000-0000-000088750000}"/>
    <cellStyle name="Data 2" xfId="22735" xr:uid="{00000000-0005-0000-0000-000089750000}"/>
    <cellStyle name="Data 3" xfId="22736" xr:uid="{00000000-0005-0000-0000-00008A750000}"/>
    <cellStyle name="Data_AVA DVA EL" xfId="22737" xr:uid="{00000000-0005-0000-0000-00008B750000}"/>
    <cellStyle name="Date" xfId="22738" xr:uid="{00000000-0005-0000-0000-00008C750000}"/>
    <cellStyle name="Date 2" xfId="22739" xr:uid="{00000000-0005-0000-0000-00008D750000}"/>
    <cellStyle name="Date 3" xfId="22740" xr:uid="{00000000-0005-0000-0000-00008E750000}"/>
    <cellStyle name="Date Aligned" xfId="22741" xr:uid="{00000000-0005-0000-0000-00008F750000}"/>
    <cellStyle name="Date Aligned 2" xfId="22742" xr:uid="{00000000-0005-0000-0000-000090750000}"/>
    <cellStyle name="Date Aligned 3" xfId="22743" xr:uid="{00000000-0005-0000-0000-000091750000}"/>
    <cellStyle name="Date Aligned*" xfId="22744" xr:uid="{00000000-0005-0000-0000-000092750000}"/>
    <cellStyle name="Date Aligned* 2" xfId="22745" xr:uid="{00000000-0005-0000-0000-000093750000}"/>
    <cellStyle name="Date Aligned* 3" xfId="22746" xr:uid="{00000000-0005-0000-0000-000094750000}"/>
    <cellStyle name="Date Aligned*_AVA DVA EL" xfId="22747" xr:uid="{00000000-0005-0000-0000-000095750000}"/>
    <cellStyle name="Date Aligned_AVA DVA EL" xfId="22748" xr:uid="{00000000-0005-0000-0000-000096750000}"/>
    <cellStyle name="Date Short" xfId="6375" xr:uid="{00000000-0005-0000-0000-000097750000}"/>
    <cellStyle name="Date_Adjustment-BalanceSheet" xfId="22749" xr:uid="{00000000-0005-0000-0000-000098750000}"/>
    <cellStyle name="DateFormat" xfId="22750" xr:uid="{00000000-0005-0000-0000-000099750000}"/>
    <cellStyle name="DateFormat 2" xfId="22751" xr:uid="{00000000-0005-0000-0000-00009A750000}"/>
    <cellStyle name="DateFormat 3" xfId="22752" xr:uid="{00000000-0005-0000-0000-00009B750000}"/>
    <cellStyle name="DateFormat 4" xfId="40019" xr:uid="{00000000-0005-0000-0000-00009C750000}"/>
    <cellStyle name="DateFormat_AVA DVA EL" xfId="22753" xr:uid="{00000000-0005-0000-0000-00009D750000}"/>
    <cellStyle name="DateTime" xfId="6376" xr:uid="{00000000-0005-0000-0000-00009E750000}"/>
    <cellStyle name="DateTime 10" xfId="6377" xr:uid="{00000000-0005-0000-0000-00009F750000}"/>
    <cellStyle name="DateTime 10 2" xfId="22754" xr:uid="{00000000-0005-0000-0000-0000A0750000}"/>
    <cellStyle name="DateTime 10_A01" xfId="35891" xr:uid="{00000000-0005-0000-0000-0000A1750000}"/>
    <cellStyle name="DateTime 11" xfId="6378" xr:uid="{00000000-0005-0000-0000-0000A2750000}"/>
    <cellStyle name="DateTime 11 2" xfId="22755" xr:uid="{00000000-0005-0000-0000-0000A3750000}"/>
    <cellStyle name="DateTime 11_A01" xfId="35892" xr:uid="{00000000-0005-0000-0000-0000A4750000}"/>
    <cellStyle name="DateTime 12" xfId="22756" xr:uid="{00000000-0005-0000-0000-0000A5750000}"/>
    <cellStyle name="DateTime 2" xfId="6379" xr:uid="{00000000-0005-0000-0000-0000A6750000}"/>
    <cellStyle name="DateTime 2 2" xfId="6380" xr:uid="{00000000-0005-0000-0000-0000A7750000}"/>
    <cellStyle name="DateTime 2 2 2" xfId="22757" xr:uid="{00000000-0005-0000-0000-0000A8750000}"/>
    <cellStyle name="DateTime 2 2_A01" xfId="35893" xr:uid="{00000000-0005-0000-0000-0000A9750000}"/>
    <cellStyle name="DateTime 2 3" xfId="22758" xr:uid="{00000000-0005-0000-0000-0000AA750000}"/>
    <cellStyle name="DateTime 2_A01" xfId="12488" xr:uid="{00000000-0005-0000-0000-0000AB750000}"/>
    <cellStyle name="DateTime 3" xfId="6381" xr:uid="{00000000-0005-0000-0000-0000AC750000}"/>
    <cellStyle name="DateTime 3 2" xfId="6382" xr:uid="{00000000-0005-0000-0000-0000AD750000}"/>
    <cellStyle name="DateTime 3 2 2" xfId="22759" xr:uid="{00000000-0005-0000-0000-0000AE750000}"/>
    <cellStyle name="DateTime 3 2_A01" xfId="35894" xr:uid="{00000000-0005-0000-0000-0000AF750000}"/>
    <cellStyle name="DateTime 3 3" xfId="22760" xr:uid="{00000000-0005-0000-0000-0000B0750000}"/>
    <cellStyle name="DateTime 3_A01" xfId="12489" xr:uid="{00000000-0005-0000-0000-0000B1750000}"/>
    <cellStyle name="DateTime 4" xfId="6383" xr:uid="{00000000-0005-0000-0000-0000B2750000}"/>
    <cellStyle name="DateTime 4 2" xfId="22761" xr:uid="{00000000-0005-0000-0000-0000B3750000}"/>
    <cellStyle name="DateTime 4_A01" xfId="35895" xr:uid="{00000000-0005-0000-0000-0000B4750000}"/>
    <cellStyle name="DateTime 5" xfId="6384" xr:uid="{00000000-0005-0000-0000-0000B5750000}"/>
    <cellStyle name="DateTime 5 2" xfId="22762" xr:uid="{00000000-0005-0000-0000-0000B6750000}"/>
    <cellStyle name="DateTime 5_A01" xfId="35896" xr:uid="{00000000-0005-0000-0000-0000B7750000}"/>
    <cellStyle name="DateTime 6" xfId="6385" xr:uid="{00000000-0005-0000-0000-0000B8750000}"/>
    <cellStyle name="DateTime 6 2" xfId="22763" xr:uid="{00000000-0005-0000-0000-0000B9750000}"/>
    <cellStyle name="DateTime 6_A01" xfId="35897" xr:uid="{00000000-0005-0000-0000-0000BA750000}"/>
    <cellStyle name="DateTime 7" xfId="6386" xr:uid="{00000000-0005-0000-0000-0000BB750000}"/>
    <cellStyle name="DateTime 7 2" xfId="22764" xr:uid="{00000000-0005-0000-0000-0000BC750000}"/>
    <cellStyle name="DateTime 7_A01" xfId="35898" xr:uid="{00000000-0005-0000-0000-0000BD750000}"/>
    <cellStyle name="DateTime 8" xfId="6387" xr:uid="{00000000-0005-0000-0000-0000BE750000}"/>
    <cellStyle name="DateTime 8 2" xfId="22765" xr:uid="{00000000-0005-0000-0000-0000BF750000}"/>
    <cellStyle name="DateTime 8_A01" xfId="35899" xr:uid="{00000000-0005-0000-0000-0000C0750000}"/>
    <cellStyle name="DateTime 9" xfId="6388" xr:uid="{00000000-0005-0000-0000-0000C1750000}"/>
    <cellStyle name="DateTime 9 2" xfId="22766" xr:uid="{00000000-0005-0000-0000-0000C2750000}"/>
    <cellStyle name="DateTime 9_A01" xfId="35900" xr:uid="{00000000-0005-0000-0000-0000C3750000}"/>
    <cellStyle name="DateTime_A01" xfId="12487" xr:uid="{00000000-0005-0000-0000-0000C4750000}"/>
    <cellStyle name="DateTimeFormat" xfId="22767" xr:uid="{00000000-0005-0000-0000-0000C5750000}"/>
    <cellStyle name="DateTimeFormat 2" xfId="22768" xr:uid="{00000000-0005-0000-0000-0000C6750000}"/>
    <cellStyle name="DateTimeFormat 3" xfId="22769" xr:uid="{00000000-0005-0000-0000-0000C7750000}"/>
    <cellStyle name="DateTimeFormat 4" xfId="40020" xr:uid="{00000000-0005-0000-0000-0000C8750000}"/>
    <cellStyle name="DateTimeFormat_AVA DVA EL" xfId="22770" xr:uid="{00000000-0005-0000-0000-0000C9750000}"/>
    <cellStyle name="Dato" xfId="6389" xr:uid="{00000000-0005-0000-0000-0000CA750000}"/>
    <cellStyle name="Dato 2" xfId="6390" xr:uid="{00000000-0005-0000-0000-0000CB750000}"/>
    <cellStyle name="Dato 2 2" xfId="22771" xr:uid="{00000000-0005-0000-0000-0000CC750000}"/>
    <cellStyle name="Dato 2_AVA DVA EL" xfId="22772" xr:uid="{00000000-0005-0000-0000-0000CD750000}"/>
    <cellStyle name="Dato 3" xfId="22773" xr:uid="{00000000-0005-0000-0000-0000CE750000}"/>
    <cellStyle name="Dato_AVA DVA EL" xfId="22774" xr:uid="{00000000-0005-0000-0000-0000CF750000}"/>
    <cellStyle name="Datum" xfId="22775" xr:uid="{00000000-0005-0000-0000-0000D0750000}"/>
    <cellStyle name="Datum 2" xfId="22776" xr:uid="{00000000-0005-0000-0000-0000D1750000}"/>
    <cellStyle name="Datum 3" xfId="22777" xr:uid="{00000000-0005-0000-0000-0000D2750000}"/>
    <cellStyle name="Datum 4" xfId="47977" xr:uid="{00000000-0005-0000-0000-0000D3750000}"/>
    <cellStyle name="Datum_AVA DVA EL" xfId="22778" xr:uid="{00000000-0005-0000-0000-0000D4750000}"/>
    <cellStyle name="DEC4" xfId="22779" xr:uid="{00000000-0005-0000-0000-0000D5750000}"/>
    <cellStyle name="DEC4 10" xfId="22780" xr:uid="{00000000-0005-0000-0000-0000D6750000}"/>
    <cellStyle name="DEC4 10 2" xfId="22781" xr:uid="{00000000-0005-0000-0000-0000D7750000}"/>
    <cellStyle name="DEC4 10 3" xfId="22782" xr:uid="{00000000-0005-0000-0000-0000D8750000}"/>
    <cellStyle name="DEC4 10_AVA DVA EL" xfId="22783" xr:uid="{00000000-0005-0000-0000-0000D9750000}"/>
    <cellStyle name="DEC4 11" xfId="22784" xr:uid="{00000000-0005-0000-0000-0000DA750000}"/>
    <cellStyle name="DEC4 12" xfId="22785" xr:uid="{00000000-0005-0000-0000-0000DB750000}"/>
    <cellStyle name="DEC4 13" xfId="40021" xr:uid="{00000000-0005-0000-0000-0000DC750000}"/>
    <cellStyle name="DEC4 2" xfId="22786" xr:uid="{00000000-0005-0000-0000-0000DD750000}"/>
    <cellStyle name="DEC4 2 2" xfId="22787" xr:uid="{00000000-0005-0000-0000-0000DE750000}"/>
    <cellStyle name="DEC4 2 2 2" xfId="22788" xr:uid="{00000000-0005-0000-0000-0000DF750000}"/>
    <cellStyle name="DEC4 2 2 3" xfId="22789" xr:uid="{00000000-0005-0000-0000-0000E0750000}"/>
    <cellStyle name="DEC4 2 2_AVA DVA EL" xfId="22790" xr:uid="{00000000-0005-0000-0000-0000E1750000}"/>
    <cellStyle name="DEC4 2 3" xfId="22791" xr:uid="{00000000-0005-0000-0000-0000E2750000}"/>
    <cellStyle name="DEC4 2 4" xfId="22792" xr:uid="{00000000-0005-0000-0000-0000E3750000}"/>
    <cellStyle name="DEC4 2 5" xfId="40022" xr:uid="{00000000-0005-0000-0000-0000E4750000}"/>
    <cellStyle name="DEC4 2_AVA DVA EL" xfId="22793" xr:uid="{00000000-0005-0000-0000-0000E5750000}"/>
    <cellStyle name="DEC4 3" xfId="22794" xr:uid="{00000000-0005-0000-0000-0000E6750000}"/>
    <cellStyle name="DEC4 3 2" xfId="22795" xr:uid="{00000000-0005-0000-0000-0000E7750000}"/>
    <cellStyle name="DEC4 3 3" xfId="22796" xr:uid="{00000000-0005-0000-0000-0000E8750000}"/>
    <cellStyle name="DEC4 3_AVA DVA EL" xfId="22797" xr:uid="{00000000-0005-0000-0000-0000E9750000}"/>
    <cellStyle name="DEC4 4" xfId="22798" xr:uid="{00000000-0005-0000-0000-0000EA750000}"/>
    <cellStyle name="DEC4 4 2" xfId="22799" xr:uid="{00000000-0005-0000-0000-0000EB750000}"/>
    <cellStyle name="DEC4 4 3" xfId="22800" xr:uid="{00000000-0005-0000-0000-0000EC750000}"/>
    <cellStyle name="DEC4 4_AVA DVA EL" xfId="22801" xr:uid="{00000000-0005-0000-0000-0000ED750000}"/>
    <cellStyle name="DEC4 5" xfId="22802" xr:uid="{00000000-0005-0000-0000-0000EE750000}"/>
    <cellStyle name="DEC4 5 2" xfId="22803" xr:uid="{00000000-0005-0000-0000-0000EF750000}"/>
    <cellStyle name="DEC4 5 3" xfId="22804" xr:uid="{00000000-0005-0000-0000-0000F0750000}"/>
    <cellStyle name="DEC4 5_AVA DVA EL" xfId="22805" xr:uid="{00000000-0005-0000-0000-0000F1750000}"/>
    <cellStyle name="DEC4 6" xfId="22806" xr:uid="{00000000-0005-0000-0000-0000F2750000}"/>
    <cellStyle name="DEC4 6 2" xfId="22807" xr:uid="{00000000-0005-0000-0000-0000F3750000}"/>
    <cellStyle name="DEC4 6 3" xfId="22808" xr:uid="{00000000-0005-0000-0000-0000F4750000}"/>
    <cellStyle name="DEC4 6_AVA DVA EL" xfId="22809" xr:uid="{00000000-0005-0000-0000-0000F5750000}"/>
    <cellStyle name="DEC4 7" xfId="22810" xr:uid="{00000000-0005-0000-0000-0000F6750000}"/>
    <cellStyle name="DEC4 7 2" xfId="22811" xr:uid="{00000000-0005-0000-0000-0000F7750000}"/>
    <cellStyle name="DEC4 7 3" xfId="22812" xr:uid="{00000000-0005-0000-0000-0000F8750000}"/>
    <cellStyle name="DEC4 7_AVA DVA EL" xfId="22813" xr:uid="{00000000-0005-0000-0000-0000F9750000}"/>
    <cellStyle name="DEC4 8" xfId="22814" xr:uid="{00000000-0005-0000-0000-0000FA750000}"/>
    <cellStyle name="DEC4 8 2" xfId="22815" xr:uid="{00000000-0005-0000-0000-0000FB750000}"/>
    <cellStyle name="DEC4 8 3" xfId="22816" xr:uid="{00000000-0005-0000-0000-0000FC750000}"/>
    <cellStyle name="DEC4 8_AVA DVA EL" xfId="22817" xr:uid="{00000000-0005-0000-0000-0000FD750000}"/>
    <cellStyle name="DEC4 9" xfId="22818" xr:uid="{00000000-0005-0000-0000-0000FE750000}"/>
    <cellStyle name="DEC4 9 2" xfId="22819" xr:uid="{00000000-0005-0000-0000-0000FF750000}"/>
    <cellStyle name="DEC4 9 3" xfId="22820" xr:uid="{00000000-0005-0000-0000-000000760000}"/>
    <cellStyle name="DEC4 9_AVA DVA EL" xfId="22821" xr:uid="{00000000-0005-0000-0000-000001760000}"/>
    <cellStyle name="DEC4_AVA DVA EL" xfId="22822" xr:uid="{00000000-0005-0000-0000-000002760000}"/>
    <cellStyle name="DecimalFormat" xfId="22823" xr:uid="{00000000-0005-0000-0000-000003760000}"/>
    <cellStyle name="DecimalFormat 2" xfId="22824" xr:uid="{00000000-0005-0000-0000-000004760000}"/>
    <cellStyle name="DecimalFormat 3" xfId="22825" xr:uid="{00000000-0005-0000-0000-000005760000}"/>
    <cellStyle name="DecimalFormat 4" xfId="40023" xr:uid="{00000000-0005-0000-0000-000006760000}"/>
    <cellStyle name="DecimalFormat_AVA DVA EL" xfId="22826" xr:uid="{00000000-0005-0000-0000-000007760000}"/>
    <cellStyle name="default" xfId="6391" xr:uid="{00000000-0005-0000-0000-000008760000}"/>
    <cellStyle name="default 10" xfId="47978" xr:uid="{00000000-0005-0000-0000-000009760000}"/>
    <cellStyle name="default 11" xfId="47979" xr:uid="{00000000-0005-0000-0000-00000A760000}"/>
    <cellStyle name="default 12" xfId="47980" xr:uid="{00000000-0005-0000-0000-00000B760000}"/>
    <cellStyle name="default 13" xfId="47981" xr:uid="{00000000-0005-0000-0000-00000C760000}"/>
    <cellStyle name="default 2" xfId="6392" xr:uid="{00000000-0005-0000-0000-00000D760000}"/>
    <cellStyle name="default 2 2" xfId="22827" xr:uid="{00000000-0005-0000-0000-00000E760000}"/>
    <cellStyle name="default 2 2 2" xfId="47982" xr:uid="{00000000-0005-0000-0000-00000F760000}"/>
    <cellStyle name="default 2 2 3" xfId="47983" xr:uid="{00000000-0005-0000-0000-000010760000}"/>
    <cellStyle name="default 2 2_AVA DVA EL" xfId="47984" xr:uid="{00000000-0005-0000-0000-000011760000}"/>
    <cellStyle name="default 2 3" xfId="47985" xr:uid="{00000000-0005-0000-0000-000012760000}"/>
    <cellStyle name="default 2_AVA DVA EL" xfId="22828" xr:uid="{00000000-0005-0000-0000-000013760000}"/>
    <cellStyle name="default 3" xfId="22829" xr:uid="{00000000-0005-0000-0000-000014760000}"/>
    <cellStyle name="default 3 2" xfId="22830" xr:uid="{00000000-0005-0000-0000-000015760000}"/>
    <cellStyle name="default 3 2 2" xfId="22831" xr:uid="{00000000-0005-0000-0000-000016760000}"/>
    <cellStyle name="default 3 2 2 2" xfId="47986" xr:uid="{00000000-0005-0000-0000-000017760000}"/>
    <cellStyle name="default 3 2 3" xfId="22832" xr:uid="{00000000-0005-0000-0000-000018760000}"/>
    <cellStyle name="default 3 2 3 2" xfId="47987" xr:uid="{00000000-0005-0000-0000-000019760000}"/>
    <cellStyle name="default 3 2_AVA DVA EL" xfId="22833" xr:uid="{00000000-0005-0000-0000-00001A760000}"/>
    <cellStyle name="default 3 3" xfId="22834" xr:uid="{00000000-0005-0000-0000-00001B760000}"/>
    <cellStyle name="default 3 3 2" xfId="47988" xr:uid="{00000000-0005-0000-0000-00001C760000}"/>
    <cellStyle name="default 3 3 3" xfId="47989" xr:uid="{00000000-0005-0000-0000-00001D760000}"/>
    <cellStyle name="default 3 3 4" xfId="47990" xr:uid="{00000000-0005-0000-0000-00001E760000}"/>
    <cellStyle name="default 3 3 5" xfId="47991" xr:uid="{00000000-0005-0000-0000-00001F760000}"/>
    <cellStyle name="default 3 3_AVA DVA EL" xfId="47992" xr:uid="{00000000-0005-0000-0000-000020760000}"/>
    <cellStyle name="default 3 4" xfId="22835" xr:uid="{00000000-0005-0000-0000-000021760000}"/>
    <cellStyle name="default 3 4 2" xfId="47993" xr:uid="{00000000-0005-0000-0000-000022760000}"/>
    <cellStyle name="default 3_AVA DVA EL" xfId="22836" xr:uid="{00000000-0005-0000-0000-000023760000}"/>
    <cellStyle name="default 4" xfId="22837" xr:uid="{00000000-0005-0000-0000-000024760000}"/>
    <cellStyle name="default 4 2" xfId="22838" xr:uid="{00000000-0005-0000-0000-000025760000}"/>
    <cellStyle name="default 4 2 2" xfId="47994" xr:uid="{00000000-0005-0000-0000-000026760000}"/>
    <cellStyle name="default 4 2 3" xfId="47995" xr:uid="{00000000-0005-0000-0000-000027760000}"/>
    <cellStyle name="default 4 2_AVA DVA EL" xfId="47996" xr:uid="{00000000-0005-0000-0000-000028760000}"/>
    <cellStyle name="default 4 3" xfId="22839" xr:uid="{00000000-0005-0000-0000-000029760000}"/>
    <cellStyle name="default 4 3 2" xfId="47997" xr:uid="{00000000-0005-0000-0000-00002A760000}"/>
    <cellStyle name="default 4_AVA DVA EL" xfId="22840" xr:uid="{00000000-0005-0000-0000-00002B760000}"/>
    <cellStyle name="default 5" xfId="22841" xr:uid="{00000000-0005-0000-0000-00002C760000}"/>
    <cellStyle name="default 5 2" xfId="47998" xr:uid="{00000000-0005-0000-0000-00002D760000}"/>
    <cellStyle name="default 5 2 2" xfId="47999" xr:uid="{00000000-0005-0000-0000-00002E760000}"/>
    <cellStyle name="default 5 3" xfId="48000" xr:uid="{00000000-0005-0000-0000-00002F760000}"/>
    <cellStyle name="default 5 4" xfId="48001" xr:uid="{00000000-0005-0000-0000-000030760000}"/>
    <cellStyle name="default 5 5" xfId="48002" xr:uid="{00000000-0005-0000-0000-000031760000}"/>
    <cellStyle name="default 5 6" xfId="48003" xr:uid="{00000000-0005-0000-0000-000032760000}"/>
    <cellStyle name="default 5_AVA DVA EL" xfId="48004" xr:uid="{00000000-0005-0000-0000-000033760000}"/>
    <cellStyle name="default 6" xfId="48005" xr:uid="{00000000-0005-0000-0000-000034760000}"/>
    <cellStyle name="default 6 2" xfId="48006" xr:uid="{00000000-0005-0000-0000-000035760000}"/>
    <cellStyle name="default 6 2 2" xfId="48007" xr:uid="{00000000-0005-0000-0000-000036760000}"/>
    <cellStyle name="default 6 3" xfId="48008" xr:uid="{00000000-0005-0000-0000-000037760000}"/>
    <cellStyle name="default 7" xfId="48009" xr:uid="{00000000-0005-0000-0000-000038760000}"/>
    <cellStyle name="default 7 2" xfId="48010" xr:uid="{00000000-0005-0000-0000-000039760000}"/>
    <cellStyle name="default 7 3" xfId="48011" xr:uid="{00000000-0005-0000-0000-00003A760000}"/>
    <cellStyle name="default 8" xfId="48012" xr:uid="{00000000-0005-0000-0000-00003B760000}"/>
    <cellStyle name="default 9" xfId="48013" xr:uid="{00000000-0005-0000-0000-00003C760000}"/>
    <cellStyle name="default_1" xfId="48014" xr:uid="{00000000-0005-0000-0000-00003D760000}"/>
    <cellStyle name="Deleted" xfId="6393" xr:uid="{00000000-0005-0000-0000-00003E760000}"/>
    <cellStyle name="Deleted 2" xfId="22842" xr:uid="{00000000-0005-0000-0000-00003F760000}"/>
    <cellStyle name="Deleted 3" xfId="48015" xr:uid="{00000000-0005-0000-0000-000040760000}"/>
    <cellStyle name="Deleted_A01" xfId="35901" xr:uid="{00000000-0005-0000-0000-000041760000}"/>
    <cellStyle name="DELTA" xfId="6394" xr:uid="{00000000-0005-0000-0000-000042760000}"/>
    <cellStyle name="DES4" xfId="22843" xr:uid="{00000000-0005-0000-0000-000043760000}"/>
    <cellStyle name="DES4 10" xfId="22844" xr:uid="{00000000-0005-0000-0000-000044760000}"/>
    <cellStyle name="DES4 10 2" xfId="22845" xr:uid="{00000000-0005-0000-0000-000045760000}"/>
    <cellStyle name="DES4 10 3" xfId="22846" xr:uid="{00000000-0005-0000-0000-000046760000}"/>
    <cellStyle name="DES4 10_AVA DVA EL" xfId="22847" xr:uid="{00000000-0005-0000-0000-000047760000}"/>
    <cellStyle name="DES4 11" xfId="22848" xr:uid="{00000000-0005-0000-0000-000048760000}"/>
    <cellStyle name="DES4 12" xfId="22849" xr:uid="{00000000-0005-0000-0000-000049760000}"/>
    <cellStyle name="DES4 13" xfId="40024" xr:uid="{00000000-0005-0000-0000-00004A760000}"/>
    <cellStyle name="DES4 2" xfId="22850" xr:uid="{00000000-0005-0000-0000-00004B760000}"/>
    <cellStyle name="DES4 2 2" xfId="22851" xr:uid="{00000000-0005-0000-0000-00004C760000}"/>
    <cellStyle name="DES4 2 2 2" xfId="22852" xr:uid="{00000000-0005-0000-0000-00004D760000}"/>
    <cellStyle name="DES4 2 2 3" xfId="22853" xr:uid="{00000000-0005-0000-0000-00004E760000}"/>
    <cellStyle name="DES4 2 2_AVA DVA EL" xfId="22854" xr:uid="{00000000-0005-0000-0000-00004F760000}"/>
    <cellStyle name="DES4 2 3" xfId="22855" xr:uid="{00000000-0005-0000-0000-000050760000}"/>
    <cellStyle name="DES4 2 4" xfId="22856" xr:uid="{00000000-0005-0000-0000-000051760000}"/>
    <cellStyle name="DES4 2 5" xfId="40025" xr:uid="{00000000-0005-0000-0000-000052760000}"/>
    <cellStyle name="DES4 2_AVA DVA EL" xfId="22857" xr:uid="{00000000-0005-0000-0000-000053760000}"/>
    <cellStyle name="DES4 3" xfId="22858" xr:uid="{00000000-0005-0000-0000-000054760000}"/>
    <cellStyle name="DES4 3 2" xfId="22859" xr:uid="{00000000-0005-0000-0000-000055760000}"/>
    <cellStyle name="DES4 3 3" xfId="22860" xr:uid="{00000000-0005-0000-0000-000056760000}"/>
    <cellStyle name="DES4 3_AVA DVA EL" xfId="22861" xr:uid="{00000000-0005-0000-0000-000057760000}"/>
    <cellStyle name="DES4 4" xfId="22862" xr:uid="{00000000-0005-0000-0000-000058760000}"/>
    <cellStyle name="DES4 4 2" xfId="22863" xr:uid="{00000000-0005-0000-0000-000059760000}"/>
    <cellStyle name="DES4 4 3" xfId="22864" xr:uid="{00000000-0005-0000-0000-00005A760000}"/>
    <cellStyle name="DES4 4_AVA DVA EL" xfId="22865" xr:uid="{00000000-0005-0000-0000-00005B760000}"/>
    <cellStyle name="DES4 5" xfId="22866" xr:uid="{00000000-0005-0000-0000-00005C760000}"/>
    <cellStyle name="DES4 5 2" xfId="22867" xr:uid="{00000000-0005-0000-0000-00005D760000}"/>
    <cellStyle name="DES4 5 3" xfId="22868" xr:uid="{00000000-0005-0000-0000-00005E760000}"/>
    <cellStyle name="DES4 5_AVA DVA EL" xfId="22869" xr:uid="{00000000-0005-0000-0000-00005F760000}"/>
    <cellStyle name="DES4 6" xfId="22870" xr:uid="{00000000-0005-0000-0000-000060760000}"/>
    <cellStyle name="DES4 6 2" xfId="22871" xr:uid="{00000000-0005-0000-0000-000061760000}"/>
    <cellStyle name="DES4 6 3" xfId="22872" xr:uid="{00000000-0005-0000-0000-000062760000}"/>
    <cellStyle name="DES4 6_AVA DVA EL" xfId="22873" xr:uid="{00000000-0005-0000-0000-000063760000}"/>
    <cellStyle name="DES4 7" xfId="22874" xr:uid="{00000000-0005-0000-0000-000064760000}"/>
    <cellStyle name="DES4 7 2" xfId="22875" xr:uid="{00000000-0005-0000-0000-000065760000}"/>
    <cellStyle name="DES4 7 3" xfId="22876" xr:uid="{00000000-0005-0000-0000-000066760000}"/>
    <cellStyle name="DES4 7_AVA DVA EL" xfId="22877" xr:uid="{00000000-0005-0000-0000-000067760000}"/>
    <cellStyle name="DES4 8" xfId="22878" xr:uid="{00000000-0005-0000-0000-000068760000}"/>
    <cellStyle name="DES4 8 2" xfId="22879" xr:uid="{00000000-0005-0000-0000-000069760000}"/>
    <cellStyle name="DES4 8 3" xfId="22880" xr:uid="{00000000-0005-0000-0000-00006A760000}"/>
    <cellStyle name="DES4 8_AVA DVA EL" xfId="22881" xr:uid="{00000000-0005-0000-0000-00006B760000}"/>
    <cellStyle name="DES4 9" xfId="22882" xr:uid="{00000000-0005-0000-0000-00006C760000}"/>
    <cellStyle name="DES4 9 2" xfId="22883" xr:uid="{00000000-0005-0000-0000-00006D760000}"/>
    <cellStyle name="DES4 9 3" xfId="22884" xr:uid="{00000000-0005-0000-0000-00006E760000}"/>
    <cellStyle name="DES4 9_AVA DVA EL" xfId="22885" xr:uid="{00000000-0005-0000-0000-00006F760000}"/>
    <cellStyle name="DES4_AVA DVA EL" xfId="22886" xr:uid="{00000000-0005-0000-0000-000070760000}"/>
    <cellStyle name="Dezimal [0]_050526 Ratios Denmark without banks" xfId="6395" xr:uid="{00000000-0005-0000-0000-000071760000}"/>
    <cellStyle name="Dezimal_050526 Ratios Denmark without banks" xfId="6396" xr:uid="{00000000-0005-0000-0000-000072760000}"/>
    <cellStyle name="Dia" xfId="6397" xr:uid="{00000000-0005-0000-0000-000073760000}"/>
    <cellStyle name="Dobre" xfId="22887" xr:uid="{00000000-0005-0000-0000-000074760000}"/>
    <cellStyle name="Dobre 2" xfId="22888" xr:uid="{00000000-0005-0000-0000-000075760000}"/>
    <cellStyle name="Dobre 3" xfId="22889" xr:uid="{00000000-0005-0000-0000-000076760000}"/>
    <cellStyle name="Dobre_AVA DVA EL" xfId="22890" xr:uid="{00000000-0005-0000-0000-000077760000}"/>
    <cellStyle name="Dollar" xfId="6398" xr:uid="{00000000-0005-0000-0000-000078760000}"/>
    <cellStyle name="Dollar 2" xfId="6399" xr:uid="{00000000-0005-0000-0000-000079760000}"/>
    <cellStyle name="Dollar 2 2" xfId="22891" xr:uid="{00000000-0005-0000-0000-00007A760000}"/>
    <cellStyle name="Dollar 2 2 2" xfId="48016" xr:uid="{00000000-0005-0000-0000-00007B760000}"/>
    <cellStyle name="Dollar 2_A01" xfId="35902" xr:uid="{00000000-0005-0000-0000-00007C760000}"/>
    <cellStyle name="Dollar 3" xfId="22892" xr:uid="{00000000-0005-0000-0000-00007D760000}"/>
    <cellStyle name="Dollar 3 2" xfId="22893" xr:uid="{00000000-0005-0000-0000-00007E760000}"/>
    <cellStyle name="Dollar 3 2 2" xfId="22894" xr:uid="{00000000-0005-0000-0000-00007F760000}"/>
    <cellStyle name="Dollar 3 2 3" xfId="22895" xr:uid="{00000000-0005-0000-0000-000080760000}"/>
    <cellStyle name="Dollar 3 2_AVA DVA EL" xfId="22896" xr:uid="{00000000-0005-0000-0000-000081760000}"/>
    <cellStyle name="Dollar 3 3" xfId="22897" xr:uid="{00000000-0005-0000-0000-000082760000}"/>
    <cellStyle name="Dollar 3 4" xfId="22898" xr:uid="{00000000-0005-0000-0000-000083760000}"/>
    <cellStyle name="Dollar 3_Adjustment-BalanceSheet" xfId="22899" xr:uid="{00000000-0005-0000-0000-000084760000}"/>
    <cellStyle name="Dollar 4" xfId="22900" xr:uid="{00000000-0005-0000-0000-000085760000}"/>
    <cellStyle name="Dollar_A01" xfId="12490" xr:uid="{00000000-0005-0000-0000-000086760000}"/>
    <cellStyle name="données" xfId="48017" xr:uid="{00000000-0005-0000-0000-000087760000}"/>
    <cellStyle name="donnéesbord" xfId="48018" xr:uid="{00000000-0005-0000-0000-000088760000}"/>
    <cellStyle name="Dotted Line" xfId="22901" xr:uid="{00000000-0005-0000-0000-000089760000}"/>
    <cellStyle name="Dotted Line 2" xfId="22902" xr:uid="{00000000-0005-0000-0000-00008A760000}"/>
    <cellStyle name="Dotted Line 3" xfId="22903" xr:uid="{00000000-0005-0000-0000-00008B760000}"/>
    <cellStyle name="Dotted Line_AVA DVA EL" xfId="22904" xr:uid="{00000000-0005-0000-0000-00008C760000}"/>
    <cellStyle name="Double Accounting" xfId="22905" xr:uid="{00000000-0005-0000-0000-00008D760000}"/>
    <cellStyle name="Double Accounting 2" xfId="22906" xr:uid="{00000000-0005-0000-0000-00008E760000}"/>
    <cellStyle name="Double Accounting 3" xfId="22907" xr:uid="{00000000-0005-0000-0000-00008F760000}"/>
    <cellStyle name="Double Accounting_AVA DVA EL" xfId="22908" xr:uid="{00000000-0005-0000-0000-000090760000}"/>
    <cellStyle name="DP1" xfId="22909" xr:uid="{00000000-0005-0000-0000-000091760000}"/>
    <cellStyle name="DP1 2" xfId="22910" xr:uid="{00000000-0005-0000-0000-000092760000}"/>
    <cellStyle name="DP1 3" xfId="22911" xr:uid="{00000000-0005-0000-0000-000093760000}"/>
    <cellStyle name="DP1_AVA DVA EL" xfId="22912" xr:uid="{00000000-0005-0000-0000-000094760000}"/>
    <cellStyle name="Dziesiętny_Arkusz1" xfId="6400" xr:uid="{00000000-0005-0000-0000-000095760000}"/>
    <cellStyle name="Dårlig" xfId="36264" xr:uid="{00000000-0005-0000-0000-000070750000}"/>
    <cellStyle name="Dårlig 2" xfId="6401" xr:uid="{00000000-0005-0000-0000-000071750000}"/>
    <cellStyle name="Dårlig 2 2" xfId="22913" xr:uid="{00000000-0005-0000-0000-000072750000}"/>
    <cellStyle name="Dårlig 2 2 2" xfId="22914" xr:uid="{00000000-0005-0000-0000-000073750000}"/>
    <cellStyle name="Dårlig 2 2 3" xfId="22915" xr:uid="{00000000-0005-0000-0000-000074750000}"/>
    <cellStyle name="Dårlig 2 2 4" xfId="40026" xr:uid="{00000000-0005-0000-0000-000075750000}"/>
    <cellStyle name="Dårlig 2 2_AVA DVA EL" xfId="22916" xr:uid="{00000000-0005-0000-0000-000076750000}"/>
    <cellStyle name="Dårlig 2 3" xfId="22917" xr:uid="{00000000-0005-0000-0000-000077750000}"/>
    <cellStyle name="Dårlig 2 3 2" xfId="40027" xr:uid="{00000000-0005-0000-0000-000078750000}"/>
    <cellStyle name="Dårlig 2 4" xfId="40028" xr:uid="{00000000-0005-0000-0000-000079750000}"/>
    <cellStyle name="Dårlig 2 5" xfId="48019" xr:uid="{00000000-0005-0000-0000-00007A750000}"/>
    <cellStyle name="Dårlig 2 6" xfId="48020" xr:uid="{00000000-0005-0000-0000-00007B750000}"/>
    <cellStyle name="Dårlig 2_A01" xfId="35903" xr:uid="{00000000-0005-0000-0000-00007C750000}"/>
    <cellStyle name="Dårlig 3" xfId="22918" xr:uid="{00000000-0005-0000-0000-00007D750000}"/>
    <cellStyle name="Dårlig 3 2" xfId="22919" xr:uid="{00000000-0005-0000-0000-00007E750000}"/>
    <cellStyle name="Dårlig 3 3" xfId="22920" xr:uid="{00000000-0005-0000-0000-00007F750000}"/>
    <cellStyle name="Dårlig 3 4" xfId="40029" xr:uid="{00000000-0005-0000-0000-000080750000}"/>
    <cellStyle name="Dårlig 3_AVA DVA EL" xfId="22921" xr:uid="{00000000-0005-0000-0000-000081750000}"/>
    <cellStyle name="Dårlig 4" xfId="22922" xr:uid="{00000000-0005-0000-0000-000082750000}"/>
    <cellStyle name="Dårlig 4 2" xfId="40030" xr:uid="{00000000-0005-0000-0000-000083750000}"/>
    <cellStyle name="Dårlig 5" xfId="22923" xr:uid="{00000000-0005-0000-0000-000084750000}"/>
    <cellStyle name="Dårlig 5 2" xfId="40031" xr:uid="{00000000-0005-0000-0000-000085750000}"/>
    <cellStyle name="Dårlig 6" xfId="48021" xr:uid="{00000000-0005-0000-0000-000086750000}"/>
    <cellStyle name="Dårlig_7. Other MTM adjustments" xfId="48022" xr:uid="{00000000-0005-0000-0000-000087750000}"/>
    <cellStyle name="èìÇøÇÐ¤ê [0.00]_PERSONAL" xfId="6402" xr:uid="{00000000-0005-0000-0000-000096760000}"/>
    <cellStyle name="èìÇøÇÐ¤ê_PERSONAL" xfId="6403" xr:uid="{00000000-0005-0000-0000-000097760000}"/>
    <cellStyle name="Ellenőrzőcella" xfId="6404" xr:uid="{00000000-0005-0000-0000-000098760000}"/>
    <cellStyle name="Ellenőrzőcella 2" xfId="22924" xr:uid="{00000000-0005-0000-0000-000099760000}"/>
    <cellStyle name="Ellenőrzőcella 3" xfId="48023" xr:uid="{00000000-0005-0000-0000-00009A760000}"/>
    <cellStyle name="Ellenőrzőcella_AVA DVA EL" xfId="22925" xr:uid="{00000000-0005-0000-0000-00009B760000}"/>
    <cellStyle name="Encabez1" xfId="6405" xr:uid="{00000000-0005-0000-0000-00009C760000}"/>
    <cellStyle name="Encabez2" xfId="6406" xr:uid="{00000000-0005-0000-0000-00009D760000}"/>
    <cellStyle name="Encabezado 4" xfId="6407" xr:uid="{00000000-0005-0000-0000-00009E760000}"/>
    <cellStyle name="Encabezado 4 2" xfId="22926" xr:uid="{00000000-0005-0000-0000-00009F760000}"/>
    <cellStyle name="Encabezado 4_AVA DVA EL" xfId="22927" xr:uid="{00000000-0005-0000-0000-0000A0760000}"/>
    <cellStyle name="Énfasis1" xfId="6408" xr:uid="{00000000-0005-0000-0000-0000A1760000}"/>
    <cellStyle name="Énfasis1 2" xfId="22928" xr:uid="{00000000-0005-0000-0000-0000A2760000}"/>
    <cellStyle name="Énfasis1 3" xfId="48024" xr:uid="{00000000-0005-0000-0000-0000A3760000}"/>
    <cellStyle name="Énfasis1_AVA DVA EL" xfId="22929" xr:uid="{00000000-0005-0000-0000-0000A4760000}"/>
    <cellStyle name="Énfasis2" xfId="6409" xr:uid="{00000000-0005-0000-0000-0000A5760000}"/>
    <cellStyle name="Énfasis2 2" xfId="22930" xr:uid="{00000000-0005-0000-0000-0000A6760000}"/>
    <cellStyle name="Énfasis2 3" xfId="48025" xr:uid="{00000000-0005-0000-0000-0000A7760000}"/>
    <cellStyle name="Énfasis2_AVA DVA EL" xfId="22931" xr:uid="{00000000-0005-0000-0000-0000A8760000}"/>
    <cellStyle name="Énfasis3" xfId="6410" xr:uid="{00000000-0005-0000-0000-0000A9760000}"/>
    <cellStyle name="Énfasis3 2" xfId="22932" xr:uid="{00000000-0005-0000-0000-0000AA760000}"/>
    <cellStyle name="Énfasis3 3" xfId="48026" xr:uid="{00000000-0005-0000-0000-0000AB760000}"/>
    <cellStyle name="Énfasis3_AVA DVA EL" xfId="22933" xr:uid="{00000000-0005-0000-0000-0000AC760000}"/>
    <cellStyle name="Énfasis4" xfId="6411" xr:uid="{00000000-0005-0000-0000-0000AD760000}"/>
    <cellStyle name="Énfasis4 2" xfId="22934" xr:uid="{00000000-0005-0000-0000-0000AE760000}"/>
    <cellStyle name="Énfasis4 3" xfId="48027" xr:uid="{00000000-0005-0000-0000-0000AF760000}"/>
    <cellStyle name="Énfasis4_AVA DVA EL" xfId="22935" xr:uid="{00000000-0005-0000-0000-0000B0760000}"/>
    <cellStyle name="Énfasis5" xfId="6412" xr:uid="{00000000-0005-0000-0000-0000B1760000}"/>
    <cellStyle name="Énfasis5 2" xfId="22936" xr:uid="{00000000-0005-0000-0000-0000B2760000}"/>
    <cellStyle name="Énfasis5 3" xfId="48028" xr:uid="{00000000-0005-0000-0000-0000B3760000}"/>
    <cellStyle name="Énfasis5_AVA DVA EL" xfId="22937" xr:uid="{00000000-0005-0000-0000-0000B4760000}"/>
    <cellStyle name="Énfasis6" xfId="6413" xr:uid="{00000000-0005-0000-0000-0000B5760000}"/>
    <cellStyle name="Énfasis6 2" xfId="22938" xr:uid="{00000000-0005-0000-0000-0000B6760000}"/>
    <cellStyle name="Énfasis6 3" xfId="48029" xr:uid="{00000000-0005-0000-0000-0000B7760000}"/>
    <cellStyle name="Énfasis6_AVA DVA EL" xfId="22939" xr:uid="{00000000-0005-0000-0000-0000B8760000}"/>
    <cellStyle name="Enter Currency (0)" xfId="6414" xr:uid="{00000000-0005-0000-0000-0000B9760000}"/>
    <cellStyle name="Enter Currency (2)" xfId="6415" xr:uid="{00000000-0005-0000-0000-0000BA760000}"/>
    <cellStyle name="Enter Units (0)" xfId="6416" xr:uid="{00000000-0005-0000-0000-0000BB760000}"/>
    <cellStyle name="Enter Units (1)" xfId="6417" xr:uid="{00000000-0005-0000-0000-0000BC760000}"/>
    <cellStyle name="Enter Units (2)" xfId="6418" xr:uid="{00000000-0005-0000-0000-0000BD760000}"/>
    <cellStyle name="Enterable Fields" xfId="22940" xr:uid="{00000000-0005-0000-0000-0000BE760000}"/>
    <cellStyle name="Enterable Fields 2" xfId="22941" xr:uid="{00000000-0005-0000-0000-0000BF760000}"/>
    <cellStyle name="Enterable Fields 3" xfId="22942" xr:uid="{00000000-0005-0000-0000-0000C0760000}"/>
    <cellStyle name="Enterable Fields_AVA DVA EL" xfId="22943" xr:uid="{00000000-0005-0000-0000-0000C1760000}"/>
    <cellStyle name="Entrada" xfId="6419" xr:uid="{00000000-0005-0000-0000-0000C2760000}"/>
    <cellStyle name="Entrada 2" xfId="6420" xr:uid="{00000000-0005-0000-0000-0000C3760000}"/>
    <cellStyle name="Entrada 2 10" xfId="6421" xr:uid="{00000000-0005-0000-0000-0000C4760000}"/>
    <cellStyle name="Entrada 2 11" xfId="6422" xr:uid="{00000000-0005-0000-0000-0000C5760000}"/>
    <cellStyle name="Entrada 2 12" xfId="36707" xr:uid="{00000000-0005-0000-0000-0000C6760000}"/>
    <cellStyle name="Entrada 2 2" xfId="6423" xr:uid="{00000000-0005-0000-0000-0000C7760000}"/>
    <cellStyle name="Entrada 2 3" xfId="6424" xr:uid="{00000000-0005-0000-0000-0000C8760000}"/>
    <cellStyle name="Entrada 2 4" xfId="6425" xr:uid="{00000000-0005-0000-0000-0000C9760000}"/>
    <cellStyle name="Entrada 2 5" xfId="6426" xr:uid="{00000000-0005-0000-0000-0000CA760000}"/>
    <cellStyle name="Entrada 2 6" xfId="6427" xr:uid="{00000000-0005-0000-0000-0000CB760000}"/>
    <cellStyle name="Entrada 2 7" xfId="6428" xr:uid="{00000000-0005-0000-0000-0000CC760000}"/>
    <cellStyle name="Entrada 2 8" xfId="6429" xr:uid="{00000000-0005-0000-0000-0000CD760000}"/>
    <cellStyle name="Entrada 2 9" xfId="6430" xr:uid="{00000000-0005-0000-0000-0000CE760000}"/>
    <cellStyle name="Entrada 2_CR4_19" xfId="6431" xr:uid="{00000000-0005-0000-0000-0000CF760000}"/>
    <cellStyle name="Entrada 3" xfId="6432" xr:uid="{00000000-0005-0000-0000-0000D0760000}"/>
    <cellStyle name="Entrada 3 10" xfId="6433" xr:uid="{00000000-0005-0000-0000-0000D1760000}"/>
    <cellStyle name="Entrada 3 11" xfId="6434" xr:uid="{00000000-0005-0000-0000-0000D2760000}"/>
    <cellStyle name="Entrada 3 12" xfId="36483" xr:uid="{00000000-0005-0000-0000-0000D3760000}"/>
    <cellStyle name="Entrada 3 13" xfId="36694" xr:uid="{00000000-0005-0000-0000-0000D4760000}"/>
    <cellStyle name="Entrada 3 2" xfId="6435" xr:uid="{00000000-0005-0000-0000-0000D5760000}"/>
    <cellStyle name="Entrada 3 3" xfId="6436" xr:uid="{00000000-0005-0000-0000-0000D6760000}"/>
    <cellStyle name="Entrada 3 4" xfId="6437" xr:uid="{00000000-0005-0000-0000-0000D7760000}"/>
    <cellStyle name="Entrada 3 5" xfId="6438" xr:uid="{00000000-0005-0000-0000-0000D8760000}"/>
    <cellStyle name="Entrada 3 6" xfId="6439" xr:uid="{00000000-0005-0000-0000-0000D9760000}"/>
    <cellStyle name="Entrada 3 7" xfId="6440" xr:uid="{00000000-0005-0000-0000-0000DA760000}"/>
    <cellStyle name="Entrada 3 8" xfId="6441" xr:uid="{00000000-0005-0000-0000-0000DB760000}"/>
    <cellStyle name="Entrada 3 9" xfId="6442" xr:uid="{00000000-0005-0000-0000-0000DC760000}"/>
    <cellStyle name="Entrada 3_CR4_19" xfId="6443" xr:uid="{00000000-0005-0000-0000-0000DD760000}"/>
    <cellStyle name="Entrada 4" xfId="6444" xr:uid="{00000000-0005-0000-0000-0000DE760000}"/>
    <cellStyle name="Entrada 4 10" xfId="6445" xr:uid="{00000000-0005-0000-0000-0000DF760000}"/>
    <cellStyle name="Entrada 4 11" xfId="6446" xr:uid="{00000000-0005-0000-0000-0000E0760000}"/>
    <cellStyle name="Entrada 4 2" xfId="6447" xr:uid="{00000000-0005-0000-0000-0000E1760000}"/>
    <cellStyle name="Entrada 4 3" xfId="6448" xr:uid="{00000000-0005-0000-0000-0000E2760000}"/>
    <cellStyle name="Entrada 4 4" xfId="6449" xr:uid="{00000000-0005-0000-0000-0000E3760000}"/>
    <cellStyle name="Entrada 4 5" xfId="6450" xr:uid="{00000000-0005-0000-0000-0000E4760000}"/>
    <cellStyle name="Entrada 4 6" xfId="6451" xr:uid="{00000000-0005-0000-0000-0000E5760000}"/>
    <cellStyle name="Entrada 4 7" xfId="6452" xr:uid="{00000000-0005-0000-0000-0000E6760000}"/>
    <cellStyle name="Entrada 4 8" xfId="6453" xr:uid="{00000000-0005-0000-0000-0000E7760000}"/>
    <cellStyle name="Entrada 4 9" xfId="6454" xr:uid="{00000000-0005-0000-0000-0000E8760000}"/>
    <cellStyle name="Entrada 4_CR4_19" xfId="6455" xr:uid="{00000000-0005-0000-0000-0000E9760000}"/>
    <cellStyle name="Entrada 5" xfId="6456" xr:uid="{00000000-0005-0000-0000-0000EA760000}"/>
    <cellStyle name="Entrada 5 10" xfId="6457" xr:uid="{00000000-0005-0000-0000-0000EB760000}"/>
    <cellStyle name="Entrada 5 11" xfId="6458" xr:uid="{00000000-0005-0000-0000-0000EC760000}"/>
    <cellStyle name="Entrada 5 2" xfId="6459" xr:uid="{00000000-0005-0000-0000-0000ED760000}"/>
    <cellStyle name="Entrada 5 3" xfId="6460" xr:uid="{00000000-0005-0000-0000-0000EE760000}"/>
    <cellStyle name="Entrada 5 4" xfId="6461" xr:uid="{00000000-0005-0000-0000-0000EF760000}"/>
    <cellStyle name="Entrada 5 5" xfId="6462" xr:uid="{00000000-0005-0000-0000-0000F0760000}"/>
    <cellStyle name="Entrada 5 6" xfId="6463" xr:uid="{00000000-0005-0000-0000-0000F1760000}"/>
    <cellStyle name="Entrada 5 7" xfId="6464" xr:uid="{00000000-0005-0000-0000-0000F2760000}"/>
    <cellStyle name="Entrada 5 8" xfId="6465" xr:uid="{00000000-0005-0000-0000-0000F3760000}"/>
    <cellStyle name="Entrada 5 9" xfId="6466" xr:uid="{00000000-0005-0000-0000-0000F4760000}"/>
    <cellStyle name="Entrada 5_CR4_19" xfId="6467" xr:uid="{00000000-0005-0000-0000-0000F5760000}"/>
    <cellStyle name="Entrada 6" xfId="6468" xr:uid="{00000000-0005-0000-0000-0000F6760000}"/>
    <cellStyle name="Entrada 6 10" xfId="6469" xr:uid="{00000000-0005-0000-0000-0000F7760000}"/>
    <cellStyle name="Entrada 6 11" xfId="6470" xr:uid="{00000000-0005-0000-0000-0000F8760000}"/>
    <cellStyle name="Entrada 6 2" xfId="6471" xr:uid="{00000000-0005-0000-0000-0000F9760000}"/>
    <cellStyle name="Entrada 6 3" xfId="6472" xr:uid="{00000000-0005-0000-0000-0000FA760000}"/>
    <cellStyle name="Entrada 6 4" xfId="6473" xr:uid="{00000000-0005-0000-0000-0000FB760000}"/>
    <cellStyle name="Entrada 6 5" xfId="6474" xr:uid="{00000000-0005-0000-0000-0000FC760000}"/>
    <cellStyle name="Entrada 6 6" xfId="6475" xr:uid="{00000000-0005-0000-0000-0000FD760000}"/>
    <cellStyle name="Entrada 6 7" xfId="6476" xr:uid="{00000000-0005-0000-0000-0000FE760000}"/>
    <cellStyle name="Entrada 6 8" xfId="6477" xr:uid="{00000000-0005-0000-0000-0000FF760000}"/>
    <cellStyle name="Entrada 6 9" xfId="6478" xr:uid="{00000000-0005-0000-0000-000000770000}"/>
    <cellStyle name="Entrada 6_CR4_19" xfId="6479" xr:uid="{00000000-0005-0000-0000-000001770000}"/>
    <cellStyle name="Entrada 7" xfId="6480" xr:uid="{00000000-0005-0000-0000-000002770000}"/>
    <cellStyle name="Entrada 7 10" xfId="6481" xr:uid="{00000000-0005-0000-0000-000003770000}"/>
    <cellStyle name="Entrada 7 2" xfId="6482" xr:uid="{00000000-0005-0000-0000-000004770000}"/>
    <cellStyle name="Entrada 7 3" xfId="6483" xr:uid="{00000000-0005-0000-0000-000005770000}"/>
    <cellStyle name="Entrada 7 4" xfId="6484" xr:uid="{00000000-0005-0000-0000-000006770000}"/>
    <cellStyle name="Entrada 7 5" xfId="6485" xr:uid="{00000000-0005-0000-0000-000007770000}"/>
    <cellStyle name="Entrada 7 6" xfId="6486" xr:uid="{00000000-0005-0000-0000-000008770000}"/>
    <cellStyle name="Entrada 7 7" xfId="6487" xr:uid="{00000000-0005-0000-0000-000009770000}"/>
    <cellStyle name="Entrada 7 8" xfId="6488" xr:uid="{00000000-0005-0000-0000-00000A770000}"/>
    <cellStyle name="Entrada 7 9" xfId="6489" xr:uid="{00000000-0005-0000-0000-00000B770000}"/>
    <cellStyle name="Entrada 7_CR4_19" xfId="6490" xr:uid="{00000000-0005-0000-0000-00000C770000}"/>
    <cellStyle name="Entrada 8" xfId="36054" xr:uid="{00000000-0005-0000-0000-00000D770000}"/>
    <cellStyle name="Entrada_A02" xfId="55609" xr:uid="{7C01EF8B-4361-4462-840F-0DF4363CB63B}"/>
    <cellStyle name="Euro" xfId="6491" xr:uid="{00000000-0005-0000-0000-00000F770000}"/>
    <cellStyle name="Euro 2" xfId="22944" xr:uid="{00000000-0005-0000-0000-000010770000}"/>
    <cellStyle name="Euro 2 2" xfId="22945" xr:uid="{00000000-0005-0000-0000-000011770000}"/>
    <cellStyle name="Euro 2 2 2" xfId="22946" xr:uid="{00000000-0005-0000-0000-000012770000}"/>
    <cellStyle name="Euro 2 2 2 2" xfId="48030" xr:uid="{00000000-0005-0000-0000-000013770000}"/>
    <cellStyle name="Euro 2 2 3" xfId="22947" xr:uid="{00000000-0005-0000-0000-000014770000}"/>
    <cellStyle name="Euro 2 2 4" xfId="48031" xr:uid="{00000000-0005-0000-0000-000015770000}"/>
    <cellStyle name="Euro 2 2_AVA DVA EL" xfId="22948" xr:uid="{00000000-0005-0000-0000-000016770000}"/>
    <cellStyle name="Euro 2 3" xfId="22949" xr:uid="{00000000-0005-0000-0000-000017770000}"/>
    <cellStyle name="Euro 2 3 2" xfId="48032" xr:uid="{00000000-0005-0000-0000-000018770000}"/>
    <cellStyle name="Euro 2 4" xfId="22950" xr:uid="{00000000-0005-0000-0000-000019770000}"/>
    <cellStyle name="Euro 2 5" xfId="48033" xr:uid="{00000000-0005-0000-0000-00001A770000}"/>
    <cellStyle name="Euro 2_AVA DVA EL" xfId="22951" xr:uid="{00000000-0005-0000-0000-00001B770000}"/>
    <cellStyle name="Euro 3" xfId="22952" xr:uid="{00000000-0005-0000-0000-00001C770000}"/>
    <cellStyle name="Euro 3 2" xfId="22953" xr:uid="{00000000-0005-0000-0000-00001D770000}"/>
    <cellStyle name="Euro 3 2 2" xfId="48034" xr:uid="{00000000-0005-0000-0000-00001E770000}"/>
    <cellStyle name="Euro 3 3" xfId="22954" xr:uid="{00000000-0005-0000-0000-00001F770000}"/>
    <cellStyle name="Euro 3 4" xfId="48035" xr:uid="{00000000-0005-0000-0000-000020770000}"/>
    <cellStyle name="Euro 3_AVA DVA EL" xfId="22955" xr:uid="{00000000-0005-0000-0000-000021770000}"/>
    <cellStyle name="Euro 4" xfId="22956" xr:uid="{00000000-0005-0000-0000-000022770000}"/>
    <cellStyle name="Euro 4 2" xfId="22957" xr:uid="{00000000-0005-0000-0000-000023770000}"/>
    <cellStyle name="Euro 4 2 2" xfId="48036" xr:uid="{00000000-0005-0000-0000-000024770000}"/>
    <cellStyle name="Euro 4 2 3" xfId="48037" xr:uid="{00000000-0005-0000-0000-000025770000}"/>
    <cellStyle name="Euro 4 2_AVA DVA EL" xfId="48038" xr:uid="{00000000-0005-0000-0000-000026770000}"/>
    <cellStyle name="Euro 4 3" xfId="22958" xr:uid="{00000000-0005-0000-0000-000027770000}"/>
    <cellStyle name="Euro 4 3 2" xfId="48039" xr:uid="{00000000-0005-0000-0000-000028770000}"/>
    <cellStyle name="Euro 4 4" xfId="48040" xr:uid="{00000000-0005-0000-0000-000029770000}"/>
    <cellStyle name="Euro 4_AVA DVA EL" xfId="22959" xr:uid="{00000000-0005-0000-0000-00002A770000}"/>
    <cellStyle name="Euro 5" xfId="22960" xr:uid="{00000000-0005-0000-0000-00002B770000}"/>
    <cellStyle name="Euro 5 2" xfId="48041" xr:uid="{00000000-0005-0000-0000-00002C770000}"/>
    <cellStyle name="Euro 5 2 2" xfId="48042" xr:uid="{00000000-0005-0000-0000-00002D770000}"/>
    <cellStyle name="Euro 5 3" xfId="48043" xr:uid="{00000000-0005-0000-0000-00002E770000}"/>
    <cellStyle name="Euro 5 4" xfId="48044" xr:uid="{00000000-0005-0000-0000-00002F770000}"/>
    <cellStyle name="Euro 5_AVA DVA EL" xfId="48045" xr:uid="{00000000-0005-0000-0000-000030770000}"/>
    <cellStyle name="Euro 6" xfId="48046" xr:uid="{00000000-0005-0000-0000-000031770000}"/>
    <cellStyle name="Euro 6 2" xfId="48047" xr:uid="{00000000-0005-0000-0000-000032770000}"/>
    <cellStyle name="Euro 6 2 2" xfId="48048" xr:uid="{00000000-0005-0000-0000-000033770000}"/>
    <cellStyle name="Euro 6 3" xfId="48049" xr:uid="{00000000-0005-0000-0000-000034770000}"/>
    <cellStyle name="Euro 7" xfId="48050" xr:uid="{00000000-0005-0000-0000-000035770000}"/>
    <cellStyle name="Euro 7 2" xfId="48051" xr:uid="{00000000-0005-0000-0000-000036770000}"/>
    <cellStyle name="Euro 7 3" xfId="48052" xr:uid="{00000000-0005-0000-0000-000037770000}"/>
    <cellStyle name="Euro_AVA DVA EL" xfId="22961" xr:uid="{00000000-0005-0000-0000-000038770000}"/>
    <cellStyle name="Explanatory Text" xfId="6492" xr:uid="{00000000-0005-0000-0000-000039770000}"/>
    <cellStyle name="Explanatory Text 10" xfId="6493" xr:uid="{00000000-0005-0000-0000-00003A770000}"/>
    <cellStyle name="Explanatory Text 10 2" xfId="22962" xr:uid="{00000000-0005-0000-0000-00003B770000}"/>
    <cellStyle name="Explanatory Text 10 2 2" xfId="22963" xr:uid="{00000000-0005-0000-0000-00003C770000}"/>
    <cellStyle name="Explanatory Text 10 2 3" xfId="22964" xr:uid="{00000000-0005-0000-0000-00003D770000}"/>
    <cellStyle name="Explanatory Text 10 2_AVA DVA EL" xfId="22965" xr:uid="{00000000-0005-0000-0000-00003E770000}"/>
    <cellStyle name="Explanatory Text 10 3" xfId="22966" xr:uid="{00000000-0005-0000-0000-00003F770000}"/>
    <cellStyle name="Explanatory Text 10 3 2" xfId="22967" xr:uid="{00000000-0005-0000-0000-000040770000}"/>
    <cellStyle name="Explanatory Text 10 3 3" xfId="22968" xr:uid="{00000000-0005-0000-0000-000041770000}"/>
    <cellStyle name="Explanatory Text 10 3_AVA DVA EL" xfId="22969" xr:uid="{00000000-0005-0000-0000-000042770000}"/>
    <cellStyle name="Explanatory Text 10 4" xfId="22970" xr:uid="{00000000-0005-0000-0000-000043770000}"/>
    <cellStyle name="Explanatory Text 10 4 2" xfId="22971" xr:uid="{00000000-0005-0000-0000-000044770000}"/>
    <cellStyle name="Explanatory Text 10 4 3" xfId="22972" xr:uid="{00000000-0005-0000-0000-000045770000}"/>
    <cellStyle name="Explanatory Text 10 4_AVA DVA EL" xfId="22973" xr:uid="{00000000-0005-0000-0000-000046770000}"/>
    <cellStyle name="Explanatory Text 10 5" xfId="22974" xr:uid="{00000000-0005-0000-0000-000047770000}"/>
    <cellStyle name="Explanatory Text 10 5 2" xfId="22975" xr:uid="{00000000-0005-0000-0000-000048770000}"/>
    <cellStyle name="Explanatory Text 10 5 3" xfId="22976" xr:uid="{00000000-0005-0000-0000-000049770000}"/>
    <cellStyle name="Explanatory Text 10 5_AVA DVA EL" xfId="22977" xr:uid="{00000000-0005-0000-0000-00004A770000}"/>
    <cellStyle name="Explanatory Text 10 6" xfId="22978" xr:uid="{00000000-0005-0000-0000-00004B770000}"/>
    <cellStyle name="Explanatory Text 10 6 2" xfId="22979" xr:uid="{00000000-0005-0000-0000-00004C770000}"/>
    <cellStyle name="Explanatory Text 10 6 3" xfId="22980" xr:uid="{00000000-0005-0000-0000-00004D770000}"/>
    <cellStyle name="Explanatory Text 10 6_AVA DVA EL" xfId="22981" xr:uid="{00000000-0005-0000-0000-00004E770000}"/>
    <cellStyle name="Explanatory Text 10 7" xfId="22982" xr:uid="{00000000-0005-0000-0000-00004F770000}"/>
    <cellStyle name="Explanatory Text 10 7 2" xfId="22983" xr:uid="{00000000-0005-0000-0000-000050770000}"/>
    <cellStyle name="Explanatory Text 10 7 3" xfId="22984" xr:uid="{00000000-0005-0000-0000-000051770000}"/>
    <cellStyle name="Explanatory Text 10 7_AVA DVA EL" xfId="22985" xr:uid="{00000000-0005-0000-0000-000052770000}"/>
    <cellStyle name="Explanatory Text 10 8" xfId="22986" xr:uid="{00000000-0005-0000-0000-000053770000}"/>
    <cellStyle name="Explanatory Text 10 9" xfId="22987" xr:uid="{00000000-0005-0000-0000-000054770000}"/>
    <cellStyle name="Explanatory Text 10_AVA DVA EL" xfId="22988" xr:uid="{00000000-0005-0000-0000-000055770000}"/>
    <cellStyle name="Explanatory Text 11" xfId="6494" xr:uid="{00000000-0005-0000-0000-000056770000}"/>
    <cellStyle name="Explanatory Text 11 2" xfId="22989" xr:uid="{00000000-0005-0000-0000-000057770000}"/>
    <cellStyle name="Explanatory Text 11 2 2" xfId="22990" xr:uid="{00000000-0005-0000-0000-000058770000}"/>
    <cellStyle name="Explanatory Text 11 2 3" xfId="22991" xr:uid="{00000000-0005-0000-0000-000059770000}"/>
    <cellStyle name="Explanatory Text 11 2_AVA DVA EL" xfId="22992" xr:uid="{00000000-0005-0000-0000-00005A770000}"/>
    <cellStyle name="Explanatory Text 11 3" xfId="22993" xr:uid="{00000000-0005-0000-0000-00005B770000}"/>
    <cellStyle name="Explanatory Text 11 3 2" xfId="22994" xr:uid="{00000000-0005-0000-0000-00005C770000}"/>
    <cellStyle name="Explanatory Text 11 3 3" xfId="22995" xr:uid="{00000000-0005-0000-0000-00005D770000}"/>
    <cellStyle name="Explanatory Text 11 3_AVA DVA EL" xfId="22996" xr:uid="{00000000-0005-0000-0000-00005E770000}"/>
    <cellStyle name="Explanatory Text 11 4" xfId="22997" xr:uid="{00000000-0005-0000-0000-00005F770000}"/>
    <cellStyle name="Explanatory Text 11 4 2" xfId="22998" xr:uid="{00000000-0005-0000-0000-000060770000}"/>
    <cellStyle name="Explanatory Text 11 4 3" xfId="22999" xr:uid="{00000000-0005-0000-0000-000061770000}"/>
    <cellStyle name="Explanatory Text 11 4_AVA DVA EL" xfId="23000" xr:uid="{00000000-0005-0000-0000-000062770000}"/>
    <cellStyle name="Explanatory Text 11 5" xfId="23001" xr:uid="{00000000-0005-0000-0000-000063770000}"/>
    <cellStyle name="Explanatory Text 11 5 2" xfId="23002" xr:uid="{00000000-0005-0000-0000-000064770000}"/>
    <cellStyle name="Explanatory Text 11 5 3" xfId="23003" xr:uid="{00000000-0005-0000-0000-000065770000}"/>
    <cellStyle name="Explanatory Text 11 5_AVA DVA EL" xfId="23004" xr:uid="{00000000-0005-0000-0000-000066770000}"/>
    <cellStyle name="Explanatory Text 11 6" xfId="23005" xr:uid="{00000000-0005-0000-0000-000067770000}"/>
    <cellStyle name="Explanatory Text 11 6 2" xfId="23006" xr:uid="{00000000-0005-0000-0000-000068770000}"/>
    <cellStyle name="Explanatory Text 11 6 3" xfId="23007" xr:uid="{00000000-0005-0000-0000-000069770000}"/>
    <cellStyle name="Explanatory Text 11 6_AVA DVA EL" xfId="23008" xr:uid="{00000000-0005-0000-0000-00006A770000}"/>
    <cellStyle name="Explanatory Text 11 7" xfId="23009" xr:uid="{00000000-0005-0000-0000-00006B770000}"/>
    <cellStyle name="Explanatory Text 11 7 2" xfId="23010" xr:uid="{00000000-0005-0000-0000-00006C770000}"/>
    <cellStyle name="Explanatory Text 11 7 3" xfId="23011" xr:uid="{00000000-0005-0000-0000-00006D770000}"/>
    <cellStyle name="Explanatory Text 11 7_AVA DVA EL" xfId="23012" xr:uid="{00000000-0005-0000-0000-00006E770000}"/>
    <cellStyle name="Explanatory Text 11 8" xfId="23013" xr:uid="{00000000-0005-0000-0000-00006F770000}"/>
    <cellStyle name="Explanatory Text 11 9" xfId="23014" xr:uid="{00000000-0005-0000-0000-000070770000}"/>
    <cellStyle name="Explanatory Text 11_AVA DVA EL" xfId="23015" xr:uid="{00000000-0005-0000-0000-000071770000}"/>
    <cellStyle name="Explanatory Text 12" xfId="23016" xr:uid="{00000000-0005-0000-0000-000072770000}"/>
    <cellStyle name="Explanatory Text 12 2" xfId="23017" xr:uid="{00000000-0005-0000-0000-000073770000}"/>
    <cellStyle name="Explanatory Text 12 3" xfId="23018" xr:uid="{00000000-0005-0000-0000-000074770000}"/>
    <cellStyle name="Explanatory Text 12_AVA DVA EL" xfId="23019" xr:uid="{00000000-0005-0000-0000-000075770000}"/>
    <cellStyle name="Explanatory Text 13" xfId="23020" xr:uid="{00000000-0005-0000-0000-000076770000}"/>
    <cellStyle name="Explanatory Text 13 2" xfId="23021" xr:uid="{00000000-0005-0000-0000-000077770000}"/>
    <cellStyle name="Explanatory Text 13 3" xfId="23022" xr:uid="{00000000-0005-0000-0000-000078770000}"/>
    <cellStyle name="Explanatory Text 13_AVA DVA EL" xfId="23023" xr:uid="{00000000-0005-0000-0000-000079770000}"/>
    <cellStyle name="Explanatory Text 14" xfId="23024" xr:uid="{00000000-0005-0000-0000-00007A770000}"/>
    <cellStyle name="Explanatory Text 14 2" xfId="23025" xr:uid="{00000000-0005-0000-0000-00007B770000}"/>
    <cellStyle name="Explanatory Text 14 3" xfId="23026" xr:uid="{00000000-0005-0000-0000-00007C770000}"/>
    <cellStyle name="Explanatory Text 14_AVA DVA EL" xfId="23027" xr:uid="{00000000-0005-0000-0000-00007D770000}"/>
    <cellStyle name="Explanatory Text 15" xfId="23028" xr:uid="{00000000-0005-0000-0000-00007E770000}"/>
    <cellStyle name="Explanatory Text 15 2" xfId="23029" xr:uid="{00000000-0005-0000-0000-00007F770000}"/>
    <cellStyle name="Explanatory Text 15 3" xfId="23030" xr:uid="{00000000-0005-0000-0000-000080770000}"/>
    <cellStyle name="Explanatory Text 15_AVA DVA EL" xfId="23031" xr:uid="{00000000-0005-0000-0000-000081770000}"/>
    <cellStyle name="Explanatory Text 16" xfId="40032" xr:uid="{00000000-0005-0000-0000-000082770000}"/>
    <cellStyle name="Explanatory Text 17" xfId="48053" xr:uid="{00000000-0005-0000-0000-000083770000}"/>
    <cellStyle name="Explanatory Text 18" xfId="48054" xr:uid="{00000000-0005-0000-0000-000084770000}"/>
    <cellStyle name="Explanatory Text 2" xfId="6495" xr:uid="{00000000-0005-0000-0000-000085770000}"/>
    <cellStyle name="Explanatory Text 2 2" xfId="6496" xr:uid="{00000000-0005-0000-0000-000086770000}"/>
    <cellStyle name="Explanatory Text 2 2 2" xfId="23032" xr:uid="{00000000-0005-0000-0000-000087770000}"/>
    <cellStyle name="Explanatory Text 2 2 2 2" xfId="23033" xr:uid="{00000000-0005-0000-0000-000088770000}"/>
    <cellStyle name="Explanatory Text 2 2 2 3" xfId="23034" xr:uid="{00000000-0005-0000-0000-000089770000}"/>
    <cellStyle name="Explanatory Text 2 2 2_AVA DVA EL" xfId="23035" xr:uid="{00000000-0005-0000-0000-00008A770000}"/>
    <cellStyle name="Explanatory Text 2 2 3" xfId="23036" xr:uid="{00000000-0005-0000-0000-00008B770000}"/>
    <cellStyle name="Explanatory Text 2 2_A01" xfId="35904" xr:uid="{00000000-0005-0000-0000-00008C770000}"/>
    <cellStyle name="Explanatory Text 2 3" xfId="23037" xr:uid="{00000000-0005-0000-0000-00008D770000}"/>
    <cellStyle name="Explanatory Text 2 3 2" xfId="23038" xr:uid="{00000000-0005-0000-0000-00008E770000}"/>
    <cellStyle name="Explanatory Text 2 3 3" xfId="23039" xr:uid="{00000000-0005-0000-0000-00008F770000}"/>
    <cellStyle name="Explanatory Text 2 3_AVA DVA EL" xfId="23040" xr:uid="{00000000-0005-0000-0000-000090770000}"/>
    <cellStyle name="Explanatory Text 2 4" xfId="23041" xr:uid="{00000000-0005-0000-0000-000091770000}"/>
    <cellStyle name="Explanatory Text 2 4 2" xfId="23042" xr:uid="{00000000-0005-0000-0000-000092770000}"/>
    <cellStyle name="Explanatory Text 2 4 3" xfId="23043" xr:uid="{00000000-0005-0000-0000-000093770000}"/>
    <cellStyle name="Explanatory Text 2 4_AVA DVA EL" xfId="23044" xr:uid="{00000000-0005-0000-0000-000094770000}"/>
    <cellStyle name="Explanatory Text 2 5" xfId="23045" xr:uid="{00000000-0005-0000-0000-000095770000}"/>
    <cellStyle name="Explanatory Text 2 6" xfId="48055" xr:uid="{00000000-0005-0000-0000-000096770000}"/>
    <cellStyle name="Explanatory Text 2_4Q16" xfId="23046" xr:uid="{00000000-0005-0000-0000-000097770000}"/>
    <cellStyle name="Explanatory Text 3" xfId="6497" xr:uid="{00000000-0005-0000-0000-000098770000}"/>
    <cellStyle name="Explanatory Text 3 2" xfId="23047" xr:uid="{00000000-0005-0000-0000-000099770000}"/>
    <cellStyle name="Explanatory Text 3 2 2" xfId="23048" xr:uid="{00000000-0005-0000-0000-00009A770000}"/>
    <cellStyle name="Explanatory Text 3 2 3" xfId="23049" xr:uid="{00000000-0005-0000-0000-00009B770000}"/>
    <cellStyle name="Explanatory Text 3 2_AVA DVA EL" xfId="23050" xr:uid="{00000000-0005-0000-0000-00009C770000}"/>
    <cellStyle name="Explanatory Text 3 3" xfId="23051" xr:uid="{00000000-0005-0000-0000-00009D770000}"/>
    <cellStyle name="Explanatory Text 3_AVA DVA EL" xfId="23052" xr:uid="{00000000-0005-0000-0000-00009E770000}"/>
    <cellStyle name="Explanatory Text 4" xfId="6498" xr:uid="{00000000-0005-0000-0000-00009F770000}"/>
    <cellStyle name="Explanatory Text 4 2" xfId="23053" xr:uid="{00000000-0005-0000-0000-0000A0770000}"/>
    <cellStyle name="Explanatory Text 4 2 2" xfId="23054" xr:uid="{00000000-0005-0000-0000-0000A1770000}"/>
    <cellStyle name="Explanatory Text 4 2 3" xfId="23055" xr:uid="{00000000-0005-0000-0000-0000A2770000}"/>
    <cellStyle name="Explanatory Text 4 2_AVA DVA EL" xfId="23056" xr:uid="{00000000-0005-0000-0000-0000A3770000}"/>
    <cellStyle name="Explanatory Text 4 3" xfId="23057" xr:uid="{00000000-0005-0000-0000-0000A4770000}"/>
    <cellStyle name="Explanatory Text 4 3 2" xfId="23058" xr:uid="{00000000-0005-0000-0000-0000A5770000}"/>
    <cellStyle name="Explanatory Text 4 3 3" xfId="23059" xr:uid="{00000000-0005-0000-0000-0000A6770000}"/>
    <cellStyle name="Explanatory Text 4 3_AVA DVA EL" xfId="23060" xr:uid="{00000000-0005-0000-0000-0000A7770000}"/>
    <cellStyle name="Explanatory Text 4 4" xfId="23061" xr:uid="{00000000-0005-0000-0000-0000A8770000}"/>
    <cellStyle name="Explanatory Text 4 4 2" xfId="23062" xr:uid="{00000000-0005-0000-0000-0000A9770000}"/>
    <cellStyle name="Explanatory Text 4 4 3" xfId="23063" xr:uid="{00000000-0005-0000-0000-0000AA770000}"/>
    <cellStyle name="Explanatory Text 4 4_AVA DVA EL" xfId="23064" xr:uid="{00000000-0005-0000-0000-0000AB770000}"/>
    <cellStyle name="Explanatory Text 4 5" xfId="23065" xr:uid="{00000000-0005-0000-0000-0000AC770000}"/>
    <cellStyle name="Explanatory Text 4_AVA DVA EL" xfId="23066" xr:uid="{00000000-0005-0000-0000-0000AD770000}"/>
    <cellStyle name="Explanatory Text 5" xfId="6499" xr:uid="{00000000-0005-0000-0000-0000AE770000}"/>
    <cellStyle name="Explanatory Text 5 2" xfId="23067" xr:uid="{00000000-0005-0000-0000-0000AF770000}"/>
    <cellStyle name="Explanatory Text 5 2 2" xfId="23068" xr:uid="{00000000-0005-0000-0000-0000B0770000}"/>
    <cellStyle name="Explanatory Text 5 2 3" xfId="23069" xr:uid="{00000000-0005-0000-0000-0000B1770000}"/>
    <cellStyle name="Explanatory Text 5 2_AVA DVA EL" xfId="23070" xr:uid="{00000000-0005-0000-0000-0000B2770000}"/>
    <cellStyle name="Explanatory Text 5 3" xfId="23071" xr:uid="{00000000-0005-0000-0000-0000B3770000}"/>
    <cellStyle name="Explanatory Text 5 3 2" xfId="23072" xr:uid="{00000000-0005-0000-0000-0000B4770000}"/>
    <cellStyle name="Explanatory Text 5 3 3" xfId="23073" xr:uid="{00000000-0005-0000-0000-0000B5770000}"/>
    <cellStyle name="Explanatory Text 5 3_AVA DVA EL" xfId="23074" xr:uid="{00000000-0005-0000-0000-0000B6770000}"/>
    <cellStyle name="Explanatory Text 5 4" xfId="23075" xr:uid="{00000000-0005-0000-0000-0000B7770000}"/>
    <cellStyle name="Explanatory Text 5 4 2" xfId="23076" xr:uid="{00000000-0005-0000-0000-0000B8770000}"/>
    <cellStyle name="Explanatory Text 5 4 3" xfId="23077" xr:uid="{00000000-0005-0000-0000-0000B9770000}"/>
    <cellStyle name="Explanatory Text 5 4_AVA DVA EL" xfId="23078" xr:uid="{00000000-0005-0000-0000-0000BA770000}"/>
    <cellStyle name="Explanatory Text 5 5" xfId="23079" xr:uid="{00000000-0005-0000-0000-0000BB770000}"/>
    <cellStyle name="Explanatory Text 5 5 2" xfId="23080" xr:uid="{00000000-0005-0000-0000-0000BC770000}"/>
    <cellStyle name="Explanatory Text 5 5 3" xfId="23081" xr:uid="{00000000-0005-0000-0000-0000BD770000}"/>
    <cellStyle name="Explanatory Text 5 5_AVA DVA EL" xfId="23082" xr:uid="{00000000-0005-0000-0000-0000BE770000}"/>
    <cellStyle name="Explanatory Text 5 6" xfId="23083" xr:uid="{00000000-0005-0000-0000-0000BF770000}"/>
    <cellStyle name="Explanatory Text 5 6 2" xfId="23084" xr:uid="{00000000-0005-0000-0000-0000C0770000}"/>
    <cellStyle name="Explanatory Text 5 6 3" xfId="23085" xr:uid="{00000000-0005-0000-0000-0000C1770000}"/>
    <cellStyle name="Explanatory Text 5 6_AVA DVA EL" xfId="23086" xr:uid="{00000000-0005-0000-0000-0000C2770000}"/>
    <cellStyle name="Explanatory Text 5 7" xfId="23087" xr:uid="{00000000-0005-0000-0000-0000C3770000}"/>
    <cellStyle name="Explanatory Text 5_AVA DVA EL" xfId="23088" xr:uid="{00000000-0005-0000-0000-0000C4770000}"/>
    <cellStyle name="Explanatory Text 6" xfId="6500" xr:uid="{00000000-0005-0000-0000-0000C5770000}"/>
    <cellStyle name="Explanatory Text 6 2" xfId="23089" xr:uid="{00000000-0005-0000-0000-0000C6770000}"/>
    <cellStyle name="Explanatory Text 6 2 2" xfId="23090" xr:uid="{00000000-0005-0000-0000-0000C7770000}"/>
    <cellStyle name="Explanatory Text 6 2 3" xfId="23091" xr:uid="{00000000-0005-0000-0000-0000C8770000}"/>
    <cellStyle name="Explanatory Text 6 2_AVA DVA EL" xfId="23092" xr:uid="{00000000-0005-0000-0000-0000C9770000}"/>
    <cellStyle name="Explanatory Text 6 3" xfId="23093" xr:uid="{00000000-0005-0000-0000-0000CA770000}"/>
    <cellStyle name="Explanatory Text 6_AVA DVA EL" xfId="23094" xr:uid="{00000000-0005-0000-0000-0000CB770000}"/>
    <cellStyle name="Explanatory Text 7" xfId="6501" xr:uid="{00000000-0005-0000-0000-0000CC770000}"/>
    <cellStyle name="Explanatory Text 7 2" xfId="23095" xr:uid="{00000000-0005-0000-0000-0000CD770000}"/>
    <cellStyle name="Explanatory Text 7 2 2" xfId="23096" xr:uid="{00000000-0005-0000-0000-0000CE770000}"/>
    <cellStyle name="Explanatory Text 7 2 3" xfId="23097" xr:uid="{00000000-0005-0000-0000-0000CF770000}"/>
    <cellStyle name="Explanatory Text 7 2_AVA DVA EL" xfId="23098" xr:uid="{00000000-0005-0000-0000-0000D0770000}"/>
    <cellStyle name="Explanatory Text 7 3" xfId="23099" xr:uid="{00000000-0005-0000-0000-0000D1770000}"/>
    <cellStyle name="Explanatory Text 7 3 2" xfId="23100" xr:uid="{00000000-0005-0000-0000-0000D2770000}"/>
    <cellStyle name="Explanatory Text 7 3 3" xfId="23101" xr:uid="{00000000-0005-0000-0000-0000D3770000}"/>
    <cellStyle name="Explanatory Text 7 3_AVA DVA EL" xfId="23102" xr:uid="{00000000-0005-0000-0000-0000D4770000}"/>
    <cellStyle name="Explanatory Text 7 4" xfId="23103" xr:uid="{00000000-0005-0000-0000-0000D5770000}"/>
    <cellStyle name="Explanatory Text 7 4 2" xfId="23104" xr:uid="{00000000-0005-0000-0000-0000D6770000}"/>
    <cellStyle name="Explanatory Text 7 4 3" xfId="23105" xr:uid="{00000000-0005-0000-0000-0000D7770000}"/>
    <cellStyle name="Explanatory Text 7 4_AVA DVA EL" xfId="23106" xr:uid="{00000000-0005-0000-0000-0000D8770000}"/>
    <cellStyle name="Explanatory Text 7 5" xfId="23107" xr:uid="{00000000-0005-0000-0000-0000D9770000}"/>
    <cellStyle name="Explanatory Text 7 5 2" xfId="23108" xr:uid="{00000000-0005-0000-0000-0000DA770000}"/>
    <cellStyle name="Explanatory Text 7 5 3" xfId="23109" xr:uid="{00000000-0005-0000-0000-0000DB770000}"/>
    <cellStyle name="Explanatory Text 7 5_AVA DVA EL" xfId="23110" xr:uid="{00000000-0005-0000-0000-0000DC770000}"/>
    <cellStyle name="Explanatory Text 7 6" xfId="23111" xr:uid="{00000000-0005-0000-0000-0000DD770000}"/>
    <cellStyle name="Explanatory Text 7 6 2" xfId="23112" xr:uid="{00000000-0005-0000-0000-0000DE770000}"/>
    <cellStyle name="Explanatory Text 7 6 3" xfId="23113" xr:uid="{00000000-0005-0000-0000-0000DF770000}"/>
    <cellStyle name="Explanatory Text 7 6_AVA DVA EL" xfId="23114" xr:uid="{00000000-0005-0000-0000-0000E0770000}"/>
    <cellStyle name="Explanatory Text 7 7" xfId="23115" xr:uid="{00000000-0005-0000-0000-0000E1770000}"/>
    <cellStyle name="Explanatory Text 7 7 2" xfId="23116" xr:uid="{00000000-0005-0000-0000-0000E2770000}"/>
    <cellStyle name="Explanatory Text 7 7 3" xfId="23117" xr:uid="{00000000-0005-0000-0000-0000E3770000}"/>
    <cellStyle name="Explanatory Text 7 7_AVA DVA EL" xfId="23118" xr:uid="{00000000-0005-0000-0000-0000E4770000}"/>
    <cellStyle name="Explanatory Text 7 8" xfId="23119" xr:uid="{00000000-0005-0000-0000-0000E5770000}"/>
    <cellStyle name="Explanatory Text 7 8 2" xfId="23120" xr:uid="{00000000-0005-0000-0000-0000E6770000}"/>
    <cellStyle name="Explanatory Text 7 8 3" xfId="23121" xr:uid="{00000000-0005-0000-0000-0000E7770000}"/>
    <cellStyle name="Explanatory Text 7 8_AVA DVA EL" xfId="23122" xr:uid="{00000000-0005-0000-0000-0000E8770000}"/>
    <cellStyle name="Explanatory Text 7 9" xfId="23123" xr:uid="{00000000-0005-0000-0000-0000E9770000}"/>
    <cellStyle name="Explanatory Text 7_AVA DVA EL" xfId="23124" xr:uid="{00000000-0005-0000-0000-0000EA770000}"/>
    <cellStyle name="Explanatory Text 8" xfId="6502" xr:uid="{00000000-0005-0000-0000-0000EB770000}"/>
    <cellStyle name="Explanatory Text 8 2" xfId="23125" xr:uid="{00000000-0005-0000-0000-0000EC770000}"/>
    <cellStyle name="Explanatory Text 8 2 2" xfId="23126" xr:uid="{00000000-0005-0000-0000-0000ED770000}"/>
    <cellStyle name="Explanatory Text 8 2 3" xfId="23127" xr:uid="{00000000-0005-0000-0000-0000EE770000}"/>
    <cellStyle name="Explanatory Text 8 2_AVA DVA EL" xfId="23128" xr:uid="{00000000-0005-0000-0000-0000EF770000}"/>
    <cellStyle name="Explanatory Text 8 3" xfId="23129" xr:uid="{00000000-0005-0000-0000-0000F0770000}"/>
    <cellStyle name="Explanatory Text 8 3 2" xfId="23130" xr:uid="{00000000-0005-0000-0000-0000F1770000}"/>
    <cellStyle name="Explanatory Text 8 3 3" xfId="23131" xr:uid="{00000000-0005-0000-0000-0000F2770000}"/>
    <cellStyle name="Explanatory Text 8 3_AVA DVA EL" xfId="23132" xr:uid="{00000000-0005-0000-0000-0000F3770000}"/>
    <cellStyle name="Explanatory Text 8 4" xfId="23133" xr:uid="{00000000-0005-0000-0000-0000F4770000}"/>
    <cellStyle name="Explanatory Text 8 4 2" xfId="23134" xr:uid="{00000000-0005-0000-0000-0000F5770000}"/>
    <cellStyle name="Explanatory Text 8 4 3" xfId="23135" xr:uid="{00000000-0005-0000-0000-0000F6770000}"/>
    <cellStyle name="Explanatory Text 8 4_AVA DVA EL" xfId="23136" xr:uid="{00000000-0005-0000-0000-0000F7770000}"/>
    <cellStyle name="Explanatory Text 8 5" xfId="23137" xr:uid="{00000000-0005-0000-0000-0000F8770000}"/>
    <cellStyle name="Explanatory Text 8 5 2" xfId="23138" xr:uid="{00000000-0005-0000-0000-0000F9770000}"/>
    <cellStyle name="Explanatory Text 8 5 3" xfId="23139" xr:uid="{00000000-0005-0000-0000-0000FA770000}"/>
    <cellStyle name="Explanatory Text 8 5_AVA DVA EL" xfId="23140" xr:uid="{00000000-0005-0000-0000-0000FB770000}"/>
    <cellStyle name="Explanatory Text 8 6" xfId="23141" xr:uid="{00000000-0005-0000-0000-0000FC770000}"/>
    <cellStyle name="Explanatory Text 8 6 2" xfId="23142" xr:uid="{00000000-0005-0000-0000-0000FD770000}"/>
    <cellStyle name="Explanatory Text 8 6 3" xfId="23143" xr:uid="{00000000-0005-0000-0000-0000FE770000}"/>
    <cellStyle name="Explanatory Text 8 6_AVA DVA EL" xfId="23144" xr:uid="{00000000-0005-0000-0000-0000FF770000}"/>
    <cellStyle name="Explanatory Text 8 7" xfId="23145" xr:uid="{00000000-0005-0000-0000-000000780000}"/>
    <cellStyle name="Explanatory Text 8 7 2" xfId="23146" xr:uid="{00000000-0005-0000-0000-000001780000}"/>
    <cellStyle name="Explanatory Text 8 7 3" xfId="23147" xr:uid="{00000000-0005-0000-0000-000002780000}"/>
    <cellStyle name="Explanatory Text 8 7_AVA DVA EL" xfId="23148" xr:uid="{00000000-0005-0000-0000-000003780000}"/>
    <cellStyle name="Explanatory Text 8 8" xfId="23149" xr:uid="{00000000-0005-0000-0000-000004780000}"/>
    <cellStyle name="Explanatory Text 8 8 2" xfId="23150" xr:uid="{00000000-0005-0000-0000-000005780000}"/>
    <cellStyle name="Explanatory Text 8 8 3" xfId="23151" xr:uid="{00000000-0005-0000-0000-000006780000}"/>
    <cellStyle name="Explanatory Text 8 8_AVA DVA EL" xfId="23152" xr:uid="{00000000-0005-0000-0000-000007780000}"/>
    <cellStyle name="Explanatory Text 8 9" xfId="23153" xr:uid="{00000000-0005-0000-0000-000008780000}"/>
    <cellStyle name="Explanatory Text 8_AVA DVA EL" xfId="23154" xr:uid="{00000000-0005-0000-0000-000009780000}"/>
    <cellStyle name="Explanatory Text 9" xfId="6503" xr:uid="{00000000-0005-0000-0000-00000A780000}"/>
    <cellStyle name="Explanatory Text 9 2" xfId="23155" xr:uid="{00000000-0005-0000-0000-00000B780000}"/>
    <cellStyle name="Explanatory Text 9 2 2" xfId="23156" xr:uid="{00000000-0005-0000-0000-00000C780000}"/>
    <cellStyle name="Explanatory Text 9 2 3" xfId="23157" xr:uid="{00000000-0005-0000-0000-00000D780000}"/>
    <cellStyle name="Explanatory Text 9 2_AVA DVA EL" xfId="23158" xr:uid="{00000000-0005-0000-0000-00000E780000}"/>
    <cellStyle name="Explanatory Text 9 3" xfId="23159" xr:uid="{00000000-0005-0000-0000-00000F780000}"/>
    <cellStyle name="Explanatory Text 9 3 2" xfId="23160" xr:uid="{00000000-0005-0000-0000-000010780000}"/>
    <cellStyle name="Explanatory Text 9 3 3" xfId="23161" xr:uid="{00000000-0005-0000-0000-000011780000}"/>
    <cellStyle name="Explanatory Text 9 3_AVA DVA EL" xfId="23162" xr:uid="{00000000-0005-0000-0000-000012780000}"/>
    <cellStyle name="Explanatory Text 9 4" xfId="23163" xr:uid="{00000000-0005-0000-0000-000013780000}"/>
    <cellStyle name="Explanatory Text 9 4 2" xfId="23164" xr:uid="{00000000-0005-0000-0000-000014780000}"/>
    <cellStyle name="Explanatory Text 9 4 3" xfId="23165" xr:uid="{00000000-0005-0000-0000-000015780000}"/>
    <cellStyle name="Explanatory Text 9 4_AVA DVA EL" xfId="23166" xr:uid="{00000000-0005-0000-0000-000016780000}"/>
    <cellStyle name="Explanatory Text 9 5" xfId="23167" xr:uid="{00000000-0005-0000-0000-000017780000}"/>
    <cellStyle name="Explanatory Text 9 5 2" xfId="23168" xr:uid="{00000000-0005-0000-0000-000018780000}"/>
    <cellStyle name="Explanatory Text 9 5 3" xfId="23169" xr:uid="{00000000-0005-0000-0000-000019780000}"/>
    <cellStyle name="Explanatory Text 9 5_AVA DVA EL" xfId="23170" xr:uid="{00000000-0005-0000-0000-00001A780000}"/>
    <cellStyle name="Explanatory Text 9 6" xfId="23171" xr:uid="{00000000-0005-0000-0000-00001B780000}"/>
    <cellStyle name="Explanatory Text 9 6 2" xfId="23172" xr:uid="{00000000-0005-0000-0000-00001C780000}"/>
    <cellStyle name="Explanatory Text 9 6 3" xfId="23173" xr:uid="{00000000-0005-0000-0000-00001D780000}"/>
    <cellStyle name="Explanatory Text 9 6_AVA DVA EL" xfId="23174" xr:uid="{00000000-0005-0000-0000-00001E780000}"/>
    <cellStyle name="Explanatory Text 9 7" xfId="23175" xr:uid="{00000000-0005-0000-0000-00001F780000}"/>
    <cellStyle name="Explanatory Text 9 7 2" xfId="23176" xr:uid="{00000000-0005-0000-0000-000020780000}"/>
    <cellStyle name="Explanatory Text 9 7 3" xfId="23177" xr:uid="{00000000-0005-0000-0000-000021780000}"/>
    <cellStyle name="Explanatory Text 9 7_AVA DVA EL" xfId="23178" xr:uid="{00000000-0005-0000-0000-000022780000}"/>
    <cellStyle name="Explanatory Text 9 8" xfId="23179" xr:uid="{00000000-0005-0000-0000-000023780000}"/>
    <cellStyle name="Explanatory Text 9 8 2" xfId="23180" xr:uid="{00000000-0005-0000-0000-000024780000}"/>
    <cellStyle name="Explanatory Text 9 8 3" xfId="23181" xr:uid="{00000000-0005-0000-0000-000025780000}"/>
    <cellStyle name="Explanatory Text 9 8_AVA DVA EL" xfId="23182" xr:uid="{00000000-0005-0000-0000-000026780000}"/>
    <cellStyle name="Explanatory Text 9 9" xfId="23183" xr:uid="{00000000-0005-0000-0000-000027780000}"/>
    <cellStyle name="Explanatory Text 9_AVA DVA EL" xfId="23184" xr:uid="{00000000-0005-0000-0000-000028780000}"/>
    <cellStyle name="Explanatory Text_4Q16" xfId="23185" xr:uid="{00000000-0005-0000-0000-000029780000}"/>
    <cellStyle name="External File Cells" xfId="6504" xr:uid="{00000000-0005-0000-0000-00002A780000}"/>
    <cellStyle name="External File Cells 10" xfId="6505" xr:uid="{00000000-0005-0000-0000-00002B780000}"/>
    <cellStyle name="External File Cells 11" xfId="36053" xr:uid="{00000000-0005-0000-0000-00002C780000}"/>
    <cellStyle name="External File Cells 12" xfId="36836" xr:uid="{00000000-0005-0000-0000-00002D780000}"/>
    <cellStyle name="External File Cells 13" xfId="48056" xr:uid="{00000000-0005-0000-0000-00002E780000}"/>
    <cellStyle name="External File Cells 14" xfId="48057" xr:uid="{00000000-0005-0000-0000-00002F780000}"/>
    <cellStyle name="External File Cells 15" xfId="48058" xr:uid="{00000000-0005-0000-0000-000030780000}"/>
    <cellStyle name="External File Cells 16" xfId="48059" xr:uid="{00000000-0005-0000-0000-000031780000}"/>
    <cellStyle name="External File Cells 17" xfId="48060" xr:uid="{00000000-0005-0000-0000-000032780000}"/>
    <cellStyle name="External File Cells 18" xfId="48061" xr:uid="{00000000-0005-0000-0000-000033780000}"/>
    <cellStyle name="External File Cells 19" xfId="48062" xr:uid="{00000000-0005-0000-0000-000034780000}"/>
    <cellStyle name="External File Cells 2" xfId="6506" xr:uid="{00000000-0005-0000-0000-000035780000}"/>
    <cellStyle name="External File Cells 2 10" xfId="36052" xr:uid="{00000000-0005-0000-0000-000036780000}"/>
    <cellStyle name="External File Cells 2 11" xfId="36837" xr:uid="{00000000-0005-0000-0000-000037780000}"/>
    <cellStyle name="External File Cells 2 2" xfId="6507" xr:uid="{00000000-0005-0000-0000-000038780000}"/>
    <cellStyle name="External File Cells 2 2 10" xfId="6508" xr:uid="{00000000-0005-0000-0000-000039780000}"/>
    <cellStyle name="External File Cells 2 2 11" xfId="36709" xr:uid="{00000000-0005-0000-0000-00003A780000}"/>
    <cellStyle name="External File Cells 2 2 2" xfId="6509" xr:uid="{00000000-0005-0000-0000-00003B780000}"/>
    <cellStyle name="External File Cells 2 2 3" xfId="6510" xr:uid="{00000000-0005-0000-0000-00003C780000}"/>
    <cellStyle name="External File Cells 2 2 4" xfId="6511" xr:uid="{00000000-0005-0000-0000-00003D780000}"/>
    <cellStyle name="External File Cells 2 2 5" xfId="6512" xr:uid="{00000000-0005-0000-0000-00003E780000}"/>
    <cellStyle name="External File Cells 2 2 6" xfId="6513" xr:uid="{00000000-0005-0000-0000-00003F780000}"/>
    <cellStyle name="External File Cells 2 2 7" xfId="6514" xr:uid="{00000000-0005-0000-0000-000040780000}"/>
    <cellStyle name="External File Cells 2 2 8" xfId="6515" xr:uid="{00000000-0005-0000-0000-000041780000}"/>
    <cellStyle name="External File Cells 2 2 9" xfId="6516" xr:uid="{00000000-0005-0000-0000-000042780000}"/>
    <cellStyle name="External File Cells 2 2_AVA DVA EL" xfId="48063" xr:uid="{00000000-0005-0000-0000-000043780000}"/>
    <cellStyle name="External File Cells 2 3" xfId="6517" xr:uid="{00000000-0005-0000-0000-000044780000}"/>
    <cellStyle name="External File Cells 2 3 10" xfId="6518" xr:uid="{00000000-0005-0000-0000-000045780000}"/>
    <cellStyle name="External File Cells 2 3 11" xfId="36485" xr:uid="{00000000-0005-0000-0000-000046780000}"/>
    <cellStyle name="External File Cells 2 3 12" xfId="36696" xr:uid="{00000000-0005-0000-0000-000047780000}"/>
    <cellStyle name="External File Cells 2 3 2" xfId="6519" xr:uid="{00000000-0005-0000-0000-000048780000}"/>
    <cellStyle name="External File Cells 2 3 3" xfId="6520" xr:uid="{00000000-0005-0000-0000-000049780000}"/>
    <cellStyle name="External File Cells 2 3 4" xfId="6521" xr:uid="{00000000-0005-0000-0000-00004A780000}"/>
    <cellStyle name="External File Cells 2 3 5" xfId="6522" xr:uid="{00000000-0005-0000-0000-00004B780000}"/>
    <cellStyle name="External File Cells 2 3 6" xfId="6523" xr:uid="{00000000-0005-0000-0000-00004C780000}"/>
    <cellStyle name="External File Cells 2 3 7" xfId="6524" xr:uid="{00000000-0005-0000-0000-00004D780000}"/>
    <cellStyle name="External File Cells 2 3 8" xfId="6525" xr:uid="{00000000-0005-0000-0000-00004E780000}"/>
    <cellStyle name="External File Cells 2 3 9" xfId="6526" xr:uid="{00000000-0005-0000-0000-00004F780000}"/>
    <cellStyle name="External File Cells 2 3_CR4_19" xfId="6527" xr:uid="{00000000-0005-0000-0000-000050780000}"/>
    <cellStyle name="External File Cells 2 4" xfId="6528" xr:uid="{00000000-0005-0000-0000-000051780000}"/>
    <cellStyle name="External File Cells 2 4 10" xfId="6529" xr:uid="{00000000-0005-0000-0000-000052780000}"/>
    <cellStyle name="External File Cells 2 4 2" xfId="6530" xr:uid="{00000000-0005-0000-0000-000053780000}"/>
    <cellStyle name="External File Cells 2 4 3" xfId="6531" xr:uid="{00000000-0005-0000-0000-000054780000}"/>
    <cellStyle name="External File Cells 2 4 4" xfId="6532" xr:uid="{00000000-0005-0000-0000-000055780000}"/>
    <cellStyle name="External File Cells 2 4 5" xfId="6533" xr:uid="{00000000-0005-0000-0000-000056780000}"/>
    <cellStyle name="External File Cells 2 4 6" xfId="6534" xr:uid="{00000000-0005-0000-0000-000057780000}"/>
    <cellStyle name="External File Cells 2 4 7" xfId="6535" xr:uid="{00000000-0005-0000-0000-000058780000}"/>
    <cellStyle name="External File Cells 2 4 8" xfId="6536" xr:uid="{00000000-0005-0000-0000-000059780000}"/>
    <cellStyle name="External File Cells 2 4 9" xfId="6537" xr:uid="{00000000-0005-0000-0000-00005A780000}"/>
    <cellStyle name="External File Cells 2 4_CR4_19" xfId="6538" xr:uid="{00000000-0005-0000-0000-00005B780000}"/>
    <cellStyle name="External File Cells 2 5" xfId="6539" xr:uid="{00000000-0005-0000-0000-00005C780000}"/>
    <cellStyle name="External File Cells 2 5 10" xfId="6540" xr:uid="{00000000-0005-0000-0000-00005D780000}"/>
    <cellStyle name="External File Cells 2 5 2" xfId="6541" xr:uid="{00000000-0005-0000-0000-00005E780000}"/>
    <cellStyle name="External File Cells 2 5 3" xfId="6542" xr:uid="{00000000-0005-0000-0000-00005F780000}"/>
    <cellStyle name="External File Cells 2 5 4" xfId="6543" xr:uid="{00000000-0005-0000-0000-000060780000}"/>
    <cellStyle name="External File Cells 2 5 5" xfId="6544" xr:uid="{00000000-0005-0000-0000-000061780000}"/>
    <cellStyle name="External File Cells 2 5 6" xfId="6545" xr:uid="{00000000-0005-0000-0000-000062780000}"/>
    <cellStyle name="External File Cells 2 5 7" xfId="6546" xr:uid="{00000000-0005-0000-0000-000063780000}"/>
    <cellStyle name="External File Cells 2 5 8" xfId="6547" xr:uid="{00000000-0005-0000-0000-000064780000}"/>
    <cellStyle name="External File Cells 2 5 9" xfId="6548" xr:uid="{00000000-0005-0000-0000-000065780000}"/>
    <cellStyle name="External File Cells 2 5_CR4_19" xfId="6549" xr:uid="{00000000-0005-0000-0000-000066780000}"/>
    <cellStyle name="External File Cells 2 6" xfId="6550" xr:uid="{00000000-0005-0000-0000-000067780000}"/>
    <cellStyle name="External File Cells 2 6 10" xfId="6551" xr:uid="{00000000-0005-0000-0000-000068780000}"/>
    <cellStyle name="External File Cells 2 6 2" xfId="6552" xr:uid="{00000000-0005-0000-0000-000069780000}"/>
    <cellStyle name="External File Cells 2 6 3" xfId="6553" xr:uid="{00000000-0005-0000-0000-00006A780000}"/>
    <cellStyle name="External File Cells 2 6 4" xfId="6554" xr:uid="{00000000-0005-0000-0000-00006B780000}"/>
    <cellStyle name="External File Cells 2 6 5" xfId="6555" xr:uid="{00000000-0005-0000-0000-00006C780000}"/>
    <cellStyle name="External File Cells 2 6 6" xfId="6556" xr:uid="{00000000-0005-0000-0000-00006D780000}"/>
    <cellStyle name="External File Cells 2 6 7" xfId="6557" xr:uid="{00000000-0005-0000-0000-00006E780000}"/>
    <cellStyle name="External File Cells 2 6 8" xfId="6558" xr:uid="{00000000-0005-0000-0000-00006F780000}"/>
    <cellStyle name="External File Cells 2 6 9" xfId="6559" xr:uid="{00000000-0005-0000-0000-000070780000}"/>
    <cellStyle name="External File Cells 2 6_CR4_19" xfId="6560" xr:uid="{00000000-0005-0000-0000-000071780000}"/>
    <cellStyle name="External File Cells 2 7" xfId="6561" xr:uid="{00000000-0005-0000-0000-000072780000}"/>
    <cellStyle name="External File Cells 2 7 2" xfId="6562" xr:uid="{00000000-0005-0000-0000-000073780000}"/>
    <cellStyle name="External File Cells 2 7 3" xfId="6563" xr:uid="{00000000-0005-0000-0000-000074780000}"/>
    <cellStyle name="External File Cells 2 7 4" xfId="6564" xr:uid="{00000000-0005-0000-0000-000075780000}"/>
    <cellStyle name="External File Cells 2 7 5" xfId="6565" xr:uid="{00000000-0005-0000-0000-000076780000}"/>
    <cellStyle name="External File Cells 2 7 6" xfId="6566" xr:uid="{00000000-0005-0000-0000-000077780000}"/>
    <cellStyle name="External File Cells 2 7 7" xfId="6567" xr:uid="{00000000-0005-0000-0000-000078780000}"/>
    <cellStyle name="External File Cells 2 7 8" xfId="6568" xr:uid="{00000000-0005-0000-0000-000079780000}"/>
    <cellStyle name="External File Cells 2 7 9" xfId="6569" xr:uid="{00000000-0005-0000-0000-00007A780000}"/>
    <cellStyle name="External File Cells 2 7_CR4_19" xfId="6570" xr:uid="{00000000-0005-0000-0000-00007B780000}"/>
    <cellStyle name="External File Cells 2 8" xfId="6571" xr:uid="{00000000-0005-0000-0000-00007C780000}"/>
    <cellStyle name="External File Cells 2 9" xfId="6572" xr:uid="{00000000-0005-0000-0000-00007D780000}"/>
    <cellStyle name="External File Cells 2_A01" xfId="12492" xr:uid="{00000000-0005-0000-0000-00007E780000}"/>
    <cellStyle name="External File Cells 20" xfId="48064" xr:uid="{00000000-0005-0000-0000-00007F780000}"/>
    <cellStyle name="External File Cells 21" xfId="48065" xr:uid="{00000000-0005-0000-0000-000080780000}"/>
    <cellStyle name="External File Cells 22" xfId="48066" xr:uid="{00000000-0005-0000-0000-000081780000}"/>
    <cellStyle name="External File Cells 23" xfId="48067" xr:uid="{00000000-0005-0000-0000-000082780000}"/>
    <cellStyle name="External File Cells 24" xfId="48068" xr:uid="{00000000-0005-0000-0000-000083780000}"/>
    <cellStyle name="External File Cells 25" xfId="48069" xr:uid="{00000000-0005-0000-0000-000084780000}"/>
    <cellStyle name="External File Cells 26" xfId="48070" xr:uid="{00000000-0005-0000-0000-000085780000}"/>
    <cellStyle name="External File Cells 3" xfId="6573" xr:uid="{00000000-0005-0000-0000-000086780000}"/>
    <cellStyle name="External File Cells 3 10" xfId="6574" xr:uid="{00000000-0005-0000-0000-000087780000}"/>
    <cellStyle name="External File Cells 3 11" xfId="36708" xr:uid="{00000000-0005-0000-0000-000088780000}"/>
    <cellStyle name="External File Cells 3 2" xfId="6575" xr:uid="{00000000-0005-0000-0000-000089780000}"/>
    <cellStyle name="External File Cells 3 2 2" xfId="23186" xr:uid="{00000000-0005-0000-0000-00008A780000}"/>
    <cellStyle name="External File Cells 3 2 2 2" xfId="48071" xr:uid="{00000000-0005-0000-0000-00008B780000}"/>
    <cellStyle name="External File Cells 3 2 3" xfId="23187" xr:uid="{00000000-0005-0000-0000-00008C780000}"/>
    <cellStyle name="External File Cells 3 2_AVA DVA EL" xfId="23188" xr:uid="{00000000-0005-0000-0000-00008D780000}"/>
    <cellStyle name="External File Cells 3 3" xfId="6576" xr:uid="{00000000-0005-0000-0000-00008E780000}"/>
    <cellStyle name="External File Cells 3 3 2" xfId="48072" xr:uid="{00000000-0005-0000-0000-00008F780000}"/>
    <cellStyle name="External File Cells 3 3_LR2" xfId="53203" xr:uid="{6CFE7670-B9E3-4A3D-99A0-09E9D0F97B30}"/>
    <cellStyle name="External File Cells 3 4" xfId="6577" xr:uid="{00000000-0005-0000-0000-000090780000}"/>
    <cellStyle name="External File Cells 3 5" xfId="6578" xr:uid="{00000000-0005-0000-0000-000091780000}"/>
    <cellStyle name="External File Cells 3 6" xfId="6579" xr:uid="{00000000-0005-0000-0000-000092780000}"/>
    <cellStyle name="External File Cells 3 7" xfId="6580" xr:uid="{00000000-0005-0000-0000-000093780000}"/>
    <cellStyle name="External File Cells 3 8" xfId="6581" xr:uid="{00000000-0005-0000-0000-000094780000}"/>
    <cellStyle name="External File Cells 3 9" xfId="6582" xr:uid="{00000000-0005-0000-0000-000095780000}"/>
    <cellStyle name="External File Cells 3_Adjustment-BalanceSheet" xfId="23189" xr:uid="{00000000-0005-0000-0000-000096780000}"/>
    <cellStyle name="External File Cells 4" xfId="6583" xr:uid="{00000000-0005-0000-0000-000097780000}"/>
    <cellStyle name="External File Cells 4 10" xfId="6584" xr:uid="{00000000-0005-0000-0000-000098780000}"/>
    <cellStyle name="External File Cells 4 11" xfId="36484" xr:uid="{00000000-0005-0000-0000-000099780000}"/>
    <cellStyle name="External File Cells 4 12" xfId="36695" xr:uid="{00000000-0005-0000-0000-00009A780000}"/>
    <cellStyle name="External File Cells 4 2" xfId="6585" xr:uid="{00000000-0005-0000-0000-00009B780000}"/>
    <cellStyle name="External File Cells 4 3" xfId="6586" xr:uid="{00000000-0005-0000-0000-00009C780000}"/>
    <cellStyle name="External File Cells 4 4" xfId="6587" xr:uid="{00000000-0005-0000-0000-00009D780000}"/>
    <cellStyle name="External File Cells 4 5" xfId="6588" xr:uid="{00000000-0005-0000-0000-00009E780000}"/>
    <cellStyle name="External File Cells 4 6" xfId="6589" xr:uid="{00000000-0005-0000-0000-00009F780000}"/>
    <cellStyle name="External File Cells 4 7" xfId="6590" xr:uid="{00000000-0005-0000-0000-0000A0780000}"/>
    <cellStyle name="External File Cells 4 8" xfId="6591" xr:uid="{00000000-0005-0000-0000-0000A1780000}"/>
    <cellStyle name="External File Cells 4 9" xfId="6592" xr:uid="{00000000-0005-0000-0000-0000A2780000}"/>
    <cellStyle name="External File Cells 4_CR4_19" xfId="6593" xr:uid="{00000000-0005-0000-0000-0000A3780000}"/>
    <cellStyle name="External File Cells 5" xfId="6594" xr:uid="{00000000-0005-0000-0000-0000A4780000}"/>
    <cellStyle name="External File Cells 5 10" xfId="6595" xr:uid="{00000000-0005-0000-0000-0000A5780000}"/>
    <cellStyle name="External File Cells 5 2" xfId="6596" xr:uid="{00000000-0005-0000-0000-0000A6780000}"/>
    <cellStyle name="External File Cells 5 3" xfId="6597" xr:uid="{00000000-0005-0000-0000-0000A7780000}"/>
    <cellStyle name="External File Cells 5 4" xfId="6598" xr:uid="{00000000-0005-0000-0000-0000A8780000}"/>
    <cellStyle name="External File Cells 5 5" xfId="6599" xr:uid="{00000000-0005-0000-0000-0000A9780000}"/>
    <cellStyle name="External File Cells 5 6" xfId="6600" xr:uid="{00000000-0005-0000-0000-0000AA780000}"/>
    <cellStyle name="External File Cells 5 7" xfId="6601" xr:uid="{00000000-0005-0000-0000-0000AB780000}"/>
    <cellStyle name="External File Cells 5 8" xfId="6602" xr:uid="{00000000-0005-0000-0000-0000AC780000}"/>
    <cellStyle name="External File Cells 5 9" xfId="6603" xr:uid="{00000000-0005-0000-0000-0000AD780000}"/>
    <cellStyle name="External File Cells 5_CR4_19" xfId="6604" xr:uid="{00000000-0005-0000-0000-0000AE780000}"/>
    <cellStyle name="External File Cells 6" xfId="6605" xr:uid="{00000000-0005-0000-0000-0000AF780000}"/>
    <cellStyle name="External File Cells 6 10" xfId="6606" xr:uid="{00000000-0005-0000-0000-0000B0780000}"/>
    <cellStyle name="External File Cells 6 2" xfId="6607" xr:uid="{00000000-0005-0000-0000-0000B1780000}"/>
    <cellStyle name="External File Cells 6 3" xfId="6608" xr:uid="{00000000-0005-0000-0000-0000B2780000}"/>
    <cellStyle name="External File Cells 6 4" xfId="6609" xr:uid="{00000000-0005-0000-0000-0000B3780000}"/>
    <cellStyle name="External File Cells 6 5" xfId="6610" xr:uid="{00000000-0005-0000-0000-0000B4780000}"/>
    <cellStyle name="External File Cells 6 6" xfId="6611" xr:uid="{00000000-0005-0000-0000-0000B5780000}"/>
    <cellStyle name="External File Cells 6 7" xfId="6612" xr:uid="{00000000-0005-0000-0000-0000B6780000}"/>
    <cellStyle name="External File Cells 6 8" xfId="6613" xr:uid="{00000000-0005-0000-0000-0000B7780000}"/>
    <cellStyle name="External File Cells 6 9" xfId="6614" xr:uid="{00000000-0005-0000-0000-0000B8780000}"/>
    <cellStyle name="External File Cells 6_CR4_19" xfId="6615" xr:uid="{00000000-0005-0000-0000-0000B9780000}"/>
    <cellStyle name="External File Cells 7" xfId="6616" xr:uid="{00000000-0005-0000-0000-0000BA780000}"/>
    <cellStyle name="External File Cells 7 10" xfId="6617" xr:uid="{00000000-0005-0000-0000-0000BB780000}"/>
    <cellStyle name="External File Cells 7 2" xfId="6618" xr:uid="{00000000-0005-0000-0000-0000BC780000}"/>
    <cellStyle name="External File Cells 7 3" xfId="6619" xr:uid="{00000000-0005-0000-0000-0000BD780000}"/>
    <cellStyle name="External File Cells 7 4" xfId="6620" xr:uid="{00000000-0005-0000-0000-0000BE780000}"/>
    <cellStyle name="External File Cells 7 5" xfId="6621" xr:uid="{00000000-0005-0000-0000-0000BF780000}"/>
    <cellStyle name="External File Cells 7 6" xfId="6622" xr:uid="{00000000-0005-0000-0000-0000C0780000}"/>
    <cellStyle name="External File Cells 7 7" xfId="6623" xr:uid="{00000000-0005-0000-0000-0000C1780000}"/>
    <cellStyle name="External File Cells 7 8" xfId="6624" xr:uid="{00000000-0005-0000-0000-0000C2780000}"/>
    <cellStyle name="External File Cells 7 9" xfId="6625" xr:uid="{00000000-0005-0000-0000-0000C3780000}"/>
    <cellStyle name="External File Cells 7_CR4_19" xfId="6626" xr:uid="{00000000-0005-0000-0000-0000C4780000}"/>
    <cellStyle name="External File Cells 8" xfId="6627" xr:uid="{00000000-0005-0000-0000-0000C5780000}"/>
    <cellStyle name="External File Cells 8 2" xfId="6628" xr:uid="{00000000-0005-0000-0000-0000C6780000}"/>
    <cellStyle name="External File Cells 8 3" xfId="6629" xr:uid="{00000000-0005-0000-0000-0000C7780000}"/>
    <cellStyle name="External File Cells 8 4" xfId="6630" xr:uid="{00000000-0005-0000-0000-0000C8780000}"/>
    <cellStyle name="External File Cells 8 5" xfId="6631" xr:uid="{00000000-0005-0000-0000-0000C9780000}"/>
    <cellStyle name="External File Cells 8 6" xfId="6632" xr:uid="{00000000-0005-0000-0000-0000CA780000}"/>
    <cellStyle name="External File Cells 8 7" xfId="6633" xr:uid="{00000000-0005-0000-0000-0000CB780000}"/>
    <cellStyle name="External File Cells 8 8" xfId="6634" xr:uid="{00000000-0005-0000-0000-0000CC780000}"/>
    <cellStyle name="External File Cells 8 9" xfId="6635" xr:uid="{00000000-0005-0000-0000-0000CD780000}"/>
    <cellStyle name="External File Cells 8_CR4_19" xfId="6636" xr:uid="{00000000-0005-0000-0000-0000CE780000}"/>
    <cellStyle name="External File Cells 9" xfId="6637" xr:uid="{00000000-0005-0000-0000-0000CF780000}"/>
    <cellStyle name="External File Cells_A01" xfId="12491" xr:uid="{00000000-0005-0000-0000-0000D0780000}"/>
    <cellStyle name="F2" xfId="6638" xr:uid="{00000000-0005-0000-0000-0000D1780000}"/>
    <cellStyle name="F3" xfId="6639" xr:uid="{00000000-0005-0000-0000-0000D2780000}"/>
    <cellStyle name="F4" xfId="6640" xr:uid="{00000000-0005-0000-0000-0000D3780000}"/>
    <cellStyle name="F5" xfId="6641" xr:uid="{00000000-0005-0000-0000-0000D4780000}"/>
    <cellStyle name="F6" xfId="6642" xr:uid="{00000000-0005-0000-0000-0000D5780000}"/>
    <cellStyle name="F7" xfId="6643" xr:uid="{00000000-0005-0000-0000-0000D6780000}"/>
    <cellStyle name="F8" xfId="6644" xr:uid="{00000000-0005-0000-0000-0000D7780000}"/>
    <cellStyle name="FeltDataDecimal" xfId="6645" xr:uid="{00000000-0005-0000-0000-0000D8780000}"/>
    <cellStyle name="FeltDataDecimal 2" xfId="23190" xr:uid="{00000000-0005-0000-0000-0000D9780000}"/>
    <cellStyle name="FeltDataDecimal 2 2" xfId="48073" xr:uid="{00000000-0005-0000-0000-0000DA780000}"/>
    <cellStyle name="FeltDataDecimal 2 2 2" xfId="48074" xr:uid="{00000000-0005-0000-0000-0000DB780000}"/>
    <cellStyle name="FeltDataDecimal 2 2 3" xfId="48075" xr:uid="{00000000-0005-0000-0000-0000DC780000}"/>
    <cellStyle name="FeltDataDecimal 2 2 4" xfId="48076" xr:uid="{00000000-0005-0000-0000-0000DD780000}"/>
    <cellStyle name="FeltDataDecimal 2 2_Results &amp; key fig." xfId="48077" xr:uid="{00000000-0005-0000-0000-0000DE780000}"/>
    <cellStyle name="FeltDataDecimal 2 3" xfId="48078" xr:uid="{00000000-0005-0000-0000-0000DF780000}"/>
    <cellStyle name="FeltDataDecimal 2 4" xfId="48079" xr:uid="{00000000-0005-0000-0000-0000E0780000}"/>
    <cellStyle name="FeltDataDecimal 2 5" xfId="48080" xr:uid="{00000000-0005-0000-0000-0000E1780000}"/>
    <cellStyle name="FeltDataDecimal 2_AVA DVA EL" xfId="48081" xr:uid="{00000000-0005-0000-0000-0000E2780000}"/>
    <cellStyle name="FeltDataDecimal 3" xfId="23191" xr:uid="{00000000-0005-0000-0000-0000E3780000}"/>
    <cellStyle name="FeltDataDecimal 3 2" xfId="48082" xr:uid="{00000000-0005-0000-0000-0000E4780000}"/>
    <cellStyle name="FeltDataDecimal 3 3" xfId="48083" xr:uid="{00000000-0005-0000-0000-0000E5780000}"/>
    <cellStyle name="FeltDataDecimal 3 4" xfId="48084" xr:uid="{00000000-0005-0000-0000-0000E6780000}"/>
    <cellStyle name="FeltDataDecimal 3 5" xfId="48085" xr:uid="{00000000-0005-0000-0000-0000E7780000}"/>
    <cellStyle name="FeltDataDecimal 4" xfId="48086" xr:uid="{00000000-0005-0000-0000-0000E8780000}"/>
    <cellStyle name="FeltDataDecimal 5" xfId="48087" xr:uid="{00000000-0005-0000-0000-0000E9780000}"/>
    <cellStyle name="FeltDataDecimal 6" xfId="48088" xr:uid="{00000000-0005-0000-0000-0000EA780000}"/>
    <cellStyle name="FeltDataDecimal_AVA DVA EL" xfId="23192" xr:uid="{00000000-0005-0000-0000-0000EB780000}"/>
    <cellStyle name="FeltDataNormal" xfId="6646" xr:uid="{00000000-0005-0000-0000-0000EC780000}"/>
    <cellStyle name="FeltDataNormal 2" xfId="23193" xr:uid="{00000000-0005-0000-0000-0000ED780000}"/>
    <cellStyle name="FeltDataNormal 2 2" xfId="48089" xr:uid="{00000000-0005-0000-0000-0000EE780000}"/>
    <cellStyle name="FeltDataNormal 2 2 2" xfId="48090" xr:uid="{00000000-0005-0000-0000-0000EF780000}"/>
    <cellStyle name="FeltDataNormal 2 2 3" xfId="48091" xr:uid="{00000000-0005-0000-0000-0000F0780000}"/>
    <cellStyle name="FeltDataNormal 2 2 4" xfId="48092" xr:uid="{00000000-0005-0000-0000-0000F1780000}"/>
    <cellStyle name="FeltDataNormal 2 2_Results &amp; key fig." xfId="48093" xr:uid="{00000000-0005-0000-0000-0000F2780000}"/>
    <cellStyle name="FeltDataNormal 2 3" xfId="48094" xr:uid="{00000000-0005-0000-0000-0000F3780000}"/>
    <cellStyle name="FeltDataNormal 2 4" xfId="48095" xr:uid="{00000000-0005-0000-0000-0000F4780000}"/>
    <cellStyle name="FeltDataNormal 2 5" xfId="48096" xr:uid="{00000000-0005-0000-0000-0000F5780000}"/>
    <cellStyle name="FeltDataNormal 2_AVA DVA EL" xfId="48097" xr:uid="{00000000-0005-0000-0000-0000F6780000}"/>
    <cellStyle name="FeltDataNormal 3" xfId="48098" xr:uid="{00000000-0005-0000-0000-0000F7780000}"/>
    <cellStyle name="FeltDataNormal 3 2" xfId="48099" xr:uid="{00000000-0005-0000-0000-0000F8780000}"/>
    <cellStyle name="FeltDataNormal 3 3" xfId="48100" xr:uid="{00000000-0005-0000-0000-0000F9780000}"/>
    <cellStyle name="FeltDataNormal 3 4" xfId="48101" xr:uid="{00000000-0005-0000-0000-0000FA780000}"/>
    <cellStyle name="FeltDataNormal 4" xfId="48102" xr:uid="{00000000-0005-0000-0000-0000FB780000}"/>
    <cellStyle name="FeltDataNormal 5" xfId="48103" xr:uid="{00000000-0005-0000-0000-0000FC780000}"/>
    <cellStyle name="FeltDataNormal 6" xfId="48104" xr:uid="{00000000-0005-0000-0000-0000FD780000}"/>
    <cellStyle name="FeltDataNormal_A02" xfId="55610" xr:uid="{F2E8B566-7D71-4981-A5C9-C7E7D3F9217A}"/>
    <cellStyle name="FeltDataString" xfId="23194" xr:uid="{00000000-0005-0000-0000-0000FF780000}"/>
    <cellStyle name="FeltDataString 2" xfId="23195" xr:uid="{00000000-0005-0000-0000-000000790000}"/>
    <cellStyle name="FeltDataString 3" xfId="23196" xr:uid="{00000000-0005-0000-0000-000001790000}"/>
    <cellStyle name="FeltDataString_AVA DVA EL" xfId="23197" xr:uid="{00000000-0005-0000-0000-000002790000}"/>
    <cellStyle name="FeltDataTal" xfId="23198" xr:uid="{00000000-0005-0000-0000-000003790000}"/>
    <cellStyle name="FeltDataTal 2" xfId="23199" xr:uid="{00000000-0005-0000-0000-000004790000}"/>
    <cellStyle name="FeltDataTal 3" xfId="23200" xr:uid="{00000000-0005-0000-0000-000005790000}"/>
    <cellStyle name="FeltDataTal 4" xfId="48105" xr:uid="{00000000-0005-0000-0000-000006790000}"/>
    <cellStyle name="FeltDataTal_AVA DVA EL" xfId="23201" xr:uid="{00000000-0005-0000-0000-000007790000}"/>
    <cellStyle name="FeltID" xfId="6647" xr:uid="{00000000-0005-0000-0000-000008790000}"/>
    <cellStyle name="FeltID 2" xfId="23202" xr:uid="{00000000-0005-0000-0000-000009790000}"/>
    <cellStyle name="FeltID 2 2" xfId="48106" xr:uid="{00000000-0005-0000-0000-00000A790000}"/>
    <cellStyle name="FeltID 2 2 2" xfId="48107" xr:uid="{00000000-0005-0000-0000-00000B790000}"/>
    <cellStyle name="FeltID 2 2 3" xfId="48108" xr:uid="{00000000-0005-0000-0000-00000C790000}"/>
    <cellStyle name="FeltID 2 2 4" xfId="48109" xr:uid="{00000000-0005-0000-0000-00000D790000}"/>
    <cellStyle name="FeltID 2 2_Results &amp; key fig." xfId="48110" xr:uid="{00000000-0005-0000-0000-00000E790000}"/>
    <cellStyle name="FeltID 2 3" xfId="48111" xr:uid="{00000000-0005-0000-0000-00000F790000}"/>
    <cellStyle name="FeltID 2 4" xfId="48112" xr:uid="{00000000-0005-0000-0000-000010790000}"/>
    <cellStyle name="FeltID 2 5" xfId="48113" xr:uid="{00000000-0005-0000-0000-000011790000}"/>
    <cellStyle name="FeltID 2_AVA DVA EL" xfId="48114" xr:uid="{00000000-0005-0000-0000-000012790000}"/>
    <cellStyle name="FeltID 3" xfId="48115" xr:uid="{00000000-0005-0000-0000-000013790000}"/>
    <cellStyle name="FeltID 3 2" xfId="48116" xr:uid="{00000000-0005-0000-0000-000014790000}"/>
    <cellStyle name="FeltID 3 3" xfId="48117" xr:uid="{00000000-0005-0000-0000-000015790000}"/>
    <cellStyle name="FeltID 3 4" xfId="48118" xr:uid="{00000000-0005-0000-0000-000016790000}"/>
    <cellStyle name="FeltID 4" xfId="48119" xr:uid="{00000000-0005-0000-0000-000017790000}"/>
    <cellStyle name="FeltID 5" xfId="48120" xr:uid="{00000000-0005-0000-0000-000018790000}"/>
    <cellStyle name="FeltID 6" xfId="48121" xr:uid="{00000000-0005-0000-0000-000019790000}"/>
    <cellStyle name="FeltID_A02" xfId="55611" xr:uid="{BA88F660-C617-4223-A937-5492C1E63E06}"/>
    <cellStyle name="Figyelmeztetés" xfId="6648" xr:uid="{00000000-0005-0000-0000-00001B790000}"/>
    <cellStyle name="Figyelmeztetés 2" xfId="23203" xr:uid="{00000000-0005-0000-0000-00001C790000}"/>
    <cellStyle name="Figyelmeztetés_AVA DVA EL" xfId="23204" xr:uid="{00000000-0005-0000-0000-00001D790000}"/>
    <cellStyle name="Fijo" xfId="6649" xr:uid="{00000000-0005-0000-0000-00001E790000}"/>
    <cellStyle name="Financiero" xfId="6650" xr:uid="{00000000-0005-0000-0000-00001F790000}"/>
    <cellStyle name="Finstilt" xfId="23205" xr:uid="{00000000-0005-0000-0000-000020790000}"/>
    <cellStyle name="Finstilt 2" xfId="23206" xr:uid="{00000000-0005-0000-0000-000021790000}"/>
    <cellStyle name="Finstilt 3" xfId="23207" xr:uid="{00000000-0005-0000-0000-000022790000}"/>
    <cellStyle name="Finstilt 4" xfId="48122" xr:uid="{00000000-0005-0000-0000-000023790000}"/>
    <cellStyle name="Finstilt låst" xfId="23208" xr:uid="{00000000-0005-0000-0000-000024790000}"/>
    <cellStyle name="Finstilt låst 2" xfId="23209" xr:uid="{00000000-0005-0000-0000-000025790000}"/>
    <cellStyle name="Finstilt låst 3" xfId="23210" xr:uid="{00000000-0005-0000-0000-000026790000}"/>
    <cellStyle name="Finstilt låst 4" xfId="48123" xr:uid="{00000000-0005-0000-0000-000027790000}"/>
    <cellStyle name="Finstilt låst_AVA DVA EL" xfId="23211" xr:uid="{00000000-0005-0000-0000-000028790000}"/>
    <cellStyle name="Finstilt_Adjustment-BalanceSheet" xfId="23212" xr:uid="{00000000-0005-0000-0000-000029790000}"/>
    <cellStyle name="Followed Hyperlink" xfId="6651" xr:uid="{00000000-0005-0000-0000-00002A790000}"/>
    <cellStyle name="Followed Hyperlink 2" xfId="6652" xr:uid="{00000000-0005-0000-0000-00002B790000}"/>
    <cellStyle name="Followed Hyperlink 2 2" xfId="23213" xr:uid="{00000000-0005-0000-0000-00002C790000}"/>
    <cellStyle name="Followed Hyperlink 2 2 2" xfId="48124" xr:uid="{00000000-0005-0000-0000-00002D790000}"/>
    <cellStyle name="Followed Hyperlink 2_A01" xfId="35905" xr:uid="{00000000-0005-0000-0000-00002E790000}"/>
    <cellStyle name="Followed Hyperlink 3" xfId="23214" xr:uid="{00000000-0005-0000-0000-00002F790000}"/>
    <cellStyle name="Followed Hyperlink 3 2" xfId="23215" xr:uid="{00000000-0005-0000-0000-000030790000}"/>
    <cellStyle name="Followed Hyperlink 3 2 2" xfId="23216" xr:uid="{00000000-0005-0000-0000-000031790000}"/>
    <cellStyle name="Followed Hyperlink 3 2 3" xfId="23217" xr:uid="{00000000-0005-0000-0000-000032790000}"/>
    <cellStyle name="Followed Hyperlink 3 2_AVA DVA EL" xfId="23218" xr:uid="{00000000-0005-0000-0000-000033790000}"/>
    <cellStyle name="Followed Hyperlink 3 3" xfId="23219" xr:uid="{00000000-0005-0000-0000-000034790000}"/>
    <cellStyle name="Followed Hyperlink 3 4" xfId="23220" xr:uid="{00000000-0005-0000-0000-000035790000}"/>
    <cellStyle name="Followed Hyperlink 3_Adjustment-BalanceSheet" xfId="23221" xr:uid="{00000000-0005-0000-0000-000036790000}"/>
    <cellStyle name="Followed Hyperlink 4" xfId="23222" xr:uid="{00000000-0005-0000-0000-000037790000}"/>
    <cellStyle name="Followed Hyperlink 4 2" xfId="48125" xr:uid="{00000000-0005-0000-0000-000038790000}"/>
    <cellStyle name="Followed Hyperlink_8" xfId="48126" xr:uid="{00000000-0005-0000-0000-000039790000}"/>
    <cellStyle name="Footer SBILogo1" xfId="23223" xr:uid="{00000000-0005-0000-0000-00003A790000}"/>
    <cellStyle name="Footer SBILogo1 2" xfId="23224" xr:uid="{00000000-0005-0000-0000-00003B790000}"/>
    <cellStyle name="Footer SBILogo1 3" xfId="23225" xr:uid="{00000000-0005-0000-0000-00003C790000}"/>
    <cellStyle name="Footer SBILogo1_AVA DVA EL" xfId="23226" xr:uid="{00000000-0005-0000-0000-00003D790000}"/>
    <cellStyle name="Footer SBILogo2" xfId="23227" xr:uid="{00000000-0005-0000-0000-00003E790000}"/>
    <cellStyle name="Footer SBILogo2 2" xfId="23228" xr:uid="{00000000-0005-0000-0000-00003F790000}"/>
    <cellStyle name="Footer SBILogo2 3" xfId="23229" xr:uid="{00000000-0005-0000-0000-000040790000}"/>
    <cellStyle name="Footer SBILogo2_AVA DVA EL" xfId="23230" xr:uid="{00000000-0005-0000-0000-000041790000}"/>
    <cellStyle name="Footnote" xfId="23231" xr:uid="{00000000-0005-0000-0000-000042790000}"/>
    <cellStyle name="Footnote 2" xfId="23232" xr:uid="{00000000-0005-0000-0000-000043790000}"/>
    <cellStyle name="Footnote 3" xfId="23233" xr:uid="{00000000-0005-0000-0000-000044790000}"/>
    <cellStyle name="Footnote Reference" xfId="23234" xr:uid="{00000000-0005-0000-0000-000045790000}"/>
    <cellStyle name="Footnote Reference 2" xfId="23235" xr:uid="{00000000-0005-0000-0000-000046790000}"/>
    <cellStyle name="Footnote Reference 3" xfId="23236" xr:uid="{00000000-0005-0000-0000-000047790000}"/>
    <cellStyle name="Footnote Reference_AVA DVA EL" xfId="23237" xr:uid="{00000000-0005-0000-0000-000048790000}"/>
    <cellStyle name="Footnote_AM Comps M&amp;A JA" xfId="23238" xr:uid="{00000000-0005-0000-0000-000049790000}"/>
    <cellStyle name="Forecast Cells" xfId="6653" xr:uid="{00000000-0005-0000-0000-00004A790000}"/>
    <cellStyle name="Forecast Cells 2" xfId="6654" xr:uid="{00000000-0005-0000-0000-00004B790000}"/>
    <cellStyle name="Forecast Cells 2 2" xfId="23239" xr:uid="{00000000-0005-0000-0000-00004C790000}"/>
    <cellStyle name="Forecast Cells 2 2 2" xfId="48127" xr:uid="{00000000-0005-0000-0000-00004D790000}"/>
    <cellStyle name="Forecast Cells 2_AVA DVA EL" xfId="23240" xr:uid="{00000000-0005-0000-0000-00004E790000}"/>
    <cellStyle name="Forecast Cells 3" xfId="23241" xr:uid="{00000000-0005-0000-0000-00004F790000}"/>
    <cellStyle name="Forecast Cells 3 2" xfId="23242" xr:uid="{00000000-0005-0000-0000-000050790000}"/>
    <cellStyle name="Forecast Cells 3 2 2" xfId="23243" xr:uid="{00000000-0005-0000-0000-000051790000}"/>
    <cellStyle name="Forecast Cells 3 2 3" xfId="23244" xr:uid="{00000000-0005-0000-0000-000052790000}"/>
    <cellStyle name="Forecast Cells 3 2_AVA DVA EL" xfId="23245" xr:uid="{00000000-0005-0000-0000-000053790000}"/>
    <cellStyle name="Forecast Cells 3 3" xfId="23246" xr:uid="{00000000-0005-0000-0000-000054790000}"/>
    <cellStyle name="Forecast Cells 3 4" xfId="23247" xr:uid="{00000000-0005-0000-0000-000055790000}"/>
    <cellStyle name="Forecast Cells 3_AVA DVA EL" xfId="23248" xr:uid="{00000000-0005-0000-0000-000056790000}"/>
    <cellStyle name="Forecast Cells 4" xfId="23249" xr:uid="{00000000-0005-0000-0000-000057790000}"/>
    <cellStyle name="Forecast Cells_1" xfId="48128" xr:uid="{00000000-0005-0000-0000-000058790000}"/>
    <cellStyle name="Forklarende tekst" xfId="36265" xr:uid="{00000000-0005-0000-0000-000059790000}"/>
    <cellStyle name="Forklarende tekst 2" xfId="6655" xr:uid="{00000000-0005-0000-0000-00005A790000}"/>
    <cellStyle name="Forklarende tekst 2 2" xfId="23250" xr:uid="{00000000-0005-0000-0000-00005B790000}"/>
    <cellStyle name="Forklarende tekst 2 2 2" xfId="23251" xr:uid="{00000000-0005-0000-0000-00005C790000}"/>
    <cellStyle name="Forklarende tekst 2 2 3" xfId="23252" xr:uid="{00000000-0005-0000-0000-00005D790000}"/>
    <cellStyle name="Forklarende tekst 2 2 4" xfId="40033" xr:uid="{00000000-0005-0000-0000-00005E790000}"/>
    <cellStyle name="Forklarende tekst 2 2_AVA DVA EL" xfId="23253" xr:uid="{00000000-0005-0000-0000-00005F790000}"/>
    <cellStyle name="Forklarende tekst 2 3" xfId="23254" xr:uid="{00000000-0005-0000-0000-000060790000}"/>
    <cellStyle name="Forklarende tekst 2 3 2" xfId="40034" xr:uid="{00000000-0005-0000-0000-000061790000}"/>
    <cellStyle name="Forklarende tekst 2 4" xfId="48129" xr:uid="{00000000-0005-0000-0000-000062790000}"/>
    <cellStyle name="Forklarende tekst 2 5" xfId="48130" xr:uid="{00000000-0005-0000-0000-000063790000}"/>
    <cellStyle name="Forklarende tekst 2 6" xfId="48131" xr:uid="{00000000-0005-0000-0000-000064790000}"/>
    <cellStyle name="Forklarende tekst 2_A01" xfId="35906" xr:uid="{00000000-0005-0000-0000-000065790000}"/>
    <cellStyle name="Forklarende tekst 3" xfId="23255" xr:uid="{00000000-0005-0000-0000-000066790000}"/>
    <cellStyle name="Forklarende tekst 3 2" xfId="23256" xr:uid="{00000000-0005-0000-0000-000067790000}"/>
    <cellStyle name="Forklarende tekst 3 3" xfId="23257" xr:uid="{00000000-0005-0000-0000-000068790000}"/>
    <cellStyle name="Forklarende tekst 3 4" xfId="40035" xr:uid="{00000000-0005-0000-0000-000069790000}"/>
    <cellStyle name="Forklarende tekst 3_AVA DVA EL" xfId="23258" xr:uid="{00000000-0005-0000-0000-00006A790000}"/>
    <cellStyle name="Forklarende tekst 4" xfId="23259" xr:uid="{00000000-0005-0000-0000-00006B790000}"/>
    <cellStyle name="Forklarende tekst 4 2" xfId="40036" xr:uid="{00000000-0005-0000-0000-00006C790000}"/>
    <cellStyle name="Forklarende tekst 5" xfId="23260" xr:uid="{00000000-0005-0000-0000-00006D790000}"/>
    <cellStyle name="Forklarende tekst_7. Other MTM adjustments" xfId="48132" xr:uid="{00000000-0005-0000-0000-00006E790000}"/>
    <cellStyle name="Forside overskrift 1" xfId="6656" xr:uid="{00000000-0005-0000-0000-00006F790000}"/>
    <cellStyle name="Forside overskrift 1 2" xfId="23261" xr:uid="{00000000-0005-0000-0000-000070790000}"/>
    <cellStyle name="Forside overskrift 1_AVA DVA EL" xfId="23262" xr:uid="{00000000-0005-0000-0000-000071790000}"/>
    <cellStyle name="Forside overskrift 2" xfId="6657" xr:uid="{00000000-0005-0000-0000-000072790000}"/>
    <cellStyle name="Forside overskrift 2 2" xfId="23263" xr:uid="{00000000-0005-0000-0000-000073790000}"/>
    <cellStyle name="Forside overskrift 2_AVA DVA EL" xfId="23264" xr:uid="{00000000-0005-0000-0000-000074790000}"/>
    <cellStyle name="FSC Calculated amount" xfId="6658" xr:uid="{00000000-0005-0000-0000-000075790000}"/>
    <cellStyle name="FSC Calculated amount 2" xfId="23265" xr:uid="{00000000-0005-0000-0000-000076790000}"/>
    <cellStyle name="FSC Calculated amount 2 2" xfId="36496" xr:uid="{00000000-0005-0000-0000-000077790000}"/>
    <cellStyle name="FSC Calculated amount 2 3" xfId="36710" xr:uid="{00000000-0005-0000-0000-000078790000}"/>
    <cellStyle name="FSC Calculated amount 3" xfId="36482" xr:uid="{00000000-0005-0000-0000-000079790000}"/>
    <cellStyle name="FSC Calculated amount 3 2" xfId="36686" xr:uid="{00000000-0005-0000-0000-00007A790000}"/>
    <cellStyle name="FSC Calculated amount_AVA DVA EL" xfId="23266" xr:uid="{00000000-0005-0000-0000-00007B790000}"/>
    <cellStyle name="FSC Calculated boolean" xfId="23267" xr:uid="{00000000-0005-0000-0000-00007C790000}"/>
    <cellStyle name="FSC Calculated boolean 2" xfId="23268" xr:uid="{00000000-0005-0000-0000-00007D790000}"/>
    <cellStyle name="FSC Calculated boolean 3" xfId="23269" xr:uid="{00000000-0005-0000-0000-00007E790000}"/>
    <cellStyle name="FSC Calculated boolean_AVA DVA EL" xfId="23270" xr:uid="{00000000-0005-0000-0000-00007F790000}"/>
    <cellStyle name="FSC Calculated number" xfId="23271" xr:uid="{00000000-0005-0000-0000-000080790000}"/>
    <cellStyle name="FSC Calculated number 2" xfId="23272" xr:uid="{00000000-0005-0000-0000-000081790000}"/>
    <cellStyle name="FSC Calculated number 3" xfId="23273" xr:uid="{00000000-0005-0000-0000-000082790000}"/>
    <cellStyle name="FSC Calculated number_AVA DVA EL" xfId="23274" xr:uid="{00000000-0005-0000-0000-000083790000}"/>
    <cellStyle name="FSC Calculated percent" xfId="23275" xr:uid="{00000000-0005-0000-0000-000084790000}"/>
    <cellStyle name="FSC Calculated percent 2" xfId="23276" xr:uid="{00000000-0005-0000-0000-000085790000}"/>
    <cellStyle name="FSC Calculated percent 3" xfId="23277" xr:uid="{00000000-0005-0000-0000-000086790000}"/>
    <cellStyle name="FSC Calculated percent_AVA DVA EL" xfId="23278" xr:uid="{00000000-0005-0000-0000-000087790000}"/>
    <cellStyle name="FSC Calculated text" xfId="23279" xr:uid="{00000000-0005-0000-0000-000088790000}"/>
    <cellStyle name="FSC Calculated text 2" xfId="23280" xr:uid="{00000000-0005-0000-0000-000089790000}"/>
    <cellStyle name="FSC Calculated text 3" xfId="23281" xr:uid="{00000000-0005-0000-0000-00008A790000}"/>
    <cellStyle name="FSC Calculated text_AVA DVA EL" xfId="23282" xr:uid="{00000000-0005-0000-0000-00008B790000}"/>
    <cellStyle name="FSC Column title" xfId="6659" xr:uid="{00000000-0005-0000-0000-00008C790000}"/>
    <cellStyle name="FSC Column title 2" xfId="23283" xr:uid="{00000000-0005-0000-0000-00008D790000}"/>
    <cellStyle name="FSC Column title 2 2" xfId="36497" xr:uid="{00000000-0005-0000-0000-00008E790000}"/>
    <cellStyle name="FSC Column title 2 3" xfId="36711" xr:uid="{00000000-0005-0000-0000-00008F790000}"/>
    <cellStyle name="FSC Column title 3" xfId="36481" xr:uid="{00000000-0005-0000-0000-000090790000}"/>
    <cellStyle name="FSC Column title 3 2" xfId="36685" xr:uid="{00000000-0005-0000-0000-000091790000}"/>
    <cellStyle name="FSC Column title dotted" xfId="6660" xr:uid="{00000000-0005-0000-0000-000092790000}"/>
    <cellStyle name="FSC Column title dotted 2" xfId="23284" xr:uid="{00000000-0005-0000-0000-000093790000}"/>
    <cellStyle name="FSC Column title dotted 2 2" xfId="23285" xr:uid="{00000000-0005-0000-0000-000094790000}"/>
    <cellStyle name="FSC Column title dotted 2 3" xfId="23286" xr:uid="{00000000-0005-0000-0000-000095790000}"/>
    <cellStyle name="FSC Column title dotted 2 4" xfId="36498" xr:uid="{00000000-0005-0000-0000-000096790000}"/>
    <cellStyle name="FSC Column title dotted 2 5" xfId="36712" xr:uid="{00000000-0005-0000-0000-000097790000}"/>
    <cellStyle name="FSC Column title dotted 2_AVA DVA EL" xfId="23287" xr:uid="{00000000-0005-0000-0000-000098790000}"/>
    <cellStyle name="FSC Column title dotted 3" xfId="23288" xr:uid="{00000000-0005-0000-0000-000099790000}"/>
    <cellStyle name="FSC Column title dotted 3 2" xfId="36480" xr:uid="{00000000-0005-0000-0000-00009A790000}"/>
    <cellStyle name="FSC Column title dotted 3 3" xfId="36684" xr:uid="{00000000-0005-0000-0000-00009B790000}"/>
    <cellStyle name="FSC Column title dotted 4" xfId="48133" xr:uid="{00000000-0005-0000-0000-00009C790000}"/>
    <cellStyle name="FSC Column title dotted_AVA DVA EL" xfId="23289" xr:uid="{00000000-0005-0000-0000-00009D790000}"/>
    <cellStyle name="FSC Column title_Adj_Basel III" xfId="55612" xr:uid="{7B78CD72-F883-41E0-A931-1C636AB3F1B2}"/>
    <cellStyle name="FSC Comment" xfId="23290" xr:uid="{00000000-0005-0000-0000-00009F790000}"/>
    <cellStyle name="FSC Comment 2" xfId="23291" xr:uid="{00000000-0005-0000-0000-0000A0790000}"/>
    <cellStyle name="FSC Comment 3" xfId="23292" xr:uid="{00000000-0005-0000-0000-0000A1790000}"/>
    <cellStyle name="FSC Comment_AVA DVA EL" xfId="23293" xr:uid="{00000000-0005-0000-0000-0000A2790000}"/>
    <cellStyle name="FSC Default" xfId="6661" xr:uid="{00000000-0005-0000-0000-0000A3790000}"/>
    <cellStyle name="FSC Default 2" xfId="23294" xr:uid="{00000000-0005-0000-0000-0000A4790000}"/>
    <cellStyle name="FSC Default_AVA DVA EL" xfId="23295" xr:uid="{00000000-0005-0000-0000-0000A5790000}"/>
    <cellStyle name="FSC Disabled" xfId="6662" xr:uid="{00000000-0005-0000-0000-0000A6790000}"/>
    <cellStyle name="FSC Disabled 2" xfId="23296" xr:uid="{00000000-0005-0000-0000-0000A7790000}"/>
    <cellStyle name="FSC Disabled 2 2" xfId="36499" xr:uid="{00000000-0005-0000-0000-0000A8790000}"/>
    <cellStyle name="FSC Disabled 2 3" xfId="36713" xr:uid="{00000000-0005-0000-0000-0000A9790000}"/>
    <cellStyle name="FSC Disabled 3" xfId="36479" xr:uid="{00000000-0005-0000-0000-0000AA790000}"/>
    <cellStyle name="FSC Disabled 3 2" xfId="36683" xr:uid="{00000000-0005-0000-0000-0000AB790000}"/>
    <cellStyle name="FSC Disabled_AVA DVA EL" xfId="23297" xr:uid="{00000000-0005-0000-0000-0000AC790000}"/>
    <cellStyle name="FSC Editable amount" xfId="6663" xr:uid="{00000000-0005-0000-0000-0000AD790000}"/>
    <cellStyle name="FSC Editable amount 2" xfId="23298" xr:uid="{00000000-0005-0000-0000-0000AE790000}"/>
    <cellStyle name="FSC Editable amount 2 2" xfId="23299" xr:uid="{00000000-0005-0000-0000-0000AF790000}"/>
    <cellStyle name="FSC Editable amount 2 3" xfId="23300" xr:uid="{00000000-0005-0000-0000-0000B0790000}"/>
    <cellStyle name="FSC Editable amount 2 4" xfId="36500" xr:uid="{00000000-0005-0000-0000-0000B1790000}"/>
    <cellStyle name="FSC Editable amount 2 5" xfId="36714" xr:uid="{00000000-0005-0000-0000-0000B2790000}"/>
    <cellStyle name="FSC Editable amount 2_AVA DVA EL" xfId="23301" xr:uid="{00000000-0005-0000-0000-0000B3790000}"/>
    <cellStyle name="FSC Editable amount 3" xfId="23302" xr:uid="{00000000-0005-0000-0000-0000B4790000}"/>
    <cellStyle name="FSC Editable amount 3 2" xfId="23303" xr:uid="{00000000-0005-0000-0000-0000B5790000}"/>
    <cellStyle name="FSC Editable amount 3 3" xfId="23304" xr:uid="{00000000-0005-0000-0000-0000B6790000}"/>
    <cellStyle name="FSC Editable amount 3 4" xfId="36478" xr:uid="{00000000-0005-0000-0000-0000B7790000}"/>
    <cellStyle name="FSC Editable amount 3 5" xfId="36682" xr:uid="{00000000-0005-0000-0000-0000B8790000}"/>
    <cellStyle name="FSC Editable amount 3_AVA DVA EL" xfId="23305" xr:uid="{00000000-0005-0000-0000-0000B9790000}"/>
    <cellStyle name="FSC Editable amount 4" xfId="23306" xr:uid="{00000000-0005-0000-0000-0000BA790000}"/>
    <cellStyle name="FSC Editable amount 5" xfId="48134" xr:uid="{00000000-0005-0000-0000-0000BB790000}"/>
    <cellStyle name="FSC Editable amount_Adjustment-BalanceSheet" xfId="23307" xr:uid="{00000000-0005-0000-0000-0000BC790000}"/>
    <cellStyle name="FSC Editable boolean" xfId="23308" xr:uid="{00000000-0005-0000-0000-0000BD790000}"/>
    <cellStyle name="FSC Editable boolean 2" xfId="23309" xr:uid="{00000000-0005-0000-0000-0000BE790000}"/>
    <cellStyle name="FSC Editable boolean 3" xfId="23310" xr:uid="{00000000-0005-0000-0000-0000BF790000}"/>
    <cellStyle name="FSC Editable boolean_AVA DVA EL" xfId="23311" xr:uid="{00000000-0005-0000-0000-0000C0790000}"/>
    <cellStyle name="FSC Editable number" xfId="23312" xr:uid="{00000000-0005-0000-0000-0000C1790000}"/>
    <cellStyle name="FSC Editable number 2" xfId="23313" xr:uid="{00000000-0005-0000-0000-0000C2790000}"/>
    <cellStyle name="FSC Editable number 3" xfId="23314" xr:uid="{00000000-0005-0000-0000-0000C3790000}"/>
    <cellStyle name="FSC Editable number_AVA DVA EL" xfId="23315" xr:uid="{00000000-0005-0000-0000-0000C4790000}"/>
    <cellStyle name="FSC Editable percent" xfId="23316" xr:uid="{00000000-0005-0000-0000-0000C5790000}"/>
    <cellStyle name="FSC Editable percent 2" xfId="23317" xr:uid="{00000000-0005-0000-0000-0000C6790000}"/>
    <cellStyle name="FSC Editable percent 3" xfId="23318" xr:uid="{00000000-0005-0000-0000-0000C7790000}"/>
    <cellStyle name="FSC Editable percent_AVA DVA EL" xfId="23319" xr:uid="{00000000-0005-0000-0000-0000C8790000}"/>
    <cellStyle name="FSC Editable Sum" xfId="23320" xr:uid="{00000000-0005-0000-0000-0000C9790000}"/>
    <cellStyle name="FSC Editable Sum 2" xfId="23321" xr:uid="{00000000-0005-0000-0000-0000CA790000}"/>
    <cellStyle name="FSC Editable Sum 3" xfId="23322" xr:uid="{00000000-0005-0000-0000-0000CB790000}"/>
    <cellStyle name="FSC Editable Sum_AVA DVA EL" xfId="23323" xr:uid="{00000000-0005-0000-0000-0000CC790000}"/>
    <cellStyle name="FSC Editable text" xfId="23324" xr:uid="{00000000-0005-0000-0000-0000CD790000}"/>
    <cellStyle name="FSC Editable text 2" xfId="23325" xr:uid="{00000000-0005-0000-0000-0000CE790000}"/>
    <cellStyle name="FSC Editable text 3" xfId="23326" xr:uid="{00000000-0005-0000-0000-0000CF790000}"/>
    <cellStyle name="FSC Editable text_AVA DVA EL" xfId="23327" xr:uid="{00000000-0005-0000-0000-0000D0790000}"/>
    <cellStyle name="FSC Property range" xfId="23328" xr:uid="{00000000-0005-0000-0000-0000D1790000}"/>
    <cellStyle name="FSC Property range 2" xfId="23329" xr:uid="{00000000-0005-0000-0000-0000D2790000}"/>
    <cellStyle name="FSC Property range 3" xfId="23330" xr:uid="{00000000-0005-0000-0000-0000D3790000}"/>
    <cellStyle name="FSC Property range_AVA DVA EL" xfId="23331" xr:uid="{00000000-0005-0000-0000-0000D4790000}"/>
    <cellStyle name="FSC Range label" xfId="6664" xr:uid="{00000000-0005-0000-0000-0000D5790000}"/>
    <cellStyle name="FSC Range label 2" xfId="23332" xr:uid="{00000000-0005-0000-0000-0000D6790000}"/>
    <cellStyle name="FSC Range label_AVA DVA EL" xfId="23333" xr:uid="{00000000-0005-0000-0000-0000D7790000}"/>
    <cellStyle name="FSC Report subtitle" xfId="23334" xr:uid="{00000000-0005-0000-0000-0000D8790000}"/>
    <cellStyle name="FSC Report subtitle 2" xfId="23335" xr:uid="{00000000-0005-0000-0000-0000D9790000}"/>
    <cellStyle name="FSC Report subtitle 3" xfId="23336" xr:uid="{00000000-0005-0000-0000-0000DA790000}"/>
    <cellStyle name="FSC Report subtitle_AVA DVA EL" xfId="23337" xr:uid="{00000000-0005-0000-0000-0000DB790000}"/>
    <cellStyle name="FSC Report tile" xfId="6665" xr:uid="{00000000-0005-0000-0000-0000DC790000}"/>
    <cellStyle name="FSC Report tile 2" xfId="23338" xr:uid="{00000000-0005-0000-0000-0000DD790000}"/>
    <cellStyle name="FSC Report tile_AVA DVA EL" xfId="23339" xr:uid="{00000000-0005-0000-0000-0000DE790000}"/>
    <cellStyle name="FSC Row title" xfId="6666" xr:uid="{00000000-0005-0000-0000-0000DF790000}"/>
    <cellStyle name="FSC Row title 2" xfId="23340" xr:uid="{00000000-0005-0000-0000-0000E0790000}"/>
    <cellStyle name="FSC Row title dotted" xfId="6667" xr:uid="{00000000-0005-0000-0000-0000E1790000}"/>
    <cellStyle name="FSC Row title dotted 2" xfId="23341" xr:uid="{00000000-0005-0000-0000-0000E2790000}"/>
    <cellStyle name="FSC Row title dotted 2 2" xfId="23342" xr:uid="{00000000-0005-0000-0000-0000E3790000}"/>
    <cellStyle name="FSC Row title dotted 2 3" xfId="23343" xr:uid="{00000000-0005-0000-0000-0000E4790000}"/>
    <cellStyle name="FSC Row title dotted 2_AVA DVA EL" xfId="23344" xr:uid="{00000000-0005-0000-0000-0000E5790000}"/>
    <cellStyle name="FSC Row title dotted 3" xfId="23345" xr:uid="{00000000-0005-0000-0000-0000E6790000}"/>
    <cellStyle name="FSC Row title dotted 4" xfId="48135" xr:uid="{00000000-0005-0000-0000-0000E7790000}"/>
    <cellStyle name="FSC Row title dotted_AVA DVA EL" xfId="23346" xr:uid="{00000000-0005-0000-0000-0000E8790000}"/>
    <cellStyle name="FSC Row title_AVA DVA EL" xfId="23347" xr:uid="{00000000-0005-0000-0000-0000E9790000}"/>
    <cellStyle name="G1_1999 figures" xfId="6668" xr:uid="{00000000-0005-0000-0000-0000EA790000}"/>
    <cellStyle name="Geras" xfId="6669" xr:uid="{00000000-0005-0000-0000-0000EB790000}"/>
    <cellStyle name="Geras 2" xfId="23348" xr:uid="{00000000-0005-0000-0000-0000EC790000}"/>
    <cellStyle name="Geras_A01" xfId="35907" xr:uid="{00000000-0005-0000-0000-0000ED790000}"/>
    <cellStyle name="God" xfId="36266" xr:uid="{00000000-0005-0000-0000-0000EE790000}"/>
    <cellStyle name="God 2" xfId="6670" xr:uid="{00000000-0005-0000-0000-0000EF790000}"/>
    <cellStyle name="God 2 2" xfId="23349" xr:uid="{00000000-0005-0000-0000-0000F0790000}"/>
    <cellStyle name="God 2 2 2" xfId="23350" xr:uid="{00000000-0005-0000-0000-0000F1790000}"/>
    <cellStyle name="God 2 2 3" xfId="23351" xr:uid="{00000000-0005-0000-0000-0000F2790000}"/>
    <cellStyle name="God 2 2 4" xfId="40037" xr:uid="{00000000-0005-0000-0000-0000F3790000}"/>
    <cellStyle name="God 2 2_AVA DVA EL" xfId="23352" xr:uid="{00000000-0005-0000-0000-0000F4790000}"/>
    <cellStyle name="God 2 3" xfId="40038" xr:uid="{00000000-0005-0000-0000-0000F5790000}"/>
    <cellStyle name="God 2 4" xfId="40039" xr:uid="{00000000-0005-0000-0000-0000F6790000}"/>
    <cellStyle name="God 2 5" xfId="48136" xr:uid="{00000000-0005-0000-0000-0000F7790000}"/>
    <cellStyle name="God 2_A01" xfId="35908" xr:uid="{00000000-0005-0000-0000-0000F8790000}"/>
    <cellStyle name="God 3" xfId="12493" xr:uid="{00000000-0005-0000-0000-0000F9790000}"/>
    <cellStyle name="God 3 2" xfId="23353" xr:uid="{00000000-0005-0000-0000-0000FA790000}"/>
    <cellStyle name="God 3 3" xfId="40040" xr:uid="{00000000-0005-0000-0000-0000FB790000}"/>
    <cellStyle name="God 3_A02" xfId="55613" xr:uid="{535FD91D-1990-412F-A074-F237DCF761F7}"/>
    <cellStyle name="God 4" xfId="23354" xr:uid="{00000000-0005-0000-0000-0000FD790000}"/>
    <cellStyle name="God 4 2" xfId="23355" xr:uid="{00000000-0005-0000-0000-0000FE790000}"/>
    <cellStyle name="God 4 3" xfId="23356" xr:uid="{00000000-0005-0000-0000-0000FF790000}"/>
    <cellStyle name="God 4 4" xfId="40041" xr:uid="{00000000-0005-0000-0000-0000007A0000}"/>
    <cellStyle name="God 4_AVA DVA EL" xfId="23357" xr:uid="{00000000-0005-0000-0000-0000017A0000}"/>
    <cellStyle name="God 5" xfId="23358" xr:uid="{00000000-0005-0000-0000-0000027A0000}"/>
    <cellStyle name="God 5 2" xfId="40042" xr:uid="{00000000-0005-0000-0000-0000037A0000}"/>
    <cellStyle name="God 6" xfId="23359" xr:uid="{00000000-0005-0000-0000-0000047A0000}"/>
    <cellStyle name="God 7" xfId="48137" xr:uid="{00000000-0005-0000-0000-0000057A0000}"/>
    <cellStyle name="God_7. Other MTM adjustments" xfId="48138" xr:uid="{00000000-0005-0000-0000-0000067A0000}"/>
    <cellStyle name="Good" xfId="6671" xr:uid="{00000000-0005-0000-0000-0000077A0000}"/>
    <cellStyle name="Good 10" xfId="6672" xr:uid="{00000000-0005-0000-0000-0000087A0000}"/>
    <cellStyle name="Good 11" xfId="48139" xr:uid="{00000000-0005-0000-0000-0000097A0000}"/>
    <cellStyle name="Good 2" xfId="6673" xr:uid="{00000000-0005-0000-0000-00000A7A0000}"/>
    <cellStyle name="Good 2 2" xfId="6674" xr:uid="{00000000-0005-0000-0000-00000B7A0000}"/>
    <cellStyle name="Good 2 2 2" xfId="23360" xr:uid="{00000000-0005-0000-0000-00000C7A0000}"/>
    <cellStyle name="Good 2 2 2 2" xfId="23361" xr:uid="{00000000-0005-0000-0000-00000D7A0000}"/>
    <cellStyle name="Good 2 2 2 3" xfId="23362" xr:uid="{00000000-0005-0000-0000-00000E7A0000}"/>
    <cellStyle name="Good 2 2 2_AVA DVA EL" xfId="23363" xr:uid="{00000000-0005-0000-0000-00000F7A0000}"/>
    <cellStyle name="Good 2 2 3" xfId="23364" xr:uid="{00000000-0005-0000-0000-0000107A0000}"/>
    <cellStyle name="Good 2 2 3 2" xfId="23365" xr:uid="{00000000-0005-0000-0000-0000117A0000}"/>
    <cellStyle name="Good 2 2 3 3" xfId="23366" xr:uid="{00000000-0005-0000-0000-0000127A0000}"/>
    <cellStyle name="Good 2 2 3_AVA DVA EL" xfId="23367" xr:uid="{00000000-0005-0000-0000-0000137A0000}"/>
    <cellStyle name="Good 2 2 4" xfId="23368" xr:uid="{00000000-0005-0000-0000-0000147A0000}"/>
    <cellStyle name="Good 2 2 4 2" xfId="23369" xr:uid="{00000000-0005-0000-0000-0000157A0000}"/>
    <cellStyle name="Good 2 2 4 3" xfId="23370" xr:uid="{00000000-0005-0000-0000-0000167A0000}"/>
    <cellStyle name="Good 2 2 4_AVA DVA EL" xfId="23371" xr:uid="{00000000-0005-0000-0000-0000177A0000}"/>
    <cellStyle name="Good 2 2 5" xfId="23372" xr:uid="{00000000-0005-0000-0000-0000187A0000}"/>
    <cellStyle name="Good 2 2 5 2" xfId="23373" xr:uid="{00000000-0005-0000-0000-0000197A0000}"/>
    <cellStyle name="Good 2 2 5 3" xfId="23374" xr:uid="{00000000-0005-0000-0000-00001A7A0000}"/>
    <cellStyle name="Good 2 2 5_AVA DVA EL" xfId="23375" xr:uid="{00000000-0005-0000-0000-00001B7A0000}"/>
    <cellStyle name="Good 2 2 6" xfId="23376" xr:uid="{00000000-0005-0000-0000-00001C7A0000}"/>
    <cellStyle name="Good 2 2 6 2" xfId="23377" xr:uid="{00000000-0005-0000-0000-00001D7A0000}"/>
    <cellStyle name="Good 2 2 6 3" xfId="23378" xr:uid="{00000000-0005-0000-0000-00001E7A0000}"/>
    <cellStyle name="Good 2 2 6_AVA DVA EL" xfId="23379" xr:uid="{00000000-0005-0000-0000-00001F7A0000}"/>
    <cellStyle name="Good 2 2 7" xfId="23380" xr:uid="{00000000-0005-0000-0000-0000207A0000}"/>
    <cellStyle name="Good 2 2_A01" xfId="35909" xr:uid="{00000000-0005-0000-0000-0000217A0000}"/>
    <cellStyle name="Good 2 3" xfId="23381" xr:uid="{00000000-0005-0000-0000-0000227A0000}"/>
    <cellStyle name="Good 2 3 2" xfId="23382" xr:uid="{00000000-0005-0000-0000-0000237A0000}"/>
    <cellStyle name="Good 2 3 3" xfId="23383" xr:uid="{00000000-0005-0000-0000-0000247A0000}"/>
    <cellStyle name="Good 2 3_AVA DVA EL" xfId="23384" xr:uid="{00000000-0005-0000-0000-0000257A0000}"/>
    <cellStyle name="Good 2 4" xfId="23385" xr:uid="{00000000-0005-0000-0000-0000267A0000}"/>
    <cellStyle name="Good 2 4 2" xfId="23386" xr:uid="{00000000-0005-0000-0000-0000277A0000}"/>
    <cellStyle name="Good 2 4 3" xfId="23387" xr:uid="{00000000-0005-0000-0000-0000287A0000}"/>
    <cellStyle name="Good 2 4_AVA DVA EL" xfId="23388" xr:uid="{00000000-0005-0000-0000-0000297A0000}"/>
    <cellStyle name="Good 2 5" xfId="23389" xr:uid="{00000000-0005-0000-0000-00002A7A0000}"/>
    <cellStyle name="Good 2 5 2" xfId="23390" xr:uid="{00000000-0005-0000-0000-00002B7A0000}"/>
    <cellStyle name="Good 2 5 3" xfId="23391" xr:uid="{00000000-0005-0000-0000-00002C7A0000}"/>
    <cellStyle name="Good 2 5_AVA DVA EL" xfId="23392" xr:uid="{00000000-0005-0000-0000-00002D7A0000}"/>
    <cellStyle name="Good 2 6" xfId="23393" xr:uid="{00000000-0005-0000-0000-00002E7A0000}"/>
    <cellStyle name="Good 2 6 2" xfId="23394" xr:uid="{00000000-0005-0000-0000-00002F7A0000}"/>
    <cellStyle name="Good 2 6 3" xfId="23395" xr:uid="{00000000-0005-0000-0000-0000307A0000}"/>
    <cellStyle name="Good 2 6_AVA DVA EL" xfId="23396" xr:uid="{00000000-0005-0000-0000-0000317A0000}"/>
    <cellStyle name="Good 2 7" xfId="23397" xr:uid="{00000000-0005-0000-0000-0000327A0000}"/>
    <cellStyle name="Good 2 7 2" xfId="23398" xr:uid="{00000000-0005-0000-0000-0000337A0000}"/>
    <cellStyle name="Good 2 7 3" xfId="23399" xr:uid="{00000000-0005-0000-0000-0000347A0000}"/>
    <cellStyle name="Good 2 7_AVA DVA EL" xfId="23400" xr:uid="{00000000-0005-0000-0000-0000357A0000}"/>
    <cellStyle name="Good 2 8" xfId="23401" xr:uid="{00000000-0005-0000-0000-0000367A0000}"/>
    <cellStyle name="Good 2 9" xfId="48140" xr:uid="{00000000-0005-0000-0000-0000377A0000}"/>
    <cellStyle name="Good 2_4Q16" xfId="23402" xr:uid="{00000000-0005-0000-0000-0000387A0000}"/>
    <cellStyle name="Good 3" xfId="6675" xr:uid="{00000000-0005-0000-0000-0000397A0000}"/>
    <cellStyle name="Good 3 2" xfId="23403" xr:uid="{00000000-0005-0000-0000-00003A7A0000}"/>
    <cellStyle name="Good 3 3" xfId="23404" xr:uid="{00000000-0005-0000-0000-00003B7A0000}"/>
    <cellStyle name="Good 3_AVA DVA EL" xfId="23405" xr:uid="{00000000-0005-0000-0000-00003C7A0000}"/>
    <cellStyle name="Good 4" xfId="6676" xr:uid="{00000000-0005-0000-0000-00003D7A0000}"/>
    <cellStyle name="Good 4 2" xfId="23406" xr:uid="{00000000-0005-0000-0000-00003E7A0000}"/>
    <cellStyle name="Good 4 2 2" xfId="23407" xr:uid="{00000000-0005-0000-0000-00003F7A0000}"/>
    <cellStyle name="Good 4 2 3" xfId="23408" xr:uid="{00000000-0005-0000-0000-0000407A0000}"/>
    <cellStyle name="Good 4 2_AVA DVA EL" xfId="23409" xr:uid="{00000000-0005-0000-0000-0000417A0000}"/>
    <cellStyle name="Good 4 3" xfId="23410" xr:uid="{00000000-0005-0000-0000-0000427A0000}"/>
    <cellStyle name="Good 4 3 2" xfId="23411" xr:uid="{00000000-0005-0000-0000-0000437A0000}"/>
    <cellStyle name="Good 4 3 3" xfId="23412" xr:uid="{00000000-0005-0000-0000-0000447A0000}"/>
    <cellStyle name="Good 4 3_AVA DVA EL" xfId="23413" xr:uid="{00000000-0005-0000-0000-0000457A0000}"/>
    <cellStyle name="Good 4 4" xfId="23414" xr:uid="{00000000-0005-0000-0000-0000467A0000}"/>
    <cellStyle name="Good 4 5" xfId="23415" xr:uid="{00000000-0005-0000-0000-0000477A0000}"/>
    <cellStyle name="Good 4_AVA DVA EL" xfId="23416" xr:uid="{00000000-0005-0000-0000-0000487A0000}"/>
    <cellStyle name="Good 5" xfId="6677" xr:uid="{00000000-0005-0000-0000-0000497A0000}"/>
    <cellStyle name="Good 5 2" xfId="23417" xr:uid="{00000000-0005-0000-0000-00004A7A0000}"/>
    <cellStyle name="Good 5 3" xfId="23418" xr:uid="{00000000-0005-0000-0000-00004B7A0000}"/>
    <cellStyle name="Good 5_AVA DVA EL" xfId="23419" xr:uid="{00000000-0005-0000-0000-00004C7A0000}"/>
    <cellStyle name="Good 6" xfId="6678" xr:uid="{00000000-0005-0000-0000-00004D7A0000}"/>
    <cellStyle name="Good 6 2" xfId="23420" xr:uid="{00000000-0005-0000-0000-00004E7A0000}"/>
    <cellStyle name="Good 6 3" xfId="23421" xr:uid="{00000000-0005-0000-0000-00004F7A0000}"/>
    <cellStyle name="Good 6_AVA DVA EL" xfId="23422" xr:uid="{00000000-0005-0000-0000-0000507A0000}"/>
    <cellStyle name="Good 7" xfId="6679" xr:uid="{00000000-0005-0000-0000-0000517A0000}"/>
    <cellStyle name="Good 8" xfId="6680" xr:uid="{00000000-0005-0000-0000-0000527A0000}"/>
    <cellStyle name="Good 9" xfId="6681" xr:uid="{00000000-0005-0000-0000-0000537A0000}"/>
    <cellStyle name="Good_4Q16" xfId="23423" xr:uid="{00000000-0005-0000-0000-0000547A0000}"/>
    <cellStyle name="greyed" xfId="6682" xr:uid="{00000000-0005-0000-0000-0000BD7A0000}"/>
    <cellStyle name="greyed 2" xfId="6683" xr:uid="{00000000-0005-0000-0000-0000BE7A0000}"/>
    <cellStyle name="greyed 2 2" xfId="23424" xr:uid="{00000000-0005-0000-0000-0000BF7A0000}"/>
    <cellStyle name="greyed 2 3" xfId="36501" xr:uid="{00000000-0005-0000-0000-0000C07A0000}"/>
    <cellStyle name="greyed 2 4" xfId="36715" xr:uid="{00000000-0005-0000-0000-0000C17A0000}"/>
    <cellStyle name="greyed 2_AVA DVA EL" xfId="48141" xr:uid="{00000000-0005-0000-0000-0000C27A0000}"/>
    <cellStyle name="greyed 3" xfId="36593" xr:uid="{00000000-0005-0000-0000-0000C37A0000}"/>
    <cellStyle name="greyed 3 2" xfId="36798" xr:uid="{00000000-0005-0000-0000-0000C47A0000}"/>
    <cellStyle name="greyed_AVA DVA EL" xfId="23425" xr:uid="{00000000-0005-0000-0000-0000C57A0000}"/>
    <cellStyle name="GruppeOverskrift" xfId="6684" xr:uid="{00000000-0005-0000-0000-0000C67A0000}"/>
    <cellStyle name="GruppeOverskrift 2" xfId="23426" xr:uid="{00000000-0005-0000-0000-0000C77A0000}"/>
    <cellStyle name="GruppeOverskrift 3" xfId="23427" xr:uid="{00000000-0005-0000-0000-0000C87A0000}"/>
    <cellStyle name="GruppeOverskrift_AVA DVA EL" xfId="23428" xr:uid="{00000000-0005-0000-0000-0000C97A0000}"/>
    <cellStyle name="GråKant" xfId="6685" xr:uid="{00000000-0005-0000-0000-0000557A0000}"/>
    <cellStyle name="GråKant 10" xfId="48142" xr:uid="{00000000-0005-0000-0000-0000567A0000}"/>
    <cellStyle name="GråKant 11" xfId="48143" xr:uid="{00000000-0005-0000-0000-0000577A0000}"/>
    <cellStyle name="GråKant 12" xfId="48144" xr:uid="{00000000-0005-0000-0000-0000587A0000}"/>
    <cellStyle name="GråKant 13" xfId="48145" xr:uid="{00000000-0005-0000-0000-0000597A0000}"/>
    <cellStyle name="GråKant 14" xfId="48146" xr:uid="{00000000-0005-0000-0000-00005A7A0000}"/>
    <cellStyle name="GråKant 15" xfId="48147" xr:uid="{00000000-0005-0000-0000-00005B7A0000}"/>
    <cellStyle name="GråKant 16" xfId="48148" xr:uid="{00000000-0005-0000-0000-00005C7A0000}"/>
    <cellStyle name="GråKant 17" xfId="48149" xr:uid="{00000000-0005-0000-0000-00005D7A0000}"/>
    <cellStyle name="GråKant 17 2" xfId="48150" xr:uid="{00000000-0005-0000-0000-00005E7A0000}"/>
    <cellStyle name="GråKant 18" xfId="48151" xr:uid="{00000000-0005-0000-0000-00005F7A0000}"/>
    <cellStyle name="GråKant 18 2" xfId="48152" xr:uid="{00000000-0005-0000-0000-0000607A0000}"/>
    <cellStyle name="GråKant 19" xfId="48153" xr:uid="{00000000-0005-0000-0000-0000617A0000}"/>
    <cellStyle name="GråKant 19 2" xfId="48154" xr:uid="{00000000-0005-0000-0000-0000627A0000}"/>
    <cellStyle name="GråKant 2" xfId="6686" xr:uid="{00000000-0005-0000-0000-0000637A0000}"/>
    <cellStyle name="GråKant 2 10" xfId="6687" xr:uid="{00000000-0005-0000-0000-0000647A0000}"/>
    <cellStyle name="GråKant 2 11" xfId="6688" xr:uid="{00000000-0005-0000-0000-0000657A0000}"/>
    <cellStyle name="GråKant 2 12" xfId="36716" xr:uid="{00000000-0005-0000-0000-0000667A0000}"/>
    <cellStyle name="GråKant 2 2" xfId="6689" xr:uid="{00000000-0005-0000-0000-0000677A0000}"/>
    <cellStyle name="GråKant 2 2 2" xfId="48155" xr:uid="{00000000-0005-0000-0000-0000687A0000}"/>
    <cellStyle name="GråKant 2 3" xfId="6690" xr:uid="{00000000-0005-0000-0000-0000697A0000}"/>
    <cellStyle name="GråKant 2 4" xfId="6691" xr:uid="{00000000-0005-0000-0000-00006A7A0000}"/>
    <cellStyle name="GråKant 2 5" xfId="6692" xr:uid="{00000000-0005-0000-0000-00006B7A0000}"/>
    <cellStyle name="GråKant 2 6" xfId="6693" xr:uid="{00000000-0005-0000-0000-00006C7A0000}"/>
    <cellStyle name="GråKant 2 7" xfId="6694" xr:uid="{00000000-0005-0000-0000-00006D7A0000}"/>
    <cellStyle name="GråKant 2 8" xfId="6695" xr:uid="{00000000-0005-0000-0000-00006E7A0000}"/>
    <cellStyle name="GråKant 2 9" xfId="6696" xr:uid="{00000000-0005-0000-0000-00006F7A0000}"/>
    <cellStyle name="GråKant 2_AVA DVA EL" xfId="48156" xr:uid="{00000000-0005-0000-0000-0000707A0000}"/>
    <cellStyle name="GråKant 20" xfId="48157" xr:uid="{00000000-0005-0000-0000-0000717A0000}"/>
    <cellStyle name="GråKant 20 2" xfId="48158" xr:uid="{00000000-0005-0000-0000-0000727A0000}"/>
    <cellStyle name="GråKant 21" xfId="48159" xr:uid="{00000000-0005-0000-0000-0000737A0000}"/>
    <cellStyle name="GråKant 21 2" xfId="48160" xr:uid="{00000000-0005-0000-0000-0000747A0000}"/>
    <cellStyle name="GråKant 22" xfId="48161" xr:uid="{00000000-0005-0000-0000-0000757A0000}"/>
    <cellStyle name="GråKant 22 2" xfId="48162" xr:uid="{00000000-0005-0000-0000-0000767A0000}"/>
    <cellStyle name="GråKant 23" xfId="48163" xr:uid="{00000000-0005-0000-0000-0000777A0000}"/>
    <cellStyle name="GråKant 23 2" xfId="48164" xr:uid="{00000000-0005-0000-0000-0000787A0000}"/>
    <cellStyle name="GråKant 24" xfId="48165" xr:uid="{00000000-0005-0000-0000-0000797A0000}"/>
    <cellStyle name="GråKant 24 2" xfId="48166" xr:uid="{00000000-0005-0000-0000-00007A7A0000}"/>
    <cellStyle name="GråKant 3" xfId="6697" xr:uid="{00000000-0005-0000-0000-00007B7A0000}"/>
    <cellStyle name="GråKant 3 10" xfId="6698" xr:uid="{00000000-0005-0000-0000-00007C7A0000}"/>
    <cellStyle name="GråKant 3 11" xfId="6699" xr:uid="{00000000-0005-0000-0000-00007D7A0000}"/>
    <cellStyle name="GråKant 3 12" xfId="36486" xr:uid="{00000000-0005-0000-0000-00007E7A0000}"/>
    <cellStyle name="GråKant 3 13" xfId="36697" xr:uid="{00000000-0005-0000-0000-00007F7A0000}"/>
    <cellStyle name="GråKant 3 2" xfId="6700" xr:uid="{00000000-0005-0000-0000-0000807A0000}"/>
    <cellStyle name="GråKant 3 3" xfId="6701" xr:uid="{00000000-0005-0000-0000-0000817A0000}"/>
    <cellStyle name="GråKant 3 4" xfId="6702" xr:uid="{00000000-0005-0000-0000-0000827A0000}"/>
    <cellStyle name="GråKant 3 5" xfId="6703" xr:uid="{00000000-0005-0000-0000-0000837A0000}"/>
    <cellStyle name="GråKant 3 6" xfId="6704" xr:uid="{00000000-0005-0000-0000-0000847A0000}"/>
    <cellStyle name="GråKant 3 7" xfId="6705" xr:uid="{00000000-0005-0000-0000-0000857A0000}"/>
    <cellStyle name="GråKant 3 8" xfId="6706" xr:uid="{00000000-0005-0000-0000-0000867A0000}"/>
    <cellStyle name="GråKant 3 9" xfId="6707" xr:uid="{00000000-0005-0000-0000-0000877A0000}"/>
    <cellStyle name="GråKant 3_CR4_19" xfId="6708" xr:uid="{00000000-0005-0000-0000-0000887A0000}"/>
    <cellStyle name="GråKant 4" xfId="6709" xr:uid="{00000000-0005-0000-0000-0000897A0000}"/>
    <cellStyle name="GråKant 4 10" xfId="6710" xr:uid="{00000000-0005-0000-0000-00008A7A0000}"/>
    <cellStyle name="GråKant 4 11" xfId="6711" xr:uid="{00000000-0005-0000-0000-00008B7A0000}"/>
    <cellStyle name="GråKant 4 2" xfId="6712" xr:uid="{00000000-0005-0000-0000-00008C7A0000}"/>
    <cellStyle name="GråKant 4 3" xfId="6713" xr:uid="{00000000-0005-0000-0000-00008D7A0000}"/>
    <cellStyle name="GråKant 4 4" xfId="6714" xr:uid="{00000000-0005-0000-0000-00008E7A0000}"/>
    <cellStyle name="GråKant 4 5" xfId="6715" xr:uid="{00000000-0005-0000-0000-00008F7A0000}"/>
    <cellStyle name="GråKant 4 6" xfId="6716" xr:uid="{00000000-0005-0000-0000-0000907A0000}"/>
    <cellStyle name="GråKant 4 7" xfId="6717" xr:uid="{00000000-0005-0000-0000-0000917A0000}"/>
    <cellStyle name="GråKant 4 8" xfId="6718" xr:uid="{00000000-0005-0000-0000-0000927A0000}"/>
    <cellStyle name="GråKant 4 9" xfId="6719" xr:uid="{00000000-0005-0000-0000-0000937A0000}"/>
    <cellStyle name="GråKant 4_CR4_19" xfId="6720" xr:uid="{00000000-0005-0000-0000-0000947A0000}"/>
    <cellStyle name="GråKant 5" xfId="6721" xr:uid="{00000000-0005-0000-0000-0000957A0000}"/>
    <cellStyle name="GråKant 5 10" xfId="6722" xr:uid="{00000000-0005-0000-0000-0000967A0000}"/>
    <cellStyle name="GråKant 5 11" xfId="6723" xr:uid="{00000000-0005-0000-0000-0000977A0000}"/>
    <cellStyle name="GråKant 5 2" xfId="6724" xr:uid="{00000000-0005-0000-0000-0000987A0000}"/>
    <cellStyle name="GråKant 5 3" xfId="6725" xr:uid="{00000000-0005-0000-0000-0000997A0000}"/>
    <cellStyle name="GråKant 5 4" xfId="6726" xr:uid="{00000000-0005-0000-0000-00009A7A0000}"/>
    <cellStyle name="GråKant 5 5" xfId="6727" xr:uid="{00000000-0005-0000-0000-00009B7A0000}"/>
    <cellStyle name="GråKant 5 6" xfId="6728" xr:uid="{00000000-0005-0000-0000-00009C7A0000}"/>
    <cellStyle name="GråKant 5 7" xfId="6729" xr:uid="{00000000-0005-0000-0000-00009D7A0000}"/>
    <cellStyle name="GråKant 5 8" xfId="6730" xr:uid="{00000000-0005-0000-0000-00009E7A0000}"/>
    <cellStyle name="GråKant 5 9" xfId="6731" xr:uid="{00000000-0005-0000-0000-00009F7A0000}"/>
    <cellStyle name="GråKant 5_CR4_19" xfId="6732" xr:uid="{00000000-0005-0000-0000-0000A07A0000}"/>
    <cellStyle name="GråKant 6" xfId="6733" xr:uid="{00000000-0005-0000-0000-0000A17A0000}"/>
    <cellStyle name="GråKant 6 10" xfId="6734" xr:uid="{00000000-0005-0000-0000-0000A27A0000}"/>
    <cellStyle name="GråKant 6 11" xfId="6735" xr:uid="{00000000-0005-0000-0000-0000A37A0000}"/>
    <cellStyle name="GråKant 6 2" xfId="6736" xr:uid="{00000000-0005-0000-0000-0000A47A0000}"/>
    <cellStyle name="GråKant 6 3" xfId="6737" xr:uid="{00000000-0005-0000-0000-0000A57A0000}"/>
    <cellStyle name="GråKant 6 4" xfId="6738" xr:uid="{00000000-0005-0000-0000-0000A67A0000}"/>
    <cellStyle name="GråKant 6 5" xfId="6739" xr:uid="{00000000-0005-0000-0000-0000A77A0000}"/>
    <cellStyle name="GråKant 6 6" xfId="6740" xr:uid="{00000000-0005-0000-0000-0000A87A0000}"/>
    <cellStyle name="GråKant 6 7" xfId="6741" xr:uid="{00000000-0005-0000-0000-0000A97A0000}"/>
    <cellStyle name="GråKant 6 8" xfId="6742" xr:uid="{00000000-0005-0000-0000-0000AA7A0000}"/>
    <cellStyle name="GråKant 6 9" xfId="6743" xr:uid="{00000000-0005-0000-0000-0000AB7A0000}"/>
    <cellStyle name="GråKant 6_CR4_19" xfId="6744" xr:uid="{00000000-0005-0000-0000-0000AC7A0000}"/>
    <cellStyle name="GråKant 7" xfId="6745" xr:uid="{00000000-0005-0000-0000-0000AD7A0000}"/>
    <cellStyle name="GråKant 7 10" xfId="6746" xr:uid="{00000000-0005-0000-0000-0000AE7A0000}"/>
    <cellStyle name="GråKant 7 2" xfId="6747" xr:uid="{00000000-0005-0000-0000-0000AF7A0000}"/>
    <cellStyle name="GråKant 7 3" xfId="6748" xr:uid="{00000000-0005-0000-0000-0000B07A0000}"/>
    <cellStyle name="GråKant 7 4" xfId="6749" xr:uid="{00000000-0005-0000-0000-0000B17A0000}"/>
    <cellStyle name="GråKant 7 5" xfId="6750" xr:uid="{00000000-0005-0000-0000-0000B27A0000}"/>
    <cellStyle name="GråKant 7 6" xfId="6751" xr:uid="{00000000-0005-0000-0000-0000B37A0000}"/>
    <cellStyle name="GråKant 7 7" xfId="6752" xr:uid="{00000000-0005-0000-0000-0000B47A0000}"/>
    <cellStyle name="GråKant 7 8" xfId="6753" xr:uid="{00000000-0005-0000-0000-0000B57A0000}"/>
    <cellStyle name="GråKant 7 9" xfId="6754" xr:uid="{00000000-0005-0000-0000-0000B67A0000}"/>
    <cellStyle name="GråKant 7_CR4_19" xfId="6755" xr:uid="{00000000-0005-0000-0000-0000B77A0000}"/>
    <cellStyle name="GråKant 8" xfId="36051" xr:uid="{00000000-0005-0000-0000-0000B87A0000}"/>
    <cellStyle name="GråKant 8 2" xfId="48167" xr:uid="{00000000-0005-0000-0000-0000B97A0000}"/>
    <cellStyle name="GråKant 9" xfId="48168" xr:uid="{00000000-0005-0000-0000-0000BA7A0000}"/>
    <cellStyle name="GråKant 9 2" xfId="48169" xr:uid="{00000000-0005-0000-0000-0000BB7A0000}"/>
    <cellStyle name="GråKant_AVA DVA EL" xfId="23429" xr:uid="{00000000-0005-0000-0000-0000BC7A0000}"/>
    <cellStyle name="H_1998_col_head" xfId="6756" xr:uid="{00000000-0005-0000-0000-0000CA7A0000}"/>
    <cellStyle name="H_1998_col_head 2" xfId="6757" xr:uid="{00000000-0005-0000-0000-0000CB7A0000}"/>
    <cellStyle name="H_1998_col_head 2 2" xfId="23432" xr:uid="{00000000-0005-0000-0000-0000CC7A0000}"/>
    <cellStyle name="H_1998_col_head 2 2 2" xfId="48170" xr:uid="{00000000-0005-0000-0000-0000CD7A0000}"/>
    <cellStyle name="H_1998_col_head 2 2_AVA DVA EL" xfId="48171" xr:uid="{00000000-0005-0000-0000-0000CE7A0000}"/>
    <cellStyle name="H_1998_col_head 2 2_Avstemming Bank" xfId="48172" xr:uid="{00000000-0005-0000-0000-0000CF7A0000}"/>
    <cellStyle name="H_1998_col_head 2 2_Avstemming Konsern CRD IV" xfId="48173" xr:uid="{00000000-0005-0000-0000-0000D07A0000}"/>
    <cellStyle name="H_1998_col_head 2 2_BANKVOL" xfId="48174" xr:uid="{00000000-0005-0000-0000-0000D17A0000}"/>
    <cellStyle name="H_1998_col_head 2 2_BANKVOL_AVA DVA EL" xfId="48175" xr:uid="{00000000-0005-0000-0000-0000D27A0000}"/>
    <cellStyle name="H_1998_col_head 2 2_BANKVOL_Avstemming Bank" xfId="48176" xr:uid="{00000000-0005-0000-0000-0000D37A0000}"/>
    <cellStyle name="H_1998_col_head 2 2_BANKVOL_Avstemming Konsern CRD IV" xfId="48177" xr:uid="{00000000-0005-0000-0000-0000D47A0000}"/>
    <cellStyle name="H_1998_col_head 2 2_BANKVOL_Mars 2018" xfId="48178" xr:uid="{00000000-0005-0000-0000-0000D57A0000}"/>
    <cellStyle name="H_1998_col_head 2 2_BANKVOL_Mars 2018_1" xfId="48179" xr:uid="{00000000-0005-0000-0000-0000D67A0000}"/>
    <cellStyle name="H_1998_col_head 2 2_Desember 2017" xfId="48180" xr:uid="{00000000-0005-0000-0000-0000D77A0000}"/>
    <cellStyle name="H_1998_col_head 2 2_Elimineringer i SAP" xfId="48181" xr:uid="{00000000-0005-0000-0000-0000D87A0000}"/>
    <cellStyle name="H_1998_col_head 2 2_Juni 2017" xfId="23433" xr:uid="{00000000-0005-0000-0000-0000D97A0000}"/>
    <cellStyle name="H_1998_col_head 2 2_Juni 2017_Avkortning" xfId="48182" xr:uid="{00000000-0005-0000-0000-0000DA7A0000}"/>
    <cellStyle name="H_1998_col_head 2 2_Juni 2017_Desember 2017" xfId="48183" xr:uid="{00000000-0005-0000-0000-0000DB7A0000}"/>
    <cellStyle name="H_1998_col_head 2 2_Korr reklassifisering" xfId="48184" xr:uid="{00000000-0005-0000-0000-0000DC7A0000}"/>
    <cellStyle name="H_1998_col_head 2 2_Manuell input" xfId="48185" xr:uid="{00000000-0005-0000-0000-0000DE7A0000}"/>
    <cellStyle name="H_1998_col_head 2 2_Manuell input_Månedsanalyse" xfId="48186" xr:uid="{00000000-0005-0000-0000-0000DF7A0000}"/>
    <cellStyle name="H_1998_col_head 2 2_Mars 2018" xfId="48187" xr:uid="{00000000-0005-0000-0000-0000E07A0000}"/>
    <cellStyle name="H_1998_col_head 2 2_Mars 2018_1" xfId="48188" xr:uid="{00000000-0005-0000-0000-0000E17A0000}"/>
    <cellStyle name="H_1998_col_head 2 2_Månedsanalyse" xfId="48189" xr:uid="{00000000-0005-0000-0000-0000DD7A0000}"/>
    <cellStyle name="H_1998_col_head 2 2_Note Bank" xfId="48190" xr:uid="{00000000-0005-0000-0000-0000E27A0000}"/>
    <cellStyle name="H_1998_col_head 2 2_Note Bankkonsern" xfId="48191" xr:uid="{00000000-0005-0000-0000-0000E37A0000}"/>
    <cellStyle name="H_1998_col_head 2 2_September 2017" xfId="48192" xr:uid="{00000000-0005-0000-0000-0000E47A0000}"/>
    <cellStyle name="H_1998_col_head 2_1" xfId="48193" xr:uid="{00000000-0005-0000-0000-0000E57A0000}"/>
    <cellStyle name="H_1998_col_head 2_1 2" xfId="48194" xr:uid="{00000000-0005-0000-0000-0000E67A0000}"/>
    <cellStyle name="H_1998_col_head 2_1_Manuell input" xfId="48195" xr:uid="{00000000-0005-0000-0000-0000E87A0000}"/>
    <cellStyle name="H_1998_col_head 2_1_Manuell input_Månedsanalyse" xfId="48196" xr:uid="{00000000-0005-0000-0000-0000E97A0000}"/>
    <cellStyle name="H_1998_col_head 2_1_Månedsanalyse" xfId="48197" xr:uid="{00000000-0005-0000-0000-0000E77A0000}"/>
    <cellStyle name="H_1998_col_head 2_8" xfId="48198" xr:uid="{00000000-0005-0000-0000-0000EA7A0000}"/>
    <cellStyle name="H_1998_col_head 2_8 2" xfId="48199" xr:uid="{00000000-0005-0000-0000-0000EB7A0000}"/>
    <cellStyle name="H_1998_col_head 2_8_Manuell input" xfId="48200" xr:uid="{00000000-0005-0000-0000-0000ED7A0000}"/>
    <cellStyle name="H_1998_col_head 2_8_Manuell input_Månedsanalyse" xfId="48201" xr:uid="{00000000-0005-0000-0000-0000EE7A0000}"/>
    <cellStyle name="H_1998_col_head 2_8_Månedsanalyse" xfId="48202" xr:uid="{00000000-0005-0000-0000-0000EC7A0000}"/>
    <cellStyle name="H_1998_col_head 2_AVA DVA EL" xfId="23434" xr:uid="{00000000-0005-0000-0000-0000EF7A0000}"/>
    <cellStyle name="H_1998_col_head 2_AVA DVA EL_1" xfId="48203" xr:uid="{00000000-0005-0000-0000-0000F07A0000}"/>
    <cellStyle name="H_1998_col_head 2_Avkortning" xfId="48204" xr:uid="{00000000-0005-0000-0000-0000F17A0000}"/>
    <cellStyle name="H_1998_col_head 2_Avstemming Bank" xfId="48205" xr:uid="{00000000-0005-0000-0000-0000F27A0000}"/>
    <cellStyle name="H_1998_col_head 2_Avstemming Bankkonsern" xfId="48206" xr:uid="{00000000-0005-0000-0000-0000F37A0000}"/>
    <cellStyle name="H_1998_col_head 2_Avstemming Konsern CRD IV" xfId="48207" xr:uid="{00000000-0005-0000-0000-0000F47A0000}"/>
    <cellStyle name="H_1998_col_head 2_Balanse bankkonsern" xfId="23435" xr:uid="{00000000-0005-0000-0000-0000F57A0000}"/>
    <cellStyle name="H_1998_col_head 2_Balanse bankkonsern_AVA DVA EL" xfId="48208" xr:uid="{00000000-0005-0000-0000-0000F67A0000}"/>
    <cellStyle name="H_1998_col_head 2_Balanse bankkonsern_Avkortning" xfId="48209" xr:uid="{00000000-0005-0000-0000-0000F77A0000}"/>
    <cellStyle name="H_1998_col_head 2_Balanse bankkonsern_Avstemming Bank" xfId="48210" xr:uid="{00000000-0005-0000-0000-0000F87A0000}"/>
    <cellStyle name="H_1998_col_head 2_Balanse bankkonsern_Avstemming Konsern CRD IV" xfId="48211" xr:uid="{00000000-0005-0000-0000-0000F97A0000}"/>
    <cellStyle name="H_1998_col_head 2_Balanse bankkonsern_BANKVOL" xfId="48212" xr:uid="{00000000-0005-0000-0000-0000FA7A0000}"/>
    <cellStyle name="H_1998_col_head 2_Balanse bankkonsern_BANKVOL_AVA DVA EL" xfId="48213" xr:uid="{00000000-0005-0000-0000-0000FB7A0000}"/>
    <cellStyle name="H_1998_col_head 2_Balanse bankkonsern_BANKVOL_Avstemming Bank" xfId="48214" xr:uid="{00000000-0005-0000-0000-0000FC7A0000}"/>
    <cellStyle name="H_1998_col_head 2_Balanse bankkonsern_BANKVOL_Avstemming Konsern CRD IV" xfId="48215" xr:uid="{00000000-0005-0000-0000-0000FD7A0000}"/>
    <cellStyle name="H_1998_col_head 2_Balanse bankkonsern_BANKVOL_Mars 2018" xfId="48216" xr:uid="{00000000-0005-0000-0000-0000FE7A0000}"/>
    <cellStyle name="H_1998_col_head 2_Balanse bankkonsern_BANKVOL_Mars 2018_1" xfId="48217" xr:uid="{00000000-0005-0000-0000-0000FF7A0000}"/>
    <cellStyle name="H_1998_col_head 2_Balanse bankkonsern_Desember 2017" xfId="48218" xr:uid="{00000000-0005-0000-0000-0000007B0000}"/>
    <cellStyle name="H_1998_col_head 2_Balanse bankkonsern_Desember 2017_1" xfId="48219" xr:uid="{00000000-0005-0000-0000-0000017B0000}"/>
    <cellStyle name="H_1998_col_head 2_Balanse bankkonsern_Mars 2018" xfId="48220" xr:uid="{00000000-0005-0000-0000-0000027B0000}"/>
    <cellStyle name="H_1998_col_head 2_Balanse bankkonsern_Mars 2018_1" xfId="48221" xr:uid="{00000000-0005-0000-0000-0000037B0000}"/>
    <cellStyle name="H_1998_col_head 2_Balanse bankkonsern_Note Bank" xfId="48222" xr:uid="{00000000-0005-0000-0000-0000047B0000}"/>
    <cellStyle name="H_1998_col_head 2_Balanse bankkonsern_Note Bankkonsern" xfId="48223" xr:uid="{00000000-0005-0000-0000-0000057B0000}"/>
    <cellStyle name="H_1998_col_head 2_Balanse bankkonsern_September 2017" xfId="48224" xr:uid="{00000000-0005-0000-0000-0000067B0000}"/>
    <cellStyle name="H_1998_col_head 2_BANKVOL" xfId="23436" xr:uid="{00000000-0005-0000-0000-0000077B0000}"/>
    <cellStyle name="H_1998_col_head 2_BANKVOL_1" xfId="48225" xr:uid="{00000000-0005-0000-0000-0000087B0000}"/>
    <cellStyle name="H_1998_col_head 2_BANKVOL_1_AVA DVA EL" xfId="48226" xr:uid="{00000000-0005-0000-0000-0000097B0000}"/>
    <cellStyle name="H_1998_col_head 2_BANKVOL_1_Avstemming Bank" xfId="48227" xr:uid="{00000000-0005-0000-0000-00000A7B0000}"/>
    <cellStyle name="H_1998_col_head 2_BANKVOL_1_Avstemming Konsern CRD IV" xfId="48228" xr:uid="{00000000-0005-0000-0000-00000B7B0000}"/>
    <cellStyle name="H_1998_col_head 2_BANKVOL_1_Mars 2018" xfId="48229" xr:uid="{00000000-0005-0000-0000-00000C7B0000}"/>
    <cellStyle name="H_1998_col_head 2_BANKVOL_1_Mars 2018_1" xfId="48230" xr:uid="{00000000-0005-0000-0000-00000D7B0000}"/>
    <cellStyle name="H_1998_col_head 2_BANKVOL_AVA DVA EL" xfId="48231" xr:uid="{00000000-0005-0000-0000-00000E7B0000}"/>
    <cellStyle name="H_1998_col_head 2_BANKVOL_Avkortning" xfId="48232" xr:uid="{00000000-0005-0000-0000-00000F7B0000}"/>
    <cellStyle name="H_1998_col_head 2_BANKVOL_Avstemming Bank" xfId="48233" xr:uid="{00000000-0005-0000-0000-0000107B0000}"/>
    <cellStyle name="H_1998_col_head 2_BANKVOL_Avstemming Konsern CRD IV" xfId="48234" xr:uid="{00000000-0005-0000-0000-0000117B0000}"/>
    <cellStyle name="H_1998_col_head 2_BANKVOL_BANKVOL" xfId="48235" xr:uid="{00000000-0005-0000-0000-0000127B0000}"/>
    <cellStyle name="H_1998_col_head 2_BANKVOL_BANKVOL_AVA DVA EL" xfId="48236" xr:uid="{00000000-0005-0000-0000-0000137B0000}"/>
    <cellStyle name="H_1998_col_head 2_BANKVOL_BANKVOL_Avstemming Bank" xfId="48237" xr:uid="{00000000-0005-0000-0000-0000147B0000}"/>
    <cellStyle name="H_1998_col_head 2_BANKVOL_BANKVOL_Avstemming Konsern CRD IV" xfId="48238" xr:uid="{00000000-0005-0000-0000-0000157B0000}"/>
    <cellStyle name="H_1998_col_head 2_BANKVOL_BANKVOL_Mars 2018" xfId="48239" xr:uid="{00000000-0005-0000-0000-0000167B0000}"/>
    <cellStyle name="H_1998_col_head 2_BANKVOL_BANKVOL_Mars 2018_1" xfId="48240" xr:uid="{00000000-0005-0000-0000-0000177B0000}"/>
    <cellStyle name="H_1998_col_head 2_BANKVOL_Desember 2017" xfId="48241" xr:uid="{00000000-0005-0000-0000-0000187B0000}"/>
    <cellStyle name="H_1998_col_head 2_BANKVOL_Desember 2017_1" xfId="48242" xr:uid="{00000000-0005-0000-0000-0000197B0000}"/>
    <cellStyle name="H_1998_col_head 2_BANKVOL_Mars 2018" xfId="48243" xr:uid="{00000000-0005-0000-0000-00001A7B0000}"/>
    <cellStyle name="H_1998_col_head 2_BANKVOL_Mars 2018_1" xfId="48244" xr:uid="{00000000-0005-0000-0000-00001B7B0000}"/>
    <cellStyle name="H_1998_col_head 2_BANKVOL_Note Bank" xfId="48245" xr:uid="{00000000-0005-0000-0000-00001C7B0000}"/>
    <cellStyle name="H_1998_col_head 2_BANKVOL_Note Bankkonsern" xfId="48246" xr:uid="{00000000-0005-0000-0000-00001D7B0000}"/>
    <cellStyle name="H_1998_col_head 2_BANKVOL_September 2017" xfId="48247" xr:uid="{00000000-0005-0000-0000-00001E7B0000}"/>
    <cellStyle name="H_1998_col_head 2_CCR3" xfId="6758" xr:uid="{00000000-0005-0000-0000-00001F7B0000}"/>
    <cellStyle name="H_1998_col_head 2_CR4_19" xfId="6759" xr:uid="{00000000-0005-0000-0000-0000207B0000}"/>
    <cellStyle name="H_1998_col_head 2_Derivater B1" xfId="23437" xr:uid="{00000000-0005-0000-0000-0000217B0000}"/>
    <cellStyle name="H_1998_col_head 2_Derivater B1_AVA DVA EL" xfId="48248" xr:uid="{00000000-0005-0000-0000-0000227B0000}"/>
    <cellStyle name="H_1998_col_head 2_Derivater B1_Avkortning" xfId="48249" xr:uid="{00000000-0005-0000-0000-0000237B0000}"/>
    <cellStyle name="H_1998_col_head 2_Derivater B1_Avstemming Bank" xfId="48250" xr:uid="{00000000-0005-0000-0000-0000247B0000}"/>
    <cellStyle name="H_1998_col_head 2_Derivater B1_Avstemming Konsern CRD IV" xfId="48251" xr:uid="{00000000-0005-0000-0000-0000257B0000}"/>
    <cellStyle name="H_1998_col_head 2_Derivater B1_BANKVOL" xfId="48252" xr:uid="{00000000-0005-0000-0000-0000267B0000}"/>
    <cellStyle name="H_1998_col_head 2_Derivater B1_BANKVOL_AVA DVA EL" xfId="48253" xr:uid="{00000000-0005-0000-0000-0000277B0000}"/>
    <cellStyle name="H_1998_col_head 2_Derivater B1_BANKVOL_Avstemming Bank" xfId="48254" xr:uid="{00000000-0005-0000-0000-0000287B0000}"/>
    <cellStyle name="H_1998_col_head 2_Derivater B1_BANKVOL_Avstemming Konsern CRD IV" xfId="48255" xr:uid="{00000000-0005-0000-0000-0000297B0000}"/>
    <cellStyle name="H_1998_col_head 2_Derivater B1_BANKVOL_Mars 2018" xfId="48256" xr:uid="{00000000-0005-0000-0000-00002A7B0000}"/>
    <cellStyle name="H_1998_col_head 2_Derivater B1_BANKVOL_Mars 2018_1" xfId="48257" xr:uid="{00000000-0005-0000-0000-00002B7B0000}"/>
    <cellStyle name="H_1998_col_head 2_Derivater B1_Desember 2017" xfId="48258" xr:uid="{00000000-0005-0000-0000-00002C7B0000}"/>
    <cellStyle name="H_1998_col_head 2_Derivater B1_Desember 2017_1" xfId="48259" xr:uid="{00000000-0005-0000-0000-00002D7B0000}"/>
    <cellStyle name="H_1998_col_head 2_Derivater B1_Mars 2018" xfId="48260" xr:uid="{00000000-0005-0000-0000-00002E7B0000}"/>
    <cellStyle name="H_1998_col_head 2_Derivater B1_Mars 2018_1" xfId="48261" xr:uid="{00000000-0005-0000-0000-00002F7B0000}"/>
    <cellStyle name="H_1998_col_head 2_Derivater B1_Note Bank" xfId="48262" xr:uid="{00000000-0005-0000-0000-0000307B0000}"/>
    <cellStyle name="H_1998_col_head 2_Derivater B1_Note Bankkonsern" xfId="48263" xr:uid="{00000000-0005-0000-0000-0000317B0000}"/>
    <cellStyle name="H_1998_col_head 2_Derivater B1_September 2017" xfId="48264" xr:uid="{00000000-0005-0000-0000-0000327B0000}"/>
    <cellStyle name="H_1998_col_head 2_Desember 2017" xfId="48265" xr:uid="{00000000-0005-0000-0000-0000337B0000}"/>
    <cellStyle name="H_1998_col_head 2_Desember 2017_1" xfId="48266" xr:uid="{00000000-0005-0000-0000-0000347B0000}"/>
    <cellStyle name="H_1998_col_head 2_Elimineringer i SAP" xfId="48267" xr:uid="{00000000-0005-0000-0000-0000357B0000}"/>
    <cellStyle name="H_1998_col_head 2_Juni 2017" xfId="23438" xr:uid="{00000000-0005-0000-0000-0000367B0000}"/>
    <cellStyle name="H_1998_col_head 2_Juni 2017_Avkortning" xfId="48268" xr:uid="{00000000-0005-0000-0000-0000377B0000}"/>
    <cellStyle name="H_1998_col_head 2_Juni 2017_Desember 2017" xfId="48269" xr:uid="{00000000-0005-0000-0000-0000387B0000}"/>
    <cellStyle name="H_1998_col_head 2_Kap.dekn." xfId="23439" xr:uid="{00000000-0005-0000-0000-0000397B0000}"/>
    <cellStyle name="H_1998_col_head 2_Kap.dekn._AVA DVA EL" xfId="48270" xr:uid="{00000000-0005-0000-0000-00003A7B0000}"/>
    <cellStyle name="H_1998_col_head 2_Kap.dekn._Avkortning" xfId="48271" xr:uid="{00000000-0005-0000-0000-00003B7B0000}"/>
    <cellStyle name="H_1998_col_head 2_Kap.dekn._Avstemming Bank" xfId="48272" xr:uid="{00000000-0005-0000-0000-00003C7B0000}"/>
    <cellStyle name="H_1998_col_head 2_Kap.dekn._Avstemming Konsern CRD IV" xfId="48273" xr:uid="{00000000-0005-0000-0000-00003D7B0000}"/>
    <cellStyle name="H_1998_col_head 2_Kap.dekn._BANKVOL" xfId="48274" xr:uid="{00000000-0005-0000-0000-00003E7B0000}"/>
    <cellStyle name="H_1998_col_head 2_Kap.dekn._BANKVOL_AVA DVA EL" xfId="48275" xr:uid="{00000000-0005-0000-0000-00003F7B0000}"/>
    <cellStyle name="H_1998_col_head 2_Kap.dekn._BANKVOL_Avstemming Bank" xfId="48276" xr:uid="{00000000-0005-0000-0000-0000407B0000}"/>
    <cellStyle name="H_1998_col_head 2_Kap.dekn._BANKVOL_Avstemming Konsern CRD IV" xfId="48277" xr:uid="{00000000-0005-0000-0000-0000417B0000}"/>
    <cellStyle name="H_1998_col_head 2_Kap.dekn._BANKVOL_Mars 2018" xfId="48278" xr:uid="{00000000-0005-0000-0000-0000427B0000}"/>
    <cellStyle name="H_1998_col_head 2_Kap.dekn._BANKVOL_Mars 2018_1" xfId="48279" xr:uid="{00000000-0005-0000-0000-0000437B0000}"/>
    <cellStyle name="H_1998_col_head 2_Kap.dekn._Desember 2017" xfId="48280" xr:uid="{00000000-0005-0000-0000-0000447B0000}"/>
    <cellStyle name="H_1998_col_head 2_Kap.dekn._Desember 2017_1" xfId="48281" xr:uid="{00000000-0005-0000-0000-0000457B0000}"/>
    <cellStyle name="H_1998_col_head 2_Kap.dekn._Mars 2018" xfId="48282" xr:uid="{00000000-0005-0000-0000-0000467B0000}"/>
    <cellStyle name="H_1998_col_head 2_Kap.dekn._Mars 2018_1" xfId="48283" xr:uid="{00000000-0005-0000-0000-0000477B0000}"/>
    <cellStyle name="H_1998_col_head 2_Kap.dekn._Note Bank" xfId="48284" xr:uid="{00000000-0005-0000-0000-0000487B0000}"/>
    <cellStyle name="H_1998_col_head 2_Kap.dekn._Note Bankkonsern" xfId="48285" xr:uid="{00000000-0005-0000-0000-0000497B0000}"/>
    <cellStyle name="H_1998_col_head 2_Kap.dekn._September 2017" xfId="48286" xr:uid="{00000000-0005-0000-0000-00004A7B0000}"/>
    <cellStyle name="H_1998_col_head 2_KM1" xfId="23431" xr:uid="{00000000-0005-0000-0000-00004B7B0000}"/>
    <cellStyle name="H_1998_col_head 2_Korr reklassifisering" xfId="48287" xr:uid="{00000000-0005-0000-0000-00004C7B0000}"/>
    <cellStyle name="H_1998_col_head 2_LR2" xfId="53205" xr:uid="{D390A0D0-380B-422E-A0CE-F9ABA38746DA}"/>
    <cellStyle name="H_1998_col_head 2_Manuell input" xfId="48288" xr:uid="{00000000-0005-0000-0000-00004E7B0000}"/>
    <cellStyle name="H_1998_col_head 2_Manuell input_Månedsanalyse" xfId="48289" xr:uid="{00000000-0005-0000-0000-00004F7B0000}"/>
    <cellStyle name="H_1998_col_head 2_Mars 2018" xfId="48290" xr:uid="{00000000-0005-0000-0000-0000507B0000}"/>
    <cellStyle name="H_1998_col_head 2_Mars 2018_1" xfId="48291" xr:uid="{00000000-0005-0000-0000-0000517B0000}"/>
    <cellStyle name="H_1998_col_head 2_Månedsanalyse" xfId="48292" xr:uid="{00000000-0005-0000-0000-00004D7B0000}"/>
    <cellStyle name="H_1998_col_head 2_Note Bank" xfId="48293" xr:uid="{00000000-0005-0000-0000-0000527B0000}"/>
    <cellStyle name="H_1998_col_head 2_Note Bank_1" xfId="48294" xr:uid="{00000000-0005-0000-0000-0000537B0000}"/>
    <cellStyle name="H_1998_col_head 2_Note Bankkonsern" xfId="48295" xr:uid="{00000000-0005-0000-0000-0000547B0000}"/>
    <cellStyle name="H_1998_col_head 2_Note Bankkonsern_1" xfId="48296" xr:uid="{00000000-0005-0000-0000-0000557B0000}"/>
    <cellStyle name="H_1998_col_head 2_Note Konsern" xfId="48297" xr:uid="{00000000-0005-0000-0000-0000567B0000}"/>
    <cellStyle name="H_1998_col_head 2_Results &amp; key fig." xfId="48298" xr:uid="{00000000-0005-0000-0000-0000577B0000}"/>
    <cellStyle name="H_1998_col_head 2_September 2017" xfId="48299" xr:uid="{00000000-0005-0000-0000-0000587B0000}"/>
    <cellStyle name="H_1998_col_head 2_September 2017_1" xfId="48300" xr:uid="{00000000-0005-0000-0000-0000597B0000}"/>
    <cellStyle name="H_1998_col_head 3" xfId="23440" xr:uid="{00000000-0005-0000-0000-00005A7B0000}"/>
    <cellStyle name="H_1998_col_head 3 2" xfId="23441" xr:uid="{00000000-0005-0000-0000-00005B7B0000}"/>
    <cellStyle name="H_1998_col_head 3 2 2" xfId="23442" xr:uid="{00000000-0005-0000-0000-00005C7B0000}"/>
    <cellStyle name="H_1998_col_head 3 2 2_AVA DVA EL" xfId="48301" xr:uid="{00000000-0005-0000-0000-00005D7B0000}"/>
    <cellStyle name="H_1998_col_head 3 2 2_Avstemming Bank" xfId="48302" xr:uid="{00000000-0005-0000-0000-00005E7B0000}"/>
    <cellStyle name="H_1998_col_head 3 2 2_Avstemming Konsern CRD IV" xfId="48303" xr:uid="{00000000-0005-0000-0000-00005F7B0000}"/>
    <cellStyle name="H_1998_col_head 3 2 2_BANKVOL" xfId="48304" xr:uid="{00000000-0005-0000-0000-0000607B0000}"/>
    <cellStyle name="H_1998_col_head 3 2 2_BANKVOL_AVA DVA EL" xfId="48305" xr:uid="{00000000-0005-0000-0000-0000617B0000}"/>
    <cellStyle name="H_1998_col_head 3 2 2_BANKVOL_Avstemming Bank" xfId="48306" xr:uid="{00000000-0005-0000-0000-0000627B0000}"/>
    <cellStyle name="H_1998_col_head 3 2 2_BANKVOL_Avstemming Konsern CRD IV" xfId="48307" xr:uid="{00000000-0005-0000-0000-0000637B0000}"/>
    <cellStyle name="H_1998_col_head 3 2 2_BANKVOL_Mars 2018" xfId="48308" xr:uid="{00000000-0005-0000-0000-0000647B0000}"/>
    <cellStyle name="H_1998_col_head 3 2 2_BANKVOL_Mars 2018_1" xfId="48309" xr:uid="{00000000-0005-0000-0000-0000657B0000}"/>
    <cellStyle name="H_1998_col_head 3 2 2_Desember 2017" xfId="48310" xr:uid="{00000000-0005-0000-0000-0000667B0000}"/>
    <cellStyle name="H_1998_col_head 3 2 2_Elimineringer i SAP" xfId="48311" xr:uid="{00000000-0005-0000-0000-0000677B0000}"/>
    <cellStyle name="H_1998_col_head 3 2 2_Juni 2017" xfId="23443" xr:uid="{00000000-0005-0000-0000-0000687B0000}"/>
    <cellStyle name="H_1998_col_head 3 2 2_Juni 2017_Avkortning" xfId="48312" xr:uid="{00000000-0005-0000-0000-0000697B0000}"/>
    <cellStyle name="H_1998_col_head 3 2 2_Juni 2017_Desember 2017" xfId="48313" xr:uid="{00000000-0005-0000-0000-00006A7B0000}"/>
    <cellStyle name="H_1998_col_head 3 2 2_Korr reklassifisering" xfId="48314" xr:uid="{00000000-0005-0000-0000-00006B7B0000}"/>
    <cellStyle name="H_1998_col_head 3 2 2_Mars 2018" xfId="48315" xr:uid="{00000000-0005-0000-0000-00006C7B0000}"/>
    <cellStyle name="H_1998_col_head 3 2 2_Mars 2018_1" xfId="48316" xr:uid="{00000000-0005-0000-0000-00006D7B0000}"/>
    <cellStyle name="H_1998_col_head 3 2 2_Note Bank" xfId="48317" xr:uid="{00000000-0005-0000-0000-00006E7B0000}"/>
    <cellStyle name="H_1998_col_head 3 2 2_Note Bankkonsern" xfId="48318" xr:uid="{00000000-0005-0000-0000-00006F7B0000}"/>
    <cellStyle name="H_1998_col_head 3 2 2_September 2017" xfId="48319" xr:uid="{00000000-0005-0000-0000-0000707B0000}"/>
    <cellStyle name="H_1998_col_head 3 2 3" xfId="23444" xr:uid="{00000000-0005-0000-0000-0000717B0000}"/>
    <cellStyle name="H_1998_col_head 3 2 3_AVA DVA EL" xfId="48320" xr:uid="{00000000-0005-0000-0000-0000727B0000}"/>
    <cellStyle name="H_1998_col_head 3 2 3_Avkortning" xfId="48321" xr:uid="{00000000-0005-0000-0000-0000737B0000}"/>
    <cellStyle name="H_1998_col_head 3 2 3_Avstemming Bank" xfId="48322" xr:uid="{00000000-0005-0000-0000-0000747B0000}"/>
    <cellStyle name="H_1998_col_head 3 2 3_Avstemming Konsern CRD IV" xfId="48323" xr:uid="{00000000-0005-0000-0000-0000757B0000}"/>
    <cellStyle name="H_1998_col_head 3 2 3_BANKVOL" xfId="48324" xr:uid="{00000000-0005-0000-0000-0000767B0000}"/>
    <cellStyle name="H_1998_col_head 3 2 3_BANKVOL_AVA DVA EL" xfId="48325" xr:uid="{00000000-0005-0000-0000-0000777B0000}"/>
    <cellStyle name="H_1998_col_head 3 2 3_BANKVOL_Avstemming Bank" xfId="48326" xr:uid="{00000000-0005-0000-0000-0000787B0000}"/>
    <cellStyle name="H_1998_col_head 3 2 3_BANKVOL_Avstemming Konsern CRD IV" xfId="48327" xr:uid="{00000000-0005-0000-0000-0000797B0000}"/>
    <cellStyle name="H_1998_col_head 3 2 3_BANKVOL_Mars 2018" xfId="48328" xr:uid="{00000000-0005-0000-0000-00007A7B0000}"/>
    <cellStyle name="H_1998_col_head 3 2 3_BANKVOL_Mars 2018_1" xfId="48329" xr:uid="{00000000-0005-0000-0000-00007B7B0000}"/>
    <cellStyle name="H_1998_col_head 3 2 3_Desember 2017" xfId="48330" xr:uid="{00000000-0005-0000-0000-00007C7B0000}"/>
    <cellStyle name="H_1998_col_head 3 2 3_Desember 2017_1" xfId="48331" xr:uid="{00000000-0005-0000-0000-00007D7B0000}"/>
    <cellStyle name="H_1998_col_head 3 2 3_Kap.dekn." xfId="23445" xr:uid="{00000000-0005-0000-0000-00007E7B0000}"/>
    <cellStyle name="H_1998_col_head 3 2 3_Mars 2018" xfId="48332" xr:uid="{00000000-0005-0000-0000-00007F7B0000}"/>
    <cellStyle name="H_1998_col_head 3 2 3_Mars 2018_1" xfId="48333" xr:uid="{00000000-0005-0000-0000-0000807B0000}"/>
    <cellStyle name="H_1998_col_head 3 2 3_Note Bank" xfId="48334" xr:uid="{00000000-0005-0000-0000-0000817B0000}"/>
    <cellStyle name="H_1998_col_head 3 2 3_Note Bankkonsern" xfId="48335" xr:uid="{00000000-0005-0000-0000-0000827B0000}"/>
    <cellStyle name="H_1998_col_head 3 2 3_September 2017" xfId="48336" xr:uid="{00000000-0005-0000-0000-0000837B0000}"/>
    <cellStyle name="H_1998_col_head 3 2_AVA DVA EL" xfId="23446" xr:uid="{00000000-0005-0000-0000-0000847B0000}"/>
    <cellStyle name="H_1998_col_head 3 2_AVA DVA EL_1" xfId="48337" xr:uid="{00000000-0005-0000-0000-0000857B0000}"/>
    <cellStyle name="H_1998_col_head 3 2_Avkortning" xfId="48338" xr:uid="{00000000-0005-0000-0000-0000867B0000}"/>
    <cellStyle name="H_1998_col_head 3 2_Avstemming Bank" xfId="48339" xr:uid="{00000000-0005-0000-0000-0000877B0000}"/>
    <cellStyle name="H_1998_col_head 3 2_Avstemming Konsern CRD IV" xfId="48340" xr:uid="{00000000-0005-0000-0000-0000887B0000}"/>
    <cellStyle name="H_1998_col_head 3 2_Balanse bankkonsern" xfId="23447" xr:uid="{00000000-0005-0000-0000-0000897B0000}"/>
    <cellStyle name="H_1998_col_head 3 2_Balanse bankkonsern_AVA DVA EL" xfId="48341" xr:uid="{00000000-0005-0000-0000-00008A7B0000}"/>
    <cellStyle name="H_1998_col_head 3 2_Balanse bankkonsern_Avkortning" xfId="48342" xr:uid="{00000000-0005-0000-0000-00008B7B0000}"/>
    <cellStyle name="H_1998_col_head 3 2_Balanse bankkonsern_Avstemming Bank" xfId="48343" xr:uid="{00000000-0005-0000-0000-00008C7B0000}"/>
    <cellStyle name="H_1998_col_head 3 2_Balanse bankkonsern_Avstemming Konsern CRD IV" xfId="48344" xr:uid="{00000000-0005-0000-0000-00008D7B0000}"/>
    <cellStyle name="H_1998_col_head 3 2_Balanse bankkonsern_BANKVOL" xfId="48345" xr:uid="{00000000-0005-0000-0000-00008E7B0000}"/>
    <cellStyle name="H_1998_col_head 3 2_Balanse bankkonsern_BANKVOL_AVA DVA EL" xfId="48346" xr:uid="{00000000-0005-0000-0000-00008F7B0000}"/>
    <cellStyle name="H_1998_col_head 3 2_Balanse bankkonsern_BANKVOL_Avstemming Bank" xfId="48347" xr:uid="{00000000-0005-0000-0000-0000907B0000}"/>
    <cellStyle name="H_1998_col_head 3 2_Balanse bankkonsern_BANKVOL_Avstemming Konsern CRD IV" xfId="48348" xr:uid="{00000000-0005-0000-0000-0000917B0000}"/>
    <cellStyle name="H_1998_col_head 3 2_Balanse bankkonsern_BANKVOL_Mars 2018" xfId="48349" xr:uid="{00000000-0005-0000-0000-0000927B0000}"/>
    <cellStyle name="H_1998_col_head 3 2_Balanse bankkonsern_BANKVOL_Mars 2018_1" xfId="48350" xr:uid="{00000000-0005-0000-0000-0000937B0000}"/>
    <cellStyle name="H_1998_col_head 3 2_Balanse bankkonsern_Desember 2017" xfId="48351" xr:uid="{00000000-0005-0000-0000-0000947B0000}"/>
    <cellStyle name="H_1998_col_head 3 2_Balanse bankkonsern_Desember 2017_1" xfId="48352" xr:uid="{00000000-0005-0000-0000-0000957B0000}"/>
    <cellStyle name="H_1998_col_head 3 2_Balanse bankkonsern_Mars 2018" xfId="48353" xr:uid="{00000000-0005-0000-0000-0000967B0000}"/>
    <cellStyle name="H_1998_col_head 3 2_Balanse bankkonsern_Mars 2018_1" xfId="48354" xr:uid="{00000000-0005-0000-0000-0000977B0000}"/>
    <cellStyle name="H_1998_col_head 3 2_Balanse bankkonsern_Note Bank" xfId="48355" xr:uid="{00000000-0005-0000-0000-0000987B0000}"/>
    <cellStyle name="H_1998_col_head 3 2_Balanse bankkonsern_Note Bankkonsern" xfId="48356" xr:uid="{00000000-0005-0000-0000-0000997B0000}"/>
    <cellStyle name="H_1998_col_head 3 2_Balanse bankkonsern_September 2017" xfId="48357" xr:uid="{00000000-0005-0000-0000-00009A7B0000}"/>
    <cellStyle name="H_1998_col_head 3 2_BANKVOL" xfId="48358" xr:uid="{00000000-0005-0000-0000-00009B7B0000}"/>
    <cellStyle name="H_1998_col_head 3 2_BANKVOL_AVA DVA EL" xfId="48359" xr:uid="{00000000-0005-0000-0000-00009C7B0000}"/>
    <cellStyle name="H_1998_col_head 3 2_BANKVOL_Avstemming Bank" xfId="48360" xr:uid="{00000000-0005-0000-0000-00009D7B0000}"/>
    <cellStyle name="H_1998_col_head 3 2_BANKVOL_Avstemming Konsern CRD IV" xfId="48361" xr:uid="{00000000-0005-0000-0000-00009E7B0000}"/>
    <cellStyle name="H_1998_col_head 3 2_BANKVOL_Mars 2018" xfId="48362" xr:uid="{00000000-0005-0000-0000-00009F7B0000}"/>
    <cellStyle name="H_1998_col_head 3 2_BANKVOL_Mars 2018_1" xfId="48363" xr:uid="{00000000-0005-0000-0000-0000A07B0000}"/>
    <cellStyle name="H_1998_col_head 3 2_Desember 2017" xfId="48364" xr:uid="{00000000-0005-0000-0000-0000A17B0000}"/>
    <cellStyle name="H_1998_col_head 3 2_Desember 2017_1" xfId="48365" xr:uid="{00000000-0005-0000-0000-0000A27B0000}"/>
    <cellStyle name="H_1998_col_head 3 2_Elimineringer i SAP" xfId="48366" xr:uid="{00000000-0005-0000-0000-0000A37B0000}"/>
    <cellStyle name="H_1998_col_head 3 2_Juni 2017" xfId="23448" xr:uid="{00000000-0005-0000-0000-0000A47B0000}"/>
    <cellStyle name="H_1998_col_head 3 2_Juni 2017_Avkortning" xfId="48367" xr:uid="{00000000-0005-0000-0000-0000A57B0000}"/>
    <cellStyle name="H_1998_col_head 3 2_Juni 2017_Desember 2017" xfId="48368" xr:uid="{00000000-0005-0000-0000-0000A67B0000}"/>
    <cellStyle name="H_1998_col_head 3 2_Korr reklassifisering" xfId="48369" xr:uid="{00000000-0005-0000-0000-0000A77B0000}"/>
    <cellStyle name="H_1998_col_head 3 2_Manuell input" xfId="48370" xr:uid="{00000000-0005-0000-0000-0000A97B0000}"/>
    <cellStyle name="H_1998_col_head 3 2_Manuell input_Månedsanalyse" xfId="48371" xr:uid="{00000000-0005-0000-0000-0000AA7B0000}"/>
    <cellStyle name="H_1998_col_head 3 2_Mars 2018" xfId="48372" xr:uid="{00000000-0005-0000-0000-0000AB7B0000}"/>
    <cellStyle name="H_1998_col_head 3 2_Mars 2018_1" xfId="48373" xr:uid="{00000000-0005-0000-0000-0000AC7B0000}"/>
    <cellStyle name="H_1998_col_head 3 2_Månedsanalyse" xfId="48374" xr:uid="{00000000-0005-0000-0000-0000A87B0000}"/>
    <cellStyle name="H_1998_col_head 3 2_Note Bank" xfId="48375" xr:uid="{00000000-0005-0000-0000-0000AD7B0000}"/>
    <cellStyle name="H_1998_col_head 3 2_Note Bankkonsern" xfId="48376" xr:uid="{00000000-0005-0000-0000-0000AE7B0000}"/>
    <cellStyle name="H_1998_col_head 3 2_Results &amp; key fig." xfId="48377" xr:uid="{00000000-0005-0000-0000-0000AF7B0000}"/>
    <cellStyle name="H_1998_col_head 3 2_September 2017" xfId="48378" xr:uid="{00000000-0005-0000-0000-0000B07B0000}"/>
    <cellStyle name="H_1998_col_head 3 2_September 2017_1" xfId="48379" xr:uid="{00000000-0005-0000-0000-0000B17B0000}"/>
    <cellStyle name="H_1998_col_head 3 3" xfId="23449" xr:uid="{00000000-0005-0000-0000-0000B27B0000}"/>
    <cellStyle name="H_1998_col_head 3 3_AVA DVA EL" xfId="48380" xr:uid="{00000000-0005-0000-0000-0000B37B0000}"/>
    <cellStyle name="H_1998_col_head 3 3_Avstemming Bank" xfId="48381" xr:uid="{00000000-0005-0000-0000-0000B47B0000}"/>
    <cellStyle name="H_1998_col_head 3 3_Avstemming Konsern CRD IV" xfId="48382" xr:uid="{00000000-0005-0000-0000-0000B57B0000}"/>
    <cellStyle name="H_1998_col_head 3 3_BANKVOL" xfId="48383" xr:uid="{00000000-0005-0000-0000-0000B67B0000}"/>
    <cellStyle name="H_1998_col_head 3 3_BANKVOL_AVA DVA EL" xfId="48384" xr:uid="{00000000-0005-0000-0000-0000B77B0000}"/>
    <cellStyle name="H_1998_col_head 3 3_BANKVOL_Avstemming Bank" xfId="48385" xr:uid="{00000000-0005-0000-0000-0000B87B0000}"/>
    <cellStyle name="H_1998_col_head 3 3_BANKVOL_Avstemming Konsern CRD IV" xfId="48386" xr:uid="{00000000-0005-0000-0000-0000B97B0000}"/>
    <cellStyle name="H_1998_col_head 3 3_BANKVOL_Mars 2018" xfId="48387" xr:uid="{00000000-0005-0000-0000-0000BA7B0000}"/>
    <cellStyle name="H_1998_col_head 3 3_BANKVOL_Mars 2018_1" xfId="48388" xr:uid="{00000000-0005-0000-0000-0000BB7B0000}"/>
    <cellStyle name="H_1998_col_head 3 3_Desember 2017" xfId="48389" xr:uid="{00000000-0005-0000-0000-0000BC7B0000}"/>
    <cellStyle name="H_1998_col_head 3 3_Elimineringer i SAP" xfId="48390" xr:uid="{00000000-0005-0000-0000-0000BD7B0000}"/>
    <cellStyle name="H_1998_col_head 3 3_Juni 2017" xfId="23450" xr:uid="{00000000-0005-0000-0000-0000BE7B0000}"/>
    <cellStyle name="H_1998_col_head 3 3_Juni 2017_Avkortning" xfId="48391" xr:uid="{00000000-0005-0000-0000-0000BF7B0000}"/>
    <cellStyle name="H_1998_col_head 3 3_Juni 2017_Desember 2017" xfId="48392" xr:uid="{00000000-0005-0000-0000-0000C07B0000}"/>
    <cellStyle name="H_1998_col_head 3 3_Korr reklassifisering" xfId="48393" xr:uid="{00000000-0005-0000-0000-0000C17B0000}"/>
    <cellStyle name="H_1998_col_head 3 3_Mars 2018" xfId="48394" xr:uid="{00000000-0005-0000-0000-0000C27B0000}"/>
    <cellStyle name="H_1998_col_head 3 3_Mars 2018_1" xfId="48395" xr:uid="{00000000-0005-0000-0000-0000C37B0000}"/>
    <cellStyle name="H_1998_col_head 3 3_Note Bank" xfId="48396" xr:uid="{00000000-0005-0000-0000-0000C47B0000}"/>
    <cellStyle name="H_1998_col_head 3 3_Note Bankkonsern" xfId="48397" xr:uid="{00000000-0005-0000-0000-0000C57B0000}"/>
    <cellStyle name="H_1998_col_head 3 3_September 2017" xfId="48398" xr:uid="{00000000-0005-0000-0000-0000C67B0000}"/>
    <cellStyle name="H_1998_col_head 3 4" xfId="23451" xr:uid="{00000000-0005-0000-0000-0000C77B0000}"/>
    <cellStyle name="H_1998_col_head 3 4_AVA DVA EL" xfId="48399" xr:uid="{00000000-0005-0000-0000-0000C87B0000}"/>
    <cellStyle name="H_1998_col_head 3 4_Avkortning" xfId="48400" xr:uid="{00000000-0005-0000-0000-0000C97B0000}"/>
    <cellStyle name="H_1998_col_head 3 4_Avstemming Bank" xfId="48401" xr:uid="{00000000-0005-0000-0000-0000CA7B0000}"/>
    <cellStyle name="H_1998_col_head 3 4_Avstemming Konsern CRD IV" xfId="48402" xr:uid="{00000000-0005-0000-0000-0000CB7B0000}"/>
    <cellStyle name="H_1998_col_head 3 4_BANKVOL" xfId="48403" xr:uid="{00000000-0005-0000-0000-0000CC7B0000}"/>
    <cellStyle name="H_1998_col_head 3 4_BANKVOL_AVA DVA EL" xfId="48404" xr:uid="{00000000-0005-0000-0000-0000CD7B0000}"/>
    <cellStyle name="H_1998_col_head 3 4_BANKVOL_Avstemming Bank" xfId="48405" xr:uid="{00000000-0005-0000-0000-0000CE7B0000}"/>
    <cellStyle name="H_1998_col_head 3 4_BANKVOL_Avstemming Konsern CRD IV" xfId="48406" xr:uid="{00000000-0005-0000-0000-0000CF7B0000}"/>
    <cellStyle name="H_1998_col_head 3 4_BANKVOL_Mars 2018" xfId="48407" xr:uid="{00000000-0005-0000-0000-0000D07B0000}"/>
    <cellStyle name="H_1998_col_head 3 4_BANKVOL_Mars 2018_1" xfId="48408" xr:uid="{00000000-0005-0000-0000-0000D17B0000}"/>
    <cellStyle name="H_1998_col_head 3 4_Desember 2017" xfId="48409" xr:uid="{00000000-0005-0000-0000-0000D27B0000}"/>
    <cellStyle name="H_1998_col_head 3 4_Desember 2017_1" xfId="48410" xr:uid="{00000000-0005-0000-0000-0000D37B0000}"/>
    <cellStyle name="H_1998_col_head 3 4_Kap.dekn." xfId="23452" xr:uid="{00000000-0005-0000-0000-0000D47B0000}"/>
    <cellStyle name="H_1998_col_head 3 4_Mars 2018" xfId="48411" xr:uid="{00000000-0005-0000-0000-0000D57B0000}"/>
    <cellStyle name="H_1998_col_head 3 4_Mars 2018_1" xfId="48412" xr:uid="{00000000-0005-0000-0000-0000D67B0000}"/>
    <cellStyle name="H_1998_col_head 3 4_Note Bank" xfId="48413" xr:uid="{00000000-0005-0000-0000-0000D77B0000}"/>
    <cellStyle name="H_1998_col_head 3 4_Note Bankkonsern" xfId="48414" xr:uid="{00000000-0005-0000-0000-0000D87B0000}"/>
    <cellStyle name="H_1998_col_head 3 4_September 2017" xfId="48415" xr:uid="{00000000-0005-0000-0000-0000D97B0000}"/>
    <cellStyle name="H_1998_col_head 3_AVA DVA EL" xfId="23453" xr:uid="{00000000-0005-0000-0000-0000DA7B0000}"/>
    <cellStyle name="H_1998_col_head 3_AVA DVA EL_1" xfId="48416" xr:uid="{00000000-0005-0000-0000-0000DB7B0000}"/>
    <cellStyle name="H_1998_col_head 3_Avkortning" xfId="48417" xr:uid="{00000000-0005-0000-0000-0000DC7B0000}"/>
    <cellStyle name="H_1998_col_head 3_Avstemming Bank" xfId="48418" xr:uid="{00000000-0005-0000-0000-0000DD7B0000}"/>
    <cellStyle name="H_1998_col_head 3_Avstemming Konsern CRD IV" xfId="48419" xr:uid="{00000000-0005-0000-0000-0000DE7B0000}"/>
    <cellStyle name="H_1998_col_head 3_Balanse bankkonsern" xfId="23454" xr:uid="{00000000-0005-0000-0000-0000DF7B0000}"/>
    <cellStyle name="H_1998_col_head 3_Balanse bankkonsern_AVA DVA EL" xfId="48420" xr:uid="{00000000-0005-0000-0000-0000E07B0000}"/>
    <cellStyle name="H_1998_col_head 3_Balanse bankkonsern_Avkortning" xfId="48421" xr:uid="{00000000-0005-0000-0000-0000E17B0000}"/>
    <cellStyle name="H_1998_col_head 3_Balanse bankkonsern_Avstemming Bank" xfId="48422" xr:uid="{00000000-0005-0000-0000-0000E27B0000}"/>
    <cellStyle name="H_1998_col_head 3_Balanse bankkonsern_Avstemming Konsern CRD IV" xfId="48423" xr:uid="{00000000-0005-0000-0000-0000E37B0000}"/>
    <cellStyle name="H_1998_col_head 3_Balanse bankkonsern_BANKVOL" xfId="48424" xr:uid="{00000000-0005-0000-0000-0000E47B0000}"/>
    <cellStyle name="H_1998_col_head 3_Balanse bankkonsern_BANKVOL_AVA DVA EL" xfId="48425" xr:uid="{00000000-0005-0000-0000-0000E57B0000}"/>
    <cellStyle name="H_1998_col_head 3_Balanse bankkonsern_BANKVOL_Avstemming Bank" xfId="48426" xr:uid="{00000000-0005-0000-0000-0000E67B0000}"/>
    <cellStyle name="H_1998_col_head 3_Balanse bankkonsern_BANKVOL_Avstemming Konsern CRD IV" xfId="48427" xr:uid="{00000000-0005-0000-0000-0000E77B0000}"/>
    <cellStyle name="H_1998_col_head 3_Balanse bankkonsern_BANKVOL_Mars 2018" xfId="48428" xr:uid="{00000000-0005-0000-0000-0000E87B0000}"/>
    <cellStyle name="H_1998_col_head 3_Balanse bankkonsern_BANKVOL_Mars 2018_1" xfId="48429" xr:uid="{00000000-0005-0000-0000-0000E97B0000}"/>
    <cellStyle name="H_1998_col_head 3_Balanse bankkonsern_Desember 2017" xfId="48430" xr:uid="{00000000-0005-0000-0000-0000EA7B0000}"/>
    <cellStyle name="H_1998_col_head 3_Balanse bankkonsern_Desember 2017_1" xfId="48431" xr:uid="{00000000-0005-0000-0000-0000EB7B0000}"/>
    <cellStyle name="H_1998_col_head 3_Balanse bankkonsern_Mars 2018" xfId="48432" xr:uid="{00000000-0005-0000-0000-0000EC7B0000}"/>
    <cellStyle name="H_1998_col_head 3_Balanse bankkonsern_Mars 2018_1" xfId="48433" xr:uid="{00000000-0005-0000-0000-0000ED7B0000}"/>
    <cellStyle name="H_1998_col_head 3_Balanse bankkonsern_Note Bank" xfId="48434" xr:uid="{00000000-0005-0000-0000-0000EE7B0000}"/>
    <cellStyle name="H_1998_col_head 3_Balanse bankkonsern_Note Bankkonsern" xfId="48435" xr:uid="{00000000-0005-0000-0000-0000EF7B0000}"/>
    <cellStyle name="H_1998_col_head 3_Balanse bankkonsern_September 2017" xfId="48436" xr:uid="{00000000-0005-0000-0000-0000F07B0000}"/>
    <cellStyle name="H_1998_col_head 3_BANKVOL" xfId="48437" xr:uid="{00000000-0005-0000-0000-0000F17B0000}"/>
    <cellStyle name="H_1998_col_head 3_BANKVOL_AVA DVA EL" xfId="48438" xr:uid="{00000000-0005-0000-0000-0000F27B0000}"/>
    <cellStyle name="H_1998_col_head 3_BANKVOL_Avstemming Bank" xfId="48439" xr:uid="{00000000-0005-0000-0000-0000F37B0000}"/>
    <cellStyle name="H_1998_col_head 3_BANKVOL_Avstemming Konsern CRD IV" xfId="48440" xr:uid="{00000000-0005-0000-0000-0000F47B0000}"/>
    <cellStyle name="H_1998_col_head 3_BANKVOL_Mars 2018" xfId="48441" xr:uid="{00000000-0005-0000-0000-0000F57B0000}"/>
    <cellStyle name="H_1998_col_head 3_BANKVOL_Mars 2018_1" xfId="48442" xr:uid="{00000000-0005-0000-0000-0000F67B0000}"/>
    <cellStyle name="H_1998_col_head 3_Desember 2017" xfId="48443" xr:uid="{00000000-0005-0000-0000-0000F77B0000}"/>
    <cellStyle name="H_1998_col_head 3_Desember 2017_1" xfId="48444" xr:uid="{00000000-0005-0000-0000-0000F87B0000}"/>
    <cellStyle name="H_1998_col_head 3_Elimineringer i SAP" xfId="48445" xr:uid="{00000000-0005-0000-0000-0000F97B0000}"/>
    <cellStyle name="H_1998_col_head 3_Expenses (1)" xfId="48446" xr:uid="{00000000-0005-0000-0000-0000FA7B0000}"/>
    <cellStyle name="H_1998_col_head 3_Juni 2017" xfId="23455" xr:uid="{00000000-0005-0000-0000-0000FB7B0000}"/>
    <cellStyle name="H_1998_col_head 3_Juni 2017_Avkortning" xfId="48447" xr:uid="{00000000-0005-0000-0000-0000FC7B0000}"/>
    <cellStyle name="H_1998_col_head 3_Juni 2017_Desember 2017" xfId="48448" xr:uid="{00000000-0005-0000-0000-0000FD7B0000}"/>
    <cellStyle name="H_1998_col_head 3_Korr reklassifisering" xfId="48449" xr:uid="{00000000-0005-0000-0000-0000FE7B0000}"/>
    <cellStyle name="H_1998_col_head 3_Manuell input" xfId="48450" xr:uid="{00000000-0005-0000-0000-0000007C0000}"/>
    <cellStyle name="H_1998_col_head 3_Manuell input_Månedsanalyse" xfId="48451" xr:uid="{00000000-0005-0000-0000-0000017C0000}"/>
    <cellStyle name="H_1998_col_head 3_Mars 2018" xfId="48452" xr:uid="{00000000-0005-0000-0000-0000027C0000}"/>
    <cellStyle name="H_1998_col_head 3_Mars 2018_1" xfId="48453" xr:uid="{00000000-0005-0000-0000-0000037C0000}"/>
    <cellStyle name="H_1998_col_head 3_Månedsanalyse" xfId="48454" xr:uid="{00000000-0005-0000-0000-0000FF7B0000}"/>
    <cellStyle name="H_1998_col_head 3_Note Bank" xfId="48455" xr:uid="{00000000-0005-0000-0000-0000047C0000}"/>
    <cellStyle name="H_1998_col_head 3_Note Bankkonsern" xfId="48456" xr:uid="{00000000-0005-0000-0000-0000057C0000}"/>
    <cellStyle name="H_1998_col_head 3_Results &amp; key fig." xfId="48457" xr:uid="{00000000-0005-0000-0000-0000067C0000}"/>
    <cellStyle name="H_1998_col_head 3_September 2017" xfId="48458" xr:uid="{00000000-0005-0000-0000-0000077C0000}"/>
    <cellStyle name="H_1998_col_head 3_September 2017_1" xfId="48459" xr:uid="{00000000-0005-0000-0000-0000087C0000}"/>
    <cellStyle name="H_1998_col_head 4" xfId="23456" xr:uid="{00000000-0005-0000-0000-0000097C0000}"/>
    <cellStyle name="H_1998_col_head 4_AVA DVA EL" xfId="48460" xr:uid="{00000000-0005-0000-0000-00000A7C0000}"/>
    <cellStyle name="H_1998_col_head 4_Avstemming Bank" xfId="48461" xr:uid="{00000000-0005-0000-0000-00000B7C0000}"/>
    <cellStyle name="H_1998_col_head 4_Avstemming Konsern CRD IV" xfId="48462" xr:uid="{00000000-0005-0000-0000-00000C7C0000}"/>
    <cellStyle name="H_1998_col_head 4_BANKVOL" xfId="48463" xr:uid="{00000000-0005-0000-0000-00000D7C0000}"/>
    <cellStyle name="H_1998_col_head 4_BANKVOL_AVA DVA EL" xfId="48464" xr:uid="{00000000-0005-0000-0000-00000E7C0000}"/>
    <cellStyle name="H_1998_col_head 4_BANKVOL_Avstemming Bank" xfId="48465" xr:uid="{00000000-0005-0000-0000-00000F7C0000}"/>
    <cellStyle name="H_1998_col_head 4_BANKVOL_Avstemming Konsern CRD IV" xfId="48466" xr:uid="{00000000-0005-0000-0000-0000107C0000}"/>
    <cellStyle name="H_1998_col_head 4_BANKVOL_Mars 2018" xfId="48467" xr:uid="{00000000-0005-0000-0000-0000117C0000}"/>
    <cellStyle name="H_1998_col_head 4_BANKVOL_Mars 2018_1" xfId="48468" xr:uid="{00000000-0005-0000-0000-0000127C0000}"/>
    <cellStyle name="H_1998_col_head 4_Desember 2017" xfId="48469" xr:uid="{00000000-0005-0000-0000-0000137C0000}"/>
    <cellStyle name="H_1998_col_head 4_Elimineringer i SAP" xfId="48470" xr:uid="{00000000-0005-0000-0000-0000147C0000}"/>
    <cellStyle name="H_1998_col_head 4_Juni 2017" xfId="23457" xr:uid="{00000000-0005-0000-0000-0000157C0000}"/>
    <cellStyle name="H_1998_col_head 4_Juni 2017_Avkortning" xfId="48471" xr:uid="{00000000-0005-0000-0000-0000167C0000}"/>
    <cellStyle name="H_1998_col_head 4_Juni 2017_Desember 2017" xfId="48472" xr:uid="{00000000-0005-0000-0000-0000177C0000}"/>
    <cellStyle name="H_1998_col_head 4_Korr reklassifisering" xfId="48473" xr:uid="{00000000-0005-0000-0000-0000187C0000}"/>
    <cellStyle name="H_1998_col_head 4_Mars 2018" xfId="48474" xr:uid="{00000000-0005-0000-0000-0000197C0000}"/>
    <cellStyle name="H_1998_col_head 4_Mars 2018_1" xfId="48475" xr:uid="{00000000-0005-0000-0000-00001A7C0000}"/>
    <cellStyle name="H_1998_col_head 4_Note Bank" xfId="48476" xr:uid="{00000000-0005-0000-0000-00001B7C0000}"/>
    <cellStyle name="H_1998_col_head 4_Note Bankkonsern" xfId="48477" xr:uid="{00000000-0005-0000-0000-00001C7C0000}"/>
    <cellStyle name="H_1998_col_head 4_September 2017" xfId="48478" xr:uid="{00000000-0005-0000-0000-00001D7C0000}"/>
    <cellStyle name="H_1998_col_head_1" xfId="48479" xr:uid="{00000000-0005-0000-0000-00001E7C0000}"/>
    <cellStyle name="H_1998_col_head_1 2" xfId="48480" xr:uid="{00000000-0005-0000-0000-00001F7C0000}"/>
    <cellStyle name="H_1998_col_head_1_Manuell input" xfId="48481" xr:uid="{00000000-0005-0000-0000-0000217C0000}"/>
    <cellStyle name="H_1998_col_head_1_Manuell input_Månedsanalyse" xfId="48482" xr:uid="{00000000-0005-0000-0000-0000227C0000}"/>
    <cellStyle name="H_1998_col_head_1_Månedsanalyse" xfId="48483" xr:uid="{00000000-0005-0000-0000-0000207C0000}"/>
    <cellStyle name="H_1998_col_head_8" xfId="48484" xr:uid="{00000000-0005-0000-0000-0000237C0000}"/>
    <cellStyle name="H_1998_col_head_8 2" xfId="48485" xr:uid="{00000000-0005-0000-0000-0000247C0000}"/>
    <cellStyle name="H_1998_col_head_8_Manuell input" xfId="48486" xr:uid="{00000000-0005-0000-0000-0000267C0000}"/>
    <cellStyle name="H_1998_col_head_8_Manuell input_Månedsanalyse" xfId="48487" xr:uid="{00000000-0005-0000-0000-0000277C0000}"/>
    <cellStyle name="H_1998_col_head_8_Månedsanalyse" xfId="48488" xr:uid="{00000000-0005-0000-0000-0000257C0000}"/>
    <cellStyle name="H_1998_col_head_AVA DVA EL" xfId="23458" xr:uid="{00000000-0005-0000-0000-0000287C0000}"/>
    <cellStyle name="H_1998_col_head_AVA DVA EL_1" xfId="48489" xr:uid="{00000000-0005-0000-0000-0000297C0000}"/>
    <cellStyle name="H_1998_col_head_Avkortning" xfId="48490" xr:uid="{00000000-0005-0000-0000-00002A7C0000}"/>
    <cellStyle name="H_1998_col_head_Avstemming Bank" xfId="48491" xr:uid="{00000000-0005-0000-0000-00002B7C0000}"/>
    <cellStyle name="H_1998_col_head_Avstemming Bankkonsern" xfId="48492" xr:uid="{00000000-0005-0000-0000-00002C7C0000}"/>
    <cellStyle name="H_1998_col_head_Avstemming Konsern CRD IV" xfId="48493" xr:uid="{00000000-0005-0000-0000-00002D7C0000}"/>
    <cellStyle name="H_1998_col_head_Balanse bankkonsern" xfId="23459" xr:uid="{00000000-0005-0000-0000-00002E7C0000}"/>
    <cellStyle name="H_1998_col_head_Balanse bankkonsern_AVA DVA EL" xfId="48494" xr:uid="{00000000-0005-0000-0000-00002F7C0000}"/>
    <cellStyle name="H_1998_col_head_Balanse bankkonsern_Avkortning" xfId="48495" xr:uid="{00000000-0005-0000-0000-0000307C0000}"/>
    <cellStyle name="H_1998_col_head_Balanse bankkonsern_Avstemming Bank" xfId="48496" xr:uid="{00000000-0005-0000-0000-0000317C0000}"/>
    <cellStyle name="H_1998_col_head_Balanse bankkonsern_Avstemming Konsern CRD IV" xfId="48497" xr:uid="{00000000-0005-0000-0000-0000327C0000}"/>
    <cellStyle name="H_1998_col_head_Balanse bankkonsern_BANKVOL" xfId="48498" xr:uid="{00000000-0005-0000-0000-0000337C0000}"/>
    <cellStyle name="H_1998_col_head_Balanse bankkonsern_BANKVOL_AVA DVA EL" xfId="48499" xr:uid="{00000000-0005-0000-0000-0000347C0000}"/>
    <cellStyle name="H_1998_col_head_Balanse bankkonsern_BANKVOL_Avstemming Bank" xfId="48500" xr:uid="{00000000-0005-0000-0000-0000357C0000}"/>
    <cellStyle name="H_1998_col_head_Balanse bankkonsern_BANKVOL_Avstemming Konsern CRD IV" xfId="48501" xr:uid="{00000000-0005-0000-0000-0000367C0000}"/>
    <cellStyle name="H_1998_col_head_Balanse bankkonsern_BANKVOL_Mars 2018" xfId="48502" xr:uid="{00000000-0005-0000-0000-0000377C0000}"/>
    <cellStyle name="H_1998_col_head_Balanse bankkonsern_BANKVOL_Mars 2018_1" xfId="48503" xr:uid="{00000000-0005-0000-0000-0000387C0000}"/>
    <cellStyle name="H_1998_col_head_Balanse bankkonsern_Desember 2017" xfId="48504" xr:uid="{00000000-0005-0000-0000-0000397C0000}"/>
    <cellStyle name="H_1998_col_head_Balanse bankkonsern_Desember 2017_1" xfId="48505" xr:uid="{00000000-0005-0000-0000-00003A7C0000}"/>
    <cellStyle name="H_1998_col_head_Balanse bankkonsern_Mars 2018" xfId="48506" xr:uid="{00000000-0005-0000-0000-00003B7C0000}"/>
    <cellStyle name="H_1998_col_head_Balanse bankkonsern_Mars 2018_1" xfId="48507" xr:uid="{00000000-0005-0000-0000-00003C7C0000}"/>
    <cellStyle name="H_1998_col_head_Balanse bankkonsern_Note Bank" xfId="48508" xr:uid="{00000000-0005-0000-0000-00003D7C0000}"/>
    <cellStyle name="H_1998_col_head_Balanse bankkonsern_Note Bankkonsern" xfId="48509" xr:uid="{00000000-0005-0000-0000-00003E7C0000}"/>
    <cellStyle name="H_1998_col_head_Balanse bankkonsern_September 2017" xfId="48510" xr:uid="{00000000-0005-0000-0000-00003F7C0000}"/>
    <cellStyle name="H_1998_col_head_BANKVOL" xfId="23460" xr:uid="{00000000-0005-0000-0000-0000407C0000}"/>
    <cellStyle name="H_1998_col_head_BANKVOL_1" xfId="48511" xr:uid="{00000000-0005-0000-0000-0000417C0000}"/>
    <cellStyle name="H_1998_col_head_BANKVOL_1_AVA DVA EL" xfId="48512" xr:uid="{00000000-0005-0000-0000-0000427C0000}"/>
    <cellStyle name="H_1998_col_head_BANKVOL_1_Avstemming Bank" xfId="48513" xr:uid="{00000000-0005-0000-0000-0000437C0000}"/>
    <cellStyle name="H_1998_col_head_BANKVOL_1_Avstemming Konsern CRD IV" xfId="48514" xr:uid="{00000000-0005-0000-0000-0000447C0000}"/>
    <cellStyle name="H_1998_col_head_BANKVOL_1_Mars 2018" xfId="48515" xr:uid="{00000000-0005-0000-0000-0000457C0000}"/>
    <cellStyle name="H_1998_col_head_BANKVOL_1_Mars 2018_1" xfId="48516" xr:uid="{00000000-0005-0000-0000-0000467C0000}"/>
    <cellStyle name="H_1998_col_head_BANKVOL_AVA DVA EL" xfId="48517" xr:uid="{00000000-0005-0000-0000-0000477C0000}"/>
    <cellStyle name="H_1998_col_head_BANKVOL_Avkortning" xfId="48518" xr:uid="{00000000-0005-0000-0000-0000487C0000}"/>
    <cellStyle name="H_1998_col_head_BANKVOL_Avstemming Bank" xfId="48519" xr:uid="{00000000-0005-0000-0000-0000497C0000}"/>
    <cellStyle name="H_1998_col_head_BANKVOL_Avstemming Konsern CRD IV" xfId="48520" xr:uid="{00000000-0005-0000-0000-00004A7C0000}"/>
    <cellStyle name="H_1998_col_head_BANKVOL_BANKVOL" xfId="48521" xr:uid="{00000000-0005-0000-0000-00004B7C0000}"/>
    <cellStyle name="H_1998_col_head_BANKVOL_BANKVOL_AVA DVA EL" xfId="48522" xr:uid="{00000000-0005-0000-0000-00004C7C0000}"/>
    <cellStyle name="H_1998_col_head_BANKVOL_BANKVOL_Avstemming Bank" xfId="48523" xr:uid="{00000000-0005-0000-0000-00004D7C0000}"/>
    <cellStyle name="H_1998_col_head_BANKVOL_BANKVOL_Avstemming Konsern CRD IV" xfId="48524" xr:uid="{00000000-0005-0000-0000-00004E7C0000}"/>
    <cellStyle name="H_1998_col_head_BANKVOL_BANKVOL_Mars 2018" xfId="48525" xr:uid="{00000000-0005-0000-0000-00004F7C0000}"/>
    <cellStyle name="H_1998_col_head_BANKVOL_BANKVOL_Mars 2018_1" xfId="48526" xr:uid="{00000000-0005-0000-0000-0000507C0000}"/>
    <cellStyle name="H_1998_col_head_BANKVOL_Desember 2017" xfId="48527" xr:uid="{00000000-0005-0000-0000-0000517C0000}"/>
    <cellStyle name="H_1998_col_head_BANKVOL_Desember 2017_1" xfId="48528" xr:uid="{00000000-0005-0000-0000-0000527C0000}"/>
    <cellStyle name="H_1998_col_head_BANKVOL_Mars 2018" xfId="48529" xr:uid="{00000000-0005-0000-0000-0000537C0000}"/>
    <cellStyle name="H_1998_col_head_BANKVOL_Mars 2018_1" xfId="48530" xr:uid="{00000000-0005-0000-0000-0000547C0000}"/>
    <cellStyle name="H_1998_col_head_BANKVOL_Note Bank" xfId="48531" xr:uid="{00000000-0005-0000-0000-0000557C0000}"/>
    <cellStyle name="H_1998_col_head_BANKVOL_Note Bankkonsern" xfId="48532" xr:uid="{00000000-0005-0000-0000-0000567C0000}"/>
    <cellStyle name="H_1998_col_head_BANKVOL_September 2017" xfId="48533" xr:uid="{00000000-0005-0000-0000-0000577C0000}"/>
    <cellStyle name="H_1998_col_head_BM FRIPOLISER PLIS" xfId="48534" xr:uid="{00000000-0005-0000-0000-0000587C0000}"/>
    <cellStyle name="H_1998_col_head_BM FRIPOLISER PLIS 2" xfId="48535" xr:uid="{00000000-0005-0000-0000-0000597C0000}"/>
    <cellStyle name="H_1998_col_head_BM FRIPOLISER PLIS_Manuell input" xfId="48536" xr:uid="{00000000-0005-0000-0000-00005B7C0000}"/>
    <cellStyle name="H_1998_col_head_BM FRIPOLISER PLIS_Manuell input_Månedsanalyse" xfId="48537" xr:uid="{00000000-0005-0000-0000-00005C7C0000}"/>
    <cellStyle name="H_1998_col_head_BM FRIPOLISER PLIS_Månedsanalyse" xfId="48538" xr:uid="{00000000-0005-0000-0000-00005A7C0000}"/>
    <cellStyle name="H_1998_col_head_BM RP VIPS UTEN OPPSPARING" xfId="48539" xr:uid="{00000000-0005-0000-0000-00005D7C0000}"/>
    <cellStyle name="H_1998_col_head_BM RP VIPS UTEN OPPSPARING 2" xfId="48540" xr:uid="{00000000-0005-0000-0000-00005E7C0000}"/>
    <cellStyle name="H_1998_col_head_BM RP VIPS UTEN OPPSPARING_Manuell input" xfId="48541" xr:uid="{00000000-0005-0000-0000-0000607C0000}"/>
    <cellStyle name="H_1998_col_head_BM RP VIPS UTEN OPPSPARING_Manuell input_Månedsanalyse" xfId="48542" xr:uid="{00000000-0005-0000-0000-0000617C0000}"/>
    <cellStyle name="H_1998_col_head_BM RP VIPS UTEN OPPSPARING_Månedsanalyse" xfId="48543" xr:uid="{00000000-0005-0000-0000-00005F7C0000}"/>
    <cellStyle name="H_1998_col_head_BM YP+RP GIWS MED OPPSPARING" xfId="48544" xr:uid="{00000000-0005-0000-0000-0000627C0000}"/>
    <cellStyle name="H_1998_col_head_BM YP+RP GIWS MED OPPSPARING 2" xfId="48545" xr:uid="{00000000-0005-0000-0000-0000637C0000}"/>
    <cellStyle name="H_1998_col_head_BM YP+RP GIWS MED OPPSPARING_Manuell input" xfId="48546" xr:uid="{00000000-0005-0000-0000-0000657C0000}"/>
    <cellStyle name="H_1998_col_head_BM YP+RP GIWS MED OPPSPARING_Manuell input_Månedsanalyse" xfId="48547" xr:uid="{00000000-0005-0000-0000-0000667C0000}"/>
    <cellStyle name="H_1998_col_head_BM YP+RP GIWS MED OPPSPARING_Månedsanalyse" xfId="48548" xr:uid="{00000000-0005-0000-0000-0000647C0000}"/>
    <cellStyle name="H_1998_col_head_CCR3" xfId="6760" xr:uid="{00000000-0005-0000-0000-0000677C0000}"/>
    <cellStyle name="H_1998_col_head_CR4_19" xfId="6761" xr:uid="{00000000-0005-0000-0000-0000687C0000}"/>
    <cellStyle name="H_1998_col_head_Derivater B1" xfId="23461" xr:uid="{00000000-0005-0000-0000-0000697C0000}"/>
    <cellStyle name="H_1998_col_head_Derivater B1_AVA DVA EL" xfId="48549" xr:uid="{00000000-0005-0000-0000-00006A7C0000}"/>
    <cellStyle name="H_1998_col_head_Derivater B1_Avkortning" xfId="48550" xr:uid="{00000000-0005-0000-0000-00006B7C0000}"/>
    <cellStyle name="H_1998_col_head_Derivater B1_Avstemming Bank" xfId="48551" xr:uid="{00000000-0005-0000-0000-00006C7C0000}"/>
    <cellStyle name="H_1998_col_head_Derivater B1_Avstemming Konsern CRD IV" xfId="48552" xr:uid="{00000000-0005-0000-0000-00006D7C0000}"/>
    <cellStyle name="H_1998_col_head_Derivater B1_BANKVOL" xfId="48553" xr:uid="{00000000-0005-0000-0000-00006E7C0000}"/>
    <cellStyle name="H_1998_col_head_Derivater B1_BANKVOL_AVA DVA EL" xfId="48554" xr:uid="{00000000-0005-0000-0000-00006F7C0000}"/>
    <cellStyle name="H_1998_col_head_Derivater B1_BANKVOL_Avstemming Bank" xfId="48555" xr:uid="{00000000-0005-0000-0000-0000707C0000}"/>
    <cellStyle name="H_1998_col_head_Derivater B1_BANKVOL_Avstemming Konsern CRD IV" xfId="48556" xr:uid="{00000000-0005-0000-0000-0000717C0000}"/>
    <cellStyle name="H_1998_col_head_Derivater B1_BANKVOL_Mars 2018" xfId="48557" xr:uid="{00000000-0005-0000-0000-0000727C0000}"/>
    <cellStyle name="H_1998_col_head_Derivater B1_BANKVOL_Mars 2018_1" xfId="48558" xr:uid="{00000000-0005-0000-0000-0000737C0000}"/>
    <cellStyle name="H_1998_col_head_Derivater B1_Desember 2017" xfId="48559" xr:uid="{00000000-0005-0000-0000-0000747C0000}"/>
    <cellStyle name="H_1998_col_head_Derivater B1_Desember 2017_1" xfId="48560" xr:uid="{00000000-0005-0000-0000-0000757C0000}"/>
    <cellStyle name="H_1998_col_head_Derivater B1_Mars 2018" xfId="48561" xr:uid="{00000000-0005-0000-0000-0000767C0000}"/>
    <cellStyle name="H_1998_col_head_Derivater B1_Mars 2018_1" xfId="48562" xr:uid="{00000000-0005-0000-0000-0000777C0000}"/>
    <cellStyle name="H_1998_col_head_Derivater B1_Note Bank" xfId="48563" xr:uid="{00000000-0005-0000-0000-0000787C0000}"/>
    <cellStyle name="H_1998_col_head_Derivater B1_Note Bankkonsern" xfId="48564" xr:uid="{00000000-0005-0000-0000-0000797C0000}"/>
    <cellStyle name="H_1998_col_head_Derivater B1_September 2017" xfId="48565" xr:uid="{00000000-0005-0000-0000-00007A7C0000}"/>
    <cellStyle name="H_1998_col_head_Desember 2017" xfId="48566" xr:uid="{00000000-0005-0000-0000-00007B7C0000}"/>
    <cellStyle name="H_1998_col_head_Desember 2017_1" xfId="48567" xr:uid="{00000000-0005-0000-0000-00007C7C0000}"/>
    <cellStyle name="H_1998_col_head_Elimineringer i SAP" xfId="48568" xr:uid="{00000000-0005-0000-0000-00007D7C0000}"/>
    <cellStyle name="H_1998_col_head_Juni 2017" xfId="23462" xr:uid="{00000000-0005-0000-0000-00007E7C0000}"/>
    <cellStyle name="H_1998_col_head_Juni 2017_Avkortning" xfId="48569" xr:uid="{00000000-0005-0000-0000-00007F7C0000}"/>
    <cellStyle name="H_1998_col_head_Juni 2017_Desember 2017" xfId="48570" xr:uid="{00000000-0005-0000-0000-0000807C0000}"/>
    <cellStyle name="H_1998_col_head_Kap.dekn." xfId="23463" xr:uid="{00000000-0005-0000-0000-0000817C0000}"/>
    <cellStyle name="H_1998_col_head_Kap.dekn._AVA DVA EL" xfId="48571" xr:uid="{00000000-0005-0000-0000-0000827C0000}"/>
    <cellStyle name="H_1998_col_head_Kap.dekn._Avkortning" xfId="48572" xr:uid="{00000000-0005-0000-0000-0000837C0000}"/>
    <cellStyle name="H_1998_col_head_Kap.dekn._Avstemming Bank" xfId="48573" xr:uid="{00000000-0005-0000-0000-0000847C0000}"/>
    <cellStyle name="H_1998_col_head_Kap.dekn._Avstemming Konsern CRD IV" xfId="48574" xr:uid="{00000000-0005-0000-0000-0000857C0000}"/>
    <cellStyle name="H_1998_col_head_Kap.dekn._BANKVOL" xfId="48575" xr:uid="{00000000-0005-0000-0000-0000867C0000}"/>
    <cellStyle name="H_1998_col_head_Kap.dekn._BANKVOL_AVA DVA EL" xfId="48576" xr:uid="{00000000-0005-0000-0000-0000877C0000}"/>
    <cellStyle name="H_1998_col_head_Kap.dekn._BANKVOL_Avstemming Bank" xfId="48577" xr:uid="{00000000-0005-0000-0000-0000887C0000}"/>
    <cellStyle name="H_1998_col_head_Kap.dekn._BANKVOL_Avstemming Konsern CRD IV" xfId="48578" xr:uid="{00000000-0005-0000-0000-0000897C0000}"/>
    <cellStyle name="H_1998_col_head_Kap.dekn._BANKVOL_Mars 2018" xfId="48579" xr:uid="{00000000-0005-0000-0000-00008A7C0000}"/>
    <cellStyle name="H_1998_col_head_Kap.dekn._BANKVOL_Mars 2018_1" xfId="48580" xr:uid="{00000000-0005-0000-0000-00008B7C0000}"/>
    <cellStyle name="H_1998_col_head_Kap.dekn._Desember 2017" xfId="48581" xr:uid="{00000000-0005-0000-0000-00008C7C0000}"/>
    <cellStyle name="H_1998_col_head_Kap.dekn._Desember 2017_1" xfId="48582" xr:uid="{00000000-0005-0000-0000-00008D7C0000}"/>
    <cellStyle name="H_1998_col_head_Kap.dekn._Mars 2018" xfId="48583" xr:uid="{00000000-0005-0000-0000-00008E7C0000}"/>
    <cellStyle name="H_1998_col_head_Kap.dekn._Mars 2018_1" xfId="48584" xr:uid="{00000000-0005-0000-0000-00008F7C0000}"/>
    <cellStyle name="H_1998_col_head_Kap.dekn._Note Bank" xfId="48585" xr:uid="{00000000-0005-0000-0000-0000907C0000}"/>
    <cellStyle name="H_1998_col_head_Kap.dekn._Note Bankkonsern" xfId="48586" xr:uid="{00000000-0005-0000-0000-0000917C0000}"/>
    <cellStyle name="H_1998_col_head_Kap.dekn._September 2017" xfId="48587" xr:uid="{00000000-0005-0000-0000-0000927C0000}"/>
    <cellStyle name="H_1998_col_head_KM1" xfId="23430" xr:uid="{00000000-0005-0000-0000-0000937C0000}"/>
    <cellStyle name="H_1998_col_head_Korr reklassifisering" xfId="48588" xr:uid="{00000000-0005-0000-0000-0000947C0000}"/>
    <cellStyle name="H_1998_col_head_LR2" xfId="53204" xr:uid="{266936F8-5265-4A50-B30C-DD99C809DA66}"/>
    <cellStyle name="H_1998_col_head_Manuell input" xfId="48589" xr:uid="{00000000-0005-0000-0000-0000967C0000}"/>
    <cellStyle name="H_1998_col_head_Manuell input_Månedsanalyse" xfId="48590" xr:uid="{00000000-0005-0000-0000-0000977C0000}"/>
    <cellStyle name="H_1998_col_head_Mars 2018" xfId="48591" xr:uid="{00000000-0005-0000-0000-0000987C0000}"/>
    <cellStyle name="H_1998_col_head_Mars 2018_1" xfId="48592" xr:uid="{00000000-0005-0000-0000-0000997C0000}"/>
    <cellStyle name="H_1998_col_head_Månedsanalyse" xfId="48593" xr:uid="{00000000-0005-0000-0000-0000957C0000}"/>
    <cellStyle name="H_1998_col_head_Note Bank" xfId="48594" xr:uid="{00000000-0005-0000-0000-00009A7C0000}"/>
    <cellStyle name="H_1998_col_head_Note Bank_1" xfId="48595" xr:uid="{00000000-0005-0000-0000-00009B7C0000}"/>
    <cellStyle name="H_1998_col_head_Note Bankkonsern" xfId="48596" xr:uid="{00000000-0005-0000-0000-00009C7C0000}"/>
    <cellStyle name="H_1998_col_head_Note Bankkonsern_1" xfId="48597" xr:uid="{00000000-0005-0000-0000-00009D7C0000}"/>
    <cellStyle name="H_1998_col_head_Note Konsern" xfId="48598" xr:uid="{00000000-0005-0000-0000-00009E7C0000}"/>
    <cellStyle name="H_1998_col_head_OM YP GIWS" xfId="48599" xr:uid="{00000000-0005-0000-0000-00009F7C0000}"/>
    <cellStyle name="H_1998_col_head_OM YP GIWS 2" xfId="48600" xr:uid="{00000000-0005-0000-0000-0000A07C0000}"/>
    <cellStyle name="H_1998_col_head_OM YP GIWS_Manuell input" xfId="48601" xr:uid="{00000000-0005-0000-0000-0000A27C0000}"/>
    <cellStyle name="H_1998_col_head_OM YP GIWS_Manuell input_Månedsanalyse" xfId="48602" xr:uid="{00000000-0005-0000-0000-0000A37C0000}"/>
    <cellStyle name="H_1998_col_head_OM YP GIWS_Månedsanalyse" xfId="48603" xr:uid="{00000000-0005-0000-0000-0000A17C0000}"/>
    <cellStyle name="H_1998_col_head_Q Sum_Res N" xfId="48604" xr:uid="{00000000-0005-0000-0000-0000A47C0000}"/>
    <cellStyle name="H_1998_col_head_Q Sum_Res N 2" xfId="48605" xr:uid="{00000000-0005-0000-0000-0000A57C0000}"/>
    <cellStyle name="H_1998_col_head_Q Sum_Res N_Manuell input" xfId="48606" xr:uid="{00000000-0005-0000-0000-0000A77C0000}"/>
    <cellStyle name="H_1998_col_head_Q Sum_Res N_Manuell input_Månedsanalyse" xfId="48607" xr:uid="{00000000-0005-0000-0000-0000A87C0000}"/>
    <cellStyle name="H_1998_col_head_Q Sum_Res N_Månedsanalyse" xfId="48608" xr:uid="{00000000-0005-0000-0000-0000A67C0000}"/>
    <cellStyle name="H_1998_col_head_Q Sum_Res N_Results &amp; key fig." xfId="48609" xr:uid="{00000000-0005-0000-0000-0000A97C0000}"/>
    <cellStyle name="H_1998_col_head_Results &amp; key fig." xfId="48610" xr:uid="{00000000-0005-0000-0000-0000AA7C0000}"/>
    <cellStyle name="H_1998_col_head_September 2017" xfId="48611" xr:uid="{00000000-0005-0000-0000-0000AB7C0000}"/>
    <cellStyle name="H_1998_col_head_September 2017_1" xfId="48612" xr:uid="{00000000-0005-0000-0000-0000AC7C0000}"/>
    <cellStyle name="H_1998_col_head_Side 9" xfId="48613" xr:uid="{00000000-0005-0000-0000-0000AD7C0000}"/>
    <cellStyle name="H_1998_col_head_Side 9 2" xfId="48614" xr:uid="{00000000-0005-0000-0000-0000AE7C0000}"/>
    <cellStyle name="H_1998_col_head_Side 9_Manuell input" xfId="48615" xr:uid="{00000000-0005-0000-0000-0000B07C0000}"/>
    <cellStyle name="H_1998_col_head_Side 9_Manuell input_Månedsanalyse" xfId="48616" xr:uid="{00000000-0005-0000-0000-0000B17C0000}"/>
    <cellStyle name="H_1998_col_head_Side 9_Månedsanalyse" xfId="48617" xr:uid="{00000000-0005-0000-0000-0000AF7C0000}"/>
    <cellStyle name="H_1998_col_head_YTD" xfId="48618" xr:uid="{00000000-0005-0000-0000-0000B27C0000}"/>
    <cellStyle name="H_1998_col_head_YTD 2" xfId="48619" xr:uid="{00000000-0005-0000-0000-0000B37C0000}"/>
    <cellStyle name="H_1998_col_head_YTD_Manuell input" xfId="48620" xr:uid="{00000000-0005-0000-0000-0000B57C0000}"/>
    <cellStyle name="H_1998_col_head_YTD_Manuell input_Månedsanalyse" xfId="48621" xr:uid="{00000000-0005-0000-0000-0000B67C0000}"/>
    <cellStyle name="H_1998_col_head_YTD_Månedsanalyse" xfId="48622" xr:uid="{00000000-0005-0000-0000-0000B47C0000}"/>
    <cellStyle name="H_1999_col_head" xfId="6762" xr:uid="{00000000-0005-0000-0000-0000B77C0000}"/>
    <cellStyle name="H_1999_col_head 2" xfId="23465" xr:uid="{00000000-0005-0000-0000-0000B87C0000}"/>
    <cellStyle name="H_1999_col_head 2_AVA DVA EL" xfId="48623" xr:uid="{00000000-0005-0000-0000-0000B97C0000}"/>
    <cellStyle name="H_1999_col_head 2_Avstemming Bank" xfId="48624" xr:uid="{00000000-0005-0000-0000-0000BA7C0000}"/>
    <cellStyle name="H_1999_col_head 2_Avstemming Konsern CRD IV" xfId="48625" xr:uid="{00000000-0005-0000-0000-0000BB7C0000}"/>
    <cellStyle name="H_1999_col_head 2_BANKVOL" xfId="48626" xr:uid="{00000000-0005-0000-0000-0000BC7C0000}"/>
    <cellStyle name="H_1999_col_head 2_BANKVOL_AVA DVA EL" xfId="48627" xr:uid="{00000000-0005-0000-0000-0000BD7C0000}"/>
    <cellStyle name="H_1999_col_head 2_BANKVOL_Avstemming Bank" xfId="48628" xr:uid="{00000000-0005-0000-0000-0000BE7C0000}"/>
    <cellStyle name="H_1999_col_head 2_BANKVOL_Avstemming Konsern CRD IV" xfId="48629" xr:uid="{00000000-0005-0000-0000-0000BF7C0000}"/>
    <cellStyle name="H_1999_col_head 2_BANKVOL_Mars 2018" xfId="48630" xr:uid="{00000000-0005-0000-0000-0000C07C0000}"/>
    <cellStyle name="H_1999_col_head 2_BANKVOL_Mars 2018_1" xfId="48631" xr:uid="{00000000-0005-0000-0000-0000C17C0000}"/>
    <cellStyle name="H_1999_col_head 2_Desember 2017" xfId="48632" xr:uid="{00000000-0005-0000-0000-0000C27C0000}"/>
    <cellStyle name="H_1999_col_head 2_Elimineringer i SAP" xfId="48633" xr:uid="{00000000-0005-0000-0000-0000C37C0000}"/>
    <cellStyle name="H_1999_col_head 2_Juni 2017" xfId="23466" xr:uid="{00000000-0005-0000-0000-0000C47C0000}"/>
    <cellStyle name="H_1999_col_head 2_Juni 2017_Avkortning" xfId="48634" xr:uid="{00000000-0005-0000-0000-0000C57C0000}"/>
    <cellStyle name="H_1999_col_head 2_Juni 2017_Desember 2017" xfId="48635" xr:uid="{00000000-0005-0000-0000-0000C67C0000}"/>
    <cellStyle name="H_1999_col_head 2_Korr reklassifisering" xfId="48636" xr:uid="{00000000-0005-0000-0000-0000C77C0000}"/>
    <cellStyle name="H_1999_col_head 2_Mars 2018" xfId="48637" xr:uid="{00000000-0005-0000-0000-0000C87C0000}"/>
    <cellStyle name="H_1999_col_head 2_Mars 2018_1" xfId="48638" xr:uid="{00000000-0005-0000-0000-0000C97C0000}"/>
    <cellStyle name="H_1999_col_head 2_Note Bank" xfId="48639" xr:uid="{00000000-0005-0000-0000-0000CA7C0000}"/>
    <cellStyle name="H_1999_col_head 2_Note Bankkonsern" xfId="48640" xr:uid="{00000000-0005-0000-0000-0000CB7C0000}"/>
    <cellStyle name="H_1999_col_head 2_September 2017" xfId="48641" xr:uid="{00000000-0005-0000-0000-0000CC7C0000}"/>
    <cellStyle name="H_1999_col_head_AVA DVA EL" xfId="23467" xr:uid="{00000000-0005-0000-0000-0000CD7C0000}"/>
    <cellStyle name="H_1999_col_head_AVA DVA EL_1" xfId="48642" xr:uid="{00000000-0005-0000-0000-0000CE7C0000}"/>
    <cellStyle name="H_1999_col_head_Avkortning" xfId="48643" xr:uid="{00000000-0005-0000-0000-0000CF7C0000}"/>
    <cellStyle name="H_1999_col_head_Avstemming Bank" xfId="48644" xr:uid="{00000000-0005-0000-0000-0000D07C0000}"/>
    <cellStyle name="H_1999_col_head_Avstemming Bankkonsern" xfId="48645" xr:uid="{00000000-0005-0000-0000-0000D17C0000}"/>
    <cellStyle name="H_1999_col_head_Avstemming Konsern CRD IV" xfId="48646" xr:uid="{00000000-0005-0000-0000-0000D27C0000}"/>
    <cellStyle name="H_1999_col_head_Balanse bankkonsern" xfId="23468" xr:uid="{00000000-0005-0000-0000-0000D37C0000}"/>
    <cellStyle name="H_1999_col_head_Balanse bankkonsern_AVA DVA EL" xfId="48647" xr:uid="{00000000-0005-0000-0000-0000D47C0000}"/>
    <cellStyle name="H_1999_col_head_Balanse bankkonsern_Avkortning" xfId="48648" xr:uid="{00000000-0005-0000-0000-0000D57C0000}"/>
    <cellStyle name="H_1999_col_head_Balanse bankkonsern_Avstemming Bank" xfId="48649" xr:uid="{00000000-0005-0000-0000-0000D67C0000}"/>
    <cellStyle name="H_1999_col_head_Balanse bankkonsern_Avstemming Konsern CRD IV" xfId="48650" xr:uid="{00000000-0005-0000-0000-0000D77C0000}"/>
    <cellStyle name="H_1999_col_head_Balanse bankkonsern_BANKVOL" xfId="48651" xr:uid="{00000000-0005-0000-0000-0000D87C0000}"/>
    <cellStyle name="H_1999_col_head_Balanse bankkonsern_BANKVOL_AVA DVA EL" xfId="48652" xr:uid="{00000000-0005-0000-0000-0000D97C0000}"/>
    <cellStyle name="H_1999_col_head_Balanse bankkonsern_BANKVOL_Avstemming Bank" xfId="48653" xr:uid="{00000000-0005-0000-0000-0000DA7C0000}"/>
    <cellStyle name="H_1999_col_head_Balanse bankkonsern_BANKVOL_Avstemming Konsern CRD IV" xfId="48654" xr:uid="{00000000-0005-0000-0000-0000DB7C0000}"/>
    <cellStyle name="H_1999_col_head_Balanse bankkonsern_BANKVOL_Mars 2018" xfId="48655" xr:uid="{00000000-0005-0000-0000-0000DC7C0000}"/>
    <cellStyle name="H_1999_col_head_Balanse bankkonsern_BANKVOL_Mars 2018_1" xfId="48656" xr:uid="{00000000-0005-0000-0000-0000DD7C0000}"/>
    <cellStyle name="H_1999_col_head_Balanse bankkonsern_Desember 2017" xfId="48657" xr:uid="{00000000-0005-0000-0000-0000DE7C0000}"/>
    <cellStyle name="H_1999_col_head_Balanse bankkonsern_Desember 2017_1" xfId="48658" xr:uid="{00000000-0005-0000-0000-0000DF7C0000}"/>
    <cellStyle name="H_1999_col_head_Balanse bankkonsern_Mars 2018" xfId="48659" xr:uid="{00000000-0005-0000-0000-0000E07C0000}"/>
    <cellStyle name="H_1999_col_head_Balanse bankkonsern_Mars 2018_1" xfId="48660" xr:uid="{00000000-0005-0000-0000-0000E17C0000}"/>
    <cellStyle name="H_1999_col_head_Balanse bankkonsern_Note Bank" xfId="48661" xr:uid="{00000000-0005-0000-0000-0000E27C0000}"/>
    <cellStyle name="H_1999_col_head_Balanse bankkonsern_Note Bankkonsern" xfId="48662" xr:uid="{00000000-0005-0000-0000-0000E37C0000}"/>
    <cellStyle name="H_1999_col_head_Balanse bankkonsern_September 2017" xfId="48663" xr:uid="{00000000-0005-0000-0000-0000E47C0000}"/>
    <cellStyle name="H_1999_col_head_BANKVOL" xfId="23469" xr:uid="{00000000-0005-0000-0000-0000E57C0000}"/>
    <cellStyle name="H_1999_col_head_BANKVOL_1" xfId="48664" xr:uid="{00000000-0005-0000-0000-0000E67C0000}"/>
    <cellStyle name="H_1999_col_head_BANKVOL_1_AVA DVA EL" xfId="48665" xr:uid="{00000000-0005-0000-0000-0000E77C0000}"/>
    <cellStyle name="H_1999_col_head_BANKVOL_1_Avstemming Bank" xfId="48666" xr:uid="{00000000-0005-0000-0000-0000E87C0000}"/>
    <cellStyle name="H_1999_col_head_BANKVOL_1_Avstemming Konsern CRD IV" xfId="48667" xr:uid="{00000000-0005-0000-0000-0000E97C0000}"/>
    <cellStyle name="H_1999_col_head_BANKVOL_1_Mars 2018" xfId="48668" xr:uid="{00000000-0005-0000-0000-0000EA7C0000}"/>
    <cellStyle name="H_1999_col_head_BANKVOL_1_Mars 2018_1" xfId="48669" xr:uid="{00000000-0005-0000-0000-0000EB7C0000}"/>
    <cellStyle name="H_1999_col_head_BANKVOL_AVA DVA EL" xfId="48670" xr:uid="{00000000-0005-0000-0000-0000EC7C0000}"/>
    <cellStyle name="H_1999_col_head_BANKVOL_Avkortning" xfId="48671" xr:uid="{00000000-0005-0000-0000-0000ED7C0000}"/>
    <cellStyle name="H_1999_col_head_BANKVOL_Avstemming Bank" xfId="48672" xr:uid="{00000000-0005-0000-0000-0000EE7C0000}"/>
    <cellStyle name="H_1999_col_head_BANKVOL_Avstemming Konsern CRD IV" xfId="48673" xr:uid="{00000000-0005-0000-0000-0000EF7C0000}"/>
    <cellStyle name="H_1999_col_head_BANKVOL_BANKVOL" xfId="48674" xr:uid="{00000000-0005-0000-0000-0000F07C0000}"/>
    <cellStyle name="H_1999_col_head_BANKVOL_BANKVOL_AVA DVA EL" xfId="48675" xr:uid="{00000000-0005-0000-0000-0000F17C0000}"/>
    <cellStyle name="H_1999_col_head_BANKVOL_BANKVOL_Avstemming Bank" xfId="48676" xr:uid="{00000000-0005-0000-0000-0000F27C0000}"/>
    <cellStyle name="H_1999_col_head_BANKVOL_BANKVOL_Avstemming Konsern CRD IV" xfId="48677" xr:uid="{00000000-0005-0000-0000-0000F37C0000}"/>
    <cellStyle name="H_1999_col_head_BANKVOL_BANKVOL_Mars 2018" xfId="48678" xr:uid="{00000000-0005-0000-0000-0000F47C0000}"/>
    <cellStyle name="H_1999_col_head_BANKVOL_BANKVOL_Mars 2018_1" xfId="48679" xr:uid="{00000000-0005-0000-0000-0000F57C0000}"/>
    <cellStyle name="H_1999_col_head_BANKVOL_Desember 2017" xfId="48680" xr:uid="{00000000-0005-0000-0000-0000F67C0000}"/>
    <cellStyle name="H_1999_col_head_BANKVOL_Desember 2017_1" xfId="48681" xr:uid="{00000000-0005-0000-0000-0000F77C0000}"/>
    <cellStyle name="H_1999_col_head_BANKVOL_Mars 2018" xfId="48682" xr:uid="{00000000-0005-0000-0000-0000F87C0000}"/>
    <cellStyle name="H_1999_col_head_BANKVOL_Mars 2018_1" xfId="48683" xr:uid="{00000000-0005-0000-0000-0000F97C0000}"/>
    <cellStyle name="H_1999_col_head_BANKVOL_Note Bank" xfId="48684" xr:uid="{00000000-0005-0000-0000-0000FA7C0000}"/>
    <cellStyle name="H_1999_col_head_BANKVOL_Note Bankkonsern" xfId="48685" xr:uid="{00000000-0005-0000-0000-0000FB7C0000}"/>
    <cellStyle name="H_1999_col_head_BANKVOL_September 2017" xfId="48686" xr:uid="{00000000-0005-0000-0000-0000FC7C0000}"/>
    <cellStyle name="H_1999_col_head_CCR3" xfId="6763" xr:uid="{00000000-0005-0000-0000-0000FD7C0000}"/>
    <cellStyle name="H_1999_col_head_CR4_19" xfId="6764" xr:uid="{00000000-0005-0000-0000-0000FE7C0000}"/>
    <cellStyle name="H_1999_col_head_Derivater B1" xfId="23470" xr:uid="{00000000-0005-0000-0000-0000FF7C0000}"/>
    <cellStyle name="H_1999_col_head_Derivater B1_AVA DVA EL" xfId="48687" xr:uid="{00000000-0005-0000-0000-0000007D0000}"/>
    <cellStyle name="H_1999_col_head_Derivater B1_Avkortning" xfId="48688" xr:uid="{00000000-0005-0000-0000-0000017D0000}"/>
    <cellStyle name="H_1999_col_head_Derivater B1_Avstemming Bank" xfId="48689" xr:uid="{00000000-0005-0000-0000-0000027D0000}"/>
    <cellStyle name="H_1999_col_head_Derivater B1_Avstemming Konsern CRD IV" xfId="48690" xr:uid="{00000000-0005-0000-0000-0000037D0000}"/>
    <cellStyle name="H_1999_col_head_Derivater B1_BANKVOL" xfId="48691" xr:uid="{00000000-0005-0000-0000-0000047D0000}"/>
    <cellStyle name="H_1999_col_head_Derivater B1_BANKVOL_AVA DVA EL" xfId="48692" xr:uid="{00000000-0005-0000-0000-0000057D0000}"/>
    <cellStyle name="H_1999_col_head_Derivater B1_BANKVOL_Avstemming Bank" xfId="48693" xr:uid="{00000000-0005-0000-0000-0000067D0000}"/>
    <cellStyle name="H_1999_col_head_Derivater B1_BANKVOL_Avstemming Konsern CRD IV" xfId="48694" xr:uid="{00000000-0005-0000-0000-0000077D0000}"/>
    <cellStyle name="H_1999_col_head_Derivater B1_BANKVOL_Mars 2018" xfId="48695" xr:uid="{00000000-0005-0000-0000-0000087D0000}"/>
    <cellStyle name="H_1999_col_head_Derivater B1_BANKVOL_Mars 2018_1" xfId="48696" xr:uid="{00000000-0005-0000-0000-0000097D0000}"/>
    <cellStyle name="H_1999_col_head_Derivater B1_Desember 2017" xfId="48697" xr:uid="{00000000-0005-0000-0000-00000A7D0000}"/>
    <cellStyle name="H_1999_col_head_Derivater B1_Desember 2017_1" xfId="48698" xr:uid="{00000000-0005-0000-0000-00000B7D0000}"/>
    <cellStyle name="H_1999_col_head_Derivater B1_Mars 2018" xfId="48699" xr:uid="{00000000-0005-0000-0000-00000C7D0000}"/>
    <cellStyle name="H_1999_col_head_Derivater B1_Mars 2018_1" xfId="48700" xr:uid="{00000000-0005-0000-0000-00000D7D0000}"/>
    <cellStyle name="H_1999_col_head_Derivater B1_Note Bank" xfId="48701" xr:uid="{00000000-0005-0000-0000-00000E7D0000}"/>
    <cellStyle name="H_1999_col_head_Derivater B1_Note Bankkonsern" xfId="48702" xr:uid="{00000000-0005-0000-0000-00000F7D0000}"/>
    <cellStyle name="H_1999_col_head_Derivater B1_September 2017" xfId="48703" xr:uid="{00000000-0005-0000-0000-0000107D0000}"/>
    <cellStyle name="H_1999_col_head_Desember 2017" xfId="48704" xr:uid="{00000000-0005-0000-0000-0000117D0000}"/>
    <cellStyle name="H_1999_col_head_Desember 2017_1" xfId="48705" xr:uid="{00000000-0005-0000-0000-0000127D0000}"/>
    <cellStyle name="H_1999_col_head_Elimineringer i SAP" xfId="48706" xr:uid="{00000000-0005-0000-0000-0000137D0000}"/>
    <cellStyle name="H_1999_col_head_Juni 2017" xfId="23471" xr:uid="{00000000-0005-0000-0000-0000147D0000}"/>
    <cellStyle name="H_1999_col_head_Juni 2017_Avkortning" xfId="48707" xr:uid="{00000000-0005-0000-0000-0000157D0000}"/>
    <cellStyle name="H_1999_col_head_Juni 2017_Desember 2017" xfId="48708" xr:uid="{00000000-0005-0000-0000-0000167D0000}"/>
    <cellStyle name="H_1999_col_head_Kap.dekn." xfId="23472" xr:uid="{00000000-0005-0000-0000-0000177D0000}"/>
    <cellStyle name="H_1999_col_head_Kap.dekn._AVA DVA EL" xfId="48709" xr:uid="{00000000-0005-0000-0000-0000187D0000}"/>
    <cellStyle name="H_1999_col_head_Kap.dekn._Avkortning" xfId="48710" xr:uid="{00000000-0005-0000-0000-0000197D0000}"/>
    <cellStyle name="H_1999_col_head_Kap.dekn._Avstemming Bank" xfId="48711" xr:uid="{00000000-0005-0000-0000-00001A7D0000}"/>
    <cellStyle name="H_1999_col_head_Kap.dekn._Avstemming Konsern CRD IV" xfId="48712" xr:uid="{00000000-0005-0000-0000-00001B7D0000}"/>
    <cellStyle name="H_1999_col_head_Kap.dekn._BANKVOL" xfId="48713" xr:uid="{00000000-0005-0000-0000-00001C7D0000}"/>
    <cellStyle name="H_1999_col_head_Kap.dekn._BANKVOL_AVA DVA EL" xfId="48714" xr:uid="{00000000-0005-0000-0000-00001D7D0000}"/>
    <cellStyle name="H_1999_col_head_Kap.dekn._BANKVOL_Avstemming Bank" xfId="48715" xr:uid="{00000000-0005-0000-0000-00001E7D0000}"/>
    <cellStyle name="H_1999_col_head_Kap.dekn._BANKVOL_Avstemming Konsern CRD IV" xfId="48716" xr:uid="{00000000-0005-0000-0000-00001F7D0000}"/>
    <cellStyle name="H_1999_col_head_Kap.dekn._BANKVOL_Mars 2018" xfId="48717" xr:uid="{00000000-0005-0000-0000-0000207D0000}"/>
    <cellStyle name="H_1999_col_head_Kap.dekn._BANKVOL_Mars 2018_1" xfId="48718" xr:uid="{00000000-0005-0000-0000-0000217D0000}"/>
    <cellStyle name="H_1999_col_head_Kap.dekn._Desember 2017" xfId="48719" xr:uid="{00000000-0005-0000-0000-0000227D0000}"/>
    <cellStyle name="H_1999_col_head_Kap.dekn._Desember 2017_1" xfId="48720" xr:uid="{00000000-0005-0000-0000-0000237D0000}"/>
    <cellStyle name="H_1999_col_head_Kap.dekn._Mars 2018" xfId="48721" xr:uid="{00000000-0005-0000-0000-0000247D0000}"/>
    <cellStyle name="H_1999_col_head_Kap.dekn._Mars 2018_1" xfId="48722" xr:uid="{00000000-0005-0000-0000-0000257D0000}"/>
    <cellStyle name="H_1999_col_head_Kap.dekn._Note Bank" xfId="48723" xr:uid="{00000000-0005-0000-0000-0000267D0000}"/>
    <cellStyle name="H_1999_col_head_Kap.dekn._Note Bankkonsern" xfId="48724" xr:uid="{00000000-0005-0000-0000-0000277D0000}"/>
    <cellStyle name="H_1999_col_head_Kap.dekn._September 2017" xfId="48725" xr:uid="{00000000-0005-0000-0000-0000287D0000}"/>
    <cellStyle name="H_1999_col_head_KM1" xfId="23464" xr:uid="{00000000-0005-0000-0000-0000297D0000}"/>
    <cellStyle name="H_1999_col_head_Korr reklassifisering" xfId="48726" xr:uid="{00000000-0005-0000-0000-00002A7D0000}"/>
    <cellStyle name="H_1999_col_head_LR2" xfId="53206" xr:uid="{0CAA3404-B8FD-43CC-BDA3-3E08339A4F16}"/>
    <cellStyle name="H_1999_col_head_Manuell input" xfId="48727" xr:uid="{00000000-0005-0000-0000-00002C7D0000}"/>
    <cellStyle name="H_1999_col_head_Manuell input_Månedsanalyse" xfId="48728" xr:uid="{00000000-0005-0000-0000-00002D7D0000}"/>
    <cellStyle name="H_1999_col_head_Mars 2018" xfId="48729" xr:uid="{00000000-0005-0000-0000-00002E7D0000}"/>
    <cellStyle name="H_1999_col_head_Mars 2018_1" xfId="48730" xr:uid="{00000000-0005-0000-0000-00002F7D0000}"/>
    <cellStyle name="H_1999_col_head_Månedsanalyse" xfId="48731" xr:uid="{00000000-0005-0000-0000-00002B7D0000}"/>
    <cellStyle name="H_1999_col_head_Note Bank" xfId="48732" xr:uid="{00000000-0005-0000-0000-0000307D0000}"/>
    <cellStyle name="H_1999_col_head_Note Bank_1" xfId="48733" xr:uid="{00000000-0005-0000-0000-0000317D0000}"/>
    <cellStyle name="H_1999_col_head_Note Bankkonsern" xfId="48734" xr:uid="{00000000-0005-0000-0000-0000327D0000}"/>
    <cellStyle name="H_1999_col_head_Note Bankkonsern_1" xfId="48735" xr:uid="{00000000-0005-0000-0000-0000337D0000}"/>
    <cellStyle name="H_1999_col_head_Note Konsern" xfId="48736" xr:uid="{00000000-0005-0000-0000-0000347D0000}"/>
    <cellStyle name="H_1999_col_head_Results &amp; key fig." xfId="48737" xr:uid="{00000000-0005-0000-0000-0000357D0000}"/>
    <cellStyle name="H_1999_col_head_September 2017" xfId="48738" xr:uid="{00000000-0005-0000-0000-0000367D0000}"/>
    <cellStyle name="H_1999_col_head_September 2017_1" xfId="48739" xr:uid="{00000000-0005-0000-0000-0000377D0000}"/>
    <cellStyle name="H1_1998 figures" xfId="6765" xr:uid="{00000000-0005-0000-0000-0000387D0000}"/>
    <cellStyle name="Hans Petter" xfId="6766" xr:uid="{00000000-0005-0000-0000-0000397D0000}"/>
    <cellStyle name="hard no" xfId="23473" xr:uid="{00000000-0005-0000-0000-00003A7D0000}"/>
    <cellStyle name="hard no 2" xfId="23474" xr:uid="{00000000-0005-0000-0000-00003B7D0000}"/>
    <cellStyle name="hard no 2 2" xfId="48740" xr:uid="{00000000-0005-0000-0000-00003C7D0000}"/>
    <cellStyle name="hard no 3" xfId="23475" xr:uid="{00000000-0005-0000-0000-00003D7D0000}"/>
    <cellStyle name="hard no 3 2" xfId="48741" xr:uid="{00000000-0005-0000-0000-00003E7D0000}"/>
    <cellStyle name="hard no_AVA DVA EL" xfId="23476" xr:uid="{00000000-0005-0000-0000-00003F7D0000}"/>
    <cellStyle name="Hard Percent" xfId="23477" xr:uid="{00000000-0005-0000-0000-0000407D0000}"/>
    <cellStyle name="Hard Percent 2" xfId="23478" xr:uid="{00000000-0005-0000-0000-0000417D0000}"/>
    <cellStyle name="Hard Percent 3" xfId="23479" xr:uid="{00000000-0005-0000-0000-0000427D0000}"/>
    <cellStyle name="Hard Percent_AVA DVA EL" xfId="23480" xr:uid="{00000000-0005-0000-0000-0000437D0000}"/>
    <cellStyle name="hardno" xfId="23481" xr:uid="{00000000-0005-0000-0000-0000447D0000}"/>
    <cellStyle name="hardno 2" xfId="23482" xr:uid="{00000000-0005-0000-0000-0000457D0000}"/>
    <cellStyle name="hardno 3" xfId="23483" xr:uid="{00000000-0005-0000-0000-0000467D0000}"/>
    <cellStyle name="hardno_AVA DVA EL" xfId="23484" xr:uid="{00000000-0005-0000-0000-0000477D0000}"/>
    <cellStyle name="Header" xfId="23485" xr:uid="{00000000-0005-0000-0000-0000487D0000}"/>
    <cellStyle name="Header 2" xfId="23486" xr:uid="{00000000-0005-0000-0000-0000497D0000}"/>
    <cellStyle name="Header 3" xfId="23487" xr:uid="{00000000-0005-0000-0000-00004A7D0000}"/>
    <cellStyle name="Header Draft Stamp" xfId="23488" xr:uid="{00000000-0005-0000-0000-00004B7D0000}"/>
    <cellStyle name="Header Draft Stamp 2" xfId="23489" xr:uid="{00000000-0005-0000-0000-00004C7D0000}"/>
    <cellStyle name="Header Draft Stamp 3" xfId="23490" xr:uid="{00000000-0005-0000-0000-00004D7D0000}"/>
    <cellStyle name="Header Draft Stamp_AVA DVA EL" xfId="23491" xr:uid="{00000000-0005-0000-0000-00004E7D0000}"/>
    <cellStyle name="Header_AVA DVA EL" xfId="23492" xr:uid="{00000000-0005-0000-0000-00004F7D0000}"/>
    <cellStyle name="Header1" xfId="6767" xr:uid="{00000000-0005-0000-0000-0000507D0000}"/>
    <cellStyle name="Header1 2" xfId="48742" xr:uid="{00000000-0005-0000-0000-0000517D0000}"/>
    <cellStyle name="Header2" xfId="6768" xr:uid="{00000000-0005-0000-0000-0000527D0000}"/>
    <cellStyle name="Header2 2" xfId="6769" xr:uid="{00000000-0005-0000-0000-0000537D0000}"/>
    <cellStyle name="Header2 2 2" xfId="6770" xr:uid="{00000000-0005-0000-0000-0000547D0000}"/>
    <cellStyle name="Header2 2 3" xfId="6771" xr:uid="{00000000-0005-0000-0000-0000557D0000}"/>
    <cellStyle name="Header2 2 4" xfId="6772" xr:uid="{00000000-0005-0000-0000-0000567D0000}"/>
    <cellStyle name="Header2 2 5" xfId="6773" xr:uid="{00000000-0005-0000-0000-0000577D0000}"/>
    <cellStyle name="Header2 2 6" xfId="6774" xr:uid="{00000000-0005-0000-0000-0000587D0000}"/>
    <cellStyle name="Header2 2 7" xfId="6775" xr:uid="{00000000-0005-0000-0000-0000597D0000}"/>
    <cellStyle name="Header2 2 8" xfId="36717" xr:uid="{00000000-0005-0000-0000-00005A7D0000}"/>
    <cellStyle name="Header2 2_CR4_19" xfId="6776" xr:uid="{00000000-0005-0000-0000-00005B7D0000}"/>
    <cellStyle name="Header2 3" xfId="6777" xr:uid="{00000000-0005-0000-0000-00005C7D0000}"/>
    <cellStyle name="Header2 3 2" xfId="6778" xr:uid="{00000000-0005-0000-0000-00005D7D0000}"/>
    <cellStyle name="Header2 3 3" xfId="6779" xr:uid="{00000000-0005-0000-0000-00005E7D0000}"/>
    <cellStyle name="Header2 3 4" xfId="6780" xr:uid="{00000000-0005-0000-0000-00005F7D0000}"/>
    <cellStyle name="Header2 3 5" xfId="6781" xr:uid="{00000000-0005-0000-0000-0000607D0000}"/>
    <cellStyle name="Header2 3 6" xfId="6782" xr:uid="{00000000-0005-0000-0000-0000617D0000}"/>
    <cellStyle name="Header2 3 7" xfId="6783" xr:uid="{00000000-0005-0000-0000-0000627D0000}"/>
    <cellStyle name="Header2 3 8" xfId="36487" xr:uid="{00000000-0005-0000-0000-0000637D0000}"/>
    <cellStyle name="Header2 3 9" xfId="36698" xr:uid="{00000000-0005-0000-0000-0000647D0000}"/>
    <cellStyle name="Header2 3_CR4_19" xfId="6784" xr:uid="{00000000-0005-0000-0000-0000657D0000}"/>
    <cellStyle name="Header2 4" xfId="6785" xr:uid="{00000000-0005-0000-0000-0000667D0000}"/>
    <cellStyle name="Header2 4 2" xfId="6786" xr:uid="{00000000-0005-0000-0000-0000677D0000}"/>
    <cellStyle name="Header2 4 3" xfId="6787" xr:uid="{00000000-0005-0000-0000-0000687D0000}"/>
    <cellStyle name="Header2 4 4" xfId="6788" xr:uid="{00000000-0005-0000-0000-0000697D0000}"/>
    <cellStyle name="Header2 4 5" xfId="6789" xr:uid="{00000000-0005-0000-0000-00006A7D0000}"/>
    <cellStyle name="Header2 4 6" xfId="6790" xr:uid="{00000000-0005-0000-0000-00006B7D0000}"/>
    <cellStyle name="Header2 4 7" xfId="6791" xr:uid="{00000000-0005-0000-0000-00006C7D0000}"/>
    <cellStyle name="Header2 4_CR4_19" xfId="6792" xr:uid="{00000000-0005-0000-0000-00006D7D0000}"/>
    <cellStyle name="Header2 5" xfId="6793" xr:uid="{00000000-0005-0000-0000-00006E7D0000}"/>
    <cellStyle name="Header2 5 2" xfId="6794" xr:uid="{00000000-0005-0000-0000-00006F7D0000}"/>
    <cellStyle name="Header2 5 3" xfId="6795" xr:uid="{00000000-0005-0000-0000-0000707D0000}"/>
    <cellStyle name="Header2 5 4" xfId="6796" xr:uid="{00000000-0005-0000-0000-0000717D0000}"/>
    <cellStyle name="Header2 5 5" xfId="6797" xr:uid="{00000000-0005-0000-0000-0000727D0000}"/>
    <cellStyle name="Header2 5 6" xfId="6798" xr:uid="{00000000-0005-0000-0000-0000737D0000}"/>
    <cellStyle name="Header2 5 7" xfId="6799" xr:uid="{00000000-0005-0000-0000-0000747D0000}"/>
    <cellStyle name="Header2 5_CR4_19" xfId="6800" xr:uid="{00000000-0005-0000-0000-0000757D0000}"/>
    <cellStyle name="Header2 6" xfId="6801" xr:uid="{00000000-0005-0000-0000-0000767D0000}"/>
    <cellStyle name="Header2 6 2" xfId="6802" xr:uid="{00000000-0005-0000-0000-0000777D0000}"/>
    <cellStyle name="Header2 6 3" xfId="6803" xr:uid="{00000000-0005-0000-0000-0000787D0000}"/>
    <cellStyle name="Header2 6 4" xfId="6804" xr:uid="{00000000-0005-0000-0000-0000797D0000}"/>
    <cellStyle name="Header2 6 5" xfId="6805" xr:uid="{00000000-0005-0000-0000-00007A7D0000}"/>
    <cellStyle name="Header2 6 6" xfId="6806" xr:uid="{00000000-0005-0000-0000-00007B7D0000}"/>
    <cellStyle name="Header2 6 7" xfId="6807" xr:uid="{00000000-0005-0000-0000-00007C7D0000}"/>
    <cellStyle name="Header2 6_CR4_19" xfId="6808" xr:uid="{00000000-0005-0000-0000-00007D7D0000}"/>
    <cellStyle name="Header2 7" xfId="6809" xr:uid="{00000000-0005-0000-0000-00007E7D0000}"/>
    <cellStyle name="Header2 7 2" xfId="6810" xr:uid="{00000000-0005-0000-0000-00007F7D0000}"/>
    <cellStyle name="Header2 7 3" xfId="6811" xr:uid="{00000000-0005-0000-0000-0000807D0000}"/>
    <cellStyle name="Header2 7 4" xfId="6812" xr:uid="{00000000-0005-0000-0000-0000817D0000}"/>
    <cellStyle name="Header2 7 5" xfId="6813" xr:uid="{00000000-0005-0000-0000-0000827D0000}"/>
    <cellStyle name="Header2 7 6" xfId="6814" xr:uid="{00000000-0005-0000-0000-0000837D0000}"/>
    <cellStyle name="Header2 7_CR4_19" xfId="6815" xr:uid="{00000000-0005-0000-0000-0000847D0000}"/>
    <cellStyle name="Header2 8" xfId="36050" xr:uid="{00000000-0005-0000-0000-0000857D0000}"/>
    <cellStyle name="Header2_7. Other MTM adjustments" xfId="48743" xr:uid="{00000000-0005-0000-0000-0000867D0000}"/>
    <cellStyle name="heading" xfId="23493" xr:uid="{00000000-0005-0000-0000-0000877D0000}"/>
    <cellStyle name="Heading 1" xfId="6816" xr:uid="{00000000-0005-0000-0000-0000887D0000}"/>
    <cellStyle name="Heading 1 10" xfId="6817" xr:uid="{00000000-0005-0000-0000-0000897D0000}"/>
    <cellStyle name="Heading 1 10 2" xfId="23494" xr:uid="{00000000-0005-0000-0000-00008A7D0000}"/>
    <cellStyle name="Heading 1 10 3" xfId="23495" xr:uid="{00000000-0005-0000-0000-00008B7D0000}"/>
    <cellStyle name="Heading 1 10_AVA DVA EL" xfId="23496" xr:uid="{00000000-0005-0000-0000-00008C7D0000}"/>
    <cellStyle name="Heading 1 11" xfId="6818" xr:uid="{00000000-0005-0000-0000-00008D7D0000}"/>
    <cellStyle name="Heading 1 11 2" xfId="23497" xr:uid="{00000000-0005-0000-0000-00008E7D0000}"/>
    <cellStyle name="Heading 1 11 3" xfId="23498" xr:uid="{00000000-0005-0000-0000-00008F7D0000}"/>
    <cellStyle name="Heading 1 11_AVA DVA EL" xfId="23499" xr:uid="{00000000-0005-0000-0000-0000907D0000}"/>
    <cellStyle name="Heading 1 12" xfId="23500" xr:uid="{00000000-0005-0000-0000-0000917D0000}"/>
    <cellStyle name="Heading 1 12 2" xfId="23501" xr:uid="{00000000-0005-0000-0000-0000927D0000}"/>
    <cellStyle name="Heading 1 12 3" xfId="23502" xr:uid="{00000000-0005-0000-0000-0000937D0000}"/>
    <cellStyle name="Heading 1 12_AVA DVA EL" xfId="23503" xr:uid="{00000000-0005-0000-0000-0000947D0000}"/>
    <cellStyle name="Heading 1 13" xfId="23504" xr:uid="{00000000-0005-0000-0000-0000957D0000}"/>
    <cellStyle name="Heading 1 13 2" xfId="23505" xr:uid="{00000000-0005-0000-0000-0000967D0000}"/>
    <cellStyle name="Heading 1 13 3" xfId="23506" xr:uid="{00000000-0005-0000-0000-0000977D0000}"/>
    <cellStyle name="Heading 1 13_AVA DVA EL" xfId="23507" xr:uid="{00000000-0005-0000-0000-0000987D0000}"/>
    <cellStyle name="Heading 1 14" xfId="40043" xr:uid="{00000000-0005-0000-0000-0000997D0000}"/>
    <cellStyle name="Heading 1 2" xfId="6819" xr:uid="{00000000-0005-0000-0000-00009A7D0000}"/>
    <cellStyle name="Heading 1 2 10" xfId="48744" xr:uid="{00000000-0005-0000-0000-00009B7D0000}"/>
    <cellStyle name="Heading 1 2 11" xfId="48745" xr:uid="{00000000-0005-0000-0000-00009C7D0000}"/>
    <cellStyle name="Heading 1 2 2" xfId="6820" xr:uid="{00000000-0005-0000-0000-00009D7D0000}"/>
    <cellStyle name="Heading 1 2 2 2" xfId="23508" xr:uid="{00000000-0005-0000-0000-00009E7D0000}"/>
    <cellStyle name="Heading 1 2 2 2 2" xfId="23509" xr:uid="{00000000-0005-0000-0000-00009F7D0000}"/>
    <cellStyle name="Heading 1 2 2 2 3" xfId="23510" xr:uid="{00000000-0005-0000-0000-0000A07D0000}"/>
    <cellStyle name="Heading 1 2 2 2_AVA DVA EL" xfId="23511" xr:uid="{00000000-0005-0000-0000-0000A17D0000}"/>
    <cellStyle name="Heading 1 2 2 3" xfId="23512" xr:uid="{00000000-0005-0000-0000-0000A27D0000}"/>
    <cellStyle name="Heading 1 2 2 3 2" xfId="23513" xr:uid="{00000000-0005-0000-0000-0000A37D0000}"/>
    <cellStyle name="Heading 1 2 2 3 3" xfId="23514" xr:uid="{00000000-0005-0000-0000-0000A47D0000}"/>
    <cellStyle name="Heading 1 2 2 3_AVA DVA EL" xfId="23515" xr:uid="{00000000-0005-0000-0000-0000A57D0000}"/>
    <cellStyle name="Heading 1 2 2 4" xfId="23516" xr:uid="{00000000-0005-0000-0000-0000A67D0000}"/>
    <cellStyle name="Heading 1 2 2 4 2" xfId="23517" xr:uid="{00000000-0005-0000-0000-0000A77D0000}"/>
    <cellStyle name="Heading 1 2 2 4 3" xfId="23518" xr:uid="{00000000-0005-0000-0000-0000A87D0000}"/>
    <cellStyle name="Heading 1 2 2 4_AVA DVA EL" xfId="23519" xr:uid="{00000000-0005-0000-0000-0000A97D0000}"/>
    <cellStyle name="Heading 1 2 2 5" xfId="23520" xr:uid="{00000000-0005-0000-0000-0000AA7D0000}"/>
    <cellStyle name="Heading 1 2 2 5 2" xfId="23521" xr:uid="{00000000-0005-0000-0000-0000AB7D0000}"/>
    <cellStyle name="Heading 1 2 2 5 3" xfId="23522" xr:uid="{00000000-0005-0000-0000-0000AC7D0000}"/>
    <cellStyle name="Heading 1 2 2 5_AVA DVA EL" xfId="23523" xr:uid="{00000000-0005-0000-0000-0000AD7D0000}"/>
    <cellStyle name="Heading 1 2 2 6" xfId="23524" xr:uid="{00000000-0005-0000-0000-0000AE7D0000}"/>
    <cellStyle name="Heading 1 2 2 6 2" xfId="23525" xr:uid="{00000000-0005-0000-0000-0000AF7D0000}"/>
    <cellStyle name="Heading 1 2 2 6 3" xfId="23526" xr:uid="{00000000-0005-0000-0000-0000B07D0000}"/>
    <cellStyle name="Heading 1 2 2 6_AVA DVA EL" xfId="23527" xr:uid="{00000000-0005-0000-0000-0000B17D0000}"/>
    <cellStyle name="Heading 1 2 2 7" xfId="23528" xr:uid="{00000000-0005-0000-0000-0000B27D0000}"/>
    <cellStyle name="Heading 1 2 2_A01" xfId="35910" xr:uid="{00000000-0005-0000-0000-0000B37D0000}"/>
    <cellStyle name="Heading 1 2 3" xfId="23529" xr:uid="{00000000-0005-0000-0000-0000B47D0000}"/>
    <cellStyle name="Heading 1 2 3 2" xfId="23530" xr:uid="{00000000-0005-0000-0000-0000B57D0000}"/>
    <cellStyle name="Heading 1 2 3 2 2" xfId="23531" xr:uid="{00000000-0005-0000-0000-0000B67D0000}"/>
    <cellStyle name="Heading 1 2 3 2 3" xfId="23532" xr:uid="{00000000-0005-0000-0000-0000B77D0000}"/>
    <cellStyle name="Heading 1 2 3 2_AVA DVA EL" xfId="23533" xr:uid="{00000000-0005-0000-0000-0000B87D0000}"/>
    <cellStyle name="Heading 1 2 3 3" xfId="23534" xr:uid="{00000000-0005-0000-0000-0000B97D0000}"/>
    <cellStyle name="Heading 1 2 3 4" xfId="23535" xr:uid="{00000000-0005-0000-0000-0000BA7D0000}"/>
    <cellStyle name="Heading 1 2 3 5" xfId="35679" xr:uid="{00000000-0005-0000-0000-0000BB7D0000}"/>
    <cellStyle name="Heading 1 2 3_AVA DVA EL" xfId="23536" xr:uid="{00000000-0005-0000-0000-0000BC7D0000}"/>
    <cellStyle name="Heading 1 2 4" xfId="23537" xr:uid="{00000000-0005-0000-0000-0000BD7D0000}"/>
    <cellStyle name="Heading 1 2 4 2" xfId="23538" xr:uid="{00000000-0005-0000-0000-0000BE7D0000}"/>
    <cellStyle name="Heading 1 2 4 3" xfId="23539" xr:uid="{00000000-0005-0000-0000-0000BF7D0000}"/>
    <cellStyle name="Heading 1 2 4_AVA DVA EL" xfId="23540" xr:uid="{00000000-0005-0000-0000-0000C07D0000}"/>
    <cellStyle name="Heading 1 2 5" xfId="23541" xr:uid="{00000000-0005-0000-0000-0000C17D0000}"/>
    <cellStyle name="Heading 1 2 5 2" xfId="23542" xr:uid="{00000000-0005-0000-0000-0000C27D0000}"/>
    <cellStyle name="Heading 1 2 5 3" xfId="23543" xr:uid="{00000000-0005-0000-0000-0000C37D0000}"/>
    <cellStyle name="Heading 1 2 5_AVA DVA EL" xfId="23544" xr:uid="{00000000-0005-0000-0000-0000C47D0000}"/>
    <cellStyle name="Heading 1 2 6" xfId="23545" xr:uid="{00000000-0005-0000-0000-0000C57D0000}"/>
    <cellStyle name="Heading 1 2 6 2" xfId="23546" xr:uid="{00000000-0005-0000-0000-0000C67D0000}"/>
    <cellStyle name="Heading 1 2 6 3" xfId="23547" xr:uid="{00000000-0005-0000-0000-0000C77D0000}"/>
    <cellStyle name="Heading 1 2 6_AVA DVA EL" xfId="23548" xr:uid="{00000000-0005-0000-0000-0000C87D0000}"/>
    <cellStyle name="Heading 1 2 7" xfId="23549" xr:uid="{00000000-0005-0000-0000-0000C97D0000}"/>
    <cellStyle name="Heading 1 2 7 2" xfId="23550" xr:uid="{00000000-0005-0000-0000-0000CA7D0000}"/>
    <cellStyle name="Heading 1 2 7 3" xfId="23551" xr:uid="{00000000-0005-0000-0000-0000CB7D0000}"/>
    <cellStyle name="Heading 1 2 7_AVA DVA EL" xfId="23552" xr:uid="{00000000-0005-0000-0000-0000CC7D0000}"/>
    <cellStyle name="Heading 1 2 8" xfId="23553" xr:uid="{00000000-0005-0000-0000-0000CD7D0000}"/>
    <cellStyle name="Heading 1 2 9" xfId="48746" xr:uid="{00000000-0005-0000-0000-0000CE7D0000}"/>
    <cellStyle name="Heading 1 2_4Q16" xfId="23554" xr:uid="{00000000-0005-0000-0000-0000CF7D0000}"/>
    <cellStyle name="Heading 1 3" xfId="6821" xr:uid="{00000000-0005-0000-0000-0000D07D0000}"/>
    <cellStyle name="Heading 1 3 2" xfId="23555" xr:uid="{00000000-0005-0000-0000-0000D17D0000}"/>
    <cellStyle name="Heading 1 3 2 2" xfId="23556" xr:uid="{00000000-0005-0000-0000-0000D27D0000}"/>
    <cellStyle name="Heading 1 3 2 3" xfId="23557" xr:uid="{00000000-0005-0000-0000-0000D37D0000}"/>
    <cellStyle name="Heading 1 3 2_AVA DVA EL" xfId="23558" xr:uid="{00000000-0005-0000-0000-0000D47D0000}"/>
    <cellStyle name="Heading 1 3 3" xfId="23559" xr:uid="{00000000-0005-0000-0000-0000D57D0000}"/>
    <cellStyle name="Heading 1 3_AVA DVA EL" xfId="23560" xr:uid="{00000000-0005-0000-0000-0000D67D0000}"/>
    <cellStyle name="Heading 1 4" xfId="6822" xr:uid="{00000000-0005-0000-0000-0000D77D0000}"/>
    <cellStyle name="Heading 1 4 2" xfId="23561" xr:uid="{00000000-0005-0000-0000-0000D87D0000}"/>
    <cellStyle name="Heading 1 4 2 2" xfId="23562" xr:uid="{00000000-0005-0000-0000-0000D97D0000}"/>
    <cellStyle name="Heading 1 4 2 3" xfId="23563" xr:uid="{00000000-0005-0000-0000-0000DA7D0000}"/>
    <cellStyle name="Heading 1 4 2_AVA DVA EL" xfId="23564" xr:uid="{00000000-0005-0000-0000-0000DB7D0000}"/>
    <cellStyle name="Heading 1 4 3" xfId="23565" xr:uid="{00000000-0005-0000-0000-0000DC7D0000}"/>
    <cellStyle name="Heading 1 4 3 2" xfId="23566" xr:uid="{00000000-0005-0000-0000-0000DD7D0000}"/>
    <cellStyle name="Heading 1 4 3 3" xfId="23567" xr:uid="{00000000-0005-0000-0000-0000DE7D0000}"/>
    <cellStyle name="Heading 1 4 3_AVA DVA EL" xfId="23568" xr:uid="{00000000-0005-0000-0000-0000DF7D0000}"/>
    <cellStyle name="Heading 1 4 4" xfId="23569" xr:uid="{00000000-0005-0000-0000-0000E07D0000}"/>
    <cellStyle name="Heading 1 4 4 2" xfId="23570" xr:uid="{00000000-0005-0000-0000-0000E17D0000}"/>
    <cellStyle name="Heading 1 4 4 3" xfId="23571" xr:uid="{00000000-0005-0000-0000-0000E27D0000}"/>
    <cellStyle name="Heading 1 4 4_AVA DVA EL" xfId="23572" xr:uid="{00000000-0005-0000-0000-0000E37D0000}"/>
    <cellStyle name="Heading 1 4 5" xfId="23573" xr:uid="{00000000-0005-0000-0000-0000E47D0000}"/>
    <cellStyle name="Heading 1 4_AVA DVA EL" xfId="23574" xr:uid="{00000000-0005-0000-0000-0000E57D0000}"/>
    <cellStyle name="Heading 1 5" xfId="6823" xr:uid="{00000000-0005-0000-0000-0000E67D0000}"/>
    <cellStyle name="Heading 1 5 2" xfId="23575" xr:uid="{00000000-0005-0000-0000-0000E77D0000}"/>
    <cellStyle name="Heading 1 5 2 2" xfId="23576" xr:uid="{00000000-0005-0000-0000-0000E87D0000}"/>
    <cellStyle name="Heading 1 5 2 3" xfId="23577" xr:uid="{00000000-0005-0000-0000-0000E97D0000}"/>
    <cellStyle name="Heading 1 5 2_AVA DVA EL" xfId="23578" xr:uid="{00000000-0005-0000-0000-0000EA7D0000}"/>
    <cellStyle name="Heading 1 5 3" xfId="23579" xr:uid="{00000000-0005-0000-0000-0000EB7D0000}"/>
    <cellStyle name="Heading 1 5_AVA DVA EL" xfId="23580" xr:uid="{00000000-0005-0000-0000-0000EC7D0000}"/>
    <cellStyle name="Heading 1 6" xfId="6824" xr:uid="{00000000-0005-0000-0000-0000ED7D0000}"/>
    <cellStyle name="Heading 1 6 2" xfId="23581" xr:uid="{00000000-0005-0000-0000-0000EE7D0000}"/>
    <cellStyle name="Heading 1 6 2 2" xfId="23582" xr:uid="{00000000-0005-0000-0000-0000EF7D0000}"/>
    <cellStyle name="Heading 1 6 2 3" xfId="23583" xr:uid="{00000000-0005-0000-0000-0000F07D0000}"/>
    <cellStyle name="Heading 1 6 2_AVA DVA EL" xfId="23584" xr:uid="{00000000-0005-0000-0000-0000F17D0000}"/>
    <cellStyle name="Heading 1 6 3" xfId="23585" xr:uid="{00000000-0005-0000-0000-0000F27D0000}"/>
    <cellStyle name="Heading 1 6_AVA DVA EL" xfId="23586" xr:uid="{00000000-0005-0000-0000-0000F37D0000}"/>
    <cellStyle name="Heading 1 7" xfId="6825" xr:uid="{00000000-0005-0000-0000-0000F47D0000}"/>
    <cellStyle name="Heading 1 7 2" xfId="23587" xr:uid="{00000000-0005-0000-0000-0000F57D0000}"/>
    <cellStyle name="Heading 1 7 2 2" xfId="23588" xr:uid="{00000000-0005-0000-0000-0000F67D0000}"/>
    <cellStyle name="Heading 1 7 2 3" xfId="23589" xr:uid="{00000000-0005-0000-0000-0000F77D0000}"/>
    <cellStyle name="Heading 1 7 2_AVA DVA EL" xfId="23590" xr:uid="{00000000-0005-0000-0000-0000F87D0000}"/>
    <cellStyle name="Heading 1 7 3" xfId="23591" xr:uid="{00000000-0005-0000-0000-0000F97D0000}"/>
    <cellStyle name="Heading 1 7_AVA DVA EL" xfId="23592" xr:uid="{00000000-0005-0000-0000-0000FA7D0000}"/>
    <cellStyle name="Heading 1 8" xfId="6826" xr:uid="{00000000-0005-0000-0000-0000FB7D0000}"/>
    <cellStyle name="Heading 1 8 2" xfId="23593" xr:uid="{00000000-0005-0000-0000-0000FC7D0000}"/>
    <cellStyle name="Heading 1 8 2 2" xfId="23594" xr:uid="{00000000-0005-0000-0000-0000FD7D0000}"/>
    <cellStyle name="Heading 1 8 2 3" xfId="23595" xr:uid="{00000000-0005-0000-0000-0000FE7D0000}"/>
    <cellStyle name="Heading 1 8 2_AVA DVA EL" xfId="23596" xr:uid="{00000000-0005-0000-0000-0000FF7D0000}"/>
    <cellStyle name="Heading 1 8 3" xfId="23597" xr:uid="{00000000-0005-0000-0000-0000007E0000}"/>
    <cellStyle name="Heading 1 8_AVA DVA EL" xfId="23598" xr:uid="{00000000-0005-0000-0000-0000017E0000}"/>
    <cellStyle name="Heading 1 9" xfId="6827" xr:uid="{00000000-0005-0000-0000-0000027E0000}"/>
    <cellStyle name="Heading 1 9 2" xfId="23599" xr:uid="{00000000-0005-0000-0000-0000037E0000}"/>
    <cellStyle name="Heading 1 9 2 2" xfId="23600" xr:uid="{00000000-0005-0000-0000-0000047E0000}"/>
    <cellStyle name="Heading 1 9 2 3" xfId="23601" xr:uid="{00000000-0005-0000-0000-0000057E0000}"/>
    <cellStyle name="Heading 1 9 2_AVA DVA EL" xfId="23602" xr:uid="{00000000-0005-0000-0000-0000067E0000}"/>
    <cellStyle name="Heading 1 9 3" xfId="23603" xr:uid="{00000000-0005-0000-0000-0000077E0000}"/>
    <cellStyle name="Heading 1 9_AVA DVA EL" xfId="23604" xr:uid="{00000000-0005-0000-0000-0000087E0000}"/>
    <cellStyle name="Heading 1 Above" xfId="23605" xr:uid="{00000000-0005-0000-0000-0000097E0000}"/>
    <cellStyle name="Heading 1 Above 2" xfId="23606" xr:uid="{00000000-0005-0000-0000-00000A7E0000}"/>
    <cellStyle name="Heading 1 Above 3" xfId="23607" xr:uid="{00000000-0005-0000-0000-00000B7E0000}"/>
    <cellStyle name="Heading 1 Above_AVA DVA EL" xfId="23608" xr:uid="{00000000-0005-0000-0000-00000C7E0000}"/>
    <cellStyle name="Heading 1_06-Tilknytta 0906" xfId="48747" xr:uid="{00000000-0005-0000-0000-00000D7E0000}"/>
    <cellStyle name="Heading 1+" xfId="23609" xr:uid="{00000000-0005-0000-0000-00000E7E0000}"/>
    <cellStyle name="Heading 1+ 2" xfId="23610" xr:uid="{00000000-0005-0000-0000-00000F7E0000}"/>
    <cellStyle name="Heading 1+ 2 2" xfId="48748" xr:uid="{00000000-0005-0000-0000-0000107E0000}"/>
    <cellStyle name="Heading 1+ 3" xfId="23611" xr:uid="{00000000-0005-0000-0000-0000117E0000}"/>
    <cellStyle name="Heading 1+_7. Other MTM adjustments" xfId="48749" xr:uid="{00000000-0005-0000-0000-0000127E0000}"/>
    <cellStyle name="heading 10" xfId="48750" xr:uid="{00000000-0005-0000-0000-0000137E0000}"/>
    <cellStyle name="Heading 2" xfId="6828" xr:uid="{00000000-0005-0000-0000-0000147E0000}"/>
    <cellStyle name="Heading 2 10" xfId="6829" xr:uid="{00000000-0005-0000-0000-0000157E0000}"/>
    <cellStyle name="Heading 2 10 2" xfId="23612" xr:uid="{00000000-0005-0000-0000-0000167E0000}"/>
    <cellStyle name="Heading 2 10 3" xfId="23613" xr:uid="{00000000-0005-0000-0000-0000177E0000}"/>
    <cellStyle name="Heading 2 10_AVA DVA EL" xfId="23614" xr:uid="{00000000-0005-0000-0000-0000187E0000}"/>
    <cellStyle name="Heading 2 11" xfId="6830" xr:uid="{00000000-0005-0000-0000-0000197E0000}"/>
    <cellStyle name="Heading 2 11 2" xfId="23615" xr:uid="{00000000-0005-0000-0000-00001A7E0000}"/>
    <cellStyle name="Heading 2 11 3" xfId="23616" xr:uid="{00000000-0005-0000-0000-00001B7E0000}"/>
    <cellStyle name="Heading 2 11_AVA DVA EL" xfId="23617" xr:uid="{00000000-0005-0000-0000-00001C7E0000}"/>
    <cellStyle name="Heading 2 12" xfId="23618" xr:uid="{00000000-0005-0000-0000-00001D7E0000}"/>
    <cellStyle name="Heading 2 12 2" xfId="23619" xr:uid="{00000000-0005-0000-0000-00001E7E0000}"/>
    <cellStyle name="Heading 2 12 3" xfId="23620" xr:uid="{00000000-0005-0000-0000-00001F7E0000}"/>
    <cellStyle name="Heading 2 12_AVA DVA EL" xfId="23621" xr:uid="{00000000-0005-0000-0000-0000207E0000}"/>
    <cellStyle name="Heading 2 13" xfId="23622" xr:uid="{00000000-0005-0000-0000-0000217E0000}"/>
    <cellStyle name="Heading 2 13 2" xfId="23623" xr:uid="{00000000-0005-0000-0000-0000227E0000}"/>
    <cellStyle name="Heading 2 13 3" xfId="23624" xr:uid="{00000000-0005-0000-0000-0000237E0000}"/>
    <cellStyle name="Heading 2 13_AVA DVA EL" xfId="23625" xr:uid="{00000000-0005-0000-0000-0000247E0000}"/>
    <cellStyle name="Heading 2 14" xfId="40044" xr:uid="{00000000-0005-0000-0000-0000257E0000}"/>
    <cellStyle name="Heading 2 15" xfId="48751" xr:uid="{00000000-0005-0000-0000-0000267E0000}"/>
    <cellStyle name="Heading 2 16" xfId="48752" xr:uid="{00000000-0005-0000-0000-0000277E0000}"/>
    <cellStyle name="Heading 2 2" xfId="6831" xr:uid="{00000000-0005-0000-0000-0000287E0000}"/>
    <cellStyle name="Heading 2 2 2" xfId="6832" xr:uid="{00000000-0005-0000-0000-0000297E0000}"/>
    <cellStyle name="Heading 2 2 2 2" xfId="23626" xr:uid="{00000000-0005-0000-0000-00002A7E0000}"/>
    <cellStyle name="Heading 2 2 2 2 2" xfId="23627" xr:uid="{00000000-0005-0000-0000-00002B7E0000}"/>
    <cellStyle name="Heading 2 2 2 2 3" xfId="23628" xr:uid="{00000000-0005-0000-0000-00002C7E0000}"/>
    <cellStyle name="Heading 2 2 2 2_AVA DVA EL" xfId="23629" xr:uid="{00000000-0005-0000-0000-00002D7E0000}"/>
    <cellStyle name="Heading 2 2 2 3" xfId="23630" xr:uid="{00000000-0005-0000-0000-00002E7E0000}"/>
    <cellStyle name="Heading 2 2 2 3 2" xfId="23631" xr:uid="{00000000-0005-0000-0000-00002F7E0000}"/>
    <cellStyle name="Heading 2 2 2 3 3" xfId="23632" xr:uid="{00000000-0005-0000-0000-0000307E0000}"/>
    <cellStyle name="Heading 2 2 2 3_AVA DVA EL" xfId="23633" xr:uid="{00000000-0005-0000-0000-0000317E0000}"/>
    <cellStyle name="Heading 2 2 2 4" xfId="23634" xr:uid="{00000000-0005-0000-0000-0000327E0000}"/>
    <cellStyle name="Heading 2 2 2 4 2" xfId="23635" xr:uid="{00000000-0005-0000-0000-0000337E0000}"/>
    <cellStyle name="Heading 2 2 2 4 3" xfId="23636" xr:uid="{00000000-0005-0000-0000-0000347E0000}"/>
    <cellStyle name="Heading 2 2 2 4_AVA DVA EL" xfId="23637" xr:uid="{00000000-0005-0000-0000-0000357E0000}"/>
    <cellStyle name="Heading 2 2 2 5" xfId="23638" xr:uid="{00000000-0005-0000-0000-0000367E0000}"/>
    <cellStyle name="Heading 2 2 2 5 2" xfId="23639" xr:uid="{00000000-0005-0000-0000-0000377E0000}"/>
    <cellStyle name="Heading 2 2 2 5 3" xfId="23640" xr:uid="{00000000-0005-0000-0000-0000387E0000}"/>
    <cellStyle name="Heading 2 2 2 5_AVA DVA EL" xfId="23641" xr:uid="{00000000-0005-0000-0000-0000397E0000}"/>
    <cellStyle name="Heading 2 2 2 6" xfId="23642" xr:uid="{00000000-0005-0000-0000-00003A7E0000}"/>
    <cellStyle name="Heading 2 2 2 6 2" xfId="23643" xr:uid="{00000000-0005-0000-0000-00003B7E0000}"/>
    <cellStyle name="Heading 2 2 2 6 3" xfId="23644" xr:uid="{00000000-0005-0000-0000-00003C7E0000}"/>
    <cellStyle name="Heading 2 2 2 6_AVA DVA EL" xfId="23645" xr:uid="{00000000-0005-0000-0000-00003D7E0000}"/>
    <cellStyle name="Heading 2 2 2 7" xfId="23646" xr:uid="{00000000-0005-0000-0000-00003E7E0000}"/>
    <cellStyle name="Heading 2 2 2_A01" xfId="35911" xr:uid="{00000000-0005-0000-0000-00003F7E0000}"/>
    <cellStyle name="Heading 2 2 3" xfId="23647" xr:uid="{00000000-0005-0000-0000-0000407E0000}"/>
    <cellStyle name="Heading 2 2 3 2" xfId="23648" xr:uid="{00000000-0005-0000-0000-0000417E0000}"/>
    <cellStyle name="Heading 2 2 3 2 2" xfId="23649" xr:uid="{00000000-0005-0000-0000-0000427E0000}"/>
    <cellStyle name="Heading 2 2 3 2 3" xfId="23650" xr:uid="{00000000-0005-0000-0000-0000437E0000}"/>
    <cellStyle name="Heading 2 2 3 2_AVA DVA EL" xfId="23651" xr:uid="{00000000-0005-0000-0000-0000447E0000}"/>
    <cellStyle name="Heading 2 2 3 3" xfId="23652" xr:uid="{00000000-0005-0000-0000-0000457E0000}"/>
    <cellStyle name="Heading 2 2 3 4" xfId="23653" xr:uid="{00000000-0005-0000-0000-0000467E0000}"/>
    <cellStyle name="Heading 2 2 3 5" xfId="35681" xr:uid="{00000000-0005-0000-0000-0000477E0000}"/>
    <cellStyle name="Heading 2 2 3_AVA DVA EL" xfId="23654" xr:uid="{00000000-0005-0000-0000-0000487E0000}"/>
    <cellStyle name="Heading 2 2 4" xfId="23655" xr:uid="{00000000-0005-0000-0000-0000497E0000}"/>
    <cellStyle name="Heading 2 2 4 2" xfId="23656" xr:uid="{00000000-0005-0000-0000-00004A7E0000}"/>
    <cellStyle name="Heading 2 2 4 3" xfId="23657" xr:uid="{00000000-0005-0000-0000-00004B7E0000}"/>
    <cellStyle name="Heading 2 2 4_AVA DVA EL" xfId="23658" xr:uid="{00000000-0005-0000-0000-00004C7E0000}"/>
    <cellStyle name="Heading 2 2 5" xfId="23659" xr:uid="{00000000-0005-0000-0000-00004D7E0000}"/>
    <cellStyle name="Heading 2 2 5 2" xfId="23660" xr:uid="{00000000-0005-0000-0000-00004E7E0000}"/>
    <cellStyle name="Heading 2 2 5 3" xfId="23661" xr:uid="{00000000-0005-0000-0000-00004F7E0000}"/>
    <cellStyle name="Heading 2 2 5_AVA DVA EL" xfId="23662" xr:uid="{00000000-0005-0000-0000-0000507E0000}"/>
    <cellStyle name="Heading 2 2 6" xfId="23663" xr:uid="{00000000-0005-0000-0000-0000517E0000}"/>
    <cellStyle name="Heading 2 2 6 2" xfId="23664" xr:uid="{00000000-0005-0000-0000-0000527E0000}"/>
    <cellStyle name="Heading 2 2 6 3" xfId="23665" xr:uid="{00000000-0005-0000-0000-0000537E0000}"/>
    <cellStyle name="Heading 2 2 6_AVA DVA EL" xfId="23666" xr:uid="{00000000-0005-0000-0000-0000547E0000}"/>
    <cellStyle name="Heading 2 2 7" xfId="23667" xr:uid="{00000000-0005-0000-0000-0000557E0000}"/>
    <cellStyle name="Heading 2 2 7 2" xfId="23668" xr:uid="{00000000-0005-0000-0000-0000567E0000}"/>
    <cellStyle name="Heading 2 2 7 3" xfId="23669" xr:uid="{00000000-0005-0000-0000-0000577E0000}"/>
    <cellStyle name="Heading 2 2 7_AVA DVA EL" xfId="23670" xr:uid="{00000000-0005-0000-0000-0000587E0000}"/>
    <cellStyle name="Heading 2 2 8" xfId="23671" xr:uid="{00000000-0005-0000-0000-0000597E0000}"/>
    <cellStyle name="Heading 2 2 9" xfId="48753" xr:uid="{00000000-0005-0000-0000-00005A7E0000}"/>
    <cellStyle name="Heading 2 2_4Q16" xfId="23672" xr:uid="{00000000-0005-0000-0000-00005B7E0000}"/>
    <cellStyle name="Heading 2 3" xfId="6833" xr:uid="{00000000-0005-0000-0000-00005C7E0000}"/>
    <cellStyle name="Heading 2 3 2" xfId="23673" xr:uid="{00000000-0005-0000-0000-00005D7E0000}"/>
    <cellStyle name="Heading 2 3 2 2" xfId="23674" xr:uid="{00000000-0005-0000-0000-00005E7E0000}"/>
    <cellStyle name="Heading 2 3 2 3" xfId="23675" xr:uid="{00000000-0005-0000-0000-00005F7E0000}"/>
    <cellStyle name="Heading 2 3 2_AVA DVA EL" xfId="23676" xr:uid="{00000000-0005-0000-0000-0000607E0000}"/>
    <cellStyle name="Heading 2 3 3" xfId="23677" xr:uid="{00000000-0005-0000-0000-0000617E0000}"/>
    <cellStyle name="Heading 2 3_AVA DVA EL" xfId="23678" xr:uid="{00000000-0005-0000-0000-0000627E0000}"/>
    <cellStyle name="Heading 2 4" xfId="6834" xr:uid="{00000000-0005-0000-0000-0000637E0000}"/>
    <cellStyle name="Heading 2 4 2" xfId="23679" xr:uid="{00000000-0005-0000-0000-0000647E0000}"/>
    <cellStyle name="Heading 2 4 2 2" xfId="23680" xr:uid="{00000000-0005-0000-0000-0000657E0000}"/>
    <cellStyle name="Heading 2 4 2 3" xfId="23681" xr:uid="{00000000-0005-0000-0000-0000667E0000}"/>
    <cellStyle name="Heading 2 4 2_AVA DVA EL" xfId="23682" xr:uid="{00000000-0005-0000-0000-0000677E0000}"/>
    <cellStyle name="Heading 2 4 3" xfId="23683" xr:uid="{00000000-0005-0000-0000-0000687E0000}"/>
    <cellStyle name="Heading 2 4 3 2" xfId="23684" xr:uid="{00000000-0005-0000-0000-0000697E0000}"/>
    <cellStyle name="Heading 2 4 3 3" xfId="23685" xr:uid="{00000000-0005-0000-0000-00006A7E0000}"/>
    <cellStyle name="Heading 2 4 3_AVA DVA EL" xfId="23686" xr:uid="{00000000-0005-0000-0000-00006B7E0000}"/>
    <cellStyle name="Heading 2 4 4" xfId="23687" xr:uid="{00000000-0005-0000-0000-00006C7E0000}"/>
    <cellStyle name="Heading 2 4 4 2" xfId="23688" xr:uid="{00000000-0005-0000-0000-00006D7E0000}"/>
    <cellStyle name="Heading 2 4 4 3" xfId="23689" xr:uid="{00000000-0005-0000-0000-00006E7E0000}"/>
    <cellStyle name="Heading 2 4 4_AVA DVA EL" xfId="23690" xr:uid="{00000000-0005-0000-0000-00006F7E0000}"/>
    <cellStyle name="Heading 2 4 5" xfId="23691" xr:uid="{00000000-0005-0000-0000-0000707E0000}"/>
    <cellStyle name="Heading 2 4_AVA DVA EL" xfId="23692" xr:uid="{00000000-0005-0000-0000-0000717E0000}"/>
    <cellStyle name="Heading 2 5" xfId="6835" xr:uid="{00000000-0005-0000-0000-0000727E0000}"/>
    <cellStyle name="Heading 2 5 2" xfId="23693" xr:uid="{00000000-0005-0000-0000-0000737E0000}"/>
    <cellStyle name="Heading 2 5 2 2" xfId="23694" xr:uid="{00000000-0005-0000-0000-0000747E0000}"/>
    <cellStyle name="Heading 2 5 2 3" xfId="23695" xr:uid="{00000000-0005-0000-0000-0000757E0000}"/>
    <cellStyle name="Heading 2 5 2_AVA DVA EL" xfId="23696" xr:uid="{00000000-0005-0000-0000-0000767E0000}"/>
    <cellStyle name="Heading 2 5 3" xfId="23697" xr:uid="{00000000-0005-0000-0000-0000777E0000}"/>
    <cellStyle name="Heading 2 5_AVA DVA EL" xfId="23698" xr:uid="{00000000-0005-0000-0000-0000787E0000}"/>
    <cellStyle name="Heading 2 6" xfId="6836" xr:uid="{00000000-0005-0000-0000-0000797E0000}"/>
    <cellStyle name="Heading 2 6 2" xfId="23699" xr:uid="{00000000-0005-0000-0000-00007A7E0000}"/>
    <cellStyle name="Heading 2 6 2 2" xfId="23700" xr:uid="{00000000-0005-0000-0000-00007B7E0000}"/>
    <cellStyle name="Heading 2 6 2 3" xfId="23701" xr:uid="{00000000-0005-0000-0000-00007C7E0000}"/>
    <cellStyle name="Heading 2 6 2_AVA DVA EL" xfId="23702" xr:uid="{00000000-0005-0000-0000-00007D7E0000}"/>
    <cellStyle name="Heading 2 6 3" xfId="23703" xr:uid="{00000000-0005-0000-0000-00007E7E0000}"/>
    <cellStyle name="Heading 2 6_AVA DVA EL" xfId="23704" xr:uid="{00000000-0005-0000-0000-00007F7E0000}"/>
    <cellStyle name="Heading 2 7" xfId="6837" xr:uid="{00000000-0005-0000-0000-0000807E0000}"/>
    <cellStyle name="Heading 2 7 2" xfId="23705" xr:uid="{00000000-0005-0000-0000-0000817E0000}"/>
    <cellStyle name="Heading 2 7 2 2" xfId="23706" xr:uid="{00000000-0005-0000-0000-0000827E0000}"/>
    <cellStyle name="Heading 2 7 2 3" xfId="23707" xr:uid="{00000000-0005-0000-0000-0000837E0000}"/>
    <cellStyle name="Heading 2 7 2_AVA DVA EL" xfId="23708" xr:uid="{00000000-0005-0000-0000-0000847E0000}"/>
    <cellStyle name="Heading 2 7 3" xfId="23709" xr:uid="{00000000-0005-0000-0000-0000857E0000}"/>
    <cellStyle name="Heading 2 7_AVA DVA EL" xfId="23710" xr:uid="{00000000-0005-0000-0000-0000867E0000}"/>
    <cellStyle name="Heading 2 8" xfId="6838" xr:uid="{00000000-0005-0000-0000-0000877E0000}"/>
    <cellStyle name="Heading 2 8 2" xfId="23711" xr:uid="{00000000-0005-0000-0000-0000887E0000}"/>
    <cellStyle name="Heading 2 8 2 2" xfId="23712" xr:uid="{00000000-0005-0000-0000-0000897E0000}"/>
    <cellStyle name="Heading 2 8 2 3" xfId="23713" xr:uid="{00000000-0005-0000-0000-00008A7E0000}"/>
    <cellStyle name="Heading 2 8 2_AVA DVA EL" xfId="23714" xr:uid="{00000000-0005-0000-0000-00008B7E0000}"/>
    <cellStyle name="Heading 2 8 3" xfId="23715" xr:uid="{00000000-0005-0000-0000-00008C7E0000}"/>
    <cellStyle name="Heading 2 8_AVA DVA EL" xfId="23716" xr:uid="{00000000-0005-0000-0000-00008D7E0000}"/>
    <cellStyle name="Heading 2 9" xfId="6839" xr:uid="{00000000-0005-0000-0000-00008E7E0000}"/>
    <cellStyle name="Heading 2 9 2" xfId="23717" xr:uid="{00000000-0005-0000-0000-00008F7E0000}"/>
    <cellStyle name="Heading 2 9 2 2" xfId="23718" xr:uid="{00000000-0005-0000-0000-0000907E0000}"/>
    <cellStyle name="Heading 2 9 2 3" xfId="23719" xr:uid="{00000000-0005-0000-0000-0000917E0000}"/>
    <cellStyle name="Heading 2 9 2_AVA DVA EL" xfId="23720" xr:uid="{00000000-0005-0000-0000-0000927E0000}"/>
    <cellStyle name="Heading 2 9 3" xfId="23721" xr:uid="{00000000-0005-0000-0000-0000937E0000}"/>
    <cellStyle name="Heading 2 9_AVA DVA EL" xfId="23722" xr:uid="{00000000-0005-0000-0000-0000947E0000}"/>
    <cellStyle name="Heading 2 Below" xfId="23723" xr:uid="{00000000-0005-0000-0000-0000957E0000}"/>
    <cellStyle name="Heading 2 Below 2" xfId="23724" xr:uid="{00000000-0005-0000-0000-0000967E0000}"/>
    <cellStyle name="Heading 2 Below 3" xfId="23725" xr:uid="{00000000-0005-0000-0000-0000977E0000}"/>
    <cellStyle name="Heading 2 Below_AVA DVA EL" xfId="23726" xr:uid="{00000000-0005-0000-0000-0000987E0000}"/>
    <cellStyle name="Heading 2_06-Tilknytta 0906" xfId="48754" xr:uid="{00000000-0005-0000-0000-0000997E0000}"/>
    <cellStyle name="Heading 2+" xfId="23727" xr:uid="{00000000-0005-0000-0000-00009A7E0000}"/>
    <cellStyle name="Heading 2+ 2" xfId="23728" xr:uid="{00000000-0005-0000-0000-00009B7E0000}"/>
    <cellStyle name="Heading 2+ 2 2" xfId="48755" xr:uid="{00000000-0005-0000-0000-00009C7E0000}"/>
    <cellStyle name="Heading 2+ 3" xfId="23729" xr:uid="{00000000-0005-0000-0000-00009D7E0000}"/>
    <cellStyle name="Heading 2+_7. Other MTM adjustments" xfId="48756" xr:uid="{00000000-0005-0000-0000-00009E7E0000}"/>
    <cellStyle name="Heading 3" xfId="6840" xr:uid="{00000000-0005-0000-0000-00009F7E0000}"/>
    <cellStyle name="Heading 3 10" xfId="6841" xr:uid="{00000000-0005-0000-0000-0000A07E0000}"/>
    <cellStyle name="Heading 3 10 2" xfId="23730" xr:uid="{00000000-0005-0000-0000-0000A17E0000}"/>
    <cellStyle name="Heading 3 10 3" xfId="23731" xr:uid="{00000000-0005-0000-0000-0000A27E0000}"/>
    <cellStyle name="Heading 3 10_AVA DVA EL" xfId="23732" xr:uid="{00000000-0005-0000-0000-0000A37E0000}"/>
    <cellStyle name="Heading 3 11" xfId="6842" xr:uid="{00000000-0005-0000-0000-0000A47E0000}"/>
    <cellStyle name="Heading 3 11 2" xfId="23733" xr:uid="{00000000-0005-0000-0000-0000A57E0000}"/>
    <cellStyle name="Heading 3 11 3" xfId="23734" xr:uid="{00000000-0005-0000-0000-0000A67E0000}"/>
    <cellStyle name="Heading 3 11_AVA DVA EL" xfId="23735" xr:uid="{00000000-0005-0000-0000-0000A77E0000}"/>
    <cellStyle name="Heading 3 12" xfId="23736" xr:uid="{00000000-0005-0000-0000-0000A87E0000}"/>
    <cellStyle name="Heading 3 12 2" xfId="23737" xr:uid="{00000000-0005-0000-0000-0000A97E0000}"/>
    <cellStyle name="Heading 3 12 3" xfId="23738" xr:uid="{00000000-0005-0000-0000-0000AA7E0000}"/>
    <cellStyle name="Heading 3 12_AVA DVA EL" xfId="23739" xr:uid="{00000000-0005-0000-0000-0000AB7E0000}"/>
    <cellStyle name="Heading 3 13" xfId="23740" xr:uid="{00000000-0005-0000-0000-0000AC7E0000}"/>
    <cellStyle name="Heading 3 13 2" xfId="23741" xr:uid="{00000000-0005-0000-0000-0000AD7E0000}"/>
    <cellStyle name="Heading 3 13 3" xfId="23742" xr:uid="{00000000-0005-0000-0000-0000AE7E0000}"/>
    <cellStyle name="Heading 3 13_AVA DVA EL" xfId="23743" xr:uid="{00000000-0005-0000-0000-0000AF7E0000}"/>
    <cellStyle name="Heading 3 14" xfId="40045" xr:uid="{00000000-0005-0000-0000-0000B07E0000}"/>
    <cellStyle name="Heading 3 15" xfId="48757" xr:uid="{00000000-0005-0000-0000-0000B17E0000}"/>
    <cellStyle name="Heading 3 16" xfId="48758" xr:uid="{00000000-0005-0000-0000-0000B27E0000}"/>
    <cellStyle name="Heading 3 2" xfId="6843" xr:uid="{00000000-0005-0000-0000-0000B37E0000}"/>
    <cellStyle name="Heading 3 2 10" xfId="23744" xr:uid="{00000000-0005-0000-0000-0000B47E0000}"/>
    <cellStyle name="Heading 3 2 10 2" xfId="23745" xr:uid="{00000000-0005-0000-0000-0000B57E0000}"/>
    <cellStyle name="Heading 3 2 10 3" xfId="23746" xr:uid="{00000000-0005-0000-0000-0000B67E0000}"/>
    <cellStyle name="Heading 3 2 10_AVA DVA EL" xfId="23747" xr:uid="{00000000-0005-0000-0000-0000B77E0000}"/>
    <cellStyle name="Heading 3 2 11" xfId="23748" xr:uid="{00000000-0005-0000-0000-0000B87E0000}"/>
    <cellStyle name="Heading 3 2 11 2" xfId="23749" xr:uid="{00000000-0005-0000-0000-0000B97E0000}"/>
    <cellStyle name="Heading 3 2 11 3" xfId="23750" xr:uid="{00000000-0005-0000-0000-0000BA7E0000}"/>
    <cellStyle name="Heading 3 2 11_AVA DVA EL" xfId="23751" xr:uid="{00000000-0005-0000-0000-0000BB7E0000}"/>
    <cellStyle name="Heading 3 2 12" xfId="23752" xr:uid="{00000000-0005-0000-0000-0000BC7E0000}"/>
    <cellStyle name="Heading 3 2 13" xfId="36838" xr:uid="{00000000-0005-0000-0000-0000BD7E0000}"/>
    <cellStyle name="Heading 3 2 2" xfId="6844" xr:uid="{00000000-0005-0000-0000-0000BE7E0000}"/>
    <cellStyle name="Heading 3 2 2 2" xfId="23753" xr:uid="{00000000-0005-0000-0000-0000BF7E0000}"/>
    <cellStyle name="Heading 3 2 2 2 2" xfId="23754" xr:uid="{00000000-0005-0000-0000-0000C07E0000}"/>
    <cellStyle name="Heading 3 2 2 2 3" xfId="23755" xr:uid="{00000000-0005-0000-0000-0000C17E0000}"/>
    <cellStyle name="Heading 3 2 2 2_AVA DVA EL" xfId="23756" xr:uid="{00000000-0005-0000-0000-0000C27E0000}"/>
    <cellStyle name="Heading 3 2 2 3" xfId="23757" xr:uid="{00000000-0005-0000-0000-0000C37E0000}"/>
    <cellStyle name="Heading 3 2 2 3 2" xfId="23758" xr:uid="{00000000-0005-0000-0000-0000C47E0000}"/>
    <cellStyle name="Heading 3 2 2 3 3" xfId="23759" xr:uid="{00000000-0005-0000-0000-0000C57E0000}"/>
    <cellStyle name="Heading 3 2 2 3_AVA DVA EL" xfId="23760" xr:uid="{00000000-0005-0000-0000-0000C67E0000}"/>
    <cellStyle name="Heading 3 2 2 4" xfId="23761" xr:uid="{00000000-0005-0000-0000-0000C77E0000}"/>
    <cellStyle name="Heading 3 2 2 4 2" xfId="23762" xr:uid="{00000000-0005-0000-0000-0000C87E0000}"/>
    <cellStyle name="Heading 3 2 2 4 3" xfId="23763" xr:uid="{00000000-0005-0000-0000-0000C97E0000}"/>
    <cellStyle name="Heading 3 2 2 4_AVA DVA EL" xfId="23764" xr:uid="{00000000-0005-0000-0000-0000CA7E0000}"/>
    <cellStyle name="Heading 3 2 2 5" xfId="23765" xr:uid="{00000000-0005-0000-0000-0000CB7E0000}"/>
    <cellStyle name="Heading 3 2 2 5 2" xfId="23766" xr:uid="{00000000-0005-0000-0000-0000CC7E0000}"/>
    <cellStyle name="Heading 3 2 2 5 3" xfId="23767" xr:uid="{00000000-0005-0000-0000-0000CD7E0000}"/>
    <cellStyle name="Heading 3 2 2 5_AVA DVA EL" xfId="23768" xr:uid="{00000000-0005-0000-0000-0000CE7E0000}"/>
    <cellStyle name="Heading 3 2 2 6" xfId="23769" xr:uid="{00000000-0005-0000-0000-0000CF7E0000}"/>
    <cellStyle name="Heading 3 2 2 6 2" xfId="23770" xr:uid="{00000000-0005-0000-0000-0000D07E0000}"/>
    <cellStyle name="Heading 3 2 2 6 3" xfId="23771" xr:uid="{00000000-0005-0000-0000-0000D17E0000}"/>
    <cellStyle name="Heading 3 2 2 6_AVA DVA EL" xfId="23772" xr:uid="{00000000-0005-0000-0000-0000D27E0000}"/>
    <cellStyle name="Heading 3 2 2 7" xfId="23773" xr:uid="{00000000-0005-0000-0000-0000D37E0000}"/>
    <cellStyle name="Heading 3 2 2_A01" xfId="35912" xr:uid="{00000000-0005-0000-0000-0000D47E0000}"/>
    <cellStyle name="Heading 3 2 3" xfId="23774" xr:uid="{00000000-0005-0000-0000-0000D57E0000}"/>
    <cellStyle name="Heading 3 2 3 2" xfId="23775" xr:uid="{00000000-0005-0000-0000-0000D67E0000}"/>
    <cellStyle name="Heading 3 2 3 2 2" xfId="23776" xr:uid="{00000000-0005-0000-0000-0000D77E0000}"/>
    <cellStyle name="Heading 3 2 3 2 3" xfId="23777" xr:uid="{00000000-0005-0000-0000-0000D87E0000}"/>
    <cellStyle name="Heading 3 2 3 2_AVA DVA EL" xfId="23778" xr:uid="{00000000-0005-0000-0000-0000D97E0000}"/>
    <cellStyle name="Heading 3 2 3 3" xfId="23779" xr:uid="{00000000-0005-0000-0000-0000DA7E0000}"/>
    <cellStyle name="Heading 3 2 3 4" xfId="23780" xr:uid="{00000000-0005-0000-0000-0000DB7E0000}"/>
    <cellStyle name="Heading 3 2 3_AVA DVA EL" xfId="23781" xr:uid="{00000000-0005-0000-0000-0000DC7E0000}"/>
    <cellStyle name="Heading 3 2 4" xfId="23782" xr:uid="{00000000-0005-0000-0000-0000DD7E0000}"/>
    <cellStyle name="Heading 3 2 4 2" xfId="23783" xr:uid="{00000000-0005-0000-0000-0000DE7E0000}"/>
    <cellStyle name="Heading 3 2 4 3" xfId="23784" xr:uid="{00000000-0005-0000-0000-0000DF7E0000}"/>
    <cellStyle name="Heading 3 2 4_AVA DVA EL" xfId="23785" xr:uid="{00000000-0005-0000-0000-0000E07E0000}"/>
    <cellStyle name="Heading 3 2 5" xfId="23786" xr:uid="{00000000-0005-0000-0000-0000E17E0000}"/>
    <cellStyle name="Heading 3 2 5 2" xfId="23787" xr:uid="{00000000-0005-0000-0000-0000E27E0000}"/>
    <cellStyle name="Heading 3 2 5 3" xfId="23788" xr:uid="{00000000-0005-0000-0000-0000E37E0000}"/>
    <cellStyle name="Heading 3 2 5_AVA DVA EL" xfId="23789" xr:uid="{00000000-0005-0000-0000-0000E47E0000}"/>
    <cellStyle name="Heading 3 2 6" xfId="23790" xr:uid="{00000000-0005-0000-0000-0000E57E0000}"/>
    <cellStyle name="Heading 3 2 6 2" xfId="23791" xr:uid="{00000000-0005-0000-0000-0000E67E0000}"/>
    <cellStyle name="Heading 3 2 6 2 2" xfId="23792" xr:uid="{00000000-0005-0000-0000-0000E77E0000}"/>
    <cellStyle name="Heading 3 2 6 2 3" xfId="23793" xr:uid="{00000000-0005-0000-0000-0000E87E0000}"/>
    <cellStyle name="Heading 3 2 6 2_AVA DVA EL" xfId="23794" xr:uid="{00000000-0005-0000-0000-0000E97E0000}"/>
    <cellStyle name="Heading 3 2 6 3" xfId="23795" xr:uid="{00000000-0005-0000-0000-0000EA7E0000}"/>
    <cellStyle name="Heading 3 2 6 4" xfId="23796" xr:uid="{00000000-0005-0000-0000-0000EB7E0000}"/>
    <cellStyle name="Heading 3 2 6_AVA DVA EL" xfId="23797" xr:uid="{00000000-0005-0000-0000-0000EC7E0000}"/>
    <cellStyle name="Heading 3 2 7" xfId="23798" xr:uid="{00000000-0005-0000-0000-0000ED7E0000}"/>
    <cellStyle name="Heading 3 2 7 2" xfId="23799" xr:uid="{00000000-0005-0000-0000-0000EE7E0000}"/>
    <cellStyle name="Heading 3 2 7 2 2" xfId="23800" xr:uid="{00000000-0005-0000-0000-0000EF7E0000}"/>
    <cellStyle name="Heading 3 2 7 2 3" xfId="23801" xr:uid="{00000000-0005-0000-0000-0000F07E0000}"/>
    <cellStyle name="Heading 3 2 7 2_AVA DVA EL" xfId="23802" xr:uid="{00000000-0005-0000-0000-0000F17E0000}"/>
    <cellStyle name="Heading 3 2 7 3" xfId="23803" xr:uid="{00000000-0005-0000-0000-0000F27E0000}"/>
    <cellStyle name="Heading 3 2 7 4" xfId="23804" xr:uid="{00000000-0005-0000-0000-0000F37E0000}"/>
    <cellStyle name="Heading 3 2 7_AVA DVA EL" xfId="23805" xr:uid="{00000000-0005-0000-0000-0000F47E0000}"/>
    <cellStyle name="Heading 3 2 8" xfId="23806" xr:uid="{00000000-0005-0000-0000-0000F57E0000}"/>
    <cellStyle name="Heading 3 2 8 2" xfId="23807" xr:uid="{00000000-0005-0000-0000-0000F67E0000}"/>
    <cellStyle name="Heading 3 2 8 2 2" xfId="23808" xr:uid="{00000000-0005-0000-0000-0000F77E0000}"/>
    <cellStyle name="Heading 3 2 8 2 3" xfId="23809" xr:uid="{00000000-0005-0000-0000-0000F87E0000}"/>
    <cellStyle name="Heading 3 2 8 2_AVA DVA EL" xfId="23810" xr:uid="{00000000-0005-0000-0000-0000F97E0000}"/>
    <cellStyle name="Heading 3 2 8 3" xfId="23811" xr:uid="{00000000-0005-0000-0000-0000FA7E0000}"/>
    <cellStyle name="Heading 3 2 8 4" xfId="23812" xr:uid="{00000000-0005-0000-0000-0000FB7E0000}"/>
    <cellStyle name="Heading 3 2 8_AVA DVA EL" xfId="23813" xr:uid="{00000000-0005-0000-0000-0000FC7E0000}"/>
    <cellStyle name="Heading 3 2 9" xfId="23814" xr:uid="{00000000-0005-0000-0000-0000FD7E0000}"/>
    <cellStyle name="Heading 3 2 9 2" xfId="23815" xr:uid="{00000000-0005-0000-0000-0000FE7E0000}"/>
    <cellStyle name="Heading 3 2 9 2 2" xfId="23816" xr:uid="{00000000-0005-0000-0000-0000FF7E0000}"/>
    <cellStyle name="Heading 3 2 9 2 3" xfId="23817" xr:uid="{00000000-0005-0000-0000-0000007F0000}"/>
    <cellStyle name="Heading 3 2 9 2_AVA DVA EL" xfId="23818" xr:uid="{00000000-0005-0000-0000-0000017F0000}"/>
    <cellStyle name="Heading 3 2 9 3" xfId="23819" xr:uid="{00000000-0005-0000-0000-0000027F0000}"/>
    <cellStyle name="Heading 3 2 9 4" xfId="23820" xr:uid="{00000000-0005-0000-0000-0000037F0000}"/>
    <cellStyle name="Heading 3 2 9_AVA DVA EL" xfId="23821" xr:uid="{00000000-0005-0000-0000-0000047F0000}"/>
    <cellStyle name="Heading 3 2_4Q16" xfId="23822" xr:uid="{00000000-0005-0000-0000-0000057F0000}"/>
    <cellStyle name="Heading 3 3" xfId="6845" xr:uid="{00000000-0005-0000-0000-0000067F0000}"/>
    <cellStyle name="Heading 3 3 10" xfId="23823" xr:uid="{00000000-0005-0000-0000-0000077F0000}"/>
    <cellStyle name="Heading 3 3 10 2" xfId="23824" xr:uid="{00000000-0005-0000-0000-0000087F0000}"/>
    <cellStyle name="Heading 3 3 10 3" xfId="23825" xr:uid="{00000000-0005-0000-0000-0000097F0000}"/>
    <cellStyle name="Heading 3 3 10_AVA DVA EL" xfId="23826" xr:uid="{00000000-0005-0000-0000-00000A7F0000}"/>
    <cellStyle name="Heading 3 3 11" xfId="23827" xr:uid="{00000000-0005-0000-0000-00000B7F0000}"/>
    <cellStyle name="Heading 3 3 2" xfId="23828" xr:uid="{00000000-0005-0000-0000-00000C7F0000}"/>
    <cellStyle name="Heading 3 3 2 2" xfId="23829" xr:uid="{00000000-0005-0000-0000-00000D7F0000}"/>
    <cellStyle name="Heading 3 3 2 2 2" xfId="23830" xr:uid="{00000000-0005-0000-0000-00000E7F0000}"/>
    <cellStyle name="Heading 3 3 2 2 3" xfId="23831" xr:uid="{00000000-0005-0000-0000-00000F7F0000}"/>
    <cellStyle name="Heading 3 3 2 2_AVA DVA EL" xfId="23832" xr:uid="{00000000-0005-0000-0000-0000107F0000}"/>
    <cellStyle name="Heading 3 3 2 3" xfId="23833" xr:uid="{00000000-0005-0000-0000-0000117F0000}"/>
    <cellStyle name="Heading 3 3 2 3 2" xfId="23834" xr:uid="{00000000-0005-0000-0000-0000127F0000}"/>
    <cellStyle name="Heading 3 3 2 3 3" xfId="23835" xr:uid="{00000000-0005-0000-0000-0000137F0000}"/>
    <cellStyle name="Heading 3 3 2 3_AVA DVA EL" xfId="23836" xr:uid="{00000000-0005-0000-0000-0000147F0000}"/>
    <cellStyle name="Heading 3 3 2 4" xfId="23837" xr:uid="{00000000-0005-0000-0000-0000157F0000}"/>
    <cellStyle name="Heading 3 3 2 4 2" xfId="23838" xr:uid="{00000000-0005-0000-0000-0000167F0000}"/>
    <cellStyle name="Heading 3 3 2 4 3" xfId="23839" xr:uid="{00000000-0005-0000-0000-0000177F0000}"/>
    <cellStyle name="Heading 3 3 2 4_AVA DVA EL" xfId="23840" xr:uid="{00000000-0005-0000-0000-0000187F0000}"/>
    <cellStyle name="Heading 3 3 2 5" xfId="23841" xr:uid="{00000000-0005-0000-0000-0000197F0000}"/>
    <cellStyle name="Heading 3 3 2 5 2" xfId="23842" xr:uid="{00000000-0005-0000-0000-00001A7F0000}"/>
    <cellStyle name="Heading 3 3 2 5 3" xfId="23843" xr:uid="{00000000-0005-0000-0000-00001B7F0000}"/>
    <cellStyle name="Heading 3 3 2 5_AVA DVA EL" xfId="23844" xr:uid="{00000000-0005-0000-0000-00001C7F0000}"/>
    <cellStyle name="Heading 3 3 2 6" xfId="23845" xr:uid="{00000000-0005-0000-0000-00001D7F0000}"/>
    <cellStyle name="Heading 3 3 2 7" xfId="23846" xr:uid="{00000000-0005-0000-0000-00001E7F0000}"/>
    <cellStyle name="Heading 3 3 2_AVA DVA EL" xfId="23847" xr:uid="{00000000-0005-0000-0000-00001F7F0000}"/>
    <cellStyle name="Heading 3 3 3" xfId="23848" xr:uid="{00000000-0005-0000-0000-0000207F0000}"/>
    <cellStyle name="Heading 3 3 3 2" xfId="23849" xr:uid="{00000000-0005-0000-0000-0000217F0000}"/>
    <cellStyle name="Heading 3 3 3 2 2" xfId="23850" xr:uid="{00000000-0005-0000-0000-0000227F0000}"/>
    <cellStyle name="Heading 3 3 3 2 3" xfId="23851" xr:uid="{00000000-0005-0000-0000-0000237F0000}"/>
    <cellStyle name="Heading 3 3 3 2_AVA DVA EL" xfId="23852" xr:uid="{00000000-0005-0000-0000-0000247F0000}"/>
    <cellStyle name="Heading 3 3 3 3" xfId="23853" xr:uid="{00000000-0005-0000-0000-0000257F0000}"/>
    <cellStyle name="Heading 3 3 3 3 2" xfId="23854" xr:uid="{00000000-0005-0000-0000-0000267F0000}"/>
    <cellStyle name="Heading 3 3 3 3 3" xfId="23855" xr:uid="{00000000-0005-0000-0000-0000277F0000}"/>
    <cellStyle name="Heading 3 3 3 3_AVA DVA EL" xfId="23856" xr:uid="{00000000-0005-0000-0000-0000287F0000}"/>
    <cellStyle name="Heading 3 3 3 4" xfId="23857" xr:uid="{00000000-0005-0000-0000-0000297F0000}"/>
    <cellStyle name="Heading 3 3 3 4 2" xfId="23858" xr:uid="{00000000-0005-0000-0000-00002A7F0000}"/>
    <cellStyle name="Heading 3 3 3 4 3" xfId="23859" xr:uid="{00000000-0005-0000-0000-00002B7F0000}"/>
    <cellStyle name="Heading 3 3 3 4_AVA DVA EL" xfId="23860" xr:uid="{00000000-0005-0000-0000-00002C7F0000}"/>
    <cellStyle name="Heading 3 3 3 5" xfId="23861" xr:uid="{00000000-0005-0000-0000-00002D7F0000}"/>
    <cellStyle name="Heading 3 3 3 5 2" xfId="23862" xr:uid="{00000000-0005-0000-0000-00002E7F0000}"/>
    <cellStyle name="Heading 3 3 3 5 3" xfId="23863" xr:uid="{00000000-0005-0000-0000-00002F7F0000}"/>
    <cellStyle name="Heading 3 3 3 5_AVA DVA EL" xfId="23864" xr:uid="{00000000-0005-0000-0000-0000307F0000}"/>
    <cellStyle name="Heading 3 3 3 6" xfId="23865" xr:uid="{00000000-0005-0000-0000-0000317F0000}"/>
    <cellStyle name="Heading 3 3 3 7" xfId="23866" xr:uid="{00000000-0005-0000-0000-0000327F0000}"/>
    <cellStyle name="Heading 3 3 3_AVA DVA EL" xfId="23867" xr:uid="{00000000-0005-0000-0000-0000337F0000}"/>
    <cellStyle name="Heading 3 3 4" xfId="23868" xr:uid="{00000000-0005-0000-0000-0000347F0000}"/>
    <cellStyle name="Heading 3 3 4 2" xfId="23869" xr:uid="{00000000-0005-0000-0000-0000357F0000}"/>
    <cellStyle name="Heading 3 3 4 2 2" xfId="23870" xr:uid="{00000000-0005-0000-0000-0000367F0000}"/>
    <cellStyle name="Heading 3 3 4 2 3" xfId="23871" xr:uid="{00000000-0005-0000-0000-0000377F0000}"/>
    <cellStyle name="Heading 3 3 4 2_AVA DVA EL" xfId="23872" xr:uid="{00000000-0005-0000-0000-0000387F0000}"/>
    <cellStyle name="Heading 3 3 4 3" xfId="23873" xr:uid="{00000000-0005-0000-0000-0000397F0000}"/>
    <cellStyle name="Heading 3 3 4 3 2" xfId="23874" xr:uid="{00000000-0005-0000-0000-00003A7F0000}"/>
    <cellStyle name="Heading 3 3 4 3 3" xfId="23875" xr:uid="{00000000-0005-0000-0000-00003B7F0000}"/>
    <cellStyle name="Heading 3 3 4 3_AVA DVA EL" xfId="23876" xr:uid="{00000000-0005-0000-0000-00003C7F0000}"/>
    <cellStyle name="Heading 3 3 4 4" xfId="23877" xr:uid="{00000000-0005-0000-0000-00003D7F0000}"/>
    <cellStyle name="Heading 3 3 4 4 2" xfId="23878" xr:uid="{00000000-0005-0000-0000-00003E7F0000}"/>
    <cellStyle name="Heading 3 3 4 4 3" xfId="23879" xr:uid="{00000000-0005-0000-0000-00003F7F0000}"/>
    <cellStyle name="Heading 3 3 4 4_AVA DVA EL" xfId="23880" xr:uid="{00000000-0005-0000-0000-0000407F0000}"/>
    <cellStyle name="Heading 3 3 4 5" xfId="23881" xr:uid="{00000000-0005-0000-0000-0000417F0000}"/>
    <cellStyle name="Heading 3 3 4 5 2" xfId="23882" xr:uid="{00000000-0005-0000-0000-0000427F0000}"/>
    <cellStyle name="Heading 3 3 4 5 3" xfId="23883" xr:uid="{00000000-0005-0000-0000-0000437F0000}"/>
    <cellStyle name="Heading 3 3 4 5_AVA DVA EL" xfId="23884" xr:uid="{00000000-0005-0000-0000-0000447F0000}"/>
    <cellStyle name="Heading 3 3 4 6" xfId="23885" xr:uid="{00000000-0005-0000-0000-0000457F0000}"/>
    <cellStyle name="Heading 3 3 4 7" xfId="23886" xr:uid="{00000000-0005-0000-0000-0000467F0000}"/>
    <cellStyle name="Heading 3 3 4_AVA DVA EL" xfId="23887" xr:uid="{00000000-0005-0000-0000-0000477F0000}"/>
    <cellStyle name="Heading 3 3 5" xfId="23888" xr:uid="{00000000-0005-0000-0000-0000487F0000}"/>
    <cellStyle name="Heading 3 3 5 2" xfId="23889" xr:uid="{00000000-0005-0000-0000-0000497F0000}"/>
    <cellStyle name="Heading 3 3 5 2 2" xfId="23890" xr:uid="{00000000-0005-0000-0000-00004A7F0000}"/>
    <cellStyle name="Heading 3 3 5 2 3" xfId="23891" xr:uid="{00000000-0005-0000-0000-00004B7F0000}"/>
    <cellStyle name="Heading 3 3 5 2_AVA DVA EL" xfId="23892" xr:uid="{00000000-0005-0000-0000-00004C7F0000}"/>
    <cellStyle name="Heading 3 3 5 3" xfId="23893" xr:uid="{00000000-0005-0000-0000-00004D7F0000}"/>
    <cellStyle name="Heading 3 3 5 3 2" xfId="23894" xr:uid="{00000000-0005-0000-0000-00004E7F0000}"/>
    <cellStyle name="Heading 3 3 5 3 3" xfId="23895" xr:uid="{00000000-0005-0000-0000-00004F7F0000}"/>
    <cellStyle name="Heading 3 3 5 3_AVA DVA EL" xfId="23896" xr:uid="{00000000-0005-0000-0000-0000507F0000}"/>
    <cellStyle name="Heading 3 3 5 4" xfId="23897" xr:uid="{00000000-0005-0000-0000-0000517F0000}"/>
    <cellStyle name="Heading 3 3 5 4 2" xfId="23898" xr:uid="{00000000-0005-0000-0000-0000527F0000}"/>
    <cellStyle name="Heading 3 3 5 4 3" xfId="23899" xr:uid="{00000000-0005-0000-0000-0000537F0000}"/>
    <cellStyle name="Heading 3 3 5 4_AVA DVA EL" xfId="23900" xr:uid="{00000000-0005-0000-0000-0000547F0000}"/>
    <cellStyle name="Heading 3 3 5 5" xfId="23901" xr:uid="{00000000-0005-0000-0000-0000557F0000}"/>
    <cellStyle name="Heading 3 3 5 6" xfId="23902" xr:uid="{00000000-0005-0000-0000-0000567F0000}"/>
    <cellStyle name="Heading 3 3 5_AVA DVA EL" xfId="23903" xr:uid="{00000000-0005-0000-0000-0000577F0000}"/>
    <cellStyle name="Heading 3 3 6" xfId="23904" xr:uid="{00000000-0005-0000-0000-0000587F0000}"/>
    <cellStyle name="Heading 3 3 6 2" xfId="23905" xr:uid="{00000000-0005-0000-0000-0000597F0000}"/>
    <cellStyle name="Heading 3 3 6 3" xfId="23906" xr:uid="{00000000-0005-0000-0000-00005A7F0000}"/>
    <cellStyle name="Heading 3 3 6_AVA DVA EL" xfId="23907" xr:uid="{00000000-0005-0000-0000-00005B7F0000}"/>
    <cellStyle name="Heading 3 3 7" xfId="23908" xr:uid="{00000000-0005-0000-0000-00005C7F0000}"/>
    <cellStyle name="Heading 3 3 7 2" xfId="23909" xr:uid="{00000000-0005-0000-0000-00005D7F0000}"/>
    <cellStyle name="Heading 3 3 7 3" xfId="23910" xr:uid="{00000000-0005-0000-0000-00005E7F0000}"/>
    <cellStyle name="Heading 3 3 7_AVA DVA EL" xfId="23911" xr:uid="{00000000-0005-0000-0000-00005F7F0000}"/>
    <cellStyle name="Heading 3 3 8" xfId="23912" xr:uid="{00000000-0005-0000-0000-0000607F0000}"/>
    <cellStyle name="Heading 3 3 8 2" xfId="23913" xr:uid="{00000000-0005-0000-0000-0000617F0000}"/>
    <cellStyle name="Heading 3 3 8 3" xfId="23914" xr:uid="{00000000-0005-0000-0000-0000627F0000}"/>
    <cellStyle name="Heading 3 3 8_AVA DVA EL" xfId="23915" xr:uid="{00000000-0005-0000-0000-0000637F0000}"/>
    <cellStyle name="Heading 3 3 9" xfId="23916" xr:uid="{00000000-0005-0000-0000-0000647F0000}"/>
    <cellStyle name="Heading 3 3 9 2" xfId="23917" xr:uid="{00000000-0005-0000-0000-0000657F0000}"/>
    <cellStyle name="Heading 3 3 9 3" xfId="23918" xr:uid="{00000000-0005-0000-0000-0000667F0000}"/>
    <cellStyle name="Heading 3 3 9_AVA DVA EL" xfId="23919" xr:uid="{00000000-0005-0000-0000-0000677F0000}"/>
    <cellStyle name="Heading 3 3_AVA DVA EL" xfId="23920" xr:uid="{00000000-0005-0000-0000-0000687F0000}"/>
    <cellStyle name="Heading 3 4" xfId="6846" xr:uid="{00000000-0005-0000-0000-0000697F0000}"/>
    <cellStyle name="Heading 3 4 10" xfId="23921" xr:uid="{00000000-0005-0000-0000-00006A7F0000}"/>
    <cellStyle name="Heading 3 4 10 2" xfId="23922" xr:uid="{00000000-0005-0000-0000-00006B7F0000}"/>
    <cellStyle name="Heading 3 4 10 3" xfId="23923" xr:uid="{00000000-0005-0000-0000-00006C7F0000}"/>
    <cellStyle name="Heading 3 4 10_AVA DVA EL" xfId="23924" xr:uid="{00000000-0005-0000-0000-00006D7F0000}"/>
    <cellStyle name="Heading 3 4 11" xfId="23925" xr:uid="{00000000-0005-0000-0000-00006E7F0000}"/>
    <cellStyle name="Heading 3 4 11 2" xfId="23926" xr:uid="{00000000-0005-0000-0000-00006F7F0000}"/>
    <cellStyle name="Heading 3 4 11 3" xfId="23927" xr:uid="{00000000-0005-0000-0000-0000707F0000}"/>
    <cellStyle name="Heading 3 4 11_AVA DVA EL" xfId="23928" xr:uid="{00000000-0005-0000-0000-0000717F0000}"/>
    <cellStyle name="Heading 3 4 12" xfId="23929" xr:uid="{00000000-0005-0000-0000-0000727F0000}"/>
    <cellStyle name="Heading 3 4 12 2" xfId="23930" xr:uid="{00000000-0005-0000-0000-0000737F0000}"/>
    <cellStyle name="Heading 3 4 12 3" xfId="23931" xr:uid="{00000000-0005-0000-0000-0000747F0000}"/>
    <cellStyle name="Heading 3 4 12_AVA DVA EL" xfId="23932" xr:uid="{00000000-0005-0000-0000-0000757F0000}"/>
    <cellStyle name="Heading 3 4 13" xfId="23933" xr:uid="{00000000-0005-0000-0000-0000767F0000}"/>
    <cellStyle name="Heading 3 4 2" xfId="23934" xr:uid="{00000000-0005-0000-0000-0000777F0000}"/>
    <cellStyle name="Heading 3 4 2 2" xfId="23935" xr:uid="{00000000-0005-0000-0000-0000787F0000}"/>
    <cellStyle name="Heading 3 4 2 3" xfId="23936" xr:uid="{00000000-0005-0000-0000-0000797F0000}"/>
    <cellStyle name="Heading 3 4 2_AVA DVA EL" xfId="23937" xr:uid="{00000000-0005-0000-0000-00007A7F0000}"/>
    <cellStyle name="Heading 3 4 3" xfId="23938" xr:uid="{00000000-0005-0000-0000-00007B7F0000}"/>
    <cellStyle name="Heading 3 4 3 2" xfId="23939" xr:uid="{00000000-0005-0000-0000-00007C7F0000}"/>
    <cellStyle name="Heading 3 4 3 3" xfId="23940" xr:uid="{00000000-0005-0000-0000-00007D7F0000}"/>
    <cellStyle name="Heading 3 4 3_AVA DVA EL" xfId="23941" xr:uid="{00000000-0005-0000-0000-00007E7F0000}"/>
    <cellStyle name="Heading 3 4 4" xfId="23942" xr:uid="{00000000-0005-0000-0000-00007F7F0000}"/>
    <cellStyle name="Heading 3 4 4 2" xfId="23943" xr:uid="{00000000-0005-0000-0000-0000807F0000}"/>
    <cellStyle name="Heading 3 4 4 2 2" xfId="23944" xr:uid="{00000000-0005-0000-0000-0000817F0000}"/>
    <cellStyle name="Heading 3 4 4 2 3" xfId="23945" xr:uid="{00000000-0005-0000-0000-0000827F0000}"/>
    <cellStyle name="Heading 3 4 4 2_AVA DVA EL" xfId="23946" xr:uid="{00000000-0005-0000-0000-0000837F0000}"/>
    <cellStyle name="Heading 3 4 4 3" xfId="23947" xr:uid="{00000000-0005-0000-0000-0000847F0000}"/>
    <cellStyle name="Heading 3 4 4 3 2" xfId="23948" xr:uid="{00000000-0005-0000-0000-0000857F0000}"/>
    <cellStyle name="Heading 3 4 4 3 3" xfId="23949" xr:uid="{00000000-0005-0000-0000-0000867F0000}"/>
    <cellStyle name="Heading 3 4 4 3_AVA DVA EL" xfId="23950" xr:uid="{00000000-0005-0000-0000-0000877F0000}"/>
    <cellStyle name="Heading 3 4 4 4" xfId="23951" xr:uid="{00000000-0005-0000-0000-0000887F0000}"/>
    <cellStyle name="Heading 3 4 4 4 2" xfId="23952" xr:uid="{00000000-0005-0000-0000-0000897F0000}"/>
    <cellStyle name="Heading 3 4 4 4 3" xfId="23953" xr:uid="{00000000-0005-0000-0000-00008A7F0000}"/>
    <cellStyle name="Heading 3 4 4 4_AVA DVA EL" xfId="23954" xr:uid="{00000000-0005-0000-0000-00008B7F0000}"/>
    <cellStyle name="Heading 3 4 4 5" xfId="23955" xr:uid="{00000000-0005-0000-0000-00008C7F0000}"/>
    <cellStyle name="Heading 3 4 4 5 2" xfId="23956" xr:uid="{00000000-0005-0000-0000-00008D7F0000}"/>
    <cellStyle name="Heading 3 4 4 5 3" xfId="23957" xr:uid="{00000000-0005-0000-0000-00008E7F0000}"/>
    <cellStyle name="Heading 3 4 4 5_AVA DVA EL" xfId="23958" xr:uid="{00000000-0005-0000-0000-00008F7F0000}"/>
    <cellStyle name="Heading 3 4 4 6" xfId="23959" xr:uid="{00000000-0005-0000-0000-0000907F0000}"/>
    <cellStyle name="Heading 3 4 4 7" xfId="23960" xr:uid="{00000000-0005-0000-0000-0000917F0000}"/>
    <cellStyle name="Heading 3 4 4_AVA DVA EL" xfId="23961" xr:uid="{00000000-0005-0000-0000-0000927F0000}"/>
    <cellStyle name="Heading 3 4 5" xfId="23962" xr:uid="{00000000-0005-0000-0000-0000937F0000}"/>
    <cellStyle name="Heading 3 4 5 2" xfId="23963" xr:uid="{00000000-0005-0000-0000-0000947F0000}"/>
    <cellStyle name="Heading 3 4 5 2 2" xfId="23964" xr:uid="{00000000-0005-0000-0000-0000957F0000}"/>
    <cellStyle name="Heading 3 4 5 2 3" xfId="23965" xr:uid="{00000000-0005-0000-0000-0000967F0000}"/>
    <cellStyle name="Heading 3 4 5 2_AVA DVA EL" xfId="23966" xr:uid="{00000000-0005-0000-0000-0000977F0000}"/>
    <cellStyle name="Heading 3 4 5 3" xfId="23967" xr:uid="{00000000-0005-0000-0000-0000987F0000}"/>
    <cellStyle name="Heading 3 4 5 3 2" xfId="23968" xr:uid="{00000000-0005-0000-0000-0000997F0000}"/>
    <cellStyle name="Heading 3 4 5 3 3" xfId="23969" xr:uid="{00000000-0005-0000-0000-00009A7F0000}"/>
    <cellStyle name="Heading 3 4 5 3_AVA DVA EL" xfId="23970" xr:uid="{00000000-0005-0000-0000-00009B7F0000}"/>
    <cellStyle name="Heading 3 4 5 4" xfId="23971" xr:uid="{00000000-0005-0000-0000-00009C7F0000}"/>
    <cellStyle name="Heading 3 4 5 4 2" xfId="23972" xr:uid="{00000000-0005-0000-0000-00009D7F0000}"/>
    <cellStyle name="Heading 3 4 5 4 3" xfId="23973" xr:uid="{00000000-0005-0000-0000-00009E7F0000}"/>
    <cellStyle name="Heading 3 4 5 4_AVA DVA EL" xfId="23974" xr:uid="{00000000-0005-0000-0000-00009F7F0000}"/>
    <cellStyle name="Heading 3 4 5 5" xfId="23975" xr:uid="{00000000-0005-0000-0000-0000A07F0000}"/>
    <cellStyle name="Heading 3 4 5 5 2" xfId="23976" xr:uid="{00000000-0005-0000-0000-0000A17F0000}"/>
    <cellStyle name="Heading 3 4 5 5 3" xfId="23977" xr:uid="{00000000-0005-0000-0000-0000A27F0000}"/>
    <cellStyle name="Heading 3 4 5 5_AVA DVA EL" xfId="23978" xr:uid="{00000000-0005-0000-0000-0000A37F0000}"/>
    <cellStyle name="Heading 3 4 5 6" xfId="23979" xr:uid="{00000000-0005-0000-0000-0000A47F0000}"/>
    <cellStyle name="Heading 3 4 5 7" xfId="23980" xr:uid="{00000000-0005-0000-0000-0000A57F0000}"/>
    <cellStyle name="Heading 3 4 5_AVA DVA EL" xfId="23981" xr:uid="{00000000-0005-0000-0000-0000A67F0000}"/>
    <cellStyle name="Heading 3 4 6" xfId="23982" xr:uid="{00000000-0005-0000-0000-0000A77F0000}"/>
    <cellStyle name="Heading 3 4 6 2" xfId="23983" xr:uid="{00000000-0005-0000-0000-0000A87F0000}"/>
    <cellStyle name="Heading 3 4 6 2 2" xfId="23984" xr:uid="{00000000-0005-0000-0000-0000A97F0000}"/>
    <cellStyle name="Heading 3 4 6 2 3" xfId="23985" xr:uid="{00000000-0005-0000-0000-0000AA7F0000}"/>
    <cellStyle name="Heading 3 4 6 2_AVA DVA EL" xfId="23986" xr:uid="{00000000-0005-0000-0000-0000AB7F0000}"/>
    <cellStyle name="Heading 3 4 6 3" xfId="23987" xr:uid="{00000000-0005-0000-0000-0000AC7F0000}"/>
    <cellStyle name="Heading 3 4 6 3 2" xfId="23988" xr:uid="{00000000-0005-0000-0000-0000AD7F0000}"/>
    <cellStyle name="Heading 3 4 6 3 3" xfId="23989" xr:uid="{00000000-0005-0000-0000-0000AE7F0000}"/>
    <cellStyle name="Heading 3 4 6 3_AVA DVA EL" xfId="23990" xr:uid="{00000000-0005-0000-0000-0000AF7F0000}"/>
    <cellStyle name="Heading 3 4 6 4" xfId="23991" xr:uid="{00000000-0005-0000-0000-0000B07F0000}"/>
    <cellStyle name="Heading 3 4 6 4 2" xfId="23992" xr:uid="{00000000-0005-0000-0000-0000B17F0000}"/>
    <cellStyle name="Heading 3 4 6 4 3" xfId="23993" xr:uid="{00000000-0005-0000-0000-0000B27F0000}"/>
    <cellStyle name="Heading 3 4 6 4_AVA DVA EL" xfId="23994" xr:uid="{00000000-0005-0000-0000-0000B37F0000}"/>
    <cellStyle name="Heading 3 4 6 5" xfId="23995" xr:uid="{00000000-0005-0000-0000-0000B47F0000}"/>
    <cellStyle name="Heading 3 4 6 5 2" xfId="23996" xr:uid="{00000000-0005-0000-0000-0000B57F0000}"/>
    <cellStyle name="Heading 3 4 6 5 3" xfId="23997" xr:uid="{00000000-0005-0000-0000-0000B67F0000}"/>
    <cellStyle name="Heading 3 4 6 5_AVA DVA EL" xfId="23998" xr:uid="{00000000-0005-0000-0000-0000B77F0000}"/>
    <cellStyle name="Heading 3 4 6 6" xfId="23999" xr:uid="{00000000-0005-0000-0000-0000B87F0000}"/>
    <cellStyle name="Heading 3 4 6 7" xfId="24000" xr:uid="{00000000-0005-0000-0000-0000B97F0000}"/>
    <cellStyle name="Heading 3 4 6_AVA DVA EL" xfId="24001" xr:uid="{00000000-0005-0000-0000-0000BA7F0000}"/>
    <cellStyle name="Heading 3 4 7" xfId="24002" xr:uid="{00000000-0005-0000-0000-0000BB7F0000}"/>
    <cellStyle name="Heading 3 4 7 2" xfId="24003" xr:uid="{00000000-0005-0000-0000-0000BC7F0000}"/>
    <cellStyle name="Heading 3 4 7 2 2" xfId="24004" xr:uid="{00000000-0005-0000-0000-0000BD7F0000}"/>
    <cellStyle name="Heading 3 4 7 2 3" xfId="24005" xr:uid="{00000000-0005-0000-0000-0000BE7F0000}"/>
    <cellStyle name="Heading 3 4 7 2_AVA DVA EL" xfId="24006" xr:uid="{00000000-0005-0000-0000-0000BF7F0000}"/>
    <cellStyle name="Heading 3 4 7 3" xfId="24007" xr:uid="{00000000-0005-0000-0000-0000C07F0000}"/>
    <cellStyle name="Heading 3 4 7 3 2" xfId="24008" xr:uid="{00000000-0005-0000-0000-0000C17F0000}"/>
    <cellStyle name="Heading 3 4 7 3 3" xfId="24009" xr:uid="{00000000-0005-0000-0000-0000C27F0000}"/>
    <cellStyle name="Heading 3 4 7 3_AVA DVA EL" xfId="24010" xr:uid="{00000000-0005-0000-0000-0000C37F0000}"/>
    <cellStyle name="Heading 3 4 7 4" xfId="24011" xr:uid="{00000000-0005-0000-0000-0000C47F0000}"/>
    <cellStyle name="Heading 3 4 7 4 2" xfId="24012" xr:uid="{00000000-0005-0000-0000-0000C57F0000}"/>
    <cellStyle name="Heading 3 4 7 4 3" xfId="24013" xr:uid="{00000000-0005-0000-0000-0000C67F0000}"/>
    <cellStyle name="Heading 3 4 7 4_AVA DVA EL" xfId="24014" xr:uid="{00000000-0005-0000-0000-0000C77F0000}"/>
    <cellStyle name="Heading 3 4 7 5" xfId="24015" xr:uid="{00000000-0005-0000-0000-0000C87F0000}"/>
    <cellStyle name="Heading 3 4 7 6" xfId="24016" xr:uid="{00000000-0005-0000-0000-0000C97F0000}"/>
    <cellStyle name="Heading 3 4 7_AVA DVA EL" xfId="24017" xr:uid="{00000000-0005-0000-0000-0000CA7F0000}"/>
    <cellStyle name="Heading 3 4 8" xfId="24018" xr:uid="{00000000-0005-0000-0000-0000CB7F0000}"/>
    <cellStyle name="Heading 3 4 8 2" xfId="24019" xr:uid="{00000000-0005-0000-0000-0000CC7F0000}"/>
    <cellStyle name="Heading 3 4 8 3" xfId="24020" xr:uid="{00000000-0005-0000-0000-0000CD7F0000}"/>
    <cellStyle name="Heading 3 4 8_AVA DVA EL" xfId="24021" xr:uid="{00000000-0005-0000-0000-0000CE7F0000}"/>
    <cellStyle name="Heading 3 4 9" xfId="24022" xr:uid="{00000000-0005-0000-0000-0000CF7F0000}"/>
    <cellStyle name="Heading 3 4 9 2" xfId="24023" xr:uid="{00000000-0005-0000-0000-0000D07F0000}"/>
    <cellStyle name="Heading 3 4 9 3" xfId="24024" xr:uid="{00000000-0005-0000-0000-0000D17F0000}"/>
    <cellStyle name="Heading 3 4 9_AVA DVA EL" xfId="24025" xr:uid="{00000000-0005-0000-0000-0000D27F0000}"/>
    <cellStyle name="Heading 3 4_AVA DVA EL" xfId="24026" xr:uid="{00000000-0005-0000-0000-0000D37F0000}"/>
    <cellStyle name="Heading 3 5" xfId="6847" xr:uid="{00000000-0005-0000-0000-0000D47F0000}"/>
    <cellStyle name="Heading 3 5 2" xfId="24027" xr:uid="{00000000-0005-0000-0000-0000D57F0000}"/>
    <cellStyle name="Heading 3 5 2 2" xfId="24028" xr:uid="{00000000-0005-0000-0000-0000D67F0000}"/>
    <cellStyle name="Heading 3 5 2 3" xfId="24029" xr:uid="{00000000-0005-0000-0000-0000D77F0000}"/>
    <cellStyle name="Heading 3 5 2_AVA DVA EL" xfId="24030" xr:uid="{00000000-0005-0000-0000-0000D87F0000}"/>
    <cellStyle name="Heading 3 5 3" xfId="24031" xr:uid="{00000000-0005-0000-0000-0000D97F0000}"/>
    <cellStyle name="Heading 3 5_AVA DVA EL" xfId="24032" xr:uid="{00000000-0005-0000-0000-0000DA7F0000}"/>
    <cellStyle name="Heading 3 6" xfId="6848" xr:uid="{00000000-0005-0000-0000-0000DB7F0000}"/>
    <cellStyle name="Heading 3 6 2" xfId="24033" xr:uid="{00000000-0005-0000-0000-0000DC7F0000}"/>
    <cellStyle name="Heading 3 6 2 2" xfId="24034" xr:uid="{00000000-0005-0000-0000-0000DD7F0000}"/>
    <cellStyle name="Heading 3 6 2 3" xfId="24035" xr:uid="{00000000-0005-0000-0000-0000DE7F0000}"/>
    <cellStyle name="Heading 3 6 2_AVA DVA EL" xfId="24036" xr:uid="{00000000-0005-0000-0000-0000DF7F0000}"/>
    <cellStyle name="Heading 3 6 3" xfId="24037" xr:uid="{00000000-0005-0000-0000-0000E07F0000}"/>
    <cellStyle name="Heading 3 6_AVA DVA EL" xfId="24038" xr:uid="{00000000-0005-0000-0000-0000E17F0000}"/>
    <cellStyle name="Heading 3 7" xfId="6849" xr:uid="{00000000-0005-0000-0000-0000E27F0000}"/>
    <cellStyle name="Heading 3 7 2" xfId="24039" xr:uid="{00000000-0005-0000-0000-0000E37F0000}"/>
    <cellStyle name="Heading 3 7 2 2" xfId="24040" xr:uid="{00000000-0005-0000-0000-0000E47F0000}"/>
    <cellStyle name="Heading 3 7 2 3" xfId="24041" xr:uid="{00000000-0005-0000-0000-0000E57F0000}"/>
    <cellStyle name="Heading 3 7 2_AVA DVA EL" xfId="24042" xr:uid="{00000000-0005-0000-0000-0000E67F0000}"/>
    <cellStyle name="Heading 3 7 3" xfId="24043" xr:uid="{00000000-0005-0000-0000-0000E77F0000}"/>
    <cellStyle name="Heading 3 7_AVA DVA EL" xfId="24044" xr:uid="{00000000-0005-0000-0000-0000E87F0000}"/>
    <cellStyle name="Heading 3 8" xfId="6850" xr:uid="{00000000-0005-0000-0000-0000E97F0000}"/>
    <cellStyle name="Heading 3 8 2" xfId="24045" xr:uid="{00000000-0005-0000-0000-0000EA7F0000}"/>
    <cellStyle name="Heading 3 8 2 2" xfId="24046" xr:uid="{00000000-0005-0000-0000-0000EB7F0000}"/>
    <cellStyle name="Heading 3 8 2 3" xfId="24047" xr:uid="{00000000-0005-0000-0000-0000EC7F0000}"/>
    <cellStyle name="Heading 3 8 2_AVA DVA EL" xfId="24048" xr:uid="{00000000-0005-0000-0000-0000ED7F0000}"/>
    <cellStyle name="Heading 3 8 3" xfId="24049" xr:uid="{00000000-0005-0000-0000-0000EE7F0000}"/>
    <cellStyle name="Heading 3 8_AVA DVA EL" xfId="24050" xr:uid="{00000000-0005-0000-0000-0000EF7F0000}"/>
    <cellStyle name="Heading 3 9" xfId="6851" xr:uid="{00000000-0005-0000-0000-0000F07F0000}"/>
    <cellStyle name="Heading 3 9 2" xfId="24051" xr:uid="{00000000-0005-0000-0000-0000F17F0000}"/>
    <cellStyle name="Heading 3 9 2 2" xfId="24052" xr:uid="{00000000-0005-0000-0000-0000F27F0000}"/>
    <cellStyle name="Heading 3 9 2 3" xfId="24053" xr:uid="{00000000-0005-0000-0000-0000F37F0000}"/>
    <cellStyle name="Heading 3 9 2_AVA DVA EL" xfId="24054" xr:uid="{00000000-0005-0000-0000-0000F47F0000}"/>
    <cellStyle name="Heading 3 9 3" xfId="24055" xr:uid="{00000000-0005-0000-0000-0000F57F0000}"/>
    <cellStyle name="Heading 3 9_AVA DVA EL" xfId="24056" xr:uid="{00000000-0005-0000-0000-0000F67F0000}"/>
    <cellStyle name="Heading 3_4Q16" xfId="24057" xr:uid="{00000000-0005-0000-0000-0000F77F0000}"/>
    <cellStyle name="Heading 3+" xfId="24058" xr:uid="{00000000-0005-0000-0000-0000F87F0000}"/>
    <cellStyle name="Heading 3+ 2" xfId="24059" xr:uid="{00000000-0005-0000-0000-0000F97F0000}"/>
    <cellStyle name="Heading 3+ 3" xfId="24060" xr:uid="{00000000-0005-0000-0000-0000FA7F0000}"/>
    <cellStyle name="Heading 3+_AVA DVA EL" xfId="24061" xr:uid="{00000000-0005-0000-0000-0000FB7F0000}"/>
    <cellStyle name="Heading 4" xfId="6852" xr:uid="{00000000-0005-0000-0000-0000FC7F0000}"/>
    <cellStyle name="Heading 4 10" xfId="6853" xr:uid="{00000000-0005-0000-0000-0000FD7F0000}"/>
    <cellStyle name="Heading 4 10 2" xfId="24062" xr:uid="{00000000-0005-0000-0000-0000FE7F0000}"/>
    <cellStyle name="Heading 4 10 3" xfId="24063" xr:uid="{00000000-0005-0000-0000-0000FF7F0000}"/>
    <cellStyle name="Heading 4 10_AVA DVA EL" xfId="24064" xr:uid="{00000000-0005-0000-0000-000000800000}"/>
    <cellStyle name="Heading 4 11" xfId="6854" xr:uid="{00000000-0005-0000-0000-000001800000}"/>
    <cellStyle name="Heading 4 11 2" xfId="24065" xr:uid="{00000000-0005-0000-0000-000002800000}"/>
    <cellStyle name="Heading 4 11 3" xfId="24066" xr:uid="{00000000-0005-0000-0000-000003800000}"/>
    <cellStyle name="Heading 4 11_AVA DVA EL" xfId="24067" xr:uid="{00000000-0005-0000-0000-000004800000}"/>
    <cellStyle name="Heading 4 12" xfId="24068" xr:uid="{00000000-0005-0000-0000-000005800000}"/>
    <cellStyle name="Heading 4 12 2" xfId="24069" xr:uid="{00000000-0005-0000-0000-000006800000}"/>
    <cellStyle name="Heading 4 12 3" xfId="24070" xr:uid="{00000000-0005-0000-0000-000007800000}"/>
    <cellStyle name="Heading 4 12_AVA DVA EL" xfId="24071" xr:uid="{00000000-0005-0000-0000-000008800000}"/>
    <cellStyle name="Heading 4 13" xfId="24072" xr:uid="{00000000-0005-0000-0000-000009800000}"/>
    <cellStyle name="Heading 4 13 2" xfId="24073" xr:uid="{00000000-0005-0000-0000-00000A800000}"/>
    <cellStyle name="Heading 4 13 3" xfId="24074" xr:uid="{00000000-0005-0000-0000-00000B800000}"/>
    <cellStyle name="Heading 4 13_AVA DVA EL" xfId="24075" xr:uid="{00000000-0005-0000-0000-00000C800000}"/>
    <cellStyle name="Heading 4 14" xfId="40046" xr:uid="{00000000-0005-0000-0000-00000D800000}"/>
    <cellStyle name="Heading 4 15" xfId="48759" xr:uid="{00000000-0005-0000-0000-00000E800000}"/>
    <cellStyle name="Heading 4 16" xfId="48760" xr:uid="{00000000-0005-0000-0000-00000F800000}"/>
    <cellStyle name="Heading 4 2" xfId="6855" xr:uid="{00000000-0005-0000-0000-000010800000}"/>
    <cellStyle name="Heading 4 2 2" xfId="6856" xr:uid="{00000000-0005-0000-0000-000011800000}"/>
    <cellStyle name="Heading 4 2 2 2" xfId="24076" xr:uid="{00000000-0005-0000-0000-000012800000}"/>
    <cellStyle name="Heading 4 2 2 2 2" xfId="24077" xr:uid="{00000000-0005-0000-0000-000013800000}"/>
    <cellStyle name="Heading 4 2 2 2 3" xfId="24078" xr:uid="{00000000-0005-0000-0000-000014800000}"/>
    <cellStyle name="Heading 4 2 2 2_AVA DVA EL" xfId="24079" xr:uid="{00000000-0005-0000-0000-000015800000}"/>
    <cellStyle name="Heading 4 2 2 3" xfId="24080" xr:uid="{00000000-0005-0000-0000-000016800000}"/>
    <cellStyle name="Heading 4 2 2_A01" xfId="35913" xr:uid="{00000000-0005-0000-0000-000017800000}"/>
    <cellStyle name="Heading 4 2 3" xfId="24081" xr:uid="{00000000-0005-0000-0000-000018800000}"/>
    <cellStyle name="Heading 4 2 3 2" xfId="24082" xr:uid="{00000000-0005-0000-0000-000019800000}"/>
    <cellStyle name="Heading 4 2 3 2 2" xfId="24083" xr:uid="{00000000-0005-0000-0000-00001A800000}"/>
    <cellStyle name="Heading 4 2 3 2 3" xfId="24084" xr:uid="{00000000-0005-0000-0000-00001B800000}"/>
    <cellStyle name="Heading 4 2 3 2_AVA DVA EL" xfId="24085" xr:uid="{00000000-0005-0000-0000-00001C800000}"/>
    <cellStyle name="Heading 4 2 3 3" xfId="24086" xr:uid="{00000000-0005-0000-0000-00001D800000}"/>
    <cellStyle name="Heading 4 2 3 4" xfId="24087" xr:uid="{00000000-0005-0000-0000-00001E800000}"/>
    <cellStyle name="Heading 4 2 3_AVA DVA EL" xfId="24088" xr:uid="{00000000-0005-0000-0000-00001F800000}"/>
    <cellStyle name="Heading 4 2 4" xfId="24089" xr:uid="{00000000-0005-0000-0000-000020800000}"/>
    <cellStyle name="Heading 4 2 4 2" xfId="24090" xr:uid="{00000000-0005-0000-0000-000021800000}"/>
    <cellStyle name="Heading 4 2 4 3" xfId="24091" xr:uid="{00000000-0005-0000-0000-000022800000}"/>
    <cellStyle name="Heading 4 2 4_AVA DVA EL" xfId="24092" xr:uid="{00000000-0005-0000-0000-000023800000}"/>
    <cellStyle name="Heading 4 2 5" xfId="24093" xr:uid="{00000000-0005-0000-0000-000024800000}"/>
    <cellStyle name="Heading 4 2 5 2" xfId="24094" xr:uid="{00000000-0005-0000-0000-000025800000}"/>
    <cellStyle name="Heading 4 2 5 3" xfId="24095" xr:uid="{00000000-0005-0000-0000-000026800000}"/>
    <cellStyle name="Heading 4 2 5_AVA DVA EL" xfId="24096" xr:uid="{00000000-0005-0000-0000-000027800000}"/>
    <cellStyle name="Heading 4 2 6" xfId="24097" xr:uid="{00000000-0005-0000-0000-000028800000}"/>
    <cellStyle name="Heading 4 2 6 2" xfId="24098" xr:uid="{00000000-0005-0000-0000-000029800000}"/>
    <cellStyle name="Heading 4 2 6 3" xfId="24099" xr:uid="{00000000-0005-0000-0000-00002A800000}"/>
    <cellStyle name="Heading 4 2 6_AVA DVA EL" xfId="24100" xr:uid="{00000000-0005-0000-0000-00002B800000}"/>
    <cellStyle name="Heading 4 2 7" xfId="24101" xr:uid="{00000000-0005-0000-0000-00002C800000}"/>
    <cellStyle name="Heading 4 2 7 2" xfId="24102" xr:uid="{00000000-0005-0000-0000-00002D800000}"/>
    <cellStyle name="Heading 4 2 7 3" xfId="24103" xr:uid="{00000000-0005-0000-0000-00002E800000}"/>
    <cellStyle name="Heading 4 2 7_AVA DVA EL" xfId="24104" xr:uid="{00000000-0005-0000-0000-00002F800000}"/>
    <cellStyle name="Heading 4 2 8" xfId="24105" xr:uid="{00000000-0005-0000-0000-000030800000}"/>
    <cellStyle name="Heading 4 2 9" xfId="48761" xr:uid="{00000000-0005-0000-0000-000031800000}"/>
    <cellStyle name="Heading 4 2_4Q16" xfId="24106" xr:uid="{00000000-0005-0000-0000-000032800000}"/>
    <cellStyle name="Heading 4 3" xfId="6857" xr:uid="{00000000-0005-0000-0000-000033800000}"/>
    <cellStyle name="Heading 4 3 2" xfId="24107" xr:uid="{00000000-0005-0000-0000-000034800000}"/>
    <cellStyle name="Heading 4 3 2 2" xfId="24108" xr:uid="{00000000-0005-0000-0000-000035800000}"/>
    <cellStyle name="Heading 4 3 2 3" xfId="24109" xr:uid="{00000000-0005-0000-0000-000036800000}"/>
    <cellStyle name="Heading 4 3 2_AVA DVA EL" xfId="24110" xr:uid="{00000000-0005-0000-0000-000037800000}"/>
    <cellStyle name="Heading 4 3 3" xfId="24111" xr:uid="{00000000-0005-0000-0000-000038800000}"/>
    <cellStyle name="Heading 4 3_AVA DVA EL" xfId="24112" xr:uid="{00000000-0005-0000-0000-000039800000}"/>
    <cellStyle name="Heading 4 4" xfId="6858" xr:uid="{00000000-0005-0000-0000-00003A800000}"/>
    <cellStyle name="Heading 4 4 2" xfId="24113" xr:uid="{00000000-0005-0000-0000-00003B800000}"/>
    <cellStyle name="Heading 4 4 2 2" xfId="24114" xr:uid="{00000000-0005-0000-0000-00003C800000}"/>
    <cellStyle name="Heading 4 4 2 3" xfId="24115" xr:uid="{00000000-0005-0000-0000-00003D800000}"/>
    <cellStyle name="Heading 4 4 2_AVA DVA EL" xfId="24116" xr:uid="{00000000-0005-0000-0000-00003E800000}"/>
    <cellStyle name="Heading 4 4 3" xfId="24117" xr:uid="{00000000-0005-0000-0000-00003F800000}"/>
    <cellStyle name="Heading 4 4 3 2" xfId="24118" xr:uid="{00000000-0005-0000-0000-000040800000}"/>
    <cellStyle name="Heading 4 4 3 3" xfId="24119" xr:uid="{00000000-0005-0000-0000-000041800000}"/>
    <cellStyle name="Heading 4 4 3_AVA DVA EL" xfId="24120" xr:uid="{00000000-0005-0000-0000-000042800000}"/>
    <cellStyle name="Heading 4 4 4" xfId="24121" xr:uid="{00000000-0005-0000-0000-000043800000}"/>
    <cellStyle name="Heading 4 4 4 2" xfId="24122" xr:uid="{00000000-0005-0000-0000-000044800000}"/>
    <cellStyle name="Heading 4 4 4 3" xfId="24123" xr:uid="{00000000-0005-0000-0000-000045800000}"/>
    <cellStyle name="Heading 4 4 4_AVA DVA EL" xfId="24124" xr:uid="{00000000-0005-0000-0000-000046800000}"/>
    <cellStyle name="Heading 4 4 5" xfId="24125" xr:uid="{00000000-0005-0000-0000-000047800000}"/>
    <cellStyle name="Heading 4 4_AVA DVA EL" xfId="24126" xr:uid="{00000000-0005-0000-0000-000048800000}"/>
    <cellStyle name="Heading 4 5" xfId="6859" xr:uid="{00000000-0005-0000-0000-000049800000}"/>
    <cellStyle name="Heading 4 5 2" xfId="24127" xr:uid="{00000000-0005-0000-0000-00004A800000}"/>
    <cellStyle name="Heading 4 5 2 2" xfId="24128" xr:uid="{00000000-0005-0000-0000-00004B800000}"/>
    <cellStyle name="Heading 4 5 2 3" xfId="24129" xr:uid="{00000000-0005-0000-0000-00004C800000}"/>
    <cellStyle name="Heading 4 5 2_AVA DVA EL" xfId="24130" xr:uid="{00000000-0005-0000-0000-00004D800000}"/>
    <cellStyle name="Heading 4 5 3" xfId="24131" xr:uid="{00000000-0005-0000-0000-00004E800000}"/>
    <cellStyle name="Heading 4 5_AVA DVA EL" xfId="24132" xr:uid="{00000000-0005-0000-0000-00004F800000}"/>
    <cellStyle name="Heading 4 6" xfId="6860" xr:uid="{00000000-0005-0000-0000-000050800000}"/>
    <cellStyle name="Heading 4 6 2" xfId="24133" xr:uid="{00000000-0005-0000-0000-000051800000}"/>
    <cellStyle name="Heading 4 6 2 2" xfId="24134" xr:uid="{00000000-0005-0000-0000-000052800000}"/>
    <cellStyle name="Heading 4 6 2 3" xfId="24135" xr:uid="{00000000-0005-0000-0000-000053800000}"/>
    <cellStyle name="Heading 4 6 2_AVA DVA EL" xfId="24136" xr:uid="{00000000-0005-0000-0000-000054800000}"/>
    <cellStyle name="Heading 4 6 3" xfId="24137" xr:uid="{00000000-0005-0000-0000-000055800000}"/>
    <cellStyle name="Heading 4 6_AVA DVA EL" xfId="24138" xr:uid="{00000000-0005-0000-0000-000056800000}"/>
    <cellStyle name="Heading 4 7" xfId="6861" xr:uid="{00000000-0005-0000-0000-000057800000}"/>
    <cellStyle name="Heading 4 7 2" xfId="24139" xr:uid="{00000000-0005-0000-0000-000058800000}"/>
    <cellStyle name="Heading 4 7 2 2" xfId="24140" xr:uid="{00000000-0005-0000-0000-000059800000}"/>
    <cellStyle name="Heading 4 7 2 3" xfId="24141" xr:uid="{00000000-0005-0000-0000-00005A800000}"/>
    <cellStyle name="Heading 4 7 2_AVA DVA EL" xfId="24142" xr:uid="{00000000-0005-0000-0000-00005B800000}"/>
    <cellStyle name="Heading 4 7 3" xfId="24143" xr:uid="{00000000-0005-0000-0000-00005C800000}"/>
    <cellStyle name="Heading 4 7_AVA DVA EL" xfId="24144" xr:uid="{00000000-0005-0000-0000-00005D800000}"/>
    <cellStyle name="Heading 4 8" xfId="6862" xr:uid="{00000000-0005-0000-0000-00005E800000}"/>
    <cellStyle name="Heading 4 8 2" xfId="24145" xr:uid="{00000000-0005-0000-0000-00005F800000}"/>
    <cellStyle name="Heading 4 8 2 2" xfId="24146" xr:uid="{00000000-0005-0000-0000-000060800000}"/>
    <cellStyle name="Heading 4 8 2 3" xfId="24147" xr:uid="{00000000-0005-0000-0000-000061800000}"/>
    <cellStyle name="Heading 4 8 2_AVA DVA EL" xfId="24148" xr:uid="{00000000-0005-0000-0000-000062800000}"/>
    <cellStyle name="Heading 4 8 3" xfId="24149" xr:uid="{00000000-0005-0000-0000-000063800000}"/>
    <cellStyle name="Heading 4 8_AVA DVA EL" xfId="24150" xr:uid="{00000000-0005-0000-0000-000064800000}"/>
    <cellStyle name="Heading 4 9" xfId="6863" xr:uid="{00000000-0005-0000-0000-000065800000}"/>
    <cellStyle name="Heading 4 9 2" xfId="24151" xr:uid="{00000000-0005-0000-0000-000066800000}"/>
    <cellStyle name="Heading 4 9 2 2" xfId="24152" xr:uid="{00000000-0005-0000-0000-000067800000}"/>
    <cellStyle name="Heading 4 9 2 3" xfId="24153" xr:uid="{00000000-0005-0000-0000-000068800000}"/>
    <cellStyle name="Heading 4 9 2_AVA DVA EL" xfId="24154" xr:uid="{00000000-0005-0000-0000-000069800000}"/>
    <cellStyle name="Heading 4 9 3" xfId="24155" xr:uid="{00000000-0005-0000-0000-00006A800000}"/>
    <cellStyle name="Heading 4 9_AVA DVA EL" xfId="24156" xr:uid="{00000000-0005-0000-0000-00006B800000}"/>
    <cellStyle name="Heading 4_4Q16" xfId="24157" xr:uid="{00000000-0005-0000-0000-00006C800000}"/>
    <cellStyle name="heading 5" xfId="24158" xr:uid="{00000000-0005-0000-0000-00006D800000}"/>
    <cellStyle name="heading 6" xfId="24159" xr:uid="{00000000-0005-0000-0000-00006E800000}"/>
    <cellStyle name="heading 7" xfId="24160" xr:uid="{00000000-0005-0000-0000-00006F800000}"/>
    <cellStyle name="heading 8" xfId="24161" xr:uid="{00000000-0005-0000-0000-000070800000}"/>
    <cellStyle name="heading 9" xfId="48762" xr:uid="{00000000-0005-0000-0000-000071800000}"/>
    <cellStyle name="heading_AVA DVA EL" xfId="24162" xr:uid="{00000000-0005-0000-0000-000072800000}"/>
    <cellStyle name="Heading1" xfId="6864" xr:uid="{00000000-0005-0000-0000-000073800000}"/>
    <cellStyle name="Heading1 2" xfId="24163" xr:uid="{00000000-0005-0000-0000-000074800000}"/>
    <cellStyle name="Heading1_AVA DVA EL" xfId="24164" xr:uid="{00000000-0005-0000-0000-000075800000}"/>
    <cellStyle name="HeadingTable" xfId="6865" xr:uid="{00000000-0005-0000-0000-000076800000}"/>
    <cellStyle name="HeadingTable 2" xfId="55766" xr:uid="{27F157F4-3AD4-4104-B13D-ABF86061B055}"/>
    <cellStyle name="HeadingTable 2 2" xfId="55769" xr:uid="{698FE66E-7525-4A44-9865-391A523E0464}"/>
    <cellStyle name="HeadingTable 3" xfId="55770" xr:uid="{D0548CF3-C624-4690-BD85-A9A5BA8E2401}"/>
    <cellStyle name="Hidden cells" xfId="24165" xr:uid="{00000000-0005-0000-0000-000077800000}"/>
    <cellStyle name="Hidden cells (internal version)" xfId="24166" xr:uid="{00000000-0005-0000-0000-000078800000}"/>
    <cellStyle name="Hidden cells (internal version) 2" xfId="24167" xr:uid="{00000000-0005-0000-0000-000079800000}"/>
    <cellStyle name="Hidden cells (internal version) 3" xfId="24168" xr:uid="{00000000-0005-0000-0000-00007A800000}"/>
    <cellStyle name="Hidden cells (internal version)_AVA DVA EL" xfId="24169" xr:uid="{00000000-0005-0000-0000-00007B800000}"/>
    <cellStyle name="Hidden cells 2" xfId="24170" xr:uid="{00000000-0005-0000-0000-00007C800000}"/>
    <cellStyle name="Hidden cells 3" xfId="24171" xr:uid="{00000000-0005-0000-0000-00007D800000}"/>
    <cellStyle name="Hidden cells 4" xfId="24172" xr:uid="{00000000-0005-0000-0000-00007E800000}"/>
    <cellStyle name="Hidden cells 5" xfId="24173" xr:uid="{00000000-0005-0000-0000-00007F800000}"/>
    <cellStyle name="Hidden cells 6" xfId="48763" xr:uid="{00000000-0005-0000-0000-000080800000}"/>
    <cellStyle name="Hidden cells 7" xfId="48764" xr:uid="{00000000-0005-0000-0000-000081800000}"/>
    <cellStyle name="Hidden cells_7. Other MTM adjustments" xfId="48765" xr:uid="{00000000-0005-0000-0000-000082800000}"/>
    <cellStyle name="highlightExposure" xfId="6866" xr:uid="{00000000-0005-0000-0000-000083800000}"/>
    <cellStyle name="highlightExposure 2" xfId="24174" xr:uid="{00000000-0005-0000-0000-000084800000}"/>
    <cellStyle name="highlightExposure 2 2" xfId="36503" xr:uid="{00000000-0005-0000-0000-000085800000}"/>
    <cellStyle name="highlightExposure 2 3" xfId="36719" xr:uid="{00000000-0005-0000-0000-000086800000}"/>
    <cellStyle name="highlightExposure 3" xfId="36475" xr:uid="{00000000-0005-0000-0000-000087800000}"/>
    <cellStyle name="highlightExposure 3 2" xfId="36679" xr:uid="{00000000-0005-0000-0000-000088800000}"/>
    <cellStyle name="highlightExposure_A03" xfId="53195" xr:uid="{EC1E4A91-1A44-44C0-B530-3EFEF7515E4A}"/>
    <cellStyle name="highlightPD" xfId="6867" xr:uid="{00000000-0005-0000-0000-00008A800000}"/>
    <cellStyle name="highlightPercentage" xfId="6868" xr:uid="{00000000-0005-0000-0000-00008B800000}"/>
    <cellStyle name="highlightText" xfId="6869" xr:uid="{00000000-0005-0000-0000-00008C800000}"/>
    <cellStyle name="highlightText 2" xfId="6870" xr:uid="{00000000-0005-0000-0000-00008D800000}"/>
    <cellStyle name="highlightText 2 2" xfId="36720" xr:uid="{00000000-0005-0000-0000-00008E800000}"/>
    <cellStyle name="highlightText 2_LR2" xfId="53207" xr:uid="{A5FE4BA2-6FD4-40D8-BE76-D47B873491A6}"/>
    <cellStyle name="highlightText 3" xfId="36489" xr:uid="{00000000-0005-0000-0000-00008F800000}"/>
    <cellStyle name="highlightText 3 2" xfId="36700" xr:uid="{00000000-0005-0000-0000-000090800000}"/>
    <cellStyle name="highlightText_AVA DVA EL" xfId="24175" xr:uid="{00000000-0005-0000-0000-000091800000}"/>
    <cellStyle name="Hipervínculo 2" xfId="6871" xr:uid="{00000000-0005-0000-0000-000092800000}"/>
    <cellStyle name="Hipervínculo 2 2" xfId="6872" xr:uid="{00000000-0005-0000-0000-000093800000}"/>
    <cellStyle name="Hipervínculo 2 2 2" xfId="24176" xr:uid="{00000000-0005-0000-0000-000094800000}"/>
    <cellStyle name="Hipervínculo 2 2 3" xfId="48766" xr:uid="{00000000-0005-0000-0000-000095800000}"/>
    <cellStyle name="Hipervínculo 2 2_AVA DVA EL" xfId="24177" xr:uid="{00000000-0005-0000-0000-000096800000}"/>
    <cellStyle name="Hipervínculo 2 3" xfId="24178" xr:uid="{00000000-0005-0000-0000-000097800000}"/>
    <cellStyle name="Hipervínculo 2 4" xfId="48767" xr:uid="{00000000-0005-0000-0000-000098800000}"/>
    <cellStyle name="Hipervínculo 2_4Q16" xfId="24179" xr:uid="{00000000-0005-0000-0000-000099800000}"/>
    <cellStyle name="Hivatkozott cella" xfId="6873" xr:uid="{00000000-0005-0000-0000-00009A800000}"/>
    <cellStyle name="Hivatkozott cella 2" xfId="24180" xr:uid="{00000000-0005-0000-0000-00009B800000}"/>
    <cellStyle name="Hivatkozott cella_AVA DVA EL" xfId="24181" xr:uid="{00000000-0005-0000-0000-00009C800000}"/>
    <cellStyle name="Huvud indata" xfId="24182" xr:uid="{00000000-0005-0000-0000-00009D800000}"/>
    <cellStyle name="Huvud indata 2" xfId="24183" xr:uid="{00000000-0005-0000-0000-00009E800000}"/>
    <cellStyle name="Huvud indata 3" xfId="24184" xr:uid="{00000000-0005-0000-0000-00009F800000}"/>
    <cellStyle name="Huvud indata 4" xfId="48768" xr:uid="{00000000-0005-0000-0000-0000A0800000}"/>
    <cellStyle name="Huvud indata_AVA DVA EL" xfId="24185" xr:uid="{00000000-0005-0000-0000-0000A1800000}"/>
    <cellStyle name="Hyperkobling" xfId="48778" builtinId="8"/>
    <cellStyle name="Hyperkobling 10" xfId="36221" xr:uid="{00000000-0005-0000-0000-0000A2800000}"/>
    <cellStyle name="Hyperkobling 2" xfId="6874" xr:uid="{00000000-0005-0000-0000-0000A3800000}"/>
    <cellStyle name="Hyperkobling 2 2" xfId="6875" xr:uid="{00000000-0005-0000-0000-0000A4800000}"/>
    <cellStyle name="Hyperkobling 2 2 2" xfId="24186" xr:uid="{00000000-0005-0000-0000-0000A5800000}"/>
    <cellStyle name="Hyperkobling 2 2 3" xfId="48769" xr:uid="{00000000-0005-0000-0000-0000A6800000}"/>
    <cellStyle name="Hyperkobling 2 2 4" xfId="48770" xr:uid="{00000000-0005-0000-0000-0000A7800000}"/>
    <cellStyle name="Hyperkobling 2 2_AVA DVA EL" xfId="24187" xr:uid="{00000000-0005-0000-0000-0000A8800000}"/>
    <cellStyle name="Hyperkobling 2 3" xfId="24188" xr:uid="{00000000-0005-0000-0000-0000A9800000}"/>
    <cellStyle name="Hyperkobling 2 3 2" xfId="24189" xr:uid="{00000000-0005-0000-0000-0000AA800000}"/>
    <cellStyle name="Hyperkobling 2 3 3" xfId="24190" xr:uid="{00000000-0005-0000-0000-0000AB800000}"/>
    <cellStyle name="Hyperkobling 2 3_AVA DVA EL" xfId="24191" xr:uid="{00000000-0005-0000-0000-0000AC800000}"/>
    <cellStyle name="Hyperkobling 2 4" xfId="24192" xr:uid="{00000000-0005-0000-0000-0000AD800000}"/>
    <cellStyle name="Hyperkobling 2 4 2" xfId="24193" xr:uid="{00000000-0005-0000-0000-0000AE800000}"/>
    <cellStyle name="Hyperkobling 2 4 3" xfId="24194" xr:uid="{00000000-0005-0000-0000-0000AF800000}"/>
    <cellStyle name="Hyperkobling 2 4_AVA DVA EL" xfId="24195" xr:uid="{00000000-0005-0000-0000-0000B0800000}"/>
    <cellStyle name="Hyperkobling 2 5" xfId="24196" xr:uid="{00000000-0005-0000-0000-0000B1800000}"/>
    <cellStyle name="Hyperkobling 2 6" xfId="48771" xr:uid="{00000000-0005-0000-0000-0000B2800000}"/>
    <cellStyle name="Hyperkobling 2 7" xfId="48772" xr:uid="{00000000-0005-0000-0000-0000B3800000}"/>
    <cellStyle name="Hyperkobling 2_11" xfId="6876" xr:uid="{00000000-0005-0000-0000-0000B4800000}"/>
    <cellStyle name="Hyperkobling 3" xfId="6877" xr:uid="{00000000-0005-0000-0000-0000B5800000}"/>
    <cellStyle name="Hyperkobling 3 2" xfId="6878" xr:uid="{00000000-0005-0000-0000-0000B6800000}"/>
    <cellStyle name="Hyperkobling 3 2 2" xfId="24197" xr:uid="{00000000-0005-0000-0000-0000B7800000}"/>
    <cellStyle name="Hyperkobling 3 2 3" xfId="48773" xr:uid="{00000000-0005-0000-0000-0000B8800000}"/>
    <cellStyle name="Hyperkobling 3 2 4" xfId="48774" xr:uid="{00000000-0005-0000-0000-0000B9800000}"/>
    <cellStyle name="Hyperkobling 3 2_AVA DVA EL" xfId="24198" xr:uid="{00000000-0005-0000-0000-0000BA800000}"/>
    <cellStyle name="Hyperkobling 3 3" xfId="24199" xr:uid="{00000000-0005-0000-0000-0000BB800000}"/>
    <cellStyle name="Hyperkobling 3 4" xfId="48775" xr:uid="{00000000-0005-0000-0000-0000BC800000}"/>
    <cellStyle name="Hyperkobling 3_7. Other MTM adjustments" xfId="48776" xr:uid="{00000000-0005-0000-0000-0000BD800000}"/>
    <cellStyle name="Hyperkobling 4" xfId="6879" xr:uid="{00000000-0005-0000-0000-0000BE800000}"/>
    <cellStyle name="Hyperkobling 4 2" xfId="24200" xr:uid="{00000000-0005-0000-0000-0000BF800000}"/>
    <cellStyle name="Hyperkobling 4 2 2" xfId="24201" xr:uid="{00000000-0005-0000-0000-0000C0800000}"/>
    <cellStyle name="Hyperkobling 4 2 3" xfId="24202" xr:uid="{00000000-0005-0000-0000-0000C1800000}"/>
    <cellStyle name="Hyperkobling 4 2_AVA DVA EL" xfId="24203" xr:uid="{00000000-0005-0000-0000-0000C2800000}"/>
    <cellStyle name="Hyperkobling 4 3" xfId="24204" xr:uid="{00000000-0005-0000-0000-0000C3800000}"/>
    <cellStyle name="Hyperkobling 4 4" xfId="48777" xr:uid="{00000000-0005-0000-0000-0000C4800000}"/>
    <cellStyle name="Hyperkobling 4_A01" xfId="35914" xr:uid="{00000000-0005-0000-0000-0000C5800000}"/>
    <cellStyle name="Hyperkobling 5" xfId="24205" xr:uid="{00000000-0005-0000-0000-0000C6800000}"/>
    <cellStyle name="Hyperkobling 5 2" xfId="24206" xr:uid="{00000000-0005-0000-0000-0000C7800000}"/>
    <cellStyle name="Hyperkobling 5 3" xfId="36204" xr:uid="{00000000-0005-0000-0000-0000C8800000}"/>
    <cellStyle name="Hyperkobling 5_AVA DVA EL" xfId="24207" xr:uid="{00000000-0005-0000-0000-0000C9800000}"/>
    <cellStyle name="Hyperkobling 6" xfId="36207" xr:uid="{00000000-0005-0000-0000-0000CA800000}"/>
    <cellStyle name="Hyperkobling 7" xfId="36211" xr:uid="{00000000-0005-0000-0000-0000CB800000}"/>
    <cellStyle name="Hyperkobling 8" xfId="36215" xr:uid="{00000000-0005-0000-0000-0000CC800000}"/>
    <cellStyle name="Hyperkobling 9" xfId="36219" xr:uid="{00000000-0005-0000-0000-0000CD800000}"/>
    <cellStyle name="Hyperlink 2" xfId="6880" xr:uid="{00000000-0005-0000-0000-0000D0800000}"/>
    <cellStyle name="Hyperlink 2 2" xfId="6881" xr:uid="{00000000-0005-0000-0000-0000D1800000}"/>
    <cellStyle name="Hyperlink 2 2 2" xfId="24208" xr:uid="{00000000-0005-0000-0000-0000D2800000}"/>
    <cellStyle name="Hyperlink 2 2 2 2" xfId="24209" xr:uid="{00000000-0005-0000-0000-0000D3800000}"/>
    <cellStyle name="Hyperlink 2 2 2 3" xfId="24210" xr:uid="{00000000-0005-0000-0000-0000D4800000}"/>
    <cellStyle name="Hyperlink 2 2 2_AVA DVA EL" xfId="24211" xr:uid="{00000000-0005-0000-0000-0000D5800000}"/>
    <cellStyle name="Hyperlink 2 2 3" xfId="24212" xr:uid="{00000000-0005-0000-0000-0000D6800000}"/>
    <cellStyle name="Hyperlink 2 2 4" xfId="48779" xr:uid="{00000000-0005-0000-0000-0000D7800000}"/>
    <cellStyle name="Hyperlink 2 2_A01" xfId="35915" xr:uid="{00000000-0005-0000-0000-0000D8800000}"/>
    <cellStyle name="Hyperlink 2 3" xfId="24213" xr:uid="{00000000-0005-0000-0000-0000D9800000}"/>
    <cellStyle name="Hyperlink 2 3 2" xfId="24214" xr:uid="{00000000-0005-0000-0000-0000DA800000}"/>
    <cellStyle name="Hyperlink 2 3 2 2" xfId="24215" xr:uid="{00000000-0005-0000-0000-0000DB800000}"/>
    <cellStyle name="Hyperlink 2 3 2 3" xfId="24216" xr:uid="{00000000-0005-0000-0000-0000DC800000}"/>
    <cellStyle name="Hyperlink 2 3 2_AVA DVA EL" xfId="24217" xr:uid="{00000000-0005-0000-0000-0000DD800000}"/>
    <cellStyle name="Hyperlink 2 3 3" xfId="24218" xr:uid="{00000000-0005-0000-0000-0000DE800000}"/>
    <cellStyle name="Hyperlink 2 3 4" xfId="24219" xr:uid="{00000000-0005-0000-0000-0000DF800000}"/>
    <cellStyle name="Hyperlink 2 3 5" xfId="48780" xr:uid="{00000000-0005-0000-0000-0000E0800000}"/>
    <cellStyle name="Hyperlink 2 3_AVA DVA EL" xfId="24220" xr:uid="{00000000-0005-0000-0000-0000E1800000}"/>
    <cellStyle name="Hyperlink 2 4" xfId="24221" xr:uid="{00000000-0005-0000-0000-0000E2800000}"/>
    <cellStyle name="Hyperlink 2 4 2" xfId="24222" xr:uid="{00000000-0005-0000-0000-0000E3800000}"/>
    <cellStyle name="Hyperlink 2 4 3" xfId="24223" xr:uid="{00000000-0005-0000-0000-0000E4800000}"/>
    <cellStyle name="Hyperlink 2 4_AVA DVA EL" xfId="24224" xr:uid="{00000000-0005-0000-0000-0000E5800000}"/>
    <cellStyle name="Hyperlink 2 5" xfId="24225" xr:uid="{00000000-0005-0000-0000-0000E6800000}"/>
    <cellStyle name="Hyperlink 2 5 2" xfId="24226" xr:uid="{00000000-0005-0000-0000-0000E7800000}"/>
    <cellStyle name="Hyperlink 2 5 3" xfId="24227" xr:uid="{00000000-0005-0000-0000-0000E8800000}"/>
    <cellStyle name="Hyperlink 2 5_AVA DVA EL" xfId="24228" xr:uid="{00000000-0005-0000-0000-0000E9800000}"/>
    <cellStyle name="Hyperlink 2 6" xfId="24229" xr:uid="{00000000-0005-0000-0000-0000EA800000}"/>
    <cellStyle name="Hyperlink 2 6 2" xfId="24230" xr:uid="{00000000-0005-0000-0000-0000EB800000}"/>
    <cellStyle name="Hyperlink 2 6 3" xfId="24231" xr:uid="{00000000-0005-0000-0000-0000EC800000}"/>
    <cellStyle name="Hyperlink 2 6_AVA DVA EL" xfId="24232" xr:uid="{00000000-0005-0000-0000-0000ED800000}"/>
    <cellStyle name="Hyperlink 2 7" xfId="24233" xr:uid="{00000000-0005-0000-0000-0000EE800000}"/>
    <cellStyle name="Hyperlink 2_4Q16" xfId="24234" xr:uid="{00000000-0005-0000-0000-0000EF800000}"/>
    <cellStyle name="Hyperlink 3" xfId="6882" xr:uid="{00000000-0005-0000-0000-0000F0800000}"/>
    <cellStyle name="Hyperlink 3 2" xfId="6883" xr:uid="{00000000-0005-0000-0000-0000F1800000}"/>
    <cellStyle name="Hyperlink 3 2 2" xfId="24235" xr:uid="{00000000-0005-0000-0000-0000F2800000}"/>
    <cellStyle name="Hyperlink 3 2 2 2" xfId="24236" xr:uid="{00000000-0005-0000-0000-0000F3800000}"/>
    <cellStyle name="Hyperlink 3 2 2 3" xfId="24237" xr:uid="{00000000-0005-0000-0000-0000F4800000}"/>
    <cellStyle name="Hyperlink 3 2 2_AVA DVA EL" xfId="24238" xr:uid="{00000000-0005-0000-0000-0000F5800000}"/>
    <cellStyle name="Hyperlink 3 2 3" xfId="24239" xr:uid="{00000000-0005-0000-0000-0000F6800000}"/>
    <cellStyle name="Hyperlink 3 2 4" xfId="48781" xr:uid="{00000000-0005-0000-0000-0000F7800000}"/>
    <cellStyle name="Hyperlink 3 2 5" xfId="48782" xr:uid="{00000000-0005-0000-0000-0000F8800000}"/>
    <cellStyle name="Hyperlink 3 2_AVA DVA EL" xfId="24240" xr:uid="{00000000-0005-0000-0000-0000F9800000}"/>
    <cellStyle name="Hyperlink 3 3" xfId="24241" xr:uid="{00000000-0005-0000-0000-0000FA800000}"/>
    <cellStyle name="Hyperlink 3 3 2" xfId="24242" xr:uid="{00000000-0005-0000-0000-0000FB800000}"/>
    <cellStyle name="Hyperlink 3 3 3" xfId="24243" xr:uid="{00000000-0005-0000-0000-0000FC800000}"/>
    <cellStyle name="Hyperlink 3 3_AVA DVA EL" xfId="24244" xr:uid="{00000000-0005-0000-0000-0000FD800000}"/>
    <cellStyle name="Hyperlink 3 4" xfId="24245" xr:uid="{00000000-0005-0000-0000-0000FE800000}"/>
    <cellStyle name="Hyperlink 3 5" xfId="48783" xr:uid="{00000000-0005-0000-0000-0000FF800000}"/>
    <cellStyle name="Hyperlink 3_7. Other MTM adjustments" xfId="48784" xr:uid="{00000000-0005-0000-0000-000000810000}"/>
    <cellStyle name="Hyperlink 4" xfId="24246" xr:uid="{00000000-0005-0000-0000-000001810000}"/>
    <cellStyle name="Hyperlink 4 2" xfId="24247" xr:uid="{00000000-0005-0000-0000-000002810000}"/>
    <cellStyle name="Hyperlink 4 3" xfId="24248" xr:uid="{00000000-0005-0000-0000-000003810000}"/>
    <cellStyle name="Hyperlink 4 4" xfId="36370" xr:uid="{00000000-0005-0000-0000-000004810000}"/>
    <cellStyle name="Hyperlink 4_AVA DVA EL" xfId="24249" xr:uid="{00000000-0005-0000-0000-000005810000}"/>
    <cellStyle name="Hyperlink 5" xfId="24250" xr:uid="{00000000-0005-0000-0000-000006810000}"/>
    <cellStyle name="Hyperlink 5 2" xfId="36396" xr:uid="{00000000-0005-0000-0000-000007810000}"/>
    <cellStyle name="Hyperlink 5 2 2" xfId="48785" xr:uid="{00000000-0005-0000-0000-000008810000}"/>
    <cellStyle name="Hyperlink 5 3" xfId="48786" xr:uid="{00000000-0005-0000-0000-000009810000}"/>
    <cellStyle name="Hyperlink 5_7. Other MTM adjustments" xfId="48787" xr:uid="{00000000-0005-0000-0000-00000A810000}"/>
    <cellStyle name="Hyperlink 6" xfId="24251" xr:uid="{00000000-0005-0000-0000-00000B810000}"/>
    <cellStyle name="Hyperlink 6 2" xfId="36304" xr:uid="{00000000-0005-0000-0000-00000C810000}"/>
    <cellStyle name="Í¨Ø› [0.00]_PERSONAL" xfId="6884" xr:uid="{00000000-0005-0000-0000-00000E810000}"/>
    <cellStyle name="Í¨Ø›_PERSONAL" xfId="6885" xr:uid="{00000000-0005-0000-0000-00000F810000}"/>
    <cellStyle name="Incorrecto" xfId="6886" xr:uid="{00000000-0005-0000-0000-000010810000}"/>
    <cellStyle name="Incorrecto 2" xfId="24252" xr:uid="{00000000-0005-0000-0000-000011810000}"/>
    <cellStyle name="Incorrecto 3" xfId="48788" xr:uid="{00000000-0005-0000-0000-000012810000}"/>
    <cellStyle name="Incorrecto_AVA DVA EL" xfId="24253" xr:uid="{00000000-0005-0000-0000-000013810000}"/>
    <cellStyle name="Indata 14" xfId="24254" xr:uid="{00000000-0005-0000-0000-000014810000}"/>
    <cellStyle name="Indata 14 2" xfId="24255" xr:uid="{00000000-0005-0000-0000-000015810000}"/>
    <cellStyle name="Indata 14 3" xfId="24256" xr:uid="{00000000-0005-0000-0000-000016810000}"/>
    <cellStyle name="Indata 14 4" xfId="48789" xr:uid="{00000000-0005-0000-0000-000017810000}"/>
    <cellStyle name="Indata 14_AVA DVA EL" xfId="24257" xr:uid="{00000000-0005-0000-0000-000018810000}"/>
    <cellStyle name="Indata text 11" xfId="24258" xr:uid="{00000000-0005-0000-0000-000019810000}"/>
    <cellStyle name="Indata text 11 2" xfId="24259" xr:uid="{00000000-0005-0000-0000-00001A810000}"/>
    <cellStyle name="Indata text 11 3" xfId="24260" xr:uid="{00000000-0005-0000-0000-00001B810000}"/>
    <cellStyle name="Indata text 11 4" xfId="48790" xr:uid="{00000000-0005-0000-0000-00001C810000}"/>
    <cellStyle name="Indata text 11_AVA DVA EL" xfId="24261" xr:uid="{00000000-0005-0000-0000-00001D810000}"/>
    <cellStyle name="Indata text 12" xfId="24262" xr:uid="{00000000-0005-0000-0000-00001E810000}"/>
    <cellStyle name="Indata text 12 2" xfId="24263" xr:uid="{00000000-0005-0000-0000-00001F810000}"/>
    <cellStyle name="Indata text 12 3" xfId="24264" xr:uid="{00000000-0005-0000-0000-000020810000}"/>
    <cellStyle name="Indata text 12 4" xfId="48791" xr:uid="{00000000-0005-0000-0000-000021810000}"/>
    <cellStyle name="Indata text 12_AVA DVA EL" xfId="24265" xr:uid="{00000000-0005-0000-0000-000022810000}"/>
    <cellStyle name="Inndata" xfId="36267" xr:uid="{00000000-0005-0000-0000-000023810000}"/>
    <cellStyle name="Inndata 2" xfId="6887" xr:uid="{00000000-0005-0000-0000-000024810000}"/>
    <cellStyle name="Inndata 2 2" xfId="6888" xr:uid="{00000000-0005-0000-0000-000025810000}"/>
    <cellStyle name="Inndata 2 2 10" xfId="6889" xr:uid="{00000000-0005-0000-0000-000026810000}"/>
    <cellStyle name="Inndata 2 2 11" xfId="6890" xr:uid="{00000000-0005-0000-0000-000027810000}"/>
    <cellStyle name="Inndata 2 2 12" xfId="36722" xr:uid="{00000000-0005-0000-0000-000028810000}"/>
    <cellStyle name="Inndata 2 2 13" xfId="40047" xr:uid="{00000000-0005-0000-0000-000029810000}"/>
    <cellStyle name="Inndata 2 2 2" xfId="6891" xr:uid="{00000000-0005-0000-0000-00002A810000}"/>
    <cellStyle name="Inndata 2 2 3" xfId="6892" xr:uid="{00000000-0005-0000-0000-00002B810000}"/>
    <cellStyle name="Inndata 2 2 4" xfId="6893" xr:uid="{00000000-0005-0000-0000-00002C810000}"/>
    <cellStyle name="Inndata 2 2 5" xfId="6894" xr:uid="{00000000-0005-0000-0000-00002D810000}"/>
    <cellStyle name="Inndata 2 2 6" xfId="6895" xr:uid="{00000000-0005-0000-0000-00002E810000}"/>
    <cellStyle name="Inndata 2 2 7" xfId="6896" xr:uid="{00000000-0005-0000-0000-00002F810000}"/>
    <cellStyle name="Inndata 2 2 8" xfId="6897" xr:uid="{00000000-0005-0000-0000-000030810000}"/>
    <cellStyle name="Inndata 2 2 9" xfId="6898" xr:uid="{00000000-0005-0000-0000-000031810000}"/>
    <cellStyle name="Inndata 2 2_AVA DVA EL" xfId="24266" xr:uid="{00000000-0005-0000-0000-000032810000}"/>
    <cellStyle name="Inndata 2 3" xfId="6899" xr:uid="{00000000-0005-0000-0000-000033810000}"/>
    <cellStyle name="Inndata 2 3 10" xfId="6900" xr:uid="{00000000-0005-0000-0000-000034810000}"/>
    <cellStyle name="Inndata 2 3 11" xfId="6901" xr:uid="{00000000-0005-0000-0000-000035810000}"/>
    <cellStyle name="Inndata 2 3 12" xfId="36490" xr:uid="{00000000-0005-0000-0000-000036810000}"/>
    <cellStyle name="Inndata 2 3 13" xfId="36701" xr:uid="{00000000-0005-0000-0000-000037810000}"/>
    <cellStyle name="Inndata 2 3 14" xfId="40048" xr:uid="{00000000-0005-0000-0000-000038810000}"/>
    <cellStyle name="Inndata 2 3 2" xfId="6902" xr:uid="{00000000-0005-0000-0000-000039810000}"/>
    <cellStyle name="Inndata 2 3 3" xfId="6903" xr:uid="{00000000-0005-0000-0000-00003A810000}"/>
    <cellStyle name="Inndata 2 3 4" xfId="6904" xr:uid="{00000000-0005-0000-0000-00003B810000}"/>
    <cellStyle name="Inndata 2 3 5" xfId="6905" xr:uid="{00000000-0005-0000-0000-00003C810000}"/>
    <cellStyle name="Inndata 2 3 6" xfId="6906" xr:uid="{00000000-0005-0000-0000-00003D810000}"/>
    <cellStyle name="Inndata 2 3 7" xfId="6907" xr:uid="{00000000-0005-0000-0000-00003E810000}"/>
    <cellStyle name="Inndata 2 3 8" xfId="6908" xr:uid="{00000000-0005-0000-0000-00003F810000}"/>
    <cellStyle name="Inndata 2 3 9" xfId="6909" xr:uid="{00000000-0005-0000-0000-000040810000}"/>
    <cellStyle name="Inndata 2 3_AVA DVA EL" xfId="24267" xr:uid="{00000000-0005-0000-0000-000041810000}"/>
    <cellStyle name="Inndata 2 4" xfId="6910" xr:uid="{00000000-0005-0000-0000-000042810000}"/>
    <cellStyle name="Inndata 2 4 10" xfId="6911" xr:uid="{00000000-0005-0000-0000-000043810000}"/>
    <cellStyle name="Inndata 2 4 11" xfId="6912" xr:uid="{00000000-0005-0000-0000-000044810000}"/>
    <cellStyle name="Inndata 2 4 2" xfId="6913" xr:uid="{00000000-0005-0000-0000-000045810000}"/>
    <cellStyle name="Inndata 2 4 3" xfId="6914" xr:uid="{00000000-0005-0000-0000-000046810000}"/>
    <cellStyle name="Inndata 2 4 4" xfId="6915" xr:uid="{00000000-0005-0000-0000-000047810000}"/>
    <cellStyle name="Inndata 2 4 5" xfId="6916" xr:uid="{00000000-0005-0000-0000-000048810000}"/>
    <cellStyle name="Inndata 2 4 6" xfId="6917" xr:uid="{00000000-0005-0000-0000-000049810000}"/>
    <cellStyle name="Inndata 2 4 7" xfId="6918" xr:uid="{00000000-0005-0000-0000-00004A810000}"/>
    <cellStyle name="Inndata 2 4 8" xfId="6919" xr:uid="{00000000-0005-0000-0000-00004B810000}"/>
    <cellStyle name="Inndata 2 4 9" xfId="6920" xr:uid="{00000000-0005-0000-0000-00004C810000}"/>
    <cellStyle name="Inndata 2 4_CR4_19" xfId="6921" xr:uid="{00000000-0005-0000-0000-00004D810000}"/>
    <cellStyle name="Inndata 2 5" xfId="6922" xr:uid="{00000000-0005-0000-0000-00004E810000}"/>
    <cellStyle name="Inndata 2 5 10" xfId="6923" xr:uid="{00000000-0005-0000-0000-00004F810000}"/>
    <cellStyle name="Inndata 2 5 11" xfId="6924" xr:uid="{00000000-0005-0000-0000-000050810000}"/>
    <cellStyle name="Inndata 2 5 2" xfId="6925" xr:uid="{00000000-0005-0000-0000-000051810000}"/>
    <cellStyle name="Inndata 2 5 3" xfId="6926" xr:uid="{00000000-0005-0000-0000-000052810000}"/>
    <cellStyle name="Inndata 2 5 4" xfId="6927" xr:uid="{00000000-0005-0000-0000-000053810000}"/>
    <cellStyle name="Inndata 2 5 5" xfId="6928" xr:uid="{00000000-0005-0000-0000-000054810000}"/>
    <cellStyle name="Inndata 2 5 6" xfId="6929" xr:uid="{00000000-0005-0000-0000-000055810000}"/>
    <cellStyle name="Inndata 2 5 7" xfId="6930" xr:uid="{00000000-0005-0000-0000-000056810000}"/>
    <cellStyle name="Inndata 2 5 8" xfId="6931" xr:uid="{00000000-0005-0000-0000-000057810000}"/>
    <cellStyle name="Inndata 2 5 9" xfId="6932" xr:uid="{00000000-0005-0000-0000-000058810000}"/>
    <cellStyle name="Inndata 2 5_CR4_19" xfId="6933" xr:uid="{00000000-0005-0000-0000-000059810000}"/>
    <cellStyle name="Inndata 2 6" xfId="6934" xr:uid="{00000000-0005-0000-0000-00005A810000}"/>
    <cellStyle name="Inndata 2 6 10" xfId="6935" xr:uid="{00000000-0005-0000-0000-00005B810000}"/>
    <cellStyle name="Inndata 2 6 11" xfId="6936" xr:uid="{00000000-0005-0000-0000-00005C810000}"/>
    <cellStyle name="Inndata 2 6 2" xfId="6937" xr:uid="{00000000-0005-0000-0000-00005D810000}"/>
    <cellStyle name="Inndata 2 6 3" xfId="6938" xr:uid="{00000000-0005-0000-0000-00005E810000}"/>
    <cellStyle name="Inndata 2 6 4" xfId="6939" xr:uid="{00000000-0005-0000-0000-00005F810000}"/>
    <cellStyle name="Inndata 2 6 5" xfId="6940" xr:uid="{00000000-0005-0000-0000-000060810000}"/>
    <cellStyle name="Inndata 2 6 6" xfId="6941" xr:uid="{00000000-0005-0000-0000-000061810000}"/>
    <cellStyle name="Inndata 2 6 7" xfId="6942" xr:uid="{00000000-0005-0000-0000-000062810000}"/>
    <cellStyle name="Inndata 2 6 8" xfId="6943" xr:uid="{00000000-0005-0000-0000-000063810000}"/>
    <cellStyle name="Inndata 2 6 9" xfId="6944" xr:uid="{00000000-0005-0000-0000-000064810000}"/>
    <cellStyle name="Inndata 2 6_CR4_19" xfId="6945" xr:uid="{00000000-0005-0000-0000-000065810000}"/>
    <cellStyle name="Inndata 2 7" xfId="6946" xr:uid="{00000000-0005-0000-0000-000066810000}"/>
    <cellStyle name="Inndata 2 7 10" xfId="6947" xr:uid="{00000000-0005-0000-0000-000067810000}"/>
    <cellStyle name="Inndata 2 7 2" xfId="6948" xr:uid="{00000000-0005-0000-0000-000068810000}"/>
    <cellStyle name="Inndata 2 7 3" xfId="6949" xr:uid="{00000000-0005-0000-0000-000069810000}"/>
    <cellStyle name="Inndata 2 7 4" xfId="6950" xr:uid="{00000000-0005-0000-0000-00006A810000}"/>
    <cellStyle name="Inndata 2 7 5" xfId="6951" xr:uid="{00000000-0005-0000-0000-00006B810000}"/>
    <cellStyle name="Inndata 2 7 6" xfId="6952" xr:uid="{00000000-0005-0000-0000-00006C810000}"/>
    <cellStyle name="Inndata 2 7 7" xfId="6953" xr:uid="{00000000-0005-0000-0000-00006D810000}"/>
    <cellStyle name="Inndata 2 7 8" xfId="6954" xr:uid="{00000000-0005-0000-0000-00006E810000}"/>
    <cellStyle name="Inndata 2 7 9" xfId="6955" xr:uid="{00000000-0005-0000-0000-00006F810000}"/>
    <cellStyle name="Inndata 2 7_CR4_19" xfId="6956" xr:uid="{00000000-0005-0000-0000-000070810000}"/>
    <cellStyle name="Inndata 2 8" xfId="36049" xr:uid="{00000000-0005-0000-0000-000071810000}"/>
    <cellStyle name="Inndata 2 9" xfId="36839" xr:uid="{00000000-0005-0000-0000-000072810000}"/>
    <cellStyle name="Inndata 2_A01" xfId="12494" xr:uid="{00000000-0005-0000-0000-000073810000}"/>
    <cellStyle name="Inndata 3" xfId="12495" xr:uid="{00000000-0005-0000-0000-000074810000}"/>
    <cellStyle name="Inndata 3 2" xfId="24268" xr:uid="{00000000-0005-0000-0000-000075810000}"/>
    <cellStyle name="Inndata 3 2 2" xfId="48792" xr:uid="{00000000-0005-0000-0000-000076810000}"/>
    <cellStyle name="Inndata 3 3" xfId="40049" xr:uid="{00000000-0005-0000-0000-000077810000}"/>
    <cellStyle name="Inndata 3_7. Other MTM adjustments" xfId="48793" xr:uid="{00000000-0005-0000-0000-000078810000}"/>
    <cellStyle name="Inndata 4" xfId="24269" xr:uid="{00000000-0005-0000-0000-000079810000}"/>
    <cellStyle name="Inndata 4 2" xfId="24270" xr:uid="{00000000-0005-0000-0000-00007A810000}"/>
    <cellStyle name="Inndata 4 3" xfId="24271" xr:uid="{00000000-0005-0000-0000-00007B810000}"/>
    <cellStyle name="Inndata 4 4" xfId="40050" xr:uid="{00000000-0005-0000-0000-00007C810000}"/>
    <cellStyle name="Inndata 4_AVA DVA EL" xfId="24272" xr:uid="{00000000-0005-0000-0000-00007D810000}"/>
    <cellStyle name="Inndata 5" xfId="24273" xr:uid="{00000000-0005-0000-0000-00007E810000}"/>
    <cellStyle name="Inndata 6" xfId="24274" xr:uid="{00000000-0005-0000-0000-00007F810000}"/>
    <cellStyle name="Inndata 7" xfId="48794" xr:uid="{00000000-0005-0000-0000-000080810000}"/>
    <cellStyle name="Inndata_7. Other MTM adjustments" xfId="48795" xr:uid="{00000000-0005-0000-0000-000081810000}"/>
    <cellStyle name="InpComma0" xfId="24275" xr:uid="{00000000-0005-0000-0000-000082810000}"/>
    <cellStyle name="InpComma0 2" xfId="24276" xr:uid="{00000000-0005-0000-0000-000083810000}"/>
    <cellStyle name="InpComma0 3" xfId="24277" xr:uid="{00000000-0005-0000-0000-000084810000}"/>
    <cellStyle name="InpComma0_AVA DVA EL" xfId="24278" xr:uid="{00000000-0005-0000-0000-000085810000}"/>
    <cellStyle name="Input" xfId="6957" xr:uid="{00000000-0005-0000-0000-000086810000}"/>
    <cellStyle name="Input 10" xfId="6958" xr:uid="{00000000-0005-0000-0000-000087810000}"/>
    <cellStyle name="Input 11" xfId="40051" xr:uid="{00000000-0005-0000-0000-000088810000}"/>
    <cellStyle name="Input 2" xfId="6959" xr:uid="{00000000-0005-0000-0000-000089810000}"/>
    <cellStyle name="Input 2 10" xfId="36469" xr:uid="{00000000-0005-0000-0000-00008A810000}"/>
    <cellStyle name="Input 2 2" xfId="6960" xr:uid="{00000000-0005-0000-0000-00008B810000}"/>
    <cellStyle name="Input 2 2 2" xfId="24279" xr:uid="{00000000-0005-0000-0000-00008C810000}"/>
    <cellStyle name="Input 2 2 2 2" xfId="24280" xr:uid="{00000000-0005-0000-0000-00008D810000}"/>
    <cellStyle name="Input 2 2 2 3" xfId="24281" xr:uid="{00000000-0005-0000-0000-00008E810000}"/>
    <cellStyle name="Input 2 2 2_AVA DVA EL" xfId="24282" xr:uid="{00000000-0005-0000-0000-00008F810000}"/>
    <cellStyle name="Input 2 2 3" xfId="24283" xr:uid="{00000000-0005-0000-0000-000090810000}"/>
    <cellStyle name="Input 2 2 3 2" xfId="24284" xr:uid="{00000000-0005-0000-0000-000091810000}"/>
    <cellStyle name="Input 2 2 3 3" xfId="24285" xr:uid="{00000000-0005-0000-0000-000092810000}"/>
    <cellStyle name="Input 2 2 3_AVA DVA EL" xfId="24286" xr:uid="{00000000-0005-0000-0000-000093810000}"/>
    <cellStyle name="Input 2 2 4" xfId="24287" xr:uid="{00000000-0005-0000-0000-000094810000}"/>
    <cellStyle name="Input 2 2 4 2" xfId="24288" xr:uid="{00000000-0005-0000-0000-000095810000}"/>
    <cellStyle name="Input 2 2 4 3" xfId="24289" xr:uid="{00000000-0005-0000-0000-000096810000}"/>
    <cellStyle name="Input 2 2 4_AVA DVA EL" xfId="24290" xr:uid="{00000000-0005-0000-0000-000097810000}"/>
    <cellStyle name="Input 2 2 5" xfId="24291" xr:uid="{00000000-0005-0000-0000-000098810000}"/>
    <cellStyle name="Input 2 2 5 2" xfId="24292" xr:uid="{00000000-0005-0000-0000-000099810000}"/>
    <cellStyle name="Input 2 2 5 3" xfId="24293" xr:uid="{00000000-0005-0000-0000-00009A810000}"/>
    <cellStyle name="Input 2 2 5_AVA DVA EL" xfId="24294" xr:uid="{00000000-0005-0000-0000-00009B810000}"/>
    <cellStyle name="Input 2 2 6" xfId="24295" xr:uid="{00000000-0005-0000-0000-00009C810000}"/>
    <cellStyle name="Input 2 2 6 2" xfId="24296" xr:uid="{00000000-0005-0000-0000-00009D810000}"/>
    <cellStyle name="Input 2 2 6 3" xfId="24297" xr:uid="{00000000-0005-0000-0000-00009E810000}"/>
    <cellStyle name="Input 2 2 6_AVA DVA EL" xfId="24298" xr:uid="{00000000-0005-0000-0000-00009F810000}"/>
    <cellStyle name="Input 2 2 7" xfId="24299" xr:uid="{00000000-0005-0000-0000-0000A0810000}"/>
    <cellStyle name="Input 2 2_A01" xfId="35916" xr:uid="{00000000-0005-0000-0000-0000A1810000}"/>
    <cellStyle name="Input 2 3" xfId="6961" xr:uid="{00000000-0005-0000-0000-0000A2810000}"/>
    <cellStyle name="Input 2 3 10" xfId="6962" xr:uid="{00000000-0005-0000-0000-0000A3810000}"/>
    <cellStyle name="Input 2 3 11" xfId="6963" xr:uid="{00000000-0005-0000-0000-0000A4810000}"/>
    <cellStyle name="Input 2 3 12" xfId="36723" xr:uid="{00000000-0005-0000-0000-0000A5810000}"/>
    <cellStyle name="Input 2 3 2" xfId="6964" xr:uid="{00000000-0005-0000-0000-0000A6810000}"/>
    <cellStyle name="Input 2 3 3" xfId="6965" xr:uid="{00000000-0005-0000-0000-0000A7810000}"/>
    <cellStyle name="Input 2 3 4" xfId="6966" xr:uid="{00000000-0005-0000-0000-0000A8810000}"/>
    <cellStyle name="Input 2 3 5" xfId="6967" xr:uid="{00000000-0005-0000-0000-0000A9810000}"/>
    <cellStyle name="Input 2 3 6" xfId="6968" xr:uid="{00000000-0005-0000-0000-0000AA810000}"/>
    <cellStyle name="Input 2 3 7" xfId="6969" xr:uid="{00000000-0005-0000-0000-0000AB810000}"/>
    <cellStyle name="Input 2 3 8" xfId="6970" xr:uid="{00000000-0005-0000-0000-0000AC810000}"/>
    <cellStyle name="Input 2 3 9" xfId="6971" xr:uid="{00000000-0005-0000-0000-0000AD810000}"/>
    <cellStyle name="Input 2 3_AVA DVA EL" xfId="24300" xr:uid="{00000000-0005-0000-0000-0000AE810000}"/>
    <cellStyle name="Input 2 4" xfId="6972" xr:uid="{00000000-0005-0000-0000-0000AF810000}"/>
    <cellStyle name="Input 2 4 10" xfId="6973" xr:uid="{00000000-0005-0000-0000-0000B0810000}"/>
    <cellStyle name="Input 2 4 11" xfId="6974" xr:uid="{00000000-0005-0000-0000-0000B1810000}"/>
    <cellStyle name="Input 2 4 12" xfId="36491" xr:uid="{00000000-0005-0000-0000-0000B2810000}"/>
    <cellStyle name="Input 2 4 13" xfId="36702" xr:uid="{00000000-0005-0000-0000-0000B3810000}"/>
    <cellStyle name="Input 2 4 2" xfId="6975" xr:uid="{00000000-0005-0000-0000-0000B4810000}"/>
    <cellStyle name="Input 2 4 3" xfId="6976" xr:uid="{00000000-0005-0000-0000-0000B5810000}"/>
    <cellStyle name="Input 2 4 4" xfId="6977" xr:uid="{00000000-0005-0000-0000-0000B6810000}"/>
    <cellStyle name="Input 2 4 5" xfId="6978" xr:uid="{00000000-0005-0000-0000-0000B7810000}"/>
    <cellStyle name="Input 2 4 6" xfId="6979" xr:uid="{00000000-0005-0000-0000-0000B8810000}"/>
    <cellStyle name="Input 2 4 7" xfId="6980" xr:uid="{00000000-0005-0000-0000-0000B9810000}"/>
    <cellStyle name="Input 2 4 8" xfId="6981" xr:uid="{00000000-0005-0000-0000-0000BA810000}"/>
    <cellStyle name="Input 2 4 9" xfId="6982" xr:uid="{00000000-0005-0000-0000-0000BB810000}"/>
    <cellStyle name="Input 2 4_AVA DVA EL" xfId="24301" xr:uid="{00000000-0005-0000-0000-0000BC810000}"/>
    <cellStyle name="Input 2 5" xfId="6983" xr:uid="{00000000-0005-0000-0000-0000BD810000}"/>
    <cellStyle name="Input 2 5 10" xfId="6984" xr:uid="{00000000-0005-0000-0000-0000BE810000}"/>
    <cellStyle name="Input 2 5 11" xfId="6985" xr:uid="{00000000-0005-0000-0000-0000BF810000}"/>
    <cellStyle name="Input 2 5 2" xfId="6986" xr:uid="{00000000-0005-0000-0000-0000C0810000}"/>
    <cellStyle name="Input 2 5 3" xfId="6987" xr:uid="{00000000-0005-0000-0000-0000C1810000}"/>
    <cellStyle name="Input 2 5 4" xfId="6988" xr:uid="{00000000-0005-0000-0000-0000C2810000}"/>
    <cellStyle name="Input 2 5 5" xfId="6989" xr:uid="{00000000-0005-0000-0000-0000C3810000}"/>
    <cellStyle name="Input 2 5 6" xfId="6990" xr:uid="{00000000-0005-0000-0000-0000C4810000}"/>
    <cellStyle name="Input 2 5 7" xfId="6991" xr:uid="{00000000-0005-0000-0000-0000C5810000}"/>
    <cellStyle name="Input 2 5 8" xfId="6992" xr:uid="{00000000-0005-0000-0000-0000C6810000}"/>
    <cellStyle name="Input 2 5 9" xfId="6993" xr:uid="{00000000-0005-0000-0000-0000C7810000}"/>
    <cellStyle name="Input 2 5_AVA DVA EL" xfId="24302" xr:uid="{00000000-0005-0000-0000-0000C8810000}"/>
    <cellStyle name="Input 2 6" xfId="6994" xr:uid="{00000000-0005-0000-0000-0000C9810000}"/>
    <cellStyle name="Input 2 6 10" xfId="6995" xr:uid="{00000000-0005-0000-0000-0000CA810000}"/>
    <cellStyle name="Input 2 6 11" xfId="6996" xr:uid="{00000000-0005-0000-0000-0000CB810000}"/>
    <cellStyle name="Input 2 6 2" xfId="6997" xr:uid="{00000000-0005-0000-0000-0000CC810000}"/>
    <cellStyle name="Input 2 6 2 2" xfId="24303" xr:uid="{00000000-0005-0000-0000-0000CD810000}"/>
    <cellStyle name="Input 2 6 2 3" xfId="24304" xr:uid="{00000000-0005-0000-0000-0000CE810000}"/>
    <cellStyle name="Input 2 6 2_AVA DVA EL" xfId="24305" xr:uid="{00000000-0005-0000-0000-0000CF810000}"/>
    <cellStyle name="Input 2 6 3" xfId="6998" xr:uid="{00000000-0005-0000-0000-0000D0810000}"/>
    <cellStyle name="Input 2 6 3 2" xfId="24306" xr:uid="{00000000-0005-0000-0000-0000D1810000}"/>
    <cellStyle name="Input 2 6 3 3" xfId="24307" xr:uid="{00000000-0005-0000-0000-0000D2810000}"/>
    <cellStyle name="Input 2 6 3_AVA DVA EL" xfId="24308" xr:uid="{00000000-0005-0000-0000-0000D3810000}"/>
    <cellStyle name="Input 2 6 4" xfId="6999" xr:uid="{00000000-0005-0000-0000-0000D4810000}"/>
    <cellStyle name="Input 2 6 5" xfId="7000" xr:uid="{00000000-0005-0000-0000-0000D5810000}"/>
    <cellStyle name="Input 2 6 6" xfId="7001" xr:uid="{00000000-0005-0000-0000-0000D6810000}"/>
    <cellStyle name="Input 2 6 7" xfId="7002" xr:uid="{00000000-0005-0000-0000-0000D7810000}"/>
    <cellStyle name="Input 2 6 8" xfId="7003" xr:uid="{00000000-0005-0000-0000-0000D8810000}"/>
    <cellStyle name="Input 2 6 9" xfId="7004" xr:uid="{00000000-0005-0000-0000-0000D9810000}"/>
    <cellStyle name="Input 2 6_AVA DVA EL" xfId="24309" xr:uid="{00000000-0005-0000-0000-0000DA810000}"/>
    <cellStyle name="Input 2 7" xfId="7005" xr:uid="{00000000-0005-0000-0000-0000DB810000}"/>
    <cellStyle name="Input 2 7 10" xfId="7006" xr:uid="{00000000-0005-0000-0000-0000DC810000}"/>
    <cellStyle name="Input 2 7 11" xfId="7007" xr:uid="{00000000-0005-0000-0000-0000DD810000}"/>
    <cellStyle name="Input 2 7 2" xfId="7008" xr:uid="{00000000-0005-0000-0000-0000DE810000}"/>
    <cellStyle name="Input 2 7 3" xfId="7009" xr:uid="{00000000-0005-0000-0000-0000DF810000}"/>
    <cellStyle name="Input 2 7 4" xfId="7010" xr:uid="{00000000-0005-0000-0000-0000E0810000}"/>
    <cellStyle name="Input 2 7 5" xfId="7011" xr:uid="{00000000-0005-0000-0000-0000E1810000}"/>
    <cellStyle name="Input 2 7 6" xfId="7012" xr:uid="{00000000-0005-0000-0000-0000E2810000}"/>
    <cellStyle name="Input 2 7 7" xfId="7013" xr:uid="{00000000-0005-0000-0000-0000E3810000}"/>
    <cellStyle name="Input 2 7 8" xfId="7014" xr:uid="{00000000-0005-0000-0000-0000E4810000}"/>
    <cellStyle name="Input 2 7 9" xfId="7015" xr:uid="{00000000-0005-0000-0000-0000E5810000}"/>
    <cellStyle name="Input 2 7_AVA DVA EL" xfId="24310" xr:uid="{00000000-0005-0000-0000-0000E6810000}"/>
    <cellStyle name="Input 2 8" xfId="7016" xr:uid="{00000000-0005-0000-0000-0000E7810000}"/>
    <cellStyle name="Input 2 8 10" xfId="7017" xr:uid="{00000000-0005-0000-0000-0000E8810000}"/>
    <cellStyle name="Input 2 8 2" xfId="7018" xr:uid="{00000000-0005-0000-0000-0000E9810000}"/>
    <cellStyle name="Input 2 8 3" xfId="7019" xr:uid="{00000000-0005-0000-0000-0000EA810000}"/>
    <cellStyle name="Input 2 8 4" xfId="7020" xr:uid="{00000000-0005-0000-0000-0000EB810000}"/>
    <cellStyle name="Input 2 8 5" xfId="7021" xr:uid="{00000000-0005-0000-0000-0000EC810000}"/>
    <cellStyle name="Input 2 8 6" xfId="7022" xr:uid="{00000000-0005-0000-0000-0000ED810000}"/>
    <cellStyle name="Input 2 8 7" xfId="7023" xr:uid="{00000000-0005-0000-0000-0000EE810000}"/>
    <cellStyle name="Input 2 8 8" xfId="7024" xr:uid="{00000000-0005-0000-0000-0000EF810000}"/>
    <cellStyle name="Input 2 8 9" xfId="7025" xr:uid="{00000000-0005-0000-0000-0000F0810000}"/>
    <cellStyle name="Input 2 8_AVA DVA EL" xfId="24311" xr:uid="{00000000-0005-0000-0000-0000F1810000}"/>
    <cellStyle name="Input 2 9" xfId="24312" xr:uid="{00000000-0005-0000-0000-0000F2810000}"/>
    <cellStyle name="Input 2_4Q16" xfId="24313" xr:uid="{00000000-0005-0000-0000-0000F3810000}"/>
    <cellStyle name="Input 3" xfId="7026" xr:uid="{00000000-0005-0000-0000-0000F4810000}"/>
    <cellStyle name="Input 3 2" xfId="24314" xr:uid="{00000000-0005-0000-0000-0000F5810000}"/>
    <cellStyle name="Input 3 2 2" xfId="24315" xr:uid="{00000000-0005-0000-0000-0000F6810000}"/>
    <cellStyle name="Input 3 2 3" xfId="24316" xr:uid="{00000000-0005-0000-0000-0000F7810000}"/>
    <cellStyle name="Input 3 2_AVA DVA EL" xfId="24317" xr:uid="{00000000-0005-0000-0000-0000F8810000}"/>
    <cellStyle name="Input 3 3" xfId="24318" xr:uid="{00000000-0005-0000-0000-0000F9810000}"/>
    <cellStyle name="Input 3 4" xfId="24319" xr:uid="{00000000-0005-0000-0000-0000FA810000}"/>
    <cellStyle name="Input 3_AVA DVA EL" xfId="24320" xr:uid="{00000000-0005-0000-0000-0000FB810000}"/>
    <cellStyle name="Input 4" xfId="7027" xr:uid="{00000000-0005-0000-0000-0000FC810000}"/>
    <cellStyle name="Input 4 2" xfId="24321" xr:uid="{00000000-0005-0000-0000-0000FD810000}"/>
    <cellStyle name="Input 4 2 2" xfId="24322" xr:uid="{00000000-0005-0000-0000-0000FE810000}"/>
    <cellStyle name="Input 4 2 3" xfId="24323" xr:uid="{00000000-0005-0000-0000-0000FF810000}"/>
    <cellStyle name="Input 4 2_AVA DVA EL" xfId="24324" xr:uid="{00000000-0005-0000-0000-000000820000}"/>
    <cellStyle name="Input 4 3" xfId="24325" xr:uid="{00000000-0005-0000-0000-000001820000}"/>
    <cellStyle name="Input 4 3 2" xfId="24326" xr:uid="{00000000-0005-0000-0000-000002820000}"/>
    <cellStyle name="Input 4 3 3" xfId="24327" xr:uid="{00000000-0005-0000-0000-000003820000}"/>
    <cellStyle name="Input 4 3_AVA DVA EL" xfId="24328" xr:uid="{00000000-0005-0000-0000-000004820000}"/>
    <cellStyle name="Input 4 4" xfId="24329" xr:uid="{00000000-0005-0000-0000-000005820000}"/>
    <cellStyle name="Input 4 4 2" xfId="24330" xr:uid="{00000000-0005-0000-0000-000006820000}"/>
    <cellStyle name="Input 4 4 3" xfId="24331" xr:uid="{00000000-0005-0000-0000-000007820000}"/>
    <cellStyle name="Input 4 4_AVA DVA EL" xfId="24332" xr:uid="{00000000-0005-0000-0000-000008820000}"/>
    <cellStyle name="Input 4 5" xfId="24333" xr:uid="{00000000-0005-0000-0000-000009820000}"/>
    <cellStyle name="Input 4 6" xfId="24334" xr:uid="{00000000-0005-0000-0000-00000A820000}"/>
    <cellStyle name="Input 4_AVA DVA EL" xfId="24335" xr:uid="{00000000-0005-0000-0000-00000B820000}"/>
    <cellStyle name="Input 5" xfId="7028" xr:uid="{00000000-0005-0000-0000-00000C820000}"/>
    <cellStyle name="Input 5 2" xfId="24336" xr:uid="{00000000-0005-0000-0000-00000D820000}"/>
    <cellStyle name="Input 5 3" xfId="24337" xr:uid="{00000000-0005-0000-0000-00000E820000}"/>
    <cellStyle name="Input 5_AVA DVA EL" xfId="24338" xr:uid="{00000000-0005-0000-0000-00000F820000}"/>
    <cellStyle name="Input 6" xfId="7029" xr:uid="{00000000-0005-0000-0000-000010820000}"/>
    <cellStyle name="Input 6 2" xfId="24339" xr:uid="{00000000-0005-0000-0000-000011820000}"/>
    <cellStyle name="Input 6 3" xfId="24340" xr:uid="{00000000-0005-0000-0000-000012820000}"/>
    <cellStyle name="Input 6_AVA DVA EL" xfId="24341" xr:uid="{00000000-0005-0000-0000-000013820000}"/>
    <cellStyle name="Input 7" xfId="7030" xr:uid="{00000000-0005-0000-0000-000014820000}"/>
    <cellStyle name="Input 8" xfId="7031" xr:uid="{00000000-0005-0000-0000-000015820000}"/>
    <cellStyle name="Input 9" xfId="7032" xr:uid="{00000000-0005-0000-0000-000016820000}"/>
    <cellStyle name="Input Cells" xfId="7033" xr:uid="{00000000-0005-0000-0000-000017820000}"/>
    <cellStyle name="Input Cells 2" xfId="7034" xr:uid="{00000000-0005-0000-0000-000018820000}"/>
    <cellStyle name="Input Cells 2 2" xfId="24342" xr:uid="{00000000-0005-0000-0000-000019820000}"/>
    <cellStyle name="Input Cells 2 2 2" xfId="48796" xr:uid="{00000000-0005-0000-0000-00001A820000}"/>
    <cellStyle name="Input Cells 2 3" xfId="48797" xr:uid="{00000000-0005-0000-0000-00001B820000}"/>
    <cellStyle name="Input Cells 2 3 2" xfId="48798" xr:uid="{00000000-0005-0000-0000-00001C820000}"/>
    <cellStyle name="Input Cells 2_7. Other MTM adjustments" xfId="48799" xr:uid="{00000000-0005-0000-0000-00001D820000}"/>
    <cellStyle name="Input Cells 3" xfId="24343" xr:uid="{00000000-0005-0000-0000-00001E820000}"/>
    <cellStyle name="Input Cells 3 2" xfId="24344" xr:uid="{00000000-0005-0000-0000-00001F820000}"/>
    <cellStyle name="Input Cells 3 2 2" xfId="24345" xr:uid="{00000000-0005-0000-0000-000020820000}"/>
    <cellStyle name="Input Cells 3 2 3" xfId="24346" xr:uid="{00000000-0005-0000-0000-000021820000}"/>
    <cellStyle name="Input Cells 3 2_AVA DVA EL" xfId="24347" xr:uid="{00000000-0005-0000-0000-000022820000}"/>
    <cellStyle name="Input Cells 3 3" xfId="24348" xr:uid="{00000000-0005-0000-0000-000023820000}"/>
    <cellStyle name="Input Cells 3 4" xfId="24349" xr:uid="{00000000-0005-0000-0000-000024820000}"/>
    <cellStyle name="Input Cells 3_7. Other MTM adjustments" xfId="48800" xr:uid="{00000000-0005-0000-0000-000025820000}"/>
    <cellStyle name="Input Cells 4" xfId="24350" xr:uid="{00000000-0005-0000-0000-000026820000}"/>
    <cellStyle name="Input Cells_7. Other MTM adjustments" xfId="48801" xr:uid="{00000000-0005-0000-0000-000027820000}"/>
    <cellStyle name="Input Currency" xfId="24351" xr:uid="{00000000-0005-0000-0000-000028820000}"/>
    <cellStyle name="Input Currency 2" xfId="24352" xr:uid="{00000000-0005-0000-0000-000029820000}"/>
    <cellStyle name="Input Currency 2 2" xfId="24353" xr:uid="{00000000-0005-0000-0000-00002A820000}"/>
    <cellStyle name="Input Currency 2 3" xfId="24354" xr:uid="{00000000-0005-0000-0000-00002B820000}"/>
    <cellStyle name="Input Currency 2_AVA DVA EL" xfId="24355" xr:uid="{00000000-0005-0000-0000-00002C820000}"/>
    <cellStyle name="Input Currency 3" xfId="24356" xr:uid="{00000000-0005-0000-0000-00002D820000}"/>
    <cellStyle name="Input Currency 4" xfId="24357" xr:uid="{00000000-0005-0000-0000-00002E820000}"/>
    <cellStyle name="Input Currency_7. Other MTM adjustments" xfId="48802" xr:uid="{00000000-0005-0000-0000-00002F820000}"/>
    <cellStyle name="Input Multiple" xfId="24358" xr:uid="{00000000-0005-0000-0000-000030820000}"/>
    <cellStyle name="Input Multiple 2" xfId="24359" xr:uid="{00000000-0005-0000-0000-000031820000}"/>
    <cellStyle name="Input Multiple 3" xfId="24360" xr:uid="{00000000-0005-0000-0000-000032820000}"/>
    <cellStyle name="Input Multiple_AVA DVA EL" xfId="24361" xr:uid="{00000000-0005-0000-0000-000033820000}"/>
    <cellStyle name="Input Percent" xfId="24362" xr:uid="{00000000-0005-0000-0000-000034820000}"/>
    <cellStyle name="Input Percent 2" xfId="24363" xr:uid="{00000000-0005-0000-0000-000035820000}"/>
    <cellStyle name="Input Percent 3" xfId="24364" xr:uid="{00000000-0005-0000-0000-000036820000}"/>
    <cellStyle name="Input Percent_AVA DVA EL" xfId="24365" xr:uid="{00000000-0005-0000-0000-000037820000}"/>
    <cellStyle name="Input_$cell" xfId="48803" xr:uid="{00000000-0005-0000-0000-000038820000}"/>
    <cellStyle name="inputDate" xfId="7035" xr:uid="{00000000-0005-0000-0000-000039820000}"/>
    <cellStyle name="inputExposure" xfId="7036" xr:uid="{00000000-0005-0000-0000-00003A820000}"/>
    <cellStyle name="inputExposure 2" xfId="24366" xr:uid="{00000000-0005-0000-0000-00003B820000}"/>
    <cellStyle name="inputExposure 2 2" xfId="36505" xr:uid="{00000000-0005-0000-0000-00003C820000}"/>
    <cellStyle name="inputExposure 2 3" xfId="36724" xr:uid="{00000000-0005-0000-0000-00003D820000}"/>
    <cellStyle name="inputExposure 3" xfId="36470" xr:uid="{00000000-0005-0000-0000-00003E820000}"/>
    <cellStyle name="inputExposure 3 2" xfId="36674" xr:uid="{00000000-0005-0000-0000-00003F820000}"/>
    <cellStyle name="inputExposure_A03" xfId="53196" xr:uid="{CF4BE8AD-A916-45D5-BF47-7EB347A7D54C}"/>
    <cellStyle name="InputKeepColour" xfId="24367" xr:uid="{00000000-0005-0000-0000-000041820000}"/>
    <cellStyle name="InputKeepColour 2" xfId="24368" xr:uid="{00000000-0005-0000-0000-000042820000}"/>
    <cellStyle name="InputKeepColour 2 2" xfId="24369" xr:uid="{00000000-0005-0000-0000-000043820000}"/>
    <cellStyle name="InputKeepColour 2 3" xfId="24370" xr:uid="{00000000-0005-0000-0000-000044820000}"/>
    <cellStyle name="InputKeepColour 2_AVA DVA EL" xfId="24371" xr:uid="{00000000-0005-0000-0000-000045820000}"/>
    <cellStyle name="InputKeepColour 3" xfId="24372" xr:uid="{00000000-0005-0000-0000-000046820000}"/>
    <cellStyle name="InputKeepColour 4" xfId="24373" xr:uid="{00000000-0005-0000-0000-000047820000}"/>
    <cellStyle name="InputKeepColour_7. Other MTM adjustments" xfId="48804" xr:uid="{00000000-0005-0000-0000-000048820000}"/>
    <cellStyle name="inputMaturity" xfId="7037" xr:uid="{00000000-0005-0000-0000-000049820000}"/>
    <cellStyle name="inputParameterE" xfId="7038" xr:uid="{00000000-0005-0000-0000-00004A820000}"/>
    <cellStyle name="inputPD" xfId="7039" xr:uid="{00000000-0005-0000-0000-00004B820000}"/>
    <cellStyle name="inputPercentage" xfId="7040" xr:uid="{00000000-0005-0000-0000-00004C820000}"/>
    <cellStyle name="inputPercentageL" xfId="7041" xr:uid="{00000000-0005-0000-0000-00004D820000}"/>
    <cellStyle name="inputPercentageS" xfId="7042" xr:uid="{00000000-0005-0000-0000-00004E820000}"/>
    <cellStyle name="inputSelection" xfId="7043" xr:uid="{00000000-0005-0000-0000-00004F820000}"/>
    <cellStyle name="inputText" xfId="7044" xr:uid="{00000000-0005-0000-0000-000050820000}"/>
    <cellStyle name="InputVariColour" xfId="24374" xr:uid="{00000000-0005-0000-0000-000051820000}"/>
    <cellStyle name="InputVariColour 2" xfId="24375" xr:uid="{00000000-0005-0000-0000-000052820000}"/>
    <cellStyle name="InputVariColour 2 2" xfId="24376" xr:uid="{00000000-0005-0000-0000-000053820000}"/>
    <cellStyle name="InputVariColour 2 3" xfId="24377" xr:uid="{00000000-0005-0000-0000-000054820000}"/>
    <cellStyle name="InputVariColour 2_AVA DVA EL" xfId="24378" xr:uid="{00000000-0005-0000-0000-000055820000}"/>
    <cellStyle name="InputVariColour 3" xfId="24379" xr:uid="{00000000-0005-0000-0000-000056820000}"/>
    <cellStyle name="InputVariColour 4" xfId="24380" xr:uid="{00000000-0005-0000-0000-000057820000}"/>
    <cellStyle name="InputVariColour_7. Other MTM adjustments" xfId="48805" xr:uid="{00000000-0005-0000-0000-000058820000}"/>
    <cellStyle name="IntFormat" xfId="24381" xr:uid="{00000000-0005-0000-0000-000059820000}"/>
    <cellStyle name="IntFormat 2" xfId="24382" xr:uid="{00000000-0005-0000-0000-00005A820000}"/>
    <cellStyle name="IntFormat 3" xfId="24383" xr:uid="{00000000-0005-0000-0000-00005B820000}"/>
    <cellStyle name="IntFormat 4" xfId="40052" xr:uid="{00000000-0005-0000-0000-00005C820000}"/>
    <cellStyle name="IntFormat_AVA DVA EL" xfId="24384" xr:uid="{00000000-0005-0000-0000-00005D820000}"/>
    <cellStyle name="Įspėjimo tekstas" xfId="7045" xr:uid="{00000000-0005-0000-0000-00005E820000}"/>
    <cellStyle name="Įspėjimo tekstas 2" xfId="24385" xr:uid="{00000000-0005-0000-0000-00005F820000}"/>
    <cellStyle name="Įspėjimo tekstas_A01" xfId="35917" xr:uid="{00000000-0005-0000-0000-000060820000}"/>
    <cellStyle name="Išvestis" xfId="7046" xr:uid="{00000000-0005-0000-0000-000061820000}"/>
    <cellStyle name="Išvestis 2" xfId="7047" xr:uid="{00000000-0005-0000-0000-000062820000}"/>
    <cellStyle name="Išvestis 2 10" xfId="7048" xr:uid="{00000000-0005-0000-0000-000063820000}"/>
    <cellStyle name="Išvestis 2 11" xfId="7049" xr:uid="{00000000-0005-0000-0000-000064820000}"/>
    <cellStyle name="Išvestis 2 12" xfId="36725" xr:uid="{00000000-0005-0000-0000-000065820000}"/>
    <cellStyle name="Išvestis 2 2" xfId="7050" xr:uid="{00000000-0005-0000-0000-000066820000}"/>
    <cellStyle name="Išvestis 2 3" xfId="7051" xr:uid="{00000000-0005-0000-0000-000067820000}"/>
    <cellStyle name="Išvestis 2 4" xfId="7052" xr:uid="{00000000-0005-0000-0000-000068820000}"/>
    <cellStyle name="Išvestis 2 5" xfId="7053" xr:uid="{00000000-0005-0000-0000-000069820000}"/>
    <cellStyle name="Išvestis 2 6" xfId="7054" xr:uid="{00000000-0005-0000-0000-00006A820000}"/>
    <cellStyle name="Išvestis 2 7" xfId="7055" xr:uid="{00000000-0005-0000-0000-00006B820000}"/>
    <cellStyle name="Išvestis 2 8" xfId="7056" xr:uid="{00000000-0005-0000-0000-00006C820000}"/>
    <cellStyle name="Išvestis 2 9" xfId="7057" xr:uid="{00000000-0005-0000-0000-00006D820000}"/>
    <cellStyle name="Išvestis 2_CR4_19" xfId="7058" xr:uid="{00000000-0005-0000-0000-00006E820000}"/>
    <cellStyle name="Išvestis 3" xfId="7059" xr:uid="{00000000-0005-0000-0000-00006F820000}"/>
    <cellStyle name="Išvestis 3 10" xfId="7060" xr:uid="{00000000-0005-0000-0000-000070820000}"/>
    <cellStyle name="Išvestis 3 11" xfId="7061" xr:uid="{00000000-0005-0000-0000-000071820000}"/>
    <cellStyle name="Išvestis 3 12" xfId="36492" xr:uid="{00000000-0005-0000-0000-000072820000}"/>
    <cellStyle name="Išvestis 3 13" xfId="36703" xr:uid="{00000000-0005-0000-0000-000073820000}"/>
    <cellStyle name="Išvestis 3 2" xfId="7062" xr:uid="{00000000-0005-0000-0000-000074820000}"/>
    <cellStyle name="Išvestis 3 3" xfId="7063" xr:uid="{00000000-0005-0000-0000-000075820000}"/>
    <cellStyle name="Išvestis 3 4" xfId="7064" xr:uid="{00000000-0005-0000-0000-000076820000}"/>
    <cellStyle name="Išvestis 3 5" xfId="7065" xr:uid="{00000000-0005-0000-0000-000077820000}"/>
    <cellStyle name="Išvestis 3 6" xfId="7066" xr:uid="{00000000-0005-0000-0000-000078820000}"/>
    <cellStyle name="Išvestis 3 7" xfId="7067" xr:uid="{00000000-0005-0000-0000-000079820000}"/>
    <cellStyle name="Išvestis 3 8" xfId="7068" xr:uid="{00000000-0005-0000-0000-00007A820000}"/>
    <cellStyle name="Išvestis 3 9" xfId="7069" xr:uid="{00000000-0005-0000-0000-00007B820000}"/>
    <cellStyle name="Išvestis 3_CR4_19" xfId="7070" xr:uid="{00000000-0005-0000-0000-00007C820000}"/>
    <cellStyle name="Išvestis 4" xfId="7071" xr:uid="{00000000-0005-0000-0000-00007D820000}"/>
    <cellStyle name="Išvestis 4 10" xfId="7072" xr:uid="{00000000-0005-0000-0000-00007E820000}"/>
    <cellStyle name="Išvestis 4 11" xfId="7073" xr:uid="{00000000-0005-0000-0000-00007F820000}"/>
    <cellStyle name="Išvestis 4 2" xfId="7074" xr:uid="{00000000-0005-0000-0000-000080820000}"/>
    <cellStyle name="Išvestis 4 3" xfId="7075" xr:uid="{00000000-0005-0000-0000-000081820000}"/>
    <cellStyle name="Išvestis 4 4" xfId="7076" xr:uid="{00000000-0005-0000-0000-000082820000}"/>
    <cellStyle name="Išvestis 4 5" xfId="7077" xr:uid="{00000000-0005-0000-0000-000083820000}"/>
    <cellStyle name="Išvestis 4 6" xfId="7078" xr:uid="{00000000-0005-0000-0000-000084820000}"/>
    <cellStyle name="Išvestis 4 7" xfId="7079" xr:uid="{00000000-0005-0000-0000-000085820000}"/>
    <cellStyle name="Išvestis 4 8" xfId="7080" xr:uid="{00000000-0005-0000-0000-000086820000}"/>
    <cellStyle name="Išvestis 4 9" xfId="7081" xr:uid="{00000000-0005-0000-0000-000087820000}"/>
    <cellStyle name="Išvestis 4_CR4_19" xfId="7082" xr:uid="{00000000-0005-0000-0000-000088820000}"/>
    <cellStyle name="Išvestis 5" xfId="7083" xr:uid="{00000000-0005-0000-0000-000089820000}"/>
    <cellStyle name="Išvestis 5 10" xfId="7084" xr:uid="{00000000-0005-0000-0000-00008A820000}"/>
    <cellStyle name="Išvestis 5 11" xfId="7085" xr:uid="{00000000-0005-0000-0000-00008B820000}"/>
    <cellStyle name="Išvestis 5 2" xfId="7086" xr:uid="{00000000-0005-0000-0000-00008C820000}"/>
    <cellStyle name="Išvestis 5 3" xfId="7087" xr:uid="{00000000-0005-0000-0000-00008D820000}"/>
    <cellStyle name="Išvestis 5 4" xfId="7088" xr:uid="{00000000-0005-0000-0000-00008E820000}"/>
    <cellStyle name="Išvestis 5 5" xfId="7089" xr:uid="{00000000-0005-0000-0000-00008F820000}"/>
    <cellStyle name="Išvestis 5 6" xfId="7090" xr:uid="{00000000-0005-0000-0000-000090820000}"/>
    <cellStyle name="Išvestis 5 7" xfId="7091" xr:uid="{00000000-0005-0000-0000-000091820000}"/>
    <cellStyle name="Išvestis 5 8" xfId="7092" xr:uid="{00000000-0005-0000-0000-000092820000}"/>
    <cellStyle name="Išvestis 5 9" xfId="7093" xr:uid="{00000000-0005-0000-0000-000093820000}"/>
    <cellStyle name="Išvestis 5_CR4_19" xfId="7094" xr:uid="{00000000-0005-0000-0000-000094820000}"/>
    <cellStyle name="Išvestis 6" xfId="7095" xr:uid="{00000000-0005-0000-0000-000095820000}"/>
    <cellStyle name="Išvestis 6 10" xfId="7096" xr:uid="{00000000-0005-0000-0000-000096820000}"/>
    <cellStyle name="Išvestis 6 11" xfId="7097" xr:uid="{00000000-0005-0000-0000-000097820000}"/>
    <cellStyle name="Išvestis 6 2" xfId="7098" xr:uid="{00000000-0005-0000-0000-000098820000}"/>
    <cellStyle name="Išvestis 6 3" xfId="7099" xr:uid="{00000000-0005-0000-0000-000099820000}"/>
    <cellStyle name="Išvestis 6 4" xfId="7100" xr:uid="{00000000-0005-0000-0000-00009A820000}"/>
    <cellStyle name="Išvestis 6 5" xfId="7101" xr:uid="{00000000-0005-0000-0000-00009B820000}"/>
    <cellStyle name="Išvestis 6 6" xfId="7102" xr:uid="{00000000-0005-0000-0000-00009C820000}"/>
    <cellStyle name="Išvestis 6 7" xfId="7103" xr:uid="{00000000-0005-0000-0000-00009D820000}"/>
    <cellStyle name="Išvestis 6 8" xfId="7104" xr:uid="{00000000-0005-0000-0000-00009E820000}"/>
    <cellStyle name="Išvestis 6 9" xfId="7105" xr:uid="{00000000-0005-0000-0000-00009F820000}"/>
    <cellStyle name="Išvestis 6_CR4_19" xfId="7106" xr:uid="{00000000-0005-0000-0000-0000A0820000}"/>
    <cellStyle name="Išvestis 7" xfId="7107" xr:uid="{00000000-0005-0000-0000-0000A1820000}"/>
    <cellStyle name="Išvestis 7 10" xfId="7108" xr:uid="{00000000-0005-0000-0000-0000A2820000}"/>
    <cellStyle name="Išvestis 7 2" xfId="7109" xr:uid="{00000000-0005-0000-0000-0000A3820000}"/>
    <cellStyle name="Išvestis 7 3" xfId="7110" xr:uid="{00000000-0005-0000-0000-0000A4820000}"/>
    <cellStyle name="Išvestis 7 4" xfId="7111" xr:uid="{00000000-0005-0000-0000-0000A5820000}"/>
    <cellStyle name="Išvestis 7 5" xfId="7112" xr:uid="{00000000-0005-0000-0000-0000A6820000}"/>
    <cellStyle name="Išvestis 7 6" xfId="7113" xr:uid="{00000000-0005-0000-0000-0000A7820000}"/>
    <cellStyle name="Išvestis 7 7" xfId="7114" xr:uid="{00000000-0005-0000-0000-0000A8820000}"/>
    <cellStyle name="Išvestis 7 8" xfId="7115" xr:uid="{00000000-0005-0000-0000-0000A9820000}"/>
    <cellStyle name="Išvestis 7 9" xfId="7116" xr:uid="{00000000-0005-0000-0000-0000AA820000}"/>
    <cellStyle name="Išvestis 7_CR4_19" xfId="7117" xr:uid="{00000000-0005-0000-0000-0000AB820000}"/>
    <cellStyle name="Išvestis 8" xfId="36467" xr:uid="{00000000-0005-0000-0000-0000AC820000}"/>
    <cellStyle name="Išvestis 9" xfId="36840" xr:uid="{00000000-0005-0000-0000-0000AD820000}"/>
    <cellStyle name="Išvestis_A01" xfId="12496" xr:uid="{00000000-0005-0000-0000-0000AE820000}"/>
    <cellStyle name="Įvestis" xfId="7118" xr:uid="{00000000-0005-0000-0000-0000AF820000}"/>
    <cellStyle name="Įvestis 2" xfId="7119" xr:uid="{00000000-0005-0000-0000-0000B0820000}"/>
    <cellStyle name="Įvestis 2 10" xfId="7120" xr:uid="{00000000-0005-0000-0000-0000B1820000}"/>
    <cellStyle name="Įvestis 2 11" xfId="7121" xr:uid="{00000000-0005-0000-0000-0000B2820000}"/>
    <cellStyle name="Įvestis 2 12" xfId="36726" xr:uid="{00000000-0005-0000-0000-0000B3820000}"/>
    <cellStyle name="Įvestis 2 2" xfId="7122" xr:uid="{00000000-0005-0000-0000-0000B4820000}"/>
    <cellStyle name="Įvestis 2 3" xfId="7123" xr:uid="{00000000-0005-0000-0000-0000B5820000}"/>
    <cellStyle name="Įvestis 2 4" xfId="7124" xr:uid="{00000000-0005-0000-0000-0000B6820000}"/>
    <cellStyle name="Įvestis 2 5" xfId="7125" xr:uid="{00000000-0005-0000-0000-0000B7820000}"/>
    <cellStyle name="Įvestis 2 6" xfId="7126" xr:uid="{00000000-0005-0000-0000-0000B8820000}"/>
    <cellStyle name="Įvestis 2 7" xfId="7127" xr:uid="{00000000-0005-0000-0000-0000B9820000}"/>
    <cellStyle name="Įvestis 2 8" xfId="7128" xr:uid="{00000000-0005-0000-0000-0000BA820000}"/>
    <cellStyle name="Įvestis 2 9" xfId="7129" xr:uid="{00000000-0005-0000-0000-0000BB820000}"/>
    <cellStyle name="Įvestis 2_CR4_19" xfId="7130" xr:uid="{00000000-0005-0000-0000-0000BC820000}"/>
    <cellStyle name="Įvestis 3" xfId="7131" xr:uid="{00000000-0005-0000-0000-0000BD820000}"/>
    <cellStyle name="Įvestis 3 10" xfId="7132" xr:uid="{00000000-0005-0000-0000-0000BE820000}"/>
    <cellStyle name="Įvestis 3 11" xfId="7133" xr:uid="{00000000-0005-0000-0000-0000BF820000}"/>
    <cellStyle name="Įvestis 3 12" xfId="36493" xr:uid="{00000000-0005-0000-0000-0000C0820000}"/>
    <cellStyle name="Įvestis 3 13" xfId="36704" xr:uid="{00000000-0005-0000-0000-0000C1820000}"/>
    <cellStyle name="Įvestis 3 2" xfId="7134" xr:uid="{00000000-0005-0000-0000-0000C2820000}"/>
    <cellStyle name="Įvestis 3 3" xfId="7135" xr:uid="{00000000-0005-0000-0000-0000C3820000}"/>
    <cellStyle name="Įvestis 3 4" xfId="7136" xr:uid="{00000000-0005-0000-0000-0000C4820000}"/>
    <cellStyle name="Įvestis 3 5" xfId="7137" xr:uid="{00000000-0005-0000-0000-0000C5820000}"/>
    <cellStyle name="Įvestis 3 6" xfId="7138" xr:uid="{00000000-0005-0000-0000-0000C6820000}"/>
    <cellStyle name="Įvestis 3 7" xfId="7139" xr:uid="{00000000-0005-0000-0000-0000C7820000}"/>
    <cellStyle name="Įvestis 3 8" xfId="7140" xr:uid="{00000000-0005-0000-0000-0000C8820000}"/>
    <cellStyle name="Įvestis 3 9" xfId="7141" xr:uid="{00000000-0005-0000-0000-0000C9820000}"/>
    <cellStyle name="Įvestis 3_CR4_19" xfId="7142" xr:uid="{00000000-0005-0000-0000-0000CA820000}"/>
    <cellStyle name="Įvestis 4" xfId="7143" xr:uid="{00000000-0005-0000-0000-0000CB820000}"/>
    <cellStyle name="Įvestis 4 10" xfId="7144" xr:uid="{00000000-0005-0000-0000-0000CC820000}"/>
    <cellStyle name="Įvestis 4 11" xfId="7145" xr:uid="{00000000-0005-0000-0000-0000CD820000}"/>
    <cellStyle name="Įvestis 4 2" xfId="7146" xr:uid="{00000000-0005-0000-0000-0000CE820000}"/>
    <cellStyle name="Įvestis 4 3" xfId="7147" xr:uid="{00000000-0005-0000-0000-0000CF820000}"/>
    <cellStyle name="Įvestis 4 4" xfId="7148" xr:uid="{00000000-0005-0000-0000-0000D0820000}"/>
    <cellStyle name="Įvestis 4 5" xfId="7149" xr:uid="{00000000-0005-0000-0000-0000D1820000}"/>
    <cellStyle name="Įvestis 4 6" xfId="7150" xr:uid="{00000000-0005-0000-0000-0000D2820000}"/>
    <cellStyle name="Įvestis 4 7" xfId="7151" xr:uid="{00000000-0005-0000-0000-0000D3820000}"/>
    <cellStyle name="Įvestis 4 8" xfId="7152" xr:uid="{00000000-0005-0000-0000-0000D4820000}"/>
    <cellStyle name="Įvestis 4 9" xfId="7153" xr:uid="{00000000-0005-0000-0000-0000D5820000}"/>
    <cellStyle name="Įvestis 4_CR4_19" xfId="7154" xr:uid="{00000000-0005-0000-0000-0000D6820000}"/>
    <cellStyle name="Įvestis 5" xfId="7155" xr:uid="{00000000-0005-0000-0000-0000D7820000}"/>
    <cellStyle name="Įvestis 5 10" xfId="7156" xr:uid="{00000000-0005-0000-0000-0000D8820000}"/>
    <cellStyle name="Įvestis 5 11" xfId="7157" xr:uid="{00000000-0005-0000-0000-0000D9820000}"/>
    <cellStyle name="Įvestis 5 2" xfId="7158" xr:uid="{00000000-0005-0000-0000-0000DA820000}"/>
    <cellStyle name="Įvestis 5 3" xfId="7159" xr:uid="{00000000-0005-0000-0000-0000DB820000}"/>
    <cellStyle name="Įvestis 5 4" xfId="7160" xr:uid="{00000000-0005-0000-0000-0000DC820000}"/>
    <cellStyle name="Įvestis 5 5" xfId="7161" xr:uid="{00000000-0005-0000-0000-0000DD820000}"/>
    <cellStyle name="Įvestis 5 6" xfId="7162" xr:uid="{00000000-0005-0000-0000-0000DE820000}"/>
    <cellStyle name="Įvestis 5 7" xfId="7163" xr:uid="{00000000-0005-0000-0000-0000DF820000}"/>
    <cellStyle name="Įvestis 5 8" xfId="7164" xr:uid="{00000000-0005-0000-0000-0000E0820000}"/>
    <cellStyle name="Įvestis 5 9" xfId="7165" xr:uid="{00000000-0005-0000-0000-0000E1820000}"/>
    <cellStyle name="Įvestis 5_CR4_19" xfId="7166" xr:uid="{00000000-0005-0000-0000-0000E2820000}"/>
    <cellStyle name="Įvestis 6" xfId="7167" xr:uid="{00000000-0005-0000-0000-0000E3820000}"/>
    <cellStyle name="Įvestis 6 10" xfId="7168" xr:uid="{00000000-0005-0000-0000-0000E4820000}"/>
    <cellStyle name="Įvestis 6 11" xfId="7169" xr:uid="{00000000-0005-0000-0000-0000E5820000}"/>
    <cellStyle name="Įvestis 6 2" xfId="7170" xr:uid="{00000000-0005-0000-0000-0000E6820000}"/>
    <cellStyle name="Įvestis 6 3" xfId="7171" xr:uid="{00000000-0005-0000-0000-0000E7820000}"/>
    <cellStyle name="Įvestis 6 4" xfId="7172" xr:uid="{00000000-0005-0000-0000-0000E8820000}"/>
    <cellStyle name="Įvestis 6 5" xfId="7173" xr:uid="{00000000-0005-0000-0000-0000E9820000}"/>
    <cellStyle name="Įvestis 6 6" xfId="7174" xr:uid="{00000000-0005-0000-0000-0000EA820000}"/>
    <cellStyle name="Įvestis 6 7" xfId="7175" xr:uid="{00000000-0005-0000-0000-0000EB820000}"/>
    <cellStyle name="Įvestis 6 8" xfId="7176" xr:uid="{00000000-0005-0000-0000-0000EC820000}"/>
    <cellStyle name="Įvestis 6 9" xfId="7177" xr:uid="{00000000-0005-0000-0000-0000ED820000}"/>
    <cellStyle name="Įvestis 6_CR4_19" xfId="7178" xr:uid="{00000000-0005-0000-0000-0000EE820000}"/>
    <cellStyle name="Įvestis 7" xfId="7179" xr:uid="{00000000-0005-0000-0000-0000EF820000}"/>
    <cellStyle name="Įvestis 7 10" xfId="7180" xr:uid="{00000000-0005-0000-0000-0000F0820000}"/>
    <cellStyle name="Įvestis 7 2" xfId="7181" xr:uid="{00000000-0005-0000-0000-0000F1820000}"/>
    <cellStyle name="Įvestis 7 3" xfId="7182" xr:uid="{00000000-0005-0000-0000-0000F2820000}"/>
    <cellStyle name="Įvestis 7 4" xfId="7183" xr:uid="{00000000-0005-0000-0000-0000F3820000}"/>
    <cellStyle name="Įvestis 7 5" xfId="7184" xr:uid="{00000000-0005-0000-0000-0000F4820000}"/>
    <cellStyle name="Įvestis 7 6" xfId="7185" xr:uid="{00000000-0005-0000-0000-0000F5820000}"/>
    <cellStyle name="Įvestis 7 7" xfId="7186" xr:uid="{00000000-0005-0000-0000-0000F6820000}"/>
    <cellStyle name="Įvestis 7 8" xfId="7187" xr:uid="{00000000-0005-0000-0000-0000F7820000}"/>
    <cellStyle name="Įvestis 7 9" xfId="7188" xr:uid="{00000000-0005-0000-0000-0000F8820000}"/>
    <cellStyle name="Įvestis 7_CR4_19" xfId="7189" xr:uid="{00000000-0005-0000-0000-0000F9820000}"/>
    <cellStyle name="Įvestis 8" xfId="36468" xr:uid="{00000000-0005-0000-0000-0000FA820000}"/>
    <cellStyle name="Įvestis 9" xfId="36841" xr:uid="{00000000-0005-0000-0000-0000FB820000}"/>
    <cellStyle name="Įvestis_A01" xfId="12497" xr:uid="{00000000-0005-0000-0000-0000FC820000}"/>
    <cellStyle name="Jegyzet" xfId="7190" xr:uid="{00000000-0005-0000-0000-0000FD820000}"/>
    <cellStyle name="Jegyzet 2" xfId="7191" xr:uid="{00000000-0005-0000-0000-0000FE820000}"/>
    <cellStyle name="Jegyzet 2 2" xfId="7192" xr:uid="{00000000-0005-0000-0000-0000FF820000}"/>
    <cellStyle name="Jegyzet 2 2 10" xfId="7193" xr:uid="{00000000-0005-0000-0000-000000830000}"/>
    <cellStyle name="Jegyzet 2 2 11" xfId="7194" xr:uid="{00000000-0005-0000-0000-000001830000}"/>
    <cellStyle name="Jegyzet 2 2 12" xfId="36728" xr:uid="{00000000-0005-0000-0000-000002830000}"/>
    <cellStyle name="Jegyzet 2 2 2" xfId="7195" xr:uid="{00000000-0005-0000-0000-000003830000}"/>
    <cellStyle name="Jegyzet 2 2 3" xfId="7196" xr:uid="{00000000-0005-0000-0000-000004830000}"/>
    <cellStyle name="Jegyzet 2 2 4" xfId="7197" xr:uid="{00000000-0005-0000-0000-000005830000}"/>
    <cellStyle name="Jegyzet 2 2 5" xfId="7198" xr:uid="{00000000-0005-0000-0000-000006830000}"/>
    <cellStyle name="Jegyzet 2 2 6" xfId="7199" xr:uid="{00000000-0005-0000-0000-000007830000}"/>
    <cellStyle name="Jegyzet 2 2 7" xfId="7200" xr:uid="{00000000-0005-0000-0000-000008830000}"/>
    <cellStyle name="Jegyzet 2 2 8" xfId="7201" xr:uid="{00000000-0005-0000-0000-000009830000}"/>
    <cellStyle name="Jegyzet 2 2 9" xfId="7202" xr:uid="{00000000-0005-0000-0000-00000A830000}"/>
    <cellStyle name="Jegyzet 2 2_CR4_19" xfId="7203" xr:uid="{00000000-0005-0000-0000-00000B830000}"/>
    <cellStyle name="Jegyzet 2 3" xfId="7204" xr:uid="{00000000-0005-0000-0000-00000C830000}"/>
    <cellStyle name="Jegyzet 2 3 10" xfId="7205" xr:uid="{00000000-0005-0000-0000-00000D830000}"/>
    <cellStyle name="Jegyzet 2 3 11" xfId="7206" xr:uid="{00000000-0005-0000-0000-00000E830000}"/>
    <cellStyle name="Jegyzet 2 3 12" xfId="36594" xr:uid="{00000000-0005-0000-0000-00000F830000}"/>
    <cellStyle name="Jegyzet 2 3 13" xfId="36799" xr:uid="{00000000-0005-0000-0000-000010830000}"/>
    <cellStyle name="Jegyzet 2 3 2" xfId="7207" xr:uid="{00000000-0005-0000-0000-000011830000}"/>
    <cellStyle name="Jegyzet 2 3 3" xfId="7208" xr:uid="{00000000-0005-0000-0000-000012830000}"/>
    <cellStyle name="Jegyzet 2 3 4" xfId="7209" xr:uid="{00000000-0005-0000-0000-000013830000}"/>
    <cellStyle name="Jegyzet 2 3 5" xfId="7210" xr:uid="{00000000-0005-0000-0000-000014830000}"/>
    <cellStyle name="Jegyzet 2 3 6" xfId="7211" xr:uid="{00000000-0005-0000-0000-000015830000}"/>
    <cellStyle name="Jegyzet 2 3 7" xfId="7212" xr:uid="{00000000-0005-0000-0000-000016830000}"/>
    <cellStyle name="Jegyzet 2 3 8" xfId="7213" xr:uid="{00000000-0005-0000-0000-000017830000}"/>
    <cellStyle name="Jegyzet 2 3 9" xfId="7214" xr:uid="{00000000-0005-0000-0000-000018830000}"/>
    <cellStyle name="Jegyzet 2 3_CR4_19" xfId="7215" xr:uid="{00000000-0005-0000-0000-000019830000}"/>
    <cellStyle name="Jegyzet 2 4" xfId="7216" xr:uid="{00000000-0005-0000-0000-00001A830000}"/>
    <cellStyle name="Jegyzet 2 4 10" xfId="7217" xr:uid="{00000000-0005-0000-0000-00001B830000}"/>
    <cellStyle name="Jegyzet 2 4 11" xfId="7218" xr:uid="{00000000-0005-0000-0000-00001C830000}"/>
    <cellStyle name="Jegyzet 2 4 2" xfId="7219" xr:uid="{00000000-0005-0000-0000-00001D830000}"/>
    <cellStyle name="Jegyzet 2 4 3" xfId="7220" xr:uid="{00000000-0005-0000-0000-00001E830000}"/>
    <cellStyle name="Jegyzet 2 4 4" xfId="7221" xr:uid="{00000000-0005-0000-0000-00001F830000}"/>
    <cellStyle name="Jegyzet 2 4 5" xfId="7222" xr:uid="{00000000-0005-0000-0000-000020830000}"/>
    <cellStyle name="Jegyzet 2 4 6" xfId="7223" xr:uid="{00000000-0005-0000-0000-000021830000}"/>
    <cellStyle name="Jegyzet 2 4 7" xfId="7224" xr:uid="{00000000-0005-0000-0000-000022830000}"/>
    <cellStyle name="Jegyzet 2 4 8" xfId="7225" xr:uid="{00000000-0005-0000-0000-000023830000}"/>
    <cellStyle name="Jegyzet 2 4 9" xfId="7226" xr:uid="{00000000-0005-0000-0000-000024830000}"/>
    <cellStyle name="Jegyzet 2 4_CR4_19" xfId="7227" xr:uid="{00000000-0005-0000-0000-000025830000}"/>
    <cellStyle name="Jegyzet 2 5" xfId="7228" xr:uid="{00000000-0005-0000-0000-000026830000}"/>
    <cellStyle name="Jegyzet 2 5 10" xfId="7229" xr:uid="{00000000-0005-0000-0000-000027830000}"/>
    <cellStyle name="Jegyzet 2 5 11" xfId="7230" xr:uid="{00000000-0005-0000-0000-000028830000}"/>
    <cellStyle name="Jegyzet 2 5 2" xfId="7231" xr:uid="{00000000-0005-0000-0000-000029830000}"/>
    <cellStyle name="Jegyzet 2 5 3" xfId="7232" xr:uid="{00000000-0005-0000-0000-00002A830000}"/>
    <cellStyle name="Jegyzet 2 5 4" xfId="7233" xr:uid="{00000000-0005-0000-0000-00002B830000}"/>
    <cellStyle name="Jegyzet 2 5 5" xfId="7234" xr:uid="{00000000-0005-0000-0000-00002C830000}"/>
    <cellStyle name="Jegyzet 2 5 6" xfId="7235" xr:uid="{00000000-0005-0000-0000-00002D830000}"/>
    <cellStyle name="Jegyzet 2 5 7" xfId="7236" xr:uid="{00000000-0005-0000-0000-00002E830000}"/>
    <cellStyle name="Jegyzet 2 5 8" xfId="7237" xr:uid="{00000000-0005-0000-0000-00002F830000}"/>
    <cellStyle name="Jegyzet 2 5 9" xfId="7238" xr:uid="{00000000-0005-0000-0000-000030830000}"/>
    <cellStyle name="Jegyzet 2 5_CR4_19" xfId="7239" xr:uid="{00000000-0005-0000-0000-000031830000}"/>
    <cellStyle name="Jegyzet 2 6" xfId="7240" xr:uid="{00000000-0005-0000-0000-000032830000}"/>
    <cellStyle name="Jegyzet 2 6 10" xfId="7241" xr:uid="{00000000-0005-0000-0000-000033830000}"/>
    <cellStyle name="Jegyzet 2 6 11" xfId="7242" xr:uid="{00000000-0005-0000-0000-000034830000}"/>
    <cellStyle name="Jegyzet 2 6 2" xfId="7243" xr:uid="{00000000-0005-0000-0000-000035830000}"/>
    <cellStyle name="Jegyzet 2 6 3" xfId="7244" xr:uid="{00000000-0005-0000-0000-000036830000}"/>
    <cellStyle name="Jegyzet 2 6 4" xfId="7245" xr:uid="{00000000-0005-0000-0000-000037830000}"/>
    <cellStyle name="Jegyzet 2 6 5" xfId="7246" xr:uid="{00000000-0005-0000-0000-000038830000}"/>
    <cellStyle name="Jegyzet 2 6 6" xfId="7247" xr:uid="{00000000-0005-0000-0000-000039830000}"/>
    <cellStyle name="Jegyzet 2 6 7" xfId="7248" xr:uid="{00000000-0005-0000-0000-00003A830000}"/>
    <cellStyle name="Jegyzet 2 6 8" xfId="7249" xr:uid="{00000000-0005-0000-0000-00003B830000}"/>
    <cellStyle name="Jegyzet 2 6 9" xfId="7250" xr:uid="{00000000-0005-0000-0000-00003C830000}"/>
    <cellStyle name="Jegyzet 2 6_CR4_19" xfId="7251" xr:uid="{00000000-0005-0000-0000-00003D830000}"/>
    <cellStyle name="Jegyzet 2 7" xfId="7252" xr:uid="{00000000-0005-0000-0000-00003E830000}"/>
    <cellStyle name="Jegyzet 2 7 10" xfId="7253" xr:uid="{00000000-0005-0000-0000-00003F830000}"/>
    <cellStyle name="Jegyzet 2 7 2" xfId="7254" xr:uid="{00000000-0005-0000-0000-000040830000}"/>
    <cellStyle name="Jegyzet 2 7 3" xfId="7255" xr:uid="{00000000-0005-0000-0000-000041830000}"/>
    <cellStyle name="Jegyzet 2 7 4" xfId="7256" xr:uid="{00000000-0005-0000-0000-000042830000}"/>
    <cellStyle name="Jegyzet 2 7 5" xfId="7257" xr:uid="{00000000-0005-0000-0000-000043830000}"/>
    <cellStyle name="Jegyzet 2 7 6" xfId="7258" xr:uid="{00000000-0005-0000-0000-000044830000}"/>
    <cellStyle name="Jegyzet 2 7 7" xfId="7259" xr:uid="{00000000-0005-0000-0000-000045830000}"/>
    <cellStyle name="Jegyzet 2 7 8" xfId="7260" xr:uid="{00000000-0005-0000-0000-000046830000}"/>
    <cellStyle name="Jegyzet 2 7 9" xfId="7261" xr:uid="{00000000-0005-0000-0000-000047830000}"/>
    <cellStyle name="Jegyzet 2 7_CR4_19" xfId="7262" xr:uid="{00000000-0005-0000-0000-000048830000}"/>
    <cellStyle name="Jegyzet 2 8" xfId="36047" xr:uid="{00000000-0005-0000-0000-000049830000}"/>
    <cellStyle name="Jegyzet 2_A02" xfId="55614" xr:uid="{13935415-EFF1-4874-B04A-684F8184B7E7}"/>
    <cellStyle name="Jegyzet 3" xfId="7263" xr:uid="{00000000-0005-0000-0000-00004B830000}"/>
    <cellStyle name="Jegyzet 3 10" xfId="7264" xr:uid="{00000000-0005-0000-0000-00004C830000}"/>
    <cellStyle name="Jegyzet 3 11" xfId="7265" xr:uid="{00000000-0005-0000-0000-00004D830000}"/>
    <cellStyle name="Jegyzet 3 12" xfId="36727" xr:uid="{00000000-0005-0000-0000-00004E830000}"/>
    <cellStyle name="Jegyzet 3 2" xfId="7266" xr:uid="{00000000-0005-0000-0000-00004F830000}"/>
    <cellStyle name="Jegyzet 3 3" xfId="7267" xr:uid="{00000000-0005-0000-0000-000050830000}"/>
    <cellStyle name="Jegyzet 3 4" xfId="7268" xr:uid="{00000000-0005-0000-0000-000051830000}"/>
    <cellStyle name="Jegyzet 3 5" xfId="7269" xr:uid="{00000000-0005-0000-0000-000052830000}"/>
    <cellStyle name="Jegyzet 3 6" xfId="7270" xr:uid="{00000000-0005-0000-0000-000053830000}"/>
    <cellStyle name="Jegyzet 3 7" xfId="7271" xr:uid="{00000000-0005-0000-0000-000054830000}"/>
    <cellStyle name="Jegyzet 3 8" xfId="7272" xr:uid="{00000000-0005-0000-0000-000055830000}"/>
    <cellStyle name="Jegyzet 3 9" xfId="7273" xr:uid="{00000000-0005-0000-0000-000056830000}"/>
    <cellStyle name="Jegyzet 3_CR4_19" xfId="7274" xr:uid="{00000000-0005-0000-0000-000057830000}"/>
    <cellStyle name="Jegyzet 4" xfId="7275" xr:uid="{00000000-0005-0000-0000-000058830000}"/>
    <cellStyle name="Jegyzet 4 10" xfId="7276" xr:uid="{00000000-0005-0000-0000-000059830000}"/>
    <cellStyle name="Jegyzet 4 11" xfId="7277" xr:uid="{00000000-0005-0000-0000-00005A830000}"/>
    <cellStyle name="Jegyzet 4 12" xfId="36494" xr:uid="{00000000-0005-0000-0000-00005B830000}"/>
    <cellStyle name="Jegyzet 4 13" xfId="36705" xr:uid="{00000000-0005-0000-0000-00005C830000}"/>
    <cellStyle name="Jegyzet 4 2" xfId="7278" xr:uid="{00000000-0005-0000-0000-00005D830000}"/>
    <cellStyle name="Jegyzet 4 3" xfId="7279" xr:uid="{00000000-0005-0000-0000-00005E830000}"/>
    <cellStyle name="Jegyzet 4 4" xfId="7280" xr:uid="{00000000-0005-0000-0000-00005F830000}"/>
    <cellStyle name="Jegyzet 4 5" xfId="7281" xr:uid="{00000000-0005-0000-0000-000060830000}"/>
    <cellStyle name="Jegyzet 4 6" xfId="7282" xr:uid="{00000000-0005-0000-0000-000061830000}"/>
    <cellStyle name="Jegyzet 4 7" xfId="7283" xr:uid="{00000000-0005-0000-0000-000062830000}"/>
    <cellStyle name="Jegyzet 4 8" xfId="7284" xr:uid="{00000000-0005-0000-0000-000063830000}"/>
    <cellStyle name="Jegyzet 4 9" xfId="7285" xr:uid="{00000000-0005-0000-0000-000064830000}"/>
    <cellStyle name="Jegyzet 4_CR4_19" xfId="7286" xr:uid="{00000000-0005-0000-0000-000065830000}"/>
    <cellStyle name="Jegyzet 5" xfId="7287" xr:uid="{00000000-0005-0000-0000-000066830000}"/>
    <cellStyle name="Jegyzet 5 10" xfId="7288" xr:uid="{00000000-0005-0000-0000-000067830000}"/>
    <cellStyle name="Jegyzet 5 11" xfId="7289" xr:uid="{00000000-0005-0000-0000-000068830000}"/>
    <cellStyle name="Jegyzet 5 2" xfId="7290" xr:uid="{00000000-0005-0000-0000-000069830000}"/>
    <cellStyle name="Jegyzet 5 3" xfId="7291" xr:uid="{00000000-0005-0000-0000-00006A830000}"/>
    <cellStyle name="Jegyzet 5 4" xfId="7292" xr:uid="{00000000-0005-0000-0000-00006B830000}"/>
    <cellStyle name="Jegyzet 5 5" xfId="7293" xr:uid="{00000000-0005-0000-0000-00006C830000}"/>
    <cellStyle name="Jegyzet 5 6" xfId="7294" xr:uid="{00000000-0005-0000-0000-00006D830000}"/>
    <cellStyle name="Jegyzet 5 7" xfId="7295" xr:uid="{00000000-0005-0000-0000-00006E830000}"/>
    <cellStyle name="Jegyzet 5 8" xfId="7296" xr:uid="{00000000-0005-0000-0000-00006F830000}"/>
    <cellStyle name="Jegyzet 5 9" xfId="7297" xr:uid="{00000000-0005-0000-0000-000070830000}"/>
    <cellStyle name="Jegyzet 5_CR4_19" xfId="7298" xr:uid="{00000000-0005-0000-0000-000071830000}"/>
    <cellStyle name="Jegyzet 6" xfId="7299" xr:uid="{00000000-0005-0000-0000-000072830000}"/>
    <cellStyle name="Jegyzet 6 10" xfId="7300" xr:uid="{00000000-0005-0000-0000-000073830000}"/>
    <cellStyle name="Jegyzet 6 11" xfId="7301" xr:uid="{00000000-0005-0000-0000-000074830000}"/>
    <cellStyle name="Jegyzet 6 2" xfId="7302" xr:uid="{00000000-0005-0000-0000-000075830000}"/>
    <cellStyle name="Jegyzet 6 3" xfId="7303" xr:uid="{00000000-0005-0000-0000-000076830000}"/>
    <cellStyle name="Jegyzet 6 4" xfId="7304" xr:uid="{00000000-0005-0000-0000-000077830000}"/>
    <cellStyle name="Jegyzet 6 5" xfId="7305" xr:uid="{00000000-0005-0000-0000-000078830000}"/>
    <cellStyle name="Jegyzet 6 6" xfId="7306" xr:uid="{00000000-0005-0000-0000-000079830000}"/>
    <cellStyle name="Jegyzet 6 7" xfId="7307" xr:uid="{00000000-0005-0000-0000-00007A830000}"/>
    <cellStyle name="Jegyzet 6 8" xfId="7308" xr:uid="{00000000-0005-0000-0000-00007B830000}"/>
    <cellStyle name="Jegyzet 6 9" xfId="7309" xr:uid="{00000000-0005-0000-0000-00007C830000}"/>
    <cellStyle name="Jegyzet 6_CR4_19" xfId="7310" xr:uid="{00000000-0005-0000-0000-00007D830000}"/>
    <cellStyle name="Jegyzet 7" xfId="7311" xr:uid="{00000000-0005-0000-0000-00007E830000}"/>
    <cellStyle name="Jegyzet 7 10" xfId="7312" xr:uid="{00000000-0005-0000-0000-00007F830000}"/>
    <cellStyle name="Jegyzet 7 11" xfId="7313" xr:uid="{00000000-0005-0000-0000-000080830000}"/>
    <cellStyle name="Jegyzet 7 2" xfId="7314" xr:uid="{00000000-0005-0000-0000-000081830000}"/>
    <cellStyle name="Jegyzet 7 3" xfId="7315" xr:uid="{00000000-0005-0000-0000-000082830000}"/>
    <cellStyle name="Jegyzet 7 4" xfId="7316" xr:uid="{00000000-0005-0000-0000-000083830000}"/>
    <cellStyle name="Jegyzet 7 5" xfId="7317" xr:uid="{00000000-0005-0000-0000-000084830000}"/>
    <cellStyle name="Jegyzet 7 6" xfId="7318" xr:uid="{00000000-0005-0000-0000-000085830000}"/>
    <cellStyle name="Jegyzet 7 7" xfId="7319" xr:uid="{00000000-0005-0000-0000-000086830000}"/>
    <cellStyle name="Jegyzet 7 8" xfId="7320" xr:uid="{00000000-0005-0000-0000-000087830000}"/>
    <cellStyle name="Jegyzet 7 9" xfId="7321" xr:uid="{00000000-0005-0000-0000-000088830000}"/>
    <cellStyle name="Jegyzet 7_CR4_19" xfId="7322" xr:uid="{00000000-0005-0000-0000-000089830000}"/>
    <cellStyle name="Jegyzet 8" xfId="7323" xr:uid="{00000000-0005-0000-0000-00008A830000}"/>
    <cellStyle name="Jegyzet 8 10" xfId="7324" xr:uid="{00000000-0005-0000-0000-00008B830000}"/>
    <cellStyle name="Jegyzet 8 2" xfId="7325" xr:uid="{00000000-0005-0000-0000-00008C830000}"/>
    <cellStyle name="Jegyzet 8 3" xfId="7326" xr:uid="{00000000-0005-0000-0000-00008D830000}"/>
    <cellStyle name="Jegyzet 8 4" xfId="7327" xr:uid="{00000000-0005-0000-0000-00008E830000}"/>
    <cellStyle name="Jegyzet 8 5" xfId="7328" xr:uid="{00000000-0005-0000-0000-00008F830000}"/>
    <cellStyle name="Jegyzet 8 6" xfId="7329" xr:uid="{00000000-0005-0000-0000-000090830000}"/>
    <cellStyle name="Jegyzet 8 7" xfId="7330" xr:uid="{00000000-0005-0000-0000-000091830000}"/>
    <cellStyle name="Jegyzet 8 8" xfId="7331" xr:uid="{00000000-0005-0000-0000-000092830000}"/>
    <cellStyle name="Jegyzet 8 9" xfId="7332" xr:uid="{00000000-0005-0000-0000-000093830000}"/>
    <cellStyle name="Jegyzet 8_CR4_19" xfId="7333" xr:uid="{00000000-0005-0000-0000-000094830000}"/>
    <cellStyle name="Jegyzet 9" xfId="36048" xr:uid="{00000000-0005-0000-0000-000095830000}"/>
    <cellStyle name="Jegyzet_4Q16" xfId="24386" xr:uid="{00000000-0005-0000-0000-000096830000}"/>
    <cellStyle name="Jelölőszín (1)" xfId="7334" xr:uid="{00000000-0005-0000-0000-000097830000}"/>
    <cellStyle name="Jelölőszín (1) 2" xfId="24387" xr:uid="{00000000-0005-0000-0000-000098830000}"/>
    <cellStyle name="Jelölőszín (1) 3" xfId="48806" xr:uid="{00000000-0005-0000-0000-000099830000}"/>
    <cellStyle name="Jelölőszín (1)_AVA DVA EL" xfId="24388" xr:uid="{00000000-0005-0000-0000-00009A830000}"/>
    <cellStyle name="Jelölőszín (2)" xfId="7335" xr:uid="{00000000-0005-0000-0000-00009B830000}"/>
    <cellStyle name="Jelölőszín (2) 2" xfId="24389" xr:uid="{00000000-0005-0000-0000-00009C830000}"/>
    <cellStyle name="Jelölőszín (2) 3" xfId="48807" xr:uid="{00000000-0005-0000-0000-00009D830000}"/>
    <cellStyle name="Jelölőszín (2)_AVA DVA EL" xfId="24390" xr:uid="{00000000-0005-0000-0000-00009E830000}"/>
    <cellStyle name="Jelölőszín (3)" xfId="7336" xr:uid="{00000000-0005-0000-0000-00009F830000}"/>
    <cellStyle name="Jelölőszín (3) 2" xfId="24391" xr:uid="{00000000-0005-0000-0000-0000A0830000}"/>
    <cellStyle name="Jelölőszín (3) 3" xfId="48808" xr:uid="{00000000-0005-0000-0000-0000A1830000}"/>
    <cellStyle name="Jelölőszín (3)_AVA DVA EL" xfId="24392" xr:uid="{00000000-0005-0000-0000-0000A2830000}"/>
    <cellStyle name="Jelölőszín (4)" xfId="7337" xr:uid="{00000000-0005-0000-0000-0000A3830000}"/>
    <cellStyle name="Jelölőszín (4) 2" xfId="24393" xr:uid="{00000000-0005-0000-0000-0000A4830000}"/>
    <cellStyle name="Jelölőszín (4) 3" xfId="48809" xr:uid="{00000000-0005-0000-0000-0000A5830000}"/>
    <cellStyle name="Jelölőszín (4)_AVA DVA EL" xfId="24394" xr:uid="{00000000-0005-0000-0000-0000A6830000}"/>
    <cellStyle name="Jelölőszín (5)" xfId="7338" xr:uid="{00000000-0005-0000-0000-0000A7830000}"/>
    <cellStyle name="Jelölőszín (5) 2" xfId="24395" xr:uid="{00000000-0005-0000-0000-0000A8830000}"/>
    <cellStyle name="Jelölőszín (5) 3" xfId="48810" xr:uid="{00000000-0005-0000-0000-0000A9830000}"/>
    <cellStyle name="Jelölőszín (5)_AVA DVA EL" xfId="24396" xr:uid="{00000000-0005-0000-0000-0000AA830000}"/>
    <cellStyle name="Jelölőszín (6)" xfId="7339" xr:uid="{00000000-0005-0000-0000-0000AB830000}"/>
    <cellStyle name="Jelölőszín (6) 2" xfId="24397" xr:uid="{00000000-0005-0000-0000-0000AC830000}"/>
    <cellStyle name="Jelölőszín (6) 3" xfId="48811" xr:uid="{00000000-0005-0000-0000-0000AD830000}"/>
    <cellStyle name="Jelölőszín (6)_AVA DVA EL" xfId="24398" xr:uid="{00000000-0005-0000-0000-0000AE830000}"/>
    <cellStyle name="Jó" xfId="7340" xr:uid="{00000000-0005-0000-0000-0000AF830000}"/>
    <cellStyle name="Jó 2" xfId="24399" xr:uid="{00000000-0005-0000-0000-0000B0830000}"/>
    <cellStyle name="Jó 3" xfId="48812" xr:uid="{00000000-0005-0000-0000-0000B1830000}"/>
    <cellStyle name="Jó_AVA DVA EL" xfId="24400" xr:uid="{00000000-0005-0000-0000-0000B2830000}"/>
    <cellStyle name="Kimenet" xfId="7341" xr:uid="{00000000-0005-0000-0000-0000B3830000}"/>
    <cellStyle name="Kimenet 2" xfId="7342" xr:uid="{00000000-0005-0000-0000-0000B4830000}"/>
    <cellStyle name="Kimenet 2 10" xfId="7343" xr:uid="{00000000-0005-0000-0000-0000B5830000}"/>
    <cellStyle name="Kimenet 2 11" xfId="7344" xr:uid="{00000000-0005-0000-0000-0000B6830000}"/>
    <cellStyle name="Kimenet 2 12" xfId="36729" xr:uid="{00000000-0005-0000-0000-0000B7830000}"/>
    <cellStyle name="Kimenet 2 2" xfId="7345" xr:uid="{00000000-0005-0000-0000-0000B8830000}"/>
    <cellStyle name="Kimenet 2 3" xfId="7346" xr:uid="{00000000-0005-0000-0000-0000B9830000}"/>
    <cellStyle name="Kimenet 2 4" xfId="7347" xr:uid="{00000000-0005-0000-0000-0000BA830000}"/>
    <cellStyle name="Kimenet 2 5" xfId="7348" xr:uid="{00000000-0005-0000-0000-0000BB830000}"/>
    <cellStyle name="Kimenet 2 6" xfId="7349" xr:uid="{00000000-0005-0000-0000-0000BC830000}"/>
    <cellStyle name="Kimenet 2 7" xfId="7350" xr:uid="{00000000-0005-0000-0000-0000BD830000}"/>
    <cellStyle name="Kimenet 2 8" xfId="7351" xr:uid="{00000000-0005-0000-0000-0000BE830000}"/>
    <cellStyle name="Kimenet 2 9" xfId="7352" xr:uid="{00000000-0005-0000-0000-0000BF830000}"/>
    <cellStyle name="Kimenet 2_CR4_19" xfId="7353" xr:uid="{00000000-0005-0000-0000-0000C0830000}"/>
    <cellStyle name="Kimenet 3" xfId="7354" xr:uid="{00000000-0005-0000-0000-0000C1830000}"/>
    <cellStyle name="Kimenet 3 10" xfId="7355" xr:uid="{00000000-0005-0000-0000-0000C2830000}"/>
    <cellStyle name="Kimenet 3 11" xfId="7356" xr:uid="{00000000-0005-0000-0000-0000C3830000}"/>
    <cellStyle name="Kimenet 3 12" xfId="36495" xr:uid="{00000000-0005-0000-0000-0000C4830000}"/>
    <cellStyle name="Kimenet 3 13" xfId="36706" xr:uid="{00000000-0005-0000-0000-0000C5830000}"/>
    <cellStyle name="Kimenet 3 2" xfId="7357" xr:uid="{00000000-0005-0000-0000-0000C6830000}"/>
    <cellStyle name="Kimenet 3 3" xfId="7358" xr:uid="{00000000-0005-0000-0000-0000C7830000}"/>
    <cellStyle name="Kimenet 3 4" xfId="7359" xr:uid="{00000000-0005-0000-0000-0000C8830000}"/>
    <cellStyle name="Kimenet 3 5" xfId="7360" xr:uid="{00000000-0005-0000-0000-0000C9830000}"/>
    <cellStyle name="Kimenet 3 6" xfId="7361" xr:uid="{00000000-0005-0000-0000-0000CA830000}"/>
    <cellStyle name="Kimenet 3 7" xfId="7362" xr:uid="{00000000-0005-0000-0000-0000CB830000}"/>
    <cellStyle name="Kimenet 3 8" xfId="7363" xr:uid="{00000000-0005-0000-0000-0000CC830000}"/>
    <cellStyle name="Kimenet 3 9" xfId="7364" xr:uid="{00000000-0005-0000-0000-0000CD830000}"/>
    <cellStyle name="Kimenet 3_CR4_19" xfId="7365" xr:uid="{00000000-0005-0000-0000-0000CE830000}"/>
    <cellStyle name="Kimenet 4" xfId="7366" xr:uid="{00000000-0005-0000-0000-0000CF830000}"/>
    <cellStyle name="Kimenet 4 10" xfId="7367" xr:uid="{00000000-0005-0000-0000-0000D0830000}"/>
    <cellStyle name="Kimenet 4 11" xfId="7368" xr:uid="{00000000-0005-0000-0000-0000D1830000}"/>
    <cellStyle name="Kimenet 4 2" xfId="7369" xr:uid="{00000000-0005-0000-0000-0000D2830000}"/>
    <cellStyle name="Kimenet 4 3" xfId="7370" xr:uid="{00000000-0005-0000-0000-0000D3830000}"/>
    <cellStyle name="Kimenet 4 4" xfId="7371" xr:uid="{00000000-0005-0000-0000-0000D4830000}"/>
    <cellStyle name="Kimenet 4 5" xfId="7372" xr:uid="{00000000-0005-0000-0000-0000D5830000}"/>
    <cellStyle name="Kimenet 4 6" xfId="7373" xr:uid="{00000000-0005-0000-0000-0000D6830000}"/>
    <cellStyle name="Kimenet 4 7" xfId="7374" xr:uid="{00000000-0005-0000-0000-0000D7830000}"/>
    <cellStyle name="Kimenet 4 8" xfId="7375" xr:uid="{00000000-0005-0000-0000-0000D8830000}"/>
    <cellStyle name="Kimenet 4 9" xfId="7376" xr:uid="{00000000-0005-0000-0000-0000D9830000}"/>
    <cellStyle name="Kimenet 4_CR4_19" xfId="7377" xr:uid="{00000000-0005-0000-0000-0000DA830000}"/>
    <cellStyle name="Kimenet 5" xfId="7378" xr:uid="{00000000-0005-0000-0000-0000DB830000}"/>
    <cellStyle name="Kimenet 5 10" xfId="7379" xr:uid="{00000000-0005-0000-0000-0000DC830000}"/>
    <cellStyle name="Kimenet 5 11" xfId="7380" xr:uid="{00000000-0005-0000-0000-0000DD830000}"/>
    <cellStyle name="Kimenet 5 2" xfId="7381" xr:uid="{00000000-0005-0000-0000-0000DE830000}"/>
    <cellStyle name="Kimenet 5 3" xfId="7382" xr:uid="{00000000-0005-0000-0000-0000DF830000}"/>
    <cellStyle name="Kimenet 5 4" xfId="7383" xr:uid="{00000000-0005-0000-0000-0000E0830000}"/>
    <cellStyle name="Kimenet 5 5" xfId="7384" xr:uid="{00000000-0005-0000-0000-0000E1830000}"/>
    <cellStyle name="Kimenet 5 6" xfId="7385" xr:uid="{00000000-0005-0000-0000-0000E2830000}"/>
    <cellStyle name="Kimenet 5 7" xfId="7386" xr:uid="{00000000-0005-0000-0000-0000E3830000}"/>
    <cellStyle name="Kimenet 5 8" xfId="7387" xr:uid="{00000000-0005-0000-0000-0000E4830000}"/>
    <cellStyle name="Kimenet 5 9" xfId="7388" xr:uid="{00000000-0005-0000-0000-0000E5830000}"/>
    <cellStyle name="Kimenet 5_CR4_19" xfId="7389" xr:uid="{00000000-0005-0000-0000-0000E6830000}"/>
    <cellStyle name="Kimenet 6" xfId="7390" xr:uid="{00000000-0005-0000-0000-0000E7830000}"/>
    <cellStyle name="Kimenet 6 10" xfId="7391" xr:uid="{00000000-0005-0000-0000-0000E8830000}"/>
    <cellStyle name="Kimenet 6 11" xfId="7392" xr:uid="{00000000-0005-0000-0000-0000E9830000}"/>
    <cellStyle name="Kimenet 6 2" xfId="7393" xr:uid="{00000000-0005-0000-0000-0000EA830000}"/>
    <cellStyle name="Kimenet 6 3" xfId="7394" xr:uid="{00000000-0005-0000-0000-0000EB830000}"/>
    <cellStyle name="Kimenet 6 4" xfId="7395" xr:uid="{00000000-0005-0000-0000-0000EC830000}"/>
    <cellStyle name="Kimenet 6 5" xfId="7396" xr:uid="{00000000-0005-0000-0000-0000ED830000}"/>
    <cellStyle name="Kimenet 6 6" xfId="7397" xr:uid="{00000000-0005-0000-0000-0000EE830000}"/>
    <cellStyle name="Kimenet 6 7" xfId="7398" xr:uid="{00000000-0005-0000-0000-0000EF830000}"/>
    <cellStyle name="Kimenet 6 8" xfId="7399" xr:uid="{00000000-0005-0000-0000-0000F0830000}"/>
    <cellStyle name="Kimenet 6 9" xfId="7400" xr:uid="{00000000-0005-0000-0000-0000F1830000}"/>
    <cellStyle name="Kimenet 6_CR4_19" xfId="7401" xr:uid="{00000000-0005-0000-0000-0000F2830000}"/>
    <cellStyle name="Kimenet 7" xfId="7402" xr:uid="{00000000-0005-0000-0000-0000F3830000}"/>
    <cellStyle name="Kimenet 7 10" xfId="7403" xr:uid="{00000000-0005-0000-0000-0000F4830000}"/>
    <cellStyle name="Kimenet 7 2" xfId="7404" xr:uid="{00000000-0005-0000-0000-0000F5830000}"/>
    <cellStyle name="Kimenet 7 3" xfId="7405" xr:uid="{00000000-0005-0000-0000-0000F6830000}"/>
    <cellStyle name="Kimenet 7 4" xfId="7406" xr:uid="{00000000-0005-0000-0000-0000F7830000}"/>
    <cellStyle name="Kimenet 7 5" xfId="7407" xr:uid="{00000000-0005-0000-0000-0000F8830000}"/>
    <cellStyle name="Kimenet 7 6" xfId="7408" xr:uid="{00000000-0005-0000-0000-0000F9830000}"/>
    <cellStyle name="Kimenet 7 7" xfId="7409" xr:uid="{00000000-0005-0000-0000-0000FA830000}"/>
    <cellStyle name="Kimenet 7 8" xfId="7410" xr:uid="{00000000-0005-0000-0000-0000FB830000}"/>
    <cellStyle name="Kimenet 7 9" xfId="7411" xr:uid="{00000000-0005-0000-0000-0000FC830000}"/>
    <cellStyle name="Kimenet 7_CR4_19" xfId="7412" xr:uid="{00000000-0005-0000-0000-0000FD830000}"/>
    <cellStyle name="Kimenet 8" xfId="36046" xr:uid="{00000000-0005-0000-0000-0000FE830000}"/>
    <cellStyle name="Kimenet_A02" xfId="55615" xr:uid="{D44EB2E6-04C0-4594-9F11-8A2054C91DD8}"/>
    <cellStyle name="Koblet celle" xfId="36268" xr:uid="{00000000-0005-0000-0000-000000840000}"/>
    <cellStyle name="Koblet celle 2" xfId="7413" xr:uid="{00000000-0005-0000-0000-000001840000}"/>
    <cellStyle name="Koblet celle 2 2" xfId="24401" xr:uid="{00000000-0005-0000-0000-000002840000}"/>
    <cellStyle name="Koblet celle 2 2 2" xfId="24402" xr:uid="{00000000-0005-0000-0000-000003840000}"/>
    <cellStyle name="Koblet celle 2 2 3" xfId="24403" xr:uid="{00000000-0005-0000-0000-000004840000}"/>
    <cellStyle name="Koblet celle 2 2 4" xfId="40053" xr:uid="{00000000-0005-0000-0000-000005840000}"/>
    <cellStyle name="Koblet celle 2 2_AVA DVA EL" xfId="24404" xr:uid="{00000000-0005-0000-0000-000006840000}"/>
    <cellStyle name="Koblet celle 2 3" xfId="40054" xr:uid="{00000000-0005-0000-0000-000007840000}"/>
    <cellStyle name="Koblet celle 2 4" xfId="48813" xr:uid="{00000000-0005-0000-0000-000008840000}"/>
    <cellStyle name="Koblet celle 2 5" xfId="48814" xr:uid="{00000000-0005-0000-0000-000009840000}"/>
    <cellStyle name="Koblet celle 2_A01" xfId="35918" xr:uid="{00000000-0005-0000-0000-00000A840000}"/>
    <cellStyle name="Koblet celle 3" xfId="12498" xr:uid="{00000000-0005-0000-0000-00000B840000}"/>
    <cellStyle name="Koblet celle 3 2" xfId="24405" xr:uid="{00000000-0005-0000-0000-00000C840000}"/>
    <cellStyle name="Koblet celle 3 3" xfId="40055" xr:uid="{00000000-0005-0000-0000-00000D840000}"/>
    <cellStyle name="Koblet celle 3_A02" xfId="55616" xr:uid="{EEC5959D-A9A3-43AD-A597-78EB8C223F61}"/>
    <cellStyle name="Koblet celle 4" xfId="24406" xr:uid="{00000000-0005-0000-0000-00000F840000}"/>
    <cellStyle name="Koblet celle 4 2" xfId="24407" xr:uid="{00000000-0005-0000-0000-000010840000}"/>
    <cellStyle name="Koblet celle 4 3" xfId="24408" xr:uid="{00000000-0005-0000-0000-000011840000}"/>
    <cellStyle name="Koblet celle 4 4" xfId="40056" xr:uid="{00000000-0005-0000-0000-000012840000}"/>
    <cellStyle name="Koblet celle 4_AVA DVA EL" xfId="24409" xr:uid="{00000000-0005-0000-0000-000013840000}"/>
    <cellStyle name="Koblet celle 5" xfId="24410" xr:uid="{00000000-0005-0000-0000-000014840000}"/>
    <cellStyle name="Koblet celle 6" xfId="24411" xr:uid="{00000000-0005-0000-0000-000015840000}"/>
    <cellStyle name="Koblet celle 7" xfId="48815" xr:uid="{00000000-0005-0000-0000-000016840000}"/>
    <cellStyle name="Koblet celle_7. Other MTM adjustments" xfId="48816" xr:uid="{00000000-0005-0000-0000-000017840000}"/>
    <cellStyle name="Kolonne" xfId="7414" xr:uid="{00000000-0005-0000-0000-000018840000}"/>
    <cellStyle name="Kolonne 2" xfId="7415" xr:uid="{00000000-0005-0000-0000-000019840000}"/>
    <cellStyle name="Kolonne 2 2" xfId="24412" xr:uid="{00000000-0005-0000-0000-00001A840000}"/>
    <cellStyle name="Kolonne 2_AVA DVA EL" xfId="24413" xr:uid="{00000000-0005-0000-0000-00001B840000}"/>
    <cellStyle name="Kolonne 3" xfId="24414" xr:uid="{00000000-0005-0000-0000-00001C840000}"/>
    <cellStyle name="Kolonne 4" xfId="48817" xr:uid="{00000000-0005-0000-0000-00001D840000}"/>
    <cellStyle name="Kolonne_AVA DVA EL" xfId="24415" xr:uid="{00000000-0005-0000-0000-00001E840000}"/>
    <cellStyle name="KolonneOverskrift" xfId="7416" xr:uid="{00000000-0005-0000-0000-00001F840000}"/>
    <cellStyle name="KolonneOverskrift 2" xfId="24416" xr:uid="{00000000-0005-0000-0000-000020840000}"/>
    <cellStyle name="KolonneOverskrift 3" xfId="24417" xr:uid="{00000000-0005-0000-0000-000021840000}"/>
    <cellStyle name="KolonneOverskrift_AVA DVA EL" xfId="24418" xr:uid="{00000000-0005-0000-0000-000022840000}"/>
    <cellStyle name="Kolrubr" xfId="24419" xr:uid="{00000000-0005-0000-0000-000023840000}"/>
    <cellStyle name="Kolrubr 2" xfId="24420" xr:uid="{00000000-0005-0000-0000-000024840000}"/>
    <cellStyle name="Kolrubr 3" xfId="24421" xr:uid="{00000000-0005-0000-0000-000025840000}"/>
    <cellStyle name="Kolrubr 4" xfId="48818" xr:uid="{00000000-0005-0000-0000-000026840000}"/>
    <cellStyle name="Kolrubr låst" xfId="24422" xr:uid="{00000000-0005-0000-0000-000027840000}"/>
    <cellStyle name="Kolrubr låst 2" xfId="24423" xr:uid="{00000000-0005-0000-0000-000028840000}"/>
    <cellStyle name="Kolrubr låst 3" xfId="24424" xr:uid="{00000000-0005-0000-0000-000029840000}"/>
    <cellStyle name="Kolrubr låst 4" xfId="48819" xr:uid="{00000000-0005-0000-0000-00002A840000}"/>
    <cellStyle name="Kolrubr låst_AVA DVA EL" xfId="24425" xr:uid="{00000000-0005-0000-0000-00002B840000}"/>
    <cellStyle name="Kolrubr_7. Other MTM adjustments" xfId="48820" xr:uid="{00000000-0005-0000-0000-00002C840000}"/>
    <cellStyle name="Kolumnrubrik" xfId="7417" xr:uid="{00000000-0005-0000-0000-00002D840000}"/>
    <cellStyle name="Kolumnrubrik 2" xfId="24426" xr:uid="{00000000-0005-0000-0000-00002E840000}"/>
    <cellStyle name="Kolumnrubrik 2 2" xfId="36506" xr:uid="{00000000-0005-0000-0000-00002F840000}"/>
    <cellStyle name="Kolumnrubrik 2 3" xfId="36730" xr:uid="{00000000-0005-0000-0000-000030840000}"/>
    <cellStyle name="Kolumnrubrik 3" xfId="36458" xr:uid="{00000000-0005-0000-0000-000031840000}"/>
    <cellStyle name="Kolumnrubrik 3 2" xfId="36425" xr:uid="{00000000-0005-0000-0000-000032840000}"/>
    <cellStyle name="Kolumnrubrik_A01" xfId="35919" xr:uid="{00000000-0005-0000-0000-000033840000}"/>
    <cellStyle name="Komma [0]_Blad1" xfId="24427" xr:uid="{00000000-0005-0000-0000-000034840000}"/>
    <cellStyle name="Komma 10" xfId="7418" xr:uid="{00000000-0005-0000-0000-000035840000}"/>
    <cellStyle name="Komma 10 2" xfId="7419" xr:uid="{00000000-0005-0000-0000-000036840000}"/>
    <cellStyle name="Komma 10 2 2" xfId="7420" xr:uid="{00000000-0005-0000-0000-000037840000}"/>
    <cellStyle name="Komma 10 2 3" xfId="40057" xr:uid="{00000000-0005-0000-0000-000038840000}"/>
    <cellStyle name="Komma 10 2_A01" xfId="12499" xr:uid="{00000000-0005-0000-0000-000039840000}"/>
    <cellStyle name="Komma 10 3" xfId="7421" xr:uid="{00000000-0005-0000-0000-00003A840000}"/>
    <cellStyle name="Komma 10 3 2" xfId="7422" xr:uid="{00000000-0005-0000-0000-00003B840000}"/>
    <cellStyle name="Komma 10 3_AVA DVA EL" xfId="24428" xr:uid="{00000000-0005-0000-0000-00003C840000}"/>
    <cellStyle name="Komma 10 4" xfId="7423" xr:uid="{00000000-0005-0000-0000-00003D840000}"/>
    <cellStyle name="Komma 10 4 2" xfId="36578" xr:uid="{00000000-0005-0000-0000-00003E840000}"/>
    <cellStyle name="Komma 10 4 3" xfId="36237" xr:uid="{00000000-0005-0000-0000-00003F840000}"/>
    <cellStyle name="Komma 10 5" xfId="36302" xr:uid="{00000000-0005-0000-0000-000040840000}"/>
    <cellStyle name="Komma 10 5 2" xfId="36601" xr:uid="{00000000-0005-0000-0000-000041840000}"/>
    <cellStyle name="Komma 10 6" xfId="36842" xr:uid="{00000000-0005-0000-0000-000042840000}"/>
    <cellStyle name="Komma 10_11" xfId="7424" xr:uid="{00000000-0005-0000-0000-000043840000}"/>
    <cellStyle name="Komma 11" xfId="7425" xr:uid="{00000000-0005-0000-0000-000044840000}"/>
    <cellStyle name="Komma 11 2" xfId="7426" xr:uid="{00000000-0005-0000-0000-000045840000}"/>
    <cellStyle name="Komma 11 2 2" xfId="7427" xr:uid="{00000000-0005-0000-0000-000046840000}"/>
    <cellStyle name="Komma 11 2 2 2" xfId="36154" xr:uid="{00000000-0005-0000-0000-000047840000}"/>
    <cellStyle name="Komma 11 2 2_LR2" xfId="53208" xr:uid="{F1B37B5E-0651-49F6-90A6-AC0DE30426D8}"/>
    <cellStyle name="Komma 11 2 3" xfId="36351" xr:uid="{00000000-0005-0000-0000-000048840000}"/>
    <cellStyle name="Komma 11 2_A01" xfId="12501" xr:uid="{00000000-0005-0000-0000-000049840000}"/>
    <cellStyle name="Komma 11 3" xfId="7428" xr:uid="{00000000-0005-0000-0000-00004A840000}"/>
    <cellStyle name="Komma 11 3 2" xfId="24429" xr:uid="{00000000-0005-0000-0000-00004B840000}"/>
    <cellStyle name="Komma 11 3 2 2" xfId="36363" xr:uid="{00000000-0005-0000-0000-00004C840000}"/>
    <cellStyle name="Komma 11 3 3" xfId="36184" xr:uid="{00000000-0005-0000-0000-00004D840000}"/>
    <cellStyle name="Komma 11 3_AVA DVA EL" xfId="24430" xr:uid="{00000000-0005-0000-0000-00004E840000}"/>
    <cellStyle name="Komma 11 4" xfId="24431" xr:uid="{00000000-0005-0000-0000-00004F840000}"/>
    <cellStyle name="Komma 11 4 2" xfId="36337" xr:uid="{00000000-0005-0000-0000-000050840000}"/>
    <cellStyle name="Komma 11 4 3" xfId="36127" xr:uid="{00000000-0005-0000-0000-000051840000}"/>
    <cellStyle name="Komma 11 5" xfId="24432" xr:uid="{00000000-0005-0000-0000-000052840000}"/>
    <cellStyle name="Komma 11 5 2" xfId="36303" xr:uid="{00000000-0005-0000-0000-000053840000}"/>
    <cellStyle name="Komma 11 6" xfId="36843" xr:uid="{00000000-0005-0000-0000-000054840000}"/>
    <cellStyle name="Komma 11_A01" xfId="12500" xr:uid="{00000000-0005-0000-0000-000055840000}"/>
    <cellStyle name="Komma 12" xfId="7429" xr:uid="{00000000-0005-0000-0000-000056840000}"/>
    <cellStyle name="Komma 12 2" xfId="7430" xr:uid="{00000000-0005-0000-0000-000057840000}"/>
    <cellStyle name="Komma 12 2 2" xfId="7431" xr:uid="{00000000-0005-0000-0000-000058840000}"/>
    <cellStyle name="Komma 12 2 2 2" xfId="7432" xr:uid="{00000000-0005-0000-0000-000059840000}"/>
    <cellStyle name="Komma 12 2 2_A01" xfId="12504" xr:uid="{00000000-0005-0000-0000-00005A840000}"/>
    <cellStyle name="Komma 12 2 3" xfId="7433" xr:uid="{00000000-0005-0000-0000-00005B840000}"/>
    <cellStyle name="Komma 12 2 3 2" xfId="36157" xr:uid="{00000000-0005-0000-0000-00005C840000}"/>
    <cellStyle name="Komma 12 2 3_LR2" xfId="53209" xr:uid="{99D0D098-4AF0-41F6-906F-8EBB789705B5}"/>
    <cellStyle name="Komma 12 2 4" xfId="36353" xr:uid="{00000000-0005-0000-0000-00005D840000}"/>
    <cellStyle name="Komma 12 2 5" xfId="36845" xr:uid="{00000000-0005-0000-0000-00005E840000}"/>
    <cellStyle name="Komma 12 2_A01" xfId="12503" xr:uid="{00000000-0005-0000-0000-00005F840000}"/>
    <cellStyle name="Komma 12 3" xfId="7434" xr:uid="{00000000-0005-0000-0000-000060840000}"/>
    <cellStyle name="Komma 12 3 2" xfId="7435" xr:uid="{00000000-0005-0000-0000-000061840000}"/>
    <cellStyle name="Komma 12 3 2 2" xfId="36187" xr:uid="{00000000-0005-0000-0000-000062840000}"/>
    <cellStyle name="Komma 12 3 2_LR2" xfId="53210" xr:uid="{50003F0C-1B4F-477B-9333-753FB7DAEACA}"/>
    <cellStyle name="Komma 12 3 3" xfId="36366" xr:uid="{00000000-0005-0000-0000-000063840000}"/>
    <cellStyle name="Komma 12 3_A01" xfId="12505" xr:uid="{00000000-0005-0000-0000-000064840000}"/>
    <cellStyle name="Komma 12 4" xfId="7436" xr:uid="{00000000-0005-0000-0000-000065840000}"/>
    <cellStyle name="Komma 12 4 2" xfId="36339" xr:uid="{00000000-0005-0000-0000-000066840000}"/>
    <cellStyle name="Komma 12 4 3" xfId="36130" xr:uid="{00000000-0005-0000-0000-000067840000}"/>
    <cellStyle name="Komma 12 4_LR2" xfId="53211" xr:uid="{D33BF33A-A503-47AC-9B30-8D3D2B2298B1}"/>
    <cellStyle name="Komma 12 5" xfId="36305" xr:uid="{00000000-0005-0000-0000-000068840000}"/>
    <cellStyle name="Komma 12 6" xfId="36844" xr:uid="{00000000-0005-0000-0000-000069840000}"/>
    <cellStyle name="Komma 12_A01" xfId="12502" xr:uid="{00000000-0005-0000-0000-00006A840000}"/>
    <cellStyle name="Komma 13" xfId="7437" xr:uid="{00000000-0005-0000-0000-00006B840000}"/>
    <cellStyle name="Komma 13 2" xfId="7438" xr:uid="{00000000-0005-0000-0000-00006C840000}"/>
    <cellStyle name="Komma 13 2 2" xfId="7439" xr:uid="{00000000-0005-0000-0000-00006D840000}"/>
    <cellStyle name="Komma 13 2 2 2" xfId="36367" xr:uid="{00000000-0005-0000-0000-00006E840000}"/>
    <cellStyle name="Komma 13 2 2_LR2" xfId="53212" xr:uid="{5366CE9B-E812-474D-A094-1FCFE8897DAE}"/>
    <cellStyle name="Komma 13 2_A01" xfId="12507" xr:uid="{00000000-0005-0000-0000-00006F840000}"/>
    <cellStyle name="Komma 13 3" xfId="7440" xr:uid="{00000000-0005-0000-0000-000070840000}"/>
    <cellStyle name="Komma 13 3 2" xfId="36191" xr:uid="{00000000-0005-0000-0000-000071840000}"/>
    <cellStyle name="Komma 13 3_LR2" xfId="53213" xr:uid="{3349A46D-2D94-4ECF-A4AE-7DAD70C6E47D}"/>
    <cellStyle name="Komma 13 4" xfId="36307" xr:uid="{00000000-0005-0000-0000-000072840000}"/>
    <cellStyle name="Komma 13 5" xfId="36846" xr:uid="{00000000-0005-0000-0000-000073840000}"/>
    <cellStyle name="Komma 13_A01" xfId="12506" xr:uid="{00000000-0005-0000-0000-000074840000}"/>
    <cellStyle name="Komma 14" xfId="7441" xr:uid="{00000000-0005-0000-0000-000075840000}"/>
    <cellStyle name="Komma 14 2" xfId="24433" xr:uid="{00000000-0005-0000-0000-000076840000}"/>
    <cellStyle name="Komma 14 3" xfId="48821" xr:uid="{00000000-0005-0000-0000-000077840000}"/>
    <cellStyle name="Komma 14_A01" xfId="35920" xr:uid="{00000000-0005-0000-0000-000078840000}"/>
    <cellStyle name="Komma 15" xfId="7442" xr:uid="{00000000-0005-0000-0000-000079840000}"/>
    <cellStyle name="Komma 15 2" xfId="7443" xr:uid="{00000000-0005-0000-0000-00007A840000}"/>
    <cellStyle name="Komma 15 2 2" xfId="7444" xr:uid="{00000000-0005-0000-0000-00007B840000}"/>
    <cellStyle name="Komma 15 2_CR4_19" xfId="7445" xr:uid="{00000000-0005-0000-0000-00007C840000}"/>
    <cellStyle name="Komma 15 3" xfId="48822" xr:uid="{00000000-0005-0000-0000-00007D840000}"/>
    <cellStyle name="Komma 15_A01" xfId="12508" xr:uid="{00000000-0005-0000-0000-00007E840000}"/>
    <cellStyle name="Komma 16" xfId="7446" xr:uid="{00000000-0005-0000-0000-00007F840000}"/>
    <cellStyle name="Komma 16 2" xfId="7447" xr:uid="{00000000-0005-0000-0000-000080840000}"/>
    <cellStyle name="Komma 16 2 2" xfId="7448" xr:uid="{00000000-0005-0000-0000-000081840000}"/>
    <cellStyle name="Komma 16 2_CR4_19" xfId="7449" xr:uid="{00000000-0005-0000-0000-000082840000}"/>
    <cellStyle name="Komma 16 3" xfId="7450" xr:uid="{00000000-0005-0000-0000-000083840000}"/>
    <cellStyle name="Komma 16 4" xfId="40242" xr:uid="{00000000-0005-0000-0000-000084840000}"/>
    <cellStyle name="Komma 16_AVA DVA EL" xfId="24434" xr:uid="{00000000-0005-0000-0000-000085840000}"/>
    <cellStyle name="Komma 17" xfId="7451" xr:uid="{00000000-0005-0000-0000-000086840000}"/>
    <cellStyle name="Komma 17 2" xfId="7452" xr:uid="{00000000-0005-0000-0000-000087840000}"/>
    <cellStyle name="Komma 17 2 2" xfId="7453" xr:uid="{00000000-0005-0000-0000-000088840000}"/>
    <cellStyle name="Komma 17 2_CR4_19" xfId="7454" xr:uid="{00000000-0005-0000-0000-000089840000}"/>
    <cellStyle name="Komma 17 3" xfId="7455" xr:uid="{00000000-0005-0000-0000-00008A840000}"/>
    <cellStyle name="Komma 17 4" xfId="48823" xr:uid="{00000000-0005-0000-0000-00008B840000}"/>
    <cellStyle name="Komma 17_AVA DVA EL" xfId="24435" xr:uid="{00000000-0005-0000-0000-00008C840000}"/>
    <cellStyle name="Komma 18" xfId="7456" xr:uid="{00000000-0005-0000-0000-00008D840000}"/>
    <cellStyle name="Komma 18 2" xfId="7457" xr:uid="{00000000-0005-0000-0000-00008E840000}"/>
    <cellStyle name="Komma 18 2 2" xfId="7458" xr:uid="{00000000-0005-0000-0000-00008F840000}"/>
    <cellStyle name="Komma 18 2_CR4_19" xfId="7459" xr:uid="{00000000-0005-0000-0000-000090840000}"/>
    <cellStyle name="Komma 18 3" xfId="7460" xr:uid="{00000000-0005-0000-0000-000091840000}"/>
    <cellStyle name="Komma 18 3 2" xfId="7461" xr:uid="{00000000-0005-0000-0000-000092840000}"/>
    <cellStyle name="Komma 18 3_CR4_19" xfId="7462" xr:uid="{00000000-0005-0000-0000-000093840000}"/>
    <cellStyle name="Komma 18 4" xfId="7463" xr:uid="{00000000-0005-0000-0000-000094840000}"/>
    <cellStyle name="Komma 18_AVA DVA EL" xfId="24436" xr:uid="{00000000-0005-0000-0000-000095840000}"/>
    <cellStyle name="Komma 19" xfId="7464" xr:uid="{00000000-0005-0000-0000-000096840000}"/>
    <cellStyle name="Komma 19 2" xfId="7465" xr:uid="{00000000-0005-0000-0000-000097840000}"/>
    <cellStyle name="Komma 19 3" xfId="48824" xr:uid="{00000000-0005-0000-0000-000098840000}"/>
    <cellStyle name="Komma 19 4" xfId="48825" xr:uid="{00000000-0005-0000-0000-000099840000}"/>
    <cellStyle name="Komma 19_A01" xfId="12509" xr:uid="{00000000-0005-0000-0000-00009A840000}"/>
    <cellStyle name="Komma 2" xfId="7466" xr:uid="{00000000-0005-0000-0000-00009B840000}"/>
    <cellStyle name="Komma 2 10" xfId="35984" xr:uid="{00000000-0005-0000-0000-00009C840000}"/>
    <cellStyle name="Komma 2 10 2" xfId="48826" xr:uid="{00000000-0005-0000-0000-00009D840000}"/>
    <cellStyle name="Komma 2 10 2 2" xfId="48827" xr:uid="{00000000-0005-0000-0000-00009E840000}"/>
    <cellStyle name="Komma 2 10 2 2 2" xfId="48828" xr:uid="{00000000-0005-0000-0000-00009F840000}"/>
    <cellStyle name="Komma 2 10 2 3" xfId="48829" xr:uid="{00000000-0005-0000-0000-0000A0840000}"/>
    <cellStyle name="Komma 2 10 2_7. Other MTM adjustments" xfId="48830" xr:uid="{00000000-0005-0000-0000-0000A1840000}"/>
    <cellStyle name="Komma 2 10 3" xfId="48831" xr:uid="{00000000-0005-0000-0000-0000A2840000}"/>
    <cellStyle name="Komma 2 10 3 2" xfId="48832" xr:uid="{00000000-0005-0000-0000-0000A3840000}"/>
    <cellStyle name="Komma 2 10 3 2 2" xfId="48833" xr:uid="{00000000-0005-0000-0000-0000A4840000}"/>
    <cellStyle name="Komma 2 10 3 3" xfId="48834" xr:uid="{00000000-0005-0000-0000-0000A5840000}"/>
    <cellStyle name="Komma 2 10 3_7. Other MTM adjustments" xfId="48835" xr:uid="{00000000-0005-0000-0000-0000A6840000}"/>
    <cellStyle name="Komma 2 10 4" xfId="48836" xr:uid="{00000000-0005-0000-0000-0000A7840000}"/>
    <cellStyle name="Komma 2 10 4 2" xfId="48837" xr:uid="{00000000-0005-0000-0000-0000A8840000}"/>
    <cellStyle name="Komma 2 10 5" xfId="48838" xr:uid="{00000000-0005-0000-0000-0000A9840000}"/>
    <cellStyle name="Komma 2 10_7. Other MTM adjustments" xfId="48839" xr:uid="{00000000-0005-0000-0000-0000AA840000}"/>
    <cellStyle name="Komma 2 11" xfId="36847" xr:uid="{00000000-0005-0000-0000-0000AB840000}"/>
    <cellStyle name="Komma 2 12" xfId="48840" xr:uid="{00000000-0005-0000-0000-0000AC840000}"/>
    <cellStyle name="Komma 2 13" xfId="48841" xr:uid="{00000000-0005-0000-0000-0000AD840000}"/>
    <cellStyle name="Komma 2 2" xfId="7467" xr:uid="{00000000-0005-0000-0000-0000AE840000}"/>
    <cellStyle name="Komma 2 2 2" xfId="12510" xr:uid="{00000000-0005-0000-0000-0000AF840000}"/>
    <cellStyle name="Komma 2 2 2 2" xfId="24437" xr:uid="{00000000-0005-0000-0000-0000B0840000}"/>
    <cellStyle name="Komma 2 2 2 2 2" xfId="36194" xr:uid="{00000000-0005-0000-0000-0000B1840000}"/>
    <cellStyle name="Komma 2 2 2 2 2 2" xfId="40062" xr:uid="{00000000-0005-0000-0000-0000B2840000}"/>
    <cellStyle name="Komma 2 2 2 2 2 2 2" xfId="48842" xr:uid="{00000000-0005-0000-0000-0000B3840000}"/>
    <cellStyle name="Komma 2 2 2 2 2 2 2 2" xfId="48843" xr:uid="{00000000-0005-0000-0000-0000B4840000}"/>
    <cellStyle name="Komma 2 2 2 2 2 2 3" xfId="48844" xr:uid="{00000000-0005-0000-0000-0000B5840000}"/>
    <cellStyle name="Komma 2 2 2 2 2 2_7. Other MTM adjustments" xfId="48845" xr:uid="{00000000-0005-0000-0000-0000B6840000}"/>
    <cellStyle name="Komma 2 2 2 2 2 3" xfId="40061" xr:uid="{00000000-0005-0000-0000-0000B7840000}"/>
    <cellStyle name="Komma 2 2 2 2 2 3 2" xfId="48846" xr:uid="{00000000-0005-0000-0000-0000B8840000}"/>
    <cellStyle name="Komma 2 2 2 2 2 3 2 2" xfId="48847" xr:uid="{00000000-0005-0000-0000-0000B9840000}"/>
    <cellStyle name="Komma 2 2 2 2 2 3 3" xfId="48848" xr:uid="{00000000-0005-0000-0000-0000BA840000}"/>
    <cellStyle name="Komma 2 2 2 2 2 3_7. Other MTM adjustments" xfId="48849" xr:uid="{00000000-0005-0000-0000-0000BB840000}"/>
    <cellStyle name="Komma 2 2 2 2 2 4" xfId="48850" xr:uid="{00000000-0005-0000-0000-0000BC840000}"/>
    <cellStyle name="Komma 2 2 2 2 2 4 2" xfId="48851" xr:uid="{00000000-0005-0000-0000-0000BD840000}"/>
    <cellStyle name="Komma 2 2 2 2 2 4 2 2" xfId="48852" xr:uid="{00000000-0005-0000-0000-0000BE840000}"/>
    <cellStyle name="Komma 2 2 2 2 2 4 3" xfId="48853" xr:uid="{00000000-0005-0000-0000-0000BF840000}"/>
    <cellStyle name="Komma 2 2 2 2 2 4_7. Other MTM adjustments" xfId="48854" xr:uid="{00000000-0005-0000-0000-0000C0840000}"/>
    <cellStyle name="Komma 2 2 2 2 2 5" xfId="48855" xr:uid="{00000000-0005-0000-0000-0000C1840000}"/>
    <cellStyle name="Komma 2 2 2 2 2 5 2" xfId="48856" xr:uid="{00000000-0005-0000-0000-0000C2840000}"/>
    <cellStyle name="Komma 2 2 2 2 2 6" xfId="48857" xr:uid="{00000000-0005-0000-0000-0000C3840000}"/>
    <cellStyle name="Komma 2 2 2 2 2_7. Other MTM adjustments" xfId="48858" xr:uid="{00000000-0005-0000-0000-0000C4840000}"/>
    <cellStyle name="Komma 2 2 2 2 3" xfId="40063" xr:uid="{00000000-0005-0000-0000-0000C5840000}"/>
    <cellStyle name="Komma 2 2 2 2 3 2" xfId="48859" xr:uid="{00000000-0005-0000-0000-0000C6840000}"/>
    <cellStyle name="Komma 2 2 2 2 3 2 2" xfId="48860" xr:uid="{00000000-0005-0000-0000-0000C7840000}"/>
    <cellStyle name="Komma 2 2 2 2 3 3" xfId="48861" xr:uid="{00000000-0005-0000-0000-0000C8840000}"/>
    <cellStyle name="Komma 2 2 2 2 3_7. Other MTM adjustments" xfId="48862" xr:uid="{00000000-0005-0000-0000-0000C9840000}"/>
    <cellStyle name="Komma 2 2 2 2 4" xfId="40064" xr:uid="{00000000-0005-0000-0000-0000CA840000}"/>
    <cellStyle name="Komma 2 2 2 2 4 2" xfId="48863" xr:uid="{00000000-0005-0000-0000-0000CB840000}"/>
    <cellStyle name="Komma 2 2 2 2 4 2 2" xfId="48864" xr:uid="{00000000-0005-0000-0000-0000CC840000}"/>
    <cellStyle name="Komma 2 2 2 2 4 3" xfId="48865" xr:uid="{00000000-0005-0000-0000-0000CD840000}"/>
    <cellStyle name="Komma 2 2 2 2 4_7. Other MTM adjustments" xfId="48866" xr:uid="{00000000-0005-0000-0000-0000CE840000}"/>
    <cellStyle name="Komma 2 2 2 2 5" xfId="40060" xr:uid="{00000000-0005-0000-0000-0000CF840000}"/>
    <cellStyle name="Komma 2 2 2 2 5 2" xfId="48867" xr:uid="{00000000-0005-0000-0000-0000D0840000}"/>
    <cellStyle name="Komma 2 2 2 2 5 2 2" xfId="48868" xr:uid="{00000000-0005-0000-0000-0000D1840000}"/>
    <cellStyle name="Komma 2 2 2 2 5 3" xfId="48869" xr:uid="{00000000-0005-0000-0000-0000D2840000}"/>
    <cellStyle name="Komma 2 2 2 2 5_7. Other MTM adjustments" xfId="48870" xr:uid="{00000000-0005-0000-0000-0000D3840000}"/>
    <cellStyle name="Komma 2 2 2 2 6" xfId="48871" xr:uid="{00000000-0005-0000-0000-0000D4840000}"/>
    <cellStyle name="Komma 2 2 2 2 6 2" xfId="48872" xr:uid="{00000000-0005-0000-0000-0000D5840000}"/>
    <cellStyle name="Komma 2 2 2 2 6 2 2" xfId="48873" xr:uid="{00000000-0005-0000-0000-0000D6840000}"/>
    <cellStyle name="Komma 2 2 2 2 6 3" xfId="48874" xr:uid="{00000000-0005-0000-0000-0000D7840000}"/>
    <cellStyle name="Komma 2 2 2 2 6_7. Other MTM adjustments" xfId="48875" xr:uid="{00000000-0005-0000-0000-0000D8840000}"/>
    <cellStyle name="Komma 2 2 2 2 7" xfId="48876" xr:uid="{00000000-0005-0000-0000-0000D9840000}"/>
    <cellStyle name="Komma 2 2 2 2 7 2" xfId="48877" xr:uid="{00000000-0005-0000-0000-0000DA840000}"/>
    <cellStyle name="Komma 2 2 2 2 8" xfId="48878" xr:uid="{00000000-0005-0000-0000-0000DB840000}"/>
    <cellStyle name="Komma 2 2 2 2_7. Other MTM adjustments" xfId="48879" xr:uid="{00000000-0005-0000-0000-0000DC840000}"/>
    <cellStyle name="Komma 2 2 2 3" xfId="36369" xr:uid="{00000000-0005-0000-0000-0000DD840000}"/>
    <cellStyle name="Komma 2 2 2 3 2" xfId="40066" xr:uid="{00000000-0005-0000-0000-0000DE840000}"/>
    <cellStyle name="Komma 2 2 2 3 2 2" xfId="48880" xr:uid="{00000000-0005-0000-0000-0000DF840000}"/>
    <cellStyle name="Komma 2 2 2 3 3" xfId="40065" xr:uid="{00000000-0005-0000-0000-0000E0840000}"/>
    <cellStyle name="Komma 2 2 2 3 3 2" xfId="48881" xr:uid="{00000000-0005-0000-0000-0000E1840000}"/>
    <cellStyle name="Komma 2 2 2 3 4" xfId="48882" xr:uid="{00000000-0005-0000-0000-0000E2840000}"/>
    <cellStyle name="Komma 2 2 2 3_7. Other MTM adjustments" xfId="48883" xr:uid="{00000000-0005-0000-0000-0000E3840000}"/>
    <cellStyle name="Komma 2 2 2 4" xfId="36062" xr:uid="{00000000-0005-0000-0000-0000E4840000}"/>
    <cellStyle name="Komma 2 2 2 4 2" xfId="40067" xr:uid="{00000000-0005-0000-0000-0000E5840000}"/>
    <cellStyle name="Komma 2 2 2 4 2 2" xfId="48884" xr:uid="{00000000-0005-0000-0000-0000E6840000}"/>
    <cellStyle name="Komma 2 2 2 4 2 2 2" xfId="48885" xr:uid="{00000000-0005-0000-0000-0000E7840000}"/>
    <cellStyle name="Komma 2 2 2 4 2 3" xfId="48886" xr:uid="{00000000-0005-0000-0000-0000E8840000}"/>
    <cellStyle name="Komma 2 2 2 4 2_7. Other MTM adjustments" xfId="48887" xr:uid="{00000000-0005-0000-0000-0000E9840000}"/>
    <cellStyle name="Komma 2 2 2 4 3" xfId="48888" xr:uid="{00000000-0005-0000-0000-0000EA840000}"/>
    <cellStyle name="Komma 2 2 2 4 3 2" xfId="48889" xr:uid="{00000000-0005-0000-0000-0000EB840000}"/>
    <cellStyle name="Komma 2 2 2 4 3 2 2" xfId="48890" xr:uid="{00000000-0005-0000-0000-0000EC840000}"/>
    <cellStyle name="Komma 2 2 2 4 3 3" xfId="48891" xr:uid="{00000000-0005-0000-0000-0000ED840000}"/>
    <cellStyle name="Komma 2 2 2 4 3_7. Other MTM adjustments" xfId="48892" xr:uid="{00000000-0005-0000-0000-0000EE840000}"/>
    <cellStyle name="Komma 2 2 2 4 4" xfId="48893" xr:uid="{00000000-0005-0000-0000-0000EF840000}"/>
    <cellStyle name="Komma 2 2 2 4 4 2" xfId="48894" xr:uid="{00000000-0005-0000-0000-0000F0840000}"/>
    <cellStyle name="Komma 2 2 2 4 4 2 2" xfId="48895" xr:uid="{00000000-0005-0000-0000-0000F1840000}"/>
    <cellStyle name="Komma 2 2 2 4 4 3" xfId="48896" xr:uid="{00000000-0005-0000-0000-0000F2840000}"/>
    <cellStyle name="Komma 2 2 2 4 4_7. Other MTM adjustments" xfId="48897" xr:uid="{00000000-0005-0000-0000-0000F3840000}"/>
    <cellStyle name="Komma 2 2 2 4 5" xfId="48898" xr:uid="{00000000-0005-0000-0000-0000F4840000}"/>
    <cellStyle name="Komma 2 2 2 4 5 2" xfId="48899" xr:uid="{00000000-0005-0000-0000-0000F5840000}"/>
    <cellStyle name="Komma 2 2 2 4 6" xfId="48900" xr:uid="{00000000-0005-0000-0000-0000F6840000}"/>
    <cellStyle name="Komma 2 2 2 4_7. Other MTM adjustments" xfId="48901" xr:uid="{00000000-0005-0000-0000-0000F7840000}"/>
    <cellStyle name="Komma 2 2 2 5" xfId="40068" xr:uid="{00000000-0005-0000-0000-0000F8840000}"/>
    <cellStyle name="Komma 2 2 2 5 2" xfId="48902" xr:uid="{00000000-0005-0000-0000-0000F9840000}"/>
    <cellStyle name="Komma 2 2 2 5 2 2" xfId="48903" xr:uid="{00000000-0005-0000-0000-0000FA840000}"/>
    <cellStyle name="Komma 2 2 2 5 3" xfId="48904" xr:uid="{00000000-0005-0000-0000-0000FB840000}"/>
    <cellStyle name="Komma 2 2 2 5_7. Other MTM adjustments" xfId="48905" xr:uid="{00000000-0005-0000-0000-0000FC840000}"/>
    <cellStyle name="Komma 2 2 2 6" xfId="40059" xr:uid="{00000000-0005-0000-0000-0000FD840000}"/>
    <cellStyle name="Komma 2 2 2 6 2" xfId="48906" xr:uid="{00000000-0005-0000-0000-0000FE840000}"/>
    <cellStyle name="Komma 2 2 2 6 2 2" xfId="48907" xr:uid="{00000000-0005-0000-0000-0000FF840000}"/>
    <cellStyle name="Komma 2 2 2 6 3" xfId="48908" xr:uid="{00000000-0005-0000-0000-000000850000}"/>
    <cellStyle name="Komma 2 2 2 6_7. Other MTM adjustments" xfId="48909" xr:uid="{00000000-0005-0000-0000-000001850000}"/>
    <cellStyle name="Komma 2 2 2 7" xfId="48910" xr:uid="{00000000-0005-0000-0000-000002850000}"/>
    <cellStyle name="Komma 2 2 2 7 2" xfId="48911" xr:uid="{00000000-0005-0000-0000-000003850000}"/>
    <cellStyle name="Komma 2 2 2 7 2 2" xfId="48912" xr:uid="{00000000-0005-0000-0000-000004850000}"/>
    <cellStyle name="Komma 2 2 2 7 3" xfId="48913" xr:uid="{00000000-0005-0000-0000-000005850000}"/>
    <cellStyle name="Komma 2 2 2 7_7. Other MTM adjustments" xfId="48914" xr:uid="{00000000-0005-0000-0000-000006850000}"/>
    <cellStyle name="Komma 2 2 2 8" xfId="48915" xr:uid="{00000000-0005-0000-0000-000007850000}"/>
    <cellStyle name="Komma 2 2 2 8 2" xfId="48916" xr:uid="{00000000-0005-0000-0000-000008850000}"/>
    <cellStyle name="Komma 2 2 2 9" xfId="48917" xr:uid="{00000000-0005-0000-0000-000009850000}"/>
    <cellStyle name="Komma 2 2 2_7. Other MTM adjustments" xfId="48918" xr:uid="{00000000-0005-0000-0000-00000A850000}"/>
    <cellStyle name="Komma 2 2 3" xfId="24438" xr:uid="{00000000-0005-0000-0000-00000B850000}"/>
    <cellStyle name="Komma 2 2 3 2" xfId="24439" xr:uid="{00000000-0005-0000-0000-00000C850000}"/>
    <cellStyle name="Komma 2 2 3 2 2" xfId="40071" xr:uid="{00000000-0005-0000-0000-00000D850000}"/>
    <cellStyle name="Komma 2 2 3 2 3" xfId="40070" xr:uid="{00000000-0005-0000-0000-00000E850000}"/>
    <cellStyle name="Komma 2 2 3 3" xfId="24440" xr:uid="{00000000-0005-0000-0000-00000F850000}"/>
    <cellStyle name="Komma 2 2 3 3 2" xfId="40072" xr:uid="{00000000-0005-0000-0000-000010850000}"/>
    <cellStyle name="Komma 2 2 3 4" xfId="36342" xr:uid="{00000000-0005-0000-0000-000011850000}"/>
    <cellStyle name="Komma 2 2 3 4 2" xfId="40073" xr:uid="{00000000-0005-0000-0000-000012850000}"/>
    <cellStyle name="Komma 2 2 3 5" xfId="40069" xr:uid="{00000000-0005-0000-0000-000013850000}"/>
    <cellStyle name="Komma 2 2 3_AVA DVA EL" xfId="24441" xr:uid="{00000000-0005-0000-0000-000014850000}"/>
    <cellStyle name="Komma 2 2 4" xfId="36308" xr:uid="{00000000-0005-0000-0000-000015850000}"/>
    <cellStyle name="Komma 2 2 4 2" xfId="40075" xr:uid="{00000000-0005-0000-0000-000016850000}"/>
    <cellStyle name="Komma 2 2 4 3" xfId="40074" xr:uid="{00000000-0005-0000-0000-000017850000}"/>
    <cellStyle name="Komma 2 2 5" xfId="35997" xr:uid="{00000000-0005-0000-0000-000018850000}"/>
    <cellStyle name="Komma 2 2 5 2" xfId="40076" xr:uid="{00000000-0005-0000-0000-000019850000}"/>
    <cellStyle name="Komma 2 2 6" xfId="40077" xr:uid="{00000000-0005-0000-0000-00001A850000}"/>
    <cellStyle name="Komma 2 2 7" xfId="40058" xr:uid="{00000000-0005-0000-0000-00001B850000}"/>
    <cellStyle name="Komma 2 2_7. Other MTM adjustments" xfId="48919" xr:uid="{00000000-0005-0000-0000-00001C850000}"/>
    <cellStyle name="Komma 2 3" xfId="7468" xr:uid="{00000000-0005-0000-0000-00001D850000}"/>
    <cellStyle name="Komma 2 3 2" xfId="24442" xr:uid="{00000000-0005-0000-0000-00001E850000}"/>
    <cellStyle name="Komma 2 3 2 2" xfId="24443" xr:uid="{00000000-0005-0000-0000-00001F850000}"/>
    <cellStyle name="Komma 2 3 2 2 2" xfId="36354" xr:uid="{00000000-0005-0000-0000-000020850000}"/>
    <cellStyle name="Komma 2 3 2 3" xfId="24444" xr:uid="{00000000-0005-0000-0000-000021850000}"/>
    <cellStyle name="Komma 2 3 2 4" xfId="36161" xr:uid="{00000000-0005-0000-0000-000022850000}"/>
    <cellStyle name="Komma 2 3 2 5" xfId="40079" xr:uid="{00000000-0005-0000-0000-000023850000}"/>
    <cellStyle name="Komma 2 3 2_AVA DVA EL" xfId="24445" xr:uid="{00000000-0005-0000-0000-000024850000}"/>
    <cellStyle name="Komma 2 3 3" xfId="24446" xr:uid="{00000000-0005-0000-0000-000025850000}"/>
    <cellStyle name="Komma 2 3 3 2" xfId="36310" xr:uid="{00000000-0005-0000-0000-000026850000}"/>
    <cellStyle name="Komma 2 3 4" xfId="40078" xr:uid="{00000000-0005-0000-0000-000027850000}"/>
    <cellStyle name="Komma 2 3_7. Other MTM adjustments" xfId="48920" xr:uid="{00000000-0005-0000-0000-000028850000}"/>
    <cellStyle name="Komma 2 4" xfId="7469" xr:uid="{00000000-0005-0000-0000-000029850000}"/>
    <cellStyle name="Komma 2 4 2" xfId="24447" xr:uid="{00000000-0005-0000-0000-00002A850000}"/>
    <cellStyle name="Komma 2 4 2 2" xfId="36317" xr:uid="{00000000-0005-0000-0000-00002B850000}"/>
    <cellStyle name="Komma 2 4 2 2 2" xfId="40082" xr:uid="{00000000-0005-0000-0000-00002C850000}"/>
    <cellStyle name="Komma 2 4 2 2 2 2" xfId="48921" xr:uid="{00000000-0005-0000-0000-00002D850000}"/>
    <cellStyle name="Komma 2 4 2 2 2 2 2" xfId="48922" xr:uid="{00000000-0005-0000-0000-00002E850000}"/>
    <cellStyle name="Komma 2 4 2 2 2 2 2 2" xfId="48923" xr:uid="{00000000-0005-0000-0000-00002F850000}"/>
    <cellStyle name="Komma 2 4 2 2 2 2 3" xfId="48924" xr:uid="{00000000-0005-0000-0000-000030850000}"/>
    <cellStyle name="Komma 2 4 2 2 2 2_7. Other MTM adjustments" xfId="48925" xr:uid="{00000000-0005-0000-0000-000031850000}"/>
    <cellStyle name="Komma 2 4 2 2 2 3" xfId="48926" xr:uid="{00000000-0005-0000-0000-000032850000}"/>
    <cellStyle name="Komma 2 4 2 2 2 3 2" xfId="48927" xr:uid="{00000000-0005-0000-0000-000033850000}"/>
    <cellStyle name="Komma 2 4 2 2 2 3 2 2" xfId="48928" xr:uid="{00000000-0005-0000-0000-000034850000}"/>
    <cellStyle name="Komma 2 4 2 2 2 3 3" xfId="48929" xr:uid="{00000000-0005-0000-0000-000035850000}"/>
    <cellStyle name="Komma 2 4 2 2 2 3_7. Other MTM adjustments" xfId="48930" xr:uid="{00000000-0005-0000-0000-000036850000}"/>
    <cellStyle name="Komma 2 4 2 2 2 4" xfId="48931" xr:uid="{00000000-0005-0000-0000-000037850000}"/>
    <cellStyle name="Komma 2 4 2 2 2 4 2" xfId="48932" xr:uid="{00000000-0005-0000-0000-000038850000}"/>
    <cellStyle name="Komma 2 4 2 2 2 4 2 2" xfId="48933" xr:uid="{00000000-0005-0000-0000-000039850000}"/>
    <cellStyle name="Komma 2 4 2 2 2 4 3" xfId="48934" xr:uid="{00000000-0005-0000-0000-00003A850000}"/>
    <cellStyle name="Komma 2 4 2 2 2 4_7. Other MTM adjustments" xfId="48935" xr:uid="{00000000-0005-0000-0000-00003B850000}"/>
    <cellStyle name="Komma 2 4 2 2 2 5" xfId="48936" xr:uid="{00000000-0005-0000-0000-00003C850000}"/>
    <cellStyle name="Komma 2 4 2 2 2 5 2" xfId="48937" xr:uid="{00000000-0005-0000-0000-00003D850000}"/>
    <cellStyle name="Komma 2 4 2 2 2 6" xfId="48938" xr:uid="{00000000-0005-0000-0000-00003E850000}"/>
    <cellStyle name="Komma 2 4 2 2 2_7. Other MTM adjustments" xfId="48939" xr:uid="{00000000-0005-0000-0000-00003F850000}"/>
    <cellStyle name="Komma 2 4 2 2 3" xfId="48940" xr:uid="{00000000-0005-0000-0000-000040850000}"/>
    <cellStyle name="Komma 2 4 2 2 3 2" xfId="48941" xr:uid="{00000000-0005-0000-0000-000041850000}"/>
    <cellStyle name="Komma 2 4 2 2 3 2 2" xfId="48942" xr:uid="{00000000-0005-0000-0000-000042850000}"/>
    <cellStyle name="Komma 2 4 2 2 3 3" xfId="48943" xr:uid="{00000000-0005-0000-0000-000043850000}"/>
    <cellStyle name="Komma 2 4 2 2 3_7. Other MTM adjustments" xfId="48944" xr:uid="{00000000-0005-0000-0000-000044850000}"/>
    <cellStyle name="Komma 2 4 2 2 4" xfId="48945" xr:uid="{00000000-0005-0000-0000-000045850000}"/>
    <cellStyle name="Komma 2 4 2 2 4 2" xfId="48946" xr:uid="{00000000-0005-0000-0000-000046850000}"/>
    <cellStyle name="Komma 2 4 2 2 4 2 2" xfId="48947" xr:uid="{00000000-0005-0000-0000-000047850000}"/>
    <cellStyle name="Komma 2 4 2 2 4 3" xfId="48948" xr:uid="{00000000-0005-0000-0000-000048850000}"/>
    <cellStyle name="Komma 2 4 2 2 4_7. Other MTM adjustments" xfId="48949" xr:uid="{00000000-0005-0000-0000-000049850000}"/>
    <cellStyle name="Komma 2 4 2 2 5" xfId="48950" xr:uid="{00000000-0005-0000-0000-00004A850000}"/>
    <cellStyle name="Komma 2 4 2 2 5 2" xfId="48951" xr:uid="{00000000-0005-0000-0000-00004B850000}"/>
    <cellStyle name="Komma 2 4 2 2 5 2 2" xfId="48952" xr:uid="{00000000-0005-0000-0000-00004C850000}"/>
    <cellStyle name="Komma 2 4 2 2 5 3" xfId="48953" xr:uid="{00000000-0005-0000-0000-00004D850000}"/>
    <cellStyle name="Komma 2 4 2 2 5_7. Other MTM adjustments" xfId="48954" xr:uid="{00000000-0005-0000-0000-00004E850000}"/>
    <cellStyle name="Komma 2 4 2 2 6" xfId="48955" xr:uid="{00000000-0005-0000-0000-00004F850000}"/>
    <cellStyle name="Komma 2 4 2 2 6 2" xfId="48956" xr:uid="{00000000-0005-0000-0000-000050850000}"/>
    <cellStyle name="Komma 2 4 2 2 7" xfId="48957" xr:uid="{00000000-0005-0000-0000-000051850000}"/>
    <cellStyle name="Komma 2 4 2 2_7. Other MTM adjustments" xfId="48958" xr:uid="{00000000-0005-0000-0000-000052850000}"/>
    <cellStyle name="Komma 2 4 2 3" xfId="40081" xr:uid="{00000000-0005-0000-0000-000053850000}"/>
    <cellStyle name="Komma 2 4 2 3 2" xfId="48959" xr:uid="{00000000-0005-0000-0000-000054850000}"/>
    <cellStyle name="Komma 2 4 2 3 2 2" xfId="48960" xr:uid="{00000000-0005-0000-0000-000055850000}"/>
    <cellStyle name="Komma 2 4 2 3 2 2 2" xfId="48961" xr:uid="{00000000-0005-0000-0000-000056850000}"/>
    <cellStyle name="Komma 2 4 2 3 2 3" xfId="48962" xr:uid="{00000000-0005-0000-0000-000057850000}"/>
    <cellStyle name="Komma 2 4 2 3 2_7. Other MTM adjustments" xfId="48963" xr:uid="{00000000-0005-0000-0000-000058850000}"/>
    <cellStyle name="Komma 2 4 2 3 3" xfId="48964" xr:uid="{00000000-0005-0000-0000-000059850000}"/>
    <cellStyle name="Komma 2 4 2 3 3 2" xfId="48965" xr:uid="{00000000-0005-0000-0000-00005A850000}"/>
    <cellStyle name="Komma 2 4 2 3 3 2 2" xfId="48966" xr:uid="{00000000-0005-0000-0000-00005B850000}"/>
    <cellStyle name="Komma 2 4 2 3 3 3" xfId="48967" xr:uid="{00000000-0005-0000-0000-00005C850000}"/>
    <cellStyle name="Komma 2 4 2 3 3_7. Other MTM adjustments" xfId="48968" xr:uid="{00000000-0005-0000-0000-00005D850000}"/>
    <cellStyle name="Komma 2 4 2 3 4" xfId="48969" xr:uid="{00000000-0005-0000-0000-00005E850000}"/>
    <cellStyle name="Komma 2 4 2 3 4 2" xfId="48970" xr:uid="{00000000-0005-0000-0000-00005F850000}"/>
    <cellStyle name="Komma 2 4 2 3 4 2 2" xfId="48971" xr:uid="{00000000-0005-0000-0000-000060850000}"/>
    <cellStyle name="Komma 2 4 2 3 4 3" xfId="48972" xr:uid="{00000000-0005-0000-0000-000061850000}"/>
    <cellStyle name="Komma 2 4 2 3 4_7. Other MTM adjustments" xfId="48973" xr:uid="{00000000-0005-0000-0000-000062850000}"/>
    <cellStyle name="Komma 2 4 2 3 5" xfId="48974" xr:uid="{00000000-0005-0000-0000-000063850000}"/>
    <cellStyle name="Komma 2 4 2 3 5 2" xfId="48975" xr:uid="{00000000-0005-0000-0000-000064850000}"/>
    <cellStyle name="Komma 2 4 2 3 6" xfId="48976" xr:uid="{00000000-0005-0000-0000-000065850000}"/>
    <cellStyle name="Komma 2 4 2 3_7. Other MTM adjustments" xfId="48977" xr:uid="{00000000-0005-0000-0000-000066850000}"/>
    <cellStyle name="Komma 2 4 2 4" xfId="48978" xr:uid="{00000000-0005-0000-0000-000067850000}"/>
    <cellStyle name="Komma 2 4 2 4 2" xfId="48979" xr:uid="{00000000-0005-0000-0000-000068850000}"/>
    <cellStyle name="Komma 2 4 2 4 2 2" xfId="48980" xr:uid="{00000000-0005-0000-0000-000069850000}"/>
    <cellStyle name="Komma 2 4 2 4 3" xfId="48981" xr:uid="{00000000-0005-0000-0000-00006A850000}"/>
    <cellStyle name="Komma 2 4 2 4_7. Other MTM adjustments" xfId="48982" xr:uid="{00000000-0005-0000-0000-00006B850000}"/>
    <cellStyle name="Komma 2 4 2 5" xfId="48983" xr:uid="{00000000-0005-0000-0000-00006C850000}"/>
    <cellStyle name="Komma 2 4 2 5 2" xfId="48984" xr:uid="{00000000-0005-0000-0000-00006D850000}"/>
    <cellStyle name="Komma 2 4 2 5 2 2" xfId="48985" xr:uid="{00000000-0005-0000-0000-00006E850000}"/>
    <cellStyle name="Komma 2 4 2 5 3" xfId="48986" xr:uid="{00000000-0005-0000-0000-00006F850000}"/>
    <cellStyle name="Komma 2 4 2 5_7. Other MTM adjustments" xfId="48987" xr:uid="{00000000-0005-0000-0000-000070850000}"/>
    <cellStyle name="Komma 2 4 2 6" xfId="48988" xr:uid="{00000000-0005-0000-0000-000071850000}"/>
    <cellStyle name="Komma 2 4 2 6 2" xfId="48989" xr:uid="{00000000-0005-0000-0000-000072850000}"/>
    <cellStyle name="Komma 2 4 2 6 2 2" xfId="48990" xr:uid="{00000000-0005-0000-0000-000073850000}"/>
    <cellStyle name="Komma 2 4 2 6 3" xfId="48991" xr:uid="{00000000-0005-0000-0000-000074850000}"/>
    <cellStyle name="Komma 2 4 2 6_7. Other MTM adjustments" xfId="48992" xr:uid="{00000000-0005-0000-0000-000075850000}"/>
    <cellStyle name="Komma 2 4 2 7" xfId="48993" xr:uid="{00000000-0005-0000-0000-000076850000}"/>
    <cellStyle name="Komma 2 4 2 7 2" xfId="48994" xr:uid="{00000000-0005-0000-0000-000077850000}"/>
    <cellStyle name="Komma 2 4 2 7 2 2" xfId="48995" xr:uid="{00000000-0005-0000-0000-000078850000}"/>
    <cellStyle name="Komma 2 4 2 7 3" xfId="48996" xr:uid="{00000000-0005-0000-0000-000079850000}"/>
    <cellStyle name="Komma 2 4 2 7_7. Other MTM adjustments" xfId="48997" xr:uid="{00000000-0005-0000-0000-00007A850000}"/>
    <cellStyle name="Komma 2 4 2 8" xfId="48998" xr:uid="{00000000-0005-0000-0000-00007B850000}"/>
    <cellStyle name="Komma 2 4 2 8 2" xfId="48999" xr:uid="{00000000-0005-0000-0000-00007C850000}"/>
    <cellStyle name="Komma 2 4 2 9" xfId="49000" xr:uid="{00000000-0005-0000-0000-00007D850000}"/>
    <cellStyle name="Komma 2 4 2_7. Other MTM adjustments" xfId="49001" xr:uid="{00000000-0005-0000-0000-00007E850000}"/>
    <cellStyle name="Komma 2 4 3" xfId="24448" xr:uid="{00000000-0005-0000-0000-00007F850000}"/>
    <cellStyle name="Komma 2 4 3 2" xfId="40083" xr:uid="{00000000-0005-0000-0000-000080850000}"/>
    <cellStyle name="Komma 2 4 3 2 2" xfId="49002" xr:uid="{00000000-0005-0000-0000-000081850000}"/>
    <cellStyle name="Komma 2 4 3 2 2 2" xfId="49003" xr:uid="{00000000-0005-0000-0000-000082850000}"/>
    <cellStyle name="Komma 2 4 3 2 2 2 2" xfId="49004" xr:uid="{00000000-0005-0000-0000-000083850000}"/>
    <cellStyle name="Komma 2 4 3 2 2 3" xfId="49005" xr:uid="{00000000-0005-0000-0000-000084850000}"/>
    <cellStyle name="Komma 2 4 3 2 2_7. Other MTM adjustments" xfId="49006" xr:uid="{00000000-0005-0000-0000-000085850000}"/>
    <cellStyle name="Komma 2 4 3 2 3" xfId="49007" xr:uid="{00000000-0005-0000-0000-000086850000}"/>
    <cellStyle name="Komma 2 4 3 2 3 2" xfId="49008" xr:uid="{00000000-0005-0000-0000-000087850000}"/>
    <cellStyle name="Komma 2 4 3 2 3 2 2" xfId="49009" xr:uid="{00000000-0005-0000-0000-000088850000}"/>
    <cellStyle name="Komma 2 4 3 2 3 3" xfId="49010" xr:uid="{00000000-0005-0000-0000-000089850000}"/>
    <cellStyle name="Komma 2 4 3 2 3_7. Other MTM adjustments" xfId="49011" xr:uid="{00000000-0005-0000-0000-00008A850000}"/>
    <cellStyle name="Komma 2 4 3 2 4" xfId="49012" xr:uid="{00000000-0005-0000-0000-00008B850000}"/>
    <cellStyle name="Komma 2 4 3 2 4 2" xfId="49013" xr:uid="{00000000-0005-0000-0000-00008C850000}"/>
    <cellStyle name="Komma 2 4 3 2 4 2 2" xfId="49014" xr:uid="{00000000-0005-0000-0000-00008D850000}"/>
    <cellStyle name="Komma 2 4 3 2 4 3" xfId="49015" xr:uid="{00000000-0005-0000-0000-00008E850000}"/>
    <cellStyle name="Komma 2 4 3 2 4_7. Other MTM adjustments" xfId="49016" xr:uid="{00000000-0005-0000-0000-00008F850000}"/>
    <cellStyle name="Komma 2 4 3 2 5" xfId="49017" xr:uid="{00000000-0005-0000-0000-000090850000}"/>
    <cellStyle name="Komma 2 4 3 2 5 2" xfId="49018" xr:uid="{00000000-0005-0000-0000-000091850000}"/>
    <cellStyle name="Komma 2 4 3 2 6" xfId="49019" xr:uid="{00000000-0005-0000-0000-000092850000}"/>
    <cellStyle name="Komma 2 4 3 2_7. Other MTM adjustments" xfId="49020" xr:uid="{00000000-0005-0000-0000-000093850000}"/>
    <cellStyle name="Komma 2 4 3 3" xfId="49021" xr:uid="{00000000-0005-0000-0000-000094850000}"/>
    <cellStyle name="Komma 2 4 3 3 2" xfId="49022" xr:uid="{00000000-0005-0000-0000-000095850000}"/>
    <cellStyle name="Komma 2 4 3 3 2 2" xfId="49023" xr:uid="{00000000-0005-0000-0000-000096850000}"/>
    <cellStyle name="Komma 2 4 3 3 3" xfId="49024" xr:uid="{00000000-0005-0000-0000-000097850000}"/>
    <cellStyle name="Komma 2 4 3 3_7. Other MTM adjustments" xfId="49025" xr:uid="{00000000-0005-0000-0000-000098850000}"/>
    <cellStyle name="Komma 2 4 3 4" xfId="49026" xr:uid="{00000000-0005-0000-0000-000099850000}"/>
    <cellStyle name="Komma 2 4 3 4 2" xfId="49027" xr:uid="{00000000-0005-0000-0000-00009A850000}"/>
    <cellStyle name="Komma 2 4 3 4 2 2" xfId="49028" xr:uid="{00000000-0005-0000-0000-00009B850000}"/>
    <cellStyle name="Komma 2 4 3 4 3" xfId="49029" xr:uid="{00000000-0005-0000-0000-00009C850000}"/>
    <cellStyle name="Komma 2 4 3 4_7. Other MTM adjustments" xfId="49030" xr:uid="{00000000-0005-0000-0000-00009D850000}"/>
    <cellStyle name="Komma 2 4 3 5" xfId="49031" xr:uid="{00000000-0005-0000-0000-00009E850000}"/>
    <cellStyle name="Komma 2 4 3 5 2" xfId="49032" xr:uid="{00000000-0005-0000-0000-00009F850000}"/>
    <cellStyle name="Komma 2 4 3 5 2 2" xfId="49033" xr:uid="{00000000-0005-0000-0000-0000A0850000}"/>
    <cellStyle name="Komma 2 4 3 5 3" xfId="49034" xr:uid="{00000000-0005-0000-0000-0000A1850000}"/>
    <cellStyle name="Komma 2 4 3 5_7. Other MTM adjustments" xfId="49035" xr:uid="{00000000-0005-0000-0000-0000A2850000}"/>
    <cellStyle name="Komma 2 4 3 6" xfId="49036" xr:uid="{00000000-0005-0000-0000-0000A3850000}"/>
    <cellStyle name="Komma 2 4 3 6 2" xfId="49037" xr:uid="{00000000-0005-0000-0000-0000A4850000}"/>
    <cellStyle name="Komma 2 4 3 7" xfId="49038" xr:uid="{00000000-0005-0000-0000-0000A5850000}"/>
    <cellStyle name="Komma 2 4 3_7. Other MTM adjustments" xfId="49039" xr:uid="{00000000-0005-0000-0000-0000A6850000}"/>
    <cellStyle name="Komma 2 4 4" xfId="40084" xr:uid="{00000000-0005-0000-0000-0000A7850000}"/>
    <cellStyle name="Komma 2 4 4 2" xfId="49040" xr:uid="{00000000-0005-0000-0000-0000A8850000}"/>
    <cellStyle name="Komma 2 4 4 2 2" xfId="49041" xr:uid="{00000000-0005-0000-0000-0000A9850000}"/>
    <cellStyle name="Komma 2 4 4 2 2 2" xfId="49042" xr:uid="{00000000-0005-0000-0000-0000AA850000}"/>
    <cellStyle name="Komma 2 4 4 2 2 2 2" xfId="49043" xr:uid="{00000000-0005-0000-0000-0000AB850000}"/>
    <cellStyle name="Komma 2 4 4 2 2 3" xfId="49044" xr:uid="{00000000-0005-0000-0000-0000AC850000}"/>
    <cellStyle name="Komma 2 4 4 2 2_7. Other MTM adjustments" xfId="49045" xr:uid="{00000000-0005-0000-0000-0000AD850000}"/>
    <cellStyle name="Komma 2 4 4 2 3" xfId="49046" xr:uid="{00000000-0005-0000-0000-0000AE850000}"/>
    <cellStyle name="Komma 2 4 4 2 3 2" xfId="49047" xr:uid="{00000000-0005-0000-0000-0000AF850000}"/>
    <cellStyle name="Komma 2 4 4 2 3 2 2" xfId="49048" xr:uid="{00000000-0005-0000-0000-0000B0850000}"/>
    <cellStyle name="Komma 2 4 4 2 3 3" xfId="49049" xr:uid="{00000000-0005-0000-0000-0000B1850000}"/>
    <cellStyle name="Komma 2 4 4 2 3_7. Other MTM adjustments" xfId="49050" xr:uid="{00000000-0005-0000-0000-0000B2850000}"/>
    <cellStyle name="Komma 2 4 4 2 4" xfId="49051" xr:uid="{00000000-0005-0000-0000-0000B3850000}"/>
    <cellStyle name="Komma 2 4 4 2 4 2" xfId="49052" xr:uid="{00000000-0005-0000-0000-0000B4850000}"/>
    <cellStyle name="Komma 2 4 4 2 5" xfId="49053" xr:uid="{00000000-0005-0000-0000-0000B5850000}"/>
    <cellStyle name="Komma 2 4 4 2_7. Other MTM adjustments" xfId="49054" xr:uid="{00000000-0005-0000-0000-0000B6850000}"/>
    <cellStyle name="Komma 2 4 4 3" xfId="49055" xr:uid="{00000000-0005-0000-0000-0000B7850000}"/>
    <cellStyle name="Komma 2 4 4 3 2" xfId="49056" xr:uid="{00000000-0005-0000-0000-0000B8850000}"/>
    <cellStyle name="Komma 2 4 4 3 2 2" xfId="49057" xr:uid="{00000000-0005-0000-0000-0000B9850000}"/>
    <cellStyle name="Komma 2 4 4 3 3" xfId="49058" xr:uid="{00000000-0005-0000-0000-0000BA850000}"/>
    <cellStyle name="Komma 2 4 4 3_7. Other MTM adjustments" xfId="49059" xr:uid="{00000000-0005-0000-0000-0000BB850000}"/>
    <cellStyle name="Komma 2 4 4 4" xfId="49060" xr:uid="{00000000-0005-0000-0000-0000BC850000}"/>
    <cellStyle name="Komma 2 4 4 4 2" xfId="49061" xr:uid="{00000000-0005-0000-0000-0000BD850000}"/>
    <cellStyle name="Komma 2 4 4 4 2 2" xfId="49062" xr:uid="{00000000-0005-0000-0000-0000BE850000}"/>
    <cellStyle name="Komma 2 4 4 4 3" xfId="49063" xr:uid="{00000000-0005-0000-0000-0000BF850000}"/>
    <cellStyle name="Komma 2 4 4 4_7. Other MTM adjustments" xfId="49064" xr:uid="{00000000-0005-0000-0000-0000C0850000}"/>
    <cellStyle name="Komma 2 4 4 5" xfId="49065" xr:uid="{00000000-0005-0000-0000-0000C1850000}"/>
    <cellStyle name="Komma 2 4 4 5 2" xfId="49066" xr:uid="{00000000-0005-0000-0000-0000C2850000}"/>
    <cellStyle name="Komma 2 4 4 5 2 2" xfId="49067" xr:uid="{00000000-0005-0000-0000-0000C3850000}"/>
    <cellStyle name="Komma 2 4 4 5 3" xfId="49068" xr:uid="{00000000-0005-0000-0000-0000C4850000}"/>
    <cellStyle name="Komma 2 4 4 5_7. Other MTM adjustments" xfId="49069" xr:uid="{00000000-0005-0000-0000-0000C5850000}"/>
    <cellStyle name="Komma 2 4 4 6" xfId="49070" xr:uid="{00000000-0005-0000-0000-0000C6850000}"/>
    <cellStyle name="Komma 2 4 4 6 2" xfId="49071" xr:uid="{00000000-0005-0000-0000-0000C7850000}"/>
    <cellStyle name="Komma 2 4 4 7" xfId="49072" xr:uid="{00000000-0005-0000-0000-0000C8850000}"/>
    <cellStyle name="Komma 2 4 4_7. Other MTM adjustments" xfId="49073" xr:uid="{00000000-0005-0000-0000-0000C9850000}"/>
    <cellStyle name="Komma 2 4 5" xfId="40080" xr:uid="{00000000-0005-0000-0000-0000CA850000}"/>
    <cellStyle name="Komma 2 4 5 2" xfId="49074" xr:uid="{00000000-0005-0000-0000-0000CB850000}"/>
    <cellStyle name="Komma 2 4 5 2 2" xfId="49075" xr:uid="{00000000-0005-0000-0000-0000CC850000}"/>
    <cellStyle name="Komma 2 4 5 2 2 2" xfId="49076" xr:uid="{00000000-0005-0000-0000-0000CD850000}"/>
    <cellStyle name="Komma 2 4 5 2 3" xfId="49077" xr:uid="{00000000-0005-0000-0000-0000CE850000}"/>
    <cellStyle name="Komma 2 4 5 2_7. Other MTM adjustments" xfId="49078" xr:uid="{00000000-0005-0000-0000-0000CF850000}"/>
    <cellStyle name="Komma 2 4 5 3" xfId="49079" xr:uid="{00000000-0005-0000-0000-0000D0850000}"/>
    <cellStyle name="Komma 2 4 5 3 2" xfId="49080" xr:uid="{00000000-0005-0000-0000-0000D1850000}"/>
    <cellStyle name="Komma 2 4 5 3 2 2" xfId="49081" xr:uid="{00000000-0005-0000-0000-0000D2850000}"/>
    <cellStyle name="Komma 2 4 5 3 3" xfId="49082" xr:uid="{00000000-0005-0000-0000-0000D3850000}"/>
    <cellStyle name="Komma 2 4 5 3_7. Other MTM adjustments" xfId="49083" xr:uid="{00000000-0005-0000-0000-0000D4850000}"/>
    <cellStyle name="Komma 2 4 5 4" xfId="49084" xr:uid="{00000000-0005-0000-0000-0000D5850000}"/>
    <cellStyle name="Komma 2 4 5 4 2" xfId="49085" xr:uid="{00000000-0005-0000-0000-0000D6850000}"/>
    <cellStyle name="Komma 2 4 5 4 2 2" xfId="49086" xr:uid="{00000000-0005-0000-0000-0000D7850000}"/>
    <cellStyle name="Komma 2 4 5 4 3" xfId="49087" xr:uid="{00000000-0005-0000-0000-0000D8850000}"/>
    <cellStyle name="Komma 2 4 5 4_7. Other MTM adjustments" xfId="49088" xr:uid="{00000000-0005-0000-0000-0000D9850000}"/>
    <cellStyle name="Komma 2 4 5 5" xfId="49089" xr:uid="{00000000-0005-0000-0000-0000DA850000}"/>
    <cellStyle name="Komma 2 4 5 5 2" xfId="49090" xr:uid="{00000000-0005-0000-0000-0000DB850000}"/>
    <cellStyle name="Komma 2 4 5 6" xfId="49091" xr:uid="{00000000-0005-0000-0000-0000DC850000}"/>
    <cellStyle name="Komma 2 4 5_7. Other MTM adjustments" xfId="49092" xr:uid="{00000000-0005-0000-0000-0000DD850000}"/>
    <cellStyle name="Komma 2 4 6" xfId="49093" xr:uid="{00000000-0005-0000-0000-0000DE850000}"/>
    <cellStyle name="Komma 2 4 6 2" xfId="49094" xr:uid="{00000000-0005-0000-0000-0000DF850000}"/>
    <cellStyle name="Komma 2 4 6 2 2" xfId="49095" xr:uid="{00000000-0005-0000-0000-0000E0850000}"/>
    <cellStyle name="Komma 2 4 6 3" xfId="49096" xr:uid="{00000000-0005-0000-0000-0000E1850000}"/>
    <cellStyle name="Komma 2 4 6_7. Other MTM adjustments" xfId="49097" xr:uid="{00000000-0005-0000-0000-0000E2850000}"/>
    <cellStyle name="Komma 2 4 7" xfId="49098" xr:uid="{00000000-0005-0000-0000-0000E3850000}"/>
    <cellStyle name="Komma 2 4 7 2" xfId="49099" xr:uid="{00000000-0005-0000-0000-0000E4850000}"/>
    <cellStyle name="Komma 2 4 7 2 2" xfId="49100" xr:uid="{00000000-0005-0000-0000-0000E5850000}"/>
    <cellStyle name="Komma 2 4 7 3" xfId="49101" xr:uid="{00000000-0005-0000-0000-0000E6850000}"/>
    <cellStyle name="Komma 2 4 7_7. Other MTM adjustments" xfId="49102" xr:uid="{00000000-0005-0000-0000-0000E7850000}"/>
    <cellStyle name="Komma 2 4 8" xfId="49103" xr:uid="{00000000-0005-0000-0000-0000E8850000}"/>
    <cellStyle name="Komma 2 4 8 2" xfId="49104" xr:uid="{00000000-0005-0000-0000-0000E9850000}"/>
    <cellStyle name="Komma 2 4 8 2 2" xfId="49105" xr:uid="{00000000-0005-0000-0000-0000EA850000}"/>
    <cellStyle name="Komma 2 4 8 3" xfId="49106" xr:uid="{00000000-0005-0000-0000-0000EB850000}"/>
    <cellStyle name="Komma 2 4 8_7. Other MTM adjustments" xfId="49107" xr:uid="{00000000-0005-0000-0000-0000EC850000}"/>
    <cellStyle name="Komma 2 4 9" xfId="49108" xr:uid="{00000000-0005-0000-0000-0000ED850000}"/>
    <cellStyle name="Komma 2 4_7. Other MTM adjustments" xfId="49109" xr:uid="{00000000-0005-0000-0000-0000EE850000}"/>
    <cellStyle name="Komma 2 5" xfId="7470" xr:uid="{00000000-0005-0000-0000-0000EF850000}"/>
    <cellStyle name="Komma 2 5 10" xfId="49110" xr:uid="{00000000-0005-0000-0000-0000F0850000}"/>
    <cellStyle name="Komma 2 5 2" xfId="40086" xr:uid="{00000000-0005-0000-0000-0000F1850000}"/>
    <cellStyle name="Komma 2 5 2 2" xfId="49111" xr:uid="{00000000-0005-0000-0000-0000F2850000}"/>
    <cellStyle name="Komma 2 5 2 2 2" xfId="49112" xr:uid="{00000000-0005-0000-0000-0000F3850000}"/>
    <cellStyle name="Komma 2 5 2 2 2 2" xfId="49113" xr:uid="{00000000-0005-0000-0000-0000F4850000}"/>
    <cellStyle name="Komma 2 5 2 2 2 2 2" xfId="49114" xr:uid="{00000000-0005-0000-0000-0000F5850000}"/>
    <cellStyle name="Komma 2 5 2 2 2 3" xfId="49115" xr:uid="{00000000-0005-0000-0000-0000F6850000}"/>
    <cellStyle name="Komma 2 5 2 2 2_7. Other MTM adjustments" xfId="49116" xr:uid="{00000000-0005-0000-0000-0000F7850000}"/>
    <cellStyle name="Komma 2 5 2 2 3" xfId="49117" xr:uid="{00000000-0005-0000-0000-0000F8850000}"/>
    <cellStyle name="Komma 2 5 2 2 3 2" xfId="49118" xr:uid="{00000000-0005-0000-0000-0000F9850000}"/>
    <cellStyle name="Komma 2 5 2 2 3 2 2" xfId="49119" xr:uid="{00000000-0005-0000-0000-0000FA850000}"/>
    <cellStyle name="Komma 2 5 2 2 3 3" xfId="49120" xr:uid="{00000000-0005-0000-0000-0000FB850000}"/>
    <cellStyle name="Komma 2 5 2 2 3_7. Other MTM adjustments" xfId="49121" xr:uid="{00000000-0005-0000-0000-0000FC850000}"/>
    <cellStyle name="Komma 2 5 2 2 4" xfId="49122" xr:uid="{00000000-0005-0000-0000-0000FD850000}"/>
    <cellStyle name="Komma 2 5 2 2 4 2" xfId="49123" xr:uid="{00000000-0005-0000-0000-0000FE850000}"/>
    <cellStyle name="Komma 2 5 2 2 4 2 2" xfId="49124" xr:uid="{00000000-0005-0000-0000-0000FF850000}"/>
    <cellStyle name="Komma 2 5 2 2 4 3" xfId="49125" xr:uid="{00000000-0005-0000-0000-000000860000}"/>
    <cellStyle name="Komma 2 5 2 2 4_7. Other MTM adjustments" xfId="49126" xr:uid="{00000000-0005-0000-0000-000001860000}"/>
    <cellStyle name="Komma 2 5 2 2 5" xfId="49127" xr:uid="{00000000-0005-0000-0000-000002860000}"/>
    <cellStyle name="Komma 2 5 2 2 5 2" xfId="49128" xr:uid="{00000000-0005-0000-0000-000003860000}"/>
    <cellStyle name="Komma 2 5 2 2 6" xfId="49129" xr:uid="{00000000-0005-0000-0000-000004860000}"/>
    <cellStyle name="Komma 2 5 2 2_7. Other MTM adjustments" xfId="49130" xr:uid="{00000000-0005-0000-0000-000005860000}"/>
    <cellStyle name="Komma 2 5 2 3" xfId="49131" xr:uid="{00000000-0005-0000-0000-000006860000}"/>
    <cellStyle name="Komma 2 5 2 3 2" xfId="49132" xr:uid="{00000000-0005-0000-0000-000007860000}"/>
    <cellStyle name="Komma 2 5 2 3 2 2" xfId="49133" xr:uid="{00000000-0005-0000-0000-000008860000}"/>
    <cellStyle name="Komma 2 5 2 3 3" xfId="49134" xr:uid="{00000000-0005-0000-0000-000009860000}"/>
    <cellStyle name="Komma 2 5 2 3_7. Other MTM adjustments" xfId="49135" xr:uid="{00000000-0005-0000-0000-00000A860000}"/>
    <cellStyle name="Komma 2 5 2 4" xfId="49136" xr:uid="{00000000-0005-0000-0000-00000B860000}"/>
    <cellStyle name="Komma 2 5 2 4 2" xfId="49137" xr:uid="{00000000-0005-0000-0000-00000C860000}"/>
    <cellStyle name="Komma 2 5 2 4 2 2" xfId="49138" xr:uid="{00000000-0005-0000-0000-00000D860000}"/>
    <cellStyle name="Komma 2 5 2 4 3" xfId="49139" xr:uid="{00000000-0005-0000-0000-00000E860000}"/>
    <cellStyle name="Komma 2 5 2 4_7. Other MTM adjustments" xfId="49140" xr:uid="{00000000-0005-0000-0000-00000F860000}"/>
    <cellStyle name="Komma 2 5 2 5" xfId="49141" xr:uid="{00000000-0005-0000-0000-000010860000}"/>
    <cellStyle name="Komma 2 5 2 5 2" xfId="49142" xr:uid="{00000000-0005-0000-0000-000011860000}"/>
    <cellStyle name="Komma 2 5 2 5 2 2" xfId="49143" xr:uid="{00000000-0005-0000-0000-000012860000}"/>
    <cellStyle name="Komma 2 5 2 5 3" xfId="49144" xr:uid="{00000000-0005-0000-0000-000013860000}"/>
    <cellStyle name="Komma 2 5 2 5_7. Other MTM adjustments" xfId="49145" xr:uid="{00000000-0005-0000-0000-000014860000}"/>
    <cellStyle name="Komma 2 5 2 6" xfId="49146" xr:uid="{00000000-0005-0000-0000-000015860000}"/>
    <cellStyle name="Komma 2 5 2 6 2" xfId="49147" xr:uid="{00000000-0005-0000-0000-000016860000}"/>
    <cellStyle name="Komma 2 5 2 6 2 2" xfId="49148" xr:uid="{00000000-0005-0000-0000-000017860000}"/>
    <cellStyle name="Komma 2 5 2 6 3" xfId="49149" xr:uid="{00000000-0005-0000-0000-000018860000}"/>
    <cellStyle name="Komma 2 5 2 6_7. Other MTM adjustments" xfId="49150" xr:uid="{00000000-0005-0000-0000-000019860000}"/>
    <cellStyle name="Komma 2 5 2 7" xfId="49151" xr:uid="{00000000-0005-0000-0000-00001A860000}"/>
    <cellStyle name="Komma 2 5 2 7 2" xfId="49152" xr:uid="{00000000-0005-0000-0000-00001B860000}"/>
    <cellStyle name="Komma 2 5 2 8" xfId="49153" xr:uid="{00000000-0005-0000-0000-00001C860000}"/>
    <cellStyle name="Komma 2 5 2_7. Other MTM adjustments" xfId="49154" xr:uid="{00000000-0005-0000-0000-00001D860000}"/>
    <cellStyle name="Komma 2 5 3" xfId="40085" xr:uid="{00000000-0005-0000-0000-00001E860000}"/>
    <cellStyle name="Komma 2 5 3 2" xfId="49155" xr:uid="{00000000-0005-0000-0000-00001F860000}"/>
    <cellStyle name="Komma 2 5 3 2 2" xfId="49156" xr:uid="{00000000-0005-0000-0000-000020860000}"/>
    <cellStyle name="Komma 2 5 3 2 2 2" xfId="49157" xr:uid="{00000000-0005-0000-0000-000021860000}"/>
    <cellStyle name="Komma 2 5 3 2 2 2 2" xfId="49158" xr:uid="{00000000-0005-0000-0000-000022860000}"/>
    <cellStyle name="Komma 2 5 3 2 2 3" xfId="49159" xr:uid="{00000000-0005-0000-0000-000023860000}"/>
    <cellStyle name="Komma 2 5 3 2 2_7. Other MTM adjustments" xfId="49160" xr:uid="{00000000-0005-0000-0000-000024860000}"/>
    <cellStyle name="Komma 2 5 3 2 3" xfId="49161" xr:uid="{00000000-0005-0000-0000-000025860000}"/>
    <cellStyle name="Komma 2 5 3 2 3 2" xfId="49162" xr:uid="{00000000-0005-0000-0000-000026860000}"/>
    <cellStyle name="Komma 2 5 3 2 3 2 2" xfId="49163" xr:uid="{00000000-0005-0000-0000-000027860000}"/>
    <cellStyle name="Komma 2 5 3 2 3 3" xfId="49164" xr:uid="{00000000-0005-0000-0000-000028860000}"/>
    <cellStyle name="Komma 2 5 3 2 3_7. Other MTM adjustments" xfId="49165" xr:uid="{00000000-0005-0000-0000-000029860000}"/>
    <cellStyle name="Komma 2 5 3 2 4" xfId="49166" xr:uid="{00000000-0005-0000-0000-00002A860000}"/>
    <cellStyle name="Komma 2 5 3 2 4 2" xfId="49167" xr:uid="{00000000-0005-0000-0000-00002B860000}"/>
    <cellStyle name="Komma 2 5 3 2 4 2 2" xfId="49168" xr:uid="{00000000-0005-0000-0000-00002C860000}"/>
    <cellStyle name="Komma 2 5 3 2 4 3" xfId="49169" xr:uid="{00000000-0005-0000-0000-00002D860000}"/>
    <cellStyle name="Komma 2 5 3 2 4_7. Other MTM adjustments" xfId="49170" xr:uid="{00000000-0005-0000-0000-00002E860000}"/>
    <cellStyle name="Komma 2 5 3 2 5" xfId="49171" xr:uid="{00000000-0005-0000-0000-00002F860000}"/>
    <cellStyle name="Komma 2 5 3 2 5 2" xfId="49172" xr:uid="{00000000-0005-0000-0000-000030860000}"/>
    <cellStyle name="Komma 2 5 3 2 6" xfId="49173" xr:uid="{00000000-0005-0000-0000-000031860000}"/>
    <cellStyle name="Komma 2 5 3 2_7. Other MTM adjustments" xfId="49174" xr:uid="{00000000-0005-0000-0000-000032860000}"/>
    <cellStyle name="Komma 2 5 3 3" xfId="49175" xr:uid="{00000000-0005-0000-0000-000033860000}"/>
    <cellStyle name="Komma 2 5 3 3 2" xfId="49176" xr:uid="{00000000-0005-0000-0000-000034860000}"/>
    <cellStyle name="Komma 2 5 3 3 2 2" xfId="49177" xr:uid="{00000000-0005-0000-0000-000035860000}"/>
    <cellStyle name="Komma 2 5 3 3 3" xfId="49178" xr:uid="{00000000-0005-0000-0000-000036860000}"/>
    <cellStyle name="Komma 2 5 3 3_7. Other MTM adjustments" xfId="49179" xr:uid="{00000000-0005-0000-0000-000037860000}"/>
    <cellStyle name="Komma 2 5 3 4" xfId="49180" xr:uid="{00000000-0005-0000-0000-000038860000}"/>
    <cellStyle name="Komma 2 5 3 4 2" xfId="49181" xr:uid="{00000000-0005-0000-0000-000039860000}"/>
    <cellStyle name="Komma 2 5 3 4 2 2" xfId="49182" xr:uid="{00000000-0005-0000-0000-00003A860000}"/>
    <cellStyle name="Komma 2 5 3 4 3" xfId="49183" xr:uid="{00000000-0005-0000-0000-00003B860000}"/>
    <cellStyle name="Komma 2 5 3 4_7. Other MTM adjustments" xfId="49184" xr:uid="{00000000-0005-0000-0000-00003C860000}"/>
    <cellStyle name="Komma 2 5 3 5" xfId="49185" xr:uid="{00000000-0005-0000-0000-00003D860000}"/>
    <cellStyle name="Komma 2 5 3 5 2" xfId="49186" xr:uid="{00000000-0005-0000-0000-00003E860000}"/>
    <cellStyle name="Komma 2 5 3 5 2 2" xfId="49187" xr:uid="{00000000-0005-0000-0000-00003F860000}"/>
    <cellStyle name="Komma 2 5 3 5 3" xfId="49188" xr:uid="{00000000-0005-0000-0000-000040860000}"/>
    <cellStyle name="Komma 2 5 3 5_7. Other MTM adjustments" xfId="49189" xr:uid="{00000000-0005-0000-0000-000041860000}"/>
    <cellStyle name="Komma 2 5 3 6" xfId="49190" xr:uid="{00000000-0005-0000-0000-000042860000}"/>
    <cellStyle name="Komma 2 5 3 6 2" xfId="49191" xr:uid="{00000000-0005-0000-0000-000043860000}"/>
    <cellStyle name="Komma 2 5 3 7" xfId="49192" xr:uid="{00000000-0005-0000-0000-000044860000}"/>
    <cellStyle name="Komma 2 5 3_7. Other MTM adjustments" xfId="49193" xr:uid="{00000000-0005-0000-0000-000045860000}"/>
    <cellStyle name="Komma 2 5 4" xfId="49194" xr:uid="{00000000-0005-0000-0000-000046860000}"/>
    <cellStyle name="Komma 2 5 4 2" xfId="49195" xr:uid="{00000000-0005-0000-0000-000047860000}"/>
    <cellStyle name="Komma 2 5 4 2 2" xfId="49196" xr:uid="{00000000-0005-0000-0000-000048860000}"/>
    <cellStyle name="Komma 2 5 4 2 2 2" xfId="49197" xr:uid="{00000000-0005-0000-0000-000049860000}"/>
    <cellStyle name="Komma 2 5 4 2 3" xfId="49198" xr:uid="{00000000-0005-0000-0000-00004A860000}"/>
    <cellStyle name="Komma 2 5 4 2_7. Other MTM adjustments" xfId="49199" xr:uid="{00000000-0005-0000-0000-00004B860000}"/>
    <cellStyle name="Komma 2 5 4 3" xfId="49200" xr:uid="{00000000-0005-0000-0000-00004C860000}"/>
    <cellStyle name="Komma 2 5 4 3 2" xfId="49201" xr:uid="{00000000-0005-0000-0000-00004D860000}"/>
    <cellStyle name="Komma 2 5 4 3 2 2" xfId="49202" xr:uid="{00000000-0005-0000-0000-00004E860000}"/>
    <cellStyle name="Komma 2 5 4 3 3" xfId="49203" xr:uid="{00000000-0005-0000-0000-00004F860000}"/>
    <cellStyle name="Komma 2 5 4 3_7. Other MTM adjustments" xfId="49204" xr:uid="{00000000-0005-0000-0000-000050860000}"/>
    <cellStyle name="Komma 2 5 4 4" xfId="49205" xr:uid="{00000000-0005-0000-0000-000051860000}"/>
    <cellStyle name="Komma 2 5 4 4 2" xfId="49206" xr:uid="{00000000-0005-0000-0000-000052860000}"/>
    <cellStyle name="Komma 2 5 4 4 2 2" xfId="49207" xr:uid="{00000000-0005-0000-0000-000053860000}"/>
    <cellStyle name="Komma 2 5 4 4 3" xfId="49208" xr:uid="{00000000-0005-0000-0000-000054860000}"/>
    <cellStyle name="Komma 2 5 4 4_7. Other MTM adjustments" xfId="49209" xr:uid="{00000000-0005-0000-0000-000055860000}"/>
    <cellStyle name="Komma 2 5 4 5" xfId="49210" xr:uid="{00000000-0005-0000-0000-000056860000}"/>
    <cellStyle name="Komma 2 5 4 5 2" xfId="49211" xr:uid="{00000000-0005-0000-0000-000057860000}"/>
    <cellStyle name="Komma 2 5 4 6" xfId="49212" xr:uid="{00000000-0005-0000-0000-000058860000}"/>
    <cellStyle name="Komma 2 5 4_7. Other MTM adjustments" xfId="49213" xr:uid="{00000000-0005-0000-0000-000059860000}"/>
    <cellStyle name="Komma 2 5 5" xfId="49214" xr:uid="{00000000-0005-0000-0000-00005A860000}"/>
    <cellStyle name="Komma 2 5 5 2" xfId="49215" xr:uid="{00000000-0005-0000-0000-00005B860000}"/>
    <cellStyle name="Komma 2 5 5 2 2" xfId="49216" xr:uid="{00000000-0005-0000-0000-00005C860000}"/>
    <cellStyle name="Komma 2 5 5 3" xfId="49217" xr:uid="{00000000-0005-0000-0000-00005D860000}"/>
    <cellStyle name="Komma 2 5 5_7. Other MTM adjustments" xfId="49218" xr:uid="{00000000-0005-0000-0000-00005E860000}"/>
    <cellStyle name="Komma 2 5 6" xfId="49219" xr:uid="{00000000-0005-0000-0000-00005F860000}"/>
    <cellStyle name="Komma 2 5 6 2" xfId="49220" xr:uid="{00000000-0005-0000-0000-000060860000}"/>
    <cellStyle name="Komma 2 5 6 2 2" xfId="49221" xr:uid="{00000000-0005-0000-0000-000061860000}"/>
    <cellStyle name="Komma 2 5 6 3" xfId="49222" xr:uid="{00000000-0005-0000-0000-000062860000}"/>
    <cellStyle name="Komma 2 5 6_7. Other MTM adjustments" xfId="49223" xr:uid="{00000000-0005-0000-0000-000063860000}"/>
    <cellStyle name="Komma 2 5 7" xfId="49224" xr:uid="{00000000-0005-0000-0000-000064860000}"/>
    <cellStyle name="Komma 2 5 7 2" xfId="49225" xr:uid="{00000000-0005-0000-0000-000065860000}"/>
    <cellStyle name="Komma 2 5 7 2 2" xfId="49226" xr:uid="{00000000-0005-0000-0000-000066860000}"/>
    <cellStyle name="Komma 2 5 7 3" xfId="49227" xr:uid="{00000000-0005-0000-0000-000067860000}"/>
    <cellStyle name="Komma 2 5 7_7. Other MTM adjustments" xfId="49228" xr:uid="{00000000-0005-0000-0000-000068860000}"/>
    <cellStyle name="Komma 2 5 8" xfId="49229" xr:uid="{00000000-0005-0000-0000-000069860000}"/>
    <cellStyle name="Komma 2 5 8 2" xfId="49230" xr:uid="{00000000-0005-0000-0000-00006A860000}"/>
    <cellStyle name="Komma 2 5 8 2 2" xfId="49231" xr:uid="{00000000-0005-0000-0000-00006B860000}"/>
    <cellStyle name="Komma 2 5 8 3" xfId="49232" xr:uid="{00000000-0005-0000-0000-00006C860000}"/>
    <cellStyle name="Komma 2 5 8_7. Other MTM adjustments" xfId="49233" xr:uid="{00000000-0005-0000-0000-00006D860000}"/>
    <cellStyle name="Komma 2 5 9" xfId="49234" xr:uid="{00000000-0005-0000-0000-00006E860000}"/>
    <cellStyle name="Komma 2 5 9 2" xfId="49235" xr:uid="{00000000-0005-0000-0000-00006F860000}"/>
    <cellStyle name="Komma 2 5_7. Other MTM adjustments" xfId="49236" xr:uid="{00000000-0005-0000-0000-000070860000}"/>
    <cellStyle name="Komma 2 6" xfId="7471" xr:uid="{00000000-0005-0000-0000-000071860000}"/>
    <cellStyle name="Komma 2 6 2" xfId="24449" xr:uid="{00000000-0005-0000-0000-000072860000}"/>
    <cellStyle name="Komma 2 6 2 2" xfId="49237" xr:uid="{00000000-0005-0000-0000-000073860000}"/>
    <cellStyle name="Komma 2 6 2 2 2" xfId="49238" xr:uid="{00000000-0005-0000-0000-000074860000}"/>
    <cellStyle name="Komma 2 6 2 2 2 2" xfId="49239" xr:uid="{00000000-0005-0000-0000-000075860000}"/>
    <cellStyle name="Komma 2 6 2 2 3" xfId="49240" xr:uid="{00000000-0005-0000-0000-000076860000}"/>
    <cellStyle name="Komma 2 6 2 2_7. Other MTM adjustments" xfId="49241" xr:uid="{00000000-0005-0000-0000-000077860000}"/>
    <cellStyle name="Komma 2 6 2 3" xfId="49242" xr:uid="{00000000-0005-0000-0000-000078860000}"/>
    <cellStyle name="Komma 2 6 2 3 2" xfId="49243" xr:uid="{00000000-0005-0000-0000-000079860000}"/>
    <cellStyle name="Komma 2 6 2 3 2 2" xfId="49244" xr:uid="{00000000-0005-0000-0000-00007A860000}"/>
    <cellStyle name="Komma 2 6 2 3 3" xfId="49245" xr:uid="{00000000-0005-0000-0000-00007B860000}"/>
    <cellStyle name="Komma 2 6 2 3_7. Other MTM adjustments" xfId="49246" xr:uid="{00000000-0005-0000-0000-00007C860000}"/>
    <cellStyle name="Komma 2 6 2 4" xfId="49247" xr:uid="{00000000-0005-0000-0000-00007D860000}"/>
    <cellStyle name="Komma 2 6 2 4 2" xfId="49248" xr:uid="{00000000-0005-0000-0000-00007E860000}"/>
    <cellStyle name="Komma 2 6 2 4 2 2" xfId="49249" xr:uid="{00000000-0005-0000-0000-00007F860000}"/>
    <cellStyle name="Komma 2 6 2 4 3" xfId="49250" xr:uid="{00000000-0005-0000-0000-000080860000}"/>
    <cellStyle name="Komma 2 6 2 4_7. Other MTM adjustments" xfId="49251" xr:uid="{00000000-0005-0000-0000-000081860000}"/>
    <cellStyle name="Komma 2 6 2 5" xfId="49252" xr:uid="{00000000-0005-0000-0000-000082860000}"/>
    <cellStyle name="Komma 2 6 2 5 2" xfId="49253" xr:uid="{00000000-0005-0000-0000-000083860000}"/>
    <cellStyle name="Komma 2 6 2 6" xfId="49254" xr:uid="{00000000-0005-0000-0000-000084860000}"/>
    <cellStyle name="Komma 2 6 2_7. Other MTM adjustments" xfId="49255" xr:uid="{00000000-0005-0000-0000-000085860000}"/>
    <cellStyle name="Komma 2 6 3" xfId="40087" xr:uid="{00000000-0005-0000-0000-000086860000}"/>
    <cellStyle name="Komma 2 6 3 2" xfId="49256" xr:uid="{00000000-0005-0000-0000-000087860000}"/>
    <cellStyle name="Komma 2 6 3 2 2" xfId="49257" xr:uid="{00000000-0005-0000-0000-000088860000}"/>
    <cellStyle name="Komma 2 6 3 3" xfId="49258" xr:uid="{00000000-0005-0000-0000-000089860000}"/>
    <cellStyle name="Komma 2 6 3_7. Other MTM adjustments" xfId="49259" xr:uid="{00000000-0005-0000-0000-00008A860000}"/>
    <cellStyle name="Komma 2 6 4" xfId="49260" xr:uid="{00000000-0005-0000-0000-00008B860000}"/>
    <cellStyle name="Komma 2 6 4 2" xfId="49261" xr:uid="{00000000-0005-0000-0000-00008C860000}"/>
    <cellStyle name="Komma 2 6 4 2 2" xfId="49262" xr:uid="{00000000-0005-0000-0000-00008D860000}"/>
    <cellStyle name="Komma 2 6 4 3" xfId="49263" xr:uid="{00000000-0005-0000-0000-00008E860000}"/>
    <cellStyle name="Komma 2 6 4_7. Other MTM adjustments" xfId="49264" xr:uid="{00000000-0005-0000-0000-00008F860000}"/>
    <cellStyle name="Komma 2 6 5" xfId="49265" xr:uid="{00000000-0005-0000-0000-000090860000}"/>
    <cellStyle name="Komma 2 6 5 2" xfId="49266" xr:uid="{00000000-0005-0000-0000-000091860000}"/>
    <cellStyle name="Komma 2 6 5 2 2" xfId="49267" xr:uid="{00000000-0005-0000-0000-000092860000}"/>
    <cellStyle name="Komma 2 6 5 3" xfId="49268" xr:uid="{00000000-0005-0000-0000-000093860000}"/>
    <cellStyle name="Komma 2 6 5_7. Other MTM adjustments" xfId="49269" xr:uid="{00000000-0005-0000-0000-000094860000}"/>
    <cellStyle name="Komma 2 6 6" xfId="49270" xr:uid="{00000000-0005-0000-0000-000095860000}"/>
    <cellStyle name="Komma 2 6 6 2" xfId="49271" xr:uid="{00000000-0005-0000-0000-000096860000}"/>
    <cellStyle name="Komma 2 6 6 2 2" xfId="49272" xr:uid="{00000000-0005-0000-0000-000097860000}"/>
    <cellStyle name="Komma 2 6 6 3" xfId="49273" xr:uid="{00000000-0005-0000-0000-000098860000}"/>
    <cellStyle name="Komma 2 6 6_7. Other MTM adjustments" xfId="49274" xr:uid="{00000000-0005-0000-0000-000099860000}"/>
    <cellStyle name="Komma 2 6 7" xfId="49275" xr:uid="{00000000-0005-0000-0000-00009A860000}"/>
    <cellStyle name="Komma 2 6_7. Other MTM adjustments" xfId="49276" xr:uid="{00000000-0005-0000-0000-00009B860000}"/>
    <cellStyle name="Komma 2 7" xfId="7472" xr:uid="{00000000-0005-0000-0000-00009C860000}"/>
    <cellStyle name="Komma 2 7 2" xfId="40088" xr:uid="{00000000-0005-0000-0000-00009D860000}"/>
    <cellStyle name="Komma 2 7 2 2" xfId="49277" xr:uid="{00000000-0005-0000-0000-00009E860000}"/>
    <cellStyle name="Komma 2 7 2 2 2" xfId="49278" xr:uid="{00000000-0005-0000-0000-00009F860000}"/>
    <cellStyle name="Komma 2 7 2 2 2 2" xfId="49279" xr:uid="{00000000-0005-0000-0000-0000A0860000}"/>
    <cellStyle name="Komma 2 7 2 2 3" xfId="49280" xr:uid="{00000000-0005-0000-0000-0000A1860000}"/>
    <cellStyle name="Komma 2 7 2 2_7. Other MTM adjustments" xfId="49281" xr:uid="{00000000-0005-0000-0000-0000A2860000}"/>
    <cellStyle name="Komma 2 7 2 3" xfId="49282" xr:uid="{00000000-0005-0000-0000-0000A3860000}"/>
    <cellStyle name="Komma 2 7 2 3 2" xfId="49283" xr:uid="{00000000-0005-0000-0000-0000A4860000}"/>
    <cellStyle name="Komma 2 7 2 3 2 2" xfId="49284" xr:uid="{00000000-0005-0000-0000-0000A5860000}"/>
    <cellStyle name="Komma 2 7 2 3 3" xfId="49285" xr:uid="{00000000-0005-0000-0000-0000A6860000}"/>
    <cellStyle name="Komma 2 7 2 3_7. Other MTM adjustments" xfId="49286" xr:uid="{00000000-0005-0000-0000-0000A7860000}"/>
    <cellStyle name="Komma 2 7 2 4" xfId="49287" xr:uid="{00000000-0005-0000-0000-0000A8860000}"/>
    <cellStyle name="Komma 2 7 2 4 2" xfId="49288" xr:uid="{00000000-0005-0000-0000-0000A9860000}"/>
    <cellStyle name="Komma 2 7 2 4 2 2" xfId="49289" xr:uid="{00000000-0005-0000-0000-0000AA860000}"/>
    <cellStyle name="Komma 2 7 2 4 3" xfId="49290" xr:uid="{00000000-0005-0000-0000-0000AB860000}"/>
    <cellStyle name="Komma 2 7 2 4_7. Other MTM adjustments" xfId="49291" xr:uid="{00000000-0005-0000-0000-0000AC860000}"/>
    <cellStyle name="Komma 2 7 2 5" xfId="49292" xr:uid="{00000000-0005-0000-0000-0000AD860000}"/>
    <cellStyle name="Komma 2 7 2 5 2" xfId="49293" xr:uid="{00000000-0005-0000-0000-0000AE860000}"/>
    <cellStyle name="Komma 2 7 2 6" xfId="49294" xr:uid="{00000000-0005-0000-0000-0000AF860000}"/>
    <cellStyle name="Komma 2 7 2_7. Other MTM adjustments" xfId="49295" xr:uid="{00000000-0005-0000-0000-0000B0860000}"/>
    <cellStyle name="Komma 2 7 3" xfId="49296" xr:uid="{00000000-0005-0000-0000-0000B1860000}"/>
    <cellStyle name="Komma 2 7 3 2" xfId="49297" xr:uid="{00000000-0005-0000-0000-0000B2860000}"/>
    <cellStyle name="Komma 2 7 3 2 2" xfId="49298" xr:uid="{00000000-0005-0000-0000-0000B3860000}"/>
    <cellStyle name="Komma 2 7 3 3" xfId="49299" xr:uid="{00000000-0005-0000-0000-0000B4860000}"/>
    <cellStyle name="Komma 2 7 3_7. Other MTM adjustments" xfId="49300" xr:uid="{00000000-0005-0000-0000-0000B5860000}"/>
    <cellStyle name="Komma 2 7 4" xfId="49301" xr:uid="{00000000-0005-0000-0000-0000B6860000}"/>
    <cellStyle name="Komma 2 7 4 2" xfId="49302" xr:uid="{00000000-0005-0000-0000-0000B7860000}"/>
    <cellStyle name="Komma 2 7 4 2 2" xfId="49303" xr:uid="{00000000-0005-0000-0000-0000B8860000}"/>
    <cellStyle name="Komma 2 7 4 3" xfId="49304" xr:uid="{00000000-0005-0000-0000-0000B9860000}"/>
    <cellStyle name="Komma 2 7 4_7. Other MTM adjustments" xfId="49305" xr:uid="{00000000-0005-0000-0000-0000BA860000}"/>
    <cellStyle name="Komma 2 7 5" xfId="49306" xr:uid="{00000000-0005-0000-0000-0000BB860000}"/>
    <cellStyle name="Komma 2 7 5 2" xfId="49307" xr:uid="{00000000-0005-0000-0000-0000BC860000}"/>
    <cellStyle name="Komma 2 7 5 2 2" xfId="49308" xr:uid="{00000000-0005-0000-0000-0000BD860000}"/>
    <cellStyle name="Komma 2 7 5 3" xfId="49309" xr:uid="{00000000-0005-0000-0000-0000BE860000}"/>
    <cellStyle name="Komma 2 7 5_7. Other MTM adjustments" xfId="49310" xr:uid="{00000000-0005-0000-0000-0000BF860000}"/>
    <cellStyle name="Komma 2 7 6" xfId="49311" xr:uid="{00000000-0005-0000-0000-0000C0860000}"/>
    <cellStyle name="Komma 2 7 6 2" xfId="49312" xr:uid="{00000000-0005-0000-0000-0000C1860000}"/>
    <cellStyle name="Komma 2 7 7" xfId="49313" xr:uid="{00000000-0005-0000-0000-0000C2860000}"/>
    <cellStyle name="Komma 2 7_7. Other MTM adjustments" xfId="49314" xr:uid="{00000000-0005-0000-0000-0000C3860000}"/>
    <cellStyle name="Komma 2 8" xfId="36061" xr:uid="{00000000-0005-0000-0000-0000C4860000}"/>
    <cellStyle name="Komma 2 8 2" xfId="49315" xr:uid="{00000000-0005-0000-0000-0000C5860000}"/>
    <cellStyle name="Komma 2 8 2 2" xfId="49316" xr:uid="{00000000-0005-0000-0000-0000C6860000}"/>
    <cellStyle name="Komma 2 8 2 2 2" xfId="49317" xr:uid="{00000000-0005-0000-0000-0000C7860000}"/>
    <cellStyle name="Komma 2 8 2 2 2 2" xfId="49318" xr:uid="{00000000-0005-0000-0000-0000C8860000}"/>
    <cellStyle name="Komma 2 8 2 2 3" xfId="49319" xr:uid="{00000000-0005-0000-0000-0000C9860000}"/>
    <cellStyle name="Komma 2 8 2 2_7. Other MTM adjustments" xfId="49320" xr:uid="{00000000-0005-0000-0000-0000CA860000}"/>
    <cellStyle name="Komma 2 8 2 3" xfId="49321" xr:uid="{00000000-0005-0000-0000-0000CB860000}"/>
    <cellStyle name="Komma 2 8 2 3 2" xfId="49322" xr:uid="{00000000-0005-0000-0000-0000CC860000}"/>
    <cellStyle name="Komma 2 8 2 3 2 2" xfId="49323" xr:uid="{00000000-0005-0000-0000-0000CD860000}"/>
    <cellStyle name="Komma 2 8 2 3 3" xfId="49324" xr:uid="{00000000-0005-0000-0000-0000CE860000}"/>
    <cellStyle name="Komma 2 8 2 3_7. Other MTM adjustments" xfId="49325" xr:uid="{00000000-0005-0000-0000-0000CF860000}"/>
    <cellStyle name="Komma 2 8 2 4" xfId="49326" xr:uid="{00000000-0005-0000-0000-0000D0860000}"/>
    <cellStyle name="Komma 2 8 2 4 2" xfId="49327" xr:uid="{00000000-0005-0000-0000-0000D1860000}"/>
    <cellStyle name="Komma 2 8 2 5" xfId="49328" xr:uid="{00000000-0005-0000-0000-0000D2860000}"/>
    <cellStyle name="Komma 2 8 2_7. Other MTM adjustments" xfId="49329" xr:uid="{00000000-0005-0000-0000-0000D3860000}"/>
    <cellStyle name="Komma 2 8 3" xfId="49330" xr:uid="{00000000-0005-0000-0000-0000D4860000}"/>
    <cellStyle name="Komma 2 8 3 2" xfId="49331" xr:uid="{00000000-0005-0000-0000-0000D5860000}"/>
    <cellStyle name="Komma 2 8 3 2 2" xfId="49332" xr:uid="{00000000-0005-0000-0000-0000D6860000}"/>
    <cellStyle name="Komma 2 8 3 3" xfId="49333" xr:uid="{00000000-0005-0000-0000-0000D7860000}"/>
    <cellStyle name="Komma 2 8 3_7. Other MTM adjustments" xfId="49334" xr:uid="{00000000-0005-0000-0000-0000D8860000}"/>
    <cellStyle name="Komma 2 8 4" xfId="49335" xr:uid="{00000000-0005-0000-0000-0000D9860000}"/>
    <cellStyle name="Komma 2 8 4 2" xfId="49336" xr:uid="{00000000-0005-0000-0000-0000DA860000}"/>
    <cellStyle name="Komma 2 8 4 2 2" xfId="49337" xr:uid="{00000000-0005-0000-0000-0000DB860000}"/>
    <cellStyle name="Komma 2 8 4 3" xfId="49338" xr:uid="{00000000-0005-0000-0000-0000DC860000}"/>
    <cellStyle name="Komma 2 8 4_7. Other MTM adjustments" xfId="49339" xr:uid="{00000000-0005-0000-0000-0000DD860000}"/>
    <cellStyle name="Komma 2 8 5" xfId="49340" xr:uid="{00000000-0005-0000-0000-0000DE860000}"/>
    <cellStyle name="Komma 2 8 5 2" xfId="49341" xr:uid="{00000000-0005-0000-0000-0000DF860000}"/>
    <cellStyle name="Komma 2 8 6" xfId="49342" xr:uid="{00000000-0005-0000-0000-0000E0860000}"/>
    <cellStyle name="Komma 2 8_7. Other MTM adjustments" xfId="49343" xr:uid="{00000000-0005-0000-0000-0000E1860000}"/>
    <cellStyle name="Komma 2 9" xfId="36291" xr:uid="{00000000-0005-0000-0000-0000E2860000}"/>
    <cellStyle name="Komma 2 9 2" xfId="49344" xr:uid="{00000000-0005-0000-0000-0000E3860000}"/>
    <cellStyle name="Komma 2 9 2 2" xfId="49345" xr:uid="{00000000-0005-0000-0000-0000E4860000}"/>
    <cellStyle name="Komma 2 9 3" xfId="49346" xr:uid="{00000000-0005-0000-0000-0000E5860000}"/>
    <cellStyle name="Komma 2 9 3 2" xfId="49347" xr:uid="{00000000-0005-0000-0000-0000E6860000}"/>
    <cellStyle name="Komma 2 9 4" xfId="49348" xr:uid="{00000000-0005-0000-0000-0000E7860000}"/>
    <cellStyle name="Komma 2 9_7. Other MTM adjustments" xfId="49349" xr:uid="{00000000-0005-0000-0000-0000E8860000}"/>
    <cellStyle name="Komma 2_3. Chng in credit spreads" xfId="49350" xr:uid="{00000000-0005-0000-0000-0000E9860000}"/>
    <cellStyle name="Komma 20" xfId="24450" xr:uid="{00000000-0005-0000-0000-0000EA860000}"/>
    <cellStyle name="Komma 20 2" xfId="24451" xr:uid="{00000000-0005-0000-0000-0000EB860000}"/>
    <cellStyle name="Komma 20 3" xfId="24452" xr:uid="{00000000-0005-0000-0000-0000EC860000}"/>
    <cellStyle name="Komma 20 4" xfId="36196" xr:uid="{00000000-0005-0000-0000-0000ED860000}"/>
    <cellStyle name="Komma 20_AVA DVA EL" xfId="24453" xr:uid="{00000000-0005-0000-0000-0000EE860000}"/>
    <cellStyle name="Komma 21" xfId="24454" xr:uid="{00000000-0005-0000-0000-0000EF860000}"/>
    <cellStyle name="Komma 21 2" xfId="36202" xr:uid="{00000000-0005-0000-0000-0000F0860000}"/>
    <cellStyle name="Komma 22" xfId="24455" xr:uid="{00000000-0005-0000-0000-0000F1860000}"/>
    <cellStyle name="Komma 22 2" xfId="36205" xr:uid="{00000000-0005-0000-0000-0000F2860000}"/>
    <cellStyle name="Komma 23" xfId="24456" xr:uid="{00000000-0005-0000-0000-0000F3860000}"/>
    <cellStyle name="Komma 23 2" xfId="36209" xr:uid="{00000000-0005-0000-0000-0000F4860000}"/>
    <cellStyle name="Komma 24" xfId="24457" xr:uid="{00000000-0005-0000-0000-0000F5860000}"/>
    <cellStyle name="Komma 24 2" xfId="36213" xr:uid="{00000000-0005-0000-0000-0000F6860000}"/>
    <cellStyle name="Komma 25" xfId="36217" xr:uid="{00000000-0005-0000-0000-0000F7860000}"/>
    <cellStyle name="Komma 25 2" xfId="49351" xr:uid="{00000000-0005-0000-0000-0000F8860000}"/>
    <cellStyle name="Komma 26" xfId="36222" xr:uid="{00000000-0005-0000-0000-0000F9860000}"/>
    <cellStyle name="Komma 26 2" xfId="49352" xr:uid="{00000000-0005-0000-0000-0000FA860000}"/>
    <cellStyle name="Komma 27" xfId="36224" xr:uid="{00000000-0005-0000-0000-0000FB860000}"/>
    <cellStyle name="Komma 27 2" xfId="49353" xr:uid="{00000000-0005-0000-0000-0000FC860000}"/>
    <cellStyle name="Komma 28" xfId="36227" xr:uid="{00000000-0005-0000-0000-0000FD860000}"/>
    <cellStyle name="Komma 28 2" xfId="49354" xr:uid="{00000000-0005-0000-0000-0000FE860000}"/>
    <cellStyle name="Komma 29" xfId="36229" xr:uid="{00000000-0005-0000-0000-0000FF860000}"/>
    <cellStyle name="Komma 29 2" xfId="49355" xr:uid="{00000000-0005-0000-0000-000000870000}"/>
    <cellStyle name="Komma 3" xfId="7473" xr:uid="{00000000-0005-0000-0000-000001870000}"/>
    <cellStyle name="Komma 3 10" xfId="36004" xr:uid="{00000000-0005-0000-0000-000002870000}"/>
    <cellStyle name="Komma 3 11" xfId="36848" xr:uid="{00000000-0005-0000-0000-000003870000}"/>
    <cellStyle name="Komma 3 12" xfId="49356" xr:uid="{00000000-0005-0000-0000-000004870000}"/>
    <cellStyle name="Komma 3 13" xfId="49357" xr:uid="{00000000-0005-0000-0000-000005870000}"/>
    <cellStyle name="Komma 3 2" xfId="7474" xr:uid="{00000000-0005-0000-0000-000006870000}"/>
    <cellStyle name="Komma 3 2 10" xfId="49358" xr:uid="{00000000-0005-0000-0000-000007870000}"/>
    <cellStyle name="Komma 3 2 11" xfId="49359" xr:uid="{00000000-0005-0000-0000-000008870000}"/>
    <cellStyle name="Komma 3 2 2" xfId="12511" xr:uid="{00000000-0005-0000-0000-000009870000}"/>
    <cellStyle name="Komma 3 2 2 10" xfId="36023" xr:uid="{00000000-0005-0000-0000-00000A870000}"/>
    <cellStyle name="Komma 3 2 2 11" xfId="40090" xr:uid="{00000000-0005-0000-0000-00000B870000}"/>
    <cellStyle name="Komma 3 2 2 2" xfId="12512" xr:uid="{00000000-0005-0000-0000-00000C870000}"/>
    <cellStyle name="Komma 3 2 2 2 2" xfId="24458" xr:uid="{00000000-0005-0000-0000-00000D870000}"/>
    <cellStyle name="Komma 3 2 2 2 2 2" xfId="24459" xr:uid="{00000000-0005-0000-0000-00000E870000}"/>
    <cellStyle name="Komma 3 2 2 2 2 3" xfId="24460" xr:uid="{00000000-0005-0000-0000-00000F870000}"/>
    <cellStyle name="Komma 3 2 2 2 2 4" xfId="49360" xr:uid="{00000000-0005-0000-0000-000010870000}"/>
    <cellStyle name="Komma 3 2 2 2 2 5" xfId="49361" xr:uid="{00000000-0005-0000-0000-000011870000}"/>
    <cellStyle name="Komma 3 2 2 2 2_AVA DVA EL" xfId="24461" xr:uid="{00000000-0005-0000-0000-000012870000}"/>
    <cellStyle name="Komma 3 2 2 2 3" xfId="24462" xr:uid="{00000000-0005-0000-0000-000013870000}"/>
    <cellStyle name="Komma 3 2 2 2 3 2" xfId="24463" xr:uid="{00000000-0005-0000-0000-000014870000}"/>
    <cellStyle name="Komma 3 2 2 2 3 3" xfId="24464" xr:uid="{00000000-0005-0000-0000-000015870000}"/>
    <cellStyle name="Komma 3 2 2 2 3 4" xfId="49362" xr:uid="{00000000-0005-0000-0000-000016870000}"/>
    <cellStyle name="Komma 3 2 2 2 3 5" xfId="49363" xr:uid="{00000000-0005-0000-0000-000017870000}"/>
    <cellStyle name="Komma 3 2 2 2 3_AVA DVA EL" xfId="24465" xr:uid="{00000000-0005-0000-0000-000018870000}"/>
    <cellStyle name="Komma 3 2 2 2 4" xfId="24466" xr:uid="{00000000-0005-0000-0000-000019870000}"/>
    <cellStyle name="Komma 3 2 2 2 4 2" xfId="24467" xr:uid="{00000000-0005-0000-0000-00001A870000}"/>
    <cellStyle name="Komma 3 2 2 2 4 3" xfId="24468" xr:uid="{00000000-0005-0000-0000-00001B870000}"/>
    <cellStyle name="Komma 3 2 2 2 4 4" xfId="49364" xr:uid="{00000000-0005-0000-0000-00001C870000}"/>
    <cellStyle name="Komma 3 2 2 2 4 5" xfId="49365" xr:uid="{00000000-0005-0000-0000-00001D870000}"/>
    <cellStyle name="Komma 3 2 2 2 4_AVA DVA EL" xfId="24469" xr:uid="{00000000-0005-0000-0000-00001E870000}"/>
    <cellStyle name="Komma 3 2 2 2 5" xfId="24470" xr:uid="{00000000-0005-0000-0000-00001F870000}"/>
    <cellStyle name="Komma 3 2 2 2 5 2" xfId="24471" xr:uid="{00000000-0005-0000-0000-000020870000}"/>
    <cellStyle name="Komma 3 2 2 2 5 3" xfId="24472" xr:uid="{00000000-0005-0000-0000-000021870000}"/>
    <cellStyle name="Komma 3 2 2 2 5 4" xfId="49366" xr:uid="{00000000-0005-0000-0000-000022870000}"/>
    <cellStyle name="Komma 3 2 2 2 5_AVA DVA EL" xfId="24473" xr:uid="{00000000-0005-0000-0000-000023870000}"/>
    <cellStyle name="Komma 3 2 2 2 6" xfId="24474" xr:uid="{00000000-0005-0000-0000-000024870000}"/>
    <cellStyle name="Komma 3 2 2 2 7" xfId="24475" xr:uid="{00000000-0005-0000-0000-000025870000}"/>
    <cellStyle name="Komma 3 2 2 2 8" xfId="49367" xr:uid="{00000000-0005-0000-0000-000026870000}"/>
    <cellStyle name="Komma 3 2 2 2 9" xfId="49368" xr:uid="{00000000-0005-0000-0000-000027870000}"/>
    <cellStyle name="Komma 3 2 2 2_AVA DVA EL" xfId="24476" xr:uid="{00000000-0005-0000-0000-000028870000}"/>
    <cellStyle name="Komma 3 2 2 3" xfId="24477" xr:uid="{00000000-0005-0000-0000-000029870000}"/>
    <cellStyle name="Komma 3 2 2 3 2" xfId="24478" xr:uid="{00000000-0005-0000-0000-00002A870000}"/>
    <cellStyle name="Komma 3 2 2 3 3" xfId="24479" xr:uid="{00000000-0005-0000-0000-00002B870000}"/>
    <cellStyle name="Komma 3 2 2 3 4" xfId="49369" xr:uid="{00000000-0005-0000-0000-00002C870000}"/>
    <cellStyle name="Komma 3 2 2 3 5" xfId="49370" xr:uid="{00000000-0005-0000-0000-00002D870000}"/>
    <cellStyle name="Komma 3 2 2 3_AVA DVA EL" xfId="24480" xr:uid="{00000000-0005-0000-0000-00002E870000}"/>
    <cellStyle name="Komma 3 2 2 4" xfId="24481" xr:uid="{00000000-0005-0000-0000-00002F870000}"/>
    <cellStyle name="Komma 3 2 2 4 2" xfId="24482" xr:uid="{00000000-0005-0000-0000-000030870000}"/>
    <cellStyle name="Komma 3 2 2 4 3" xfId="24483" xr:uid="{00000000-0005-0000-0000-000031870000}"/>
    <cellStyle name="Komma 3 2 2 4 4" xfId="49371" xr:uid="{00000000-0005-0000-0000-000032870000}"/>
    <cellStyle name="Komma 3 2 2 4 5" xfId="49372" xr:uid="{00000000-0005-0000-0000-000033870000}"/>
    <cellStyle name="Komma 3 2 2 4_AVA DVA EL" xfId="24484" xr:uid="{00000000-0005-0000-0000-000034870000}"/>
    <cellStyle name="Komma 3 2 2 5" xfId="24485" xr:uid="{00000000-0005-0000-0000-000035870000}"/>
    <cellStyle name="Komma 3 2 2 5 2" xfId="24486" xr:uid="{00000000-0005-0000-0000-000036870000}"/>
    <cellStyle name="Komma 3 2 2 5 3" xfId="24487" xr:uid="{00000000-0005-0000-0000-000037870000}"/>
    <cellStyle name="Komma 3 2 2 5 4" xfId="49373" xr:uid="{00000000-0005-0000-0000-000038870000}"/>
    <cellStyle name="Komma 3 2 2 5 5" xfId="49374" xr:uid="{00000000-0005-0000-0000-000039870000}"/>
    <cellStyle name="Komma 3 2 2 5_AVA DVA EL" xfId="24488" xr:uid="{00000000-0005-0000-0000-00003A870000}"/>
    <cellStyle name="Komma 3 2 2 6" xfId="24489" xr:uid="{00000000-0005-0000-0000-00003B870000}"/>
    <cellStyle name="Komma 3 2 2 6 2" xfId="24490" xr:uid="{00000000-0005-0000-0000-00003C870000}"/>
    <cellStyle name="Komma 3 2 2 6 3" xfId="24491" xr:uid="{00000000-0005-0000-0000-00003D870000}"/>
    <cellStyle name="Komma 3 2 2 6 4" xfId="49375" xr:uid="{00000000-0005-0000-0000-00003E870000}"/>
    <cellStyle name="Komma 3 2 2 6_AVA DVA EL" xfId="24492" xr:uid="{00000000-0005-0000-0000-00003F870000}"/>
    <cellStyle name="Komma 3 2 2 7" xfId="24493" xr:uid="{00000000-0005-0000-0000-000040870000}"/>
    <cellStyle name="Komma 3 2 2 8" xfId="24494" xr:uid="{00000000-0005-0000-0000-000041870000}"/>
    <cellStyle name="Komma 3 2 2 9" xfId="36134" xr:uid="{00000000-0005-0000-0000-000042870000}"/>
    <cellStyle name="Komma 3 2 2_AVA DVA EL" xfId="24495" xr:uid="{00000000-0005-0000-0000-000043870000}"/>
    <cellStyle name="Komma 3 2 3" xfId="12513" xr:uid="{00000000-0005-0000-0000-000044870000}"/>
    <cellStyle name="Komma 3 2 3 10" xfId="40091" xr:uid="{00000000-0005-0000-0000-000045870000}"/>
    <cellStyle name="Komma 3 2 3 2" xfId="24496" xr:uid="{00000000-0005-0000-0000-000046870000}"/>
    <cellStyle name="Komma 3 2 3 2 2" xfId="24497" xr:uid="{00000000-0005-0000-0000-000047870000}"/>
    <cellStyle name="Komma 3 2 3 2 3" xfId="24498" xr:uid="{00000000-0005-0000-0000-000048870000}"/>
    <cellStyle name="Komma 3 2 3 2 4" xfId="49376" xr:uid="{00000000-0005-0000-0000-000049870000}"/>
    <cellStyle name="Komma 3 2 3 2 5" xfId="49377" xr:uid="{00000000-0005-0000-0000-00004A870000}"/>
    <cellStyle name="Komma 3 2 3 2_AVA DVA EL" xfId="24499" xr:uid="{00000000-0005-0000-0000-00004B870000}"/>
    <cellStyle name="Komma 3 2 3 3" xfId="24500" xr:uid="{00000000-0005-0000-0000-00004C870000}"/>
    <cellStyle name="Komma 3 2 3 3 2" xfId="24501" xr:uid="{00000000-0005-0000-0000-00004D870000}"/>
    <cellStyle name="Komma 3 2 3 3 3" xfId="24502" xr:uid="{00000000-0005-0000-0000-00004E870000}"/>
    <cellStyle name="Komma 3 2 3 3 4" xfId="49378" xr:uid="{00000000-0005-0000-0000-00004F870000}"/>
    <cellStyle name="Komma 3 2 3 3 5" xfId="49379" xr:uid="{00000000-0005-0000-0000-000050870000}"/>
    <cellStyle name="Komma 3 2 3 3_AVA DVA EL" xfId="24503" xr:uid="{00000000-0005-0000-0000-000051870000}"/>
    <cellStyle name="Komma 3 2 3 4" xfId="24504" xr:uid="{00000000-0005-0000-0000-000052870000}"/>
    <cellStyle name="Komma 3 2 3 4 2" xfId="24505" xr:uid="{00000000-0005-0000-0000-000053870000}"/>
    <cellStyle name="Komma 3 2 3 4 3" xfId="24506" xr:uid="{00000000-0005-0000-0000-000054870000}"/>
    <cellStyle name="Komma 3 2 3 4 4" xfId="49380" xr:uid="{00000000-0005-0000-0000-000055870000}"/>
    <cellStyle name="Komma 3 2 3 4 5" xfId="49381" xr:uid="{00000000-0005-0000-0000-000056870000}"/>
    <cellStyle name="Komma 3 2 3 4_AVA DVA EL" xfId="24507" xr:uid="{00000000-0005-0000-0000-000057870000}"/>
    <cellStyle name="Komma 3 2 3 5" xfId="24508" xr:uid="{00000000-0005-0000-0000-000058870000}"/>
    <cellStyle name="Komma 3 2 3 5 2" xfId="24509" xr:uid="{00000000-0005-0000-0000-000059870000}"/>
    <cellStyle name="Komma 3 2 3 5 3" xfId="24510" xr:uid="{00000000-0005-0000-0000-00005A870000}"/>
    <cellStyle name="Komma 3 2 3 5 4" xfId="49382" xr:uid="{00000000-0005-0000-0000-00005B870000}"/>
    <cellStyle name="Komma 3 2 3 5_AVA DVA EL" xfId="24511" xr:uid="{00000000-0005-0000-0000-00005C870000}"/>
    <cellStyle name="Komma 3 2 3 6" xfId="24512" xr:uid="{00000000-0005-0000-0000-00005D870000}"/>
    <cellStyle name="Komma 3 2 3 7" xfId="24513" xr:uid="{00000000-0005-0000-0000-00005E870000}"/>
    <cellStyle name="Komma 3 2 3 8" xfId="36343" xr:uid="{00000000-0005-0000-0000-00005F870000}"/>
    <cellStyle name="Komma 3 2 3 9" xfId="36429" xr:uid="{00000000-0005-0000-0000-000060870000}"/>
    <cellStyle name="Komma 3 2 3_AVA DVA EL" xfId="24514" xr:uid="{00000000-0005-0000-0000-000061870000}"/>
    <cellStyle name="Komma 3 2 4" xfId="24515" xr:uid="{00000000-0005-0000-0000-000062870000}"/>
    <cellStyle name="Komma 3 2 4 2" xfId="24516" xr:uid="{00000000-0005-0000-0000-000063870000}"/>
    <cellStyle name="Komma 3 2 4 2 2" xfId="24517" xr:uid="{00000000-0005-0000-0000-000064870000}"/>
    <cellStyle name="Komma 3 2 4 2_AVA DVA EL" xfId="24518" xr:uid="{00000000-0005-0000-0000-000065870000}"/>
    <cellStyle name="Komma 3 2 4 3" xfId="24519" xr:uid="{00000000-0005-0000-0000-000066870000}"/>
    <cellStyle name="Komma 3 2 4 4" xfId="24520" xr:uid="{00000000-0005-0000-0000-000067870000}"/>
    <cellStyle name="Komma 3 2 4 5" xfId="49383" xr:uid="{00000000-0005-0000-0000-000068870000}"/>
    <cellStyle name="Komma 3 2 4 6" xfId="49384" xr:uid="{00000000-0005-0000-0000-000069870000}"/>
    <cellStyle name="Komma 3 2 4_AVA DVA EL" xfId="24521" xr:uid="{00000000-0005-0000-0000-00006A870000}"/>
    <cellStyle name="Komma 3 2 5" xfId="24522" xr:uid="{00000000-0005-0000-0000-00006B870000}"/>
    <cellStyle name="Komma 3 2 5 2" xfId="24523" xr:uid="{00000000-0005-0000-0000-00006C870000}"/>
    <cellStyle name="Komma 3 2 5 3" xfId="24524" xr:uid="{00000000-0005-0000-0000-00006D870000}"/>
    <cellStyle name="Komma 3 2 5 4" xfId="49385" xr:uid="{00000000-0005-0000-0000-00006E870000}"/>
    <cellStyle name="Komma 3 2 5 5" xfId="49386" xr:uid="{00000000-0005-0000-0000-00006F870000}"/>
    <cellStyle name="Komma 3 2 5_AVA DVA EL" xfId="24525" xr:uid="{00000000-0005-0000-0000-000070870000}"/>
    <cellStyle name="Komma 3 2 6" xfId="24526" xr:uid="{00000000-0005-0000-0000-000071870000}"/>
    <cellStyle name="Komma 3 2 6 2" xfId="24527" xr:uid="{00000000-0005-0000-0000-000072870000}"/>
    <cellStyle name="Komma 3 2 6 3" xfId="24528" xr:uid="{00000000-0005-0000-0000-000073870000}"/>
    <cellStyle name="Komma 3 2 6 4" xfId="49387" xr:uid="{00000000-0005-0000-0000-000074870000}"/>
    <cellStyle name="Komma 3 2 6 5" xfId="49388" xr:uid="{00000000-0005-0000-0000-000075870000}"/>
    <cellStyle name="Komma 3 2 6_AVA DVA EL" xfId="24529" xr:uid="{00000000-0005-0000-0000-000076870000}"/>
    <cellStyle name="Komma 3 2 7" xfId="24530" xr:uid="{00000000-0005-0000-0000-000077870000}"/>
    <cellStyle name="Komma 3 2 7 2" xfId="24531" xr:uid="{00000000-0005-0000-0000-000078870000}"/>
    <cellStyle name="Komma 3 2 7 3" xfId="24532" xr:uid="{00000000-0005-0000-0000-000079870000}"/>
    <cellStyle name="Komma 3 2 7 4" xfId="49389" xr:uid="{00000000-0005-0000-0000-00007A870000}"/>
    <cellStyle name="Komma 3 2 7_AVA DVA EL" xfId="24533" xr:uid="{00000000-0005-0000-0000-00007B870000}"/>
    <cellStyle name="Komma 3 2 8" xfId="24534" xr:uid="{00000000-0005-0000-0000-00007C870000}"/>
    <cellStyle name="Komma 3 2 9" xfId="40089" xr:uid="{00000000-0005-0000-0000-00007D870000}"/>
    <cellStyle name="Komma 3 2_7. Other MTM adjustments" xfId="49390" xr:uid="{00000000-0005-0000-0000-00007E870000}"/>
    <cellStyle name="Komma 3 3" xfId="7475" xr:uid="{00000000-0005-0000-0000-00007F870000}"/>
    <cellStyle name="Komma 3 3 10" xfId="49391" xr:uid="{00000000-0005-0000-0000-000080870000}"/>
    <cellStyle name="Komma 3 3 11" xfId="49392" xr:uid="{00000000-0005-0000-0000-000081870000}"/>
    <cellStyle name="Komma 3 3 2" xfId="7476" xr:uid="{00000000-0005-0000-0000-000082870000}"/>
    <cellStyle name="Komma 3 3 2 10" xfId="40093" xr:uid="{00000000-0005-0000-0000-000083870000}"/>
    <cellStyle name="Komma 3 3 2 2" xfId="24535" xr:uid="{00000000-0005-0000-0000-000084870000}"/>
    <cellStyle name="Komma 3 3 2 2 2" xfId="24536" xr:uid="{00000000-0005-0000-0000-000085870000}"/>
    <cellStyle name="Komma 3 3 2 2 3" xfId="24537" xr:uid="{00000000-0005-0000-0000-000086870000}"/>
    <cellStyle name="Komma 3 3 2 2 4" xfId="49393" xr:uid="{00000000-0005-0000-0000-000087870000}"/>
    <cellStyle name="Komma 3 3 2 2 5" xfId="49394" xr:uid="{00000000-0005-0000-0000-000088870000}"/>
    <cellStyle name="Komma 3 3 2 2_AVA DVA EL" xfId="24538" xr:uid="{00000000-0005-0000-0000-000089870000}"/>
    <cellStyle name="Komma 3 3 2 3" xfId="24539" xr:uid="{00000000-0005-0000-0000-00008A870000}"/>
    <cellStyle name="Komma 3 3 2 3 2" xfId="24540" xr:uid="{00000000-0005-0000-0000-00008B870000}"/>
    <cellStyle name="Komma 3 3 2 3 3" xfId="24541" xr:uid="{00000000-0005-0000-0000-00008C870000}"/>
    <cellStyle name="Komma 3 3 2 3 4" xfId="49395" xr:uid="{00000000-0005-0000-0000-00008D870000}"/>
    <cellStyle name="Komma 3 3 2 3 5" xfId="49396" xr:uid="{00000000-0005-0000-0000-00008E870000}"/>
    <cellStyle name="Komma 3 3 2 3_AVA DVA EL" xfId="24542" xr:uid="{00000000-0005-0000-0000-00008F870000}"/>
    <cellStyle name="Komma 3 3 2 4" xfId="24543" xr:uid="{00000000-0005-0000-0000-000090870000}"/>
    <cellStyle name="Komma 3 3 2 4 2" xfId="24544" xr:uid="{00000000-0005-0000-0000-000091870000}"/>
    <cellStyle name="Komma 3 3 2 4 3" xfId="24545" xr:uid="{00000000-0005-0000-0000-000092870000}"/>
    <cellStyle name="Komma 3 3 2 4 4" xfId="49397" xr:uid="{00000000-0005-0000-0000-000093870000}"/>
    <cellStyle name="Komma 3 3 2 4 5" xfId="49398" xr:uid="{00000000-0005-0000-0000-000094870000}"/>
    <cellStyle name="Komma 3 3 2 4_AVA DVA EL" xfId="24546" xr:uid="{00000000-0005-0000-0000-000095870000}"/>
    <cellStyle name="Komma 3 3 2 5" xfId="24547" xr:uid="{00000000-0005-0000-0000-000096870000}"/>
    <cellStyle name="Komma 3 3 2 5 2" xfId="24548" xr:uid="{00000000-0005-0000-0000-000097870000}"/>
    <cellStyle name="Komma 3 3 2 5 3" xfId="24549" xr:uid="{00000000-0005-0000-0000-000098870000}"/>
    <cellStyle name="Komma 3 3 2 5 4" xfId="49399" xr:uid="{00000000-0005-0000-0000-000099870000}"/>
    <cellStyle name="Komma 3 3 2 5_AVA DVA EL" xfId="24550" xr:uid="{00000000-0005-0000-0000-00009A870000}"/>
    <cellStyle name="Komma 3 3 2 6" xfId="24551" xr:uid="{00000000-0005-0000-0000-00009B870000}"/>
    <cellStyle name="Komma 3 3 2 7" xfId="24552" xr:uid="{00000000-0005-0000-0000-00009C870000}"/>
    <cellStyle name="Komma 3 3 2 8" xfId="36163" xr:uid="{00000000-0005-0000-0000-00009D870000}"/>
    <cellStyle name="Komma 3 3 2 9" xfId="36017" xr:uid="{00000000-0005-0000-0000-00009E870000}"/>
    <cellStyle name="Komma 3 3 2_A01" xfId="35921" xr:uid="{00000000-0005-0000-0000-00009F870000}"/>
    <cellStyle name="Komma 3 3 3" xfId="24553" xr:uid="{00000000-0005-0000-0000-0000A0870000}"/>
    <cellStyle name="Komma 3 3 3 2" xfId="24554" xr:uid="{00000000-0005-0000-0000-0000A1870000}"/>
    <cellStyle name="Komma 3 3 3 3" xfId="24555" xr:uid="{00000000-0005-0000-0000-0000A2870000}"/>
    <cellStyle name="Komma 3 3 3 4" xfId="36355" xr:uid="{00000000-0005-0000-0000-0000A3870000}"/>
    <cellStyle name="Komma 3 3 3 5" xfId="49400" xr:uid="{00000000-0005-0000-0000-0000A4870000}"/>
    <cellStyle name="Komma 3 3 3 6" xfId="49401" xr:uid="{00000000-0005-0000-0000-0000A5870000}"/>
    <cellStyle name="Komma 3 3 3_AVA DVA EL" xfId="24556" xr:uid="{00000000-0005-0000-0000-0000A6870000}"/>
    <cellStyle name="Komma 3 3 4" xfId="24557" xr:uid="{00000000-0005-0000-0000-0000A7870000}"/>
    <cellStyle name="Komma 3 3 4 2" xfId="24558" xr:uid="{00000000-0005-0000-0000-0000A8870000}"/>
    <cellStyle name="Komma 3 3 4 3" xfId="24559" xr:uid="{00000000-0005-0000-0000-0000A9870000}"/>
    <cellStyle name="Komma 3 3 4 4" xfId="49402" xr:uid="{00000000-0005-0000-0000-0000AA870000}"/>
    <cellStyle name="Komma 3 3 4 5" xfId="49403" xr:uid="{00000000-0005-0000-0000-0000AB870000}"/>
    <cellStyle name="Komma 3 3 4_AVA DVA EL" xfId="24560" xr:uid="{00000000-0005-0000-0000-0000AC870000}"/>
    <cellStyle name="Komma 3 3 5" xfId="24561" xr:uid="{00000000-0005-0000-0000-0000AD870000}"/>
    <cellStyle name="Komma 3 3 5 2" xfId="24562" xr:uid="{00000000-0005-0000-0000-0000AE870000}"/>
    <cellStyle name="Komma 3 3 5 3" xfId="24563" xr:uid="{00000000-0005-0000-0000-0000AF870000}"/>
    <cellStyle name="Komma 3 3 5 4" xfId="49404" xr:uid="{00000000-0005-0000-0000-0000B0870000}"/>
    <cellStyle name="Komma 3 3 5 5" xfId="49405" xr:uid="{00000000-0005-0000-0000-0000B1870000}"/>
    <cellStyle name="Komma 3 3 5_AVA DVA EL" xfId="24564" xr:uid="{00000000-0005-0000-0000-0000B2870000}"/>
    <cellStyle name="Komma 3 3 6" xfId="24565" xr:uid="{00000000-0005-0000-0000-0000B3870000}"/>
    <cellStyle name="Komma 3 3 6 2" xfId="24566" xr:uid="{00000000-0005-0000-0000-0000B4870000}"/>
    <cellStyle name="Komma 3 3 6 3" xfId="24567" xr:uid="{00000000-0005-0000-0000-0000B5870000}"/>
    <cellStyle name="Komma 3 3 6 4" xfId="49406" xr:uid="{00000000-0005-0000-0000-0000B6870000}"/>
    <cellStyle name="Komma 3 3 6_AVA DVA EL" xfId="24568" xr:uid="{00000000-0005-0000-0000-0000B7870000}"/>
    <cellStyle name="Komma 3 3 7" xfId="24569" xr:uid="{00000000-0005-0000-0000-0000B8870000}"/>
    <cellStyle name="Komma 3 3 8" xfId="40092" xr:uid="{00000000-0005-0000-0000-0000B9870000}"/>
    <cellStyle name="Komma 3 3 9" xfId="49407" xr:uid="{00000000-0005-0000-0000-0000BA870000}"/>
    <cellStyle name="Komma 3 3_7. Other MTM adjustments" xfId="49408" xr:uid="{00000000-0005-0000-0000-0000BB870000}"/>
    <cellStyle name="Komma 3 4" xfId="7477" xr:uid="{00000000-0005-0000-0000-0000BC870000}"/>
    <cellStyle name="Komma 3 4 10" xfId="49409" xr:uid="{00000000-0005-0000-0000-0000BD870000}"/>
    <cellStyle name="Komma 3 4 2" xfId="7478" xr:uid="{00000000-0005-0000-0000-0000BE870000}"/>
    <cellStyle name="Komma 3 4 2 2" xfId="24570" xr:uid="{00000000-0005-0000-0000-0000BF870000}"/>
    <cellStyle name="Komma 3 4 2 3" xfId="24571" xr:uid="{00000000-0005-0000-0000-0000C0870000}"/>
    <cellStyle name="Komma 3 4 2 4" xfId="36320" xr:uid="{00000000-0005-0000-0000-0000C1870000}"/>
    <cellStyle name="Komma 3 4 2 5" xfId="49410" xr:uid="{00000000-0005-0000-0000-0000C2870000}"/>
    <cellStyle name="Komma 3 4 2_AVA DVA EL" xfId="24572" xr:uid="{00000000-0005-0000-0000-0000C3870000}"/>
    <cellStyle name="Komma 3 4 3" xfId="24573" xr:uid="{00000000-0005-0000-0000-0000C4870000}"/>
    <cellStyle name="Komma 3 4 3 2" xfId="24574" xr:uid="{00000000-0005-0000-0000-0000C5870000}"/>
    <cellStyle name="Komma 3 4 3 3" xfId="24575" xr:uid="{00000000-0005-0000-0000-0000C6870000}"/>
    <cellStyle name="Komma 3 4 3 4" xfId="49411" xr:uid="{00000000-0005-0000-0000-0000C7870000}"/>
    <cellStyle name="Komma 3 4 3 5" xfId="49412" xr:uid="{00000000-0005-0000-0000-0000C8870000}"/>
    <cellStyle name="Komma 3 4 3_AVA DVA EL" xfId="24576" xr:uid="{00000000-0005-0000-0000-0000C9870000}"/>
    <cellStyle name="Komma 3 4 4" xfId="24577" xr:uid="{00000000-0005-0000-0000-0000CA870000}"/>
    <cellStyle name="Komma 3 4 4 2" xfId="24578" xr:uid="{00000000-0005-0000-0000-0000CB870000}"/>
    <cellStyle name="Komma 3 4 4 3" xfId="24579" xr:uid="{00000000-0005-0000-0000-0000CC870000}"/>
    <cellStyle name="Komma 3 4 4 4" xfId="49413" xr:uid="{00000000-0005-0000-0000-0000CD870000}"/>
    <cellStyle name="Komma 3 4 4 5" xfId="49414" xr:uid="{00000000-0005-0000-0000-0000CE870000}"/>
    <cellStyle name="Komma 3 4 4_AVA DVA EL" xfId="24580" xr:uid="{00000000-0005-0000-0000-0000CF870000}"/>
    <cellStyle name="Komma 3 4 5" xfId="24581" xr:uid="{00000000-0005-0000-0000-0000D0870000}"/>
    <cellStyle name="Komma 3 4 5 2" xfId="24582" xr:uid="{00000000-0005-0000-0000-0000D1870000}"/>
    <cellStyle name="Komma 3 4 5 3" xfId="24583" xr:uid="{00000000-0005-0000-0000-0000D2870000}"/>
    <cellStyle name="Komma 3 4 5 4" xfId="49415" xr:uid="{00000000-0005-0000-0000-0000D3870000}"/>
    <cellStyle name="Komma 3 4 5_AVA DVA EL" xfId="24584" xr:uid="{00000000-0005-0000-0000-0000D4870000}"/>
    <cellStyle name="Komma 3 4 6" xfId="24585" xr:uid="{00000000-0005-0000-0000-0000D5870000}"/>
    <cellStyle name="Komma 3 4 6 2" xfId="24586" xr:uid="{00000000-0005-0000-0000-0000D6870000}"/>
    <cellStyle name="Komma 3 4 6_AVA DVA EL" xfId="24587" xr:uid="{00000000-0005-0000-0000-0000D7870000}"/>
    <cellStyle name="Komma 3 4 7" xfId="24588" xr:uid="{00000000-0005-0000-0000-0000D8870000}"/>
    <cellStyle name="Komma 3 4 8" xfId="40094" xr:uid="{00000000-0005-0000-0000-0000D9870000}"/>
    <cellStyle name="Komma 3 4 9" xfId="49416" xr:uid="{00000000-0005-0000-0000-0000DA870000}"/>
    <cellStyle name="Komma 3 4_A01" xfId="12514" xr:uid="{00000000-0005-0000-0000-0000DB870000}"/>
    <cellStyle name="Komma 3 5" xfId="24589" xr:uid="{00000000-0005-0000-0000-0000DC870000}"/>
    <cellStyle name="Komma 3 5 2" xfId="24590" xr:uid="{00000000-0005-0000-0000-0000DD870000}"/>
    <cellStyle name="Komma 3 5 2 2" xfId="49417" xr:uid="{00000000-0005-0000-0000-0000DE870000}"/>
    <cellStyle name="Komma 3 5 2 2 2" xfId="49418" xr:uid="{00000000-0005-0000-0000-0000DF870000}"/>
    <cellStyle name="Komma 3 5 2 3" xfId="49419" xr:uid="{00000000-0005-0000-0000-0000E0870000}"/>
    <cellStyle name="Komma 3 5 2 4" xfId="49420" xr:uid="{00000000-0005-0000-0000-0000E1870000}"/>
    <cellStyle name="Komma 3 5 2_7. Other MTM adjustments" xfId="49421" xr:uid="{00000000-0005-0000-0000-0000E2870000}"/>
    <cellStyle name="Komma 3 5 3" xfId="24591" xr:uid="{00000000-0005-0000-0000-0000E3870000}"/>
    <cellStyle name="Komma 3 5 3 2" xfId="49422" xr:uid="{00000000-0005-0000-0000-0000E4870000}"/>
    <cellStyle name="Komma 3 5 4" xfId="36063" xr:uid="{00000000-0005-0000-0000-0000E5870000}"/>
    <cellStyle name="Komma 3 5 4 2" xfId="49423" xr:uid="{00000000-0005-0000-0000-0000E6870000}"/>
    <cellStyle name="Komma 3 5 5" xfId="40095" xr:uid="{00000000-0005-0000-0000-0000E7870000}"/>
    <cellStyle name="Komma 3 5 6" xfId="49424" xr:uid="{00000000-0005-0000-0000-0000E8870000}"/>
    <cellStyle name="Komma 3 5 7" xfId="49425" xr:uid="{00000000-0005-0000-0000-0000E9870000}"/>
    <cellStyle name="Komma 3 5_7. Other MTM adjustments" xfId="49426" xr:uid="{00000000-0005-0000-0000-0000EA870000}"/>
    <cellStyle name="Komma 3 6" xfId="24592" xr:uid="{00000000-0005-0000-0000-0000EB870000}"/>
    <cellStyle name="Komma 3 6 2" xfId="24593" xr:uid="{00000000-0005-0000-0000-0000EC870000}"/>
    <cellStyle name="Komma 3 6 3" xfId="24594" xr:uid="{00000000-0005-0000-0000-0000ED870000}"/>
    <cellStyle name="Komma 3 6 4" xfId="36107" xr:uid="{00000000-0005-0000-0000-0000EE870000}"/>
    <cellStyle name="Komma 3 6 5" xfId="49427" xr:uid="{00000000-0005-0000-0000-0000EF870000}"/>
    <cellStyle name="Komma 3 6_AVA DVA EL" xfId="24595" xr:uid="{00000000-0005-0000-0000-0000F0870000}"/>
    <cellStyle name="Komma 3 7" xfId="24596" xr:uid="{00000000-0005-0000-0000-0000F1870000}"/>
    <cellStyle name="Komma 3 7 2" xfId="24597" xr:uid="{00000000-0005-0000-0000-0000F2870000}"/>
    <cellStyle name="Komma 3 7 3" xfId="24598" xr:uid="{00000000-0005-0000-0000-0000F3870000}"/>
    <cellStyle name="Komma 3 7 4" xfId="36293" xr:uid="{00000000-0005-0000-0000-0000F4870000}"/>
    <cellStyle name="Komma 3 7 5" xfId="49428" xr:uid="{00000000-0005-0000-0000-0000F5870000}"/>
    <cellStyle name="Komma 3 7_AVA DVA EL" xfId="24599" xr:uid="{00000000-0005-0000-0000-0000F6870000}"/>
    <cellStyle name="Komma 3 8" xfId="24600" xr:uid="{00000000-0005-0000-0000-0000F7870000}"/>
    <cellStyle name="Komma 3 8 2" xfId="24601" xr:uid="{00000000-0005-0000-0000-0000F8870000}"/>
    <cellStyle name="Komma 3 8 3" xfId="24602" xr:uid="{00000000-0005-0000-0000-0000F9870000}"/>
    <cellStyle name="Komma 3 8 4" xfId="36423" xr:uid="{00000000-0005-0000-0000-0000FA870000}"/>
    <cellStyle name="Komma 3 8_AVA DVA EL" xfId="24603" xr:uid="{00000000-0005-0000-0000-0000FB870000}"/>
    <cellStyle name="Komma 3 9" xfId="24604" xr:uid="{00000000-0005-0000-0000-0000FC870000}"/>
    <cellStyle name="Komma 3_3. Chng in credit spreads" xfId="49429" xr:uid="{00000000-0005-0000-0000-0000FD870000}"/>
    <cellStyle name="Komma 30" xfId="36231" xr:uid="{00000000-0005-0000-0000-0000FE870000}"/>
    <cellStyle name="Komma 30 2" xfId="36575" xr:uid="{00000000-0005-0000-0000-0000FF870000}"/>
    <cellStyle name="Komma 31" xfId="40244" xr:uid="{00000000-0005-0000-0000-000000880000}"/>
    <cellStyle name="Komma 31 2" xfId="49430" xr:uid="{00000000-0005-0000-0000-000001880000}"/>
    <cellStyle name="Komma 32" xfId="49431" xr:uid="{00000000-0005-0000-0000-000002880000}"/>
    <cellStyle name="Komma 32 2" xfId="49432" xr:uid="{00000000-0005-0000-0000-000003880000}"/>
    <cellStyle name="Komma 33" xfId="49433" xr:uid="{00000000-0005-0000-0000-000004880000}"/>
    <cellStyle name="Komma 33 2" xfId="49434" xr:uid="{00000000-0005-0000-0000-000005880000}"/>
    <cellStyle name="Komma 34" xfId="49435" xr:uid="{00000000-0005-0000-0000-000006880000}"/>
    <cellStyle name="Komma 34 2" xfId="49436" xr:uid="{00000000-0005-0000-0000-000007880000}"/>
    <cellStyle name="Komma 35" xfId="49437" xr:uid="{00000000-0005-0000-0000-000008880000}"/>
    <cellStyle name="Komma 35 2" xfId="49438" xr:uid="{00000000-0005-0000-0000-000009880000}"/>
    <cellStyle name="Komma 36" xfId="49439" xr:uid="{00000000-0005-0000-0000-00000A880000}"/>
    <cellStyle name="Komma 36 2" xfId="49440" xr:uid="{00000000-0005-0000-0000-00000B880000}"/>
    <cellStyle name="Komma 37" xfId="49441" xr:uid="{00000000-0005-0000-0000-00000C880000}"/>
    <cellStyle name="Komma 37 2" xfId="49442" xr:uid="{00000000-0005-0000-0000-00000D880000}"/>
    <cellStyle name="Komma 38" xfId="49443" xr:uid="{00000000-0005-0000-0000-00000E880000}"/>
    <cellStyle name="Komma 38 2" xfId="49444" xr:uid="{00000000-0005-0000-0000-00000F880000}"/>
    <cellStyle name="Komma 39" xfId="49445" xr:uid="{00000000-0005-0000-0000-000010880000}"/>
    <cellStyle name="Komma 39 2" xfId="49446" xr:uid="{00000000-0005-0000-0000-000011880000}"/>
    <cellStyle name="Komma 4" xfId="7479" xr:uid="{00000000-0005-0000-0000-000012880000}"/>
    <cellStyle name="Komma 4 2" xfId="7480" xr:uid="{00000000-0005-0000-0000-000013880000}"/>
    <cellStyle name="Komma 4 2 2" xfId="24605" xr:uid="{00000000-0005-0000-0000-000014880000}"/>
    <cellStyle name="Komma 4 2 2 2" xfId="24606" xr:uid="{00000000-0005-0000-0000-000015880000}"/>
    <cellStyle name="Komma 4 2 2 3" xfId="24607" xr:uid="{00000000-0005-0000-0000-000016880000}"/>
    <cellStyle name="Komma 4 2 2 4" xfId="36136" xr:uid="{00000000-0005-0000-0000-000017880000}"/>
    <cellStyle name="Komma 4 2 2 5" xfId="40097" xr:uid="{00000000-0005-0000-0000-000018880000}"/>
    <cellStyle name="Komma 4 2 2_AVA DVA EL" xfId="24608" xr:uid="{00000000-0005-0000-0000-000019880000}"/>
    <cellStyle name="Komma 4 2 3" xfId="24609" xr:uid="{00000000-0005-0000-0000-00001A880000}"/>
    <cellStyle name="Komma 4 2 3 2" xfId="36345" xr:uid="{00000000-0005-0000-0000-00001B880000}"/>
    <cellStyle name="Komma 4 2 4" xfId="40096" xr:uid="{00000000-0005-0000-0000-00001C880000}"/>
    <cellStyle name="Komma 4 2_AVA DVA EL" xfId="24610" xr:uid="{00000000-0005-0000-0000-00001D880000}"/>
    <cellStyle name="Komma 4 3" xfId="24611" xr:uid="{00000000-0005-0000-0000-00001E880000}"/>
    <cellStyle name="Komma 4 3 2" xfId="24612" xr:uid="{00000000-0005-0000-0000-00001F880000}"/>
    <cellStyle name="Komma 4 3 2 2" xfId="36356" xr:uid="{00000000-0005-0000-0000-000020880000}"/>
    <cellStyle name="Komma 4 3 2 2 2" xfId="49447" xr:uid="{00000000-0005-0000-0000-000021880000}"/>
    <cellStyle name="Komma 4 3 2 3" xfId="40099" xr:uid="{00000000-0005-0000-0000-000022880000}"/>
    <cellStyle name="Komma 4 3 2 4" xfId="49448" xr:uid="{00000000-0005-0000-0000-000023880000}"/>
    <cellStyle name="Komma 4 3 2_7. Other MTM adjustments" xfId="49449" xr:uid="{00000000-0005-0000-0000-000024880000}"/>
    <cellStyle name="Komma 4 3 3" xfId="24613" xr:uid="{00000000-0005-0000-0000-000025880000}"/>
    <cellStyle name="Komma 4 3 3 2" xfId="49450" xr:uid="{00000000-0005-0000-0000-000026880000}"/>
    <cellStyle name="Komma 4 3 4" xfId="36166" xr:uid="{00000000-0005-0000-0000-000027880000}"/>
    <cellStyle name="Komma 4 3 5" xfId="40098" xr:uid="{00000000-0005-0000-0000-000028880000}"/>
    <cellStyle name="Komma 4 3_7. Other MTM adjustments" xfId="49451" xr:uid="{00000000-0005-0000-0000-000029880000}"/>
    <cellStyle name="Komma 4 4" xfId="24614" xr:uid="{00000000-0005-0000-0000-00002A880000}"/>
    <cellStyle name="Komma 4 4 2" xfId="24615" xr:uid="{00000000-0005-0000-0000-00002B880000}"/>
    <cellStyle name="Komma 4 4 2 2" xfId="36323" xr:uid="{00000000-0005-0000-0000-00002C880000}"/>
    <cellStyle name="Komma 4 4 2 2 2" xfId="49452" xr:uid="{00000000-0005-0000-0000-00002D880000}"/>
    <cellStyle name="Komma 4 4 2 3" xfId="49453" xr:uid="{00000000-0005-0000-0000-00002E880000}"/>
    <cellStyle name="Komma 4 4 2_7. Other MTM adjustments" xfId="49454" xr:uid="{00000000-0005-0000-0000-00002F880000}"/>
    <cellStyle name="Komma 4 4 3" xfId="24616" xr:uid="{00000000-0005-0000-0000-000030880000}"/>
    <cellStyle name="Komma 4 4 3 2" xfId="49455" xr:uid="{00000000-0005-0000-0000-000031880000}"/>
    <cellStyle name="Komma 4 4 3 2 2" xfId="49456" xr:uid="{00000000-0005-0000-0000-000032880000}"/>
    <cellStyle name="Komma 4 4 3 3" xfId="49457" xr:uid="{00000000-0005-0000-0000-000033880000}"/>
    <cellStyle name="Komma 4 4 3_7. Other MTM adjustments" xfId="49458" xr:uid="{00000000-0005-0000-0000-000034880000}"/>
    <cellStyle name="Komma 4 4 4" xfId="36108" xr:uid="{00000000-0005-0000-0000-000035880000}"/>
    <cellStyle name="Komma 4 4 4 2" xfId="49459" xr:uid="{00000000-0005-0000-0000-000036880000}"/>
    <cellStyle name="Komma 4 4 5" xfId="40100" xr:uid="{00000000-0005-0000-0000-000037880000}"/>
    <cellStyle name="Komma 4 4_7. Other MTM adjustments" xfId="49460" xr:uid="{00000000-0005-0000-0000-000038880000}"/>
    <cellStyle name="Komma 4 5" xfId="24617" xr:uid="{00000000-0005-0000-0000-000039880000}"/>
    <cellStyle name="Komma 4 5 2" xfId="24618" xr:uid="{00000000-0005-0000-0000-00003A880000}"/>
    <cellStyle name="Komma 4 5 3" xfId="24619" xr:uid="{00000000-0005-0000-0000-00003B880000}"/>
    <cellStyle name="Komma 4 5 4" xfId="36294" xr:uid="{00000000-0005-0000-0000-00003C880000}"/>
    <cellStyle name="Komma 4 5_AVA DVA EL" xfId="24620" xr:uid="{00000000-0005-0000-0000-00003D880000}"/>
    <cellStyle name="Komma 4 6" xfId="24621" xr:uid="{00000000-0005-0000-0000-00003E880000}"/>
    <cellStyle name="Komma 4 7" xfId="49461" xr:uid="{00000000-0005-0000-0000-00003F880000}"/>
    <cellStyle name="Komma 4_11" xfId="7481" xr:uid="{00000000-0005-0000-0000-000040880000}"/>
    <cellStyle name="Komma 40" xfId="49462" xr:uid="{00000000-0005-0000-0000-000041880000}"/>
    <cellStyle name="Komma 40 2" xfId="49463" xr:uid="{00000000-0005-0000-0000-000042880000}"/>
    <cellStyle name="Komma 41" xfId="49464" xr:uid="{00000000-0005-0000-0000-000043880000}"/>
    <cellStyle name="Komma 41 2" xfId="49465" xr:uid="{00000000-0005-0000-0000-000044880000}"/>
    <cellStyle name="Komma 42" xfId="49466" xr:uid="{00000000-0005-0000-0000-000045880000}"/>
    <cellStyle name="Komma 42 2" xfId="49467" xr:uid="{00000000-0005-0000-0000-000046880000}"/>
    <cellStyle name="Komma 43" xfId="49468" xr:uid="{00000000-0005-0000-0000-000047880000}"/>
    <cellStyle name="Komma 43 2" xfId="49469" xr:uid="{00000000-0005-0000-0000-000048880000}"/>
    <cellStyle name="Komma 44" xfId="49470" xr:uid="{00000000-0005-0000-0000-000049880000}"/>
    <cellStyle name="Komma 44 2" xfId="49471" xr:uid="{00000000-0005-0000-0000-00004A880000}"/>
    <cellStyle name="Komma 45" xfId="49472" xr:uid="{00000000-0005-0000-0000-00004B880000}"/>
    <cellStyle name="Komma 45 2" xfId="49473" xr:uid="{00000000-0005-0000-0000-00004C880000}"/>
    <cellStyle name="Komma 46" xfId="49474" xr:uid="{00000000-0005-0000-0000-00004D880000}"/>
    <cellStyle name="Komma 46 2" xfId="49475" xr:uid="{00000000-0005-0000-0000-00004E880000}"/>
    <cellStyle name="Komma 47" xfId="49476" xr:uid="{00000000-0005-0000-0000-00004F880000}"/>
    <cellStyle name="Komma 47 2" xfId="49477" xr:uid="{00000000-0005-0000-0000-000050880000}"/>
    <cellStyle name="Komma 48" xfId="49478" xr:uid="{00000000-0005-0000-0000-000051880000}"/>
    <cellStyle name="Komma 48 2" xfId="49479" xr:uid="{00000000-0005-0000-0000-000052880000}"/>
    <cellStyle name="Komma 49" xfId="49480" xr:uid="{00000000-0005-0000-0000-000053880000}"/>
    <cellStyle name="Komma 49 2" xfId="49481" xr:uid="{00000000-0005-0000-0000-000054880000}"/>
    <cellStyle name="Komma 5" xfId="7482" xr:uid="{00000000-0005-0000-0000-000055880000}"/>
    <cellStyle name="Komma 5 10" xfId="36849" xr:uid="{00000000-0005-0000-0000-000056880000}"/>
    <cellStyle name="Komma 5 11" xfId="49482" xr:uid="{00000000-0005-0000-0000-000057880000}"/>
    <cellStyle name="Komma 5 12" xfId="49483" xr:uid="{00000000-0005-0000-0000-000058880000}"/>
    <cellStyle name="Komma 5 13" xfId="49484" xr:uid="{00000000-0005-0000-0000-000059880000}"/>
    <cellStyle name="Komma 5 2" xfId="7483" xr:uid="{00000000-0005-0000-0000-00005A880000}"/>
    <cellStyle name="Komma 5 2 10" xfId="49485" xr:uid="{00000000-0005-0000-0000-00005B880000}"/>
    <cellStyle name="Komma 5 2 11" xfId="49486" xr:uid="{00000000-0005-0000-0000-00005C880000}"/>
    <cellStyle name="Komma 5 2 2" xfId="12515" xr:uid="{00000000-0005-0000-0000-00005D880000}"/>
    <cellStyle name="Komma 5 2 2 10" xfId="36021" xr:uid="{00000000-0005-0000-0000-00005E880000}"/>
    <cellStyle name="Komma 5 2 2 2" xfId="12516" xr:uid="{00000000-0005-0000-0000-00005F880000}"/>
    <cellStyle name="Komma 5 2 2 2 2" xfId="24622" xr:uid="{00000000-0005-0000-0000-000060880000}"/>
    <cellStyle name="Komma 5 2 2 2 2 2" xfId="24623" xr:uid="{00000000-0005-0000-0000-000061880000}"/>
    <cellStyle name="Komma 5 2 2 2 2 3" xfId="24624" xr:uid="{00000000-0005-0000-0000-000062880000}"/>
    <cellStyle name="Komma 5 2 2 2 2 4" xfId="49487" xr:uid="{00000000-0005-0000-0000-000063880000}"/>
    <cellStyle name="Komma 5 2 2 2 2 5" xfId="49488" xr:uid="{00000000-0005-0000-0000-000064880000}"/>
    <cellStyle name="Komma 5 2 2 2 2_AVA DVA EL" xfId="24625" xr:uid="{00000000-0005-0000-0000-000065880000}"/>
    <cellStyle name="Komma 5 2 2 2 3" xfId="24626" xr:uid="{00000000-0005-0000-0000-000066880000}"/>
    <cellStyle name="Komma 5 2 2 2 3 2" xfId="24627" xr:uid="{00000000-0005-0000-0000-000067880000}"/>
    <cellStyle name="Komma 5 2 2 2 3 3" xfId="24628" xr:uid="{00000000-0005-0000-0000-000068880000}"/>
    <cellStyle name="Komma 5 2 2 2 3 4" xfId="49489" xr:uid="{00000000-0005-0000-0000-000069880000}"/>
    <cellStyle name="Komma 5 2 2 2 3 5" xfId="49490" xr:uid="{00000000-0005-0000-0000-00006A880000}"/>
    <cellStyle name="Komma 5 2 2 2 3_AVA DVA EL" xfId="24629" xr:uid="{00000000-0005-0000-0000-00006B880000}"/>
    <cellStyle name="Komma 5 2 2 2 4" xfId="24630" xr:uid="{00000000-0005-0000-0000-00006C880000}"/>
    <cellStyle name="Komma 5 2 2 2 4 2" xfId="24631" xr:uid="{00000000-0005-0000-0000-00006D880000}"/>
    <cellStyle name="Komma 5 2 2 2 4 3" xfId="24632" xr:uid="{00000000-0005-0000-0000-00006E880000}"/>
    <cellStyle name="Komma 5 2 2 2 4 4" xfId="49491" xr:uid="{00000000-0005-0000-0000-00006F880000}"/>
    <cellStyle name="Komma 5 2 2 2 4 5" xfId="49492" xr:uid="{00000000-0005-0000-0000-000070880000}"/>
    <cellStyle name="Komma 5 2 2 2 4_AVA DVA EL" xfId="24633" xr:uid="{00000000-0005-0000-0000-000071880000}"/>
    <cellStyle name="Komma 5 2 2 2 5" xfId="24634" xr:uid="{00000000-0005-0000-0000-000072880000}"/>
    <cellStyle name="Komma 5 2 2 2 5 2" xfId="24635" xr:uid="{00000000-0005-0000-0000-000073880000}"/>
    <cellStyle name="Komma 5 2 2 2 5 3" xfId="24636" xr:uid="{00000000-0005-0000-0000-000074880000}"/>
    <cellStyle name="Komma 5 2 2 2 5 4" xfId="49493" xr:uid="{00000000-0005-0000-0000-000075880000}"/>
    <cellStyle name="Komma 5 2 2 2 5_AVA DVA EL" xfId="24637" xr:uid="{00000000-0005-0000-0000-000076880000}"/>
    <cellStyle name="Komma 5 2 2 2 6" xfId="24638" xr:uid="{00000000-0005-0000-0000-000077880000}"/>
    <cellStyle name="Komma 5 2 2 2 7" xfId="24639" xr:uid="{00000000-0005-0000-0000-000078880000}"/>
    <cellStyle name="Komma 5 2 2 2 8" xfId="49494" xr:uid="{00000000-0005-0000-0000-000079880000}"/>
    <cellStyle name="Komma 5 2 2 2 9" xfId="49495" xr:uid="{00000000-0005-0000-0000-00007A880000}"/>
    <cellStyle name="Komma 5 2 2 2_AVA DVA EL" xfId="24640" xr:uid="{00000000-0005-0000-0000-00007B880000}"/>
    <cellStyle name="Komma 5 2 2 3" xfId="24641" xr:uid="{00000000-0005-0000-0000-00007C880000}"/>
    <cellStyle name="Komma 5 2 2 3 2" xfId="24642" xr:uid="{00000000-0005-0000-0000-00007D880000}"/>
    <cellStyle name="Komma 5 2 2 3 3" xfId="24643" xr:uid="{00000000-0005-0000-0000-00007E880000}"/>
    <cellStyle name="Komma 5 2 2 3 4" xfId="49496" xr:uid="{00000000-0005-0000-0000-00007F880000}"/>
    <cellStyle name="Komma 5 2 2 3 5" xfId="49497" xr:uid="{00000000-0005-0000-0000-000080880000}"/>
    <cellStyle name="Komma 5 2 2 3_AVA DVA EL" xfId="24644" xr:uid="{00000000-0005-0000-0000-000081880000}"/>
    <cellStyle name="Komma 5 2 2 4" xfId="24645" xr:uid="{00000000-0005-0000-0000-000082880000}"/>
    <cellStyle name="Komma 5 2 2 4 2" xfId="24646" xr:uid="{00000000-0005-0000-0000-000083880000}"/>
    <cellStyle name="Komma 5 2 2 4 3" xfId="24647" xr:uid="{00000000-0005-0000-0000-000084880000}"/>
    <cellStyle name="Komma 5 2 2 4 4" xfId="49498" xr:uid="{00000000-0005-0000-0000-000085880000}"/>
    <cellStyle name="Komma 5 2 2 4 5" xfId="49499" xr:uid="{00000000-0005-0000-0000-000086880000}"/>
    <cellStyle name="Komma 5 2 2 4_AVA DVA EL" xfId="24648" xr:uid="{00000000-0005-0000-0000-000087880000}"/>
    <cellStyle name="Komma 5 2 2 5" xfId="24649" xr:uid="{00000000-0005-0000-0000-000088880000}"/>
    <cellStyle name="Komma 5 2 2 5 2" xfId="24650" xr:uid="{00000000-0005-0000-0000-000089880000}"/>
    <cellStyle name="Komma 5 2 2 5 3" xfId="24651" xr:uid="{00000000-0005-0000-0000-00008A880000}"/>
    <cellStyle name="Komma 5 2 2 5 4" xfId="49500" xr:uid="{00000000-0005-0000-0000-00008B880000}"/>
    <cellStyle name="Komma 5 2 2 5 5" xfId="49501" xr:uid="{00000000-0005-0000-0000-00008C880000}"/>
    <cellStyle name="Komma 5 2 2 5_AVA DVA EL" xfId="24652" xr:uid="{00000000-0005-0000-0000-00008D880000}"/>
    <cellStyle name="Komma 5 2 2 6" xfId="24653" xr:uid="{00000000-0005-0000-0000-00008E880000}"/>
    <cellStyle name="Komma 5 2 2 6 2" xfId="24654" xr:uid="{00000000-0005-0000-0000-00008F880000}"/>
    <cellStyle name="Komma 5 2 2 6 3" xfId="24655" xr:uid="{00000000-0005-0000-0000-000090880000}"/>
    <cellStyle name="Komma 5 2 2 6 4" xfId="49502" xr:uid="{00000000-0005-0000-0000-000091880000}"/>
    <cellStyle name="Komma 5 2 2 6_AVA DVA EL" xfId="24656" xr:uid="{00000000-0005-0000-0000-000092880000}"/>
    <cellStyle name="Komma 5 2 2 7" xfId="24657" xr:uid="{00000000-0005-0000-0000-000093880000}"/>
    <cellStyle name="Komma 5 2 2 8" xfId="24658" xr:uid="{00000000-0005-0000-0000-000094880000}"/>
    <cellStyle name="Komma 5 2 2 9" xfId="36139" xr:uid="{00000000-0005-0000-0000-000095880000}"/>
    <cellStyle name="Komma 5 2 2_AVA DVA EL" xfId="24659" xr:uid="{00000000-0005-0000-0000-000096880000}"/>
    <cellStyle name="Komma 5 2 3" xfId="12517" xr:uid="{00000000-0005-0000-0000-000097880000}"/>
    <cellStyle name="Komma 5 2 3 2" xfId="24660" xr:uid="{00000000-0005-0000-0000-000098880000}"/>
    <cellStyle name="Komma 5 2 3 2 2" xfId="24661" xr:uid="{00000000-0005-0000-0000-000099880000}"/>
    <cellStyle name="Komma 5 2 3 2 3" xfId="24662" xr:uid="{00000000-0005-0000-0000-00009A880000}"/>
    <cellStyle name="Komma 5 2 3 2 4" xfId="49503" xr:uid="{00000000-0005-0000-0000-00009B880000}"/>
    <cellStyle name="Komma 5 2 3 2 5" xfId="49504" xr:uid="{00000000-0005-0000-0000-00009C880000}"/>
    <cellStyle name="Komma 5 2 3 2_AVA DVA EL" xfId="24663" xr:uid="{00000000-0005-0000-0000-00009D880000}"/>
    <cellStyle name="Komma 5 2 3 3" xfId="24664" xr:uid="{00000000-0005-0000-0000-00009E880000}"/>
    <cellStyle name="Komma 5 2 3 3 2" xfId="24665" xr:uid="{00000000-0005-0000-0000-00009F880000}"/>
    <cellStyle name="Komma 5 2 3 3 3" xfId="24666" xr:uid="{00000000-0005-0000-0000-0000A0880000}"/>
    <cellStyle name="Komma 5 2 3 3 4" xfId="49505" xr:uid="{00000000-0005-0000-0000-0000A1880000}"/>
    <cellStyle name="Komma 5 2 3 3 5" xfId="49506" xr:uid="{00000000-0005-0000-0000-0000A2880000}"/>
    <cellStyle name="Komma 5 2 3 3_AVA DVA EL" xfId="24667" xr:uid="{00000000-0005-0000-0000-0000A3880000}"/>
    <cellStyle name="Komma 5 2 3 4" xfId="24668" xr:uid="{00000000-0005-0000-0000-0000A4880000}"/>
    <cellStyle name="Komma 5 2 3 4 2" xfId="24669" xr:uid="{00000000-0005-0000-0000-0000A5880000}"/>
    <cellStyle name="Komma 5 2 3 4 3" xfId="24670" xr:uid="{00000000-0005-0000-0000-0000A6880000}"/>
    <cellStyle name="Komma 5 2 3 4 4" xfId="49507" xr:uid="{00000000-0005-0000-0000-0000A7880000}"/>
    <cellStyle name="Komma 5 2 3 4 5" xfId="49508" xr:uid="{00000000-0005-0000-0000-0000A8880000}"/>
    <cellStyle name="Komma 5 2 3 4_AVA DVA EL" xfId="24671" xr:uid="{00000000-0005-0000-0000-0000A9880000}"/>
    <cellStyle name="Komma 5 2 3 5" xfId="24672" xr:uid="{00000000-0005-0000-0000-0000AA880000}"/>
    <cellStyle name="Komma 5 2 3 5 2" xfId="24673" xr:uid="{00000000-0005-0000-0000-0000AB880000}"/>
    <cellStyle name="Komma 5 2 3 5 3" xfId="24674" xr:uid="{00000000-0005-0000-0000-0000AC880000}"/>
    <cellStyle name="Komma 5 2 3 5 4" xfId="49509" xr:uid="{00000000-0005-0000-0000-0000AD880000}"/>
    <cellStyle name="Komma 5 2 3 5_AVA DVA EL" xfId="24675" xr:uid="{00000000-0005-0000-0000-0000AE880000}"/>
    <cellStyle name="Komma 5 2 3 6" xfId="24676" xr:uid="{00000000-0005-0000-0000-0000AF880000}"/>
    <cellStyle name="Komma 5 2 3 7" xfId="24677" xr:uid="{00000000-0005-0000-0000-0000B0880000}"/>
    <cellStyle name="Komma 5 2 3 8" xfId="36346" xr:uid="{00000000-0005-0000-0000-0000B1880000}"/>
    <cellStyle name="Komma 5 2 3 9" xfId="36009" xr:uid="{00000000-0005-0000-0000-0000B2880000}"/>
    <cellStyle name="Komma 5 2 3_AVA DVA EL" xfId="24678" xr:uid="{00000000-0005-0000-0000-0000B3880000}"/>
    <cellStyle name="Komma 5 2 4" xfId="24679" xr:uid="{00000000-0005-0000-0000-0000B4880000}"/>
    <cellStyle name="Komma 5 2 4 2" xfId="24680" xr:uid="{00000000-0005-0000-0000-0000B5880000}"/>
    <cellStyle name="Komma 5 2 4 3" xfId="24681" xr:uid="{00000000-0005-0000-0000-0000B6880000}"/>
    <cellStyle name="Komma 5 2 4 4" xfId="49510" xr:uid="{00000000-0005-0000-0000-0000B7880000}"/>
    <cellStyle name="Komma 5 2 4 5" xfId="49511" xr:uid="{00000000-0005-0000-0000-0000B8880000}"/>
    <cellStyle name="Komma 5 2 4_AVA DVA EL" xfId="24682" xr:uid="{00000000-0005-0000-0000-0000B9880000}"/>
    <cellStyle name="Komma 5 2 5" xfId="24683" xr:uid="{00000000-0005-0000-0000-0000BA880000}"/>
    <cellStyle name="Komma 5 2 5 2" xfId="24684" xr:uid="{00000000-0005-0000-0000-0000BB880000}"/>
    <cellStyle name="Komma 5 2 5 3" xfId="24685" xr:uid="{00000000-0005-0000-0000-0000BC880000}"/>
    <cellStyle name="Komma 5 2 5 4" xfId="49512" xr:uid="{00000000-0005-0000-0000-0000BD880000}"/>
    <cellStyle name="Komma 5 2 5 5" xfId="49513" xr:uid="{00000000-0005-0000-0000-0000BE880000}"/>
    <cellStyle name="Komma 5 2 5_AVA DVA EL" xfId="24686" xr:uid="{00000000-0005-0000-0000-0000BF880000}"/>
    <cellStyle name="Komma 5 2 6" xfId="24687" xr:uid="{00000000-0005-0000-0000-0000C0880000}"/>
    <cellStyle name="Komma 5 2 6 2" xfId="24688" xr:uid="{00000000-0005-0000-0000-0000C1880000}"/>
    <cellStyle name="Komma 5 2 6 3" xfId="24689" xr:uid="{00000000-0005-0000-0000-0000C2880000}"/>
    <cellStyle name="Komma 5 2 6 4" xfId="49514" xr:uid="{00000000-0005-0000-0000-0000C3880000}"/>
    <cellStyle name="Komma 5 2 6 5" xfId="49515" xr:uid="{00000000-0005-0000-0000-0000C4880000}"/>
    <cellStyle name="Komma 5 2 6_AVA DVA EL" xfId="24690" xr:uid="{00000000-0005-0000-0000-0000C5880000}"/>
    <cellStyle name="Komma 5 2 7" xfId="24691" xr:uid="{00000000-0005-0000-0000-0000C6880000}"/>
    <cellStyle name="Komma 5 2 7 2" xfId="24692" xr:uid="{00000000-0005-0000-0000-0000C7880000}"/>
    <cellStyle name="Komma 5 2 7 3" xfId="24693" xr:uid="{00000000-0005-0000-0000-0000C8880000}"/>
    <cellStyle name="Komma 5 2 7 4" xfId="49516" xr:uid="{00000000-0005-0000-0000-0000C9880000}"/>
    <cellStyle name="Komma 5 2 7_AVA DVA EL" xfId="24694" xr:uid="{00000000-0005-0000-0000-0000CA880000}"/>
    <cellStyle name="Komma 5 2 8" xfId="24695" xr:uid="{00000000-0005-0000-0000-0000CB880000}"/>
    <cellStyle name="Komma 5 2 9" xfId="36850" xr:uid="{00000000-0005-0000-0000-0000CC880000}"/>
    <cellStyle name="Komma 5 2_AVA DVA EL" xfId="24696" xr:uid="{00000000-0005-0000-0000-0000CD880000}"/>
    <cellStyle name="Komma 5 3" xfId="7484" xr:uid="{00000000-0005-0000-0000-0000CE880000}"/>
    <cellStyle name="Komma 5 3 10" xfId="49517" xr:uid="{00000000-0005-0000-0000-0000CF880000}"/>
    <cellStyle name="Komma 5 3 2" xfId="7485" xr:uid="{00000000-0005-0000-0000-0000D0880000}"/>
    <cellStyle name="Komma 5 3 2 2" xfId="7486" xr:uid="{00000000-0005-0000-0000-0000D1880000}"/>
    <cellStyle name="Komma 5 3 2 2 2" xfId="24697" xr:uid="{00000000-0005-0000-0000-0000D2880000}"/>
    <cellStyle name="Komma 5 3 2 2 3" xfId="24698" xr:uid="{00000000-0005-0000-0000-0000D3880000}"/>
    <cellStyle name="Komma 5 3 2 2 4" xfId="49518" xr:uid="{00000000-0005-0000-0000-0000D4880000}"/>
    <cellStyle name="Komma 5 3 2 2 5" xfId="49519" xr:uid="{00000000-0005-0000-0000-0000D5880000}"/>
    <cellStyle name="Komma 5 3 2 2_AVA DVA EL" xfId="24699" xr:uid="{00000000-0005-0000-0000-0000D6880000}"/>
    <cellStyle name="Komma 5 3 2 3" xfId="24700" xr:uid="{00000000-0005-0000-0000-0000D7880000}"/>
    <cellStyle name="Komma 5 3 2 3 2" xfId="24701" xr:uid="{00000000-0005-0000-0000-0000D8880000}"/>
    <cellStyle name="Komma 5 3 2 3 3" xfId="24702" xr:uid="{00000000-0005-0000-0000-0000D9880000}"/>
    <cellStyle name="Komma 5 3 2 3 4" xfId="49520" xr:uid="{00000000-0005-0000-0000-0000DA880000}"/>
    <cellStyle name="Komma 5 3 2 3 5" xfId="49521" xr:uid="{00000000-0005-0000-0000-0000DB880000}"/>
    <cellStyle name="Komma 5 3 2 3_AVA DVA EL" xfId="24703" xr:uid="{00000000-0005-0000-0000-0000DC880000}"/>
    <cellStyle name="Komma 5 3 2 4" xfId="24704" xr:uid="{00000000-0005-0000-0000-0000DD880000}"/>
    <cellStyle name="Komma 5 3 2 4 2" xfId="24705" xr:uid="{00000000-0005-0000-0000-0000DE880000}"/>
    <cellStyle name="Komma 5 3 2 4 3" xfId="24706" xr:uid="{00000000-0005-0000-0000-0000DF880000}"/>
    <cellStyle name="Komma 5 3 2 4 4" xfId="49522" xr:uid="{00000000-0005-0000-0000-0000E0880000}"/>
    <cellStyle name="Komma 5 3 2 4 5" xfId="49523" xr:uid="{00000000-0005-0000-0000-0000E1880000}"/>
    <cellStyle name="Komma 5 3 2 4_AVA DVA EL" xfId="24707" xr:uid="{00000000-0005-0000-0000-0000E2880000}"/>
    <cellStyle name="Komma 5 3 2 5" xfId="24708" xr:uid="{00000000-0005-0000-0000-0000E3880000}"/>
    <cellStyle name="Komma 5 3 2 5 2" xfId="24709" xr:uid="{00000000-0005-0000-0000-0000E4880000}"/>
    <cellStyle name="Komma 5 3 2 5 3" xfId="24710" xr:uid="{00000000-0005-0000-0000-0000E5880000}"/>
    <cellStyle name="Komma 5 3 2 5 4" xfId="49524" xr:uid="{00000000-0005-0000-0000-0000E6880000}"/>
    <cellStyle name="Komma 5 3 2 5_AVA DVA EL" xfId="24711" xr:uid="{00000000-0005-0000-0000-0000E7880000}"/>
    <cellStyle name="Komma 5 3 2 6" xfId="24712" xr:uid="{00000000-0005-0000-0000-0000E8880000}"/>
    <cellStyle name="Komma 5 3 2 6 2" xfId="24713" xr:uid="{00000000-0005-0000-0000-0000E9880000}"/>
    <cellStyle name="Komma 5 3 2 6_AVA DVA EL" xfId="24714" xr:uid="{00000000-0005-0000-0000-0000EA880000}"/>
    <cellStyle name="Komma 5 3 2 7" xfId="24715" xr:uid="{00000000-0005-0000-0000-0000EB880000}"/>
    <cellStyle name="Komma 5 3 2 8" xfId="49525" xr:uid="{00000000-0005-0000-0000-0000EC880000}"/>
    <cellStyle name="Komma 5 3 2 9" xfId="49526" xr:uid="{00000000-0005-0000-0000-0000ED880000}"/>
    <cellStyle name="Komma 5 3 2_A01" xfId="12519" xr:uid="{00000000-0005-0000-0000-0000EE880000}"/>
    <cellStyle name="Komma 5 3 3" xfId="7487" xr:uid="{00000000-0005-0000-0000-0000EF880000}"/>
    <cellStyle name="Komma 5 3 3 2" xfId="24716" xr:uid="{00000000-0005-0000-0000-0000F0880000}"/>
    <cellStyle name="Komma 5 3 3 2 2" xfId="24717" xr:uid="{00000000-0005-0000-0000-0000F1880000}"/>
    <cellStyle name="Komma 5 3 3 2_AVA DVA EL" xfId="24718" xr:uid="{00000000-0005-0000-0000-0000F2880000}"/>
    <cellStyle name="Komma 5 3 3 3" xfId="24719" xr:uid="{00000000-0005-0000-0000-0000F3880000}"/>
    <cellStyle name="Komma 5 3 3 4" xfId="24720" xr:uid="{00000000-0005-0000-0000-0000F4880000}"/>
    <cellStyle name="Komma 5 3 3 5" xfId="36169" xr:uid="{00000000-0005-0000-0000-0000F5880000}"/>
    <cellStyle name="Komma 5 3 3 6" xfId="36443" xr:uid="{00000000-0005-0000-0000-0000F6880000}"/>
    <cellStyle name="Komma 5 3 3_AVA DVA EL" xfId="24721" xr:uid="{00000000-0005-0000-0000-0000F7880000}"/>
    <cellStyle name="Komma 5 3 4" xfId="24722" xr:uid="{00000000-0005-0000-0000-0000F8880000}"/>
    <cellStyle name="Komma 5 3 4 2" xfId="24723" xr:uid="{00000000-0005-0000-0000-0000F9880000}"/>
    <cellStyle name="Komma 5 3 4 3" xfId="24724" xr:uid="{00000000-0005-0000-0000-0000FA880000}"/>
    <cellStyle name="Komma 5 3 4 4" xfId="36358" xr:uid="{00000000-0005-0000-0000-0000FB880000}"/>
    <cellStyle name="Komma 5 3 4 5" xfId="49527" xr:uid="{00000000-0005-0000-0000-0000FC880000}"/>
    <cellStyle name="Komma 5 3 4_AVA DVA EL" xfId="24725" xr:uid="{00000000-0005-0000-0000-0000FD880000}"/>
    <cellStyle name="Komma 5 3 5" xfId="24726" xr:uid="{00000000-0005-0000-0000-0000FE880000}"/>
    <cellStyle name="Komma 5 3 5 2" xfId="24727" xr:uid="{00000000-0005-0000-0000-0000FF880000}"/>
    <cellStyle name="Komma 5 3 5 3" xfId="24728" xr:uid="{00000000-0005-0000-0000-000000890000}"/>
    <cellStyle name="Komma 5 3 5 4" xfId="49528" xr:uid="{00000000-0005-0000-0000-000001890000}"/>
    <cellStyle name="Komma 5 3 5 5" xfId="49529" xr:uid="{00000000-0005-0000-0000-000002890000}"/>
    <cellStyle name="Komma 5 3 5_AVA DVA EL" xfId="24729" xr:uid="{00000000-0005-0000-0000-000003890000}"/>
    <cellStyle name="Komma 5 3 6" xfId="24730" xr:uid="{00000000-0005-0000-0000-000004890000}"/>
    <cellStyle name="Komma 5 3 6 2" xfId="24731" xr:uid="{00000000-0005-0000-0000-000005890000}"/>
    <cellStyle name="Komma 5 3 6 3" xfId="24732" xr:uid="{00000000-0005-0000-0000-000006890000}"/>
    <cellStyle name="Komma 5 3 6 4" xfId="49530" xr:uid="{00000000-0005-0000-0000-000007890000}"/>
    <cellStyle name="Komma 5 3 6_AVA DVA EL" xfId="24733" xr:uid="{00000000-0005-0000-0000-000008890000}"/>
    <cellStyle name="Komma 5 3 7" xfId="24734" xr:uid="{00000000-0005-0000-0000-000009890000}"/>
    <cellStyle name="Komma 5 3 7 2" xfId="24735" xr:uid="{00000000-0005-0000-0000-00000A890000}"/>
    <cellStyle name="Komma 5 3 7_AVA DVA EL" xfId="24736" xr:uid="{00000000-0005-0000-0000-00000B890000}"/>
    <cellStyle name="Komma 5 3 8" xfId="24737" xr:uid="{00000000-0005-0000-0000-00000C890000}"/>
    <cellStyle name="Komma 5 3 9" xfId="36851" xr:uid="{00000000-0005-0000-0000-00000D890000}"/>
    <cellStyle name="Komma 5 3_A01" xfId="12518" xr:uid="{00000000-0005-0000-0000-00000E890000}"/>
    <cellStyle name="Komma 5 4" xfId="7488" xr:uid="{00000000-0005-0000-0000-00000F890000}"/>
    <cellStyle name="Komma 5 4 2" xfId="7489" xr:uid="{00000000-0005-0000-0000-000010890000}"/>
    <cellStyle name="Komma 5 4 2 2" xfId="24738" xr:uid="{00000000-0005-0000-0000-000011890000}"/>
    <cellStyle name="Komma 5 4 2 2 2" xfId="24739" xr:uid="{00000000-0005-0000-0000-000012890000}"/>
    <cellStyle name="Komma 5 4 2 2_AVA DVA EL" xfId="24740" xr:uid="{00000000-0005-0000-0000-000013890000}"/>
    <cellStyle name="Komma 5 4 2 3" xfId="24741" xr:uid="{00000000-0005-0000-0000-000014890000}"/>
    <cellStyle name="Komma 5 4 2 4" xfId="24742" xr:uid="{00000000-0005-0000-0000-000015890000}"/>
    <cellStyle name="Komma 5 4 2 5" xfId="36326" xr:uid="{00000000-0005-0000-0000-000016890000}"/>
    <cellStyle name="Komma 5 4 2 6" xfId="36011" xr:uid="{00000000-0005-0000-0000-000017890000}"/>
    <cellStyle name="Komma 5 4 2_AVA DVA EL" xfId="24743" xr:uid="{00000000-0005-0000-0000-000018890000}"/>
    <cellStyle name="Komma 5 4 3" xfId="24744" xr:uid="{00000000-0005-0000-0000-000019890000}"/>
    <cellStyle name="Komma 5 4 3 2" xfId="24745" xr:uid="{00000000-0005-0000-0000-00001A890000}"/>
    <cellStyle name="Komma 5 4 3 3" xfId="24746" xr:uid="{00000000-0005-0000-0000-00001B890000}"/>
    <cellStyle name="Komma 5 4 3 4" xfId="49531" xr:uid="{00000000-0005-0000-0000-00001C890000}"/>
    <cellStyle name="Komma 5 4 3 5" xfId="49532" xr:uid="{00000000-0005-0000-0000-00001D890000}"/>
    <cellStyle name="Komma 5 4 3_AVA DVA EL" xfId="24747" xr:uid="{00000000-0005-0000-0000-00001E890000}"/>
    <cellStyle name="Komma 5 4 4" xfId="24748" xr:uid="{00000000-0005-0000-0000-00001F890000}"/>
    <cellStyle name="Komma 5 4 4 2" xfId="24749" xr:uid="{00000000-0005-0000-0000-000020890000}"/>
    <cellStyle name="Komma 5 4 4 3" xfId="24750" xr:uid="{00000000-0005-0000-0000-000021890000}"/>
    <cellStyle name="Komma 5 4 4 4" xfId="49533" xr:uid="{00000000-0005-0000-0000-000022890000}"/>
    <cellStyle name="Komma 5 4 4 5" xfId="49534" xr:uid="{00000000-0005-0000-0000-000023890000}"/>
    <cellStyle name="Komma 5 4 4_AVA DVA EL" xfId="24751" xr:uid="{00000000-0005-0000-0000-000024890000}"/>
    <cellStyle name="Komma 5 4 5" xfId="24752" xr:uid="{00000000-0005-0000-0000-000025890000}"/>
    <cellStyle name="Komma 5 4 5 2" xfId="24753" xr:uid="{00000000-0005-0000-0000-000026890000}"/>
    <cellStyle name="Komma 5 4 5 3" xfId="24754" xr:uid="{00000000-0005-0000-0000-000027890000}"/>
    <cellStyle name="Komma 5 4 5 4" xfId="49535" xr:uid="{00000000-0005-0000-0000-000028890000}"/>
    <cellStyle name="Komma 5 4 5_AVA DVA EL" xfId="24755" xr:uid="{00000000-0005-0000-0000-000029890000}"/>
    <cellStyle name="Komma 5 4 6" xfId="24756" xr:uid="{00000000-0005-0000-0000-00002A890000}"/>
    <cellStyle name="Komma 5 4 6 2" xfId="24757" xr:uid="{00000000-0005-0000-0000-00002B890000}"/>
    <cellStyle name="Komma 5 4 6_AVA DVA EL" xfId="24758" xr:uid="{00000000-0005-0000-0000-00002C890000}"/>
    <cellStyle name="Komma 5 4 7" xfId="24759" xr:uid="{00000000-0005-0000-0000-00002D890000}"/>
    <cellStyle name="Komma 5 4 8" xfId="49536" xr:uid="{00000000-0005-0000-0000-00002E890000}"/>
    <cellStyle name="Komma 5 4 9" xfId="49537" xr:uid="{00000000-0005-0000-0000-00002F890000}"/>
    <cellStyle name="Komma 5 4_A01" xfId="12520" xr:uid="{00000000-0005-0000-0000-000030890000}"/>
    <cellStyle name="Komma 5 5" xfId="7490" xr:uid="{00000000-0005-0000-0000-000031890000}"/>
    <cellStyle name="Komma 5 5 2" xfId="7491" xr:uid="{00000000-0005-0000-0000-000032890000}"/>
    <cellStyle name="Komma 5 5 2 2" xfId="24760" xr:uid="{00000000-0005-0000-0000-000033890000}"/>
    <cellStyle name="Komma 5 5 2_AVA DVA EL" xfId="24761" xr:uid="{00000000-0005-0000-0000-000034890000}"/>
    <cellStyle name="Komma 5 5 3" xfId="24762" xr:uid="{00000000-0005-0000-0000-000035890000}"/>
    <cellStyle name="Komma 5 5 4" xfId="49538" xr:uid="{00000000-0005-0000-0000-000036890000}"/>
    <cellStyle name="Komma 5 5 5" xfId="49539" xr:uid="{00000000-0005-0000-0000-000037890000}"/>
    <cellStyle name="Komma 5 5 6" xfId="49540" xr:uid="{00000000-0005-0000-0000-000038890000}"/>
    <cellStyle name="Komma 5 5_A01" xfId="12521" xr:uid="{00000000-0005-0000-0000-000039890000}"/>
    <cellStyle name="Komma 5 6" xfId="24763" xr:uid="{00000000-0005-0000-0000-00003A890000}"/>
    <cellStyle name="Komma 5 6 2" xfId="24764" xr:uid="{00000000-0005-0000-0000-00003B890000}"/>
    <cellStyle name="Komma 5 6 3" xfId="24765" xr:uid="{00000000-0005-0000-0000-00003C890000}"/>
    <cellStyle name="Komma 5 6 4" xfId="36111" xr:uid="{00000000-0005-0000-0000-00003D890000}"/>
    <cellStyle name="Komma 5 6 5" xfId="49541" xr:uid="{00000000-0005-0000-0000-00003E890000}"/>
    <cellStyle name="Komma 5 6_AVA DVA EL" xfId="24766" xr:uid="{00000000-0005-0000-0000-00003F890000}"/>
    <cellStyle name="Komma 5 7" xfId="24767" xr:uid="{00000000-0005-0000-0000-000040890000}"/>
    <cellStyle name="Komma 5 7 2" xfId="24768" xr:uid="{00000000-0005-0000-0000-000041890000}"/>
    <cellStyle name="Komma 5 7 3" xfId="24769" xr:uid="{00000000-0005-0000-0000-000042890000}"/>
    <cellStyle name="Komma 5 7 4" xfId="36295" xr:uid="{00000000-0005-0000-0000-000043890000}"/>
    <cellStyle name="Komma 5 7 5" xfId="49542" xr:uid="{00000000-0005-0000-0000-000044890000}"/>
    <cellStyle name="Komma 5 7_AVA DVA EL" xfId="24770" xr:uid="{00000000-0005-0000-0000-000045890000}"/>
    <cellStyle name="Komma 5 8" xfId="24771" xr:uid="{00000000-0005-0000-0000-000046890000}"/>
    <cellStyle name="Komma 5 8 2" xfId="24772" xr:uid="{00000000-0005-0000-0000-000047890000}"/>
    <cellStyle name="Komma 5 8 3" xfId="24773" xr:uid="{00000000-0005-0000-0000-000048890000}"/>
    <cellStyle name="Komma 5 8 4" xfId="49543" xr:uid="{00000000-0005-0000-0000-000049890000}"/>
    <cellStyle name="Komma 5 8_AVA DVA EL" xfId="24774" xr:uid="{00000000-0005-0000-0000-00004A890000}"/>
    <cellStyle name="Komma 5 9" xfId="24775" xr:uid="{00000000-0005-0000-0000-00004B890000}"/>
    <cellStyle name="Komma 5_11" xfId="7492" xr:uid="{00000000-0005-0000-0000-00004C890000}"/>
    <cellStyle name="Komma 50" xfId="49544" xr:uid="{00000000-0005-0000-0000-00004D890000}"/>
    <cellStyle name="Komma 50 2" xfId="49545" xr:uid="{00000000-0005-0000-0000-00004E890000}"/>
    <cellStyle name="Komma 51" xfId="49546" xr:uid="{00000000-0005-0000-0000-00004F890000}"/>
    <cellStyle name="Komma 51 2" xfId="49547" xr:uid="{00000000-0005-0000-0000-000050890000}"/>
    <cellStyle name="Komma 52" xfId="49548" xr:uid="{00000000-0005-0000-0000-000051890000}"/>
    <cellStyle name="Komma 52 2" xfId="49549" xr:uid="{00000000-0005-0000-0000-000052890000}"/>
    <cellStyle name="Komma 53" xfId="49550" xr:uid="{00000000-0005-0000-0000-000053890000}"/>
    <cellStyle name="Komma 53 2" xfId="49551" xr:uid="{00000000-0005-0000-0000-000054890000}"/>
    <cellStyle name="Komma 54" xfId="49552" xr:uid="{00000000-0005-0000-0000-000055890000}"/>
    <cellStyle name="Komma 54 2" xfId="49553" xr:uid="{00000000-0005-0000-0000-000056890000}"/>
    <cellStyle name="Komma 54 3" xfId="49554" xr:uid="{00000000-0005-0000-0000-000057890000}"/>
    <cellStyle name="Komma 54 4" xfId="49555" xr:uid="{00000000-0005-0000-0000-000058890000}"/>
    <cellStyle name="Komma 54_Results &amp; key fig." xfId="49556" xr:uid="{00000000-0005-0000-0000-000059890000}"/>
    <cellStyle name="Komma 55" xfId="49557" xr:uid="{00000000-0005-0000-0000-00005A890000}"/>
    <cellStyle name="Komma 55 2" xfId="49558" xr:uid="{00000000-0005-0000-0000-00005B890000}"/>
    <cellStyle name="Komma 56" xfId="49559" xr:uid="{00000000-0005-0000-0000-00005C890000}"/>
    <cellStyle name="Komma 57" xfId="49560" xr:uid="{00000000-0005-0000-0000-00005D890000}"/>
    <cellStyle name="Komma 58" xfId="53194" xr:uid="{C5210520-4B5B-4BF7-9B5C-BDF2A256BF2D}"/>
    <cellStyle name="Komma 6" xfId="7493" xr:uid="{00000000-0005-0000-0000-00005E890000}"/>
    <cellStyle name="Komma 6 2" xfId="7494" xr:uid="{00000000-0005-0000-0000-00005F890000}"/>
    <cellStyle name="Komma 6 2 2" xfId="7495" xr:uid="{00000000-0005-0000-0000-000060890000}"/>
    <cellStyle name="Komma 6 2 2 2" xfId="7496" xr:uid="{00000000-0005-0000-0000-000061890000}"/>
    <cellStyle name="Komma 6 2 2_A01" xfId="12523" xr:uid="{00000000-0005-0000-0000-000062890000}"/>
    <cellStyle name="Komma 6 2 3" xfId="7497" xr:uid="{00000000-0005-0000-0000-000063890000}"/>
    <cellStyle name="Komma 6 2 3 2" xfId="36142" xr:uid="{00000000-0005-0000-0000-000064890000}"/>
    <cellStyle name="Komma 6 2 3_LR2" xfId="53214" xr:uid="{67960F41-08FD-4F5F-87C8-A1920F0195ED}"/>
    <cellStyle name="Komma 6 2 4" xfId="36347" xr:uid="{00000000-0005-0000-0000-000065890000}"/>
    <cellStyle name="Komma 6 2 5" xfId="36853" xr:uid="{00000000-0005-0000-0000-000066890000}"/>
    <cellStyle name="Komma 6 2_A01" xfId="12522" xr:uid="{00000000-0005-0000-0000-000067890000}"/>
    <cellStyle name="Komma 6 3" xfId="7498" xr:uid="{00000000-0005-0000-0000-000068890000}"/>
    <cellStyle name="Komma 6 3 2" xfId="7499" xr:uid="{00000000-0005-0000-0000-000069890000}"/>
    <cellStyle name="Komma 6 3 2 2" xfId="36172" xr:uid="{00000000-0005-0000-0000-00006A890000}"/>
    <cellStyle name="Komma 6 3 2_LR2" xfId="53215" xr:uid="{27D5C2CA-00DA-4E3E-A62E-4F75D942202D}"/>
    <cellStyle name="Komma 6 3 3" xfId="36359" xr:uid="{00000000-0005-0000-0000-00006B890000}"/>
    <cellStyle name="Komma 6 3 4" xfId="49561" xr:uid="{00000000-0005-0000-0000-00006C890000}"/>
    <cellStyle name="Komma 6 3_A01" xfId="12524" xr:uid="{00000000-0005-0000-0000-00006D890000}"/>
    <cellStyle name="Komma 6 4" xfId="7500" xr:uid="{00000000-0005-0000-0000-00006E890000}"/>
    <cellStyle name="Komma 6 4 2" xfId="24776" xr:uid="{00000000-0005-0000-0000-00006F890000}"/>
    <cellStyle name="Komma 6 4 2 2" xfId="36329" xr:uid="{00000000-0005-0000-0000-000070890000}"/>
    <cellStyle name="Komma 6 4 3" xfId="24777" xr:uid="{00000000-0005-0000-0000-000071890000}"/>
    <cellStyle name="Komma 6 4 4" xfId="36113" xr:uid="{00000000-0005-0000-0000-000072890000}"/>
    <cellStyle name="Komma 6 4_AVA DVA EL" xfId="24778" xr:uid="{00000000-0005-0000-0000-000073890000}"/>
    <cellStyle name="Komma 6 5" xfId="36296" xr:uid="{00000000-0005-0000-0000-000074890000}"/>
    <cellStyle name="Komma 6 6" xfId="36852" xr:uid="{00000000-0005-0000-0000-000075890000}"/>
    <cellStyle name="Komma 6_11" xfId="7501" xr:uid="{00000000-0005-0000-0000-000076890000}"/>
    <cellStyle name="Komma 7" xfId="7502" xr:uid="{00000000-0005-0000-0000-000077890000}"/>
    <cellStyle name="Komma 7 2" xfId="12525" xr:uid="{00000000-0005-0000-0000-000078890000}"/>
    <cellStyle name="Komma 7 2 2" xfId="24779" xr:uid="{00000000-0005-0000-0000-000079890000}"/>
    <cellStyle name="Komma 7 2 2 2" xfId="36348" xr:uid="{00000000-0005-0000-0000-00007A890000}"/>
    <cellStyle name="Komma 7 2 3" xfId="36145" xr:uid="{00000000-0005-0000-0000-00007B890000}"/>
    <cellStyle name="Komma 7 2 4" xfId="40101" xr:uid="{00000000-0005-0000-0000-00007C890000}"/>
    <cellStyle name="Komma 7 2_AVA DVA EL" xfId="24780" xr:uid="{00000000-0005-0000-0000-00007D890000}"/>
    <cellStyle name="Komma 7 3" xfId="24781" xr:uid="{00000000-0005-0000-0000-00007E890000}"/>
    <cellStyle name="Komma 7 3 2" xfId="24782" xr:uid="{00000000-0005-0000-0000-00007F890000}"/>
    <cellStyle name="Komma 7 3 2 2" xfId="36360" xr:uid="{00000000-0005-0000-0000-000080890000}"/>
    <cellStyle name="Komma 7 3 3" xfId="24783" xr:uid="{00000000-0005-0000-0000-000081890000}"/>
    <cellStyle name="Komma 7 3 3 2" xfId="49562" xr:uid="{00000000-0005-0000-0000-000082890000}"/>
    <cellStyle name="Komma 7 3 4" xfId="36175" xr:uid="{00000000-0005-0000-0000-000083890000}"/>
    <cellStyle name="Komma 7 3 5" xfId="40102" xr:uid="{00000000-0005-0000-0000-000084890000}"/>
    <cellStyle name="Komma 7 3_AVA DVA EL" xfId="24784" xr:uid="{00000000-0005-0000-0000-000085890000}"/>
    <cellStyle name="Komma 7 4" xfId="36116" xr:uid="{00000000-0005-0000-0000-000086890000}"/>
    <cellStyle name="Komma 7 4 2" xfId="36330" xr:uid="{00000000-0005-0000-0000-000087890000}"/>
    <cellStyle name="Komma 7 4 3" xfId="40103" xr:uid="{00000000-0005-0000-0000-000088890000}"/>
    <cellStyle name="Komma 7 5" xfId="36297" xr:uid="{00000000-0005-0000-0000-000089890000}"/>
    <cellStyle name="Komma 7 6" xfId="36854" xr:uid="{00000000-0005-0000-0000-00008A890000}"/>
    <cellStyle name="Komma 7_7. Other MTM adjustments" xfId="49563" xr:uid="{00000000-0005-0000-0000-00008B890000}"/>
    <cellStyle name="Komma 8" xfId="7503" xr:uid="{00000000-0005-0000-0000-00008C890000}"/>
    <cellStyle name="Komma 8 10" xfId="49564" xr:uid="{00000000-0005-0000-0000-00008D890000}"/>
    <cellStyle name="Komma 8 11" xfId="49565" xr:uid="{00000000-0005-0000-0000-00008E890000}"/>
    <cellStyle name="Komma 8 2" xfId="7504" xr:uid="{00000000-0005-0000-0000-00008F890000}"/>
    <cellStyle name="Komma 8 2 10" xfId="49566" xr:uid="{00000000-0005-0000-0000-000090890000}"/>
    <cellStyle name="Komma 8 2 2" xfId="7505" xr:uid="{00000000-0005-0000-0000-000091890000}"/>
    <cellStyle name="Komma 8 2 2 2" xfId="7506" xr:uid="{00000000-0005-0000-0000-000092890000}"/>
    <cellStyle name="Komma 8 2 2 2 2" xfId="24785" xr:uid="{00000000-0005-0000-0000-000093890000}"/>
    <cellStyle name="Komma 8 2 2 2_AVA DVA EL" xfId="24786" xr:uid="{00000000-0005-0000-0000-000094890000}"/>
    <cellStyle name="Komma 8 2 2 3" xfId="24787" xr:uid="{00000000-0005-0000-0000-000095890000}"/>
    <cellStyle name="Komma 8 2 2 4" xfId="49567" xr:uid="{00000000-0005-0000-0000-000096890000}"/>
    <cellStyle name="Komma 8 2 2 5" xfId="49568" xr:uid="{00000000-0005-0000-0000-000097890000}"/>
    <cellStyle name="Komma 8 2 2 6" xfId="49569" xr:uid="{00000000-0005-0000-0000-000098890000}"/>
    <cellStyle name="Komma 8 2 2_A01" xfId="12527" xr:uid="{00000000-0005-0000-0000-000099890000}"/>
    <cellStyle name="Komma 8 2 3" xfId="7507" xr:uid="{00000000-0005-0000-0000-00009A890000}"/>
    <cellStyle name="Komma 8 2 3 2" xfId="24788" xr:uid="{00000000-0005-0000-0000-00009B890000}"/>
    <cellStyle name="Komma 8 2 3 3" xfId="24789" xr:uid="{00000000-0005-0000-0000-00009C890000}"/>
    <cellStyle name="Komma 8 2 3 4" xfId="36148" xr:uid="{00000000-0005-0000-0000-00009D890000}"/>
    <cellStyle name="Komma 8 2 3 5" xfId="49570" xr:uid="{00000000-0005-0000-0000-00009E890000}"/>
    <cellStyle name="Komma 8 2 3_AVA DVA EL" xfId="24790" xr:uid="{00000000-0005-0000-0000-00009F890000}"/>
    <cellStyle name="Komma 8 2 4" xfId="24791" xr:uid="{00000000-0005-0000-0000-0000A0890000}"/>
    <cellStyle name="Komma 8 2 4 2" xfId="24792" xr:uid="{00000000-0005-0000-0000-0000A1890000}"/>
    <cellStyle name="Komma 8 2 4 3" xfId="24793" xr:uid="{00000000-0005-0000-0000-0000A2890000}"/>
    <cellStyle name="Komma 8 2 4 4" xfId="36349" xr:uid="{00000000-0005-0000-0000-0000A3890000}"/>
    <cellStyle name="Komma 8 2 4 5" xfId="49571" xr:uid="{00000000-0005-0000-0000-0000A4890000}"/>
    <cellStyle name="Komma 8 2 4_AVA DVA EL" xfId="24794" xr:uid="{00000000-0005-0000-0000-0000A5890000}"/>
    <cellStyle name="Komma 8 2 5" xfId="24795" xr:uid="{00000000-0005-0000-0000-0000A6890000}"/>
    <cellStyle name="Komma 8 2 5 2" xfId="24796" xr:uid="{00000000-0005-0000-0000-0000A7890000}"/>
    <cellStyle name="Komma 8 2 5 3" xfId="24797" xr:uid="{00000000-0005-0000-0000-0000A8890000}"/>
    <cellStyle name="Komma 8 2 5 4" xfId="49572" xr:uid="{00000000-0005-0000-0000-0000A9890000}"/>
    <cellStyle name="Komma 8 2 5_AVA DVA EL" xfId="24798" xr:uid="{00000000-0005-0000-0000-0000AA890000}"/>
    <cellStyle name="Komma 8 2 6" xfId="24799" xr:uid="{00000000-0005-0000-0000-0000AB890000}"/>
    <cellStyle name="Komma 8 2 6 2" xfId="24800" xr:uid="{00000000-0005-0000-0000-0000AC890000}"/>
    <cellStyle name="Komma 8 2 6_AVA DVA EL" xfId="24801" xr:uid="{00000000-0005-0000-0000-0000AD890000}"/>
    <cellStyle name="Komma 8 2 7" xfId="24802" xr:uid="{00000000-0005-0000-0000-0000AE890000}"/>
    <cellStyle name="Komma 8 2 8" xfId="36856" xr:uid="{00000000-0005-0000-0000-0000AF890000}"/>
    <cellStyle name="Komma 8 2 9" xfId="49573" xr:uid="{00000000-0005-0000-0000-0000B0890000}"/>
    <cellStyle name="Komma 8 2_A01" xfId="12526" xr:uid="{00000000-0005-0000-0000-0000B1890000}"/>
    <cellStyle name="Komma 8 3" xfId="7508" xr:uid="{00000000-0005-0000-0000-0000B2890000}"/>
    <cellStyle name="Komma 8 3 2" xfId="7509" xr:uid="{00000000-0005-0000-0000-0000B3890000}"/>
    <cellStyle name="Komma 8 3 2 2" xfId="24803" xr:uid="{00000000-0005-0000-0000-0000B4890000}"/>
    <cellStyle name="Komma 8 3 2 3" xfId="36178" xr:uid="{00000000-0005-0000-0000-0000B5890000}"/>
    <cellStyle name="Komma 8 3 2_AVA DVA EL" xfId="24804" xr:uid="{00000000-0005-0000-0000-0000B6890000}"/>
    <cellStyle name="Komma 8 3 3" xfId="24805" xr:uid="{00000000-0005-0000-0000-0000B7890000}"/>
    <cellStyle name="Komma 8 3 3 2" xfId="36361" xr:uid="{00000000-0005-0000-0000-0000B8890000}"/>
    <cellStyle name="Komma 8 3 4" xfId="49574" xr:uid="{00000000-0005-0000-0000-0000B9890000}"/>
    <cellStyle name="Komma 8 3 5" xfId="49575" xr:uid="{00000000-0005-0000-0000-0000BA890000}"/>
    <cellStyle name="Komma 8 3 6" xfId="49576" xr:uid="{00000000-0005-0000-0000-0000BB890000}"/>
    <cellStyle name="Komma 8 3 7" xfId="49577" xr:uid="{00000000-0005-0000-0000-0000BC890000}"/>
    <cellStyle name="Komma 8 3_A01" xfId="12528" xr:uid="{00000000-0005-0000-0000-0000BD890000}"/>
    <cellStyle name="Komma 8 4" xfId="7510" xr:uid="{00000000-0005-0000-0000-0000BE890000}"/>
    <cellStyle name="Komma 8 4 2" xfId="24806" xr:uid="{00000000-0005-0000-0000-0000BF890000}"/>
    <cellStyle name="Komma 8 4 2 2" xfId="24807" xr:uid="{00000000-0005-0000-0000-0000C0890000}"/>
    <cellStyle name="Komma 8 4 2 3" xfId="36332" xr:uid="{00000000-0005-0000-0000-0000C1890000}"/>
    <cellStyle name="Komma 8 4 2_AVA DVA EL" xfId="24808" xr:uid="{00000000-0005-0000-0000-0000C2890000}"/>
    <cellStyle name="Komma 8 4 3" xfId="24809" xr:uid="{00000000-0005-0000-0000-0000C3890000}"/>
    <cellStyle name="Komma 8 4 4" xfId="24810" xr:uid="{00000000-0005-0000-0000-0000C4890000}"/>
    <cellStyle name="Komma 8 4 5" xfId="36119" xr:uid="{00000000-0005-0000-0000-0000C5890000}"/>
    <cellStyle name="Komma 8 4 6" xfId="36025" xr:uid="{00000000-0005-0000-0000-0000C6890000}"/>
    <cellStyle name="Komma 8 4_AVA DVA EL" xfId="24811" xr:uid="{00000000-0005-0000-0000-0000C7890000}"/>
    <cellStyle name="Komma 8 5" xfId="24812" xr:uid="{00000000-0005-0000-0000-0000C8890000}"/>
    <cellStyle name="Komma 8 5 2" xfId="24813" xr:uid="{00000000-0005-0000-0000-0000C9890000}"/>
    <cellStyle name="Komma 8 5 3" xfId="24814" xr:uid="{00000000-0005-0000-0000-0000CA890000}"/>
    <cellStyle name="Komma 8 5 4" xfId="36298" xr:uid="{00000000-0005-0000-0000-0000CB890000}"/>
    <cellStyle name="Komma 8 5 5" xfId="49578" xr:uid="{00000000-0005-0000-0000-0000CC890000}"/>
    <cellStyle name="Komma 8 5_AVA DVA EL" xfId="24815" xr:uid="{00000000-0005-0000-0000-0000CD890000}"/>
    <cellStyle name="Komma 8 6" xfId="24816" xr:uid="{00000000-0005-0000-0000-0000CE890000}"/>
    <cellStyle name="Komma 8 6 2" xfId="24817" xr:uid="{00000000-0005-0000-0000-0000CF890000}"/>
    <cellStyle name="Komma 8 6 3" xfId="24818" xr:uid="{00000000-0005-0000-0000-0000D0890000}"/>
    <cellStyle name="Komma 8 6 4" xfId="49579" xr:uid="{00000000-0005-0000-0000-0000D1890000}"/>
    <cellStyle name="Komma 8 6 5" xfId="49580" xr:uid="{00000000-0005-0000-0000-0000D2890000}"/>
    <cellStyle name="Komma 8 6_AVA DVA EL" xfId="24819" xr:uid="{00000000-0005-0000-0000-0000D3890000}"/>
    <cellStyle name="Komma 8 7" xfId="24820" xr:uid="{00000000-0005-0000-0000-0000D4890000}"/>
    <cellStyle name="Komma 8 8" xfId="36855" xr:uid="{00000000-0005-0000-0000-0000D5890000}"/>
    <cellStyle name="Komma 8 9" xfId="49581" xr:uid="{00000000-0005-0000-0000-0000D6890000}"/>
    <cellStyle name="Komma 8_7. Other MTM adjustments" xfId="49582" xr:uid="{00000000-0005-0000-0000-0000D7890000}"/>
    <cellStyle name="Komma 9" xfId="7511" xr:uid="{00000000-0005-0000-0000-0000D8890000}"/>
    <cellStyle name="Komma 9 2" xfId="7512" xr:uid="{00000000-0005-0000-0000-0000D9890000}"/>
    <cellStyle name="Komma 9 2 2" xfId="7513" xr:uid="{00000000-0005-0000-0000-0000DA890000}"/>
    <cellStyle name="Komma 9 2 2 2" xfId="7514" xr:uid="{00000000-0005-0000-0000-0000DB890000}"/>
    <cellStyle name="Komma 9 2 2_CR4_19" xfId="7515" xr:uid="{00000000-0005-0000-0000-0000DC890000}"/>
    <cellStyle name="Komma 9 2 3" xfId="7516" xr:uid="{00000000-0005-0000-0000-0000DD890000}"/>
    <cellStyle name="Komma 9 2 3 2" xfId="36151" xr:uid="{00000000-0005-0000-0000-0000DE890000}"/>
    <cellStyle name="Komma 9 2 4" xfId="36350" xr:uid="{00000000-0005-0000-0000-0000DF890000}"/>
    <cellStyle name="Komma 9 2 5" xfId="40104" xr:uid="{00000000-0005-0000-0000-0000E0890000}"/>
    <cellStyle name="Komma 9 2_A01" xfId="12530" xr:uid="{00000000-0005-0000-0000-0000E1890000}"/>
    <cellStyle name="Komma 9 3" xfId="7517" xr:uid="{00000000-0005-0000-0000-0000E2890000}"/>
    <cellStyle name="Komma 9 3 2" xfId="7518" xr:uid="{00000000-0005-0000-0000-0000E3890000}"/>
    <cellStyle name="Komma 9 3 2 2" xfId="36181" xr:uid="{00000000-0005-0000-0000-0000E4890000}"/>
    <cellStyle name="Komma 9 3 2_LR2" xfId="53216" xr:uid="{5931297E-8F62-47D9-98B0-D63283180F60}"/>
    <cellStyle name="Komma 9 3 3" xfId="24821" xr:uid="{00000000-0005-0000-0000-0000E5890000}"/>
    <cellStyle name="Komma 9 3 3 2" xfId="36362" xr:uid="{00000000-0005-0000-0000-0000E6890000}"/>
    <cellStyle name="Komma 9 3 4" xfId="36507" xr:uid="{00000000-0005-0000-0000-0000E7890000}"/>
    <cellStyle name="Komma 9 3 5" xfId="40105" xr:uid="{00000000-0005-0000-0000-0000E8890000}"/>
    <cellStyle name="Komma 9 3_AVA DVA EL" xfId="24822" xr:uid="{00000000-0005-0000-0000-0000E9890000}"/>
    <cellStyle name="Komma 9 4" xfId="7519" xr:uid="{00000000-0005-0000-0000-0000EA890000}"/>
    <cellStyle name="Komma 9 4 2" xfId="36334" xr:uid="{00000000-0005-0000-0000-0000EB890000}"/>
    <cellStyle name="Komma 9 4 3" xfId="36122" xr:uid="{00000000-0005-0000-0000-0000EC890000}"/>
    <cellStyle name="Komma 9 5" xfId="36299" xr:uid="{00000000-0005-0000-0000-0000ED890000}"/>
    <cellStyle name="Komma 9 6" xfId="36857" xr:uid="{00000000-0005-0000-0000-0000EE890000}"/>
    <cellStyle name="Komma 9_A01" xfId="12529" xr:uid="{00000000-0005-0000-0000-0000EF890000}"/>
    <cellStyle name="Kommentarer" xfId="24823" xr:uid="{00000000-0005-0000-0000-0000F0890000}"/>
    <cellStyle name="Kommentarer 2" xfId="24824" xr:uid="{00000000-0005-0000-0000-0000F1890000}"/>
    <cellStyle name="Kommentarer 3" xfId="24825" xr:uid="{00000000-0005-0000-0000-0000F2890000}"/>
    <cellStyle name="Kommentarer 4" xfId="49583" xr:uid="{00000000-0005-0000-0000-0000F3890000}"/>
    <cellStyle name="Kommentarer_AVA DVA EL" xfId="24826" xr:uid="{00000000-0005-0000-0000-0000F4890000}"/>
    <cellStyle name="Komórka połączona" xfId="24827" xr:uid="{00000000-0005-0000-0000-0000F5890000}"/>
    <cellStyle name="Komórka połączona 2" xfId="24828" xr:uid="{00000000-0005-0000-0000-0000F6890000}"/>
    <cellStyle name="Komórka połączona 3" xfId="24829" xr:uid="{00000000-0005-0000-0000-0000F7890000}"/>
    <cellStyle name="Komórka połączona_AVA DVA EL" xfId="24830" xr:uid="{00000000-0005-0000-0000-0000F8890000}"/>
    <cellStyle name="Komórka zaznaczona" xfId="24831" xr:uid="{00000000-0005-0000-0000-0000F9890000}"/>
    <cellStyle name="Komórka zaznaczona 2" xfId="24832" xr:uid="{00000000-0005-0000-0000-0000FA890000}"/>
    <cellStyle name="Komórka zaznaczona 3" xfId="24833" xr:uid="{00000000-0005-0000-0000-0000FB890000}"/>
    <cellStyle name="Komórka zaznaczona_AVA DVA EL" xfId="24834" xr:uid="{00000000-0005-0000-0000-0000FC890000}"/>
    <cellStyle name="Kontrollcelle" xfId="36269" xr:uid="{00000000-0005-0000-0000-0000FD890000}"/>
    <cellStyle name="Kontrollcelle 2" xfId="7520" xr:uid="{00000000-0005-0000-0000-0000FE890000}"/>
    <cellStyle name="Kontrollcelle 2 2" xfId="24835" xr:uid="{00000000-0005-0000-0000-0000FF890000}"/>
    <cellStyle name="Kontrollcelle 2 2 2" xfId="24836" xr:uid="{00000000-0005-0000-0000-0000008A0000}"/>
    <cellStyle name="Kontrollcelle 2 2 3" xfId="24837" xr:uid="{00000000-0005-0000-0000-0000018A0000}"/>
    <cellStyle name="Kontrollcelle 2 2 4" xfId="40106" xr:uid="{00000000-0005-0000-0000-0000028A0000}"/>
    <cellStyle name="Kontrollcelle 2 2_AVA DVA EL" xfId="24838" xr:uid="{00000000-0005-0000-0000-0000038A0000}"/>
    <cellStyle name="Kontrollcelle 2 3" xfId="24839" xr:uid="{00000000-0005-0000-0000-0000048A0000}"/>
    <cellStyle name="Kontrollcelle 2 3 2" xfId="40107" xr:uid="{00000000-0005-0000-0000-0000058A0000}"/>
    <cellStyle name="Kontrollcelle 2 4" xfId="49584" xr:uid="{00000000-0005-0000-0000-0000068A0000}"/>
    <cellStyle name="Kontrollcelle 2 5" xfId="49585" xr:uid="{00000000-0005-0000-0000-0000078A0000}"/>
    <cellStyle name="Kontrollcelle 2 6" xfId="49586" xr:uid="{00000000-0005-0000-0000-0000088A0000}"/>
    <cellStyle name="Kontrollcelle 2_A01" xfId="35922" xr:uid="{00000000-0005-0000-0000-0000098A0000}"/>
    <cellStyle name="Kontrollcelle 3" xfId="24840" xr:uid="{00000000-0005-0000-0000-00000A8A0000}"/>
    <cellStyle name="Kontrollcelle 3 2" xfId="24841" xr:uid="{00000000-0005-0000-0000-00000B8A0000}"/>
    <cellStyle name="Kontrollcelle 3 3" xfId="24842" xr:uid="{00000000-0005-0000-0000-00000C8A0000}"/>
    <cellStyle name="Kontrollcelle 3 4" xfId="40108" xr:uid="{00000000-0005-0000-0000-00000D8A0000}"/>
    <cellStyle name="Kontrollcelle 3_AVA DVA EL" xfId="24843" xr:uid="{00000000-0005-0000-0000-00000E8A0000}"/>
    <cellStyle name="Kontrollcelle 4" xfId="24844" xr:uid="{00000000-0005-0000-0000-00000F8A0000}"/>
    <cellStyle name="Kontrollcelle 4 2" xfId="40109" xr:uid="{00000000-0005-0000-0000-0000108A0000}"/>
    <cellStyle name="Kontrollcelle 5" xfId="24845" xr:uid="{00000000-0005-0000-0000-0000118A0000}"/>
    <cellStyle name="Kontrollcelle 6" xfId="49587" xr:uid="{00000000-0005-0000-0000-0000128A0000}"/>
    <cellStyle name="Kontrollcelle_7. Other MTM adjustments" xfId="49588" xr:uid="{00000000-0005-0000-0000-0000138A0000}"/>
    <cellStyle name="Kontroller celle" xfId="24846" xr:uid="{00000000-0005-0000-0000-0000148A0000}"/>
    <cellStyle name="Kontroller celle 2" xfId="24847" xr:uid="{00000000-0005-0000-0000-0000158A0000}"/>
    <cellStyle name="Kontroller celle 3" xfId="24848" xr:uid="{00000000-0005-0000-0000-0000168A0000}"/>
    <cellStyle name="Kontroller celle_AVA DVA EL" xfId="24849" xr:uid="{00000000-0005-0000-0000-0000178A0000}"/>
    <cellStyle name="KRADSFI" xfId="7521" xr:uid="{00000000-0005-0000-0000-0000188A0000}"/>
    <cellStyle name="KRADSFI 2" xfId="24850" xr:uid="{00000000-0005-0000-0000-0000198A0000}"/>
    <cellStyle name="KRADSFI 2 2" xfId="36508" xr:uid="{00000000-0005-0000-0000-00001A8A0000}"/>
    <cellStyle name="KRADSFI 2 3" xfId="36731" xr:uid="{00000000-0005-0000-0000-00001B8A0000}"/>
    <cellStyle name="KRADSFI 3" xfId="36457" xr:uid="{00000000-0005-0000-0000-00001C8A0000}"/>
    <cellStyle name="KRADSFI 3 2" xfId="36006" xr:uid="{00000000-0005-0000-0000-00001D8A0000}"/>
    <cellStyle name="KRADSFI_A01" xfId="35923" xr:uid="{00000000-0005-0000-0000-00001E8A0000}"/>
    <cellStyle name="LedeTekst4a" xfId="24851" xr:uid="{00000000-0005-0000-0000-00001F8A0000}"/>
    <cellStyle name="LedeTekst4a 2" xfId="24852" xr:uid="{00000000-0005-0000-0000-0000208A0000}"/>
    <cellStyle name="LedeTekst4a 3" xfId="24853" xr:uid="{00000000-0005-0000-0000-0000218A0000}"/>
    <cellStyle name="LedeTekst4a_AVA DVA EL" xfId="24854" xr:uid="{00000000-0005-0000-0000-0000228A0000}"/>
    <cellStyle name="Lien hypertexte 2" xfId="7522" xr:uid="{00000000-0005-0000-0000-0000238A0000}"/>
    <cellStyle name="Lien hypertexte 2 2" xfId="7523" xr:uid="{00000000-0005-0000-0000-0000248A0000}"/>
    <cellStyle name="Lien hypertexte 2 2 2" xfId="24855" xr:uid="{00000000-0005-0000-0000-0000258A0000}"/>
    <cellStyle name="Lien hypertexte 2 2 3" xfId="49589" xr:uid="{00000000-0005-0000-0000-0000268A0000}"/>
    <cellStyle name="Lien hypertexte 2 2_AVA DVA EL" xfId="24856" xr:uid="{00000000-0005-0000-0000-0000278A0000}"/>
    <cellStyle name="Lien hypertexte 2 3" xfId="24857" xr:uid="{00000000-0005-0000-0000-0000288A0000}"/>
    <cellStyle name="Lien hypertexte 2 4" xfId="49590" xr:uid="{00000000-0005-0000-0000-0000298A0000}"/>
    <cellStyle name="Lien hypertexte 2_4Q16" xfId="24858" xr:uid="{00000000-0005-0000-0000-00002A8A0000}"/>
    <cellStyle name="Lien hypertexte 3" xfId="7524" xr:uid="{00000000-0005-0000-0000-00002B8A0000}"/>
    <cellStyle name="Lien hypertexte 3 2" xfId="24859" xr:uid="{00000000-0005-0000-0000-00002C8A0000}"/>
    <cellStyle name="Lien hypertexte 3 3" xfId="49591" xr:uid="{00000000-0005-0000-0000-00002D8A0000}"/>
    <cellStyle name="Lien hypertexte 3_AVA DVA EL" xfId="24860" xr:uid="{00000000-0005-0000-0000-00002E8A0000}"/>
    <cellStyle name="Link Currency (0)" xfId="7525" xr:uid="{00000000-0005-0000-0000-00002F8A0000}"/>
    <cellStyle name="Link Currency (0) 2" xfId="49592" xr:uid="{00000000-0005-0000-0000-0000308A0000}"/>
    <cellStyle name="Link Currency (2)" xfId="7526" xr:uid="{00000000-0005-0000-0000-0000318A0000}"/>
    <cellStyle name="Link Currency (2) 2" xfId="49593" xr:uid="{00000000-0005-0000-0000-0000328A0000}"/>
    <cellStyle name="Link Units (0)" xfId="7527" xr:uid="{00000000-0005-0000-0000-0000338A0000}"/>
    <cellStyle name="Link Units (0) 2" xfId="49594" xr:uid="{00000000-0005-0000-0000-0000348A0000}"/>
    <cellStyle name="Link Units (1)" xfId="7528" xr:uid="{00000000-0005-0000-0000-0000358A0000}"/>
    <cellStyle name="Link Units (1) 2" xfId="49595" xr:uid="{00000000-0005-0000-0000-0000368A0000}"/>
    <cellStyle name="Link Units (2)" xfId="7529" xr:uid="{00000000-0005-0000-0000-0000378A0000}"/>
    <cellStyle name="Link Units (2) 2" xfId="49596" xr:uid="{00000000-0005-0000-0000-0000388A0000}"/>
    <cellStyle name="Linked Cell" xfId="7530" xr:uid="{00000000-0005-0000-0000-0000398A0000}"/>
    <cellStyle name="Linked Cell 10" xfId="7531" xr:uid="{00000000-0005-0000-0000-00003A8A0000}"/>
    <cellStyle name="Linked Cell 11" xfId="49597" xr:uid="{00000000-0005-0000-0000-00003B8A0000}"/>
    <cellStyle name="Linked Cell 2" xfId="7532" xr:uid="{00000000-0005-0000-0000-00003C8A0000}"/>
    <cellStyle name="Linked Cell 2 2" xfId="7533" xr:uid="{00000000-0005-0000-0000-00003D8A0000}"/>
    <cellStyle name="Linked Cell 2 2 2" xfId="24861" xr:uid="{00000000-0005-0000-0000-00003E8A0000}"/>
    <cellStyle name="Linked Cell 2 2 2 2" xfId="24862" xr:uid="{00000000-0005-0000-0000-00003F8A0000}"/>
    <cellStyle name="Linked Cell 2 2 2 3" xfId="24863" xr:uid="{00000000-0005-0000-0000-0000408A0000}"/>
    <cellStyle name="Linked Cell 2 2 2_AVA DVA EL" xfId="24864" xr:uid="{00000000-0005-0000-0000-0000418A0000}"/>
    <cellStyle name="Linked Cell 2 2 3" xfId="24865" xr:uid="{00000000-0005-0000-0000-0000428A0000}"/>
    <cellStyle name="Linked Cell 2 2 3 2" xfId="24866" xr:uid="{00000000-0005-0000-0000-0000438A0000}"/>
    <cellStyle name="Linked Cell 2 2 3 3" xfId="24867" xr:uid="{00000000-0005-0000-0000-0000448A0000}"/>
    <cellStyle name="Linked Cell 2 2 3_AVA DVA EL" xfId="24868" xr:uid="{00000000-0005-0000-0000-0000458A0000}"/>
    <cellStyle name="Linked Cell 2 2 4" xfId="24869" xr:uid="{00000000-0005-0000-0000-0000468A0000}"/>
    <cellStyle name="Linked Cell 2 2 4 2" xfId="24870" xr:uid="{00000000-0005-0000-0000-0000478A0000}"/>
    <cellStyle name="Linked Cell 2 2 4 3" xfId="24871" xr:uid="{00000000-0005-0000-0000-0000488A0000}"/>
    <cellStyle name="Linked Cell 2 2 4_AVA DVA EL" xfId="24872" xr:uid="{00000000-0005-0000-0000-0000498A0000}"/>
    <cellStyle name="Linked Cell 2 2 5" xfId="24873" xr:uid="{00000000-0005-0000-0000-00004A8A0000}"/>
    <cellStyle name="Linked Cell 2 2 5 2" xfId="24874" xr:uid="{00000000-0005-0000-0000-00004B8A0000}"/>
    <cellStyle name="Linked Cell 2 2 5 3" xfId="24875" xr:uid="{00000000-0005-0000-0000-00004C8A0000}"/>
    <cellStyle name="Linked Cell 2 2 5_AVA DVA EL" xfId="24876" xr:uid="{00000000-0005-0000-0000-00004D8A0000}"/>
    <cellStyle name="Linked Cell 2 2 6" xfId="24877" xr:uid="{00000000-0005-0000-0000-00004E8A0000}"/>
    <cellStyle name="Linked Cell 2 2 6 2" xfId="24878" xr:uid="{00000000-0005-0000-0000-00004F8A0000}"/>
    <cellStyle name="Linked Cell 2 2 6 3" xfId="24879" xr:uid="{00000000-0005-0000-0000-0000508A0000}"/>
    <cellStyle name="Linked Cell 2 2 6_AVA DVA EL" xfId="24880" xr:uid="{00000000-0005-0000-0000-0000518A0000}"/>
    <cellStyle name="Linked Cell 2 2 7" xfId="24881" xr:uid="{00000000-0005-0000-0000-0000528A0000}"/>
    <cellStyle name="Linked Cell 2 2_A01" xfId="35924" xr:uid="{00000000-0005-0000-0000-0000538A0000}"/>
    <cellStyle name="Linked Cell 2 3" xfId="24882" xr:uid="{00000000-0005-0000-0000-0000548A0000}"/>
    <cellStyle name="Linked Cell 2 3 2" xfId="24883" xr:uid="{00000000-0005-0000-0000-0000558A0000}"/>
    <cellStyle name="Linked Cell 2 3 3" xfId="24884" xr:uid="{00000000-0005-0000-0000-0000568A0000}"/>
    <cellStyle name="Linked Cell 2 3_AVA DVA EL" xfId="24885" xr:uid="{00000000-0005-0000-0000-0000578A0000}"/>
    <cellStyle name="Linked Cell 2 4" xfId="24886" xr:uid="{00000000-0005-0000-0000-0000588A0000}"/>
    <cellStyle name="Linked Cell 2 4 2" xfId="24887" xr:uid="{00000000-0005-0000-0000-0000598A0000}"/>
    <cellStyle name="Linked Cell 2 4 3" xfId="24888" xr:uid="{00000000-0005-0000-0000-00005A8A0000}"/>
    <cellStyle name="Linked Cell 2 4_AVA DVA EL" xfId="24889" xr:uid="{00000000-0005-0000-0000-00005B8A0000}"/>
    <cellStyle name="Linked Cell 2 5" xfId="24890" xr:uid="{00000000-0005-0000-0000-00005C8A0000}"/>
    <cellStyle name="Linked Cell 2 5 2" xfId="24891" xr:uid="{00000000-0005-0000-0000-00005D8A0000}"/>
    <cellStyle name="Linked Cell 2 5 3" xfId="24892" xr:uid="{00000000-0005-0000-0000-00005E8A0000}"/>
    <cellStyle name="Linked Cell 2 5_AVA DVA EL" xfId="24893" xr:uid="{00000000-0005-0000-0000-00005F8A0000}"/>
    <cellStyle name="Linked Cell 2 6" xfId="24894" xr:uid="{00000000-0005-0000-0000-0000608A0000}"/>
    <cellStyle name="Linked Cell 2 6 2" xfId="24895" xr:uid="{00000000-0005-0000-0000-0000618A0000}"/>
    <cellStyle name="Linked Cell 2 6 3" xfId="24896" xr:uid="{00000000-0005-0000-0000-0000628A0000}"/>
    <cellStyle name="Linked Cell 2 6_AVA DVA EL" xfId="24897" xr:uid="{00000000-0005-0000-0000-0000638A0000}"/>
    <cellStyle name="Linked Cell 2 7" xfId="24898" xr:uid="{00000000-0005-0000-0000-0000648A0000}"/>
    <cellStyle name="Linked Cell 2 7 2" xfId="24899" xr:uid="{00000000-0005-0000-0000-0000658A0000}"/>
    <cellStyle name="Linked Cell 2 7 3" xfId="24900" xr:uid="{00000000-0005-0000-0000-0000668A0000}"/>
    <cellStyle name="Linked Cell 2 7_AVA DVA EL" xfId="24901" xr:uid="{00000000-0005-0000-0000-0000678A0000}"/>
    <cellStyle name="Linked Cell 2 8" xfId="24902" xr:uid="{00000000-0005-0000-0000-0000688A0000}"/>
    <cellStyle name="Linked Cell 2 9" xfId="49598" xr:uid="{00000000-0005-0000-0000-0000698A0000}"/>
    <cellStyle name="Linked Cell 2_4Q16" xfId="24903" xr:uid="{00000000-0005-0000-0000-00006A8A0000}"/>
    <cellStyle name="Linked Cell 3" xfId="7534" xr:uid="{00000000-0005-0000-0000-00006B8A0000}"/>
    <cellStyle name="Linked Cell 3 2" xfId="24904" xr:uid="{00000000-0005-0000-0000-00006C8A0000}"/>
    <cellStyle name="Linked Cell 3 3" xfId="24905" xr:uid="{00000000-0005-0000-0000-00006D8A0000}"/>
    <cellStyle name="Linked Cell 3_AVA DVA EL" xfId="24906" xr:uid="{00000000-0005-0000-0000-00006E8A0000}"/>
    <cellStyle name="Linked Cell 4" xfId="7535" xr:uid="{00000000-0005-0000-0000-00006F8A0000}"/>
    <cellStyle name="Linked Cell 4 2" xfId="24907" xr:uid="{00000000-0005-0000-0000-0000708A0000}"/>
    <cellStyle name="Linked Cell 4 2 2" xfId="24908" xr:uid="{00000000-0005-0000-0000-0000718A0000}"/>
    <cellStyle name="Linked Cell 4 2 3" xfId="24909" xr:uid="{00000000-0005-0000-0000-0000728A0000}"/>
    <cellStyle name="Linked Cell 4 2_AVA DVA EL" xfId="24910" xr:uid="{00000000-0005-0000-0000-0000738A0000}"/>
    <cellStyle name="Linked Cell 4 3" xfId="24911" xr:uid="{00000000-0005-0000-0000-0000748A0000}"/>
    <cellStyle name="Linked Cell 4 3 2" xfId="24912" xr:uid="{00000000-0005-0000-0000-0000758A0000}"/>
    <cellStyle name="Linked Cell 4 3 3" xfId="24913" xr:uid="{00000000-0005-0000-0000-0000768A0000}"/>
    <cellStyle name="Linked Cell 4 3_AVA DVA EL" xfId="24914" xr:uid="{00000000-0005-0000-0000-0000778A0000}"/>
    <cellStyle name="Linked Cell 4 4" xfId="24915" xr:uid="{00000000-0005-0000-0000-0000788A0000}"/>
    <cellStyle name="Linked Cell 4 5" xfId="24916" xr:uid="{00000000-0005-0000-0000-0000798A0000}"/>
    <cellStyle name="Linked Cell 4_AVA DVA EL" xfId="24917" xr:uid="{00000000-0005-0000-0000-00007A8A0000}"/>
    <cellStyle name="Linked Cell 5" xfId="7536" xr:uid="{00000000-0005-0000-0000-00007B8A0000}"/>
    <cellStyle name="Linked Cell 5 2" xfId="24918" xr:uid="{00000000-0005-0000-0000-00007C8A0000}"/>
    <cellStyle name="Linked Cell 5 3" xfId="24919" xr:uid="{00000000-0005-0000-0000-00007D8A0000}"/>
    <cellStyle name="Linked Cell 5_AVA DVA EL" xfId="24920" xr:uid="{00000000-0005-0000-0000-00007E8A0000}"/>
    <cellStyle name="Linked Cell 6" xfId="7537" xr:uid="{00000000-0005-0000-0000-00007F8A0000}"/>
    <cellStyle name="Linked Cell 6 2" xfId="24921" xr:uid="{00000000-0005-0000-0000-0000808A0000}"/>
    <cellStyle name="Linked Cell 6 3" xfId="24922" xr:uid="{00000000-0005-0000-0000-0000818A0000}"/>
    <cellStyle name="Linked Cell 6_AVA DVA EL" xfId="24923" xr:uid="{00000000-0005-0000-0000-0000828A0000}"/>
    <cellStyle name="Linked Cell 7" xfId="7538" xr:uid="{00000000-0005-0000-0000-0000838A0000}"/>
    <cellStyle name="Linked Cell 8" xfId="7539" xr:uid="{00000000-0005-0000-0000-0000848A0000}"/>
    <cellStyle name="Linked Cell 9" xfId="7540" xr:uid="{00000000-0005-0000-0000-0000858A0000}"/>
    <cellStyle name="Linked Cell_4Q16" xfId="24924" xr:uid="{00000000-0005-0000-0000-0000868A0000}"/>
    <cellStyle name="Magyarázó szöveg" xfId="7541" xr:uid="{00000000-0005-0000-0000-0000878A0000}"/>
    <cellStyle name="Magyarázó szöveg 2" xfId="24925" xr:uid="{00000000-0005-0000-0000-0000888A0000}"/>
    <cellStyle name="Magyarázó szöveg_AVA DVA EL" xfId="24926" xr:uid="{00000000-0005-0000-0000-0000898A0000}"/>
    <cellStyle name="Mainhead" xfId="7542" xr:uid="{00000000-0005-0000-0000-00008A8A0000}"/>
    <cellStyle name="Mainhead 2" xfId="24927" xr:uid="{00000000-0005-0000-0000-00008B8A0000}"/>
    <cellStyle name="Mainhead_AVA DVA EL" xfId="24928" xr:uid="{00000000-0005-0000-0000-00008C8A0000}"/>
    <cellStyle name="Margin" xfId="24929" xr:uid="{00000000-0005-0000-0000-00008D8A0000}"/>
    <cellStyle name="Margin 2" xfId="24930" xr:uid="{00000000-0005-0000-0000-00008E8A0000}"/>
    <cellStyle name="Margin 2 2" xfId="24931" xr:uid="{00000000-0005-0000-0000-00008F8A0000}"/>
    <cellStyle name="Margin 2 3" xfId="24932" xr:uid="{00000000-0005-0000-0000-0000908A0000}"/>
    <cellStyle name="Margin 2 4" xfId="49599" xr:uid="{00000000-0005-0000-0000-0000918A0000}"/>
    <cellStyle name="Margin 2_AVA DVA EL" xfId="24933" xr:uid="{00000000-0005-0000-0000-0000928A0000}"/>
    <cellStyle name="Margin 3" xfId="24934" xr:uid="{00000000-0005-0000-0000-0000938A0000}"/>
    <cellStyle name="Margin 4" xfId="24935" xr:uid="{00000000-0005-0000-0000-0000948A0000}"/>
    <cellStyle name="Margin_AVA DVA EL" xfId="24936" xr:uid="{00000000-0005-0000-0000-0000958A0000}"/>
    <cellStyle name="Markeringsfarve1" xfId="24937" xr:uid="{00000000-0005-0000-0000-0000968A0000}"/>
    <cellStyle name="Markeringsfarve1 2" xfId="24938" xr:uid="{00000000-0005-0000-0000-0000978A0000}"/>
    <cellStyle name="Markeringsfarve1 3" xfId="24939" xr:uid="{00000000-0005-0000-0000-0000988A0000}"/>
    <cellStyle name="Markeringsfarve1_AVA DVA EL" xfId="24940" xr:uid="{00000000-0005-0000-0000-0000998A0000}"/>
    <cellStyle name="Markeringsfarve2" xfId="24941" xr:uid="{00000000-0005-0000-0000-00009A8A0000}"/>
    <cellStyle name="Markeringsfarve2 2" xfId="24942" xr:uid="{00000000-0005-0000-0000-00009B8A0000}"/>
    <cellStyle name="Markeringsfarve2 3" xfId="24943" xr:uid="{00000000-0005-0000-0000-00009C8A0000}"/>
    <cellStyle name="Markeringsfarve2_AVA DVA EL" xfId="24944" xr:uid="{00000000-0005-0000-0000-00009D8A0000}"/>
    <cellStyle name="Markeringsfarve3" xfId="24945" xr:uid="{00000000-0005-0000-0000-00009E8A0000}"/>
    <cellStyle name="Markeringsfarve3 2" xfId="24946" xr:uid="{00000000-0005-0000-0000-00009F8A0000}"/>
    <cellStyle name="Markeringsfarve3 3" xfId="24947" xr:uid="{00000000-0005-0000-0000-0000A08A0000}"/>
    <cellStyle name="Markeringsfarve3_AVA DVA EL" xfId="24948" xr:uid="{00000000-0005-0000-0000-0000A18A0000}"/>
    <cellStyle name="Markeringsfarve4" xfId="24949" xr:uid="{00000000-0005-0000-0000-0000A28A0000}"/>
    <cellStyle name="Markeringsfarve4 2" xfId="24950" xr:uid="{00000000-0005-0000-0000-0000A38A0000}"/>
    <cellStyle name="Markeringsfarve4 3" xfId="24951" xr:uid="{00000000-0005-0000-0000-0000A48A0000}"/>
    <cellStyle name="Markeringsfarve4_AVA DVA EL" xfId="24952" xr:uid="{00000000-0005-0000-0000-0000A58A0000}"/>
    <cellStyle name="Markeringsfarve5" xfId="24953" xr:uid="{00000000-0005-0000-0000-0000A68A0000}"/>
    <cellStyle name="Markeringsfarve5 2" xfId="24954" xr:uid="{00000000-0005-0000-0000-0000A78A0000}"/>
    <cellStyle name="Markeringsfarve5 3" xfId="24955" xr:uid="{00000000-0005-0000-0000-0000A88A0000}"/>
    <cellStyle name="Markeringsfarve5_AVA DVA EL" xfId="24956" xr:uid="{00000000-0005-0000-0000-0000A98A0000}"/>
    <cellStyle name="Markeringsfarve6" xfId="24957" xr:uid="{00000000-0005-0000-0000-0000AA8A0000}"/>
    <cellStyle name="Markeringsfarve6 2" xfId="24958" xr:uid="{00000000-0005-0000-0000-0000AB8A0000}"/>
    <cellStyle name="Markeringsfarve6 3" xfId="24959" xr:uid="{00000000-0005-0000-0000-0000AC8A0000}"/>
    <cellStyle name="Markeringsfarve6_AVA DVA EL" xfId="24960" xr:uid="{00000000-0005-0000-0000-0000AD8A0000}"/>
    <cellStyle name="Merknad" xfId="36270" xr:uid="{00000000-0005-0000-0000-0000AE8A0000}"/>
    <cellStyle name="Merknad 10" xfId="36596" xr:uid="{00000000-0005-0000-0000-0000AF8A0000}"/>
    <cellStyle name="Merknad 2" xfId="7543" xr:uid="{00000000-0005-0000-0000-0000B08A0000}"/>
    <cellStyle name="Merknad 2 10" xfId="7544" xr:uid="{00000000-0005-0000-0000-0000B18A0000}"/>
    <cellStyle name="Merknad 2 10 2" xfId="24961" xr:uid="{00000000-0005-0000-0000-0000B28A0000}"/>
    <cellStyle name="Merknad 2 10 2 2" xfId="49600" xr:uid="{00000000-0005-0000-0000-0000B38A0000}"/>
    <cellStyle name="Merknad 2 10 3" xfId="49601" xr:uid="{00000000-0005-0000-0000-0000B48A0000}"/>
    <cellStyle name="Merknad 2 10 4" xfId="49602" xr:uid="{00000000-0005-0000-0000-0000B58A0000}"/>
    <cellStyle name="Merknad 2 10_3. Chng in credit spreads" xfId="49603" xr:uid="{00000000-0005-0000-0000-0000B68A0000}"/>
    <cellStyle name="Merknad 2 11" xfId="7545" xr:uid="{00000000-0005-0000-0000-0000B78A0000}"/>
    <cellStyle name="Merknad 2 11 2" xfId="24962" xr:uid="{00000000-0005-0000-0000-0000B88A0000}"/>
    <cellStyle name="Merknad 2 11 3" xfId="49604" xr:uid="{00000000-0005-0000-0000-0000B98A0000}"/>
    <cellStyle name="Merknad 2 11_A01" xfId="35925" xr:uid="{00000000-0005-0000-0000-0000BA8A0000}"/>
    <cellStyle name="Merknad 2 12" xfId="7546" xr:uid="{00000000-0005-0000-0000-0000BB8A0000}"/>
    <cellStyle name="Merknad 2 12 2" xfId="24963" xr:uid="{00000000-0005-0000-0000-0000BC8A0000}"/>
    <cellStyle name="Merknad 2 12 3" xfId="49605" xr:uid="{00000000-0005-0000-0000-0000BD8A0000}"/>
    <cellStyle name="Merknad 2 12_A01" xfId="35926" xr:uid="{00000000-0005-0000-0000-0000BE8A0000}"/>
    <cellStyle name="Merknad 2 13" xfId="7547" xr:uid="{00000000-0005-0000-0000-0000BF8A0000}"/>
    <cellStyle name="Merknad 2 13 2" xfId="24964" xr:uid="{00000000-0005-0000-0000-0000C08A0000}"/>
    <cellStyle name="Merknad 2 13 3" xfId="49606" xr:uid="{00000000-0005-0000-0000-0000C18A0000}"/>
    <cellStyle name="Merknad 2 13_A01" xfId="35927" xr:uid="{00000000-0005-0000-0000-0000C28A0000}"/>
    <cellStyle name="Merknad 2 14" xfId="7548" xr:uid="{00000000-0005-0000-0000-0000C38A0000}"/>
    <cellStyle name="Merknad 2 14 2" xfId="24965" xr:uid="{00000000-0005-0000-0000-0000C48A0000}"/>
    <cellStyle name="Merknad 2 14 3" xfId="49607" xr:uid="{00000000-0005-0000-0000-0000C58A0000}"/>
    <cellStyle name="Merknad 2 14_A01" xfId="35928" xr:uid="{00000000-0005-0000-0000-0000C68A0000}"/>
    <cellStyle name="Merknad 2 15" xfId="7549" xr:uid="{00000000-0005-0000-0000-0000C78A0000}"/>
    <cellStyle name="Merknad 2 15 2" xfId="24966" xr:uid="{00000000-0005-0000-0000-0000C88A0000}"/>
    <cellStyle name="Merknad 2 15 3" xfId="49608" xr:uid="{00000000-0005-0000-0000-0000C98A0000}"/>
    <cellStyle name="Merknad 2 15_A01" xfId="35929" xr:uid="{00000000-0005-0000-0000-0000CA8A0000}"/>
    <cellStyle name="Merknad 2 16" xfId="7550" xr:uid="{00000000-0005-0000-0000-0000CB8A0000}"/>
    <cellStyle name="Merknad 2 16 2" xfId="24967" xr:uid="{00000000-0005-0000-0000-0000CC8A0000}"/>
    <cellStyle name="Merknad 2 16 3" xfId="49609" xr:uid="{00000000-0005-0000-0000-0000CD8A0000}"/>
    <cellStyle name="Merknad 2 16_A01" xfId="35930" xr:uid="{00000000-0005-0000-0000-0000CE8A0000}"/>
    <cellStyle name="Merknad 2 17" xfId="7551" xr:uid="{00000000-0005-0000-0000-0000CF8A0000}"/>
    <cellStyle name="Merknad 2 17 2" xfId="24968" xr:uid="{00000000-0005-0000-0000-0000D08A0000}"/>
    <cellStyle name="Merknad 2 17 3" xfId="49610" xr:uid="{00000000-0005-0000-0000-0000D18A0000}"/>
    <cellStyle name="Merknad 2 17_A01" xfId="35931" xr:uid="{00000000-0005-0000-0000-0000D28A0000}"/>
    <cellStyle name="Merknad 2 18" xfId="7552" xr:uid="{00000000-0005-0000-0000-0000D38A0000}"/>
    <cellStyle name="Merknad 2 18 2" xfId="24969" xr:uid="{00000000-0005-0000-0000-0000D48A0000}"/>
    <cellStyle name="Merknad 2 18 3" xfId="49611" xr:uid="{00000000-0005-0000-0000-0000D58A0000}"/>
    <cellStyle name="Merknad 2 18_A01" xfId="35932" xr:uid="{00000000-0005-0000-0000-0000D68A0000}"/>
    <cellStyle name="Merknad 2 19" xfId="7553" xr:uid="{00000000-0005-0000-0000-0000D78A0000}"/>
    <cellStyle name="Merknad 2 19 2" xfId="24970" xr:uid="{00000000-0005-0000-0000-0000D88A0000}"/>
    <cellStyle name="Merknad 2 19 3" xfId="49612" xr:uid="{00000000-0005-0000-0000-0000D98A0000}"/>
    <cellStyle name="Merknad 2 19_A01" xfId="35933" xr:uid="{00000000-0005-0000-0000-0000DA8A0000}"/>
    <cellStyle name="Merknad 2 2" xfId="7554" xr:uid="{00000000-0005-0000-0000-0000DB8A0000}"/>
    <cellStyle name="Merknad 2 2 10" xfId="49613" xr:uid="{00000000-0005-0000-0000-0000DC8A0000}"/>
    <cellStyle name="Merknad 2 2 11" xfId="49614" xr:uid="{00000000-0005-0000-0000-0000DD8A0000}"/>
    <cellStyle name="Merknad 2 2 12" xfId="49615" xr:uid="{00000000-0005-0000-0000-0000DE8A0000}"/>
    <cellStyle name="Merknad 2 2 2" xfId="12531" xr:uid="{00000000-0005-0000-0000-0000DF8A0000}"/>
    <cellStyle name="Merknad 2 2 2 10" xfId="49616" xr:uid="{00000000-0005-0000-0000-0000E08A0000}"/>
    <cellStyle name="Merknad 2 2 2 11" xfId="49617" xr:uid="{00000000-0005-0000-0000-0000E18A0000}"/>
    <cellStyle name="Merknad 2 2 2 2" xfId="12532" xr:uid="{00000000-0005-0000-0000-0000E28A0000}"/>
    <cellStyle name="Merknad 2 2 2 2 10" xfId="49618" xr:uid="{00000000-0005-0000-0000-0000E38A0000}"/>
    <cellStyle name="Merknad 2 2 2 2 2" xfId="24971" xr:uid="{00000000-0005-0000-0000-0000E48A0000}"/>
    <cellStyle name="Merknad 2 2 2 2 2 2" xfId="24972" xr:uid="{00000000-0005-0000-0000-0000E58A0000}"/>
    <cellStyle name="Merknad 2 2 2 2 2 3" xfId="24973" xr:uid="{00000000-0005-0000-0000-0000E68A0000}"/>
    <cellStyle name="Merknad 2 2 2 2 2 4" xfId="49619" xr:uid="{00000000-0005-0000-0000-0000E78A0000}"/>
    <cellStyle name="Merknad 2 2 2 2 2 5" xfId="49620" xr:uid="{00000000-0005-0000-0000-0000E88A0000}"/>
    <cellStyle name="Merknad 2 2 2 2 2 6" xfId="49621" xr:uid="{00000000-0005-0000-0000-0000E98A0000}"/>
    <cellStyle name="Merknad 2 2 2 2 2_AVA DVA EL" xfId="24974" xr:uid="{00000000-0005-0000-0000-0000EA8A0000}"/>
    <cellStyle name="Merknad 2 2 2 2 3" xfId="24975" xr:uid="{00000000-0005-0000-0000-0000EB8A0000}"/>
    <cellStyle name="Merknad 2 2 2 2 3 2" xfId="24976" xr:uid="{00000000-0005-0000-0000-0000EC8A0000}"/>
    <cellStyle name="Merknad 2 2 2 2 3 3" xfId="24977" xr:uid="{00000000-0005-0000-0000-0000ED8A0000}"/>
    <cellStyle name="Merknad 2 2 2 2 3 4" xfId="49622" xr:uid="{00000000-0005-0000-0000-0000EE8A0000}"/>
    <cellStyle name="Merknad 2 2 2 2 3 5" xfId="49623" xr:uid="{00000000-0005-0000-0000-0000EF8A0000}"/>
    <cellStyle name="Merknad 2 2 2 2 3 6" xfId="49624" xr:uid="{00000000-0005-0000-0000-0000F08A0000}"/>
    <cellStyle name="Merknad 2 2 2 2 3_AVA DVA EL" xfId="24978" xr:uid="{00000000-0005-0000-0000-0000F18A0000}"/>
    <cellStyle name="Merknad 2 2 2 2 4" xfId="24979" xr:uid="{00000000-0005-0000-0000-0000F28A0000}"/>
    <cellStyle name="Merknad 2 2 2 2 4 2" xfId="24980" xr:uid="{00000000-0005-0000-0000-0000F38A0000}"/>
    <cellStyle name="Merknad 2 2 2 2 4 3" xfId="24981" xr:uid="{00000000-0005-0000-0000-0000F48A0000}"/>
    <cellStyle name="Merknad 2 2 2 2 4 4" xfId="49625" xr:uid="{00000000-0005-0000-0000-0000F58A0000}"/>
    <cellStyle name="Merknad 2 2 2 2 4 5" xfId="49626" xr:uid="{00000000-0005-0000-0000-0000F68A0000}"/>
    <cellStyle name="Merknad 2 2 2 2 4 6" xfId="49627" xr:uid="{00000000-0005-0000-0000-0000F78A0000}"/>
    <cellStyle name="Merknad 2 2 2 2 4_AVA DVA EL" xfId="24982" xr:uid="{00000000-0005-0000-0000-0000F88A0000}"/>
    <cellStyle name="Merknad 2 2 2 2 5" xfId="24983" xr:uid="{00000000-0005-0000-0000-0000F98A0000}"/>
    <cellStyle name="Merknad 2 2 2 2 5 2" xfId="24984" xr:uid="{00000000-0005-0000-0000-0000FA8A0000}"/>
    <cellStyle name="Merknad 2 2 2 2 5 3" xfId="24985" xr:uid="{00000000-0005-0000-0000-0000FB8A0000}"/>
    <cellStyle name="Merknad 2 2 2 2 5 4" xfId="49628" xr:uid="{00000000-0005-0000-0000-0000FC8A0000}"/>
    <cellStyle name="Merknad 2 2 2 2 5 5" xfId="49629" xr:uid="{00000000-0005-0000-0000-0000FD8A0000}"/>
    <cellStyle name="Merknad 2 2 2 2 5_AVA DVA EL" xfId="24986" xr:uid="{00000000-0005-0000-0000-0000FE8A0000}"/>
    <cellStyle name="Merknad 2 2 2 2 6" xfId="24987" xr:uid="{00000000-0005-0000-0000-0000FF8A0000}"/>
    <cellStyle name="Merknad 2 2 2 2 7" xfId="24988" xr:uid="{00000000-0005-0000-0000-0000008B0000}"/>
    <cellStyle name="Merknad 2 2 2 2 8" xfId="49630" xr:uid="{00000000-0005-0000-0000-0000018B0000}"/>
    <cellStyle name="Merknad 2 2 2 2 9" xfId="49631" xr:uid="{00000000-0005-0000-0000-0000028B0000}"/>
    <cellStyle name="Merknad 2 2 2 2_3. Chng in credit spreads" xfId="49632" xr:uid="{00000000-0005-0000-0000-0000038B0000}"/>
    <cellStyle name="Merknad 2 2 2 3" xfId="24989" xr:uid="{00000000-0005-0000-0000-0000048B0000}"/>
    <cellStyle name="Merknad 2 2 2 3 2" xfId="24990" xr:uid="{00000000-0005-0000-0000-0000058B0000}"/>
    <cellStyle name="Merknad 2 2 2 3 2 2" xfId="49633" xr:uid="{00000000-0005-0000-0000-0000068B0000}"/>
    <cellStyle name="Merknad 2 2 2 3 3" xfId="24991" xr:uid="{00000000-0005-0000-0000-0000078B0000}"/>
    <cellStyle name="Merknad 2 2 2 3 3 2" xfId="49634" xr:uid="{00000000-0005-0000-0000-0000088B0000}"/>
    <cellStyle name="Merknad 2 2 2 3 4" xfId="49635" xr:uid="{00000000-0005-0000-0000-0000098B0000}"/>
    <cellStyle name="Merknad 2 2 2 3 5" xfId="49636" xr:uid="{00000000-0005-0000-0000-00000A8B0000}"/>
    <cellStyle name="Merknad 2 2 2 3 6" xfId="49637" xr:uid="{00000000-0005-0000-0000-00000B8B0000}"/>
    <cellStyle name="Merknad 2 2 2 3_3. Chng in credit spreads" xfId="49638" xr:uid="{00000000-0005-0000-0000-00000C8B0000}"/>
    <cellStyle name="Merknad 2 2 2 4" xfId="24992" xr:uid="{00000000-0005-0000-0000-00000D8B0000}"/>
    <cellStyle name="Merknad 2 2 2 4 2" xfId="24993" xr:uid="{00000000-0005-0000-0000-00000E8B0000}"/>
    <cellStyle name="Merknad 2 2 2 4 3" xfId="24994" xr:uid="{00000000-0005-0000-0000-00000F8B0000}"/>
    <cellStyle name="Merknad 2 2 2 4 4" xfId="49639" xr:uid="{00000000-0005-0000-0000-0000108B0000}"/>
    <cellStyle name="Merknad 2 2 2 4 5" xfId="49640" xr:uid="{00000000-0005-0000-0000-0000118B0000}"/>
    <cellStyle name="Merknad 2 2 2 4 6" xfId="49641" xr:uid="{00000000-0005-0000-0000-0000128B0000}"/>
    <cellStyle name="Merknad 2 2 2 4_AVA DVA EL" xfId="24995" xr:uid="{00000000-0005-0000-0000-0000138B0000}"/>
    <cellStyle name="Merknad 2 2 2 5" xfId="24996" xr:uid="{00000000-0005-0000-0000-0000148B0000}"/>
    <cellStyle name="Merknad 2 2 2 5 2" xfId="24997" xr:uid="{00000000-0005-0000-0000-0000158B0000}"/>
    <cellStyle name="Merknad 2 2 2 5 3" xfId="24998" xr:uid="{00000000-0005-0000-0000-0000168B0000}"/>
    <cellStyle name="Merknad 2 2 2 5 4" xfId="49642" xr:uid="{00000000-0005-0000-0000-0000178B0000}"/>
    <cellStyle name="Merknad 2 2 2 5 5" xfId="49643" xr:uid="{00000000-0005-0000-0000-0000188B0000}"/>
    <cellStyle name="Merknad 2 2 2 5 6" xfId="49644" xr:uid="{00000000-0005-0000-0000-0000198B0000}"/>
    <cellStyle name="Merknad 2 2 2 5_AVA DVA EL" xfId="24999" xr:uid="{00000000-0005-0000-0000-00001A8B0000}"/>
    <cellStyle name="Merknad 2 2 2 6" xfId="25000" xr:uid="{00000000-0005-0000-0000-00001B8B0000}"/>
    <cellStyle name="Merknad 2 2 2 6 2" xfId="25001" xr:uid="{00000000-0005-0000-0000-00001C8B0000}"/>
    <cellStyle name="Merknad 2 2 2 6 2 2" xfId="49645" xr:uid="{00000000-0005-0000-0000-00001D8B0000}"/>
    <cellStyle name="Merknad 2 2 2 6 3" xfId="25002" xr:uid="{00000000-0005-0000-0000-00001E8B0000}"/>
    <cellStyle name="Merknad 2 2 2 6 4" xfId="49646" xr:uid="{00000000-0005-0000-0000-00001F8B0000}"/>
    <cellStyle name="Merknad 2 2 2 6 5" xfId="49647" xr:uid="{00000000-0005-0000-0000-0000208B0000}"/>
    <cellStyle name="Merknad 2 2 2 6_3. Chng in credit spreads" xfId="49648" xr:uid="{00000000-0005-0000-0000-0000218B0000}"/>
    <cellStyle name="Merknad 2 2 2 7" xfId="25003" xr:uid="{00000000-0005-0000-0000-0000228B0000}"/>
    <cellStyle name="Merknad 2 2 2 7 2" xfId="49649" xr:uid="{00000000-0005-0000-0000-0000238B0000}"/>
    <cellStyle name="Merknad 2 2 2 8" xfId="25004" xr:uid="{00000000-0005-0000-0000-0000248B0000}"/>
    <cellStyle name="Merknad 2 2 2 9" xfId="40111" xr:uid="{00000000-0005-0000-0000-0000258B0000}"/>
    <cellStyle name="Merknad 2 2 2_3. Chng in credit spreads" xfId="49650" xr:uid="{00000000-0005-0000-0000-0000268B0000}"/>
    <cellStyle name="Merknad 2 2 3" xfId="12533" xr:uid="{00000000-0005-0000-0000-0000278B0000}"/>
    <cellStyle name="Merknad 2 2 3 10" xfId="49651" xr:uid="{00000000-0005-0000-0000-0000288B0000}"/>
    <cellStyle name="Merknad 2 2 3 2" xfId="25005" xr:uid="{00000000-0005-0000-0000-0000298B0000}"/>
    <cellStyle name="Merknad 2 2 3 2 2" xfId="25006" xr:uid="{00000000-0005-0000-0000-00002A8B0000}"/>
    <cellStyle name="Merknad 2 2 3 2 2 2" xfId="49652" xr:uid="{00000000-0005-0000-0000-00002B8B0000}"/>
    <cellStyle name="Merknad 2 2 3 2 3" xfId="25007" xr:uid="{00000000-0005-0000-0000-00002C8B0000}"/>
    <cellStyle name="Merknad 2 2 3 2 3 2" xfId="49653" xr:uid="{00000000-0005-0000-0000-00002D8B0000}"/>
    <cellStyle name="Merknad 2 2 3 2 4" xfId="49654" xr:uid="{00000000-0005-0000-0000-00002E8B0000}"/>
    <cellStyle name="Merknad 2 2 3 2 5" xfId="49655" xr:uid="{00000000-0005-0000-0000-00002F8B0000}"/>
    <cellStyle name="Merknad 2 2 3 2 6" xfId="49656" xr:uid="{00000000-0005-0000-0000-0000308B0000}"/>
    <cellStyle name="Merknad 2 2 3 2_3. Chng in credit spreads" xfId="49657" xr:uid="{00000000-0005-0000-0000-0000318B0000}"/>
    <cellStyle name="Merknad 2 2 3 3" xfId="25008" xr:uid="{00000000-0005-0000-0000-0000328B0000}"/>
    <cellStyle name="Merknad 2 2 3 3 2" xfId="25009" xr:uid="{00000000-0005-0000-0000-0000338B0000}"/>
    <cellStyle name="Merknad 2 2 3 3 3" xfId="25010" xr:uid="{00000000-0005-0000-0000-0000348B0000}"/>
    <cellStyle name="Merknad 2 2 3 3 4" xfId="49658" xr:uid="{00000000-0005-0000-0000-0000358B0000}"/>
    <cellStyle name="Merknad 2 2 3 3 5" xfId="49659" xr:uid="{00000000-0005-0000-0000-0000368B0000}"/>
    <cellStyle name="Merknad 2 2 3 3 6" xfId="49660" xr:uid="{00000000-0005-0000-0000-0000378B0000}"/>
    <cellStyle name="Merknad 2 2 3 3_AVA DVA EL" xfId="25011" xr:uid="{00000000-0005-0000-0000-0000388B0000}"/>
    <cellStyle name="Merknad 2 2 3 4" xfId="25012" xr:uid="{00000000-0005-0000-0000-0000398B0000}"/>
    <cellStyle name="Merknad 2 2 3 4 2" xfId="25013" xr:uid="{00000000-0005-0000-0000-00003A8B0000}"/>
    <cellStyle name="Merknad 2 2 3 4 3" xfId="25014" xr:uid="{00000000-0005-0000-0000-00003B8B0000}"/>
    <cellStyle name="Merknad 2 2 3 4 4" xfId="49661" xr:uid="{00000000-0005-0000-0000-00003C8B0000}"/>
    <cellStyle name="Merknad 2 2 3 4 5" xfId="49662" xr:uid="{00000000-0005-0000-0000-00003D8B0000}"/>
    <cellStyle name="Merknad 2 2 3 4 6" xfId="49663" xr:uid="{00000000-0005-0000-0000-00003E8B0000}"/>
    <cellStyle name="Merknad 2 2 3 4_AVA DVA EL" xfId="25015" xr:uid="{00000000-0005-0000-0000-00003F8B0000}"/>
    <cellStyle name="Merknad 2 2 3 5" xfId="25016" xr:uid="{00000000-0005-0000-0000-0000408B0000}"/>
    <cellStyle name="Merknad 2 2 3 5 2" xfId="25017" xr:uid="{00000000-0005-0000-0000-0000418B0000}"/>
    <cellStyle name="Merknad 2 2 3 5 3" xfId="25018" xr:uid="{00000000-0005-0000-0000-0000428B0000}"/>
    <cellStyle name="Merknad 2 2 3 5 4" xfId="49664" xr:uid="{00000000-0005-0000-0000-0000438B0000}"/>
    <cellStyle name="Merknad 2 2 3 5 5" xfId="49665" xr:uid="{00000000-0005-0000-0000-0000448B0000}"/>
    <cellStyle name="Merknad 2 2 3 5_AVA DVA EL" xfId="25019" xr:uid="{00000000-0005-0000-0000-0000458B0000}"/>
    <cellStyle name="Merknad 2 2 3 6" xfId="25020" xr:uid="{00000000-0005-0000-0000-0000468B0000}"/>
    <cellStyle name="Merknad 2 2 3 6 2" xfId="49666" xr:uid="{00000000-0005-0000-0000-0000478B0000}"/>
    <cellStyle name="Merknad 2 2 3 7" xfId="25021" xr:uid="{00000000-0005-0000-0000-0000488B0000}"/>
    <cellStyle name="Merknad 2 2 3 8" xfId="49667" xr:uid="{00000000-0005-0000-0000-0000498B0000}"/>
    <cellStyle name="Merknad 2 2 3 9" xfId="49668" xr:uid="{00000000-0005-0000-0000-00004A8B0000}"/>
    <cellStyle name="Merknad 2 2 3_3. Chng in credit spreads" xfId="49669" xr:uid="{00000000-0005-0000-0000-00004B8B0000}"/>
    <cellStyle name="Merknad 2 2 4" xfId="25022" xr:uid="{00000000-0005-0000-0000-00004C8B0000}"/>
    <cellStyle name="Merknad 2 2 4 2" xfId="25023" xr:uid="{00000000-0005-0000-0000-00004D8B0000}"/>
    <cellStyle name="Merknad 2 2 4 2 2" xfId="49670" xr:uid="{00000000-0005-0000-0000-00004E8B0000}"/>
    <cellStyle name="Merknad 2 2 4 3" xfId="25024" xr:uid="{00000000-0005-0000-0000-00004F8B0000}"/>
    <cellStyle name="Merknad 2 2 4 3 2" xfId="49671" xr:uid="{00000000-0005-0000-0000-0000508B0000}"/>
    <cellStyle name="Merknad 2 2 4 4" xfId="49672" xr:uid="{00000000-0005-0000-0000-0000518B0000}"/>
    <cellStyle name="Merknad 2 2 4 4 2" xfId="49673" xr:uid="{00000000-0005-0000-0000-0000528B0000}"/>
    <cellStyle name="Merknad 2 2 4 5" xfId="49674" xr:uid="{00000000-0005-0000-0000-0000538B0000}"/>
    <cellStyle name="Merknad 2 2 4 5 2" xfId="49675" xr:uid="{00000000-0005-0000-0000-0000548B0000}"/>
    <cellStyle name="Merknad 2 2 4 6" xfId="49676" xr:uid="{00000000-0005-0000-0000-0000558B0000}"/>
    <cellStyle name="Merknad 2 2 4_3. Chng in credit spreads" xfId="49677" xr:uid="{00000000-0005-0000-0000-0000568B0000}"/>
    <cellStyle name="Merknad 2 2 5" xfId="25025" xr:uid="{00000000-0005-0000-0000-0000578B0000}"/>
    <cellStyle name="Merknad 2 2 5 2" xfId="25026" xr:uid="{00000000-0005-0000-0000-0000588B0000}"/>
    <cellStyle name="Merknad 2 2 5 2 2" xfId="49678" xr:uid="{00000000-0005-0000-0000-0000598B0000}"/>
    <cellStyle name="Merknad 2 2 5 3" xfId="25027" xr:uid="{00000000-0005-0000-0000-00005A8B0000}"/>
    <cellStyle name="Merknad 2 2 5 3 2" xfId="49679" xr:uid="{00000000-0005-0000-0000-00005B8B0000}"/>
    <cellStyle name="Merknad 2 2 5 4" xfId="49680" xr:uid="{00000000-0005-0000-0000-00005C8B0000}"/>
    <cellStyle name="Merknad 2 2 5 5" xfId="49681" xr:uid="{00000000-0005-0000-0000-00005D8B0000}"/>
    <cellStyle name="Merknad 2 2 5 6" xfId="49682" xr:uid="{00000000-0005-0000-0000-00005E8B0000}"/>
    <cellStyle name="Merknad 2 2 5_3. Chng in credit spreads" xfId="49683" xr:uid="{00000000-0005-0000-0000-00005F8B0000}"/>
    <cellStyle name="Merknad 2 2 6" xfId="25028" xr:uid="{00000000-0005-0000-0000-0000608B0000}"/>
    <cellStyle name="Merknad 2 2 6 2" xfId="25029" xr:uid="{00000000-0005-0000-0000-0000618B0000}"/>
    <cellStyle name="Merknad 2 2 6 3" xfId="25030" xr:uid="{00000000-0005-0000-0000-0000628B0000}"/>
    <cellStyle name="Merknad 2 2 6 4" xfId="49684" xr:uid="{00000000-0005-0000-0000-0000638B0000}"/>
    <cellStyle name="Merknad 2 2 6 5" xfId="49685" xr:uid="{00000000-0005-0000-0000-0000648B0000}"/>
    <cellStyle name="Merknad 2 2 6 6" xfId="49686" xr:uid="{00000000-0005-0000-0000-0000658B0000}"/>
    <cellStyle name="Merknad 2 2 6_AVA DVA EL" xfId="25031" xr:uid="{00000000-0005-0000-0000-0000668B0000}"/>
    <cellStyle name="Merknad 2 2 7" xfId="25032" xr:uid="{00000000-0005-0000-0000-0000678B0000}"/>
    <cellStyle name="Merknad 2 2 7 2" xfId="25033" xr:uid="{00000000-0005-0000-0000-0000688B0000}"/>
    <cellStyle name="Merknad 2 2 7 3" xfId="25034" xr:uid="{00000000-0005-0000-0000-0000698B0000}"/>
    <cellStyle name="Merknad 2 2 7 4" xfId="49687" xr:uid="{00000000-0005-0000-0000-00006A8B0000}"/>
    <cellStyle name="Merknad 2 2 7 5" xfId="49688" xr:uid="{00000000-0005-0000-0000-00006B8B0000}"/>
    <cellStyle name="Merknad 2 2 7 6" xfId="49689" xr:uid="{00000000-0005-0000-0000-00006C8B0000}"/>
    <cellStyle name="Merknad 2 2 7_AVA DVA EL" xfId="25035" xr:uid="{00000000-0005-0000-0000-00006D8B0000}"/>
    <cellStyle name="Merknad 2 2 8" xfId="25036" xr:uid="{00000000-0005-0000-0000-00006E8B0000}"/>
    <cellStyle name="Merknad 2 2 8 2" xfId="49690" xr:uid="{00000000-0005-0000-0000-00006F8B0000}"/>
    <cellStyle name="Merknad 2 2 8 2 2" xfId="49691" xr:uid="{00000000-0005-0000-0000-0000708B0000}"/>
    <cellStyle name="Merknad 2 2 8 3" xfId="49692" xr:uid="{00000000-0005-0000-0000-0000718B0000}"/>
    <cellStyle name="Merknad 2 2 8_3. Chng in credit spreads" xfId="49693" xr:uid="{00000000-0005-0000-0000-0000728B0000}"/>
    <cellStyle name="Merknad 2 2 9" xfId="40110" xr:uid="{00000000-0005-0000-0000-0000738B0000}"/>
    <cellStyle name="Merknad 2 2 9 2" xfId="49694" xr:uid="{00000000-0005-0000-0000-0000748B0000}"/>
    <cellStyle name="Merknad 2 2_3. Chng in credit spreads" xfId="49695" xr:uid="{00000000-0005-0000-0000-0000758B0000}"/>
    <cellStyle name="Merknad 2 20" xfId="7555" xr:uid="{00000000-0005-0000-0000-0000768B0000}"/>
    <cellStyle name="Merknad 2 20 2" xfId="25037" xr:uid="{00000000-0005-0000-0000-0000778B0000}"/>
    <cellStyle name="Merknad 2 20 3" xfId="49696" xr:uid="{00000000-0005-0000-0000-0000788B0000}"/>
    <cellStyle name="Merknad 2 20_A01" xfId="35934" xr:uid="{00000000-0005-0000-0000-0000798B0000}"/>
    <cellStyle name="Merknad 2 21" xfId="7556" xr:uid="{00000000-0005-0000-0000-00007A8B0000}"/>
    <cellStyle name="Merknad 2 21 10" xfId="7557" xr:uid="{00000000-0005-0000-0000-00007B8B0000}"/>
    <cellStyle name="Merknad 2 21 11" xfId="7558" xr:uid="{00000000-0005-0000-0000-00007C8B0000}"/>
    <cellStyle name="Merknad 2 21 12" xfId="36732" xr:uid="{00000000-0005-0000-0000-00007D8B0000}"/>
    <cellStyle name="Merknad 2 21 2" xfId="7559" xr:uid="{00000000-0005-0000-0000-00007E8B0000}"/>
    <cellStyle name="Merknad 2 21 3" xfId="7560" xr:uid="{00000000-0005-0000-0000-00007F8B0000}"/>
    <cellStyle name="Merknad 2 21 4" xfId="7561" xr:uid="{00000000-0005-0000-0000-0000808B0000}"/>
    <cellStyle name="Merknad 2 21 5" xfId="7562" xr:uid="{00000000-0005-0000-0000-0000818B0000}"/>
    <cellStyle name="Merknad 2 21 6" xfId="7563" xr:uid="{00000000-0005-0000-0000-0000828B0000}"/>
    <cellStyle name="Merknad 2 21 7" xfId="7564" xr:uid="{00000000-0005-0000-0000-0000838B0000}"/>
    <cellStyle name="Merknad 2 21 8" xfId="7565" xr:uid="{00000000-0005-0000-0000-0000848B0000}"/>
    <cellStyle name="Merknad 2 21 9" xfId="7566" xr:uid="{00000000-0005-0000-0000-0000858B0000}"/>
    <cellStyle name="Merknad 2 21_AVA DVA EL" xfId="25038" xr:uid="{00000000-0005-0000-0000-0000868B0000}"/>
    <cellStyle name="Merknad 2 22" xfId="7567" xr:uid="{00000000-0005-0000-0000-0000878B0000}"/>
    <cellStyle name="Merknad 2 22 10" xfId="7568" xr:uid="{00000000-0005-0000-0000-0000888B0000}"/>
    <cellStyle name="Merknad 2 22 11" xfId="7569" xr:uid="{00000000-0005-0000-0000-0000898B0000}"/>
    <cellStyle name="Merknad 2 22 12" xfId="36502" xr:uid="{00000000-0005-0000-0000-00008A8B0000}"/>
    <cellStyle name="Merknad 2 22 13" xfId="36718" xr:uid="{00000000-0005-0000-0000-00008B8B0000}"/>
    <cellStyle name="Merknad 2 22 2" xfId="7570" xr:uid="{00000000-0005-0000-0000-00008C8B0000}"/>
    <cellStyle name="Merknad 2 22 3" xfId="7571" xr:uid="{00000000-0005-0000-0000-00008D8B0000}"/>
    <cellStyle name="Merknad 2 22 4" xfId="7572" xr:uid="{00000000-0005-0000-0000-00008E8B0000}"/>
    <cellStyle name="Merknad 2 22 5" xfId="7573" xr:uid="{00000000-0005-0000-0000-00008F8B0000}"/>
    <cellStyle name="Merknad 2 22 6" xfId="7574" xr:uid="{00000000-0005-0000-0000-0000908B0000}"/>
    <cellStyle name="Merknad 2 22 7" xfId="7575" xr:uid="{00000000-0005-0000-0000-0000918B0000}"/>
    <cellStyle name="Merknad 2 22 8" xfId="7576" xr:uid="{00000000-0005-0000-0000-0000928B0000}"/>
    <cellStyle name="Merknad 2 22 9" xfId="7577" xr:uid="{00000000-0005-0000-0000-0000938B0000}"/>
    <cellStyle name="Merknad 2 22_AVA DVA EL" xfId="25039" xr:uid="{00000000-0005-0000-0000-0000948B0000}"/>
    <cellStyle name="Merknad 2 23" xfId="7578" xr:uid="{00000000-0005-0000-0000-0000958B0000}"/>
    <cellStyle name="Merknad 2 23 10" xfId="7579" xr:uid="{00000000-0005-0000-0000-0000968B0000}"/>
    <cellStyle name="Merknad 2 23 11" xfId="7580" xr:uid="{00000000-0005-0000-0000-0000978B0000}"/>
    <cellStyle name="Merknad 2 23 2" xfId="7581" xr:uid="{00000000-0005-0000-0000-0000988B0000}"/>
    <cellStyle name="Merknad 2 23 3" xfId="7582" xr:uid="{00000000-0005-0000-0000-0000998B0000}"/>
    <cellStyle name="Merknad 2 23 4" xfId="7583" xr:uid="{00000000-0005-0000-0000-00009A8B0000}"/>
    <cellStyle name="Merknad 2 23 5" xfId="7584" xr:uid="{00000000-0005-0000-0000-00009B8B0000}"/>
    <cellStyle name="Merknad 2 23 6" xfId="7585" xr:uid="{00000000-0005-0000-0000-00009C8B0000}"/>
    <cellStyle name="Merknad 2 23 7" xfId="7586" xr:uid="{00000000-0005-0000-0000-00009D8B0000}"/>
    <cellStyle name="Merknad 2 23 8" xfId="7587" xr:uid="{00000000-0005-0000-0000-00009E8B0000}"/>
    <cellStyle name="Merknad 2 23 9" xfId="7588" xr:uid="{00000000-0005-0000-0000-00009F8B0000}"/>
    <cellStyle name="Merknad 2 23_AVA DVA EL" xfId="25040" xr:uid="{00000000-0005-0000-0000-0000A08B0000}"/>
    <cellStyle name="Merknad 2 24" xfId="7589" xr:uid="{00000000-0005-0000-0000-0000A18B0000}"/>
    <cellStyle name="Merknad 2 24 10" xfId="7590" xr:uid="{00000000-0005-0000-0000-0000A28B0000}"/>
    <cellStyle name="Merknad 2 24 11" xfId="7591" xr:uid="{00000000-0005-0000-0000-0000A38B0000}"/>
    <cellStyle name="Merknad 2 24 2" xfId="7592" xr:uid="{00000000-0005-0000-0000-0000A48B0000}"/>
    <cellStyle name="Merknad 2 24 3" xfId="7593" xr:uid="{00000000-0005-0000-0000-0000A58B0000}"/>
    <cellStyle name="Merknad 2 24 4" xfId="7594" xr:uid="{00000000-0005-0000-0000-0000A68B0000}"/>
    <cellStyle name="Merknad 2 24 5" xfId="7595" xr:uid="{00000000-0005-0000-0000-0000A78B0000}"/>
    <cellStyle name="Merknad 2 24 6" xfId="7596" xr:uid="{00000000-0005-0000-0000-0000A88B0000}"/>
    <cellStyle name="Merknad 2 24 7" xfId="7597" xr:uid="{00000000-0005-0000-0000-0000A98B0000}"/>
    <cellStyle name="Merknad 2 24 8" xfId="7598" xr:uid="{00000000-0005-0000-0000-0000AA8B0000}"/>
    <cellStyle name="Merknad 2 24 9" xfId="7599" xr:uid="{00000000-0005-0000-0000-0000AB8B0000}"/>
    <cellStyle name="Merknad 2 24_AVA DVA EL" xfId="25041" xr:uid="{00000000-0005-0000-0000-0000AC8B0000}"/>
    <cellStyle name="Merknad 2 25" xfId="7600" xr:uid="{00000000-0005-0000-0000-0000AD8B0000}"/>
    <cellStyle name="Merknad 2 25 10" xfId="7601" xr:uid="{00000000-0005-0000-0000-0000AE8B0000}"/>
    <cellStyle name="Merknad 2 25 11" xfId="7602" xr:uid="{00000000-0005-0000-0000-0000AF8B0000}"/>
    <cellStyle name="Merknad 2 25 2" xfId="7603" xr:uid="{00000000-0005-0000-0000-0000B08B0000}"/>
    <cellStyle name="Merknad 2 25 3" xfId="7604" xr:uid="{00000000-0005-0000-0000-0000B18B0000}"/>
    <cellStyle name="Merknad 2 25 4" xfId="7605" xr:uid="{00000000-0005-0000-0000-0000B28B0000}"/>
    <cellStyle name="Merknad 2 25 5" xfId="7606" xr:uid="{00000000-0005-0000-0000-0000B38B0000}"/>
    <cellStyle name="Merknad 2 25 6" xfId="7607" xr:uid="{00000000-0005-0000-0000-0000B48B0000}"/>
    <cellStyle name="Merknad 2 25 7" xfId="7608" xr:uid="{00000000-0005-0000-0000-0000B58B0000}"/>
    <cellStyle name="Merknad 2 25 8" xfId="7609" xr:uid="{00000000-0005-0000-0000-0000B68B0000}"/>
    <cellStyle name="Merknad 2 25 9" xfId="7610" xr:uid="{00000000-0005-0000-0000-0000B78B0000}"/>
    <cellStyle name="Merknad 2 25_AVA DVA EL" xfId="25042" xr:uid="{00000000-0005-0000-0000-0000B88B0000}"/>
    <cellStyle name="Merknad 2 26" xfId="7611" xr:uid="{00000000-0005-0000-0000-0000B98B0000}"/>
    <cellStyle name="Merknad 2 26 10" xfId="7612" xr:uid="{00000000-0005-0000-0000-0000BA8B0000}"/>
    <cellStyle name="Merknad 2 26 2" xfId="7613" xr:uid="{00000000-0005-0000-0000-0000BB8B0000}"/>
    <cellStyle name="Merknad 2 26 3" xfId="7614" xr:uid="{00000000-0005-0000-0000-0000BC8B0000}"/>
    <cellStyle name="Merknad 2 26 4" xfId="7615" xr:uid="{00000000-0005-0000-0000-0000BD8B0000}"/>
    <cellStyle name="Merknad 2 26 5" xfId="7616" xr:uid="{00000000-0005-0000-0000-0000BE8B0000}"/>
    <cellStyle name="Merknad 2 26 6" xfId="7617" xr:uid="{00000000-0005-0000-0000-0000BF8B0000}"/>
    <cellStyle name="Merknad 2 26 7" xfId="7618" xr:uid="{00000000-0005-0000-0000-0000C08B0000}"/>
    <cellStyle name="Merknad 2 26 8" xfId="7619" xr:uid="{00000000-0005-0000-0000-0000C18B0000}"/>
    <cellStyle name="Merknad 2 26 9" xfId="7620" xr:uid="{00000000-0005-0000-0000-0000C28B0000}"/>
    <cellStyle name="Merknad 2 26_AVA DVA EL" xfId="25043" xr:uid="{00000000-0005-0000-0000-0000C38B0000}"/>
    <cellStyle name="Merknad 2 27" xfId="25044" xr:uid="{00000000-0005-0000-0000-0000C48B0000}"/>
    <cellStyle name="Merknad 2 27 2" xfId="25045" xr:uid="{00000000-0005-0000-0000-0000C58B0000}"/>
    <cellStyle name="Merknad 2 27 3" xfId="25046" xr:uid="{00000000-0005-0000-0000-0000C68B0000}"/>
    <cellStyle name="Merknad 2 27_AVA DVA EL" xfId="25047" xr:uid="{00000000-0005-0000-0000-0000C78B0000}"/>
    <cellStyle name="Merknad 2 28" xfId="25048" xr:uid="{00000000-0005-0000-0000-0000C88B0000}"/>
    <cellStyle name="Merknad 2 28 2" xfId="25049" xr:uid="{00000000-0005-0000-0000-0000C98B0000}"/>
    <cellStyle name="Merknad 2 28 3" xfId="25050" xr:uid="{00000000-0005-0000-0000-0000CA8B0000}"/>
    <cellStyle name="Merknad 2 28_AVA DVA EL" xfId="25051" xr:uid="{00000000-0005-0000-0000-0000CB8B0000}"/>
    <cellStyle name="Merknad 2 29" xfId="25052" xr:uid="{00000000-0005-0000-0000-0000CC8B0000}"/>
    <cellStyle name="Merknad 2 29 2" xfId="25053" xr:uid="{00000000-0005-0000-0000-0000CD8B0000}"/>
    <cellStyle name="Merknad 2 29 3" xfId="25054" xr:uid="{00000000-0005-0000-0000-0000CE8B0000}"/>
    <cellStyle name="Merknad 2 29_AVA DVA EL" xfId="25055" xr:uid="{00000000-0005-0000-0000-0000CF8B0000}"/>
    <cellStyle name="Merknad 2 3" xfId="7621" xr:uid="{00000000-0005-0000-0000-0000D08B0000}"/>
    <cellStyle name="Merknad 2 3 10" xfId="49697" xr:uid="{00000000-0005-0000-0000-0000D18B0000}"/>
    <cellStyle name="Merknad 2 3 11" xfId="49698" xr:uid="{00000000-0005-0000-0000-0000D28B0000}"/>
    <cellStyle name="Merknad 2 3 2" xfId="12534" xr:uid="{00000000-0005-0000-0000-0000D38B0000}"/>
    <cellStyle name="Merknad 2 3 2 10" xfId="49699" xr:uid="{00000000-0005-0000-0000-0000D48B0000}"/>
    <cellStyle name="Merknad 2 3 2 2" xfId="25056" xr:uid="{00000000-0005-0000-0000-0000D58B0000}"/>
    <cellStyle name="Merknad 2 3 2 2 2" xfId="25057" xr:uid="{00000000-0005-0000-0000-0000D68B0000}"/>
    <cellStyle name="Merknad 2 3 2 2 2 2" xfId="49700" xr:uid="{00000000-0005-0000-0000-0000D78B0000}"/>
    <cellStyle name="Merknad 2 3 2 2 3" xfId="25058" xr:uid="{00000000-0005-0000-0000-0000D88B0000}"/>
    <cellStyle name="Merknad 2 3 2 2 3 2" xfId="49701" xr:uid="{00000000-0005-0000-0000-0000D98B0000}"/>
    <cellStyle name="Merknad 2 3 2 2 4" xfId="49702" xr:uid="{00000000-0005-0000-0000-0000DA8B0000}"/>
    <cellStyle name="Merknad 2 3 2 2 5" xfId="49703" xr:uid="{00000000-0005-0000-0000-0000DB8B0000}"/>
    <cellStyle name="Merknad 2 3 2 2 6" xfId="49704" xr:uid="{00000000-0005-0000-0000-0000DC8B0000}"/>
    <cellStyle name="Merknad 2 3 2 2_3. Chng in credit spreads" xfId="49705" xr:uid="{00000000-0005-0000-0000-0000DD8B0000}"/>
    <cellStyle name="Merknad 2 3 2 3" xfId="25059" xr:uid="{00000000-0005-0000-0000-0000DE8B0000}"/>
    <cellStyle name="Merknad 2 3 2 3 2" xfId="25060" xr:uid="{00000000-0005-0000-0000-0000DF8B0000}"/>
    <cellStyle name="Merknad 2 3 2 3 3" xfId="25061" xr:uid="{00000000-0005-0000-0000-0000E08B0000}"/>
    <cellStyle name="Merknad 2 3 2 3 4" xfId="49706" xr:uid="{00000000-0005-0000-0000-0000E18B0000}"/>
    <cellStyle name="Merknad 2 3 2 3 5" xfId="49707" xr:uid="{00000000-0005-0000-0000-0000E28B0000}"/>
    <cellStyle name="Merknad 2 3 2 3 6" xfId="49708" xr:uid="{00000000-0005-0000-0000-0000E38B0000}"/>
    <cellStyle name="Merknad 2 3 2 3_AVA DVA EL" xfId="25062" xr:uid="{00000000-0005-0000-0000-0000E48B0000}"/>
    <cellStyle name="Merknad 2 3 2 4" xfId="25063" xr:uid="{00000000-0005-0000-0000-0000E58B0000}"/>
    <cellStyle name="Merknad 2 3 2 4 2" xfId="25064" xr:uid="{00000000-0005-0000-0000-0000E68B0000}"/>
    <cellStyle name="Merknad 2 3 2 4 3" xfId="25065" xr:uid="{00000000-0005-0000-0000-0000E78B0000}"/>
    <cellStyle name="Merknad 2 3 2 4 4" xfId="49709" xr:uid="{00000000-0005-0000-0000-0000E88B0000}"/>
    <cellStyle name="Merknad 2 3 2 4 5" xfId="49710" xr:uid="{00000000-0005-0000-0000-0000E98B0000}"/>
    <cellStyle name="Merknad 2 3 2 4 6" xfId="49711" xr:uid="{00000000-0005-0000-0000-0000EA8B0000}"/>
    <cellStyle name="Merknad 2 3 2 4_AVA DVA EL" xfId="25066" xr:uid="{00000000-0005-0000-0000-0000EB8B0000}"/>
    <cellStyle name="Merknad 2 3 2 5" xfId="25067" xr:uid="{00000000-0005-0000-0000-0000EC8B0000}"/>
    <cellStyle name="Merknad 2 3 2 5 2" xfId="25068" xr:uid="{00000000-0005-0000-0000-0000ED8B0000}"/>
    <cellStyle name="Merknad 2 3 2 5 3" xfId="25069" xr:uid="{00000000-0005-0000-0000-0000EE8B0000}"/>
    <cellStyle name="Merknad 2 3 2 5 4" xfId="49712" xr:uid="{00000000-0005-0000-0000-0000EF8B0000}"/>
    <cellStyle name="Merknad 2 3 2 5 5" xfId="49713" xr:uid="{00000000-0005-0000-0000-0000F08B0000}"/>
    <cellStyle name="Merknad 2 3 2 5_AVA DVA EL" xfId="25070" xr:uid="{00000000-0005-0000-0000-0000F18B0000}"/>
    <cellStyle name="Merknad 2 3 2 6" xfId="25071" xr:uid="{00000000-0005-0000-0000-0000F28B0000}"/>
    <cellStyle name="Merknad 2 3 2 6 2" xfId="49714" xr:uid="{00000000-0005-0000-0000-0000F38B0000}"/>
    <cellStyle name="Merknad 2 3 2 7" xfId="25072" xr:uid="{00000000-0005-0000-0000-0000F48B0000}"/>
    <cellStyle name="Merknad 2 3 2 8" xfId="49715" xr:uid="{00000000-0005-0000-0000-0000F58B0000}"/>
    <cellStyle name="Merknad 2 3 2 9" xfId="49716" xr:uid="{00000000-0005-0000-0000-0000F68B0000}"/>
    <cellStyle name="Merknad 2 3 2_3. Chng in credit spreads" xfId="49717" xr:uid="{00000000-0005-0000-0000-0000F78B0000}"/>
    <cellStyle name="Merknad 2 3 3" xfId="25073" xr:uid="{00000000-0005-0000-0000-0000F88B0000}"/>
    <cellStyle name="Merknad 2 3 3 2" xfId="25074" xr:uid="{00000000-0005-0000-0000-0000F98B0000}"/>
    <cellStyle name="Merknad 2 3 3 2 2" xfId="49718" xr:uid="{00000000-0005-0000-0000-0000FA8B0000}"/>
    <cellStyle name="Merknad 2 3 3 2 2 2" xfId="49719" xr:uid="{00000000-0005-0000-0000-0000FB8B0000}"/>
    <cellStyle name="Merknad 2 3 3 2 3" xfId="49720" xr:uid="{00000000-0005-0000-0000-0000FC8B0000}"/>
    <cellStyle name="Merknad 2 3 3 2 3 2" xfId="49721" xr:uid="{00000000-0005-0000-0000-0000FD8B0000}"/>
    <cellStyle name="Merknad 2 3 3 2 4" xfId="49722" xr:uid="{00000000-0005-0000-0000-0000FE8B0000}"/>
    <cellStyle name="Merknad 2 3 3 2_3. Chng in credit spreads" xfId="49723" xr:uid="{00000000-0005-0000-0000-0000FF8B0000}"/>
    <cellStyle name="Merknad 2 3 3 3" xfId="25075" xr:uid="{00000000-0005-0000-0000-0000008C0000}"/>
    <cellStyle name="Merknad 2 3 3 3 2" xfId="49724" xr:uid="{00000000-0005-0000-0000-0000018C0000}"/>
    <cellStyle name="Merknad 2 3 3 4" xfId="49725" xr:uid="{00000000-0005-0000-0000-0000028C0000}"/>
    <cellStyle name="Merknad 2 3 3 4 2" xfId="49726" xr:uid="{00000000-0005-0000-0000-0000038C0000}"/>
    <cellStyle name="Merknad 2 3 3 5" xfId="49727" xr:uid="{00000000-0005-0000-0000-0000048C0000}"/>
    <cellStyle name="Merknad 2 3 3 5 2" xfId="49728" xr:uid="{00000000-0005-0000-0000-0000058C0000}"/>
    <cellStyle name="Merknad 2 3 3 6" xfId="49729" xr:uid="{00000000-0005-0000-0000-0000068C0000}"/>
    <cellStyle name="Merknad 2 3 3 6 2" xfId="49730" xr:uid="{00000000-0005-0000-0000-0000078C0000}"/>
    <cellStyle name="Merknad 2 3 3 7" xfId="49731" xr:uid="{00000000-0005-0000-0000-0000088C0000}"/>
    <cellStyle name="Merknad 2 3 3_3. Chng in credit spreads" xfId="49732" xr:uid="{00000000-0005-0000-0000-0000098C0000}"/>
    <cellStyle name="Merknad 2 3 4" xfId="25076" xr:uid="{00000000-0005-0000-0000-00000A8C0000}"/>
    <cellStyle name="Merknad 2 3 4 2" xfId="25077" xr:uid="{00000000-0005-0000-0000-00000B8C0000}"/>
    <cellStyle name="Merknad 2 3 4 2 2" xfId="49733" xr:uid="{00000000-0005-0000-0000-00000C8C0000}"/>
    <cellStyle name="Merknad 2 3 4 3" xfId="25078" xr:uid="{00000000-0005-0000-0000-00000D8C0000}"/>
    <cellStyle name="Merknad 2 3 4 3 2" xfId="49734" xr:uid="{00000000-0005-0000-0000-00000E8C0000}"/>
    <cellStyle name="Merknad 2 3 4 4" xfId="49735" xr:uid="{00000000-0005-0000-0000-00000F8C0000}"/>
    <cellStyle name="Merknad 2 3 4 5" xfId="49736" xr:uid="{00000000-0005-0000-0000-0000108C0000}"/>
    <cellStyle name="Merknad 2 3 4 6" xfId="49737" xr:uid="{00000000-0005-0000-0000-0000118C0000}"/>
    <cellStyle name="Merknad 2 3 4_3. Chng in credit spreads" xfId="49738" xr:uid="{00000000-0005-0000-0000-0000128C0000}"/>
    <cellStyle name="Merknad 2 3 5" xfId="25079" xr:uid="{00000000-0005-0000-0000-0000138C0000}"/>
    <cellStyle name="Merknad 2 3 5 2" xfId="25080" xr:uid="{00000000-0005-0000-0000-0000148C0000}"/>
    <cellStyle name="Merknad 2 3 5 3" xfId="25081" xr:uid="{00000000-0005-0000-0000-0000158C0000}"/>
    <cellStyle name="Merknad 2 3 5 4" xfId="49739" xr:uid="{00000000-0005-0000-0000-0000168C0000}"/>
    <cellStyle name="Merknad 2 3 5 5" xfId="49740" xr:uid="{00000000-0005-0000-0000-0000178C0000}"/>
    <cellStyle name="Merknad 2 3 5 6" xfId="49741" xr:uid="{00000000-0005-0000-0000-0000188C0000}"/>
    <cellStyle name="Merknad 2 3 5_AVA DVA EL" xfId="25082" xr:uid="{00000000-0005-0000-0000-0000198C0000}"/>
    <cellStyle name="Merknad 2 3 6" xfId="25083" xr:uid="{00000000-0005-0000-0000-00001A8C0000}"/>
    <cellStyle name="Merknad 2 3 6 2" xfId="25084" xr:uid="{00000000-0005-0000-0000-00001B8C0000}"/>
    <cellStyle name="Merknad 2 3 6 3" xfId="25085" xr:uid="{00000000-0005-0000-0000-00001C8C0000}"/>
    <cellStyle name="Merknad 2 3 6 4" xfId="49742" xr:uid="{00000000-0005-0000-0000-00001D8C0000}"/>
    <cellStyle name="Merknad 2 3 6 5" xfId="49743" xr:uid="{00000000-0005-0000-0000-00001E8C0000}"/>
    <cellStyle name="Merknad 2 3 6 6" xfId="49744" xr:uid="{00000000-0005-0000-0000-00001F8C0000}"/>
    <cellStyle name="Merknad 2 3 6_AVA DVA EL" xfId="25086" xr:uid="{00000000-0005-0000-0000-0000208C0000}"/>
    <cellStyle name="Merknad 2 3 7" xfId="25087" xr:uid="{00000000-0005-0000-0000-0000218C0000}"/>
    <cellStyle name="Merknad 2 3 7 2" xfId="49745" xr:uid="{00000000-0005-0000-0000-0000228C0000}"/>
    <cellStyle name="Merknad 2 3 8" xfId="40112" xr:uid="{00000000-0005-0000-0000-0000238C0000}"/>
    <cellStyle name="Merknad 2 3 8 2" xfId="49746" xr:uid="{00000000-0005-0000-0000-0000248C0000}"/>
    <cellStyle name="Merknad 2 3 8 2 2" xfId="49747" xr:uid="{00000000-0005-0000-0000-0000258C0000}"/>
    <cellStyle name="Merknad 2 3 8 3" xfId="49748" xr:uid="{00000000-0005-0000-0000-0000268C0000}"/>
    <cellStyle name="Merknad 2 3 8_3. Chng in credit spreads" xfId="49749" xr:uid="{00000000-0005-0000-0000-0000278C0000}"/>
    <cellStyle name="Merknad 2 3 9" xfId="49750" xr:uid="{00000000-0005-0000-0000-0000288C0000}"/>
    <cellStyle name="Merknad 2 3 9 2" xfId="49751" xr:uid="{00000000-0005-0000-0000-0000298C0000}"/>
    <cellStyle name="Merknad 2 3_3. Chng in credit spreads" xfId="49752" xr:uid="{00000000-0005-0000-0000-00002A8C0000}"/>
    <cellStyle name="Merknad 2 30" xfId="25088" xr:uid="{00000000-0005-0000-0000-00002B8C0000}"/>
    <cellStyle name="Merknad 2 31" xfId="25089" xr:uid="{00000000-0005-0000-0000-00002C8C0000}"/>
    <cellStyle name="Merknad 2 32" xfId="36466" xr:uid="{00000000-0005-0000-0000-00002D8C0000}"/>
    <cellStyle name="Merknad 2 33" xfId="36858" xr:uid="{00000000-0005-0000-0000-00002E8C0000}"/>
    <cellStyle name="Merknad 2 34" xfId="49753" xr:uid="{00000000-0005-0000-0000-00002F8C0000}"/>
    <cellStyle name="Merknad 2 4" xfId="7622" xr:uid="{00000000-0005-0000-0000-0000308C0000}"/>
    <cellStyle name="Merknad 2 4 10" xfId="49754" xr:uid="{00000000-0005-0000-0000-0000318C0000}"/>
    <cellStyle name="Merknad 2 4 2" xfId="25090" xr:uid="{00000000-0005-0000-0000-0000328C0000}"/>
    <cellStyle name="Merknad 2 4 2 2" xfId="25091" xr:uid="{00000000-0005-0000-0000-0000338C0000}"/>
    <cellStyle name="Merknad 2 4 2 2 2" xfId="49755" xr:uid="{00000000-0005-0000-0000-0000348C0000}"/>
    <cellStyle name="Merknad 2 4 2 3" xfId="25092" xr:uid="{00000000-0005-0000-0000-0000358C0000}"/>
    <cellStyle name="Merknad 2 4 2 3 2" xfId="49756" xr:uid="{00000000-0005-0000-0000-0000368C0000}"/>
    <cellStyle name="Merknad 2 4 2 4" xfId="49757" xr:uid="{00000000-0005-0000-0000-0000378C0000}"/>
    <cellStyle name="Merknad 2 4 2 5" xfId="49758" xr:uid="{00000000-0005-0000-0000-0000388C0000}"/>
    <cellStyle name="Merknad 2 4 2 6" xfId="49759" xr:uid="{00000000-0005-0000-0000-0000398C0000}"/>
    <cellStyle name="Merknad 2 4 2_3. Chng in credit spreads" xfId="49760" xr:uid="{00000000-0005-0000-0000-00003A8C0000}"/>
    <cellStyle name="Merknad 2 4 3" xfId="25093" xr:uid="{00000000-0005-0000-0000-00003B8C0000}"/>
    <cellStyle name="Merknad 2 4 3 2" xfId="25094" xr:uid="{00000000-0005-0000-0000-00003C8C0000}"/>
    <cellStyle name="Merknad 2 4 3 3" xfId="25095" xr:uid="{00000000-0005-0000-0000-00003D8C0000}"/>
    <cellStyle name="Merknad 2 4 3 4" xfId="49761" xr:uid="{00000000-0005-0000-0000-00003E8C0000}"/>
    <cellStyle name="Merknad 2 4 3 5" xfId="49762" xr:uid="{00000000-0005-0000-0000-00003F8C0000}"/>
    <cellStyle name="Merknad 2 4 3 6" xfId="49763" xr:uid="{00000000-0005-0000-0000-0000408C0000}"/>
    <cellStyle name="Merknad 2 4 3_AVA DVA EL" xfId="25096" xr:uid="{00000000-0005-0000-0000-0000418C0000}"/>
    <cellStyle name="Merknad 2 4 4" xfId="25097" xr:uid="{00000000-0005-0000-0000-0000428C0000}"/>
    <cellStyle name="Merknad 2 4 4 2" xfId="25098" xr:uid="{00000000-0005-0000-0000-0000438C0000}"/>
    <cellStyle name="Merknad 2 4 4 3" xfId="25099" xr:uid="{00000000-0005-0000-0000-0000448C0000}"/>
    <cellStyle name="Merknad 2 4 4 4" xfId="49764" xr:uid="{00000000-0005-0000-0000-0000458C0000}"/>
    <cellStyle name="Merknad 2 4 4 5" xfId="49765" xr:uid="{00000000-0005-0000-0000-0000468C0000}"/>
    <cellStyle name="Merknad 2 4 4 6" xfId="49766" xr:uid="{00000000-0005-0000-0000-0000478C0000}"/>
    <cellStyle name="Merknad 2 4 4_AVA DVA EL" xfId="25100" xr:uid="{00000000-0005-0000-0000-0000488C0000}"/>
    <cellStyle name="Merknad 2 4 5" xfId="25101" xr:uid="{00000000-0005-0000-0000-0000498C0000}"/>
    <cellStyle name="Merknad 2 4 5 2" xfId="25102" xr:uid="{00000000-0005-0000-0000-00004A8C0000}"/>
    <cellStyle name="Merknad 2 4 5 3" xfId="25103" xr:uid="{00000000-0005-0000-0000-00004B8C0000}"/>
    <cellStyle name="Merknad 2 4 5 4" xfId="49767" xr:uid="{00000000-0005-0000-0000-00004C8C0000}"/>
    <cellStyle name="Merknad 2 4 5 5" xfId="49768" xr:uid="{00000000-0005-0000-0000-00004D8C0000}"/>
    <cellStyle name="Merknad 2 4 5 6" xfId="49769" xr:uid="{00000000-0005-0000-0000-00004E8C0000}"/>
    <cellStyle name="Merknad 2 4 5_AVA DVA EL" xfId="25104" xr:uid="{00000000-0005-0000-0000-00004F8C0000}"/>
    <cellStyle name="Merknad 2 4 6" xfId="25105" xr:uid="{00000000-0005-0000-0000-0000508C0000}"/>
    <cellStyle name="Merknad 2 4 6 2" xfId="25106" xr:uid="{00000000-0005-0000-0000-0000518C0000}"/>
    <cellStyle name="Merknad 2 4 6 3" xfId="49770" xr:uid="{00000000-0005-0000-0000-0000528C0000}"/>
    <cellStyle name="Merknad 2 4 6_AVA DVA EL" xfId="25107" xr:uid="{00000000-0005-0000-0000-0000538C0000}"/>
    <cellStyle name="Merknad 2 4 7" xfId="25108" xr:uid="{00000000-0005-0000-0000-0000548C0000}"/>
    <cellStyle name="Merknad 2 4 8" xfId="49771" xr:uid="{00000000-0005-0000-0000-0000558C0000}"/>
    <cellStyle name="Merknad 2 4 9" xfId="49772" xr:uid="{00000000-0005-0000-0000-0000568C0000}"/>
    <cellStyle name="Merknad 2 4_3. Chng in credit spreads" xfId="49773" xr:uid="{00000000-0005-0000-0000-0000578C0000}"/>
    <cellStyle name="Merknad 2 5" xfId="7623" xr:uid="{00000000-0005-0000-0000-0000588C0000}"/>
    <cellStyle name="Merknad 2 5 2" xfId="25109" xr:uid="{00000000-0005-0000-0000-0000598C0000}"/>
    <cellStyle name="Merknad 2 5 2 2" xfId="25110" xr:uid="{00000000-0005-0000-0000-00005A8C0000}"/>
    <cellStyle name="Merknad 2 5 2 2 2" xfId="49774" xr:uid="{00000000-0005-0000-0000-00005B8C0000}"/>
    <cellStyle name="Merknad 2 5 2 3" xfId="49775" xr:uid="{00000000-0005-0000-0000-00005C8C0000}"/>
    <cellStyle name="Merknad 2 5 2 3 2" xfId="49776" xr:uid="{00000000-0005-0000-0000-00005D8C0000}"/>
    <cellStyle name="Merknad 2 5 2 4" xfId="49777" xr:uid="{00000000-0005-0000-0000-00005E8C0000}"/>
    <cellStyle name="Merknad 2 5 2_3. Chng in credit spreads" xfId="49778" xr:uid="{00000000-0005-0000-0000-00005F8C0000}"/>
    <cellStyle name="Merknad 2 5 3" xfId="25111" xr:uid="{00000000-0005-0000-0000-0000608C0000}"/>
    <cellStyle name="Merknad 2 5 3 2" xfId="49779" xr:uid="{00000000-0005-0000-0000-0000618C0000}"/>
    <cellStyle name="Merknad 2 5 4" xfId="49780" xr:uid="{00000000-0005-0000-0000-0000628C0000}"/>
    <cellStyle name="Merknad 2 5 4 2" xfId="49781" xr:uid="{00000000-0005-0000-0000-0000638C0000}"/>
    <cellStyle name="Merknad 2 5 5" xfId="49782" xr:uid="{00000000-0005-0000-0000-0000648C0000}"/>
    <cellStyle name="Merknad 2 5 5 2" xfId="49783" xr:uid="{00000000-0005-0000-0000-0000658C0000}"/>
    <cellStyle name="Merknad 2 5 6" xfId="49784" xr:uid="{00000000-0005-0000-0000-0000668C0000}"/>
    <cellStyle name="Merknad 2 5 6 2" xfId="49785" xr:uid="{00000000-0005-0000-0000-0000678C0000}"/>
    <cellStyle name="Merknad 2 5 7" xfId="49786" xr:uid="{00000000-0005-0000-0000-0000688C0000}"/>
    <cellStyle name="Merknad 2 5 8" xfId="49787" xr:uid="{00000000-0005-0000-0000-0000698C0000}"/>
    <cellStyle name="Merknad 2 5_3. Chng in credit spreads" xfId="49788" xr:uid="{00000000-0005-0000-0000-00006A8C0000}"/>
    <cellStyle name="Merknad 2 6" xfId="7624" xr:uid="{00000000-0005-0000-0000-00006B8C0000}"/>
    <cellStyle name="Merknad 2 6 2" xfId="25112" xr:uid="{00000000-0005-0000-0000-00006C8C0000}"/>
    <cellStyle name="Merknad 2 6 2 2" xfId="25113" xr:uid="{00000000-0005-0000-0000-00006D8C0000}"/>
    <cellStyle name="Merknad 2 6 2 3" xfId="49789" xr:uid="{00000000-0005-0000-0000-00006E8C0000}"/>
    <cellStyle name="Merknad 2 6 2_AVA DVA EL" xfId="25114" xr:uid="{00000000-0005-0000-0000-00006F8C0000}"/>
    <cellStyle name="Merknad 2 6 3" xfId="25115" xr:uid="{00000000-0005-0000-0000-0000708C0000}"/>
    <cellStyle name="Merknad 2 6 3 2" xfId="49790" xr:uid="{00000000-0005-0000-0000-0000718C0000}"/>
    <cellStyle name="Merknad 2 6 4" xfId="49791" xr:uid="{00000000-0005-0000-0000-0000728C0000}"/>
    <cellStyle name="Merknad 2 6 4 2" xfId="49792" xr:uid="{00000000-0005-0000-0000-0000738C0000}"/>
    <cellStyle name="Merknad 2 6 5" xfId="49793" xr:uid="{00000000-0005-0000-0000-0000748C0000}"/>
    <cellStyle name="Merknad 2 6 5 2" xfId="49794" xr:uid="{00000000-0005-0000-0000-0000758C0000}"/>
    <cellStyle name="Merknad 2 6 6" xfId="49795" xr:uid="{00000000-0005-0000-0000-0000768C0000}"/>
    <cellStyle name="Merknad 2 6 7" xfId="49796" xr:uid="{00000000-0005-0000-0000-0000778C0000}"/>
    <cellStyle name="Merknad 2 6 8" xfId="49797" xr:uid="{00000000-0005-0000-0000-0000788C0000}"/>
    <cellStyle name="Merknad 2 6_3. Chng in credit spreads" xfId="49798" xr:uid="{00000000-0005-0000-0000-0000798C0000}"/>
    <cellStyle name="Merknad 2 7" xfId="7625" xr:uid="{00000000-0005-0000-0000-00007A8C0000}"/>
    <cellStyle name="Merknad 2 7 2" xfId="25116" xr:uid="{00000000-0005-0000-0000-00007B8C0000}"/>
    <cellStyle name="Merknad 2 7 2 2" xfId="25117" xr:uid="{00000000-0005-0000-0000-00007C8C0000}"/>
    <cellStyle name="Merknad 2 7 2_AVA DVA EL" xfId="25118" xr:uid="{00000000-0005-0000-0000-00007D8C0000}"/>
    <cellStyle name="Merknad 2 7 3" xfId="25119" xr:uid="{00000000-0005-0000-0000-00007E8C0000}"/>
    <cellStyle name="Merknad 2 7 4" xfId="49799" xr:uid="{00000000-0005-0000-0000-00007F8C0000}"/>
    <cellStyle name="Merknad 2 7 5" xfId="49800" xr:uid="{00000000-0005-0000-0000-0000808C0000}"/>
    <cellStyle name="Merknad 2 7 6" xfId="49801" xr:uid="{00000000-0005-0000-0000-0000818C0000}"/>
    <cellStyle name="Merknad 2 7 7" xfId="49802" xr:uid="{00000000-0005-0000-0000-0000828C0000}"/>
    <cellStyle name="Merknad 2 7_A01" xfId="35935" xr:uid="{00000000-0005-0000-0000-0000838C0000}"/>
    <cellStyle name="Merknad 2 8" xfId="7626" xr:uid="{00000000-0005-0000-0000-0000848C0000}"/>
    <cellStyle name="Merknad 2 8 2" xfId="25120" xr:uid="{00000000-0005-0000-0000-0000858C0000}"/>
    <cellStyle name="Merknad 2 8 2 2" xfId="25121" xr:uid="{00000000-0005-0000-0000-0000868C0000}"/>
    <cellStyle name="Merknad 2 8 2_AVA DVA EL" xfId="25122" xr:uid="{00000000-0005-0000-0000-0000878C0000}"/>
    <cellStyle name="Merknad 2 8 3" xfId="25123" xr:uid="{00000000-0005-0000-0000-0000888C0000}"/>
    <cellStyle name="Merknad 2 8 4" xfId="49803" xr:uid="{00000000-0005-0000-0000-0000898C0000}"/>
    <cellStyle name="Merknad 2 8 5" xfId="49804" xr:uid="{00000000-0005-0000-0000-00008A8C0000}"/>
    <cellStyle name="Merknad 2 8 6" xfId="49805" xr:uid="{00000000-0005-0000-0000-00008B8C0000}"/>
    <cellStyle name="Merknad 2 8 7" xfId="49806" xr:uid="{00000000-0005-0000-0000-00008C8C0000}"/>
    <cellStyle name="Merknad 2 8_A01" xfId="35936" xr:uid="{00000000-0005-0000-0000-00008D8C0000}"/>
    <cellStyle name="Merknad 2 9" xfId="7627" xr:uid="{00000000-0005-0000-0000-00008E8C0000}"/>
    <cellStyle name="Merknad 2 9 2" xfId="25124" xr:uid="{00000000-0005-0000-0000-00008F8C0000}"/>
    <cellStyle name="Merknad 2 9 3" xfId="49807" xr:uid="{00000000-0005-0000-0000-0000908C0000}"/>
    <cellStyle name="Merknad 2 9 4" xfId="49808" xr:uid="{00000000-0005-0000-0000-0000918C0000}"/>
    <cellStyle name="Merknad 2 9_A01" xfId="35937" xr:uid="{00000000-0005-0000-0000-0000928C0000}"/>
    <cellStyle name="Merknad 2_11" xfId="7628" xr:uid="{00000000-0005-0000-0000-0000938C0000}"/>
    <cellStyle name="Merknad 3" xfId="12535" xr:uid="{00000000-0005-0000-0000-0000948C0000}"/>
    <cellStyle name="Merknad 3 2" xfId="25125" xr:uid="{00000000-0005-0000-0000-0000958C0000}"/>
    <cellStyle name="Merknad 3 2 2" xfId="25126" xr:uid="{00000000-0005-0000-0000-0000968C0000}"/>
    <cellStyle name="Merknad 3 2 3" xfId="25127" xr:uid="{00000000-0005-0000-0000-0000978C0000}"/>
    <cellStyle name="Merknad 3 2 4" xfId="36619" xr:uid="{00000000-0005-0000-0000-0000988C0000}"/>
    <cellStyle name="Merknad 3 2_AVA DVA EL" xfId="25128" xr:uid="{00000000-0005-0000-0000-0000998C0000}"/>
    <cellStyle name="Merknad 3 3" xfId="25129" xr:uid="{00000000-0005-0000-0000-00009A8C0000}"/>
    <cellStyle name="Merknad 3 4" xfId="36383" xr:uid="{00000000-0005-0000-0000-00009B8C0000}"/>
    <cellStyle name="Merknad 3 5" xfId="40113" xr:uid="{00000000-0005-0000-0000-00009C8C0000}"/>
    <cellStyle name="Merknad 3_7. Other MTM adjustments" xfId="49809" xr:uid="{00000000-0005-0000-0000-00009D8C0000}"/>
    <cellStyle name="Merknad 4" xfId="12536" xr:uid="{00000000-0005-0000-0000-00009E8C0000}"/>
    <cellStyle name="Merknad 4 2" xfId="25130" xr:uid="{00000000-0005-0000-0000-00009F8C0000}"/>
    <cellStyle name="Merknad 4 2 2" xfId="36641" xr:uid="{00000000-0005-0000-0000-0000A08C0000}"/>
    <cellStyle name="Merknad 4 3" xfId="36410" xr:uid="{00000000-0005-0000-0000-0000A18C0000}"/>
    <cellStyle name="Merknad 4 4" xfId="40114" xr:uid="{00000000-0005-0000-0000-0000A28C0000}"/>
    <cellStyle name="Merknad 4_A02" xfId="55617" xr:uid="{EFF537D6-CFE9-4C90-81A8-2B251D609A22}"/>
    <cellStyle name="Merknad 5" xfId="25131" xr:uid="{00000000-0005-0000-0000-0000A48C0000}"/>
    <cellStyle name="Merknad 5 2" xfId="25132" xr:uid="{00000000-0005-0000-0000-0000A58C0000}"/>
    <cellStyle name="Merknad 5 2 2" xfId="36640" xr:uid="{00000000-0005-0000-0000-0000A68C0000}"/>
    <cellStyle name="Merknad 5 3" xfId="25133" xr:uid="{00000000-0005-0000-0000-0000A78C0000}"/>
    <cellStyle name="Merknad 5 4" xfId="36409" xr:uid="{00000000-0005-0000-0000-0000A88C0000}"/>
    <cellStyle name="Merknad 5 5" xfId="40115" xr:uid="{00000000-0005-0000-0000-0000A98C0000}"/>
    <cellStyle name="Merknad 5_AVA DVA EL" xfId="25134" xr:uid="{00000000-0005-0000-0000-0000AA8C0000}"/>
    <cellStyle name="Merknad 6" xfId="25135" xr:uid="{00000000-0005-0000-0000-0000AB8C0000}"/>
    <cellStyle name="Merknad 6 2" xfId="25136" xr:uid="{00000000-0005-0000-0000-0000AC8C0000}"/>
    <cellStyle name="Merknad 6 3" xfId="25137" xr:uid="{00000000-0005-0000-0000-0000AD8C0000}"/>
    <cellStyle name="Merknad 6 4" xfId="36595" xr:uid="{00000000-0005-0000-0000-0000AE8C0000}"/>
    <cellStyle name="Merknad 6 5" xfId="40116" xr:uid="{00000000-0005-0000-0000-0000AF8C0000}"/>
    <cellStyle name="Merknad 6_AVA DVA EL" xfId="25138" xr:uid="{00000000-0005-0000-0000-0000B08C0000}"/>
    <cellStyle name="Merknad 7" xfId="25139" xr:uid="{00000000-0005-0000-0000-0000B18C0000}"/>
    <cellStyle name="Merknad 7 2" xfId="36672" xr:uid="{00000000-0005-0000-0000-0000B28C0000}"/>
    <cellStyle name="Merknad 8" xfId="25140" xr:uid="{00000000-0005-0000-0000-0000B38C0000}"/>
    <cellStyle name="Merknad 8 2" xfId="36563" xr:uid="{00000000-0005-0000-0000-0000B48C0000}"/>
    <cellStyle name="Merknad 9" xfId="36658" xr:uid="{00000000-0005-0000-0000-0000B58C0000}"/>
    <cellStyle name="Merknad_7. Other MTM adjustments" xfId="49810" xr:uid="{00000000-0005-0000-0000-0000B68C0000}"/>
    <cellStyle name="Migliaia (0)_Costi" xfId="25141" xr:uid="{00000000-0005-0000-0000-0000B78C0000}"/>
    <cellStyle name="Migliaia [0]_INV2" xfId="25142" xr:uid="{00000000-0005-0000-0000-0000B88C0000}"/>
    <cellStyle name="Millares [0]_10 AVERIAS MASIVAS + ANT" xfId="7629" xr:uid="{00000000-0005-0000-0000-0000B98C0000}"/>
    <cellStyle name="Millares 2" xfId="7630" xr:uid="{00000000-0005-0000-0000-0000BA8C0000}"/>
    <cellStyle name="Millares 2 2" xfId="7631" xr:uid="{00000000-0005-0000-0000-0000BB8C0000}"/>
    <cellStyle name="Millares 2 2 2" xfId="25143" xr:uid="{00000000-0005-0000-0000-0000BC8C0000}"/>
    <cellStyle name="Millares 2 2_AVA DVA EL" xfId="25144" xr:uid="{00000000-0005-0000-0000-0000BD8C0000}"/>
    <cellStyle name="Millares 2 3" xfId="25145" xr:uid="{00000000-0005-0000-0000-0000BE8C0000}"/>
    <cellStyle name="Millares 2_AVA DVA EL" xfId="25146" xr:uid="{00000000-0005-0000-0000-0000BF8C0000}"/>
    <cellStyle name="Millares 3" xfId="7632" xr:uid="{00000000-0005-0000-0000-0000C08C0000}"/>
    <cellStyle name="Millares 3 2" xfId="7633" xr:uid="{00000000-0005-0000-0000-0000C18C0000}"/>
    <cellStyle name="Millares 3 2 2" xfId="25147" xr:uid="{00000000-0005-0000-0000-0000C28C0000}"/>
    <cellStyle name="Millares 3 2_AVA DVA EL" xfId="25148" xr:uid="{00000000-0005-0000-0000-0000C38C0000}"/>
    <cellStyle name="Millares 3 3" xfId="25149" xr:uid="{00000000-0005-0000-0000-0000C48C0000}"/>
    <cellStyle name="Millares 3_AVA DVA EL" xfId="25150" xr:uid="{00000000-0005-0000-0000-0000C58C0000}"/>
    <cellStyle name="Milliers [0]_3A_NumeratorReport_Option1_040611" xfId="7634" xr:uid="{00000000-0005-0000-0000-0000C68C0000}"/>
    <cellStyle name="Milliers_3A_NumeratorReport_Option1_040611" xfId="7635" xr:uid="{00000000-0005-0000-0000-0000C78C0000}"/>
    <cellStyle name="MLComma0" xfId="25151" xr:uid="{00000000-0005-0000-0000-0000C88C0000}"/>
    <cellStyle name="MLComma0 2" xfId="25152" xr:uid="{00000000-0005-0000-0000-0000C98C0000}"/>
    <cellStyle name="MLComma0 2 2" xfId="25153" xr:uid="{00000000-0005-0000-0000-0000CA8C0000}"/>
    <cellStyle name="MLComma0 2 3" xfId="25154" xr:uid="{00000000-0005-0000-0000-0000CB8C0000}"/>
    <cellStyle name="MLComma0 2_AVA DVA EL" xfId="25155" xr:uid="{00000000-0005-0000-0000-0000CC8C0000}"/>
    <cellStyle name="MLComma0 3" xfId="25156" xr:uid="{00000000-0005-0000-0000-0000CD8C0000}"/>
    <cellStyle name="MLComma0 4" xfId="25157" xr:uid="{00000000-0005-0000-0000-0000CE8C0000}"/>
    <cellStyle name="MLComma0_7. Other MTM adjustments" xfId="49811" xr:uid="{00000000-0005-0000-0000-0000CF8C0000}"/>
    <cellStyle name="MLPercent0" xfId="25158" xr:uid="{00000000-0005-0000-0000-0000D08C0000}"/>
    <cellStyle name="MLPercent0 2" xfId="25159" xr:uid="{00000000-0005-0000-0000-0000D18C0000}"/>
    <cellStyle name="MLPercent0 2 2" xfId="25160" xr:uid="{00000000-0005-0000-0000-0000D28C0000}"/>
    <cellStyle name="MLPercent0 2 3" xfId="25161" xr:uid="{00000000-0005-0000-0000-0000D38C0000}"/>
    <cellStyle name="MLPercent0 2_AVA DVA EL" xfId="25162" xr:uid="{00000000-0005-0000-0000-0000D48C0000}"/>
    <cellStyle name="MLPercent0 3" xfId="25163" xr:uid="{00000000-0005-0000-0000-0000D58C0000}"/>
    <cellStyle name="MLPercent0 4" xfId="25164" xr:uid="{00000000-0005-0000-0000-0000D68C0000}"/>
    <cellStyle name="MLPercent0_7. Other MTM adjustments" xfId="49812" xr:uid="{00000000-0005-0000-0000-0000D78C0000}"/>
    <cellStyle name="Monétaire [0]_3A_NumeratorReport_Option1_040611" xfId="7636" xr:uid="{00000000-0005-0000-0000-0000D88C0000}"/>
    <cellStyle name="Monétaire_3A_NumeratorReport_Option1_040611" xfId="7637" xr:uid="{00000000-0005-0000-0000-0000D98C0000}"/>
    <cellStyle name="multiple" xfId="7638" xr:uid="{00000000-0005-0000-0000-0000DA8C0000}"/>
    <cellStyle name="Multiple [1]" xfId="25165" xr:uid="{00000000-0005-0000-0000-0000DB8C0000}"/>
    <cellStyle name="Multiple [1] 2" xfId="25166" xr:uid="{00000000-0005-0000-0000-0000DC8C0000}"/>
    <cellStyle name="Multiple [1] 3" xfId="25167" xr:uid="{00000000-0005-0000-0000-0000DD8C0000}"/>
    <cellStyle name="Multiple [1]_AVA DVA EL" xfId="25168" xr:uid="{00000000-0005-0000-0000-0000DE8C0000}"/>
    <cellStyle name="multiple 10" xfId="25169" xr:uid="{00000000-0005-0000-0000-0000DF8C0000}"/>
    <cellStyle name="multiple 10 2" xfId="25170" xr:uid="{00000000-0005-0000-0000-0000E08C0000}"/>
    <cellStyle name="multiple 10 2 2" xfId="49813" xr:uid="{00000000-0005-0000-0000-0000E18C0000}"/>
    <cellStyle name="multiple 10 3" xfId="25171" xr:uid="{00000000-0005-0000-0000-0000E28C0000}"/>
    <cellStyle name="multiple 10 3 2" xfId="49814" xr:uid="{00000000-0005-0000-0000-0000E38C0000}"/>
    <cellStyle name="multiple 10_7. Other MTM adjustments" xfId="49815" xr:uid="{00000000-0005-0000-0000-0000E48C0000}"/>
    <cellStyle name="multiple 11" xfId="25172" xr:uid="{00000000-0005-0000-0000-0000E58C0000}"/>
    <cellStyle name="multiple 11 2" xfId="25173" xr:uid="{00000000-0005-0000-0000-0000E68C0000}"/>
    <cellStyle name="multiple 11 2 2" xfId="49816" xr:uid="{00000000-0005-0000-0000-0000E78C0000}"/>
    <cellStyle name="multiple 11 3" xfId="25174" xr:uid="{00000000-0005-0000-0000-0000E88C0000}"/>
    <cellStyle name="multiple 11 3 2" xfId="49817" xr:uid="{00000000-0005-0000-0000-0000E98C0000}"/>
    <cellStyle name="multiple 11_7. Other MTM adjustments" xfId="49818" xr:uid="{00000000-0005-0000-0000-0000EA8C0000}"/>
    <cellStyle name="multiple 12" xfId="25175" xr:uid="{00000000-0005-0000-0000-0000EB8C0000}"/>
    <cellStyle name="multiple 12 2" xfId="25176" xr:uid="{00000000-0005-0000-0000-0000EC8C0000}"/>
    <cellStyle name="multiple 12 2 2" xfId="49819" xr:uid="{00000000-0005-0000-0000-0000ED8C0000}"/>
    <cellStyle name="multiple 12 3" xfId="25177" xr:uid="{00000000-0005-0000-0000-0000EE8C0000}"/>
    <cellStyle name="multiple 12 3 2" xfId="49820" xr:uid="{00000000-0005-0000-0000-0000EF8C0000}"/>
    <cellStyle name="multiple 12_7. Other MTM adjustments" xfId="49821" xr:uid="{00000000-0005-0000-0000-0000F08C0000}"/>
    <cellStyle name="multiple 13" xfId="25178" xr:uid="{00000000-0005-0000-0000-0000F18C0000}"/>
    <cellStyle name="multiple 13 2" xfId="25179" xr:uid="{00000000-0005-0000-0000-0000F28C0000}"/>
    <cellStyle name="multiple 13 2 2" xfId="49822" xr:uid="{00000000-0005-0000-0000-0000F38C0000}"/>
    <cellStyle name="multiple 13 3" xfId="25180" xr:uid="{00000000-0005-0000-0000-0000F48C0000}"/>
    <cellStyle name="multiple 13 3 2" xfId="49823" xr:uid="{00000000-0005-0000-0000-0000F58C0000}"/>
    <cellStyle name="multiple 13_7. Other MTM adjustments" xfId="49824" xr:uid="{00000000-0005-0000-0000-0000F68C0000}"/>
    <cellStyle name="multiple 14" xfId="25181" xr:uid="{00000000-0005-0000-0000-0000F78C0000}"/>
    <cellStyle name="multiple 14 2" xfId="25182" xr:uid="{00000000-0005-0000-0000-0000F88C0000}"/>
    <cellStyle name="multiple 14 2 2" xfId="49825" xr:uid="{00000000-0005-0000-0000-0000F98C0000}"/>
    <cellStyle name="multiple 14 3" xfId="25183" xr:uid="{00000000-0005-0000-0000-0000FA8C0000}"/>
    <cellStyle name="multiple 14 3 2" xfId="49826" xr:uid="{00000000-0005-0000-0000-0000FB8C0000}"/>
    <cellStyle name="multiple 14_7. Other MTM adjustments" xfId="49827" xr:uid="{00000000-0005-0000-0000-0000FC8C0000}"/>
    <cellStyle name="multiple 15" xfId="25184" xr:uid="{00000000-0005-0000-0000-0000FD8C0000}"/>
    <cellStyle name="multiple 15 2" xfId="25185" xr:uid="{00000000-0005-0000-0000-0000FE8C0000}"/>
    <cellStyle name="multiple 15 2 2" xfId="49828" xr:uid="{00000000-0005-0000-0000-0000FF8C0000}"/>
    <cellStyle name="multiple 15 3" xfId="25186" xr:uid="{00000000-0005-0000-0000-0000008D0000}"/>
    <cellStyle name="multiple 15 3 2" xfId="49829" xr:uid="{00000000-0005-0000-0000-0000018D0000}"/>
    <cellStyle name="multiple 15_7. Other MTM adjustments" xfId="49830" xr:uid="{00000000-0005-0000-0000-0000028D0000}"/>
    <cellStyle name="multiple 16" xfId="25187" xr:uid="{00000000-0005-0000-0000-0000038D0000}"/>
    <cellStyle name="multiple 16 2" xfId="49831" xr:uid="{00000000-0005-0000-0000-0000048D0000}"/>
    <cellStyle name="multiple 17" xfId="25188" xr:uid="{00000000-0005-0000-0000-0000058D0000}"/>
    <cellStyle name="multiple 17 2" xfId="49832" xr:uid="{00000000-0005-0000-0000-0000068D0000}"/>
    <cellStyle name="multiple 18" xfId="25189" xr:uid="{00000000-0005-0000-0000-0000078D0000}"/>
    <cellStyle name="Multiple 19" xfId="49833" xr:uid="{00000000-0005-0000-0000-0000088D0000}"/>
    <cellStyle name="multiple 2" xfId="7639" xr:uid="{00000000-0005-0000-0000-0000098D0000}"/>
    <cellStyle name="multiple 2 2" xfId="25190" xr:uid="{00000000-0005-0000-0000-00000A8D0000}"/>
    <cellStyle name="multiple 2 2 2" xfId="49834" xr:uid="{00000000-0005-0000-0000-00000B8D0000}"/>
    <cellStyle name="multiple 2 2 2 2" xfId="49835" xr:uid="{00000000-0005-0000-0000-00000C8D0000}"/>
    <cellStyle name="multiple 2 2 3" xfId="49836" xr:uid="{00000000-0005-0000-0000-00000D8D0000}"/>
    <cellStyle name="multiple 2 2_7. Other MTM adjustments" xfId="49837" xr:uid="{00000000-0005-0000-0000-00000E8D0000}"/>
    <cellStyle name="multiple 2 3" xfId="49838" xr:uid="{00000000-0005-0000-0000-00000F8D0000}"/>
    <cellStyle name="multiple 2 3 2" xfId="49839" xr:uid="{00000000-0005-0000-0000-0000108D0000}"/>
    <cellStyle name="multiple 2_7. Other MTM adjustments" xfId="49840" xr:uid="{00000000-0005-0000-0000-0000118D0000}"/>
    <cellStyle name="Multiple 20" xfId="49841" xr:uid="{00000000-0005-0000-0000-0000128D0000}"/>
    <cellStyle name="multiple 21" xfId="49842" xr:uid="{00000000-0005-0000-0000-0000138D0000}"/>
    <cellStyle name="multiple 3" xfId="25191" xr:uid="{00000000-0005-0000-0000-0000148D0000}"/>
    <cellStyle name="multiple 3 2" xfId="25192" xr:uid="{00000000-0005-0000-0000-0000158D0000}"/>
    <cellStyle name="multiple 3 2 2" xfId="25193" xr:uid="{00000000-0005-0000-0000-0000168D0000}"/>
    <cellStyle name="multiple 3 2 2 2" xfId="49843" xr:uid="{00000000-0005-0000-0000-0000178D0000}"/>
    <cellStyle name="multiple 3 2 3" xfId="25194" xr:uid="{00000000-0005-0000-0000-0000188D0000}"/>
    <cellStyle name="multiple 3 2 3 2" xfId="49844" xr:uid="{00000000-0005-0000-0000-0000198D0000}"/>
    <cellStyle name="multiple 3 2_7. Other MTM adjustments" xfId="49845" xr:uid="{00000000-0005-0000-0000-00001A8D0000}"/>
    <cellStyle name="multiple 3 3" xfId="25195" xr:uid="{00000000-0005-0000-0000-00001B8D0000}"/>
    <cellStyle name="multiple 3 3 2" xfId="49846" xr:uid="{00000000-0005-0000-0000-00001C8D0000}"/>
    <cellStyle name="multiple 3 3 2 2" xfId="49847" xr:uid="{00000000-0005-0000-0000-00001D8D0000}"/>
    <cellStyle name="multiple 3 3 3" xfId="49848" xr:uid="{00000000-0005-0000-0000-00001E8D0000}"/>
    <cellStyle name="multiple 3 3 3 2" xfId="49849" xr:uid="{00000000-0005-0000-0000-00001F8D0000}"/>
    <cellStyle name="multiple 3 3 4" xfId="49850" xr:uid="{00000000-0005-0000-0000-0000208D0000}"/>
    <cellStyle name="multiple 3 3 4 2" xfId="49851" xr:uid="{00000000-0005-0000-0000-0000218D0000}"/>
    <cellStyle name="multiple 3 3 5" xfId="49852" xr:uid="{00000000-0005-0000-0000-0000228D0000}"/>
    <cellStyle name="multiple 3 3_7. Other MTM adjustments" xfId="49853" xr:uid="{00000000-0005-0000-0000-0000238D0000}"/>
    <cellStyle name="multiple 3 4" xfId="25196" xr:uid="{00000000-0005-0000-0000-0000248D0000}"/>
    <cellStyle name="multiple 3 4 2" xfId="49854" xr:uid="{00000000-0005-0000-0000-0000258D0000}"/>
    <cellStyle name="multiple 3_7. Other MTM adjustments" xfId="49855" xr:uid="{00000000-0005-0000-0000-0000268D0000}"/>
    <cellStyle name="multiple 4" xfId="25197" xr:uid="{00000000-0005-0000-0000-0000278D0000}"/>
    <cellStyle name="multiple 4 2" xfId="25198" xr:uid="{00000000-0005-0000-0000-0000288D0000}"/>
    <cellStyle name="multiple 4 2 2" xfId="49856" xr:uid="{00000000-0005-0000-0000-0000298D0000}"/>
    <cellStyle name="multiple 4 2 2 2" xfId="49857" xr:uid="{00000000-0005-0000-0000-00002A8D0000}"/>
    <cellStyle name="multiple 4 2 3" xfId="49858" xr:uid="{00000000-0005-0000-0000-00002B8D0000}"/>
    <cellStyle name="multiple 4 2_7. Other MTM adjustments" xfId="49859" xr:uid="{00000000-0005-0000-0000-00002C8D0000}"/>
    <cellStyle name="multiple 4 3" xfId="25199" xr:uid="{00000000-0005-0000-0000-00002D8D0000}"/>
    <cellStyle name="multiple 4 3 2" xfId="49860" xr:uid="{00000000-0005-0000-0000-00002E8D0000}"/>
    <cellStyle name="multiple 4_7. Other MTM adjustments" xfId="49861" xr:uid="{00000000-0005-0000-0000-00002F8D0000}"/>
    <cellStyle name="multiple 5" xfId="25200" xr:uid="{00000000-0005-0000-0000-0000308D0000}"/>
    <cellStyle name="multiple 5 2" xfId="25201" xr:uid="{00000000-0005-0000-0000-0000318D0000}"/>
    <cellStyle name="multiple 5 2 2" xfId="49862" xr:uid="{00000000-0005-0000-0000-0000328D0000}"/>
    <cellStyle name="multiple 5 2 2 2" xfId="49863" xr:uid="{00000000-0005-0000-0000-0000338D0000}"/>
    <cellStyle name="multiple 5 2 3" xfId="49864" xr:uid="{00000000-0005-0000-0000-0000348D0000}"/>
    <cellStyle name="multiple 5 2_7. Other MTM adjustments" xfId="49865" xr:uid="{00000000-0005-0000-0000-0000358D0000}"/>
    <cellStyle name="multiple 5 3" xfId="25202" xr:uid="{00000000-0005-0000-0000-0000368D0000}"/>
    <cellStyle name="multiple 5 3 2" xfId="49866" xr:uid="{00000000-0005-0000-0000-0000378D0000}"/>
    <cellStyle name="multiple 5 4" xfId="49867" xr:uid="{00000000-0005-0000-0000-0000388D0000}"/>
    <cellStyle name="multiple 5 4 2" xfId="49868" xr:uid="{00000000-0005-0000-0000-0000398D0000}"/>
    <cellStyle name="multiple 5 5" xfId="49869" xr:uid="{00000000-0005-0000-0000-00003A8D0000}"/>
    <cellStyle name="multiple 5 5 2" xfId="49870" xr:uid="{00000000-0005-0000-0000-00003B8D0000}"/>
    <cellStyle name="multiple 5_7. Other MTM adjustments" xfId="49871" xr:uid="{00000000-0005-0000-0000-00003C8D0000}"/>
    <cellStyle name="multiple 6" xfId="25203" xr:uid="{00000000-0005-0000-0000-00003D8D0000}"/>
    <cellStyle name="multiple 6 2" xfId="25204" xr:uid="{00000000-0005-0000-0000-00003E8D0000}"/>
    <cellStyle name="multiple 6 2 2" xfId="49872" xr:uid="{00000000-0005-0000-0000-00003F8D0000}"/>
    <cellStyle name="multiple 6 2 2 2" xfId="49873" xr:uid="{00000000-0005-0000-0000-0000408D0000}"/>
    <cellStyle name="multiple 6 2 3" xfId="49874" xr:uid="{00000000-0005-0000-0000-0000418D0000}"/>
    <cellStyle name="multiple 6 2_7. Other MTM adjustments" xfId="49875" xr:uid="{00000000-0005-0000-0000-0000428D0000}"/>
    <cellStyle name="multiple 6 3" xfId="25205" xr:uid="{00000000-0005-0000-0000-0000438D0000}"/>
    <cellStyle name="multiple 6 3 2" xfId="49876" xr:uid="{00000000-0005-0000-0000-0000448D0000}"/>
    <cellStyle name="multiple 6_7. Other MTM adjustments" xfId="49877" xr:uid="{00000000-0005-0000-0000-0000458D0000}"/>
    <cellStyle name="multiple 7" xfId="25206" xr:uid="{00000000-0005-0000-0000-0000468D0000}"/>
    <cellStyle name="multiple 7 2" xfId="25207" xr:uid="{00000000-0005-0000-0000-0000478D0000}"/>
    <cellStyle name="multiple 7 2 2" xfId="49878" xr:uid="{00000000-0005-0000-0000-0000488D0000}"/>
    <cellStyle name="multiple 7 3" xfId="25208" xr:uid="{00000000-0005-0000-0000-0000498D0000}"/>
    <cellStyle name="multiple 7 3 2" xfId="49879" xr:uid="{00000000-0005-0000-0000-00004A8D0000}"/>
    <cellStyle name="multiple 7_7. Other MTM adjustments" xfId="49880" xr:uid="{00000000-0005-0000-0000-00004B8D0000}"/>
    <cellStyle name="multiple 8" xfId="25209" xr:uid="{00000000-0005-0000-0000-00004C8D0000}"/>
    <cellStyle name="multiple 8 2" xfId="25210" xr:uid="{00000000-0005-0000-0000-00004D8D0000}"/>
    <cellStyle name="multiple 8 2 2" xfId="49881" xr:uid="{00000000-0005-0000-0000-00004E8D0000}"/>
    <cellStyle name="multiple 8 3" xfId="25211" xr:uid="{00000000-0005-0000-0000-00004F8D0000}"/>
    <cellStyle name="multiple 8 3 2" xfId="49882" xr:uid="{00000000-0005-0000-0000-0000508D0000}"/>
    <cellStyle name="multiple 8_7. Other MTM adjustments" xfId="49883" xr:uid="{00000000-0005-0000-0000-0000518D0000}"/>
    <cellStyle name="multiple 9" xfId="25212" xr:uid="{00000000-0005-0000-0000-0000528D0000}"/>
    <cellStyle name="multiple 9 2" xfId="25213" xr:uid="{00000000-0005-0000-0000-0000538D0000}"/>
    <cellStyle name="multiple 9 2 2" xfId="49884" xr:uid="{00000000-0005-0000-0000-0000548D0000}"/>
    <cellStyle name="multiple 9 3" xfId="25214" xr:uid="{00000000-0005-0000-0000-0000558D0000}"/>
    <cellStyle name="multiple 9 3 2" xfId="49885" xr:uid="{00000000-0005-0000-0000-0000568D0000}"/>
    <cellStyle name="multiple 9_7. Other MTM adjustments" xfId="49886" xr:uid="{00000000-0005-0000-0000-0000578D0000}"/>
    <cellStyle name="Multiple_03-Egne aksjer 1002" xfId="25215" xr:uid="{00000000-0005-0000-0000-0000588D0000}"/>
    <cellStyle name="MultipleBelow" xfId="25216" xr:uid="{00000000-0005-0000-0000-0000598D0000}"/>
    <cellStyle name="MultipleBelow 2" xfId="25217" xr:uid="{00000000-0005-0000-0000-00005A8D0000}"/>
    <cellStyle name="MultipleBelow 3" xfId="25218" xr:uid="{00000000-0005-0000-0000-00005B8D0000}"/>
    <cellStyle name="MultipleBelow_AVA DVA EL" xfId="25219" xr:uid="{00000000-0005-0000-0000-00005C8D0000}"/>
    <cellStyle name="Nagłówek 1" xfId="25220" xr:uid="{00000000-0005-0000-0000-00005D8D0000}"/>
    <cellStyle name="Nagłówek 1 2" xfId="25221" xr:uid="{00000000-0005-0000-0000-00005E8D0000}"/>
    <cellStyle name="Nagłówek 1 3" xfId="25222" xr:uid="{00000000-0005-0000-0000-00005F8D0000}"/>
    <cellStyle name="Nagłówek 1_AVA DVA EL" xfId="25223" xr:uid="{00000000-0005-0000-0000-0000608D0000}"/>
    <cellStyle name="Nagłówek 2" xfId="25224" xr:uid="{00000000-0005-0000-0000-0000618D0000}"/>
    <cellStyle name="Nagłówek 2 2" xfId="25225" xr:uid="{00000000-0005-0000-0000-0000628D0000}"/>
    <cellStyle name="Nagłówek 2 3" xfId="25226" xr:uid="{00000000-0005-0000-0000-0000638D0000}"/>
    <cellStyle name="Nagłówek 2_AVA DVA EL" xfId="25227" xr:uid="{00000000-0005-0000-0000-0000648D0000}"/>
    <cellStyle name="Nagłówek 3" xfId="25228" xr:uid="{00000000-0005-0000-0000-0000658D0000}"/>
    <cellStyle name="Nagłówek 3 2" xfId="25229" xr:uid="{00000000-0005-0000-0000-0000668D0000}"/>
    <cellStyle name="Nagłówek 3 3" xfId="25230" xr:uid="{00000000-0005-0000-0000-0000678D0000}"/>
    <cellStyle name="Nagłówek 3_AVA DVA EL" xfId="25231" xr:uid="{00000000-0005-0000-0000-0000688D0000}"/>
    <cellStyle name="Nagłówek 4" xfId="25232" xr:uid="{00000000-0005-0000-0000-0000698D0000}"/>
    <cellStyle name="Nagłówek 4 2" xfId="25233" xr:uid="{00000000-0005-0000-0000-00006A8D0000}"/>
    <cellStyle name="Nagłówek 4 3" xfId="25234" xr:uid="{00000000-0005-0000-0000-00006B8D0000}"/>
    <cellStyle name="Nagłówek 4_AVA DVA EL" xfId="25235" xr:uid="{00000000-0005-0000-0000-00006C8D0000}"/>
    <cellStyle name="Navadno_List1" xfId="7640" xr:uid="{00000000-0005-0000-0000-00006D8D0000}"/>
    <cellStyle name="Neutral" xfId="7641" xr:uid="{00000000-0005-0000-0000-00006E8D0000}"/>
    <cellStyle name="Neutral 10" xfId="7642" xr:uid="{00000000-0005-0000-0000-00006F8D0000}"/>
    <cellStyle name="Neutral 10 2" xfId="25236" xr:uid="{00000000-0005-0000-0000-0000708D0000}"/>
    <cellStyle name="Neutral 10 3" xfId="25237" xr:uid="{00000000-0005-0000-0000-0000718D0000}"/>
    <cellStyle name="Neutral 10_AVA DVA EL" xfId="25238" xr:uid="{00000000-0005-0000-0000-0000728D0000}"/>
    <cellStyle name="Neutral 11" xfId="7643" xr:uid="{00000000-0005-0000-0000-0000738D0000}"/>
    <cellStyle name="Neutral 11 2" xfId="25239" xr:uid="{00000000-0005-0000-0000-0000748D0000}"/>
    <cellStyle name="Neutral 11 3" xfId="25240" xr:uid="{00000000-0005-0000-0000-0000758D0000}"/>
    <cellStyle name="Neutral 11_AVA DVA EL" xfId="25241" xr:uid="{00000000-0005-0000-0000-0000768D0000}"/>
    <cellStyle name="Neutral 12" xfId="25242" xr:uid="{00000000-0005-0000-0000-0000778D0000}"/>
    <cellStyle name="Neutral 12 2" xfId="25243" xr:uid="{00000000-0005-0000-0000-0000788D0000}"/>
    <cellStyle name="Neutral 12 3" xfId="25244" xr:uid="{00000000-0005-0000-0000-0000798D0000}"/>
    <cellStyle name="Neutral 12_AVA DVA EL" xfId="25245" xr:uid="{00000000-0005-0000-0000-00007A8D0000}"/>
    <cellStyle name="Neutral 13" xfId="25246" xr:uid="{00000000-0005-0000-0000-00007B8D0000}"/>
    <cellStyle name="Neutral 13 2" xfId="25247" xr:uid="{00000000-0005-0000-0000-00007C8D0000}"/>
    <cellStyle name="Neutral 13 3" xfId="25248" xr:uid="{00000000-0005-0000-0000-00007D8D0000}"/>
    <cellStyle name="Neutral 13_AVA DVA EL" xfId="25249" xr:uid="{00000000-0005-0000-0000-00007E8D0000}"/>
    <cellStyle name="Neutral 14" xfId="49887" xr:uid="{00000000-0005-0000-0000-00007F8D0000}"/>
    <cellStyle name="Neutral 15" xfId="49888" xr:uid="{00000000-0005-0000-0000-0000808D0000}"/>
    <cellStyle name="Neutral 16" xfId="49889" xr:uid="{00000000-0005-0000-0000-0000818D0000}"/>
    <cellStyle name="Neutral 2" xfId="7644" xr:uid="{00000000-0005-0000-0000-0000828D0000}"/>
    <cellStyle name="Neutral 2 2" xfId="7645" xr:uid="{00000000-0005-0000-0000-0000838D0000}"/>
    <cellStyle name="Neutral 2 2 2" xfId="25250" xr:uid="{00000000-0005-0000-0000-0000848D0000}"/>
    <cellStyle name="Neutral 2 2 2 2" xfId="25251" xr:uid="{00000000-0005-0000-0000-0000858D0000}"/>
    <cellStyle name="Neutral 2 2 2 3" xfId="25252" xr:uid="{00000000-0005-0000-0000-0000868D0000}"/>
    <cellStyle name="Neutral 2 2 2_AVA DVA EL" xfId="25253" xr:uid="{00000000-0005-0000-0000-0000878D0000}"/>
    <cellStyle name="Neutral 2 2 3" xfId="25254" xr:uid="{00000000-0005-0000-0000-0000888D0000}"/>
    <cellStyle name="Neutral 2 2 3 2" xfId="25255" xr:uid="{00000000-0005-0000-0000-0000898D0000}"/>
    <cellStyle name="Neutral 2 2 3 3" xfId="25256" xr:uid="{00000000-0005-0000-0000-00008A8D0000}"/>
    <cellStyle name="Neutral 2 2 3_AVA DVA EL" xfId="25257" xr:uid="{00000000-0005-0000-0000-00008B8D0000}"/>
    <cellStyle name="Neutral 2 2 4" xfId="25258" xr:uid="{00000000-0005-0000-0000-00008C8D0000}"/>
    <cellStyle name="Neutral 2 2 4 2" xfId="25259" xr:uid="{00000000-0005-0000-0000-00008D8D0000}"/>
    <cellStyle name="Neutral 2 2 4 3" xfId="25260" xr:uid="{00000000-0005-0000-0000-00008E8D0000}"/>
    <cellStyle name="Neutral 2 2 4_AVA DVA EL" xfId="25261" xr:uid="{00000000-0005-0000-0000-00008F8D0000}"/>
    <cellStyle name="Neutral 2 2 5" xfId="25262" xr:uid="{00000000-0005-0000-0000-0000908D0000}"/>
    <cellStyle name="Neutral 2 2 5 2" xfId="25263" xr:uid="{00000000-0005-0000-0000-0000918D0000}"/>
    <cellStyle name="Neutral 2 2 5 3" xfId="25264" xr:uid="{00000000-0005-0000-0000-0000928D0000}"/>
    <cellStyle name="Neutral 2 2 5_AVA DVA EL" xfId="25265" xr:uid="{00000000-0005-0000-0000-0000938D0000}"/>
    <cellStyle name="Neutral 2 2 6" xfId="25266" xr:uid="{00000000-0005-0000-0000-0000948D0000}"/>
    <cellStyle name="Neutral 2 2 6 2" xfId="25267" xr:uid="{00000000-0005-0000-0000-0000958D0000}"/>
    <cellStyle name="Neutral 2 2 6 3" xfId="25268" xr:uid="{00000000-0005-0000-0000-0000968D0000}"/>
    <cellStyle name="Neutral 2 2 6_AVA DVA EL" xfId="25269" xr:uid="{00000000-0005-0000-0000-0000978D0000}"/>
    <cellStyle name="Neutral 2 2 7" xfId="25270" xr:uid="{00000000-0005-0000-0000-0000988D0000}"/>
    <cellStyle name="Neutral 2 2_A01" xfId="35938" xr:uid="{00000000-0005-0000-0000-0000998D0000}"/>
    <cellStyle name="Neutral 2 3" xfId="25271" xr:uid="{00000000-0005-0000-0000-00009A8D0000}"/>
    <cellStyle name="Neutral 2 3 2" xfId="25272" xr:uid="{00000000-0005-0000-0000-00009B8D0000}"/>
    <cellStyle name="Neutral 2 3 3" xfId="25273" xr:uid="{00000000-0005-0000-0000-00009C8D0000}"/>
    <cellStyle name="Neutral 2 3_AVA DVA EL" xfId="25274" xr:uid="{00000000-0005-0000-0000-00009D8D0000}"/>
    <cellStyle name="Neutral 2 4" xfId="25275" xr:uid="{00000000-0005-0000-0000-00009E8D0000}"/>
    <cellStyle name="Neutral 2 4 2" xfId="25276" xr:uid="{00000000-0005-0000-0000-00009F8D0000}"/>
    <cellStyle name="Neutral 2 4 3" xfId="25277" xr:uid="{00000000-0005-0000-0000-0000A08D0000}"/>
    <cellStyle name="Neutral 2 4_AVA DVA EL" xfId="25278" xr:uid="{00000000-0005-0000-0000-0000A18D0000}"/>
    <cellStyle name="Neutral 2 5" xfId="25279" xr:uid="{00000000-0005-0000-0000-0000A28D0000}"/>
    <cellStyle name="Neutral 2 5 2" xfId="25280" xr:uid="{00000000-0005-0000-0000-0000A38D0000}"/>
    <cellStyle name="Neutral 2 5 3" xfId="25281" xr:uid="{00000000-0005-0000-0000-0000A48D0000}"/>
    <cellStyle name="Neutral 2 5_AVA DVA EL" xfId="25282" xr:uid="{00000000-0005-0000-0000-0000A58D0000}"/>
    <cellStyle name="Neutral 2 6" xfId="25283" xr:uid="{00000000-0005-0000-0000-0000A68D0000}"/>
    <cellStyle name="Neutral 2 6 2" xfId="25284" xr:uid="{00000000-0005-0000-0000-0000A78D0000}"/>
    <cellStyle name="Neutral 2 6 3" xfId="25285" xr:uid="{00000000-0005-0000-0000-0000A88D0000}"/>
    <cellStyle name="Neutral 2 6_AVA DVA EL" xfId="25286" xr:uid="{00000000-0005-0000-0000-0000A98D0000}"/>
    <cellStyle name="Neutral 2 7" xfId="25287" xr:uid="{00000000-0005-0000-0000-0000AA8D0000}"/>
    <cellStyle name="Neutral 2 7 2" xfId="25288" xr:uid="{00000000-0005-0000-0000-0000AB8D0000}"/>
    <cellStyle name="Neutral 2 7 3" xfId="25289" xr:uid="{00000000-0005-0000-0000-0000AC8D0000}"/>
    <cellStyle name="Neutral 2 7_AVA DVA EL" xfId="25290" xr:uid="{00000000-0005-0000-0000-0000AD8D0000}"/>
    <cellStyle name="Neutral 2 8" xfId="25291" xr:uid="{00000000-0005-0000-0000-0000AE8D0000}"/>
    <cellStyle name="Neutral 2 9" xfId="49890" xr:uid="{00000000-0005-0000-0000-0000AF8D0000}"/>
    <cellStyle name="Neutral 2_4Q16" xfId="25292" xr:uid="{00000000-0005-0000-0000-0000B08D0000}"/>
    <cellStyle name="Neutral 3" xfId="7646" xr:uid="{00000000-0005-0000-0000-0000B18D0000}"/>
    <cellStyle name="Neutral 3 2" xfId="25293" xr:uid="{00000000-0005-0000-0000-0000B28D0000}"/>
    <cellStyle name="Neutral 3 2 2" xfId="25294" xr:uid="{00000000-0005-0000-0000-0000B38D0000}"/>
    <cellStyle name="Neutral 3 2 3" xfId="25295" xr:uid="{00000000-0005-0000-0000-0000B48D0000}"/>
    <cellStyle name="Neutral 3 2_AVA DVA EL" xfId="25296" xr:uid="{00000000-0005-0000-0000-0000B58D0000}"/>
    <cellStyle name="Neutral 3 3" xfId="25297" xr:uid="{00000000-0005-0000-0000-0000B68D0000}"/>
    <cellStyle name="Neutral 3_A01" xfId="35939" xr:uid="{00000000-0005-0000-0000-0000B78D0000}"/>
    <cellStyle name="Neutral 4" xfId="7647" xr:uid="{00000000-0005-0000-0000-0000B88D0000}"/>
    <cellStyle name="Neutral 4 2" xfId="25298" xr:uid="{00000000-0005-0000-0000-0000B98D0000}"/>
    <cellStyle name="Neutral 4 2 2" xfId="25299" xr:uid="{00000000-0005-0000-0000-0000BA8D0000}"/>
    <cellStyle name="Neutral 4 2 3" xfId="25300" xr:uid="{00000000-0005-0000-0000-0000BB8D0000}"/>
    <cellStyle name="Neutral 4 2_AVA DVA EL" xfId="25301" xr:uid="{00000000-0005-0000-0000-0000BC8D0000}"/>
    <cellStyle name="Neutral 4 3" xfId="25302" xr:uid="{00000000-0005-0000-0000-0000BD8D0000}"/>
    <cellStyle name="Neutral 4 3 2" xfId="25303" xr:uid="{00000000-0005-0000-0000-0000BE8D0000}"/>
    <cellStyle name="Neutral 4 3 3" xfId="25304" xr:uid="{00000000-0005-0000-0000-0000BF8D0000}"/>
    <cellStyle name="Neutral 4 3_AVA DVA EL" xfId="25305" xr:uid="{00000000-0005-0000-0000-0000C08D0000}"/>
    <cellStyle name="Neutral 4 4" xfId="25306" xr:uid="{00000000-0005-0000-0000-0000C18D0000}"/>
    <cellStyle name="Neutral 4 4 2" xfId="25307" xr:uid="{00000000-0005-0000-0000-0000C28D0000}"/>
    <cellStyle name="Neutral 4 4 3" xfId="25308" xr:uid="{00000000-0005-0000-0000-0000C38D0000}"/>
    <cellStyle name="Neutral 4 4_AVA DVA EL" xfId="25309" xr:uid="{00000000-0005-0000-0000-0000C48D0000}"/>
    <cellStyle name="Neutral 4 5" xfId="25310" xr:uid="{00000000-0005-0000-0000-0000C58D0000}"/>
    <cellStyle name="Neutral 4_A01" xfId="35940" xr:uid="{00000000-0005-0000-0000-0000C68D0000}"/>
    <cellStyle name="Neutral 5" xfId="7648" xr:uid="{00000000-0005-0000-0000-0000C78D0000}"/>
    <cellStyle name="Neutral 5 2" xfId="25311" xr:uid="{00000000-0005-0000-0000-0000C88D0000}"/>
    <cellStyle name="Neutral 5 2 2" xfId="25312" xr:uid="{00000000-0005-0000-0000-0000C98D0000}"/>
    <cellStyle name="Neutral 5 2 3" xfId="25313" xr:uid="{00000000-0005-0000-0000-0000CA8D0000}"/>
    <cellStyle name="Neutral 5 2_AVA DVA EL" xfId="25314" xr:uid="{00000000-0005-0000-0000-0000CB8D0000}"/>
    <cellStyle name="Neutral 5 3" xfId="25315" xr:uid="{00000000-0005-0000-0000-0000CC8D0000}"/>
    <cellStyle name="Neutral 5_A01" xfId="35941" xr:uid="{00000000-0005-0000-0000-0000CD8D0000}"/>
    <cellStyle name="Neutral 6" xfId="7649" xr:uid="{00000000-0005-0000-0000-0000CE8D0000}"/>
    <cellStyle name="Neutral 6 2" xfId="25316" xr:uid="{00000000-0005-0000-0000-0000CF8D0000}"/>
    <cellStyle name="Neutral 6 2 2" xfId="25317" xr:uid="{00000000-0005-0000-0000-0000D08D0000}"/>
    <cellStyle name="Neutral 6 2 3" xfId="25318" xr:uid="{00000000-0005-0000-0000-0000D18D0000}"/>
    <cellStyle name="Neutral 6 2_AVA DVA EL" xfId="25319" xr:uid="{00000000-0005-0000-0000-0000D28D0000}"/>
    <cellStyle name="Neutral 6 3" xfId="25320" xr:uid="{00000000-0005-0000-0000-0000D38D0000}"/>
    <cellStyle name="Neutral 6_A01" xfId="35942" xr:uid="{00000000-0005-0000-0000-0000D48D0000}"/>
    <cellStyle name="Neutral 7" xfId="7650" xr:uid="{00000000-0005-0000-0000-0000D58D0000}"/>
    <cellStyle name="Neutral 7 2" xfId="25321" xr:uid="{00000000-0005-0000-0000-0000D68D0000}"/>
    <cellStyle name="Neutral 7 2 2" xfId="25322" xr:uid="{00000000-0005-0000-0000-0000D78D0000}"/>
    <cellStyle name="Neutral 7 2 3" xfId="25323" xr:uid="{00000000-0005-0000-0000-0000D88D0000}"/>
    <cellStyle name="Neutral 7 2_AVA DVA EL" xfId="25324" xr:uid="{00000000-0005-0000-0000-0000D98D0000}"/>
    <cellStyle name="Neutral 7 3" xfId="25325" xr:uid="{00000000-0005-0000-0000-0000DA8D0000}"/>
    <cellStyle name="Neutral 7_A01" xfId="35943" xr:uid="{00000000-0005-0000-0000-0000DB8D0000}"/>
    <cellStyle name="Neutral 8" xfId="7651" xr:uid="{00000000-0005-0000-0000-0000DC8D0000}"/>
    <cellStyle name="Neutral 8 2" xfId="25326" xr:uid="{00000000-0005-0000-0000-0000DD8D0000}"/>
    <cellStyle name="Neutral 8 2 2" xfId="25327" xr:uid="{00000000-0005-0000-0000-0000DE8D0000}"/>
    <cellStyle name="Neutral 8 2 3" xfId="25328" xr:uid="{00000000-0005-0000-0000-0000DF8D0000}"/>
    <cellStyle name="Neutral 8 2_AVA DVA EL" xfId="25329" xr:uid="{00000000-0005-0000-0000-0000E08D0000}"/>
    <cellStyle name="Neutral 8 3" xfId="25330" xr:uid="{00000000-0005-0000-0000-0000E18D0000}"/>
    <cellStyle name="Neutral 8_A01" xfId="35944" xr:uid="{00000000-0005-0000-0000-0000E28D0000}"/>
    <cellStyle name="Neutral 9" xfId="7652" xr:uid="{00000000-0005-0000-0000-0000E38D0000}"/>
    <cellStyle name="Neutral 9 2" xfId="25331" xr:uid="{00000000-0005-0000-0000-0000E48D0000}"/>
    <cellStyle name="Neutral 9 2 2" xfId="25332" xr:uid="{00000000-0005-0000-0000-0000E58D0000}"/>
    <cellStyle name="Neutral 9 2 3" xfId="25333" xr:uid="{00000000-0005-0000-0000-0000E68D0000}"/>
    <cellStyle name="Neutral 9 2_AVA DVA EL" xfId="25334" xr:uid="{00000000-0005-0000-0000-0000E78D0000}"/>
    <cellStyle name="Neutral 9 3" xfId="25335" xr:uid="{00000000-0005-0000-0000-0000E88D0000}"/>
    <cellStyle name="Neutral 9_A01" xfId="35945" xr:uid="{00000000-0005-0000-0000-0000E98D0000}"/>
    <cellStyle name="Neutral_4Q16" xfId="25336" xr:uid="{00000000-0005-0000-0000-0000EA8D0000}"/>
    <cellStyle name="Neutralne" xfId="25337" xr:uid="{00000000-0005-0000-0000-0000EB8D0000}"/>
    <cellStyle name="Neutralne 2" xfId="25338" xr:uid="{00000000-0005-0000-0000-0000EC8D0000}"/>
    <cellStyle name="Neutralne 3" xfId="25339" xr:uid="{00000000-0005-0000-0000-0000ED8D0000}"/>
    <cellStyle name="Neutralne_AVA DVA EL" xfId="25340" xr:uid="{00000000-0005-0000-0000-0000EE8D0000}"/>
    <cellStyle name="Neutralus" xfId="7653" xr:uid="{00000000-0005-0000-0000-0000EF8D0000}"/>
    <cellStyle name="Neutralus 2" xfId="25341" xr:uid="{00000000-0005-0000-0000-0000F08D0000}"/>
    <cellStyle name="Neutralus_A01" xfId="35946" xr:uid="{00000000-0005-0000-0000-0000F18D0000}"/>
    <cellStyle name="New" xfId="7654" xr:uid="{00000000-0005-0000-0000-0000F28D0000}"/>
    <cellStyle name="New 2" xfId="7655" xr:uid="{00000000-0005-0000-0000-0000F38D0000}"/>
    <cellStyle name="New 2 2" xfId="7656" xr:uid="{00000000-0005-0000-0000-0000F48D0000}"/>
    <cellStyle name="New 2 3" xfId="7657" xr:uid="{00000000-0005-0000-0000-0000F58D0000}"/>
    <cellStyle name="New 2 4" xfId="7658" xr:uid="{00000000-0005-0000-0000-0000F68D0000}"/>
    <cellStyle name="New 2 5" xfId="7659" xr:uid="{00000000-0005-0000-0000-0000F78D0000}"/>
    <cellStyle name="New 2 6" xfId="7660" xr:uid="{00000000-0005-0000-0000-0000F88D0000}"/>
    <cellStyle name="New 2 7" xfId="7661" xr:uid="{00000000-0005-0000-0000-0000F98D0000}"/>
    <cellStyle name="New 2 8" xfId="36733" xr:uid="{00000000-0005-0000-0000-0000FA8D0000}"/>
    <cellStyle name="New 2_CR4_19" xfId="7662" xr:uid="{00000000-0005-0000-0000-0000FB8D0000}"/>
    <cellStyle name="New 3" xfId="7663" xr:uid="{00000000-0005-0000-0000-0000FC8D0000}"/>
    <cellStyle name="New 3 2" xfId="7664" xr:uid="{00000000-0005-0000-0000-0000FD8D0000}"/>
    <cellStyle name="New 3 3" xfId="7665" xr:uid="{00000000-0005-0000-0000-0000FE8D0000}"/>
    <cellStyle name="New 3 4" xfId="7666" xr:uid="{00000000-0005-0000-0000-0000FF8D0000}"/>
    <cellStyle name="New 3 5" xfId="7667" xr:uid="{00000000-0005-0000-0000-0000008E0000}"/>
    <cellStyle name="New 3 6" xfId="7668" xr:uid="{00000000-0005-0000-0000-0000018E0000}"/>
    <cellStyle name="New 3 7" xfId="7669" xr:uid="{00000000-0005-0000-0000-0000028E0000}"/>
    <cellStyle name="New 3 8" xfId="36504" xr:uid="{00000000-0005-0000-0000-0000038E0000}"/>
    <cellStyle name="New 3 9" xfId="36721" xr:uid="{00000000-0005-0000-0000-0000048E0000}"/>
    <cellStyle name="New 3_CR4_19" xfId="7670" xr:uid="{00000000-0005-0000-0000-0000058E0000}"/>
    <cellStyle name="New 4" xfId="7671" xr:uid="{00000000-0005-0000-0000-0000068E0000}"/>
    <cellStyle name="New 4 2" xfId="7672" xr:uid="{00000000-0005-0000-0000-0000078E0000}"/>
    <cellStyle name="New 4 3" xfId="7673" xr:uid="{00000000-0005-0000-0000-0000088E0000}"/>
    <cellStyle name="New 4 4" xfId="7674" xr:uid="{00000000-0005-0000-0000-0000098E0000}"/>
    <cellStyle name="New 4 5" xfId="7675" xr:uid="{00000000-0005-0000-0000-00000A8E0000}"/>
    <cellStyle name="New 4 6" xfId="7676" xr:uid="{00000000-0005-0000-0000-00000B8E0000}"/>
    <cellStyle name="New 4 7" xfId="7677" xr:uid="{00000000-0005-0000-0000-00000C8E0000}"/>
    <cellStyle name="New 4_CR4_19" xfId="7678" xr:uid="{00000000-0005-0000-0000-00000D8E0000}"/>
    <cellStyle name="New 5" xfId="7679" xr:uid="{00000000-0005-0000-0000-00000E8E0000}"/>
    <cellStyle name="New 5 2" xfId="7680" xr:uid="{00000000-0005-0000-0000-00000F8E0000}"/>
    <cellStyle name="New 5 3" xfId="7681" xr:uid="{00000000-0005-0000-0000-0000108E0000}"/>
    <cellStyle name="New 5 4" xfId="7682" xr:uid="{00000000-0005-0000-0000-0000118E0000}"/>
    <cellStyle name="New 5 5" xfId="7683" xr:uid="{00000000-0005-0000-0000-0000128E0000}"/>
    <cellStyle name="New 5 6" xfId="7684" xr:uid="{00000000-0005-0000-0000-0000138E0000}"/>
    <cellStyle name="New 5 7" xfId="7685" xr:uid="{00000000-0005-0000-0000-0000148E0000}"/>
    <cellStyle name="New 5_CR4_19" xfId="7686" xr:uid="{00000000-0005-0000-0000-0000158E0000}"/>
    <cellStyle name="New 6" xfId="7687" xr:uid="{00000000-0005-0000-0000-0000168E0000}"/>
    <cellStyle name="New 6 2" xfId="7688" xr:uid="{00000000-0005-0000-0000-0000178E0000}"/>
    <cellStyle name="New 6 3" xfId="7689" xr:uid="{00000000-0005-0000-0000-0000188E0000}"/>
    <cellStyle name="New 6 4" xfId="7690" xr:uid="{00000000-0005-0000-0000-0000198E0000}"/>
    <cellStyle name="New 6 5" xfId="7691" xr:uid="{00000000-0005-0000-0000-00001A8E0000}"/>
    <cellStyle name="New 6 6" xfId="7692" xr:uid="{00000000-0005-0000-0000-00001B8E0000}"/>
    <cellStyle name="New 6 7" xfId="7693" xr:uid="{00000000-0005-0000-0000-00001C8E0000}"/>
    <cellStyle name="New 6_CR4_19" xfId="7694" xr:uid="{00000000-0005-0000-0000-00001D8E0000}"/>
    <cellStyle name="New 7" xfId="7695" xr:uid="{00000000-0005-0000-0000-00001E8E0000}"/>
    <cellStyle name="New 7 2" xfId="7696" xr:uid="{00000000-0005-0000-0000-00001F8E0000}"/>
    <cellStyle name="New 7 3" xfId="7697" xr:uid="{00000000-0005-0000-0000-0000208E0000}"/>
    <cellStyle name="New 7 4" xfId="7698" xr:uid="{00000000-0005-0000-0000-0000218E0000}"/>
    <cellStyle name="New 7 5" xfId="7699" xr:uid="{00000000-0005-0000-0000-0000228E0000}"/>
    <cellStyle name="New 7 6" xfId="7700" xr:uid="{00000000-0005-0000-0000-0000238E0000}"/>
    <cellStyle name="New 7_CR4_19" xfId="7701" xr:uid="{00000000-0005-0000-0000-0000248E0000}"/>
    <cellStyle name="New 8" xfId="36045" xr:uid="{00000000-0005-0000-0000-0000258E0000}"/>
    <cellStyle name="New_A01" xfId="7702" xr:uid="{00000000-0005-0000-0000-0000268E0000}"/>
    <cellStyle name="Nil" xfId="25342" xr:uid="{00000000-0005-0000-0000-0000278E0000}"/>
    <cellStyle name="Nil 2" xfId="25343" xr:uid="{00000000-0005-0000-0000-0000288E0000}"/>
    <cellStyle name="Nil 3" xfId="25344" xr:uid="{00000000-0005-0000-0000-0000298E0000}"/>
    <cellStyle name="Nil_AVA DVA EL" xfId="25345" xr:uid="{00000000-0005-0000-0000-00002A8E0000}"/>
    <cellStyle name="Non_definito" xfId="25346" xr:uid="{00000000-0005-0000-0000-00002B8E0000}"/>
    <cellStyle name="nonmultiple" xfId="7703" xr:uid="{00000000-0005-0000-0000-00002C8E0000}"/>
    <cellStyle name="nonmultiple 10" xfId="49891" xr:uid="{00000000-0005-0000-0000-00002D8E0000}"/>
    <cellStyle name="nonmultiple 10 2" xfId="49892" xr:uid="{00000000-0005-0000-0000-00002E8E0000}"/>
    <cellStyle name="nonmultiple 11" xfId="49893" xr:uid="{00000000-0005-0000-0000-00002F8E0000}"/>
    <cellStyle name="nonmultiple 11 2" xfId="49894" xr:uid="{00000000-0005-0000-0000-0000308E0000}"/>
    <cellStyle name="nonmultiple 12" xfId="49895" xr:uid="{00000000-0005-0000-0000-0000318E0000}"/>
    <cellStyle name="nonmultiple 12 2" xfId="49896" xr:uid="{00000000-0005-0000-0000-0000328E0000}"/>
    <cellStyle name="nonmultiple 13" xfId="49897" xr:uid="{00000000-0005-0000-0000-0000338E0000}"/>
    <cellStyle name="nonmultiple 13 2" xfId="49898" xr:uid="{00000000-0005-0000-0000-0000348E0000}"/>
    <cellStyle name="nonmultiple 2" xfId="7704" xr:uid="{00000000-0005-0000-0000-0000358E0000}"/>
    <cellStyle name="nonmultiple 2 2" xfId="25347" xr:uid="{00000000-0005-0000-0000-0000368E0000}"/>
    <cellStyle name="nonmultiple 2 2 2" xfId="49899" xr:uid="{00000000-0005-0000-0000-0000378E0000}"/>
    <cellStyle name="nonmultiple 2 2 2 2" xfId="49900" xr:uid="{00000000-0005-0000-0000-0000388E0000}"/>
    <cellStyle name="nonmultiple 2 2 3" xfId="49901" xr:uid="{00000000-0005-0000-0000-0000398E0000}"/>
    <cellStyle name="nonmultiple 2 2_7. Other MTM adjustments" xfId="49902" xr:uid="{00000000-0005-0000-0000-00003A8E0000}"/>
    <cellStyle name="nonmultiple 2 3" xfId="49903" xr:uid="{00000000-0005-0000-0000-00003B8E0000}"/>
    <cellStyle name="nonmultiple 2 3 2" xfId="49904" xr:uid="{00000000-0005-0000-0000-00003C8E0000}"/>
    <cellStyle name="nonmultiple 2_7. Other MTM adjustments" xfId="49905" xr:uid="{00000000-0005-0000-0000-00003D8E0000}"/>
    <cellStyle name="nonmultiple 3" xfId="25348" xr:uid="{00000000-0005-0000-0000-00003E8E0000}"/>
    <cellStyle name="nonmultiple 3 2" xfId="25349" xr:uid="{00000000-0005-0000-0000-00003F8E0000}"/>
    <cellStyle name="nonmultiple 3 2 2" xfId="25350" xr:uid="{00000000-0005-0000-0000-0000408E0000}"/>
    <cellStyle name="nonmultiple 3 2 2 2" xfId="49906" xr:uid="{00000000-0005-0000-0000-0000418E0000}"/>
    <cellStyle name="nonmultiple 3 2 3" xfId="25351" xr:uid="{00000000-0005-0000-0000-0000428E0000}"/>
    <cellStyle name="nonmultiple 3 2 3 2" xfId="49907" xr:uid="{00000000-0005-0000-0000-0000438E0000}"/>
    <cellStyle name="nonmultiple 3 2_7. Other MTM adjustments" xfId="49908" xr:uid="{00000000-0005-0000-0000-0000448E0000}"/>
    <cellStyle name="nonmultiple 3 3" xfId="25352" xr:uid="{00000000-0005-0000-0000-0000458E0000}"/>
    <cellStyle name="nonmultiple 3 3 2" xfId="49909" xr:uid="{00000000-0005-0000-0000-0000468E0000}"/>
    <cellStyle name="nonmultiple 3 3 2 2" xfId="49910" xr:uid="{00000000-0005-0000-0000-0000478E0000}"/>
    <cellStyle name="nonmultiple 3 3 3" xfId="49911" xr:uid="{00000000-0005-0000-0000-0000488E0000}"/>
    <cellStyle name="nonmultiple 3 3 3 2" xfId="49912" xr:uid="{00000000-0005-0000-0000-0000498E0000}"/>
    <cellStyle name="nonmultiple 3 3 4" xfId="49913" xr:uid="{00000000-0005-0000-0000-00004A8E0000}"/>
    <cellStyle name="nonmultiple 3 3 4 2" xfId="49914" xr:uid="{00000000-0005-0000-0000-00004B8E0000}"/>
    <cellStyle name="nonmultiple 3 3 5" xfId="49915" xr:uid="{00000000-0005-0000-0000-00004C8E0000}"/>
    <cellStyle name="nonmultiple 3 3_7. Other MTM adjustments" xfId="49916" xr:uid="{00000000-0005-0000-0000-00004D8E0000}"/>
    <cellStyle name="nonmultiple 3 4" xfId="25353" xr:uid="{00000000-0005-0000-0000-00004E8E0000}"/>
    <cellStyle name="nonmultiple 3 4 2" xfId="49917" xr:uid="{00000000-0005-0000-0000-00004F8E0000}"/>
    <cellStyle name="nonmultiple 3_7. Other MTM adjustments" xfId="49918" xr:uid="{00000000-0005-0000-0000-0000508E0000}"/>
    <cellStyle name="nonmultiple 4" xfId="25354" xr:uid="{00000000-0005-0000-0000-0000518E0000}"/>
    <cellStyle name="nonmultiple 4 2" xfId="25355" xr:uid="{00000000-0005-0000-0000-0000528E0000}"/>
    <cellStyle name="nonmultiple 4 2 2" xfId="49919" xr:uid="{00000000-0005-0000-0000-0000538E0000}"/>
    <cellStyle name="nonmultiple 4 2 2 2" xfId="49920" xr:uid="{00000000-0005-0000-0000-0000548E0000}"/>
    <cellStyle name="nonmultiple 4 2 3" xfId="49921" xr:uid="{00000000-0005-0000-0000-0000558E0000}"/>
    <cellStyle name="nonmultiple 4 2_7. Other MTM adjustments" xfId="49922" xr:uid="{00000000-0005-0000-0000-0000568E0000}"/>
    <cellStyle name="nonmultiple 4 3" xfId="25356" xr:uid="{00000000-0005-0000-0000-0000578E0000}"/>
    <cellStyle name="nonmultiple 4 3 2" xfId="49923" xr:uid="{00000000-0005-0000-0000-0000588E0000}"/>
    <cellStyle name="nonmultiple 4_7. Other MTM adjustments" xfId="49924" xr:uid="{00000000-0005-0000-0000-0000598E0000}"/>
    <cellStyle name="nonmultiple 5" xfId="25357" xr:uid="{00000000-0005-0000-0000-00005A8E0000}"/>
    <cellStyle name="nonmultiple 5 2" xfId="49925" xr:uid="{00000000-0005-0000-0000-00005B8E0000}"/>
    <cellStyle name="nonmultiple 5 2 2" xfId="49926" xr:uid="{00000000-0005-0000-0000-00005C8E0000}"/>
    <cellStyle name="nonmultiple 5 2 2 2" xfId="49927" xr:uid="{00000000-0005-0000-0000-00005D8E0000}"/>
    <cellStyle name="nonmultiple 5 2 3" xfId="49928" xr:uid="{00000000-0005-0000-0000-00005E8E0000}"/>
    <cellStyle name="nonmultiple 5 2_7. Other MTM adjustments" xfId="49929" xr:uid="{00000000-0005-0000-0000-00005F8E0000}"/>
    <cellStyle name="nonmultiple 5 3" xfId="49930" xr:uid="{00000000-0005-0000-0000-0000608E0000}"/>
    <cellStyle name="nonmultiple 5 3 2" xfId="49931" xr:uid="{00000000-0005-0000-0000-0000618E0000}"/>
    <cellStyle name="nonmultiple 5 4" xfId="49932" xr:uid="{00000000-0005-0000-0000-0000628E0000}"/>
    <cellStyle name="nonmultiple 5 4 2" xfId="49933" xr:uid="{00000000-0005-0000-0000-0000638E0000}"/>
    <cellStyle name="nonmultiple 5 5" xfId="49934" xr:uid="{00000000-0005-0000-0000-0000648E0000}"/>
    <cellStyle name="nonmultiple 5 5 2" xfId="49935" xr:uid="{00000000-0005-0000-0000-0000658E0000}"/>
    <cellStyle name="nonmultiple 5 6" xfId="49936" xr:uid="{00000000-0005-0000-0000-0000668E0000}"/>
    <cellStyle name="nonmultiple 5_7. Other MTM adjustments" xfId="49937" xr:uid="{00000000-0005-0000-0000-0000678E0000}"/>
    <cellStyle name="nonmultiple 6" xfId="49938" xr:uid="{00000000-0005-0000-0000-0000688E0000}"/>
    <cellStyle name="nonmultiple 6 2" xfId="49939" xr:uid="{00000000-0005-0000-0000-0000698E0000}"/>
    <cellStyle name="nonmultiple 6 2 2" xfId="49940" xr:uid="{00000000-0005-0000-0000-00006A8E0000}"/>
    <cellStyle name="nonmultiple 6 2 2 2" xfId="49941" xr:uid="{00000000-0005-0000-0000-00006B8E0000}"/>
    <cellStyle name="nonmultiple 6 2 3" xfId="49942" xr:uid="{00000000-0005-0000-0000-00006C8E0000}"/>
    <cellStyle name="nonmultiple 6 2_7. Other MTM adjustments" xfId="49943" xr:uid="{00000000-0005-0000-0000-00006D8E0000}"/>
    <cellStyle name="nonmultiple 6 3" xfId="49944" xr:uid="{00000000-0005-0000-0000-00006E8E0000}"/>
    <cellStyle name="nonmultiple 6 3 2" xfId="49945" xr:uid="{00000000-0005-0000-0000-00006F8E0000}"/>
    <cellStyle name="nonmultiple 6 4" xfId="49946" xr:uid="{00000000-0005-0000-0000-0000708E0000}"/>
    <cellStyle name="nonmultiple 6_7. Other MTM adjustments" xfId="49947" xr:uid="{00000000-0005-0000-0000-0000718E0000}"/>
    <cellStyle name="nonmultiple 7" xfId="49948" xr:uid="{00000000-0005-0000-0000-0000728E0000}"/>
    <cellStyle name="nonmultiple 7 2" xfId="49949" xr:uid="{00000000-0005-0000-0000-0000738E0000}"/>
    <cellStyle name="nonmultiple 7 2 2" xfId="49950" xr:uid="{00000000-0005-0000-0000-0000748E0000}"/>
    <cellStyle name="nonmultiple 7 3" xfId="49951" xr:uid="{00000000-0005-0000-0000-0000758E0000}"/>
    <cellStyle name="nonmultiple 7 3 2" xfId="49952" xr:uid="{00000000-0005-0000-0000-0000768E0000}"/>
    <cellStyle name="nonmultiple 7 4" xfId="49953" xr:uid="{00000000-0005-0000-0000-0000778E0000}"/>
    <cellStyle name="nonmultiple 7_7. Other MTM adjustments" xfId="49954" xr:uid="{00000000-0005-0000-0000-0000788E0000}"/>
    <cellStyle name="nonmultiple 8" xfId="49955" xr:uid="{00000000-0005-0000-0000-0000798E0000}"/>
    <cellStyle name="nonmultiple 8 2" xfId="49956" xr:uid="{00000000-0005-0000-0000-00007A8E0000}"/>
    <cellStyle name="nonmultiple 9" xfId="49957" xr:uid="{00000000-0005-0000-0000-00007B8E0000}"/>
    <cellStyle name="nonmultiple 9 2" xfId="49958" xr:uid="{00000000-0005-0000-0000-00007C8E0000}"/>
    <cellStyle name="nonmultiple_1" xfId="49959" xr:uid="{00000000-0005-0000-0000-00007D8E0000}"/>
    <cellStyle name="NonPrintingArea" xfId="25358" xr:uid="{00000000-0005-0000-0000-00007E8E0000}"/>
    <cellStyle name="NonPrintingArea 2" xfId="25359" xr:uid="{00000000-0005-0000-0000-00007F8E0000}"/>
    <cellStyle name="NonPrintingArea 3" xfId="25360" xr:uid="{00000000-0005-0000-0000-0000808E0000}"/>
    <cellStyle name="NonPrintingArea_AVA DVA EL" xfId="25361" xr:uid="{00000000-0005-0000-0000-0000818E0000}"/>
    <cellStyle name="Normal" xfId="0" builtinId="0" customBuiltin="1"/>
    <cellStyle name="Normal 10" xfId="7705" xr:uid="{00000000-0005-0000-0000-0000838E0000}"/>
    <cellStyle name="Normal 10 10" xfId="25362" xr:uid="{00000000-0005-0000-0000-0000848E0000}"/>
    <cellStyle name="Normal 10 10 2" xfId="25363" xr:uid="{00000000-0005-0000-0000-0000858E0000}"/>
    <cellStyle name="Normal 10 10 3" xfId="25364" xr:uid="{00000000-0005-0000-0000-0000868E0000}"/>
    <cellStyle name="Normal 10 10 4" xfId="36415" xr:uid="{00000000-0005-0000-0000-0000878E0000}"/>
    <cellStyle name="Normal 10 10_AVA DVA EL" xfId="25365" xr:uid="{00000000-0005-0000-0000-0000888E0000}"/>
    <cellStyle name="Normal 10 11" xfId="25366" xr:uid="{00000000-0005-0000-0000-0000898E0000}"/>
    <cellStyle name="Normal 10 12" xfId="25367" xr:uid="{00000000-0005-0000-0000-00008A8E0000}"/>
    <cellStyle name="Normal 10 13" xfId="25368" xr:uid="{00000000-0005-0000-0000-00008B8E0000}"/>
    <cellStyle name="Normal 10 14" xfId="35986" xr:uid="{00000000-0005-0000-0000-00008C8E0000}"/>
    <cellStyle name="Normal 10 2" xfId="7706" xr:uid="{00000000-0005-0000-0000-00008D8E0000}"/>
    <cellStyle name="Normal 10 2 10" xfId="25369" xr:uid="{00000000-0005-0000-0000-00008E8E0000}"/>
    <cellStyle name="Normal 10 2 10 2" xfId="25370" xr:uid="{00000000-0005-0000-0000-00008F8E0000}"/>
    <cellStyle name="Normal 10 2 10 3" xfId="25371" xr:uid="{00000000-0005-0000-0000-0000908E0000}"/>
    <cellStyle name="Normal 10 2 10_AVA DVA EL" xfId="25372" xr:uid="{00000000-0005-0000-0000-0000918E0000}"/>
    <cellStyle name="Normal 10 2 11" xfId="25373" xr:uid="{00000000-0005-0000-0000-0000928E0000}"/>
    <cellStyle name="Normal 10 2 12" xfId="25374" xr:uid="{00000000-0005-0000-0000-0000938E0000}"/>
    <cellStyle name="Normal 10 2 13" xfId="36859" xr:uid="{00000000-0005-0000-0000-0000948E0000}"/>
    <cellStyle name="Normal 10 2 14" xfId="49960" xr:uid="{00000000-0005-0000-0000-0000958E0000}"/>
    <cellStyle name="Normal 10 2 15" xfId="49961" xr:uid="{00000000-0005-0000-0000-0000968E0000}"/>
    <cellStyle name="Normal 10 2 2" xfId="7707" xr:uid="{00000000-0005-0000-0000-0000978E0000}"/>
    <cellStyle name="Normal 10 2 2 10" xfId="49962" xr:uid="{00000000-0005-0000-0000-0000988E0000}"/>
    <cellStyle name="Normal 10 2 2 11" xfId="49963" xr:uid="{00000000-0005-0000-0000-0000998E0000}"/>
    <cellStyle name="Normal 10 2 2 2" xfId="12537" xr:uid="{00000000-0005-0000-0000-00009A8E0000}"/>
    <cellStyle name="Normal 10 2 2 2 10" xfId="49964" xr:uid="{00000000-0005-0000-0000-00009B8E0000}"/>
    <cellStyle name="Normal 10 2 2 2 2" xfId="25375" xr:uid="{00000000-0005-0000-0000-00009C8E0000}"/>
    <cellStyle name="Normal 10 2 2 2 2 2" xfId="25376" xr:uid="{00000000-0005-0000-0000-00009D8E0000}"/>
    <cellStyle name="Normal 10 2 2 2 2 3" xfId="25377" xr:uid="{00000000-0005-0000-0000-00009E8E0000}"/>
    <cellStyle name="Normal 10 2 2 2 2 4" xfId="49965" xr:uid="{00000000-0005-0000-0000-00009F8E0000}"/>
    <cellStyle name="Normal 10 2 2 2 2 5" xfId="49966" xr:uid="{00000000-0005-0000-0000-0000A08E0000}"/>
    <cellStyle name="Normal 10 2 2 2 2_AVA DVA EL" xfId="25378" xr:uid="{00000000-0005-0000-0000-0000A18E0000}"/>
    <cellStyle name="Normal 10 2 2 2 3" xfId="25379" xr:uid="{00000000-0005-0000-0000-0000A28E0000}"/>
    <cellStyle name="Normal 10 2 2 2 3 2" xfId="25380" xr:uid="{00000000-0005-0000-0000-0000A38E0000}"/>
    <cellStyle name="Normal 10 2 2 2 3 3" xfId="25381" xr:uid="{00000000-0005-0000-0000-0000A48E0000}"/>
    <cellStyle name="Normal 10 2 2 2 3 4" xfId="49967" xr:uid="{00000000-0005-0000-0000-0000A58E0000}"/>
    <cellStyle name="Normal 10 2 2 2 3 5" xfId="49968" xr:uid="{00000000-0005-0000-0000-0000A68E0000}"/>
    <cellStyle name="Normal 10 2 2 2 3_AVA DVA EL" xfId="25382" xr:uid="{00000000-0005-0000-0000-0000A78E0000}"/>
    <cellStyle name="Normal 10 2 2 2 4" xfId="25383" xr:uid="{00000000-0005-0000-0000-0000A88E0000}"/>
    <cellStyle name="Normal 10 2 2 2 4 2" xfId="25384" xr:uid="{00000000-0005-0000-0000-0000A98E0000}"/>
    <cellStyle name="Normal 10 2 2 2 4 3" xfId="25385" xr:uid="{00000000-0005-0000-0000-0000AA8E0000}"/>
    <cellStyle name="Normal 10 2 2 2 4 4" xfId="49969" xr:uid="{00000000-0005-0000-0000-0000AB8E0000}"/>
    <cellStyle name="Normal 10 2 2 2 4 5" xfId="49970" xr:uid="{00000000-0005-0000-0000-0000AC8E0000}"/>
    <cellStyle name="Normal 10 2 2 2 4_AVA DVA EL" xfId="25386" xr:uid="{00000000-0005-0000-0000-0000AD8E0000}"/>
    <cellStyle name="Normal 10 2 2 2 5" xfId="25387" xr:uid="{00000000-0005-0000-0000-0000AE8E0000}"/>
    <cellStyle name="Normal 10 2 2 2 5 2" xfId="25388" xr:uid="{00000000-0005-0000-0000-0000AF8E0000}"/>
    <cellStyle name="Normal 10 2 2 2 5 3" xfId="25389" xr:uid="{00000000-0005-0000-0000-0000B08E0000}"/>
    <cellStyle name="Normal 10 2 2 2 5 4" xfId="49971" xr:uid="{00000000-0005-0000-0000-0000B18E0000}"/>
    <cellStyle name="Normal 10 2 2 2 5 5" xfId="49972" xr:uid="{00000000-0005-0000-0000-0000B28E0000}"/>
    <cellStyle name="Normal 10 2 2 2 5_AVA DVA EL" xfId="25390" xr:uid="{00000000-0005-0000-0000-0000B38E0000}"/>
    <cellStyle name="Normal 10 2 2 2 6" xfId="25391" xr:uid="{00000000-0005-0000-0000-0000B48E0000}"/>
    <cellStyle name="Normal 10 2 2 2 7" xfId="25392" xr:uid="{00000000-0005-0000-0000-0000B58E0000}"/>
    <cellStyle name="Normal 10 2 2 2 8" xfId="49973" xr:uid="{00000000-0005-0000-0000-0000B68E0000}"/>
    <cellStyle name="Normal 10 2 2 2 9" xfId="49974" xr:uid="{00000000-0005-0000-0000-0000B78E0000}"/>
    <cellStyle name="Normal 10 2 2 2_A02" xfId="55618" xr:uid="{7B9521CD-DBA4-4605-9AFA-BB2947D5A3C3}"/>
    <cellStyle name="Normal 10 2 2 3" xfId="25393" xr:uid="{00000000-0005-0000-0000-0000B98E0000}"/>
    <cellStyle name="Normal 10 2 2 3 2" xfId="25394" xr:uid="{00000000-0005-0000-0000-0000BA8E0000}"/>
    <cellStyle name="Normal 10 2 2 3 2 2" xfId="25395" xr:uid="{00000000-0005-0000-0000-0000BB8E0000}"/>
    <cellStyle name="Normal 10 2 2 3 2_AVA DVA EL" xfId="25396" xr:uid="{00000000-0005-0000-0000-0000BC8E0000}"/>
    <cellStyle name="Normal 10 2 2 3 3" xfId="25397" xr:uid="{00000000-0005-0000-0000-0000BD8E0000}"/>
    <cellStyle name="Normal 10 2 2 3 4" xfId="25398" xr:uid="{00000000-0005-0000-0000-0000BE8E0000}"/>
    <cellStyle name="Normal 10 2 2 3 5" xfId="49975" xr:uid="{00000000-0005-0000-0000-0000BF8E0000}"/>
    <cellStyle name="Normal 10 2 2 3 6" xfId="49976" xr:uid="{00000000-0005-0000-0000-0000C08E0000}"/>
    <cellStyle name="Normal 10 2 2 3_AVA DVA EL" xfId="25399" xr:uid="{00000000-0005-0000-0000-0000C18E0000}"/>
    <cellStyle name="Normal 10 2 2 4" xfId="25400" xr:uid="{00000000-0005-0000-0000-0000C28E0000}"/>
    <cellStyle name="Normal 10 2 2 4 2" xfId="25401" xr:uid="{00000000-0005-0000-0000-0000C38E0000}"/>
    <cellStyle name="Normal 10 2 2 4 2 2" xfId="25402" xr:uid="{00000000-0005-0000-0000-0000C48E0000}"/>
    <cellStyle name="Normal 10 2 2 4 2_AVA DVA EL" xfId="25403" xr:uid="{00000000-0005-0000-0000-0000C58E0000}"/>
    <cellStyle name="Normal 10 2 2 4 3" xfId="25404" xr:uid="{00000000-0005-0000-0000-0000C68E0000}"/>
    <cellStyle name="Normal 10 2 2 4 4" xfId="25405" xr:uid="{00000000-0005-0000-0000-0000C78E0000}"/>
    <cellStyle name="Normal 10 2 2 4 5" xfId="49977" xr:uid="{00000000-0005-0000-0000-0000C88E0000}"/>
    <cellStyle name="Normal 10 2 2 4_AVA DVA EL" xfId="25406" xr:uid="{00000000-0005-0000-0000-0000C98E0000}"/>
    <cellStyle name="Normal 10 2 2 5" xfId="25407" xr:uid="{00000000-0005-0000-0000-0000CA8E0000}"/>
    <cellStyle name="Normal 10 2 2 5 2" xfId="25408" xr:uid="{00000000-0005-0000-0000-0000CB8E0000}"/>
    <cellStyle name="Normal 10 2 2 5 3" xfId="25409" xr:uid="{00000000-0005-0000-0000-0000CC8E0000}"/>
    <cellStyle name="Normal 10 2 2 5 4" xfId="49978" xr:uid="{00000000-0005-0000-0000-0000CD8E0000}"/>
    <cellStyle name="Normal 10 2 2 5 5" xfId="49979" xr:uid="{00000000-0005-0000-0000-0000CE8E0000}"/>
    <cellStyle name="Normal 10 2 2 5_AVA DVA EL" xfId="25410" xr:uid="{00000000-0005-0000-0000-0000CF8E0000}"/>
    <cellStyle name="Normal 10 2 2 6" xfId="25411" xr:uid="{00000000-0005-0000-0000-0000D08E0000}"/>
    <cellStyle name="Normal 10 2 2 6 2" xfId="25412" xr:uid="{00000000-0005-0000-0000-0000D18E0000}"/>
    <cellStyle name="Normal 10 2 2 6 3" xfId="25413" xr:uid="{00000000-0005-0000-0000-0000D28E0000}"/>
    <cellStyle name="Normal 10 2 2 6 4" xfId="49980" xr:uid="{00000000-0005-0000-0000-0000D38E0000}"/>
    <cellStyle name="Normal 10 2 2 6_AVA DVA EL" xfId="25414" xr:uid="{00000000-0005-0000-0000-0000D48E0000}"/>
    <cellStyle name="Normal 10 2 2 7" xfId="25415" xr:uid="{00000000-0005-0000-0000-0000D58E0000}"/>
    <cellStyle name="Normal 10 2 2 8" xfId="49981" xr:uid="{00000000-0005-0000-0000-0000D68E0000}"/>
    <cellStyle name="Normal 10 2 2 9" xfId="49982" xr:uid="{00000000-0005-0000-0000-0000D78E0000}"/>
    <cellStyle name="Normal 10 2 2_3. Chng in credit spreads" xfId="49983" xr:uid="{00000000-0005-0000-0000-0000D88E0000}"/>
    <cellStyle name="Normal 10 2 3" xfId="7708" xr:uid="{00000000-0005-0000-0000-0000D98E0000}"/>
    <cellStyle name="Normal 10 2 3 10" xfId="49984" xr:uid="{00000000-0005-0000-0000-0000DA8E0000}"/>
    <cellStyle name="Normal 10 2 3 2" xfId="25416" xr:uid="{00000000-0005-0000-0000-0000DB8E0000}"/>
    <cellStyle name="Normal 10 2 3 2 2" xfId="25417" xr:uid="{00000000-0005-0000-0000-0000DC8E0000}"/>
    <cellStyle name="Normal 10 2 3 2 2 2" xfId="25418" xr:uid="{00000000-0005-0000-0000-0000DD8E0000}"/>
    <cellStyle name="Normal 10 2 3 2 2_AVA DVA EL" xfId="25419" xr:uid="{00000000-0005-0000-0000-0000DE8E0000}"/>
    <cellStyle name="Normal 10 2 3 2 3" xfId="25420" xr:uid="{00000000-0005-0000-0000-0000DF8E0000}"/>
    <cellStyle name="Normal 10 2 3 2 4" xfId="25421" xr:uid="{00000000-0005-0000-0000-0000E08E0000}"/>
    <cellStyle name="Normal 10 2 3 2 5" xfId="49985" xr:uid="{00000000-0005-0000-0000-0000E18E0000}"/>
    <cellStyle name="Normal 10 2 3 2 6" xfId="49986" xr:uid="{00000000-0005-0000-0000-0000E28E0000}"/>
    <cellStyle name="Normal 10 2 3 2_AVA DVA EL" xfId="25422" xr:uid="{00000000-0005-0000-0000-0000E38E0000}"/>
    <cellStyle name="Normal 10 2 3 3" xfId="25423" xr:uid="{00000000-0005-0000-0000-0000E48E0000}"/>
    <cellStyle name="Normal 10 2 3 3 2" xfId="25424" xr:uid="{00000000-0005-0000-0000-0000E58E0000}"/>
    <cellStyle name="Normal 10 2 3 3 3" xfId="25425" xr:uid="{00000000-0005-0000-0000-0000E68E0000}"/>
    <cellStyle name="Normal 10 2 3 3 4" xfId="49987" xr:uid="{00000000-0005-0000-0000-0000E78E0000}"/>
    <cellStyle name="Normal 10 2 3 3 5" xfId="49988" xr:uid="{00000000-0005-0000-0000-0000E88E0000}"/>
    <cellStyle name="Normal 10 2 3 3_AVA DVA EL" xfId="25426" xr:uid="{00000000-0005-0000-0000-0000E98E0000}"/>
    <cellStyle name="Normal 10 2 3 4" xfId="25427" xr:uid="{00000000-0005-0000-0000-0000EA8E0000}"/>
    <cellStyle name="Normal 10 2 3 4 2" xfId="25428" xr:uid="{00000000-0005-0000-0000-0000EB8E0000}"/>
    <cellStyle name="Normal 10 2 3 4 3" xfId="25429" xr:uid="{00000000-0005-0000-0000-0000EC8E0000}"/>
    <cellStyle name="Normal 10 2 3 4 4" xfId="49989" xr:uid="{00000000-0005-0000-0000-0000ED8E0000}"/>
    <cellStyle name="Normal 10 2 3 4 5" xfId="49990" xr:uid="{00000000-0005-0000-0000-0000EE8E0000}"/>
    <cellStyle name="Normal 10 2 3 4_AVA DVA EL" xfId="25430" xr:uid="{00000000-0005-0000-0000-0000EF8E0000}"/>
    <cellStyle name="Normal 10 2 3 5" xfId="25431" xr:uid="{00000000-0005-0000-0000-0000F08E0000}"/>
    <cellStyle name="Normal 10 2 3 5 2" xfId="25432" xr:uid="{00000000-0005-0000-0000-0000F18E0000}"/>
    <cellStyle name="Normal 10 2 3 5 3" xfId="25433" xr:uid="{00000000-0005-0000-0000-0000F28E0000}"/>
    <cellStyle name="Normal 10 2 3 5 4" xfId="49991" xr:uid="{00000000-0005-0000-0000-0000F38E0000}"/>
    <cellStyle name="Normal 10 2 3 5_AVA DVA EL" xfId="25434" xr:uid="{00000000-0005-0000-0000-0000F48E0000}"/>
    <cellStyle name="Normal 10 2 3 6" xfId="25435" xr:uid="{00000000-0005-0000-0000-0000F58E0000}"/>
    <cellStyle name="Normal 10 2 3 6 2" xfId="25436" xr:uid="{00000000-0005-0000-0000-0000F68E0000}"/>
    <cellStyle name="Normal 10 2 3 6_AVA DVA EL" xfId="25437" xr:uid="{00000000-0005-0000-0000-0000F78E0000}"/>
    <cellStyle name="Normal 10 2 3 7" xfId="25438" xr:uid="{00000000-0005-0000-0000-0000F88E0000}"/>
    <cellStyle name="Normal 10 2 3 8" xfId="49992" xr:uid="{00000000-0005-0000-0000-0000F98E0000}"/>
    <cellStyle name="Normal 10 2 3 9" xfId="49993" xr:uid="{00000000-0005-0000-0000-0000FA8E0000}"/>
    <cellStyle name="Normal 10 2 3_3. Chng in credit spreads" xfId="49994" xr:uid="{00000000-0005-0000-0000-0000FB8E0000}"/>
    <cellStyle name="Normal 10 2 4" xfId="7709" xr:uid="{00000000-0005-0000-0000-0000FC8E0000}"/>
    <cellStyle name="Normal 10 2 4 2" xfId="25439" xr:uid="{00000000-0005-0000-0000-0000FD8E0000}"/>
    <cellStyle name="Normal 10 2 4 2 2" xfId="25440" xr:uid="{00000000-0005-0000-0000-0000FE8E0000}"/>
    <cellStyle name="Normal 10 2 4 2 3" xfId="25441" xr:uid="{00000000-0005-0000-0000-0000FF8E0000}"/>
    <cellStyle name="Normal 10 2 4 2_AVA DVA EL" xfId="25442" xr:uid="{00000000-0005-0000-0000-0000008F0000}"/>
    <cellStyle name="Normal 10 2 4 3" xfId="25443" xr:uid="{00000000-0005-0000-0000-0000018F0000}"/>
    <cellStyle name="Normal 10 2 4 3 2" xfId="25444" xr:uid="{00000000-0005-0000-0000-0000028F0000}"/>
    <cellStyle name="Normal 10 2 4 3_AVA DVA EL" xfId="25445" xr:uid="{00000000-0005-0000-0000-0000038F0000}"/>
    <cellStyle name="Normal 10 2 4 4" xfId="25446" xr:uid="{00000000-0005-0000-0000-0000048F0000}"/>
    <cellStyle name="Normal 10 2 4 5" xfId="25447" xr:uid="{00000000-0005-0000-0000-0000058F0000}"/>
    <cellStyle name="Normal 10 2 4 6" xfId="49995" xr:uid="{00000000-0005-0000-0000-0000068F0000}"/>
    <cellStyle name="Normal 10 2 4_AVA DVA EL" xfId="25448" xr:uid="{00000000-0005-0000-0000-0000078F0000}"/>
    <cellStyle name="Normal 10 2 5" xfId="7710" xr:uid="{00000000-0005-0000-0000-0000088F0000}"/>
    <cellStyle name="Normal 10 2 5 2" xfId="25449" xr:uid="{00000000-0005-0000-0000-0000098F0000}"/>
    <cellStyle name="Normal 10 2 5 2 2" xfId="25450" xr:uid="{00000000-0005-0000-0000-00000A8F0000}"/>
    <cellStyle name="Normal 10 2 5 2 3" xfId="25451" xr:uid="{00000000-0005-0000-0000-00000B8F0000}"/>
    <cellStyle name="Normal 10 2 5 2_AVA DVA EL" xfId="25452" xr:uid="{00000000-0005-0000-0000-00000C8F0000}"/>
    <cellStyle name="Normal 10 2 5 3" xfId="25453" xr:uid="{00000000-0005-0000-0000-00000D8F0000}"/>
    <cellStyle name="Normal 10 2 5 3 2" xfId="25454" xr:uid="{00000000-0005-0000-0000-00000E8F0000}"/>
    <cellStyle name="Normal 10 2 5 3_AVA DVA EL" xfId="25455" xr:uid="{00000000-0005-0000-0000-00000F8F0000}"/>
    <cellStyle name="Normal 10 2 5 4" xfId="25456" xr:uid="{00000000-0005-0000-0000-0000108F0000}"/>
    <cellStyle name="Normal 10 2 5 5" xfId="25457" xr:uid="{00000000-0005-0000-0000-0000118F0000}"/>
    <cellStyle name="Normal 10 2 5 6" xfId="49996" xr:uid="{00000000-0005-0000-0000-0000128F0000}"/>
    <cellStyle name="Normal 10 2 5_AVA DVA EL" xfId="25458" xr:uid="{00000000-0005-0000-0000-0000138F0000}"/>
    <cellStyle name="Normal 10 2 6" xfId="7711" xr:uid="{00000000-0005-0000-0000-0000148F0000}"/>
    <cellStyle name="Normal 10 2 6 2" xfId="25459" xr:uid="{00000000-0005-0000-0000-0000158F0000}"/>
    <cellStyle name="Normal 10 2 6 2 2" xfId="25460" xr:uid="{00000000-0005-0000-0000-0000168F0000}"/>
    <cellStyle name="Normal 10 2 6 2 3" xfId="25461" xr:uid="{00000000-0005-0000-0000-0000178F0000}"/>
    <cellStyle name="Normal 10 2 6 2_AVA DVA EL" xfId="25462" xr:uid="{00000000-0005-0000-0000-0000188F0000}"/>
    <cellStyle name="Normal 10 2 6 3" xfId="25463" xr:uid="{00000000-0005-0000-0000-0000198F0000}"/>
    <cellStyle name="Normal 10 2 6 3 2" xfId="25464" xr:uid="{00000000-0005-0000-0000-00001A8F0000}"/>
    <cellStyle name="Normal 10 2 6 3_AVA DVA EL" xfId="25465" xr:uid="{00000000-0005-0000-0000-00001B8F0000}"/>
    <cellStyle name="Normal 10 2 6 4" xfId="25466" xr:uid="{00000000-0005-0000-0000-00001C8F0000}"/>
    <cellStyle name="Normal 10 2 6 5" xfId="25467" xr:uid="{00000000-0005-0000-0000-00001D8F0000}"/>
    <cellStyle name="Normal 10 2 6 6" xfId="49997" xr:uid="{00000000-0005-0000-0000-00001E8F0000}"/>
    <cellStyle name="Normal 10 2 6_AVA DVA EL" xfId="25468" xr:uid="{00000000-0005-0000-0000-00001F8F0000}"/>
    <cellStyle name="Normal 10 2 7" xfId="7712" xr:uid="{00000000-0005-0000-0000-0000208F0000}"/>
    <cellStyle name="Normal 10 2 7 2" xfId="25469" xr:uid="{00000000-0005-0000-0000-0000218F0000}"/>
    <cellStyle name="Normal 10 2 7 2 2" xfId="25470" xr:uid="{00000000-0005-0000-0000-0000228F0000}"/>
    <cellStyle name="Normal 10 2 7 2 3" xfId="25471" xr:uid="{00000000-0005-0000-0000-0000238F0000}"/>
    <cellStyle name="Normal 10 2 7 2_AVA DVA EL" xfId="25472" xr:uid="{00000000-0005-0000-0000-0000248F0000}"/>
    <cellStyle name="Normal 10 2 7 3" xfId="25473" xr:uid="{00000000-0005-0000-0000-0000258F0000}"/>
    <cellStyle name="Normal 10 2 7 3 2" xfId="25474" xr:uid="{00000000-0005-0000-0000-0000268F0000}"/>
    <cellStyle name="Normal 10 2 7 3_AVA DVA EL" xfId="25475" xr:uid="{00000000-0005-0000-0000-0000278F0000}"/>
    <cellStyle name="Normal 10 2 7 4" xfId="25476" xr:uid="{00000000-0005-0000-0000-0000288F0000}"/>
    <cellStyle name="Normal 10 2 7 5" xfId="25477" xr:uid="{00000000-0005-0000-0000-0000298F0000}"/>
    <cellStyle name="Normal 10 2 7 6" xfId="49998" xr:uid="{00000000-0005-0000-0000-00002A8F0000}"/>
    <cellStyle name="Normal 10 2 7_AVA DVA EL" xfId="25478" xr:uid="{00000000-0005-0000-0000-00002B8F0000}"/>
    <cellStyle name="Normal 10 2 8" xfId="25479" xr:uid="{00000000-0005-0000-0000-00002C8F0000}"/>
    <cellStyle name="Normal 10 2 8 2" xfId="25480" xr:uid="{00000000-0005-0000-0000-00002D8F0000}"/>
    <cellStyle name="Normal 10 2 8 2 2" xfId="25481" xr:uid="{00000000-0005-0000-0000-00002E8F0000}"/>
    <cellStyle name="Normal 10 2 8 2 3" xfId="25482" xr:uid="{00000000-0005-0000-0000-00002F8F0000}"/>
    <cellStyle name="Normal 10 2 8 2_AVA DVA EL" xfId="25483" xr:uid="{00000000-0005-0000-0000-0000308F0000}"/>
    <cellStyle name="Normal 10 2 8 3" xfId="25484" xr:uid="{00000000-0005-0000-0000-0000318F0000}"/>
    <cellStyle name="Normal 10 2 8 4" xfId="25485" xr:uid="{00000000-0005-0000-0000-0000328F0000}"/>
    <cellStyle name="Normal 10 2 8 5" xfId="36149" xr:uid="{00000000-0005-0000-0000-0000338F0000}"/>
    <cellStyle name="Normal 10 2 8 6" xfId="36445" xr:uid="{00000000-0005-0000-0000-0000348F0000}"/>
    <cellStyle name="Normal 10 2 8_AVA DVA EL" xfId="25486" xr:uid="{00000000-0005-0000-0000-0000358F0000}"/>
    <cellStyle name="Normal 10 2 9" xfId="25487" xr:uid="{00000000-0005-0000-0000-0000368F0000}"/>
    <cellStyle name="Normal 10 2 9 2" xfId="25488" xr:uid="{00000000-0005-0000-0000-0000378F0000}"/>
    <cellStyle name="Normal 10 2 9 2 2" xfId="25489" xr:uid="{00000000-0005-0000-0000-0000388F0000}"/>
    <cellStyle name="Normal 10 2 9 2 3" xfId="25490" xr:uid="{00000000-0005-0000-0000-0000398F0000}"/>
    <cellStyle name="Normal 10 2 9 2_AVA DVA EL" xfId="25491" xr:uid="{00000000-0005-0000-0000-00003A8F0000}"/>
    <cellStyle name="Normal 10 2 9 3" xfId="25492" xr:uid="{00000000-0005-0000-0000-00003B8F0000}"/>
    <cellStyle name="Normal 10 2 9 4" xfId="25493" xr:uid="{00000000-0005-0000-0000-00003C8F0000}"/>
    <cellStyle name="Normal 10 2 9_AVA DVA EL" xfId="25494" xr:uid="{00000000-0005-0000-0000-00003D8F0000}"/>
    <cellStyle name="Normal 10 2_7. Other MTM adjustments" xfId="49999" xr:uid="{00000000-0005-0000-0000-00003E8F0000}"/>
    <cellStyle name="Normal 10 3" xfId="7713" xr:uid="{00000000-0005-0000-0000-00003F8F0000}"/>
    <cellStyle name="Normal 10 3 10" xfId="50000" xr:uid="{00000000-0005-0000-0000-0000408F0000}"/>
    <cellStyle name="Normal 10 3 11" xfId="50001" xr:uid="{00000000-0005-0000-0000-0000418F0000}"/>
    <cellStyle name="Normal 10 3 2" xfId="12538" xr:uid="{00000000-0005-0000-0000-0000428F0000}"/>
    <cellStyle name="Normal 10 3 2 2" xfId="25495" xr:uid="{00000000-0005-0000-0000-0000438F0000}"/>
    <cellStyle name="Normal 10 3 2 2 2" xfId="25496" xr:uid="{00000000-0005-0000-0000-0000448F0000}"/>
    <cellStyle name="Normal 10 3 2 2 3" xfId="25497" xr:uid="{00000000-0005-0000-0000-0000458F0000}"/>
    <cellStyle name="Normal 10 3 2 2 4" xfId="50002" xr:uid="{00000000-0005-0000-0000-0000468F0000}"/>
    <cellStyle name="Normal 10 3 2 2 5" xfId="50003" xr:uid="{00000000-0005-0000-0000-0000478F0000}"/>
    <cellStyle name="Normal 10 3 2 2_AVA DVA EL" xfId="25498" xr:uid="{00000000-0005-0000-0000-0000488F0000}"/>
    <cellStyle name="Normal 10 3 2 3" xfId="25499" xr:uid="{00000000-0005-0000-0000-0000498F0000}"/>
    <cellStyle name="Normal 10 3 2 3 2" xfId="25500" xr:uid="{00000000-0005-0000-0000-00004A8F0000}"/>
    <cellStyle name="Normal 10 3 2 3 3" xfId="25501" xr:uid="{00000000-0005-0000-0000-00004B8F0000}"/>
    <cellStyle name="Normal 10 3 2 3 4" xfId="50004" xr:uid="{00000000-0005-0000-0000-00004C8F0000}"/>
    <cellStyle name="Normal 10 3 2 3 5" xfId="50005" xr:uid="{00000000-0005-0000-0000-00004D8F0000}"/>
    <cellStyle name="Normal 10 3 2 3_AVA DVA EL" xfId="25502" xr:uid="{00000000-0005-0000-0000-00004E8F0000}"/>
    <cellStyle name="Normal 10 3 2 4" xfId="25503" xr:uid="{00000000-0005-0000-0000-00004F8F0000}"/>
    <cellStyle name="Normal 10 3 2 4 2" xfId="25504" xr:uid="{00000000-0005-0000-0000-0000508F0000}"/>
    <cellStyle name="Normal 10 3 2 4 3" xfId="25505" xr:uid="{00000000-0005-0000-0000-0000518F0000}"/>
    <cellStyle name="Normal 10 3 2 4 4" xfId="50006" xr:uid="{00000000-0005-0000-0000-0000528F0000}"/>
    <cellStyle name="Normal 10 3 2 4 5" xfId="50007" xr:uid="{00000000-0005-0000-0000-0000538F0000}"/>
    <cellStyle name="Normal 10 3 2 4_AVA DVA EL" xfId="25506" xr:uid="{00000000-0005-0000-0000-0000548F0000}"/>
    <cellStyle name="Normal 10 3 2 5" xfId="25507" xr:uid="{00000000-0005-0000-0000-0000558F0000}"/>
    <cellStyle name="Normal 10 3 2 5 2" xfId="25508" xr:uid="{00000000-0005-0000-0000-0000568F0000}"/>
    <cellStyle name="Normal 10 3 2 5 3" xfId="25509" xr:uid="{00000000-0005-0000-0000-0000578F0000}"/>
    <cellStyle name="Normal 10 3 2 5 4" xfId="50008" xr:uid="{00000000-0005-0000-0000-0000588F0000}"/>
    <cellStyle name="Normal 10 3 2 5 5" xfId="50009" xr:uid="{00000000-0005-0000-0000-0000598F0000}"/>
    <cellStyle name="Normal 10 3 2 5_AVA DVA EL" xfId="25510" xr:uid="{00000000-0005-0000-0000-00005A8F0000}"/>
    <cellStyle name="Normal 10 3 2 6" xfId="25511" xr:uid="{00000000-0005-0000-0000-00005B8F0000}"/>
    <cellStyle name="Normal 10 3 2 7" xfId="25512" xr:uid="{00000000-0005-0000-0000-00005C8F0000}"/>
    <cellStyle name="Normal 10 3 2 8" xfId="36179" xr:uid="{00000000-0005-0000-0000-00005D8F0000}"/>
    <cellStyle name="Normal 10 3 2 9" xfId="36015" xr:uid="{00000000-0005-0000-0000-00005E8F0000}"/>
    <cellStyle name="Normal 10 3 2_A02" xfId="55619" xr:uid="{C1DBEED2-4C6C-4F23-B811-918E873E2E84}"/>
    <cellStyle name="Normal 10 3 3" xfId="25513" xr:uid="{00000000-0005-0000-0000-0000608F0000}"/>
    <cellStyle name="Normal 10 3 3 2" xfId="25514" xr:uid="{00000000-0005-0000-0000-0000618F0000}"/>
    <cellStyle name="Normal 10 3 3 2 2" xfId="25515" xr:uid="{00000000-0005-0000-0000-0000628F0000}"/>
    <cellStyle name="Normal 10 3 3 2_AVA DVA EL" xfId="25516" xr:uid="{00000000-0005-0000-0000-0000638F0000}"/>
    <cellStyle name="Normal 10 3 3 3" xfId="25517" xr:uid="{00000000-0005-0000-0000-0000648F0000}"/>
    <cellStyle name="Normal 10 3 3 4" xfId="25518" xr:uid="{00000000-0005-0000-0000-0000658F0000}"/>
    <cellStyle name="Normal 10 3 3 5" xfId="50010" xr:uid="{00000000-0005-0000-0000-0000668F0000}"/>
    <cellStyle name="Normal 10 3 3 6" xfId="50011" xr:uid="{00000000-0005-0000-0000-0000678F0000}"/>
    <cellStyle name="Normal 10 3 3_AVA DVA EL" xfId="25519" xr:uid="{00000000-0005-0000-0000-0000688F0000}"/>
    <cellStyle name="Normal 10 3 4" xfId="25520" xr:uid="{00000000-0005-0000-0000-0000698F0000}"/>
    <cellStyle name="Normal 10 3 4 2" xfId="25521" xr:uid="{00000000-0005-0000-0000-00006A8F0000}"/>
    <cellStyle name="Normal 10 3 4 2 2" xfId="25522" xr:uid="{00000000-0005-0000-0000-00006B8F0000}"/>
    <cellStyle name="Normal 10 3 4 2_AVA DVA EL" xfId="25523" xr:uid="{00000000-0005-0000-0000-00006C8F0000}"/>
    <cellStyle name="Normal 10 3 4 3" xfId="25524" xr:uid="{00000000-0005-0000-0000-00006D8F0000}"/>
    <cellStyle name="Normal 10 3 4 4" xfId="25525" xr:uid="{00000000-0005-0000-0000-00006E8F0000}"/>
    <cellStyle name="Normal 10 3 4 5" xfId="50012" xr:uid="{00000000-0005-0000-0000-00006F8F0000}"/>
    <cellStyle name="Normal 10 3 4_AVA DVA EL" xfId="25526" xr:uid="{00000000-0005-0000-0000-0000708F0000}"/>
    <cellStyle name="Normal 10 3 5" xfId="25527" xr:uid="{00000000-0005-0000-0000-0000718F0000}"/>
    <cellStyle name="Normal 10 3 5 2" xfId="25528" xr:uid="{00000000-0005-0000-0000-0000728F0000}"/>
    <cellStyle name="Normal 10 3 5 3" xfId="25529" xr:uid="{00000000-0005-0000-0000-0000738F0000}"/>
    <cellStyle name="Normal 10 3 5 4" xfId="50013" xr:uid="{00000000-0005-0000-0000-0000748F0000}"/>
    <cellStyle name="Normal 10 3 5 5" xfId="50014" xr:uid="{00000000-0005-0000-0000-0000758F0000}"/>
    <cellStyle name="Normal 10 3 5_AVA DVA EL" xfId="25530" xr:uid="{00000000-0005-0000-0000-0000768F0000}"/>
    <cellStyle name="Normal 10 3 6" xfId="25531" xr:uid="{00000000-0005-0000-0000-0000778F0000}"/>
    <cellStyle name="Normal 10 3 6 2" xfId="25532" xr:uid="{00000000-0005-0000-0000-0000788F0000}"/>
    <cellStyle name="Normal 10 3 6 3" xfId="25533" xr:uid="{00000000-0005-0000-0000-0000798F0000}"/>
    <cellStyle name="Normal 10 3 6 4" xfId="50015" xr:uid="{00000000-0005-0000-0000-00007A8F0000}"/>
    <cellStyle name="Normal 10 3 6_AVA DVA EL" xfId="25534" xr:uid="{00000000-0005-0000-0000-00007B8F0000}"/>
    <cellStyle name="Normal 10 3 7" xfId="25535" xr:uid="{00000000-0005-0000-0000-00007C8F0000}"/>
    <cellStyle name="Normal 10 3 8" xfId="50016" xr:uid="{00000000-0005-0000-0000-00007D8F0000}"/>
    <cellStyle name="Normal 10 3 9" xfId="50017" xr:uid="{00000000-0005-0000-0000-00007E8F0000}"/>
    <cellStyle name="Normal 10 3_Ark1" xfId="50018" xr:uid="{00000000-0005-0000-0000-00007F8F0000}"/>
    <cellStyle name="Normal 10 4" xfId="7714" xr:uid="{00000000-0005-0000-0000-0000808F0000}"/>
    <cellStyle name="Normal 10 4 10" xfId="50019" xr:uid="{00000000-0005-0000-0000-0000818F0000}"/>
    <cellStyle name="Normal 10 4 2" xfId="25536" xr:uid="{00000000-0005-0000-0000-0000828F0000}"/>
    <cellStyle name="Normal 10 4 2 2" xfId="25537" xr:uid="{00000000-0005-0000-0000-0000838F0000}"/>
    <cellStyle name="Normal 10 4 2 2 2" xfId="25538" xr:uid="{00000000-0005-0000-0000-0000848F0000}"/>
    <cellStyle name="Normal 10 4 2 2_AVA DVA EL" xfId="25539" xr:uid="{00000000-0005-0000-0000-0000858F0000}"/>
    <cellStyle name="Normal 10 4 2 3" xfId="25540" xr:uid="{00000000-0005-0000-0000-0000868F0000}"/>
    <cellStyle name="Normal 10 4 2 4" xfId="25541" xr:uid="{00000000-0005-0000-0000-0000878F0000}"/>
    <cellStyle name="Normal 10 4 2 5" xfId="36333" xr:uid="{00000000-0005-0000-0000-0000888F0000}"/>
    <cellStyle name="Normal 10 4 2 6" xfId="36010" xr:uid="{00000000-0005-0000-0000-0000898F0000}"/>
    <cellStyle name="Normal 10 4 2_AVA DVA EL" xfId="25542" xr:uid="{00000000-0005-0000-0000-00008A8F0000}"/>
    <cellStyle name="Normal 10 4 3" xfId="25543" xr:uid="{00000000-0005-0000-0000-00008B8F0000}"/>
    <cellStyle name="Normal 10 4 3 2" xfId="25544" xr:uid="{00000000-0005-0000-0000-00008C8F0000}"/>
    <cellStyle name="Normal 10 4 3 3" xfId="25545" xr:uid="{00000000-0005-0000-0000-00008D8F0000}"/>
    <cellStyle name="Normal 10 4 3 4" xfId="50020" xr:uid="{00000000-0005-0000-0000-00008E8F0000}"/>
    <cellStyle name="Normal 10 4 3 5" xfId="50021" xr:uid="{00000000-0005-0000-0000-00008F8F0000}"/>
    <cellStyle name="Normal 10 4 3_AVA DVA EL" xfId="25546" xr:uid="{00000000-0005-0000-0000-0000908F0000}"/>
    <cellStyle name="Normal 10 4 4" xfId="25547" xr:uid="{00000000-0005-0000-0000-0000918F0000}"/>
    <cellStyle name="Normal 10 4 4 2" xfId="25548" xr:uid="{00000000-0005-0000-0000-0000928F0000}"/>
    <cellStyle name="Normal 10 4 4 3" xfId="25549" xr:uid="{00000000-0005-0000-0000-0000938F0000}"/>
    <cellStyle name="Normal 10 4 4 4" xfId="50022" xr:uid="{00000000-0005-0000-0000-0000948F0000}"/>
    <cellStyle name="Normal 10 4 4 5" xfId="50023" xr:uid="{00000000-0005-0000-0000-0000958F0000}"/>
    <cellStyle name="Normal 10 4 4_AVA DVA EL" xfId="25550" xr:uid="{00000000-0005-0000-0000-0000968F0000}"/>
    <cellStyle name="Normal 10 4 5" xfId="25551" xr:uid="{00000000-0005-0000-0000-0000978F0000}"/>
    <cellStyle name="Normal 10 4 5 2" xfId="25552" xr:uid="{00000000-0005-0000-0000-0000988F0000}"/>
    <cellStyle name="Normal 10 4 5 3" xfId="25553" xr:uid="{00000000-0005-0000-0000-0000998F0000}"/>
    <cellStyle name="Normal 10 4 5 4" xfId="50024" xr:uid="{00000000-0005-0000-0000-00009A8F0000}"/>
    <cellStyle name="Normal 10 4 5_AVA DVA EL" xfId="25554" xr:uid="{00000000-0005-0000-0000-00009B8F0000}"/>
    <cellStyle name="Normal 10 4 6" xfId="25555" xr:uid="{00000000-0005-0000-0000-00009C8F0000}"/>
    <cellStyle name="Normal 10 4 6 2" xfId="25556" xr:uid="{00000000-0005-0000-0000-00009D8F0000}"/>
    <cellStyle name="Normal 10 4 6_AVA DVA EL" xfId="25557" xr:uid="{00000000-0005-0000-0000-00009E8F0000}"/>
    <cellStyle name="Normal 10 4 7" xfId="25558" xr:uid="{00000000-0005-0000-0000-00009F8F0000}"/>
    <cellStyle name="Normal 10 4 8" xfId="50025" xr:uid="{00000000-0005-0000-0000-0000A08F0000}"/>
    <cellStyle name="Normal 10 4 9" xfId="50026" xr:uid="{00000000-0005-0000-0000-0000A18F0000}"/>
    <cellStyle name="Normal 10 4_3. Chng in credit spreads" xfId="50027" xr:uid="{00000000-0005-0000-0000-0000A28F0000}"/>
    <cellStyle name="Normal 10 5" xfId="7715" xr:uid="{00000000-0005-0000-0000-0000A38F0000}"/>
    <cellStyle name="Normal 10 5 2" xfId="25559" xr:uid="{00000000-0005-0000-0000-0000A48F0000}"/>
    <cellStyle name="Normal 10 5 2 2" xfId="25560" xr:uid="{00000000-0005-0000-0000-0000A58F0000}"/>
    <cellStyle name="Normal 10 5 2 3" xfId="25561" xr:uid="{00000000-0005-0000-0000-0000A68F0000}"/>
    <cellStyle name="Normal 10 5 2 4" xfId="50028" xr:uid="{00000000-0005-0000-0000-0000A78F0000}"/>
    <cellStyle name="Normal 10 5 2_AVA DVA EL" xfId="25562" xr:uid="{00000000-0005-0000-0000-0000A88F0000}"/>
    <cellStyle name="Normal 10 5 3" xfId="25563" xr:uid="{00000000-0005-0000-0000-0000A98F0000}"/>
    <cellStyle name="Normal 10 5 3 2" xfId="25564" xr:uid="{00000000-0005-0000-0000-0000AA8F0000}"/>
    <cellStyle name="Normal 10 5 3_AVA DVA EL" xfId="25565" xr:uid="{00000000-0005-0000-0000-0000AB8F0000}"/>
    <cellStyle name="Normal 10 5 4" xfId="25566" xr:uid="{00000000-0005-0000-0000-0000AC8F0000}"/>
    <cellStyle name="Normal 10 5 5" xfId="25567" xr:uid="{00000000-0005-0000-0000-0000AD8F0000}"/>
    <cellStyle name="Normal 10 5 6" xfId="50029" xr:uid="{00000000-0005-0000-0000-0000AE8F0000}"/>
    <cellStyle name="Normal 10 5 7" xfId="50030" xr:uid="{00000000-0005-0000-0000-0000AF8F0000}"/>
    <cellStyle name="Normal 10 5_3. Chng in credit spreads" xfId="50031" xr:uid="{00000000-0005-0000-0000-0000B08F0000}"/>
    <cellStyle name="Normal 10 6" xfId="7716" xr:uid="{00000000-0005-0000-0000-0000B18F0000}"/>
    <cellStyle name="Normal 10 6 2" xfId="25568" xr:uid="{00000000-0005-0000-0000-0000B28F0000}"/>
    <cellStyle name="Normal 10 6 2 2" xfId="25569" xr:uid="{00000000-0005-0000-0000-0000B38F0000}"/>
    <cellStyle name="Normal 10 6 2 3" xfId="25570" xr:uid="{00000000-0005-0000-0000-0000B48F0000}"/>
    <cellStyle name="Normal 10 6 2_AVA DVA EL" xfId="25571" xr:uid="{00000000-0005-0000-0000-0000B58F0000}"/>
    <cellStyle name="Normal 10 6 3" xfId="25572" xr:uid="{00000000-0005-0000-0000-0000B68F0000}"/>
    <cellStyle name="Normal 10 6 3 2" xfId="25573" xr:uid="{00000000-0005-0000-0000-0000B78F0000}"/>
    <cellStyle name="Normal 10 6 3_AVA DVA EL" xfId="25574" xr:uid="{00000000-0005-0000-0000-0000B88F0000}"/>
    <cellStyle name="Normal 10 6 4" xfId="25575" xr:uid="{00000000-0005-0000-0000-0000B98F0000}"/>
    <cellStyle name="Normal 10 6 5" xfId="25576" xr:uid="{00000000-0005-0000-0000-0000BA8F0000}"/>
    <cellStyle name="Normal 10 6 6" xfId="50032" xr:uid="{00000000-0005-0000-0000-0000BB8F0000}"/>
    <cellStyle name="Normal 10 6_AVA DVA EL" xfId="50033" xr:uid="{00000000-0005-0000-0000-0000BC8F0000}"/>
    <cellStyle name="Normal 10 7" xfId="7717" xr:uid="{00000000-0005-0000-0000-0000BD8F0000}"/>
    <cellStyle name="Normal 10 7 2" xfId="25577" xr:uid="{00000000-0005-0000-0000-0000BE8F0000}"/>
    <cellStyle name="Normal 10 7 2 2" xfId="25578" xr:uid="{00000000-0005-0000-0000-0000BF8F0000}"/>
    <cellStyle name="Normal 10 7 2 3" xfId="25579" xr:uid="{00000000-0005-0000-0000-0000C08F0000}"/>
    <cellStyle name="Normal 10 7 2_AVA DVA EL" xfId="25580" xr:uid="{00000000-0005-0000-0000-0000C18F0000}"/>
    <cellStyle name="Normal 10 7 3" xfId="25581" xr:uid="{00000000-0005-0000-0000-0000C28F0000}"/>
    <cellStyle name="Normal 10 7 3 2" xfId="25582" xr:uid="{00000000-0005-0000-0000-0000C38F0000}"/>
    <cellStyle name="Normal 10 7 3_AVA DVA EL" xfId="25583" xr:uid="{00000000-0005-0000-0000-0000C48F0000}"/>
    <cellStyle name="Normal 10 7 4" xfId="25584" xr:uid="{00000000-0005-0000-0000-0000C58F0000}"/>
    <cellStyle name="Normal 10 7 5" xfId="25585" xr:uid="{00000000-0005-0000-0000-0000C68F0000}"/>
    <cellStyle name="Normal 10 7 6" xfId="50034" xr:uid="{00000000-0005-0000-0000-0000C78F0000}"/>
    <cellStyle name="Normal 10 7_AVA DVA EL" xfId="25586" xr:uid="{00000000-0005-0000-0000-0000C88F0000}"/>
    <cellStyle name="Normal 10 8" xfId="25587" xr:uid="{00000000-0005-0000-0000-0000C98F0000}"/>
    <cellStyle name="Normal 10 8 2" xfId="25588" xr:uid="{00000000-0005-0000-0000-0000CA8F0000}"/>
    <cellStyle name="Normal 10 8 2 2" xfId="25589" xr:uid="{00000000-0005-0000-0000-0000CB8F0000}"/>
    <cellStyle name="Normal 10 8 2_AVA DVA EL" xfId="25590" xr:uid="{00000000-0005-0000-0000-0000CC8F0000}"/>
    <cellStyle name="Normal 10 8 3" xfId="25591" xr:uid="{00000000-0005-0000-0000-0000CD8F0000}"/>
    <cellStyle name="Normal 10 8 4" xfId="25592" xr:uid="{00000000-0005-0000-0000-0000CE8F0000}"/>
    <cellStyle name="Normal 10 8 5" xfId="36064" xr:uid="{00000000-0005-0000-0000-0000CF8F0000}"/>
    <cellStyle name="Normal 10 8 6" xfId="36044" xr:uid="{00000000-0005-0000-0000-0000D08F0000}"/>
    <cellStyle name="Normal 10 8_AVA DVA EL" xfId="25593" xr:uid="{00000000-0005-0000-0000-0000D18F0000}"/>
    <cellStyle name="Normal 10 9" xfId="25594" xr:uid="{00000000-0005-0000-0000-0000D28F0000}"/>
    <cellStyle name="Normal 10 9 2" xfId="25595" xr:uid="{00000000-0005-0000-0000-0000D38F0000}"/>
    <cellStyle name="Normal 10 9 2 2" xfId="25596" xr:uid="{00000000-0005-0000-0000-0000D48F0000}"/>
    <cellStyle name="Normal 10 9 2 3" xfId="25597" xr:uid="{00000000-0005-0000-0000-0000D58F0000}"/>
    <cellStyle name="Normal 10 9 2_AVA DVA EL" xfId="25598" xr:uid="{00000000-0005-0000-0000-0000D68F0000}"/>
    <cellStyle name="Normal 10 9 3" xfId="25599" xr:uid="{00000000-0005-0000-0000-0000D78F0000}"/>
    <cellStyle name="Normal 10 9 4" xfId="25600" xr:uid="{00000000-0005-0000-0000-0000D88F0000}"/>
    <cellStyle name="Normal 10 9 5" xfId="36120" xr:uid="{00000000-0005-0000-0000-0000D98F0000}"/>
    <cellStyle name="Normal 10 9 6" xfId="36446" xr:uid="{00000000-0005-0000-0000-0000DA8F0000}"/>
    <cellStyle name="Normal 10 9_AVA DVA EL" xfId="25601" xr:uid="{00000000-0005-0000-0000-0000DB8F0000}"/>
    <cellStyle name="Normal 10_11" xfId="7718" xr:uid="{00000000-0005-0000-0000-0000DC8F0000}"/>
    <cellStyle name="Normal 100" xfId="7719" xr:uid="{00000000-0005-0000-0000-0000DD8F0000}"/>
    <cellStyle name="Normal 100 2" xfId="25602" xr:uid="{00000000-0005-0000-0000-0000DE8F0000}"/>
    <cellStyle name="Normal 100 2 2" xfId="25603" xr:uid="{00000000-0005-0000-0000-0000DF8F0000}"/>
    <cellStyle name="Normal 100 2 3" xfId="25604" xr:uid="{00000000-0005-0000-0000-0000E08F0000}"/>
    <cellStyle name="Normal 100 2_AVA DVA EL" xfId="25605" xr:uid="{00000000-0005-0000-0000-0000E18F0000}"/>
    <cellStyle name="Normal 100 3" xfId="25606" xr:uid="{00000000-0005-0000-0000-0000E28F0000}"/>
    <cellStyle name="Normal 100 4" xfId="25607" xr:uid="{00000000-0005-0000-0000-0000E38F0000}"/>
    <cellStyle name="Normal 100 5" xfId="36412" xr:uid="{00000000-0005-0000-0000-0000E48F0000}"/>
    <cellStyle name="Normal 100 6" xfId="36426" xr:uid="{00000000-0005-0000-0000-0000E58F0000}"/>
    <cellStyle name="Normal 100_AVA DVA EL" xfId="25608" xr:uid="{00000000-0005-0000-0000-0000E68F0000}"/>
    <cellStyle name="Normal 101" xfId="7720" xr:uid="{00000000-0005-0000-0000-0000E78F0000}"/>
    <cellStyle name="Normal 101 2" xfId="25609" xr:uid="{00000000-0005-0000-0000-0000E88F0000}"/>
    <cellStyle name="Normal 101 2 2" xfId="25610" xr:uid="{00000000-0005-0000-0000-0000E98F0000}"/>
    <cellStyle name="Normal 101 2 3" xfId="25611" xr:uid="{00000000-0005-0000-0000-0000EA8F0000}"/>
    <cellStyle name="Normal 101 2_AVA DVA EL" xfId="25612" xr:uid="{00000000-0005-0000-0000-0000EB8F0000}"/>
    <cellStyle name="Normal 101 3" xfId="25613" xr:uid="{00000000-0005-0000-0000-0000EC8F0000}"/>
    <cellStyle name="Normal 101 4" xfId="25614" xr:uid="{00000000-0005-0000-0000-0000ED8F0000}"/>
    <cellStyle name="Normal 101_AVA DVA EL" xfId="25615" xr:uid="{00000000-0005-0000-0000-0000EE8F0000}"/>
    <cellStyle name="Normal 102" xfId="7721" xr:uid="{00000000-0005-0000-0000-0000EF8F0000}"/>
    <cellStyle name="Normal 102 2" xfId="25616" xr:uid="{00000000-0005-0000-0000-0000F08F0000}"/>
    <cellStyle name="Normal 102 3" xfId="25617" xr:uid="{00000000-0005-0000-0000-0000F18F0000}"/>
    <cellStyle name="Normal 102 4" xfId="36288" xr:uid="{00000000-0005-0000-0000-0000F28F0000}"/>
    <cellStyle name="Normal 102_AVA DVA EL" xfId="25618" xr:uid="{00000000-0005-0000-0000-0000F38F0000}"/>
    <cellStyle name="Normal 103" xfId="7722" xr:uid="{00000000-0005-0000-0000-0000F48F0000}"/>
    <cellStyle name="Normal 103 2" xfId="25619" xr:uid="{00000000-0005-0000-0000-0000F58F0000}"/>
    <cellStyle name="Normal 103 3" xfId="25620" xr:uid="{00000000-0005-0000-0000-0000F68F0000}"/>
    <cellStyle name="Normal 103_AVA DVA EL" xfId="25621" xr:uid="{00000000-0005-0000-0000-0000F78F0000}"/>
    <cellStyle name="Normal 104" xfId="7723" xr:uid="{00000000-0005-0000-0000-0000F88F0000}"/>
    <cellStyle name="Normal 104 2" xfId="25622" xr:uid="{00000000-0005-0000-0000-0000F98F0000}"/>
    <cellStyle name="Normal 104 3" xfId="25623" xr:uid="{00000000-0005-0000-0000-0000FA8F0000}"/>
    <cellStyle name="Normal 104_AVA DVA EL" xfId="25624" xr:uid="{00000000-0005-0000-0000-0000FB8F0000}"/>
    <cellStyle name="Normal 105" xfId="7724" xr:uid="{00000000-0005-0000-0000-0000FC8F0000}"/>
    <cellStyle name="Normal 105 2" xfId="25625" xr:uid="{00000000-0005-0000-0000-0000FD8F0000}"/>
    <cellStyle name="Normal 105 3" xfId="25626" xr:uid="{00000000-0005-0000-0000-0000FE8F0000}"/>
    <cellStyle name="Normal 105_AVA DVA EL" xfId="25627" xr:uid="{00000000-0005-0000-0000-0000FF8F0000}"/>
    <cellStyle name="Normal 106" xfId="7725" xr:uid="{00000000-0005-0000-0000-000000900000}"/>
    <cellStyle name="Normal 106 2" xfId="25628" xr:uid="{00000000-0005-0000-0000-000001900000}"/>
    <cellStyle name="Normal 106 3" xfId="25629" xr:uid="{00000000-0005-0000-0000-000002900000}"/>
    <cellStyle name="Normal 106_AVA DVA EL" xfId="25630" xr:uid="{00000000-0005-0000-0000-000003900000}"/>
    <cellStyle name="Normal 107" xfId="25631" xr:uid="{00000000-0005-0000-0000-000004900000}"/>
    <cellStyle name="Normal 107 2" xfId="25632" xr:uid="{00000000-0005-0000-0000-000005900000}"/>
    <cellStyle name="Normal 107 3" xfId="25633" xr:uid="{00000000-0005-0000-0000-000006900000}"/>
    <cellStyle name="Normal 107_AVA DVA EL" xfId="25634" xr:uid="{00000000-0005-0000-0000-000007900000}"/>
    <cellStyle name="Normal 108" xfId="25635" xr:uid="{00000000-0005-0000-0000-000008900000}"/>
    <cellStyle name="Normal 108 2" xfId="25636" xr:uid="{00000000-0005-0000-0000-000009900000}"/>
    <cellStyle name="Normal 108 3" xfId="25637" xr:uid="{00000000-0005-0000-0000-00000A900000}"/>
    <cellStyle name="Normal 108_AVA DVA EL" xfId="25638" xr:uid="{00000000-0005-0000-0000-00000B900000}"/>
    <cellStyle name="Normal 109" xfId="25639" xr:uid="{00000000-0005-0000-0000-00000C900000}"/>
    <cellStyle name="Normal 109 2" xfId="25640" xr:uid="{00000000-0005-0000-0000-00000D900000}"/>
    <cellStyle name="Normal 109 3" xfId="25641" xr:uid="{00000000-0005-0000-0000-00000E900000}"/>
    <cellStyle name="Normal 109_AVA DVA EL" xfId="25642" xr:uid="{00000000-0005-0000-0000-00000F900000}"/>
    <cellStyle name="Normal 11" xfId="7726" xr:uid="{00000000-0005-0000-0000-000010900000}"/>
    <cellStyle name="Normal 11 10" xfId="7727" xr:uid="{00000000-0005-0000-0000-000011900000}"/>
    <cellStyle name="Normal 11 10 2" xfId="25643" xr:uid="{00000000-0005-0000-0000-000012900000}"/>
    <cellStyle name="Normal 11 10_AVA DVA EL" xfId="25644" xr:uid="{00000000-0005-0000-0000-000013900000}"/>
    <cellStyle name="Normal 11 11" xfId="7728" xr:uid="{00000000-0005-0000-0000-000014900000}"/>
    <cellStyle name="Normal 11 11 2" xfId="25645" xr:uid="{00000000-0005-0000-0000-000015900000}"/>
    <cellStyle name="Normal 11 11_AVA DVA EL" xfId="25646" xr:uid="{00000000-0005-0000-0000-000016900000}"/>
    <cellStyle name="Normal 11 12" xfId="7729" xr:uid="{00000000-0005-0000-0000-000017900000}"/>
    <cellStyle name="Normal 11 12 2" xfId="7730" xr:uid="{00000000-0005-0000-0000-000018900000}"/>
    <cellStyle name="Normal 11 12 2 2" xfId="25647" xr:uid="{00000000-0005-0000-0000-000019900000}"/>
    <cellStyle name="Normal 11 12 2_A01" xfId="35948" xr:uid="{00000000-0005-0000-0000-00001A900000}"/>
    <cellStyle name="Normal 11 12 3" xfId="7731" xr:uid="{00000000-0005-0000-0000-00001B900000}"/>
    <cellStyle name="Normal 11 12 4" xfId="36861" xr:uid="{00000000-0005-0000-0000-00001C900000}"/>
    <cellStyle name="Normal 11 12_4Q16" xfId="25648" xr:uid="{00000000-0005-0000-0000-00001D900000}"/>
    <cellStyle name="Normal 11 13" xfId="7732" xr:uid="{00000000-0005-0000-0000-00001E900000}"/>
    <cellStyle name="Normal 11 13 2" xfId="7733" xr:uid="{00000000-0005-0000-0000-00001F900000}"/>
    <cellStyle name="Normal 11 13 2 2" xfId="25649" xr:uid="{00000000-0005-0000-0000-000020900000}"/>
    <cellStyle name="Normal 11 13 2_A01" xfId="35949" xr:uid="{00000000-0005-0000-0000-000021900000}"/>
    <cellStyle name="Normal 11 13 3" xfId="25650" xr:uid="{00000000-0005-0000-0000-000022900000}"/>
    <cellStyle name="Normal 11 13 4" xfId="36862" xr:uid="{00000000-0005-0000-0000-000023900000}"/>
    <cellStyle name="Normal 11 13_4Q16" xfId="25651" xr:uid="{00000000-0005-0000-0000-000024900000}"/>
    <cellStyle name="Normal 11 14" xfId="7734" xr:uid="{00000000-0005-0000-0000-000025900000}"/>
    <cellStyle name="Normal 11 14 2" xfId="7735" xr:uid="{00000000-0005-0000-0000-000026900000}"/>
    <cellStyle name="Normal 11 14 2 2" xfId="25652" xr:uid="{00000000-0005-0000-0000-000027900000}"/>
    <cellStyle name="Normal 11 14 2_A01" xfId="35950" xr:uid="{00000000-0005-0000-0000-000028900000}"/>
    <cellStyle name="Normal 11 14 3" xfId="25653" xr:uid="{00000000-0005-0000-0000-000029900000}"/>
    <cellStyle name="Normal 11 14 4" xfId="36863" xr:uid="{00000000-0005-0000-0000-00002A900000}"/>
    <cellStyle name="Normal 11 14_4Q16" xfId="25654" xr:uid="{00000000-0005-0000-0000-00002B900000}"/>
    <cellStyle name="Normal 11 15" xfId="7736" xr:uid="{00000000-0005-0000-0000-00002C900000}"/>
    <cellStyle name="Normal 11 15 2" xfId="25655" xr:uid="{00000000-0005-0000-0000-00002D900000}"/>
    <cellStyle name="Normal 11 15_A01" xfId="35951" xr:uid="{00000000-0005-0000-0000-00002E900000}"/>
    <cellStyle name="Normal 11 16" xfId="7737" xr:uid="{00000000-0005-0000-0000-00002F900000}"/>
    <cellStyle name="Normal 11 16 2" xfId="25656" xr:uid="{00000000-0005-0000-0000-000030900000}"/>
    <cellStyle name="Normal 11 16_A01" xfId="35952" xr:uid="{00000000-0005-0000-0000-000031900000}"/>
    <cellStyle name="Normal 11 17" xfId="7738" xr:uid="{00000000-0005-0000-0000-000032900000}"/>
    <cellStyle name="Normal 11 17 2" xfId="7739" xr:uid="{00000000-0005-0000-0000-000033900000}"/>
    <cellStyle name="Normal 11 17 2 2" xfId="7740" xr:uid="{00000000-0005-0000-0000-000034900000}"/>
    <cellStyle name="Normal 11 17 2_CR4_19" xfId="7741" xr:uid="{00000000-0005-0000-0000-000035900000}"/>
    <cellStyle name="Normal 11 17 3" xfId="7742" xr:uid="{00000000-0005-0000-0000-000036900000}"/>
    <cellStyle name="Normal 11 17_AVA DVA EL" xfId="25657" xr:uid="{00000000-0005-0000-0000-000037900000}"/>
    <cellStyle name="Normal 11 18" xfId="25658" xr:uid="{00000000-0005-0000-0000-000038900000}"/>
    <cellStyle name="Normal 11 18 2" xfId="25659" xr:uid="{00000000-0005-0000-0000-000039900000}"/>
    <cellStyle name="Normal 11 18 3" xfId="25660" xr:uid="{00000000-0005-0000-0000-00003A900000}"/>
    <cellStyle name="Normal 11 18 4" xfId="36065" xr:uid="{00000000-0005-0000-0000-00003B900000}"/>
    <cellStyle name="Normal 11 18_AVA DVA EL" xfId="25661" xr:uid="{00000000-0005-0000-0000-00003C900000}"/>
    <cellStyle name="Normal 11 19" xfId="25662" xr:uid="{00000000-0005-0000-0000-00003D900000}"/>
    <cellStyle name="Normal 11 19 2" xfId="25663" xr:uid="{00000000-0005-0000-0000-00003E900000}"/>
    <cellStyle name="Normal 11 19 2 2" xfId="36576" xr:uid="{00000000-0005-0000-0000-00003F900000}"/>
    <cellStyle name="Normal 11 19 3" xfId="36235" xr:uid="{00000000-0005-0000-0000-000040900000}"/>
    <cellStyle name="Normal 11 19_AVA DVA EL" xfId="25664" xr:uid="{00000000-0005-0000-0000-000041900000}"/>
    <cellStyle name="Normal 11 2" xfId="7743" xr:uid="{00000000-0005-0000-0000-000042900000}"/>
    <cellStyle name="Normal 11 2 10" xfId="25665" xr:uid="{00000000-0005-0000-0000-000043900000}"/>
    <cellStyle name="Normal 11 2 2" xfId="25666" xr:uid="{00000000-0005-0000-0000-000044900000}"/>
    <cellStyle name="Normal 11 2 2 2" xfId="25667" xr:uid="{00000000-0005-0000-0000-000045900000}"/>
    <cellStyle name="Normal 11 2 2 3" xfId="25668" xr:uid="{00000000-0005-0000-0000-000046900000}"/>
    <cellStyle name="Normal 11 2 2_AVA DVA EL" xfId="25669" xr:uid="{00000000-0005-0000-0000-000047900000}"/>
    <cellStyle name="Normal 11 2 3" xfId="25670" xr:uid="{00000000-0005-0000-0000-000048900000}"/>
    <cellStyle name="Normal 11 2 3 2" xfId="25671" xr:uid="{00000000-0005-0000-0000-000049900000}"/>
    <cellStyle name="Normal 11 2 3 3" xfId="25672" xr:uid="{00000000-0005-0000-0000-00004A900000}"/>
    <cellStyle name="Normal 11 2 3_AVA DVA EL" xfId="25673" xr:uid="{00000000-0005-0000-0000-00004B900000}"/>
    <cellStyle name="Normal 11 2 4" xfId="25674" xr:uid="{00000000-0005-0000-0000-00004C900000}"/>
    <cellStyle name="Normal 11 2 4 2" xfId="25675" xr:uid="{00000000-0005-0000-0000-00004D900000}"/>
    <cellStyle name="Normal 11 2 4 3" xfId="25676" xr:uid="{00000000-0005-0000-0000-00004E900000}"/>
    <cellStyle name="Normal 11 2 4_AVA DVA EL" xfId="25677" xr:uid="{00000000-0005-0000-0000-00004F900000}"/>
    <cellStyle name="Normal 11 2 5" xfId="25678" xr:uid="{00000000-0005-0000-0000-000050900000}"/>
    <cellStyle name="Normal 11 2 5 2" xfId="25679" xr:uid="{00000000-0005-0000-0000-000051900000}"/>
    <cellStyle name="Normal 11 2 5 3" xfId="25680" xr:uid="{00000000-0005-0000-0000-000052900000}"/>
    <cellStyle name="Normal 11 2 5_AVA DVA EL" xfId="25681" xr:uid="{00000000-0005-0000-0000-000053900000}"/>
    <cellStyle name="Normal 11 2 6" xfId="25682" xr:uid="{00000000-0005-0000-0000-000054900000}"/>
    <cellStyle name="Normal 11 2 6 2" xfId="25683" xr:uid="{00000000-0005-0000-0000-000055900000}"/>
    <cellStyle name="Normal 11 2 6 3" xfId="25684" xr:uid="{00000000-0005-0000-0000-000056900000}"/>
    <cellStyle name="Normal 11 2 6_AVA DVA EL" xfId="25685" xr:uid="{00000000-0005-0000-0000-000057900000}"/>
    <cellStyle name="Normal 11 2 7" xfId="25686" xr:uid="{00000000-0005-0000-0000-000058900000}"/>
    <cellStyle name="Normal 11 2 7 2" xfId="25687" xr:uid="{00000000-0005-0000-0000-000059900000}"/>
    <cellStyle name="Normal 11 2 7 3" xfId="25688" xr:uid="{00000000-0005-0000-0000-00005A900000}"/>
    <cellStyle name="Normal 11 2 7_AVA DVA EL" xfId="25689" xr:uid="{00000000-0005-0000-0000-00005B900000}"/>
    <cellStyle name="Normal 11 2 8" xfId="25690" xr:uid="{00000000-0005-0000-0000-00005C900000}"/>
    <cellStyle name="Normal 11 2 8 2" xfId="25691" xr:uid="{00000000-0005-0000-0000-00005D900000}"/>
    <cellStyle name="Normal 11 2 8 3" xfId="25692" xr:uid="{00000000-0005-0000-0000-00005E900000}"/>
    <cellStyle name="Normal 11 2 8_AVA DVA EL" xfId="25693" xr:uid="{00000000-0005-0000-0000-00005F900000}"/>
    <cellStyle name="Normal 11 2 9" xfId="25694" xr:uid="{00000000-0005-0000-0000-000060900000}"/>
    <cellStyle name="Normal 11 2 9 2" xfId="25695" xr:uid="{00000000-0005-0000-0000-000061900000}"/>
    <cellStyle name="Normal 11 2 9 3" xfId="25696" xr:uid="{00000000-0005-0000-0000-000062900000}"/>
    <cellStyle name="Normal 11 2 9_AVA DVA EL" xfId="25697" xr:uid="{00000000-0005-0000-0000-000063900000}"/>
    <cellStyle name="Normal 11 2_AVA DVA EL" xfId="25698" xr:uid="{00000000-0005-0000-0000-000064900000}"/>
    <cellStyle name="Normal 11 20" xfId="25699" xr:uid="{00000000-0005-0000-0000-000065900000}"/>
    <cellStyle name="Normal 11 20 2" xfId="36599" xr:uid="{00000000-0005-0000-0000-000066900000}"/>
    <cellStyle name="Normal 11 20 3" xfId="36300" xr:uid="{00000000-0005-0000-0000-000067900000}"/>
    <cellStyle name="Normal 11 21" xfId="25700" xr:uid="{00000000-0005-0000-0000-000068900000}"/>
    <cellStyle name="Normal 11 21 2" xfId="36422" xr:uid="{00000000-0005-0000-0000-000069900000}"/>
    <cellStyle name="Normal 11 22" xfId="36003" xr:uid="{00000000-0005-0000-0000-00006A900000}"/>
    <cellStyle name="Normal 11 23" xfId="36085" xr:uid="{00000000-0005-0000-0000-00006B900000}"/>
    <cellStyle name="Normal 11 24" xfId="36860" xr:uid="{00000000-0005-0000-0000-00006C900000}"/>
    <cellStyle name="Normal 11 3" xfId="7744" xr:uid="{00000000-0005-0000-0000-00006D900000}"/>
    <cellStyle name="Normal 11 3 2" xfId="25701" xr:uid="{00000000-0005-0000-0000-00006E900000}"/>
    <cellStyle name="Normal 11 3 2 2" xfId="25702" xr:uid="{00000000-0005-0000-0000-00006F900000}"/>
    <cellStyle name="Normal 11 3 2 3" xfId="25703" xr:uid="{00000000-0005-0000-0000-000070900000}"/>
    <cellStyle name="Normal 11 3 2_AVA DVA EL" xfId="25704" xr:uid="{00000000-0005-0000-0000-000071900000}"/>
    <cellStyle name="Normal 11 3 3" xfId="25705" xr:uid="{00000000-0005-0000-0000-000072900000}"/>
    <cellStyle name="Normal 11 3 4" xfId="50035" xr:uid="{00000000-0005-0000-0000-000073900000}"/>
    <cellStyle name="Normal 11 3_AVA DVA EL" xfId="25706" xr:uid="{00000000-0005-0000-0000-000074900000}"/>
    <cellStyle name="Normal 11 4" xfId="7745" xr:uid="{00000000-0005-0000-0000-000075900000}"/>
    <cellStyle name="Normal 11 4 2" xfId="25707" xr:uid="{00000000-0005-0000-0000-000076900000}"/>
    <cellStyle name="Normal 11 4 2 2" xfId="25708" xr:uid="{00000000-0005-0000-0000-000077900000}"/>
    <cellStyle name="Normal 11 4 2 3" xfId="25709" xr:uid="{00000000-0005-0000-0000-000078900000}"/>
    <cellStyle name="Normal 11 4 2_AVA DVA EL" xfId="25710" xr:uid="{00000000-0005-0000-0000-000079900000}"/>
    <cellStyle name="Normal 11 4 3" xfId="25711" xr:uid="{00000000-0005-0000-0000-00007A900000}"/>
    <cellStyle name="Normal 11 4 4" xfId="50036" xr:uid="{00000000-0005-0000-0000-00007B900000}"/>
    <cellStyle name="Normal 11 4_AVA DVA EL" xfId="25712" xr:uid="{00000000-0005-0000-0000-00007C900000}"/>
    <cellStyle name="Normal 11 5" xfId="7746" xr:uid="{00000000-0005-0000-0000-00007D900000}"/>
    <cellStyle name="Normal 11 5 2" xfId="25713" xr:uid="{00000000-0005-0000-0000-00007E900000}"/>
    <cellStyle name="Normal 11 5 2 2" xfId="25714" xr:uid="{00000000-0005-0000-0000-00007F900000}"/>
    <cellStyle name="Normal 11 5 2 3" xfId="25715" xr:uid="{00000000-0005-0000-0000-000080900000}"/>
    <cellStyle name="Normal 11 5 2_AVA DVA EL" xfId="25716" xr:uid="{00000000-0005-0000-0000-000081900000}"/>
    <cellStyle name="Normal 11 5 3" xfId="25717" xr:uid="{00000000-0005-0000-0000-000082900000}"/>
    <cellStyle name="Normal 11 5_AVA DVA EL" xfId="25718" xr:uid="{00000000-0005-0000-0000-000083900000}"/>
    <cellStyle name="Normal 11 6" xfId="7747" xr:uid="{00000000-0005-0000-0000-000084900000}"/>
    <cellStyle name="Normal 11 6 2" xfId="25719" xr:uid="{00000000-0005-0000-0000-000085900000}"/>
    <cellStyle name="Normal 11 6 2 2" xfId="25720" xr:uid="{00000000-0005-0000-0000-000086900000}"/>
    <cellStyle name="Normal 11 6 2 3" xfId="25721" xr:uid="{00000000-0005-0000-0000-000087900000}"/>
    <cellStyle name="Normal 11 6 2_AVA DVA EL" xfId="25722" xr:uid="{00000000-0005-0000-0000-000088900000}"/>
    <cellStyle name="Normal 11 6 3" xfId="25723" xr:uid="{00000000-0005-0000-0000-000089900000}"/>
    <cellStyle name="Normal 11 6_AVA DVA EL" xfId="25724" xr:uid="{00000000-0005-0000-0000-00008A900000}"/>
    <cellStyle name="Normal 11 7" xfId="7748" xr:uid="{00000000-0005-0000-0000-00008B900000}"/>
    <cellStyle name="Normal 11 7 2" xfId="25725" xr:uid="{00000000-0005-0000-0000-00008C900000}"/>
    <cellStyle name="Normal 11 7 2 2" xfId="25726" xr:uid="{00000000-0005-0000-0000-00008D900000}"/>
    <cellStyle name="Normal 11 7 2 3" xfId="25727" xr:uid="{00000000-0005-0000-0000-00008E900000}"/>
    <cellStyle name="Normal 11 7 2_AVA DVA EL" xfId="25728" xr:uid="{00000000-0005-0000-0000-00008F900000}"/>
    <cellStyle name="Normal 11 7 3" xfId="25729" xr:uid="{00000000-0005-0000-0000-000090900000}"/>
    <cellStyle name="Normal 11 7_AVA DVA EL" xfId="25730" xr:uid="{00000000-0005-0000-0000-000091900000}"/>
    <cellStyle name="Normal 11 8" xfId="7749" xr:uid="{00000000-0005-0000-0000-000092900000}"/>
    <cellStyle name="Normal 11 8 2" xfId="25731" xr:uid="{00000000-0005-0000-0000-000093900000}"/>
    <cellStyle name="Normal 11 8 2 2" xfId="25732" xr:uid="{00000000-0005-0000-0000-000094900000}"/>
    <cellStyle name="Normal 11 8 2 3" xfId="25733" xr:uid="{00000000-0005-0000-0000-000095900000}"/>
    <cellStyle name="Normal 11 8 2_AVA DVA EL" xfId="25734" xr:uid="{00000000-0005-0000-0000-000096900000}"/>
    <cellStyle name="Normal 11 8 3" xfId="25735" xr:uid="{00000000-0005-0000-0000-000097900000}"/>
    <cellStyle name="Normal 11 8_AVA DVA EL" xfId="25736" xr:uid="{00000000-0005-0000-0000-000098900000}"/>
    <cellStyle name="Normal 11 9" xfId="7750" xr:uid="{00000000-0005-0000-0000-000099900000}"/>
    <cellStyle name="Normal 11 9 2" xfId="25737" xr:uid="{00000000-0005-0000-0000-00009A900000}"/>
    <cellStyle name="Normal 11 9 2 2" xfId="25738" xr:uid="{00000000-0005-0000-0000-00009B900000}"/>
    <cellStyle name="Normal 11 9 2 3" xfId="25739" xr:uid="{00000000-0005-0000-0000-00009C900000}"/>
    <cellStyle name="Normal 11 9 2_AVA DVA EL" xfId="25740" xr:uid="{00000000-0005-0000-0000-00009D900000}"/>
    <cellStyle name="Normal 11 9 3" xfId="25741" xr:uid="{00000000-0005-0000-0000-00009E900000}"/>
    <cellStyle name="Normal 11 9 3 2" xfId="25742" xr:uid="{00000000-0005-0000-0000-00009F900000}"/>
    <cellStyle name="Normal 11 9 3 3" xfId="25743" xr:uid="{00000000-0005-0000-0000-0000A0900000}"/>
    <cellStyle name="Normal 11 9 3_AVA DVA EL" xfId="25744" xr:uid="{00000000-0005-0000-0000-0000A1900000}"/>
    <cellStyle name="Normal 11 9 4" xfId="25745" xr:uid="{00000000-0005-0000-0000-0000A2900000}"/>
    <cellStyle name="Normal 11 9_AVA DVA EL" xfId="25746" xr:uid="{00000000-0005-0000-0000-0000A3900000}"/>
    <cellStyle name="Normal 11_7. Other MTM adjustments" xfId="50037" xr:uid="{00000000-0005-0000-0000-0000A4900000}"/>
    <cellStyle name="Normal 110" xfId="25747" xr:uid="{00000000-0005-0000-0000-0000A5900000}"/>
    <cellStyle name="Normal 111" xfId="25748" xr:uid="{00000000-0005-0000-0000-0000A6900000}"/>
    <cellStyle name="Normal 112" xfId="25749" xr:uid="{00000000-0005-0000-0000-0000A7900000}"/>
    <cellStyle name="Normal 113" xfId="25750" xr:uid="{00000000-0005-0000-0000-0000A8900000}"/>
    <cellStyle name="Normal 114" xfId="25751" xr:uid="{00000000-0005-0000-0000-0000A9900000}"/>
    <cellStyle name="Normal 115" xfId="25752" xr:uid="{00000000-0005-0000-0000-0000AA900000}"/>
    <cellStyle name="Normal 116" xfId="35979" xr:uid="{00000000-0005-0000-0000-0000AB900000}"/>
    <cellStyle name="Normal 117" xfId="36570" xr:uid="{00000000-0005-0000-0000-0000AC900000}"/>
    <cellStyle name="Normal 118" xfId="36802" xr:uid="{00000000-0005-0000-0000-0000AD900000}"/>
    <cellStyle name="Normal 119" xfId="7751" xr:uid="{00000000-0005-0000-0000-0000AE900000}"/>
    <cellStyle name="Normal 12" xfId="7752" xr:uid="{00000000-0005-0000-0000-0000AF900000}"/>
    <cellStyle name="Normal 12 10" xfId="50038" xr:uid="{00000000-0005-0000-0000-0000B0900000}"/>
    <cellStyle name="Normal 12 2" xfId="7753" xr:uid="{00000000-0005-0000-0000-0000B1900000}"/>
    <cellStyle name="Normal 12 2 2" xfId="25753" xr:uid="{00000000-0005-0000-0000-0000B2900000}"/>
    <cellStyle name="Normal 12 2 2 2" xfId="25754" xr:uid="{00000000-0005-0000-0000-0000B3900000}"/>
    <cellStyle name="Normal 12 2 2 2 2" xfId="25755" xr:uid="{00000000-0005-0000-0000-0000B4900000}"/>
    <cellStyle name="Normal 12 2 2 2 3" xfId="25756" xr:uid="{00000000-0005-0000-0000-0000B5900000}"/>
    <cellStyle name="Normal 12 2 2 2_AVA DVA EL" xfId="25757" xr:uid="{00000000-0005-0000-0000-0000B6900000}"/>
    <cellStyle name="Normal 12 2 2 3" xfId="25758" xr:uid="{00000000-0005-0000-0000-0000B7900000}"/>
    <cellStyle name="Normal 12 2 2 4" xfId="25759" xr:uid="{00000000-0005-0000-0000-0000B8900000}"/>
    <cellStyle name="Normal 12 2 2 5" xfId="36152" xr:uid="{00000000-0005-0000-0000-0000B9900000}"/>
    <cellStyle name="Normal 12 2 2 6" xfId="36444" xr:uid="{00000000-0005-0000-0000-0000BA900000}"/>
    <cellStyle name="Normal 12 2 2_AVA DVA EL" xfId="25760" xr:uid="{00000000-0005-0000-0000-0000BB900000}"/>
    <cellStyle name="Normal 12 2 3" xfId="25761" xr:uid="{00000000-0005-0000-0000-0000BC900000}"/>
    <cellStyle name="Normal 12 2 3 2" xfId="25762" xr:uid="{00000000-0005-0000-0000-0000BD900000}"/>
    <cellStyle name="Normal 12 2 3 3" xfId="25763" xr:uid="{00000000-0005-0000-0000-0000BE900000}"/>
    <cellStyle name="Normal 12 2 3_AVA DVA EL" xfId="25764" xr:uid="{00000000-0005-0000-0000-0000BF900000}"/>
    <cellStyle name="Normal 12 2 4" xfId="25765" xr:uid="{00000000-0005-0000-0000-0000C0900000}"/>
    <cellStyle name="Normal 12 2 4 2" xfId="25766" xr:uid="{00000000-0005-0000-0000-0000C1900000}"/>
    <cellStyle name="Normal 12 2 4_AVA DVA EL" xfId="25767" xr:uid="{00000000-0005-0000-0000-0000C2900000}"/>
    <cellStyle name="Normal 12 2 5" xfId="50039" xr:uid="{00000000-0005-0000-0000-0000C3900000}"/>
    <cellStyle name="Normal 12 2_AVA DVA EL" xfId="25768" xr:uid="{00000000-0005-0000-0000-0000C4900000}"/>
    <cellStyle name="Normal 12 3" xfId="7754" xr:uid="{00000000-0005-0000-0000-0000C5900000}"/>
    <cellStyle name="Normal 12 3 2" xfId="25769" xr:uid="{00000000-0005-0000-0000-0000C6900000}"/>
    <cellStyle name="Normal 12 3 2 2" xfId="25770" xr:uid="{00000000-0005-0000-0000-0000C7900000}"/>
    <cellStyle name="Normal 12 3 2 3" xfId="25771" xr:uid="{00000000-0005-0000-0000-0000C8900000}"/>
    <cellStyle name="Normal 12 3 2 4" xfId="36182" xr:uid="{00000000-0005-0000-0000-0000C9900000}"/>
    <cellStyle name="Normal 12 3 2_AVA DVA EL" xfId="25772" xr:uid="{00000000-0005-0000-0000-0000CA900000}"/>
    <cellStyle name="Normal 12 3 3" xfId="25773" xr:uid="{00000000-0005-0000-0000-0000CB900000}"/>
    <cellStyle name="Normal 12 3 3 2" xfId="25774" xr:uid="{00000000-0005-0000-0000-0000CC900000}"/>
    <cellStyle name="Normal 12 3 3 3" xfId="25775" xr:uid="{00000000-0005-0000-0000-0000CD900000}"/>
    <cellStyle name="Normal 12 3 3_AVA DVA EL" xfId="25776" xr:uid="{00000000-0005-0000-0000-0000CE900000}"/>
    <cellStyle name="Normal 12 3 4" xfId="25777" xr:uid="{00000000-0005-0000-0000-0000CF900000}"/>
    <cellStyle name="Normal 12 3 5" xfId="50040" xr:uid="{00000000-0005-0000-0000-0000D0900000}"/>
    <cellStyle name="Normal 12 3_AVA DVA EL" xfId="25778" xr:uid="{00000000-0005-0000-0000-0000D1900000}"/>
    <cellStyle name="Normal 12 4" xfId="7755" xr:uid="{00000000-0005-0000-0000-0000D2900000}"/>
    <cellStyle name="Normal 12 4 2" xfId="25779" xr:uid="{00000000-0005-0000-0000-0000D3900000}"/>
    <cellStyle name="Normal 12 4 2 2" xfId="25780" xr:uid="{00000000-0005-0000-0000-0000D4900000}"/>
    <cellStyle name="Normal 12 4 2 3" xfId="25781" xr:uid="{00000000-0005-0000-0000-0000D5900000}"/>
    <cellStyle name="Normal 12 4 2 4" xfId="36335" xr:uid="{00000000-0005-0000-0000-0000D6900000}"/>
    <cellStyle name="Normal 12 4 2_AVA DVA EL" xfId="25782" xr:uid="{00000000-0005-0000-0000-0000D7900000}"/>
    <cellStyle name="Normal 12 4 3" xfId="25783" xr:uid="{00000000-0005-0000-0000-0000D8900000}"/>
    <cellStyle name="Normal 12 4 3 2" xfId="25784" xr:uid="{00000000-0005-0000-0000-0000D9900000}"/>
    <cellStyle name="Normal 12 4 3 3" xfId="25785" xr:uid="{00000000-0005-0000-0000-0000DA900000}"/>
    <cellStyle name="Normal 12 4 3_AVA DVA EL" xfId="25786" xr:uid="{00000000-0005-0000-0000-0000DB900000}"/>
    <cellStyle name="Normal 12 4 4" xfId="25787" xr:uid="{00000000-0005-0000-0000-0000DC900000}"/>
    <cellStyle name="Normal 12 4 5" xfId="50041" xr:uid="{00000000-0005-0000-0000-0000DD900000}"/>
    <cellStyle name="Normal 12 4_AVA DVA EL" xfId="25788" xr:uid="{00000000-0005-0000-0000-0000DE900000}"/>
    <cellStyle name="Normal 12 5" xfId="7756" xr:uid="{00000000-0005-0000-0000-0000DF900000}"/>
    <cellStyle name="Normal 12 5 2" xfId="25789" xr:uid="{00000000-0005-0000-0000-0000E0900000}"/>
    <cellStyle name="Normal 12 5 2 2" xfId="25790" xr:uid="{00000000-0005-0000-0000-0000E1900000}"/>
    <cellStyle name="Normal 12 5 2 3" xfId="25791" xr:uid="{00000000-0005-0000-0000-0000E2900000}"/>
    <cellStyle name="Normal 12 5 2_AVA DVA EL" xfId="25792" xr:uid="{00000000-0005-0000-0000-0000E3900000}"/>
    <cellStyle name="Normal 12 5 3" xfId="25793" xr:uid="{00000000-0005-0000-0000-0000E4900000}"/>
    <cellStyle name="Normal 12 5 3 2" xfId="25794" xr:uid="{00000000-0005-0000-0000-0000E5900000}"/>
    <cellStyle name="Normal 12 5 3 3" xfId="25795" xr:uid="{00000000-0005-0000-0000-0000E6900000}"/>
    <cellStyle name="Normal 12 5 3_AVA DVA EL" xfId="25796" xr:uid="{00000000-0005-0000-0000-0000E7900000}"/>
    <cellStyle name="Normal 12 5 4" xfId="25797" xr:uid="{00000000-0005-0000-0000-0000E8900000}"/>
    <cellStyle name="Normal 12 5_AVA DVA EL" xfId="25798" xr:uid="{00000000-0005-0000-0000-0000E9900000}"/>
    <cellStyle name="Normal 12 6" xfId="7757" xr:uid="{00000000-0005-0000-0000-0000EA900000}"/>
    <cellStyle name="Normal 12 6 2" xfId="25799" xr:uid="{00000000-0005-0000-0000-0000EB900000}"/>
    <cellStyle name="Normal 12 6 2 2" xfId="25800" xr:uid="{00000000-0005-0000-0000-0000EC900000}"/>
    <cellStyle name="Normal 12 6 2 3" xfId="25801" xr:uid="{00000000-0005-0000-0000-0000ED900000}"/>
    <cellStyle name="Normal 12 6 2_AVA DVA EL" xfId="25802" xr:uid="{00000000-0005-0000-0000-0000EE900000}"/>
    <cellStyle name="Normal 12 6 3" xfId="25803" xr:uid="{00000000-0005-0000-0000-0000EF900000}"/>
    <cellStyle name="Normal 12 6_AVA DVA EL" xfId="25804" xr:uid="{00000000-0005-0000-0000-0000F0900000}"/>
    <cellStyle name="Normal 12 7" xfId="25805" xr:uid="{00000000-0005-0000-0000-0000F1900000}"/>
    <cellStyle name="Normal 12 7 2" xfId="25806" xr:uid="{00000000-0005-0000-0000-0000F2900000}"/>
    <cellStyle name="Normal 12 7 3" xfId="25807" xr:uid="{00000000-0005-0000-0000-0000F3900000}"/>
    <cellStyle name="Normal 12 7 4" xfId="36124" xr:uid="{00000000-0005-0000-0000-0000F4900000}"/>
    <cellStyle name="Normal 12 7_AVA DVA EL" xfId="25808" xr:uid="{00000000-0005-0000-0000-0000F5900000}"/>
    <cellStyle name="Normal 12 8" xfId="25809" xr:uid="{00000000-0005-0000-0000-0000F6900000}"/>
    <cellStyle name="Normal 12 8 2" xfId="25810" xr:uid="{00000000-0005-0000-0000-0000F7900000}"/>
    <cellStyle name="Normal 12 8 3" xfId="25811" xr:uid="{00000000-0005-0000-0000-0000F8900000}"/>
    <cellStyle name="Normal 12 8_AVA DVA EL" xfId="25812" xr:uid="{00000000-0005-0000-0000-0000F9900000}"/>
    <cellStyle name="Normal 12 9" xfId="50042" xr:uid="{00000000-0005-0000-0000-0000FA900000}"/>
    <cellStyle name="Normal 12_7. Other MTM adjustments" xfId="50043" xr:uid="{00000000-0005-0000-0000-0000FB900000}"/>
    <cellStyle name="Normal 120" xfId="7758" xr:uid="{00000000-0005-0000-0000-0000FC900000}"/>
    <cellStyle name="Normal 121" xfId="7759" xr:uid="{00000000-0005-0000-0000-0000FD900000}"/>
    <cellStyle name="Normal 122" xfId="36803" xr:uid="{00000000-0005-0000-0000-0000FE900000}"/>
    <cellStyle name="Normal 123" xfId="50044" xr:uid="{00000000-0005-0000-0000-0000FF900000}"/>
    <cellStyle name="Normal 124" xfId="50045" xr:uid="{00000000-0005-0000-0000-000000910000}"/>
    <cellStyle name="Normal 125" xfId="50046" xr:uid="{00000000-0005-0000-0000-000001910000}"/>
    <cellStyle name="Normal 126" xfId="50047" xr:uid="{00000000-0005-0000-0000-000002910000}"/>
    <cellStyle name="Normal 127" xfId="50048" xr:uid="{00000000-0005-0000-0000-000003910000}"/>
    <cellStyle name="Normal 128" xfId="50049" xr:uid="{00000000-0005-0000-0000-000004910000}"/>
    <cellStyle name="Normal 129" xfId="50050" xr:uid="{00000000-0005-0000-0000-000005910000}"/>
    <cellStyle name="Normal 13" xfId="7760" xr:uid="{00000000-0005-0000-0000-000006910000}"/>
    <cellStyle name="Normal 13 10" xfId="25813" xr:uid="{00000000-0005-0000-0000-000007910000}"/>
    <cellStyle name="Normal 13 10 2" xfId="25814" xr:uid="{00000000-0005-0000-0000-000008910000}"/>
    <cellStyle name="Normal 13 10_AVA DVA EL" xfId="25815" xr:uid="{00000000-0005-0000-0000-000009910000}"/>
    <cellStyle name="Normal 13 11" xfId="25816" xr:uid="{00000000-0005-0000-0000-00000A910000}"/>
    <cellStyle name="Normal 13 12" xfId="50051" xr:uid="{00000000-0005-0000-0000-00000B910000}"/>
    <cellStyle name="Normal 13 13" xfId="50052" xr:uid="{00000000-0005-0000-0000-00000C910000}"/>
    <cellStyle name="Normal 13 2" xfId="7761" xr:uid="{00000000-0005-0000-0000-00000D910000}"/>
    <cellStyle name="Normal 13 2 10" xfId="50053" xr:uid="{00000000-0005-0000-0000-00000E910000}"/>
    <cellStyle name="Normal 13 2 2" xfId="7762" xr:uid="{00000000-0005-0000-0000-00000F910000}"/>
    <cellStyle name="Normal 13 2 2 2" xfId="25817" xr:uid="{00000000-0005-0000-0000-000010910000}"/>
    <cellStyle name="Normal 13 2 2 2 2" xfId="25818" xr:uid="{00000000-0005-0000-0000-000011910000}"/>
    <cellStyle name="Normal 13 2 2 2 3" xfId="25819" xr:uid="{00000000-0005-0000-0000-000012910000}"/>
    <cellStyle name="Normal 13 2 2 2 4" xfId="36352" xr:uid="{00000000-0005-0000-0000-000013910000}"/>
    <cellStyle name="Normal 13 2 2 2_AVA DVA EL" xfId="25820" xr:uid="{00000000-0005-0000-0000-000014910000}"/>
    <cellStyle name="Normal 13 2 2 3" xfId="25821" xr:uid="{00000000-0005-0000-0000-000015910000}"/>
    <cellStyle name="Normal 13 2 2 3 2" xfId="25822" xr:uid="{00000000-0005-0000-0000-000016910000}"/>
    <cellStyle name="Normal 13 2 2 3_AVA DVA EL" xfId="25823" xr:uid="{00000000-0005-0000-0000-000017910000}"/>
    <cellStyle name="Normal 13 2 2 4" xfId="25824" xr:uid="{00000000-0005-0000-0000-000018910000}"/>
    <cellStyle name="Normal 13 2 2 5" xfId="25825" xr:uid="{00000000-0005-0000-0000-000019910000}"/>
    <cellStyle name="Normal 13 2 2 6" xfId="50054" xr:uid="{00000000-0005-0000-0000-00001A910000}"/>
    <cellStyle name="Normal 13 2 2_AVA DVA EL" xfId="25826" xr:uid="{00000000-0005-0000-0000-00001B910000}"/>
    <cellStyle name="Normal 13 2 3" xfId="25827" xr:uid="{00000000-0005-0000-0000-00001C910000}"/>
    <cellStyle name="Normal 13 2 3 2" xfId="25828" xr:uid="{00000000-0005-0000-0000-00001D910000}"/>
    <cellStyle name="Normal 13 2 3 2 2" xfId="25829" xr:uid="{00000000-0005-0000-0000-00001E910000}"/>
    <cellStyle name="Normal 13 2 3 2_AVA DVA EL" xfId="25830" xr:uid="{00000000-0005-0000-0000-00001F910000}"/>
    <cellStyle name="Normal 13 2 3 3" xfId="25831" xr:uid="{00000000-0005-0000-0000-000020910000}"/>
    <cellStyle name="Normal 13 2 3 4" xfId="25832" xr:uid="{00000000-0005-0000-0000-000021910000}"/>
    <cellStyle name="Normal 13 2 3 5" xfId="36155" xr:uid="{00000000-0005-0000-0000-000022910000}"/>
    <cellStyle name="Normal 13 2 3 6" xfId="36018" xr:uid="{00000000-0005-0000-0000-000023910000}"/>
    <cellStyle name="Normal 13 2 3_AVA DVA EL" xfId="25833" xr:uid="{00000000-0005-0000-0000-000024910000}"/>
    <cellStyle name="Normal 13 2 4" xfId="25834" xr:uid="{00000000-0005-0000-0000-000025910000}"/>
    <cellStyle name="Normal 13 2 4 2" xfId="25835" xr:uid="{00000000-0005-0000-0000-000026910000}"/>
    <cellStyle name="Normal 13 2 4 2 2" xfId="25836" xr:uid="{00000000-0005-0000-0000-000027910000}"/>
    <cellStyle name="Normal 13 2 4 2_AVA DVA EL" xfId="25837" xr:uid="{00000000-0005-0000-0000-000028910000}"/>
    <cellStyle name="Normal 13 2 4 3" xfId="25838" xr:uid="{00000000-0005-0000-0000-000029910000}"/>
    <cellStyle name="Normal 13 2 4 4" xfId="25839" xr:uid="{00000000-0005-0000-0000-00002A910000}"/>
    <cellStyle name="Normal 13 2 4 5" xfId="50055" xr:uid="{00000000-0005-0000-0000-00002B910000}"/>
    <cellStyle name="Normal 13 2 4_AVA DVA EL" xfId="25840" xr:uid="{00000000-0005-0000-0000-00002C910000}"/>
    <cellStyle name="Normal 13 2 5" xfId="25841" xr:uid="{00000000-0005-0000-0000-00002D910000}"/>
    <cellStyle name="Normal 13 2 5 2" xfId="25842" xr:uid="{00000000-0005-0000-0000-00002E910000}"/>
    <cellStyle name="Normal 13 2 5 3" xfId="25843" xr:uid="{00000000-0005-0000-0000-00002F910000}"/>
    <cellStyle name="Normal 13 2 5 4" xfId="50056" xr:uid="{00000000-0005-0000-0000-000030910000}"/>
    <cellStyle name="Normal 13 2 5_AVA DVA EL" xfId="25844" xr:uid="{00000000-0005-0000-0000-000031910000}"/>
    <cellStyle name="Normal 13 2 6" xfId="25845" xr:uid="{00000000-0005-0000-0000-000032910000}"/>
    <cellStyle name="Normal 13 2 6 2" xfId="25846" xr:uid="{00000000-0005-0000-0000-000033910000}"/>
    <cellStyle name="Normal 13 2 6_AVA DVA EL" xfId="25847" xr:uid="{00000000-0005-0000-0000-000034910000}"/>
    <cellStyle name="Normal 13 2 7" xfId="25848" xr:uid="{00000000-0005-0000-0000-000035910000}"/>
    <cellStyle name="Normal 13 2 8" xfId="25849" xr:uid="{00000000-0005-0000-0000-000036910000}"/>
    <cellStyle name="Normal 13 2 9" xfId="50057" xr:uid="{00000000-0005-0000-0000-000037910000}"/>
    <cellStyle name="Normal 13 2_Ark1" xfId="50058" xr:uid="{00000000-0005-0000-0000-000038910000}"/>
    <cellStyle name="Normal 13 3" xfId="7763" xr:uid="{00000000-0005-0000-0000-000039910000}"/>
    <cellStyle name="Normal 13 3 2" xfId="25850" xr:uid="{00000000-0005-0000-0000-00003A910000}"/>
    <cellStyle name="Normal 13 3 2 2" xfId="25851" xr:uid="{00000000-0005-0000-0000-00003B910000}"/>
    <cellStyle name="Normal 13 3 2 3" xfId="25852" xr:uid="{00000000-0005-0000-0000-00003C910000}"/>
    <cellStyle name="Normal 13 3 2 4" xfId="36185" xr:uid="{00000000-0005-0000-0000-00003D910000}"/>
    <cellStyle name="Normal 13 3 2_AVA DVA EL" xfId="25853" xr:uid="{00000000-0005-0000-0000-00003E910000}"/>
    <cellStyle name="Normal 13 3 3" xfId="25854" xr:uid="{00000000-0005-0000-0000-00003F910000}"/>
    <cellStyle name="Normal 13 3 3 2" xfId="25855" xr:uid="{00000000-0005-0000-0000-000040910000}"/>
    <cellStyle name="Normal 13 3 3_AVA DVA EL" xfId="25856" xr:uid="{00000000-0005-0000-0000-000041910000}"/>
    <cellStyle name="Normal 13 3 4" xfId="25857" xr:uid="{00000000-0005-0000-0000-000042910000}"/>
    <cellStyle name="Normal 13 3 5" xfId="25858" xr:uid="{00000000-0005-0000-0000-000043910000}"/>
    <cellStyle name="Normal 13 3 6" xfId="50059" xr:uid="{00000000-0005-0000-0000-000044910000}"/>
    <cellStyle name="Normal 13 3 7" xfId="50060" xr:uid="{00000000-0005-0000-0000-000045910000}"/>
    <cellStyle name="Normal 13 3_AVA DVA EL" xfId="25859" xr:uid="{00000000-0005-0000-0000-000046910000}"/>
    <cellStyle name="Normal 13 4" xfId="7764" xr:uid="{00000000-0005-0000-0000-000047910000}"/>
    <cellStyle name="Normal 13 4 2" xfId="25860" xr:uid="{00000000-0005-0000-0000-000048910000}"/>
    <cellStyle name="Normal 13 4 2 2" xfId="25861" xr:uid="{00000000-0005-0000-0000-000049910000}"/>
    <cellStyle name="Normal 13 4 2 3" xfId="25862" xr:uid="{00000000-0005-0000-0000-00004A910000}"/>
    <cellStyle name="Normal 13 4 2 4" xfId="36338" xr:uid="{00000000-0005-0000-0000-00004B910000}"/>
    <cellStyle name="Normal 13 4 2_AVA DVA EL" xfId="25863" xr:uid="{00000000-0005-0000-0000-00004C910000}"/>
    <cellStyle name="Normal 13 4 3" xfId="25864" xr:uid="{00000000-0005-0000-0000-00004D910000}"/>
    <cellStyle name="Normal 13 4 3 2" xfId="25865" xr:uid="{00000000-0005-0000-0000-00004E910000}"/>
    <cellStyle name="Normal 13 4 3_AVA DVA EL" xfId="25866" xr:uid="{00000000-0005-0000-0000-00004F910000}"/>
    <cellStyle name="Normal 13 4 4" xfId="25867" xr:uid="{00000000-0005-0000-0000-000050910000}"/>
    <cellStyle name="Normal 13 4 5" xfId="25868" xr:uid="{00000000-0005-0000-0000-000051910000}"/>
    <cellStyle name="Normal 13 4 6" xfId="50061" xr:uid="{00000000-0005-0000-0000-000052910000}"/>
    <cellStyle name="Normal 13 4 7" xfId="50062" xr:uid="{00000000-0005-0000-0000-000053910000}"/>
    <cellStyle name="Normal 13 4_AVA DVA EL" xfId="25869" xr:uid="{00000000-0005-0000-0000-000054910000}"/>
    <cellStyle name="Normal 13 5" xfId="7765" xr:uid="{00000000-0005-0000-0000-000055910000}"/>
    <cellStyle name="Normal 13 5 2" xfId="25870" xr:uid="{00000000-0005-0000-0000-000056910000}"/>
    <cellStyle name="Normal 13 5 2 2" xfId="25871" xr:uid="{00000000-0005-0000-0000-000057910000}"/>
    <cellStyle name="Normal 13 5 2 3" xfId="25872" xr:uid="{00000000-0005-0000-0000-000058910000}"/>
    <cellStyle name="Normal 13 5 2_AVA DVA EL" xfId="25873" xr:uid="{00000000-0005-0000-0000-000059910000}"/>
    <cellStyle name="Normal 13 5 3" xfId="25874" xr:uid="{00000000-0005-0000-0000-00005A910000}"/>
    <cellStyle name="Normal 13 5 3 2" xfId="25875" xr:uid="{00000000-0005-0000-0000-00005B910000}"/>
    <cellStyle name="Normal 13 5 3_AVA DVA EL" xfId="25876" xr:uid="{00000000-0005-0000-0000-00005C910000}"/>
    <cellStyle name="Normal 13 5 4" xfId="25877" xr:uid="{00000000-0005-0000-0000-00005D910000}"/>
    <cellStyle name="Normal 13 5 5" xfId="25878" xr:uid="{00000000-0005-0000-0000-00005E910000}"/>
    <cellStyle name="Normal 13 5 6" xfId="50063" xr:uid="{00000000-0005-0000-0000-00005F910000}"/>
    <cellStyle name="Normal 13 5_AVA DVA EL" xfId="25879" xr:uid="{00000000-0005-0000-0000-000060910000}"/>
    <cellStyle name="Normal 13 6" xfId="7766" xr:uid="{00000000-0005-0000-0000-000061910000}"/>
    <cellStyle name="Normal 13 6 2" xfId="25880" xr:uid="{00000000-0005-0000-0000-000062910000}"/>
    <cellStyle name="Normal 13 6 2 2" xfId="25881" xr:uid="{00000000-0005-0000-0000-000063910000}"/>
    <cellStyle name="Normal 13 6 2 3" xfId="25882" xr:uid="{00000000-0005-0000-0000-000064910000}"/>
    <cellStyle name="Normal 13 6 2_AVA DVA EL" xfId="25883" xr:uid="{00000000-0005-0000-0000-000065910000}"/>
    <cellStyle name="Normal 13 6 3" xfId="25884" xr:uid="{00000000-0005-0000-0000-000066910000}"/>
    <cellStyle name="Normal 13 6 3 2" xfId="25885" xr:uid="{00000000-0005-0000-0000-000067910000}"/>
    <cellStyle name="Normal 13 6 3_AVA DVA EL" xfId="25886" xr:uid="{00000000-0005-0000-0000-000068910000}"/>
    <cellStyle name="Normal 13 6 4" xfId="25887" xr:uid="{00000000-0005-0000-0000-000069910000}"/>
    <cellStyle name="Normal 13 6 5" xfId="25888" xr:uid="{00000000-0005-0000-0000-00006A910000}"/>
    <cellStyle name="Normal 13 6 6" xfId="50064" xr:uid="{00000000-0005-0000-0000-00006B910000}"/>
    <cellStyle name="Normal 13 6_AVA DVA EL" xfId="25889" xr:uid="{00000000-0005-0000-0000-00006C910000}"/>
    <cellStyle name="Normal 13 7" xfId="25890" xr:uid="{00000000-0005-0000-0000-00006D910000}"/>
    <cellStyle name="Normal 13 7 2" xfId="25891" xr:uid="{00000000-0005-0000-0000-00006E910000}"/>
    <cellStyle name="Normal 13 7 3" xfId="25892" xr:uid="{00000000-0005-0000-0000-00006F910000}"/>
    <cellStyle name="Normal 13 7 4" xfId="36128" xr:uid="{00000000-0005-0000-0000-000070910000}"/>
    <cellStyle name="Normal 13 7_AVA DVA EL" xfId="25893" xr:uid="{00000000-0005-0000-0000-000071910000}"/>
    <cellStyle name="Normal 13 8" xfId="25894" xr:uid="{00000000-0005-0000-0000-000072910000}"/>
    <cellStyle name="Normal 13 8 2" xfId="25895" xr:uid="{00000000-0005-0000-0000-000073910000}"/>
    <cellStyle name="Normal 13 8 3" xfId="25896" xr:uid="{00000000-0005-0000-0000-000074910000}"/>
    <cellStyle name="Normal 13 8_AVA DVA EL" xfId="25897" xr:uid="{00000000-0005-0000-0000-000075910000}"/>
    <cellStyle name="Normal 13 9" xfId="25898" xr:uid="{00000000-0005-0000-0000-000076910000}"/>
    <cellStyle name="Normal 13 9 2" xfId="25899" xr:uid="{00000000-0005-0000-0000-000077910000}"/>
    <cellStyle name="Normal 13 9 3" xfId="25900" xr:uid="{00000000-0005-0000-0000-000078910000}"/>
    <cellStyle name="Normal 13 9_AVA DVA EL" xfId="25901" xr:uid="{00000000-0005-0000-0000-000079910000}"/>
    <cellStyle name="Normal 13_3. Chng in credit spreads" xfId="50065" xr:uid="{00000000-0005-0000-0000-00007A910000}"/>
    <cellStyle name="Normal 130" xfId="50066" xr:uid="{00000000-0005-0000-0000-00007B910000}"/>
    <cellStyle name="Normal 131" xfId="50067" xr:uid="{00000000-0005-0000-0000-00007C910000}"/>
    <cellStyle name="Normal 132" xfId="50068" xr:uid="{00000000-0005-0000-0000-00007D910000}"/>
    <cellStyle name="Normal 14" xfId="7767" xr:uid="{00000000-0005-0000-0000-00007E910000}"/>
    <cellStyle name="Normal 14 2" xfId="7768" xr:uid="{00000000-0005-0000-0000-00007F910000}"/>
    <cellStyle name="Normal 14 2 2" xfId="36158" xr:uid="{00000000-0005-0000-0000-000080910000}"/>
    <cellStyle name="Normal 14 2 2 2" xfId="40117" xr:uid="{00000000-0005-0000-0000-000081910000}"/>
    <cellStyle name="Normal 14 2_LR2" xfId="53217" xr:uid="{30BCE7C6-F90A-4F69-B441-179430B1826D}"/>
    <cellStyle name="Normal 14 3" xfId="7769" xr:uid="{00000000-0005-0000-0000-000082910000}"/>
    <cellStyle name="Normal 14 3 2" xfId="25902" xr:uid="{00000000-0005-0000-0000-000083910000}"/>
    <cellStyle name="Normal 14 3 2 2" xfId="36188" xr:uid="{00000000-0005-0000-0000-000084910000}"/>
    <cellStyle name="Normal 14 3 2 3" xfId="40118" xr:uid="{00000000-0005-0000-0000-000085910000}"/>
    <cellStyle name="Normal 14 3 3" xfId="40119" xr:uid="{00000000-0005-0000-0000-000086910000}"/>
    <cellStyle name="Normal 14 3_AVA DVA EL" xfId="25903" xr:uid="{00000000-0005-0000-0000-000087910000}"/>
    <cellStyle name="Normal 14 4" xfId="25904" xr:uid="{00000000-0005-0000-0000-000088910000}"/>
    <cellStyle name="Normal 14 4 2" xfId="25905" xr:uid="{00000000-0005-0000-0000-000089910000}"/>
    <cellStyle name="Normal 14 4 3" xfId="25906" xr:uid="{00000000-0005-0000-0000-00008A910000}"/>
    <cellStyle name="Normal 14 4 4" xfId="36103" xr:uid="{00000000-0005-0000-0000-00008B910000}"/>
    <cellStyle name="Normal 14 4 5" xfId="40120" xr:uid="{00000000-0005-0000-0000-00008C910000}"/>
    <cellStyle name="Normal 14 4_AVA DVA EL" xfId="25907" xr:uid="{00000000-0005-0000-0000-00008D910000}"/>
    <cellStyle name="Normal 14 5" xfId="25908" xr:uid="{00000000-0005-0000-0000-00008E910000}"/>
    <cellStyle name="Normal 14 5 2" xfId="25909" xr:uid="{00000000-0005-0000-0000-00008F910000}"/>
    <cellStyle name="Normal 14 5 3" xfId="25910" xr:uid="{00000000-0005-0000-0000-000090910000}"/>
    <cellStyle name="Normal 14 5_AVA DVA EL" xfId="25911" xr:uid="{00000000-0005-0000-0000-000091910000}"/>
    <cellStyle name="Normal 14 6" xfId="50069" xr:uid="{00000000-0005-0000-0000-000092910000}"/>
    <cellStyle name="Normal 14_7. Other MTM adjustments" xfId="50070" xr:uid="{00000000-0005-0000-0000-000093910000}"/>
    <cellStyle name="Normal 15" xfId="7770" xr:uid="{00000000-0005-0000-0000-000094910000}"/>
    <cellStyle name="Normal 15 10" xfId="25912" xr:uid="{00000000-0005-0000-0000-000095910000}"/>
    <cellStyle name="Normal 15 2" xfId="25913" xr:uid="{00000000-0005-0000-0000-000096910000}"/>
    <cellStyle name="Normal 15 2 2" xfId="25914" xr:uid="{00000000-0005-0000-0000-000097910000}"/>
    <cellStyle name="Normal 15 2 2 2" xfId="25915" xr:uid="{00000000-0005-0000-0000-000098910000}"/>
    <cellStyle name="Normal 15 2 2 3" xfId="25916" xr:uid="{00000000-0005-0000-0000-000099910000}"/>
    <cellStyle name="Normal 15 2 2_AVA DVA EL" xfId="25917" xr:uid="{00000000-0005-0000-0000-00009A910000}"/>
    <cellStyle name="Normal 15 2 3" xfId="25918" xr:uid="{00000000-0005-0000-0000-00009B910000}"/>
    <cellStyle name="Normal 15 2 4" xfId="25919" xr:uid="{00000000-0005-0000-0000-00009C910000}"/>
    <cellStyle name="Normal 15 2 5" xfId="36189" xr:uid="{00000000-0005-0000-0000-00009D910000}"/>
    <cellStyle name="Normal 15 2 6" xfId="36440" xr:uid="{00000000-0005-0000-0000-00009E910000}"/>
    <cellStyle name="Normal 15 2_AVA DVA EL" xfId="25920" xr:uid="{00000000-0005-0000-0000-00009F910000}"/>
    <cellStyle name="Normal 15 3" xfId="25921" xr:uid="{00000000-0005-0000-0000-0000A0910000}"/>
    <cellStyle name="Normal 15 3 2" xfId="25922" xr:uid="{00000000-0005-0000-0000-0000A1910000}"/>
    <cellStyle name="Normal 15 3 2 2" xfId="50071" xr:uid="{00000000-0005-0000-0000-0000A2910000}"/>
    <cellStyle name="Normal 15 3 3" xfId="25923" xr:uid="{00000000-0005-0000-0000-0000A3910000}"/>
    <cellStyle name="Normal 15 3 4" xfId="40121" xr:uid="{00000000-0005-0000-0000-0000A4910000}"/>
    <cellStyle name="Normal 15 3_3. Chng in credit spreads" xfId="50072" xr:uid="{00000000-0005-0000-0000-0000A5910000}"/>
    <cellStyle name="Normal 15 4" xfId="25924" xr:uid="{00000000-0005-0000-0000-0000A6910000}"/>
    <cellStyle name="Normal 15 4 2" xfId="25925" xr:uid="{00000000-0005-0000-0000-0000A7910000}"/>
    <cellStyle name="Normal 15 4 3" xfId="25926" xr:uid="{00000000-0005-0000-0000-0000A8910000}"/>
    <cellStyle name="Normal 15 4 4" xfId="50073" xr:uid="{00000000-0005-0000-0000-0000A9910000}"/>
    <cellStyle name="Normal 15 4_AVA DVA EL" xfId="25927" xr:uid="{00000000-0005-0000-0000-0000AA910000}"/>
    <cellStyle name="Normal 15 5" xfId="25928" xr:uid="{00000000-0005-0000-0000-0000AB910000}"/>
    <cellStyle name="Normal 15 5 2" xfId="25929" xr:uid="{00000000-0005-0000-0000-0000AC910000}"/>
    <cellStyle name="Normal 15 5 3" xfId="25930" xr:uid="{00000000-0005-0000-0000-0000AD910000}"/>
    <cellStyle name="Normal 15 5_AVA DVA EL" xfId="25931" xr:uid="{00000000-0005-0000-0000-0000AE910000}"/>
    <cellStyle name="Normal 15 6" xfId="25932" xr:uid="{00000000-0005-0000-0000-0000AF910000}"/>
    <cellStyle name="Normal 15 6 2" xfId="25933" xr:uid="{00000000-0005-0000-0000-0000B0910000}"/>
    <cellStyle name="Normal 15 6 3" xfId="25934" xr:uid="{00000000-0005-0000-0000-0000B1910000}"/>
    <cellStyle name="Normal 15 6_AVA DVA EL" xfId="25935" xr:uid="{00000000-0005-0000-0000-0000B2910000}"/>
    <cellStyle name="Normal 15 7" xfId="25936" xr:uid="{00000000-0005-0000-0000-0000B3910000}"/>
    <cellStyle name="Normal 15 7 2" xfId="25937" xr:uid="{00000000-0005-0000-0000-0000B4910000}"/>
    <cellStyle name="Normal 15 7 3" xfId="25938" xr:uid="{00000000-0005-0000-0000-0000B5910000}"/>
    <cellStyle name="Normal 15 7_AVA DVA EL" xfId="25939" xr:uid="{00000000-0005-0000-0000-0000B6910000}"/>
    <cellStyle name="Normal 15 8" xfId="25940" xr:uid="{00000000-0005-0000-0000-0000B7910000}"/>
    <cellStyle name="Normal 15 8 2" xfId="25941" xr:uid="{00000000-0005-0000-0000-0000B8910000}"/>
    <cellStyle name="Normal 15 8 3" xfId="25942" xr:uid="{00000000-0005-0000-0000-0000B9910000}"/>
    <cellStyle name="Normal 15 8_AVA DVA EL" xfId="25943" xr:uid="{00000000-0005-0000-0000-0000BA910000}"/>
    <cellStyle name="Normal 15 9" xfId="25944" xr:uid="{00000000-0005-0000-0000-0000BB910000}"/>
    <cellStyle name="Normal 15 9 2" xfId="25945" xr:uid="{00000000-0005-0000-0000-0000BC910000}"/>
    <cellStyle name="Normal 15 9 3" xfId="25946" xr:uid="{00000000-0005-0000-0000-0000BD910000}"/>
    <cellStyle name="Normal 15 9_AVA DVA EL" xfId="25947" xr:uid="{00000000-0005-0000-0000-0000BE910000}"/>
    <cellStyle name="Normal 15_7. Other MTM adjustments" xfId="50074" xr:uid="{00000000-0005-0000-0000-0000BF910000}"/>
    <cellStyle name="Normal 16" xfId="7771" xr:uid="{00000000-0005-0000-0000-0000C0910000}"/>
    <cellStyle name="Normal 16 2" xfId="25948" xr:uid="{00000000-0005-0000-0000-0000C1910000}"/>
    <cellStyle name="Normal 16 2 2" xfId="25949" xr:uid="{00000000-0005-0000-0000-0000C2910000}"/>
    <cellStyle name="Normal 16 2 3" xfId="25950" xr:uid="{00000000-0005-0000-0000-0000C3910000}"/>
    <cellStyle name="Normal 16 2 4" xfId="36192" xr:uid="{00000000-0005-0000-0000-0000C4910000}"/>
    <cellStyle name="Normal 16 2_AVA DVA EL" xfId="25951" xr:uid="{00000000-0005-0000-0000-0000C5910000}"/>
    <cellStyle name="Normal 16 3" xfId="25952" xr:uid="{00000000-0005-0000-0000-0000C6910000}"/>
    <cellStyle name="Normal 16 3 2" xfId="25953" xr:uid="{00000000-0005-0000-0000-0000C7910000}"/>
    <cellStyle name="Normal 16 3 3" xfId="25954" xr:uid="{00000000-0005-0000-0000-0000C8910000}"/>
    <cellStyle name="Normal 16 3 4" xfId="40122" xr:uid="{00000000-0005-0000-0000-0000C9910000}"/>
    <cellStyle name="Normal 16 3_AVA DVA EL" xfId="25955" xr:uid="{00000000-0005-0000-0000-0000CA910000}"/>
    <cellStyle name="Normal 16 4" xfId="25956" xr:uid="{00000000-0005-0000-0000-0000CB910000}"/>
    <cellStyle name="Normal 16 4 2" xfId="25957" xr:uid="{00000000-0005-0000-0000-0000CC910000}"/>
    <cellStyle name="Normal 16 4 3" xfId="25958" xr:uid="{00000000-0005-0000-0000-0000CD910000}"/>
    <cellStyle name="Normal 16 4 4" xfId="50075" xr:uid="{00000000-0005-0000-0000-0000CE910000}"/>
    <cellStyle name="Normal 16 4_AVA DVA EL" xfId="25959" xr:uid="{00000000-0005-0000-0000-0000CF910000}"/>
    <cellStyle name="Normal 16 5" xfId="25960" xr:uid="{00000000-0005-0000-0000-0000D0910000}"/>
    <cellStyle name="Normal 16 5 2" xfId="25961" xr:uid="{00000000-0005-0000-0000-0000D1910000}"/>
    <cellStyle name="Normal 16 5 3" xfId="25962" xr:uid="{00000000-0005-0000-0000-0000D2910000}"/>
    <cellStyle name="Normal 16 5_AVA DVA EL" xfId="25963" xr:uid="{00000000-0005-0000-0000-0000D3910000}"/>
    <cellStyle name="Normal 16 6" xfId="25964" xr:uid="{00000000-0005-0000-0000-0000D4910000}"/>
    <cellStyle name="Normal 16 6 2" xfId="25965" xr:uid="{00000000-0005-0000-0000-0000D5910000}"/>
    <cellStyle name="Normal 16 6 3" xfId="25966" xr:uid="{00000000-0005-0000-0000-0000D6910000}"/>
    <cellStyle name="Normal 16 6_AVA DVA EL" xfId="25967" xr:uid="{00000000-0005-0000-0000-0000D7910000}"/>
    <cellStyle name="Normal 16 7" xfId="25968" xr:uid="{00000000-0005-0000-0000-0000D8910000}"/>
    <cellStyle name="Normal 16 7 2" xfId="25969" xr:uid="{00000000-0005-0000-0000-0000D9910000}"/>
    <cellStyle name="Normal 16 7 3" xfId="25970" xr:uid="{00000000-0005-0000-0000-0000DA910000}"/>
    <cellStyle name="Normal 16 7_AVA DVA EL" xfId="25971" xr:uid="{00000000-0005-0000-0000-0000DB910000}"/>
    <cellStyle name="Normal 16 8" xfId="25972" xr:uid="{00000000-0005-0000-0000-0000DC910000}"/>
    <cellStyle name="Normal 16 8 2" xfId="25973" xr:uid="{00000000-0005-0000-0000-0000DD910000}"/>
    <cellStyle name="Normal 16 8 3" xfId="25974" xr:uid="{00000000-0005-0000-0000-0000DE910000}"/>
    <cellStyle name="Normal 16 8_AVA DVA EL" xfId="25975" xr:uid="{00000000-0005-0000-0000-0000DF910000}"/>
    <cellStyle name="Normal 16 9" xfId="25976" xr:uid="{00000000-0005-0000-0000-0000E0910000}"/>
    <cellStyle name="Normal 16_3. Chng in credit spreads" xfId="50076" xr:uid="{00000000-0005-0000-0000-0000E1910000}"/>
    <cellStyle name="Normal 17" xfId="7772" xr:uid="{00000000-0005-0000-0000-0000E2910000}"/>
    <cellStyle name="Normal 17 10" xfId="50077" xr:uid="{00000000-0005-0000-0000-0000E3910000}"/>
    <cellStyle name="Normal 17 11" xfId="50078" xr:uid="{00000000-0005-0000-0000-0000E4910000}"/>
    <cellStyle name="Normal 17 2" xfId="7773" xr:uid="{00000000-0005-0000-0000-0000E5910000}"/>
    <cellStyle name="Normal 17 2 2" xfId="25977" xr:uid="{00000000-0005-0000-0000-0000E6910000}"/>
    <cellStyle name="Normal 17 2 2 2" xfId="25978" xr:uid="{00000000-0005-0000-0000-0000E7910000}"/>
    <cellStyle name="Normal 17 2 2 3" xfId="25979" xr:uid="{00000000-0005-0000-0000-0000E8910000}"/>
    <cellStyle name="Normal 17 2 2_AVA DVA EL" xfId="25980" xr:uid="{00000000-0005-0000-0000-0000E9910000}"/>
    <cellStyle name="Normal 17 2 3" xfId="25981" xr:uid="{00000000-0005-0000-0000-0000EA910000}"/>
    <cellStyle name="Normal 17 2 4" xfId="50079" xr:uid="{00000000-0005-0000-0000-0000EB910000}"/>
    <cellStyle name="Normal 17 2_AVA DVA EL" xfId="25982" xr:uid="{00000000-0005-0000-0000-0000EC910000}"/>
    <cellStyle name="Normal 17 3" xfId="7774" xr:uid="{00000000-0005-0000-0000-0000ED910000}"/>
    <cellStyle name="Normal 17 3 2" xfId="25983" xr:uid="{00000000-0005-0000-0000-0000EE910000}"/>
    <cellStyle name="Normal 17 3 2 2" xfId="25984" xr:uid="{00000000-0005-0000-0000-0000EF910000}"/>
    <cellStyle name="Normal 17 3 2 3" xfId="25985" xr:uid="{00000000-0005-0000-0000-0000F0910000}"/>
    <cellStyle name="Normal 17 3 2_AVA DVA EL" xfId="25986" xr:uid="{00000000-0005-0000-0000-0000F1910000}"/>
    <cellStyle name="Normal 17 3 3" xfId="25987" xr:uid="{00000000-0005-0000-0000-0000F2910000}"/>
    <cellStyle name="Normal 17 3 4" xfId="50080" xr:uid="{00000000-0005-0000-0000-0000F3910000}"/>
    <cellStyle name="Normal 17 3_AVA DVA EL" xfId="25988" xr:uid="{00000000-0005-0000-0000-0000F4910000}"/>
    <cellStyle name="Normal 17 4" xfId="25989" xr:uid="{00000000-0005-0000-0000-0000F5910000}"/>
    <cellStyle name="Normal 17 4 2" xfId="25990" xr:uid="{00000000-0005-0000-0000-0000F6910000}"/>
    <cellStyle name="Normal 17 4 2 2" xfId="25991" xr:uid="{00000000-0005-0000-0000-0000F7910000}"/>
    <cellStyle name="Normal 17 4 2 3" xfId="25992" xr:uid="{00000000-0005-0000-0000-0000F8910000}"/>
    <cellStyle name="Normal 17 4 2_AVA DVA EL" xfId="25993" xr:uid="{00000000-0005-0000-0000-0000F9910000}"/>
    <cellStyle name="Normal 17 4 3" xfId="25994" xr:uid="{00000000-0005-0000-0000-0000FA910000}"/>
    <cellStyle name="Normal 17 4 4" xfId="25995" xr:uid="{00000000-0005-0000-0000-0000FB910000}"/>
    <cellStyle name="Normal 17 4_AVA DVA EL" xfId="25996" xr:uid="{00000000-0005-0000-0000-0000FC910000}"/>
    <cellStyle name="Normal 17 5" xfId="25997" xr:uid="{00000000-0005-0000-0000-0000FD910000}"/>
    <cellStyle name="Normal 17 5 2" xfId="25998" xr:uid="{00000000-0005-0000-0000-0000FE910000}"/>
    <cellStyle name="Normal 17 5 3" xfId="25999" xr:uid="{00000000-0005-0000-0000-0000FF910000}"/>
    <cellStyle name="Normal 17 5_AVA DVA EL" xfId="26000" xr:uid="{00000000-0005-0000-0000-000000920000}"/>
    <cellStyle name="Normal 17 6" xfId="26001" xr:uid="{00000000-0005-0000-0000-000001920000}"/>
    <cellStyle name="Normal 17 6 2" xfId="26002" xr:uid="{00000000-0005-0000-0000-000002920000}"/>
    <cellStyle name="Normal 17 6 3" xfId="26003" xr:uid="{00000000-0005-0000-0000-000003920000}"/>
    <cellStyle name="Normal 17 6_AVA DVA EL" xfId="26004" xr:uid="{00000000-0005-0000-0000-000004920000}"/>
    <cellStyle name="Normal 17 7" xfId="26005" xr:uid="{00000000-0005-0000-0000-000005920000}"/>
    <cellStyle name="Normal 17 7 2" xfId="26006" xr:uid="{00000000-0005-0000-0000-000006920000}"/>
    <cellStyle name="Normal 17 7 3" xfId="26007" xr:uid="{00000000-0005-0000-0000-000007920000}"/>
    <cellStyle name="Normal 17 7_AVA DVA EL" xfId="26008" xr:uid="{00000000-0005-0000-0000-000008920000}"/>
    <cellStyle name="Normal 17 8" xfId="26009" xr:uid="{00000000-0005-0000-0000-000009920000}"/>
    <cellStyle name="Normal 17 8 2" xfId="26010" xr:uid="{00000000-0005-0000-0000-00000A920000}"/>
    <cellStyle name="Normal 17 8 3" xfId="26011" xr:uid="{00000000-0005-0000-0000-00000B920000}"/>
    <cellStyle name="Normal 17 8_AVA DVA EL" xfId="26012" xr:uid="{00000000-0005-0000-0000-00000C920000}"/>
    <cellStyle name="Normal 17 9" xfId="26013" xr:uid="{00000000-0005-0000-0000-00000D920000}"/>
    <cellStyle name="Normal 17_7. Other MTM adjustments" xfId="50081" xr:uid="{00000000-0005-0000-0000-00000E920000}"/>
    <cellStyle name="Normal 18" xfId="7775" xr:uid="{00000000-0005-0000-0000-00000F920000}"/>
    <cellStyle name="Normal 18 2" xfId="7776" xr:uid="{00000000-0005-0000-0000-000010920000}"/>
    <cellStyle name="Normal 18 2 2" xfId="26014" xr:uid="{00000000-0005-0000-0000-000011920000}"/>
    <cellStyle name="Normal 18 2 2 2" xfId="26015" xr:uid="{00000000-0005-0000-0000-000012920000}"/>
    <cellStyle name="Normal 18 2 2 3" xfId="26016" xr:uid="{00000000-0005-0000-0000-000013920000}"/>
    <cellStyle name="Normal 18 2 2_AVA DVA EL" xfId="26017" xr:uid="{00000000-0005-0000-0000-000014920000}"/>
    <cellStyle name="Normal 18 2 3" xfId="26018" xr:uid="{00000000-0005-0000-0000-000015920000}"/>
    <cellStyle name="Normal 18 2 4" xfId="40123" xr:uid="{00000000-0005-0000-0000-000016920000}"/>
    <cellStyle name="Normal 18 2_AVA DVA EL" xfId="26019" xr:uid="{00000000-0005-0000-0000-000017920000}"/>
    <cellStyle name="Normal 18 3" xfId="26020" xr:uid="{00000000-0005-0000-0000-000018920000}"/>
    <cellStyle name="Normal 18 3 2" xfId="26021" xr:uid="{00000000-0005-0000-0000-000019920000}"/>
    <cellStyle name="Normal 18 3 3" xfId="26022" xr:uid="{00000000-0005-0000-0000-00001A920000}"/>
    <cellStyle name="Normal 18 3_AVA DVA EL" xfId="26023" xr:uid="{00000000-0005-0000-0000-00001B920000}"/>
    <cellStyle name="Normal 18 4" xfId="26024" xr:uid="{00000000-0005-0000-0000-00001C920000}"/>
    <cellStyle name="Normal 18 4 2" xfId="26025" xr:uid="{00000000-0005-0000-0000-00001D920000}"/>
    <cellStyle name="Normal 18 4 3" xfId="26026" xr:uid="{00000000-0005-0000-0000-00001E920000}"/>
    <cellStyle name="Normal 18 4_AVA DVA EL" xfId="26027" xr:uid="{00000000-0005-0000-0000-00001F920000}"/>
    <cellStyle name="Normal 18 5" xfId="26028" xr:uid="{00000000-0005-0000-0000-000020920000}"/>
    <cellStyle name="Normal 18 5 2" xfId="26029" xr:uid="{00000000-0005-0000-0000-000021920000}"/>
    <cellStyle name="Normal 18 5 3" xfId="26030" xr:uid="{00000000-0005-0000-0000-000022920000}"/>
    <cellStyle name="Normal 18 5_AVA DVA EL" xfId="26031" xr:uid="{00000000-0005-0000-0000-000023920000}"/>
    <cellStyle name="Normal 18 6" xfId="26032" xr:uid="{00000000-0005-0000-0000-000024920000}"/>
    <cellStyle name="Normal 18 6 2" xfId="26033" xr:uid="{00000000-0005-0000-0000-000025920000}"/>
    <cellStyle name="Normal 18 6 3" xfId="26034" xr:uid="{00000000-0005-0000-0000-000026920000}"/>
    <cellStyle name="Normal 18 6_AVA DVA EL" xfId="26035" xr:uid="{00000000-0005-0000-0000-000027920000}"/>
    <cellStyle name="Normal 18 7" xfId="26036" xr:uid="{00000000-0005-0000-0000-000028920000}"/>
    <cellStyle name="Normal 18 7 2" xfId="26037" xr:uid="{00000000-0005-0000-0000-000029920000}"/>
    <cellStyle name="Normal 18 7 3" xfId="26038" xr:uid="{00000000-0005-0000-0000-00002A920000}"/>
    <cellStyle name="Normal 18 7_AVA DVA EL" xfId="26039" xr:uid="{00000000-0005-0000-0000-00002B920000}"/>
    <cellStyle name="Normal 18 8" xfId="26040" xr:uid="{00000000-0005-0000-0000-00002C920000}"/>
    <cellStyle name="Normal 18 8 2" xfId="26041" xr:uid="{00000000-0005-0000-0000-00002D920000}"/>
    <cellStyle name="Normal 18 8 3" xfId="26042" xr:uid="{00000000-0005-0000-0000-00002E920000}"/>
    <cellStyle name="Normal 18 8_AVA DVA EL" xfId="26043" xr:uid="{00000000-0005-0000-0000-00002F920000}"/>
    <cellStyle name="Normal 18 9" xfId="50082" xr:uid="{00000000-0005-0000-0000-000030920000}"/>
    <cellStyle name="Normal 18_4Q16" xfId="26044" xr:uid="{00000000-0005-0000-0000-000031920000}"/>
    <cellStyle name="Normal 19" xfId="7777" xr:uid="{00000000-0005-0000-0000-000032920000}"/>
    <cellStyle name="Normal 19 2" xfId="7778" xr:uid="{00000000-0005-0000-0000-000033920000}"/>
    <cellStyle name="Normal 19 2 2" xfId="26045" xr:uid="{00000000-0005-0000-0000-000034920000}"/>
    <cellStyle name="Normal 19 2 2 2" xfId="26046" xr:uid="{00000000-0005-0000-0000-000035920000}"/>
    <cellStyle name="Normal 19 2 2 3" xfId="26047" xr:uid="{00000000-0005-0000-0000-000036920000}"/>
    <cellStyle name="Normal 19 2 2_AVA DVA EL" xfId="26048" xr:uid="{00000000-0005-0000-0000-000037920000}"/>
    <cellStyle name="Normal 19 2 3" xfId="26049" xr:uid="{00000000-0005-0000-0000-000038920000}"/>
    <cellStyle name="Normal 19 2 3 2" xfId="26050" xr:uid="{00000000-0005-0000-0000-000039920000}"/>
    <cellStyle name="Normal 19 2 3 3" xfId="26051" xr:uid="{00000000-0005-0000-0000-00003A920000}"/>
    <cellStyle name="Normal 19 2 3_AVA DVA EL" xfId="26052" xr:uid="{00000000-0005-0000-0000-00003B920000}"/>
    <cellStyle name="Normal 19 2 4" xfId="26053" xr:uid="{00000000-0005-0000-0000-00003C920000}"/>
    <cellStyle name="Normal 19 2_AVA DVA EL" xfId="26054" xr:uid="{00000000-0005-0000-0000-00003D920000}"/>
    <cellStyle name="Normal 19 3" xfId="7779" xr:uid="{00000000-0005-0000-0000-00003E920000}"/>
    <cellStyle name="Normal 19 3 2" xfId="26055" xr:uid="{00000000-0005-0000-0000-00003F920000}"/>
    <cellStyle name="Normal 19 3 2 2" xfId="26056" xr:uid="{00000000-0005-0000-0000-000040920000}"/>
    <cellStyle name="Normal 19 3 2 3" xfId="26057" xr:uid="{00000000-0005-0000-0000-000041920000}"/>
    <cellStyle name="Normal 19 3 2_AVA DVA EL" xfId="26058" xr:uid="{00000000-0005-0000-0000-000042920000}"/>
    <cellStyle name="Normal 19 3 3" xfId="26059" xr:uid="{00000000-0005-0000-0000-000043920000}"/>
    <cellStyle name="Normal 19 3 3 2" xfId="26060" xr:uid="{00000000-0005-0000-0000-000044920000}"/>
    <cellStyle name="Normal 19 3 3 3" xfId="26061" xr:uid="{00000000-0005-0000-0000-000045920000}"/>
    <cellStyle name="Normal 19 3 3_AVA DVA EL" xfId="26062" xr:uid="{00000000-0005-0000-0000-000046920000}"/>
    <cellStyle name="Normal 19 3 4" xfId="26063" xr:uid="{00000000-0005-0000-0000-000047920000}"/>
    <cellStyle name="Normal 19 3 5" xfId="50083" xr:uid="{00000000-0005-0000-0000-000048920000}"/>
    <cellStyle name="Normal 19 3_AVA DVA EL" xfId="26064" xr:uid="{00000000-0005-0000-0000-000049920000}"/>
    <cellStyle name="Normal 19 4" xfId="7780" xr:uid="{00000000-0005-0000-0000-00004A920000}"/>
    <cellStyle name="Normal 19 4 2" xfId="26065" xr:uid="{00000000-0005-0000-0000-00004B920000}"/>
    <cellStyle name="Normal 19 4 2 2" xfId="26066" xr:uid="{00000000-0005-0000-0000-00004C920000}"/>
    <cellStyle name="Normal 19 4 2 3" xfId="26067" xr:uid="{00000000-0005-0000-0000-00004D920000}"/>
    <cellStyle name="Normal 19 4 2_AVA DVA EL" xfId="26068" xr:uid="{00000000-0005-0000-0000-00004E920000}"/>
    <cellStyle name="Normal 19 4 3" xfId="26069" xr:uid="{00000000-0005-0000-0000-00004F920000}"/>
    <cellStyle name="Normal 19 4 3 2" xfId="26070" xr:uid="{00000000-0005-0000-0000-000050920000}"/>
    <cellStyle name="Normal 19 4 3 3" xfId="26071" xr:uid="{00000000-0005-0000-0000-000051920000}"/>
    <cellStyle name="Normal 19 4 3_AVA DVA EL" xfId="26072" xr:uid="{00000000-0005-0000-0000-000052920000}"/>
    <cellStyle name="Normal 19 4 4" xfId="26073" xr:uid="{00000000-0005-0000-0000-000053920000}"/>
    <cellStyle name="Normal 19 4 5" xfId="50084" xr:uid="{00000000-0005-0000-0000-000054920000}"/>
    <cellStyle name="Normal 19 4_AVA DVA EL" xfId="26074" xr:uid="{00000000-0005-0000-0000-000055920000}"/>
    <cellStyle name="Normal 19 5" xfId="7781" xr:uid="{00000000-0005-0000-0000-000056920000}"/>
    <cellStyle name="Normal 19 5 2" xfId="26075" xr:uid="{00000000-0005-0000-0000-000057920000}"/>
    <cellStyle name="Normal 19 5 2 2" xfId="26076" xr:uid="{00000000-0005-0000-0000-000058920000}"/>
    <cellStyle name="Normal 19 5 2 3" xfId="26077" xr:uid="{00000000-0005-0000-0000-000059920000}"/>
    <cellStyle name="Normal 19 5 2_AVA DVA EL" xfId="26078" xr:uid="{00000000-0005-0000-0000-00005A920000}"/>
    <cellStyle name="Normal 19 5 3" xfId="26079" xr:uid="{00000000-0005-0000-0000-00005B920000}"/>
    <cellStyle name="Normal 19 5 3 2" xfId="26080" xr:uid="{00000000-0005-0000-0000-00005C920000}"/>
    <cellStyle name="Normal 19 5 3 3" xfId="26081" xr:uid="{00000000-0005-0000-0000-00005D920000}"/>
    <cellStyle name="Normal 19 5 3_AVA DVA EL" xfId="26082" xr:uid="{00000000-0005-0000-0000-00005E920000}"/>
    <cellStyle name="Normal 19 5 4" xfId="26083" xr:uid="{00000000-0005-0000-0000-00005F920000}"/>
    <cellStyle name="Normal 19 5_AVA DVA EL" xfId="26084" xr:uid="{00000000-0005-0000-0000-000060920000}"/>
    <cellStyle name="Normal 19 6" xfId="7782" xr:uid="{00000000-0005-0000-0000-000061920000}"/>
    <cellStyle name="Normal 19 6 2" xfId="26085" xr:uid="{00000000-0005-0000-0000-000062920000}"/>
    <cellStyle name="Normal 19 6 2 2" xfId="26086" xr:uid="{00000000-0005-0000-0000-000063920000}"/>
    <cellStyle name="Normal 19 6 2 3" xfId="26087" xr:uid="{00000000-0005-0000-0000-000064920000}"/>
    <cellStyle name="Normal 19 6 2_AVA DVA EL" xfId="26088" xr:uid="{00000000-0005-0000-0000-000065920000}"/>
    <cellStyle name="Normal 19 6 3" xfId="26089" xr:uid="{00000000-0005-0000-0000-000066920000}"/>
    <cellStyle name="Normal 19 6 3 2" xfId="26090" xr:uid="{00000000-0005-0000-0000-000067920000}"/>
    <cellStyle name="Normal 19 6 3 3" xfId="26091" xr:uid="{00000000-0005-0000-0000-000068920000}"/>
    <cellStyle name="Normal 19 6 3_AVA DVA EL" xfId="26092" xr:uid="{00000000-0005-0000-0000-000069920000}"/>
    <cellStyle name="Normal 19 6 4" xfId="26093" xr:uid="{00000000-0005-0000-0000-00006A920000}"/>
    <cellStyle name="Normal 19 6_AVA DVA EL" xfId="26094" xr:uid="{00000000-0005-0000-0000-00006B920000}"/>
    <cellStyle name="Normal 19 7" xfId="7783" xr:uid="{00000000-0005-0000-0000-00006C920000}"/>
    <cellStyle name="Normal 19 7 2" xfId="26095" xr:uid="{00000000-0005-0000-0000-00006D920000}"/>
    <cellStyle name="Normal 19 7 2 2" xfId="26096" xr:uid="{00000000-0005-0000-0000-00006E920000}"/>
    <cellStyle name="Normal 19 7 2 3" xfId="26097" xr:uid="{00000000-0005-0000-0000-00006F920000}"/>
    <cellStyle name="Normal 19 7 2_AVA DVA EL" xfId="26098" xr:uid="{00000000-0005-0000-0000-000070920000}"/>
    <cellStyle name="Normal 19 7 3" xfId="26099" xr:uid="{00000000-0005-0000-0000-000071920000}"/>
    <cellStyle name="Normal 19 7 3 2" xfId="26100" xr:uid="{00000000-0005-0000-0000-000072920000}"/>
    <cellStyle name="Normal 19 7 3 3" xfId="26101" xr:uid="{00000000-0005-0000-0000-000073920000}"/>
    <cellStyle name="Normal 19 7 3_AVA DVA EL" xfId="26102" xr:uid="{00000000-0005-0000-0000-000074920000}"/>
    <cellStyle name="Normal 19 7 4" xfId="26103" xr:uid="{00000000-0005-0000-0000-000075920000}"/>
    <cellStyle name="Normal 19 7_AVA DVA EL" xfId="26104" xr:uid="{00000000-0005-0000-0000-000076920000}"/>
    <cellStyle name="Normal 19 8" xfId="7784" xr:uid="{00000000-0005-0000-0000-000077920000}"/>
    <cellStyle name="Normal 19 8 2" xfId="7785" xr:uid="{00000000-0005-0000-0000-000078920000}"/>
    <cellStyle name="Normal 19 8 2 2" xfId="7786" xr:uid="{00000000-0005-0000-0000-000079920000}"/>
    <cellStyle name="Normal 19 8 2_CR4_19" xfId="7787" xr:uid="{00000000-0005-0000-0000-00007A920000}"/>
    <cellStyle name="Normal 19 8 3" xfId="7788" xr:uid="{00000000-0005-0000-0000-00007B920000}"/>
    <cellStyle name="Normal 19 8_AVA DVA EL" xfId="26105" xr:uid="{00000000-0005-0000-0000-00007C920000}"/>
    <cellStyle name="Normal 19 9" xfId="26106" xr:uid="{00000000-0005-0000-0000-00007D920000}"/>
    <cellStyle name="Normal 19_7. Other MTM adjustments" xfId="50085" xr:uid="{00000000-0005-0000-0000-00007E920000}"/>
    <cellStyle name="Normal 194" xfId="7789" xr:uid="{00000000-0005-0000-0000-00007F920000}"/>
    <cellStyle name="Normal 194 2" xfId="26107" xr:uid="{00000000-0005-0000-0000-000080920000}"/>
    <cellStyle name="Normal 194 3" xfId="7790" xr:uid="{00000000-0005-0000-0000-000081920000}"/>
    <cellStyle name="Normal 194 3 2" xfId="26108" xr:uid="{00000000-0005-0000-0000-000082920000}"/>
    <cellStyle name="Normal 194 3_AVA DVA EL" xfId="26109" xr:uid="{00000000-0005-0000-0000-000083920000}"/>
    <cellStyle name="Normal 194_AVA DVA EL" xfId="26110" xr:uid="{00000000-0005-0000-0000-000084920000}"/>
    <cellStyle name="Normal 2" xfId="7791" xr:uid="{00000000-0005-0000-0000-000085920000}"/>
    <cellStyle name="Normal 2 10" xfId="7792" xr:uid="{00000000-0005-0000-0000-000086920000}"/>
    <cellStyle name="Normal 2 10 10" xfId="26111" xr:uid="{00000000-0005-0000-0000-000087920000}"/>
    <cellStyle name="Normal 2 10 10 2" xfId="26112" xr:uid="{00000000-0005-0000-0000-000088920000}"/>
    <cellStyle name="Normal 2 10 10 3" xfId="26113" xr:uid="{00000000-0005-0000-0000-000089920000}"/>
    <cellStyle name="Normal 2 10 10_AVA DVA EL" xfId="26114" xr:uid="{00000000-0005-0000-0000-00008A920000}"/>
    <cellStyle name="Normal 2 10 11" xfId="26115" xr:uid="{00000000-0005-0000-0000-00008B920000}"/>
    <cellStyle name="Normal 2 10 12" xfId="50086" xr:uid="{00000000-0005-0000-0000-00008C920000}"/>
    <cellStyle name="Normal 2 10 2" xfId="7793" xr:uid="{00000000-0005-0000-0000-00008D920000}"/>
    <cellStyle name="Normal 2 10 2 2" xfId="7794" xr:uid="{00000000-0005-0000-0000-00008E920000}"/>
    <cellStyle name="Normal 2 10 2 2 2" xfId="26116" xr:uid="{00000000-0005-0000-0000-00008F920000}"/>
    <cellStyle name="Normal 2 10 2 2 2 2" xfId="26117" xr:uid="{00000000-0005-0000-0000-000090920000}"/>
    <cellStyle name="Normal 2 10 2 2 2 3" xfId="26118" xr:uid="{00000000-0005-0000-0000-000091920000}"/>
    <cellStyle name="Normal 2 10 2 2 2_AVA DVA EL" xfId="26119" xr:uid="{00000000-0005-0000-0000-000092920000}"/>
    <cellStyle name="Normal 2 10 2 2 3" xfId="26120" xr:uid="{00000000-0005-0000-0000-000093920000}"/>
    <cellStyle name="Normal 2 10 2 2 4" xfId="50087" xr:uid="{00000000-0005-0000-0000-000094920000}"/>
    <cellStyle name="Normal 2 10 2 2_AVA DVA EL" xfId="26121" xr:uid="{00000000-0005-0000-0000-000095920000}"/>
    <cellStyle name="Normal 2 10 2 3" xfId="7795" xr:uid="{00000000-0005-0000-0000-000096920000}"/>
    <cellStyle name="Normal 2 10 2 3 2" xfId="26122" xr:uid="{00000000-0005-0000-0000-000097920000}"/>
    <cellStyle name="Normal 2 10 2 3 2 2" xfId="26123" xr:uid="{00000000-0005-0000-0000-000098920000}"/>
    <cellStyle name="Normal 2 10 2 3 2 3" xfId="26124" xr:uid="{00000000-0005-0000-0000-000099920000}"/>
    <cellStyle name="Normal 2 10 2 3 2_AVA DVA EL" xfId="26125" xr:uid="{00000000-0005-0000-0000-00009A920000}"/>
    <cellStyle name="Normal 2 10 2 3 3" xfId="26126" xr:uid="{00000000-0005-0000-0000-00009B920000}"/>
    <cellStyle name="Normal 2 10 2 3_AVA DVA EL" xfId="26127" xr:uid="{00000000-0005-0000-0000-00009C920000}"/>
    <cellStyle name="Normal 2 10 2 4" xfId="7796" xr:uid="{00000000-0005-0000-0000-00009D920000}"/>
    <cellStyle name="Normal 2 10 2 4 2" xfId="26128" xr:uid="{00000000-0005-0000-0000-00009E920000}"/>
    <cellStyle name="Normal 2 10 2 4_AVA DVA EL" xfId="26129" xr:uid="{00000000-0005-0000-0000-00009F920000}"/>
    <cellStyle name="Normal 2 10 2 5" xfId="7797" xr:uid="{00000000-0005-0000-0000-0000A0920000}"/>
    <cellStyle name="Normal 2 10 2 5 2" xfId="26130" xr:uid="{00000000-0005-0000-0000-0000A1920000}"/>
    <cellStyle name="Normal 2 10 2 5_AVA DVA EL" xfId="26131" xr:uid="{00000000-0005-0000-0000-0000A2920000}"/>
    <cellStyle name="Normal 2 10 2 6" xfId="7798" xr:uid="{00000000-0005-0000-0000-0000A3920000}"/>
    <cellStyle name="Normal 2 10 2 6 2" xfId="26132" xr:uid="{00000000-0005-0000-0000-0000A4920000}"/>
    <cellStyle name="Normal 2 10 2 6_AVA DVA EL" xfId="26133" xr:uid="{00000000-0005-0000-0000-0000A5920000}"/>
    <cellStyle name="Normal 2 10 2 7" xfId="26134" xr:uid="{00000000-0005-0000-0000-0000A6920000}"/>
    <cellStyle name="Normal 2 10 2 7 2" xfId="26135" xr:uid="{00000000-0005-0000-0000-0000A7920000}"/>
    <cellStyle name="Normal 2 10 2 7 3" xfId="26136" xr:uid="{00000000-0005-0000-0000-0000A8920000}"/>
    <cellStyle name="Normal 2 10 2 7_AVA DVA EL" xfId="26137" xr:uid="{00000000-0005-0000-0000-0000A9920000}"/>
    <cellStyle name="Normal 2 10 2 8" xfId="26138" xr:uid="{00000000-0005-0000-0000-0000AA920000}"/>
    <cellStyle name="Normal 2 10 2 9" xfId="50088" xr:uid="{00000000-0005-0000-0000-0000AB920000}"/>
    <cellStyle name="Normal 2 10 2_3. Chng in credit spreads" xfId="50089" xr:uid="{00000000-0005-0000-0000-0000AC920000}"/>
    <cellStyle name="Normal 2 10 3" xfId="7799" xr:uid="{00000000-0005-0000-0000-0000AD920000}"/>
    <cellStyle name="Normal 2 10 3 2" xfId="26139" xr:uid="{00000000-0005-0000-0000-0000AE920000}"/>
    <cellStyle name="Normal 2 10 3 2 2" xfId="26140" xr:uid="{00000000-0005-0000-0000-0000AF920000}"/>
    <cellStyle name="Normal 2 10 3 2 3" xfId="26141" xr:uid="{00000000-0005-0000-0000-0000B0920000}"/>
    <cellStyle name="Normal 2 10 3 2 4" xfId="50090" xr:uid="{00000000-0005-0000-0000-0000B1920000}"/>
    <cellStyle name="Normal 2 10 3 2_AVA DVA EL" xfId="26142" xr:uid="{00000000-0005-0000-0000-0000B2920000}"/>
    <cellStyle name="Normal 2 10 3 3" xfId="26143" xr:uid="{00000000-0005-0000-0000-0000B3920000}"/>
    <cellStyle name="Normal 2 10 3 4" xfId="50091" xr:uid="{00000000-0005-0000-0000-0000B4920000}"/>
    <cellStyle name="Normal 2 10 3_3. Chng in credit spreads" xfId="50092" xr:uid="{00000000-0005-0000-0000-0000B5920000}"/>
    <cellStyle name="Normal 2 10 4" xfId="7800" xr:uid="{00000000-0005-0000-0000-0000B6920000}"/>
    <cellStyle name="Normal 2 10 4 2" xfId="26144" xr:uid="{00000000-0005-0000-0000-0000B7920000}"/>
    <cellStyle name="Normal 2 10 4 2 2" xfId="26145" xr:uid="{00000000-0005-0000-0000-0000B8920000}"/>
    <cellStyle name="Normal 2 10 4 2 3" xfId="26146" xr:uid="{00000000-0005-0000-0000-0000B9920000}"/>
    <cellStyle name="Normal 2 10 4 2_AVA DVA EL" xfId="26147" xr:uid="{00000000-0005-0000-0000-0000BA920000}"/>
    <cellStyle name="Normal 2 10 4 3" xfId="26148" xr:uid="{00000000-0005-0000-0000-0000BB920000}"/>
    <cellStyle name="Normal 2 10 4 4" xfId="50093" xr:uid="{00000000-0005-0000-0000-0000BC920000}"/>
    <cellStyle name="Normal 2 10 4_AVA DVA EL" xfId="26149" xr:uid="{00000000-0005-0000-0000-0000BD920000}"/>
    <cellStyle name="Normal 2 10 5" xfId="7801" xr:uid="{00000000-0005-0000-0000-0000BE920000}"/>
    <cellStyle name="Normal 2 10 5 2" xfId="26150" xr:uid="{00000000-0005-0000-0000-0000BF920000}"/>
    <cellStyle name="Normal 2 10 5 2 2" xfId="26151" xr:uid="{00000000-0005-0000-0000-0000C0920000}"/>
    <cellStyle name="Normal 2 10 5 2 3" xfId="26152" xr:uid="{00000000-0005-0000-0000-0000C1920000}"/>
    <cellStyle name="Normal 2 10 5 2_AVA DVA EL" xfId="26153" xr:uid="{00000000-0005-0000-0000-0000C2920000}"/>
    <cellStyle name="Normal 2 10 5 3" xfId="26154" xr:uid="{00000000-0005-0000-0000-0000C3920000}"/>
    <cellStyle name="Normal 2 10 5_AVA DVA EL" xfId="26155" xr:uid="{00000000-0005-0000-0000-0000C4920000}"/>
    <cellStyle name="Normal 2 10 6" xfId="7802" xr:uid="{00000000-0005-0000-0000-0000C5920000}"/>
    <cellStyle name="Normal 2 10 6 2" xfId="26156" xr:uid="{00000000-0005-0000-0000-0000C6920000}"/>
    <cellStyle name="Normal 2 10 6 2 2" xfId="26157" xr:uid="{00000000-0005-0000-0000-0000C7920000}"/>
    <cellStyle name="Normal 2 10 6 2 3" xfId="26158" xr:uid="{00000000-0005-0000-0000-0000C8920000}"/>
    <cellStyle name="Normal 2 10 6 2_AVA DVA EL" xfId="26159" xr:uid="{00000000-0005-0000-0000-0000C9920000}"/>
    <cellStyle name="Normal 2 10 6 3" xfId="26160" xr:uid="{00000000-0005-0000-0000-0000CA920000}"/>
    <cellStyle name="Normal 2 10 6_AVA DVA EL" xfId="26161" xr:uid="{00000000-0005-0000-0000-0000CB920000}"/>
    <cellStyle name="Normal 2 10 7" xfId="26162" xr:uid="{00000000-0005-0000-0000-0000CC920000}"/>
    <cellStyle name="Normal 2 10 7 2" xfId="26163" xr:uid="{00000000-0005-0000-0000-0000CD920000}"/>
    <cellStyle name="Normal 2 10 7 3" xfId="26164" xr:uid="{00000000-0005-0000-0000-0000CE920000}"/>
    <cellStyle name="Normal 2 10 7_AVA DVA EL" xfId="26165" xr:uid="{00000000-0005-0000-0000-0000CF920000}"/>
    <cellStyle name="Normal 2 10 8" xfId="26166" xr:uid="{00000000-0005-0000-0000-0000D0920000}"/>
    <cellStyle name="Normal 2 10 8 2" xfId="26167" xr:uid="{00000000-0005-0000-0000-0000D1920000}"/>
    <cellStyle name="Normal 2 10 8 3" xfId="26168" xr:uid="{00000000-0005-0000-0000-0000D2920000}"/>
    <cellStyle name="Normal 2 10 8_AVA DVA EL" xfId="26169" xr:uid="{00000000-0005-0000-0000-0000D3920000}"/>
    <cellStyle name="Normal 2 10 9" xfId="26170" xr:uid="{00000000-0005-0000-0000-0000D4920000}"/>
    <cellStyle name="Normal 2 10 9 2" xfId="26171" xr:uid="{00000000-0005-0000-0000-0000D5920000}"/>
    <cellStyle name="Normal 2 10 9 3" xfId="26172" xr:uid="{00000000-0005-0000-0000-0000D6920000}"/>
    <cellStyle name="Normal 2 10 9_AVA DVA EL" xfId="26173" xr:uid="{00000000-0005-0000-0000-0000D7920000}"/>
    <cellStyle name="Normal 2 10_3. Chng in credit spreads" xfId="50094" xr:uid="{00000000-0005-0000-0000-0000D8920000}"/>
    <cellStyle name="Normal 2 11" xfId="7803" xr:uid="{00000000-0005-0000-0000-0000D9920000}"/>
    <cellStyle name="Normal 2 11 10" xfId="26174" xr:uid="{00000000-0005-0000-0000-0000DA920000}"/>
    <cellStyle name="Normal 2 11 10 2" xfId="26175" xr:uid="{00000000-0005-0000-0000-0000DB920000}"/>
    <cellStyle name="Normal 2 11 10 3" xfId="26176" xr:uid="{00000000-0005-0000-0000-0000DC920000}"/>
    <cellStyle name="Normal 2 11 10_AVA DVA EL" xfId="26177" xr:uid="{00000000-0005-0000-0000-0000DD920000}"/>
    <cellStyle name="Normal 2 11 11" xfId="26178" xr:uid="{00000000-0005-0000-0000-0000DE920000}"/>
    <cellStyle name="Normal 2 11 12" xfId="50095" xr:uid="{00000000-0005-0000-0000-0000DF920000}"/>
    <cellStyle name="Normal 2 11 2" xfId="7804" xr:uid="{00000000-0005-0000-0000-0000E0920000}"/>
    <cellStyle name="Normal 2 11 2 2" xfId="26179" xr:uid="{00000000-0005-0000-0000-0000E1920000}"/>
    <cellStyle name="Normal 2 11 2 2 2" xfId="26180" xr:uid="{00000000-0005-0000-0000-0000E2920000}"/>
    <cellStyle name="Normal 2 11 2 2 3" xfId="26181" xr:uid="{00000000-0005-0000-0000-0000E3920000}"/>
    <cellStyle name="Normal 2 11 2 2_AVA DVA EL" xfId="26182" xr:uid="{00000000-0005-0000-0000-0000E4920000}"/>
    <cellStyle name="Normal 2 11 2 3" xfId="26183" xr:uid="{00000000-0005-0000-0000-0000E5920000}"/>
    <cellStyle name="Normal 2 11 2 3 2" xfId="26184" xr:uid="{00000000-0005-0000-0000-0000E6920000}"/>
    <cellStyle name="Normal 2 11 2 3 3" xfId="26185" xr:uid="{00000000-0005-0000-0000-0000E7920000}"/>
    <cellStyle name="Normal 2 11 2 3_AVA DVA EL" xfId="26186" xr:uid="{00000000-0005-0000-0000-0000E8920000}"/>
    <cellStyle name="Normal 2 11 2 4" xfId="26187" xr:uid="{00000000-0005-0000-0000-0000E9920000}"/>
    <cellStyle name="Normal 2 11 2 4 2" xfId="26188" xr:uid="{00000000-0005-0000-0000-0000EA920000}"/>
    <cellStyle name="Normal 2 11 2 4 3" xfId="26189" xr:uid="{00000000-0005-0000-0000-0000EB920000}"/>
    <cellStyle name="Normal 2 11 2 4_AVA DVA EL" xfId="26190" xr:uid="{00000000-0005-0000-0000-0000EC920000}"/>
    <cellStyle name="Normal 2 11 2 5" xfId="26191" xr:uid="{00000000-0005-0000-0000-0000ED920000}"/>
    <cellStyle name="Normal 2 11 2 6" xfId="50096" xr:uid="{00000000-0005-0000-0000-0000EE920000}"/>
    <cellStyle name="Normal 2 11 2_AVA DVA EL" xfId="26192" xr:uid="{00000000-0005-0000-0000-0000EF920000}"/>
    <cellStyle name="Normal 2 11 3" xfId="7805" xr:uid="{00000000-0005-0000-0000-0000F0920000}"/>
    <cellStyle name="Normal 2 11 3 2" xfId="26193" xr:uid="{00000000-0005-0000-0000-0000F1920000}"/>
    <cellStyle name="Normal 2 11 3 2 2" xfId="26194" xr:uid="{00000000-0005-0000-0000-0000F2920000}"/>
    <cellStyle name="Normal 2 11 3 2 3" xfId="26195" xr:uid="{00000000-0005-0000-0000-0000F3920000}"/>
    <cellStyle name="Normal 2 11 3 2_AVA DVA EL" xfId="26196" xr:uid="{00000000-0005-0000-0000-0000F4920000}"/>
    <cellStyle name="Normal 2 11 3 3" xfId="26197" xr:uid="{00000000-0005-0000-0000-0000F5920000}"/>
    <cellStyle name="Normal 2 11 3_AVA DVA EL" xfId="26198" xr:uid="{00000000-0005-0000-0000-0000F6920000}"/>
    <cellStyle name="Normal 2 11 4" xfId="26199" xr:uid="{00000000-0005-0000-0000-0000F7920000}"/>
    <cellStyle name="Normal 2 11 4 2" xfId="26200" xr:uid="{00000000-0005-0000-0000-0000F8920000}"/>
    <cellStyle name="Normal 2 11 4 3" xfId="26201" xr:uid="{00000000-0005-0000-0000-0000F9920000}"/>
    <cellStyle name="Normal 2 11 4_AVA DVA EL" xfId="26202" xr:uid="{00000000-0005-0000-0000-0000FA920000}"/>
    <cellStyle name="Normal 2 11 5" xfId="26203" xr:uid="{00000000-0005-0000-0000-0000FB920000}"/>
    <cellStyle name="Normal 2 11 5 2" xfId="26204" xr:uid="{00000000-0005-0000-0000-0000FC920000}"/>
    <cellStyle name="Normal 2 11 5 3" xfId="26205" xr:uid="{00000000-0005-0000-0000-0000FD920000}"/>
    <cellStyle name="Normal 2 11 5_AVA DVA EL" xfId="26206" xr:uid="{00000000-0005-0000-0000-0000FE920000}"/>
    <cellStyle name="Normal 2 11 6" xfId="26207" xr:uid="{00000000-0005-0000-0000-0000FF920000}"/>
    <cellStyle name="Normal 2 11 6 2" xfId="26208" xr:uid="{00000000-0005-0000-0000-000000930000}"/>
    <cellStyle name="Normal 2 11 6 3" xfId="26209" xr:uid="{00000000-0005-0000-0000-000001930000}"/>
    <cellStyle name="Normal 2 11 6_AVA DVA EL" xfId="26210" xr:uid="{00000000-0005-0000-0000-000002930000}"/>
    <cellStyle name="Normal 2 11 7" xfId="26211" xr:uid="{00000000-0005-0000-0000-000003930000}"/>
    <cellStyle name="Normal 2 11 7 2" xfId="26212" xr:uid="{00000000-0005-0000-0000-000004930000}"/>
    <cellStyle name="Normal 2 11 7 3" xfId="26213" xr:uid="{00000000-0005-0000-0000-000005930000}"/>
    <cellStyle name="Normal 2 11 7_AVA DVA EL" xfId="26214" xr:uid="{00000000-0005-0000-0000-000006930000}"/>
    <cellStyle name="Normal 2 11 8" xfId="26215" xr:uid="{00000000-0005-0000-0000-000007930000}"/>
    <cellStyle name="Normal 2 11 8 2" xfId="26216" xr:uid="{00000000-0005-0000-0000-000008930000}"/>
    <cellStyle name="Normal 2 11 8 3" xfId="26217" xr:uid="{00000000-0005-0000-0000-000009930000}"/>
    <cellStyle name="Normal 2 11 8_AVA DVA EL" xfId="26218" xr:uid="{00000000-0005-0000-0000-00000A930000}"/>
    <cellStyle name="Normal 2 11 9" xfId="26219" xr:uid="{00000000-0005-0000-0000-00000B930000}"/>
    <cellStyle name="Normal 2 11 9 2" xfId="26220" xr:uid="{00000000-0005-0000-0000-00000C930000}"/>
    <cellStyle name="Normal 2 11 9 3" xfId="26221" xr:uid="{00000000-0005-0000-0000-00000D930000}"/>
    <cellStyle name="Normal 2 11 9_AVA DVA EL" xfId="26222" xr:uid="{00000000-0005-0000-0000-00000E930000}"/>
    <cellStyle name="Normal 2 11_3. Chng in credit spreads" xfId="50097" xr:uid="{00000000-0005-0000-0000-00000F930000}"/>
    <cellStyle name="Normal 2 12" xfId="7806" xr:uid="{00000000-0005-0000-0000-000010930000}"/>
    <cellStyle name="Normal 2 12 2" xfId="7807" xr:uid="{00000000-0005-0000-0000-000011930000}"/>
    <cellStyle name="Normal 2 12 2 2" xfId="26223" xr:uid="{00000000-0005-0000-0000-000012930000}"/>
    <cellStyle name="Normal 2 12 2 3" xfId="50098" xr:uid="{00000000-0005-0000-0000-000013930000}"/>
    <cellStyle name="Normal 2 12 2_AVA DVA EL" xfId="26224" xr:uid="{00000000-0005-0000-0000-000014930000}"/>
    <cellStyle name="Normal 2 12 3" xfId="7808" xr:uid="{00000000-0005-0000-0000-000015930000}"/>
    <cellStyle name="Normal 2 12 3 2" xfId="26225" xr:uid="{00000000-0005-0000-0000-000016930000}"/>
    <cellStyle name="Normal 2 12 3_AVA DVA EL" xfId="26226" xr:uid="{00000000-0005-0000-0000-000017930000}"/>
    <cellStyle name="Normal 2 12 4" xfId="26227" xr:uid="{00000000-0005-0000-0000-000018930000}"/>
    <cellStyle name="Normal 2 12 4 2" xfId="26228" xr:uid="{00000000-0005-0000-0000-000019930000}"/>
    <cellStyle name="Normal 2 12 4 3" xfId="26229" xr:uid="{00000000-0005-0000-0000-00001A930000}"/>
    <cellStyle name="Normal 2 12 4_AVA DVA EL" xfId="26230" xr:uid="{00000000-0005-0000-0000-00001B930000}"/>
    <cellStyle name="Normal 2 12 5" xfId="26231" xr:uid="{00000000-0005-0000-0000-00001C930000}"/>
    <cellStyle name="Normal 2 12 6" xfId="50099" xr:uid="{00000000-0005-0000-0000-00001D930000}"/>
    <cellStyle name="Normal 2 12_3. Chng in credit spreads" xfId="50100" xr:uid="{00000000-0005-0000-0000-00001E930000}"/>
    <cellStyle name="Normal 2 13" xfId="7809" xr:uid="{00000000-0005-0000-0000-00001F930000}"/>
    <cellStyle name="Normal 2 13 2" xfId="7810" xr:uid="{00000000-0005-0000-0000-000020930000}"/>
    <cellStyle name="Normal 2 13 2 2" xfId="26232" xr:uid="{00000000-0005-0000-0000-000021930000}"/>
    <cellStyle name="Normal 2 13 2 3" xfId="50101" xr:uid="{00000000-0005-0000-0000-000022930000}"/>
    <cellStyle name="Normal 2 13 2_AVA DVA EL" xfId="26233" xr:uid="{00000000-0005-0000-0000-000023930000}"/>
    <cellStyle name="Normal 2 13 3" xfId="7811" xr:uid="{00000000-0005-0000-0000-000024930000}"/>
    <cellStyle name="Normal 2 13 3 2" xfId="26234" xr:uid="{00000000-0005-0000-0000-000025930000}"/>
    <cellStyle name="Normal 2 13 3_AVA DVA EL" xfId="26235" xr:uid="{00000000-0005-0000-0000-000026930000}"/>
    <cellStyle name="Normal 2 13 4" xfId="7812" xr:uid="{00000000-0005-0000-0000-000027930000}"/>
    <cellStyle name="Normal 2 13 4 2" xfId="26236" xr:uid="{00000000-0005-0000-0000-000028930000}"/>
    <cellStyle name="Normal 2 13 4_AVA DVA EL" xfId="26237" xr:uid="{00000000-0005-0000-0000-000029930000}"/>
    <cellStyle name="Normal 2 13 5" xfId="7813" xr:uid="{00000000-0005-0000-0000-00002A930000}"/>
    <cellStyle name="Normal 2 13 5 2" xfId="26238" xr:uid="{00000000-0005-0000-0000-00002B930000}"/>
    <cellStyle name="Normal 2 13 5_AVA DVA EL" xfId="26239" xr:uid="{00000000-0005-0000-0000-00002C930000}"/>
    <cellStyle name="Normal 2 13 6" xfId="7814" xr:uid="{00000000-0005-0000-0000-00002D930000}"/>
    <cellStyle name="Normal 2 13 6 2" xfId="26240" xr:uid="{00000000-0005-0000-0000-00002E930000}"/>
    <cellStyle name="Normal 2 13 6_AVA DVA EL" xfId="26241" xr:uid="{00000000-0005-0000-0000-00002F930000}"/>
    <cellStyle name="Normal 2 13 7" xfId="26242" xr:uid="{00000000-0005-0000-0000-000030930000}"/>
    <cellStyle name="Normal 2 13 7 2" xfId="26243" xr:uid="{00000000-0005-0000-0000-000031930000}"/>
    <cellStyle name="Normal 2 13 7 3" xfId="26244" xr:uid="{00000000-0005-0000-0000-000032930000}"/>
    <cellStyle name="Normal 2 13 7_AVA DVA EL" xfId="26245" xr:uid="{00000000-0005-0000-0000-000033930000}"/>
    <cellStyle name="Normal 2 13 8" xfId="26246" xr:uid="{00000000-0005-0000-0000-000034930000}"/>
    <cellStyle name="Normal 2 13 9" xfId="50102" xr:uid="{00000000-0005-0000-0000-000035930000}"/>
    <cellStyle name="Normal 2 13_3. Chng in credit spreads" xfId="50103" xr:uid="{00000000-0005-0000-0000-000036930000}"/>
    <cellStyle name="Normal 2 14" xfId="7815" xr:uid="{00000000-0005-0000-0000-000037930000}"/>
    <cellStyle name="Normal 2 14 2" xfId="26247" xr:uid="{00000000-0005-0000-0000-000038930000}"/>
    <cellStyle name="Normal 2 14 2 2" xfId="26248" xr:uid="{00000000-0005-0000-0000-000039930000}"/>
    <cellStyle name="Normal 2 14 2 3" xfId="26249" xr:uid="{00000000-0005-0000-0000-00003A930000}"/>
    <cellStyle name="Normal 2 14 2_AVA DVA EL" xfId="26250" xr:uid="{00000000-0005-0000-0000-00003B930000}"/>
    <cellStyle name="Normal 2 14 3" xfId="26251" xr:uid="{00000000-0005-0000-0000-00003C930000}"/>
    <cellStyle name="Normal 2 14_AVA DVA EL" xfId="26252" xr:uid="{00000000-0005-0000-0000-00003D930000}"/>
    <cellStyle name="Normal 2 15" xfId="7816" xr:uid="{00000000-0005-0000-0000-00003E930000}"/>
    <cellStyle name="Normal 2 15 2" xfId="7817" xr:uid="{00000000-0005-0000-0000-00003F930000}"/>
    <cellStyle name="Normal 2 15 2 2" xfId="26253" xr:uid="{00000000-0005-0000-0000-000040930000}"/>
    <cellStyle name="Normal 2 15 2_AVA DVA EL" xfId="26254" xr:uid="{00000000-0005-0000-0000-000041930000}"/>
    <cellStyle name="Normal 2 15 3" xfId="7818" xr:uid="{00000000-0005-0000-0000-000042930000}"/>
    <cellStyle name="Normal 2 15 3 2" xfId="26255" xr:uid="{00000000-0005-0000-0000-000043930000}"/>
    <cellStyle name="Normal 2 15 3_AVA DVA EL" xfId="26256" xr:uid="{00000000-0005-0000-0000-000044930000}"/>
    <cellStyle name="Normal 2 15 4" xfId="7819" xr:uid="{00000000-0005-0000-0000-000045930000}"/>
    <cellStyle name="Normal 2 15 4 2" xfId="26257" xr:uid="{00000000-0005-0000-0000-000046930000}"/>
    <cellStyle name="Normal 2 15 4_AVA DVA EL" xfId="26258" xr:uid="{00000000-0005-0000-0000-000047930000}"/>
    <cellStyle name="Normal 2 15 5" xfId="7820" xr:uid="{00000000-0005-0000-0000-000048930000}"/>
    <cellStyle name="Normal 2 15 5 2" xfId="26259" xr:uid="{00000000-0005-0000-0000-000049930000}"/>
    <cellStyle name="Normal 2 15 5_AVA DVA EL" xfId="26260" xr:uid="{00000000-0005-0000-0000-00004A930000}"/>
    <cellStyle name="Normal 2 15 6" xfId="7821" xr:uid="{00000000-0005-0000-0000-00004B930000}"/>
    <cellStyle name="Normal 2 15 6 2" xfId="26261" xr:uid="{00000000-0005-0000-0000-00004C930000}"/>
    <cellStyle name="Normal 2 15 6_AVA DVA EL" xfId="26262" xr:uid="{00000000-0005-0000-0000-00004D930000}"/>
    <cellStyle name="Normal 2 15 7" xfId="26263" xr:uid="{00000000-0005-0000-0000-00004E930000}"/>
    <cellStyle name="Normal 2 15_AVA DVA EL" xfId="26264" xr:uid="{00000000-0005-0000-0000-00004F930000}"/>
    <cellStyle name="Normal 2 16" xfId="7822" xr:uid="{00000000-0005-0000-0000-000050930000}"/>
    <cellStyle name="Normal 2 16 2" xfId="7823" xr:uid="{00000000-0005-0000-0000-000051930000}"/>
    <cellStyle name="Normal 2 16 2 2" xfId="26265" xr:uid="{00000000-0005-0000-0000-000052930000}"/>
    <cellStyle name="Normal 2 16 2_AVA DVA EL" xfId="26266" xr:uid="{00000000-0005-0000-0000-000053930000}"/>
    <cellStyle name="Normal 2 16 3" xfId="26267" xr:uid="{00000000-0005-0000-0000-000054930000}"/>
    <cellStyle name="Normal 2 16_AVA DVA EL" xfId="26268" xr:uid="{00000000-0005-0000-0000-000055930000}"/>
    <cellStyle name="Normal 2 17" xfId="7824" xr:uid="{00000000-0005-0000-0000-000056930000}"/>
    <cellStyle name="Normal 2 17 2" xfId="26269" xr:uid="{00000000-0005-0000-0000-000057930000}"/>
    <cellStyle name="Normal 2 17_AVA DVA EL" xfId="26270" xr:uid="{00000000-0005-0000-0000-000058930000}"/>
    <cellStyle name="Normal 2 18" xfId="7825" xr:uid="{00000000-0005-0000-0000-000059930000}"/>
    <cellStyle name="Normal 2 18 2" xfId="7826" xr:uid="{00000000-0005-0000-0000-00005A930000}"/>
    <cellStyle name="Normal 2 18 2 2" xfId="26271" xr:uid="{00000000-0005-0000-0000-00005B930000}"/>
    <cellStyle name="Normal 2 18 2_AVA DVA EL" xfId="26272" xr:uid="{00000000-0005-0000-0000-00005C930000}"/>
    <cellStyle name="Normal 2 18 3" xfId="7827" xr:uid="{00000000-0005-0000-0000-00005D930000}"/>
    <cellStyle name="Normal 2 18 3 2" xfId="26273" xr:uid="{00000000-0005-0000-0000-00005E930000}"/>
    <cellStyle name="Normal 2 18 3_AVA DVA EL" xfId="26274" xr:uid="{00000000-0005-0000-0000-00005F930000}"/>
    <cellStyle name="Normal 2 18 4" xfId="7828" xr:uid="{00000000-0005-0000-0000-000060930000}"/>
    <cellStyle name="Normal 2 18 4 2" xfId="26275" xr:uid="{00000000-0005-0000-0000-000061930000}"/>
    <cellStyle name="Normal 2 18 4_AVA DVA EL" xfId="26276" xr:uid="{00000000-0005-0000-0000-000062930000}"/>
    <cellStyle name="Normal 2 18 5" xfId="7829" xr:uid="{00000000-0005-0000-0000-000063930000}"/>
    <cellStyle name="Normal 2 18 5 2" xfId="26277" xr:uid="{00000000-0005-0000-0000-000064930000}"/>
    <cellStyle name="Normal 2 18 5_AVA DVA EL" xfId="26278" xr:uid="{00000000-0005-0000-0000-000065930000}"/>
    <cellStyle name="Normal 2 18 6" xfId="26279" xr:uid="{00000000-0005-0000-0000-000066930000}"/>
    <cellStyle name="Normal 2 18_AVA DVA EL" xfId="26280" xr:uid="{00000000-0005-0000-0000-000067930000}"/>
    <cellStyle name="Normal 2 19" xfId="7830" xr:uid="{00000000-0005-0000-0000-000068930000}"/>
    <cellStyle name="Normal 2 19 2" xfId="7831" xr:uid="{00000000-0005-0000-0000-000069930000}"/>
    <cellStyle name="Normal 2 19 2 2" xfId="26281" xr:uid="{00000000-0005-0000-0000-00006A930000}"/>
    <cellStyle name="Normal 2 19 2_AVA DVA EL" xfId="26282" xr:uid="{00000000-0005-0000-0000-00006B930000}"/>
    <cellStyle name="Normal 2 19 3" xfId="7832" xr:uid="{00000000-0005-0000-0000-00006C930000}"/>
    <cellStyle name="Normal 2 19 3 2" xfId="26283" xr:uid="{00000000-0005-0000-0000-00006D930000}"/>
    <cellStyle name="Normal 2 19 3_AVA DVA EL" xfId="26284" xr:uid="{00000000-0005-0000-0000-00006E930000}"/>
    <cellStyle name="Normal 2 19 4" xfId="7833" xr:uid="{00000000-0005-0000-0000-00006F930000}"/>
    <cellStyle name="Normal 2 19 4 2" xfId="26285" xr:uid="{00000000-0005-0000-0000-000070930000}"/>
    <cellStyle name="Normal 2 19 4_AVA DVA EL" xfId="26286" xr:uid="{00000000-0005-0000-0000-000071930000}"/>
    <cellStyle name="Normal 2 19 5" xfId="7834" xr:uid="{00000000-0005-0000-0000-000072930000}"/>
    <cellStyle name="Normal 2 19 5 2" xfId="26287" xr:uid="{00000000-0005-0000-0000-000073930000}"/>
    <cellStyle name="Normal 2 19 5_AVA DVA EL" xfId="26288" xr:uid="{00000000-0005-0000-0000-000074930000}"/>
    <cellStyle name="Normal 2 19 6" xfId="26289" xr:uid="{00000000-0005-0000-0000-000075930000}"/>
    <cellStyle name="Normal 2 19_AVA DVA EL" xfId="26290" xr:uid="{00000000-0005-0000-0000-000076930000}"/>
    <cellStyle name="Normal 2 192" xfId="26291" xr:uid="{00000000-0005-0000-0000-000077930000}"/>
    <cellStyle name="Normal 2 192 2" xfId="26292" xr:uid="{00000000-0005-0000-0000-000078930000}"/>
    <cellStyle name="Normal 2 192 3" xfId="26293" xr:uid="{00000000-0005-0000-0000-000079930000}"/>
    <cellStyle name="Normal 2 192_AVA DVA EL" xfId="26294" xr:uid="{00000000-0005-0000-0000-00007A930000}"/>
    <cellStyle name="Normal 2 2" xfId="7835" xr:uid="{00000000-0005-0000-0000-00007B930000}"/>
    <cellStyle name="Normal 2 2 10" xfId="7836" xr:uid="{00000000-0005-0000-0000-00007C930000}"/>
    <cellStyle name="Normal 2 2 10 2" xfId="7837" xr:uid="{00000000-0005-0000-0000-00007D930000}"/>
    <cellStyle name="Normal 2 2 10 2 2" xfId="26295" xr:uid="{00000000-0005-0000-0000-00007E930000}"/>
    <cellStyle name="Normal 2 2 10 2_AVA DVA EL" xfId="26296" xr:uid="{00000000-0005-0000-0000-00007F930000}"/>
    <cellStyle name="Normal 2 2 10 3" xfId="26297" xr:uid="{00000000-0005-0000-0000-000080930000}"/>
    <cellStyle name="Normal 2 2 10 3 2" xfId="26298" xr:uid="{00000000-0005-0000-0000-000081930000}"/>
    <cellStyle name="Normal 2 2 10 3 3" xfId="26299" xr:uid="{00000000-0005-0000-0000-000082930000}"/>
    <cellStyle name="Normal 2 2 10 3_AVA DVA EL" xfId="26300" xr:uid="{00000000-0005-0000-0000-000083930000}"/>
    <cellStyle name="Normal 2 2 10 4" xfId="26301" xr:uid="{00000000-0005-0000-0000-000084930000}"/>
    <cellStyle name="Normal 2 2 10_AVA DVA EL" xfId="26302" xr:uid="{00000000-0005-0000-0000-000085930000}"/>
    <cellStyle name="Normal 2 2 11" xfId="7838" xr:uid="{00000000-0005-0000-0000-000086930000}"/>
    <cellStyle name="Normal 2 2 11 2" xfId="26303" xr:uid="{00000000-0005-0000-0000-000087930000}"/>
    <cellStyle name="Normal 2 2 11 2 2" xfId="26304" xr:uid="{00000000-0005-0000-0000-000088930000}"/>
    <cellStyle name="Normal 2 2 11 2 3" xfId="26305" xr:uid="{00000000-0005-0000-0000-000089930000}"/>
    <cellStyle name="Normal 2 2 11 2_AVA DVA EL" xfId="26306" xr:uid="{00000000-0005-0000-0000-00008A930000}"/>
    <cellStyle name="Normal 2 2 11 3" xfId="26307" xr:uid="{00000000-0005-0000-0000-00008B930000}"/>
    <cellStyle name="Normal 2 2 11_AVA DVA EL" xfId="26308" xr:uid="{00000000-0005-0000-0000-00008C930000}"/>
    <cellStyle name="Normal 2 2 12" xfId="7839" xr:uid="{00000000-0005-0000-0000-00008D930000}"/>
    <cellStyle name="Normal 2 2 12 2" xfId="7840" xr:uid="{00000000-0005-0000-0000-00008E930000}"/>
    <cellStyle name="Normal 2 2 12 2 2" xfId="26309" xr:uid="{00000000-0005-0000-0000-00008F930000}"/>
    <cellStyle name="Normal 2 2 12 2_AVA DVA EL" xfId="26310" xr:uid="{00000000-0005-0000-0000-000090930000}"/>
    <cellStyle name="Normal 2 2 12 3" xfId="7841" xr:uid="{00000000-0005-0000-0000-000091930000}"/>
    <cellStyle name="Normal 2 2 12 3 2" xfId="26311" xr:uid="{00000000-0005-0000-0000-000092930000}"/>
    <cellStyle name="Normal 2 2 12 3_AVA DVA EL" xfId="26312" xr:uid="{00000000-0005-0000-0000-000093930000}"/>
    <cellStyle name="Normal 2 2 12 4" xfId="7842" xr:uid="{00000000-0005-0000-0000-000094930000}"/>
    <cellStyle name="Normal 2 2 12 4 2" xfId="26313" xr:uid="{00000000-0005-0000-0000-000095930000}"/>
    <cellStyle name="Normal 2 2 12 4_AVA DVA EL" xfId="26314" xr:uid="{00000000-0005-0000-0000-000096930000}"/>
    <cellStyle name="Normal 2 2 12 5" xfId="7843" xr:uid="{00000000-0005-0000-0000-000097930000}"/>
    <cellStyle name="Normal 2 2 12 5 2" xfId="26315" xr:uid="{00000000-0005-0000-0000-000098930000}"/>
    <cellStyle name="Normal 2 2 12 5_AVA DVA EL" xfId="26316" xr:uid="{00000000-0005-0000-0000-000099930000}"/>
    <cellStyle name="Normal 2 2 12 6" xfId="7844" xr:uid="{00000000-0005-0000-0000-00009A930000}"/>
    <cellStyle name="Normal 2 2 12 6 2" xfId="26317" xr:uid="{00000000-0005-0000-0000-00009B930000}"/>
    <cellStyle name="Normal 2 2 12 6_AVA DVA EL" xfId="26318" xr:uid="{00000000-0005-0000-0000-00009C930000}"/>
    <cellStyle name="Normal 2 2 12 7" xfId="26319" xr:uid="{00000000-0005-0000-0000-00009D930000}"/>
    <cellStyle name="Normal 2 2 12 7 2" xfId="26320" xr:uid="{00000000-0005-0000-0000-00009E930000}"/>
    <cellStyle name="Normal 2 2 12 7 3" xfId="26321" xr:uid="{00000000-0005-0000-0000-00009F930000}"/>
    <cellStyle name="Normal 2 2 12 7_AVA DVA EL" xfId="26322" xr:uid="{00000000-0005-0000-0000-0000A0930000}"/>
    <cellStyle name="Normal 2 2 12 8" xfId="26323" xr:uid="{00000000-0005-0000-0000-0000A1930000}"/>
    <cellStyle name="Normal 2 2 12_AVA DVA EL" xfId="26324" xr:uid="{00000000-0005-0000-0000-0000A2930000}"/>
    <cellStyle name="Normal 2 2 13" xfId="7845" xr:uid="{00000000-0005-0000-0000-0000A3930000}"/>
    <cellStyle name="Normal 2 2 13 2" xfId="26325" xr:uid="{00000000-0005-0000-0000-0000A4930000}"/>
    <cellStyle name="Normal 2 2 13_AVA DVA EL" xfId="26326" xr:uid="{00000000-0005-0000-0000-0000A5930000}"/>
    <cellStyle name="Normal 2 2 14" xfId="7846" xr:uid="{00000000-0005-0000-0000-0000A6930000}"/>
    <cellStyle name="Normal 2 2 14 2" xfId="26327" xr:uid="{00000000-0005-0000-0000-0000A7930000}"/>
    <cellStyle name="Normal 2 2 14_AVA DVA EL" xfId="26328" xr:uid="{00000000-0005-0000-0000-0000A8930000}"/>
    <cellStyle name="Normal 2 2 15" xfId="7847" xr:uid="{00000000-0005-0000-0000-0000A9930000}"/>
    <cellStyle name="Normal 2 2 15 2" xfId="26329" xr:uid="{00000000-0005-0000-0000-0000AA930000}"/>
    <cellStyle name="Normal 2 2 15_AVA DVA EL" xfId="26330" xr:uid="{00000000-0005-0000-0000-0000AB930000}"/>
    <cellStyle name="Normal 2 2 16" xfId="7848" xr:uid="{00000000-0005-0000-0000-0000AC930000}"/>
    <cellStyle name="Normal 2 2 16 2" xfId="26331" xr:uid="{00000000-0005-0000-0000-0000AD930000}"/>
    <cellStyle name="Normal 2 2 16_AVA DVA EL" xfId="26332" xr:uid="{00000000-0005-0000-0000-0000AE930000}"/>
    <cellStyle name="Normal 2 2 17" xfId="7849" xr:uid="{00000000-0005-0000-0000-0000AF930000}"/>
    <cellStyle name="Normal 2 2 17 2" xfId="26333" xr:uid="{00000000-0005-0000-0000-0000B0930000}"/>
    <cellStyle name="Normal 2 2 17_AVA DVA EL" xfId="26334" xr:uid="{00000000-0005-0000-0000-0000B1930000}"/>
    <cellStyle name="Normal 2 2 18" xfId="7850" xr:uid="{00000000-0005-0000-0000-0000B2930000}"/>
    <cellStyle name="Normal 2 2 18 2" xfId="26335" xr:uid="{00000000-0005-0000-0000-0000B3930000}"/>
    <cellStyle name="Normal 2 2 18_AVA DVA EL" xfId="26336" xr:uid="{00000000-0005-0000-0000-0000B4930000}"/>
    <cellStyle name="Normal 2 2 19" xfId="7851" xr:uid="{00000000-0005-0000-0000-0000B5930000}"/>
    <cellStyle name="Normal 2 2 19 2" xfId="7852" xr:uid="{00000000-0005-0000-0000-0000B6930000}"/>
    <cellStyle name="Normal 2 2 19 2 2" xfId="26337" xr:uid="{00000000-0005-0000-0000-0000B7930000}"/>
    <cellStyle name="Normal 2 2 19 2_AVA DVA EL" xfId="26338" xr:uid="{00000000-0005-0000-0000-0000B8930000}"/>
    <cellStyle name="Normal 2 2 19 3" xfId="7853" xr:uid="{00000000-0005-0000-0000-0000B9930000}"/>
    <cellStyle name="Normal 2 2 19 3 2" xfId="26339" xr:uid="{00000000-0005-0000-0000-0000BA930000}"/>
    <cellStyle name="Normal 2 2 19 3_AVA DVA EL" xfId="26340" xr:uid="{00000000-0005-0000-0000-0000BB930000}"/>
    <cellStyle name="Normal 2 2 19 4" xfId="26341" xr:uid="{00000000-0005-0000-0000-0000BC930000}"/>
    <cellStyle name="Normal 2 2 19_AVA DVA EL" xfId="26342" xr:uid="{00000000-0005-0000-0000-0000BD930000}"/>
    <cellStyle name="Normal 2 2 2" xfId="7854" xr:uid="{00000000-0005-0000-0000-0000BE930000}"/>
    <cellStyle name="Normal 2 2 2 10" xfId="7855" xr:uid="{00000000-0005-0000-0000-0000BF930000}"/>
    <cellStyle name="Normal 2 2 2 10 2" xfId="7856" xr:uid="{00000000-0005-0000-0000-0000C0930000}"/>
    <cellStyle name="Normal 2 2 2 10 2 2" xfId="7857" xr:uid="{00000000-0005-0000-0000-0000C1930000}"/>
    <cellStyle name="Normal 2 2 2 10 2 3" xfId="7858" xr:uid="{00000000-0005-0000-0000-0000C2930000}"/>
    <cellStyle name="Normal 2 2 2 10 2_AVA DVA EL" xfId="50104" xr:uid="{00000000-0005-0000-0000-0000C3930000}"/>
    <cellStyle name="Normal 2 2 2 10 3" xfId="7859" xr:uid="{00000000-0005-0000-0000-0000C4930000}"/>
    <cellStyle name="Normal 2 2 2 10 3 2" xfId="7860" xr:uid="{00000000-0005-0000-0000-0000C5930000}"/>
    <cellStyle name="Normal 2 2 2 10 3 3" xfId="7861" xr:uid="{00000000-0005-0000-0000-0000C6930000}"/>
    <cellStyle name="Normal 2 2 2 10 3_AVA DVA EL" xfId="50105" xr:uid="{00000000-0005-0000-0000-0000C7930000}"/>
    <cellStyle name="Normal 2 2 2 10 4" xfId="7862" xr:uid="{00000000-0005-0000-0000-0000C8930000}"/>
    <cellStyle name="Normal 2 2 2 10 4 2" xfId="7863" xr:uid="{00000000-0005-0000-0000-0000C9930000}"/>
    <cellStyle name="Normal 2 2 2 10 4 3" xfId="7864" xr:uid="{00000000-0005-0000-0000-0000CA930000}"/>
    <cellStyle name="Normal 2 2 2 10 4_AVA DVA EL" xfId="50106" xr:uid="{00000000-0005-0000-0000-0000CB930000}"/>
    <cellStyle name="Normal 2 2 2 10 5" xfId="7865" xr:uid="{00000000-0005-0000-0000-0000CC930000}"/>
    <cellStyle name="Normal 2 2 2 10 6" xfId="7866" xr:uid="{00000000-0005-0000-0000-0000CD930000}"/>
    <cellStyle name="Normal 2 2 2 10_AVA DVA EL" xfId="50107" xr:uid="{00000000-0005-0000-0000-0000CE930000}"/>
    <cellStyle name="Normal 2 2 2 11" xfId="7867" xr:uid="{00000000-0005-0000-0000-0000CF930000}"/>
    <cellStyle name="Normal 2 2 2 11 2" xfId="26343" xr:uid="{00000000-0005-0000-0000-0000D0930000}"/>
    <cellStyle name="Normal 2 2 2 11_AVA DVA EL" xfId="26344" xr:uid="{00000000-0005-0000-0000-0000D1930000}"/>
    <cellStyle name="Normal 2 2 2 12" xfId="7868" xr:uid="{00000000-0005-0000-0000-0000D2930000}"/>
    <cellStyle name="Normal 2 2 2 12 2" xfId="26345" xr:uid="{00000000-0005-0000-0000-0000D3930000}"/>
    <cellStyle name="Normal 2 2 2 12_AVA DVA EL" xfId="26346" xr:uid="{00000000-0005-0000-0000-0000D4930000}"/>
    <cellStyle name="Normal 2 2 2 13" xfId="7869" xr:uid="{00000000-0005-0000-0000-0000D5930000}"/>
    <cellStyle name="Normal 2 2 2 13 2" xfId="26347" xr:uid="{00000000-0005-0000-0000-0000D6930000}"/>
    <cellStyle name="Normal 2 2 2 13_AVA DVA EL" xfId="26348" xr:uid="{00000000-0005-0000-0000-0000D7930000}"/>
    <cellStyle name="Normal 2 2 2 14" xfId="7870" xr:uid="{00000000-0005-0000-0000-0000D8930000}"/>
    <cellStyle name="Normal 2 2 2 14 2" xfId="26349" xr:uid="{00000000-0005-0000-0000-0000D9930000}"/>
    <cellStyle name="Normal 2 2 2 14_AVA DVA EL" xfId="26350" xr:uid="{00000000-0005-0000-0000-0000DA930000}"/>
    <cellStyle name="Normal 2 2 2 15" xfId="7871" xr:uid="{00000000-0005-0000-0000-0000DB930000}"/>
    <cellStyle name="Normal 2 2 2 15 2" xfId="7872" xr:uid="{00000000-0005-0000-0000-0000DC930000}"/>
    <cellStyle name="Normal 2 2 2 15 3" xfId="7873" xr:uid="{00000000-0005-0000-0000-0000DD930000}"/>
    <cellStyle name="Normal 2 2 2 15_AVA DVA EL" xfId="26351" xr:uid="{00000000-0005-0000-0000-0000DE930000}"/>
    <cellStyle name="Normal 2 2 2 16" xfId="7874" xr:uid="{00000000-0005-0000-0000-0000DF930000}"/>
    <cellStyle name="Normal 2 2 2 16 2" xfId="26352" xr:uid="{00000000-0005-0000-0000-0000E0930000}"/>
    <cellStyle name="Normal 2 2 2 16_AVA DVA EL" xfId="26353" xr:uid="{00000000-0005-0000-0000-0000E1930000}"/>
    <cellStyle name="Normal 2 2 2 17" xfId="7875" xr:uid="{00000000-0005-0000-0000-0000E2930000}"/>
    <cellStyle name="Normal 2 2 2 17 2" xfId="26354" xr:uid="{00000000-0005-0000-0000-0000E3930000}"/>
    <cellStyle name="Normal 2 2 2 17_AVA DVA EL" xfId="26355" xr:uid="{00000000-0005-0000-0000-0000E4930000}"/>
    <cellStyle name="Normal 2 2 2 18" xfId="7876" xr:uid="{00000000-0005-0000-0000-0000E5930000}"/>
    <cellStyle name="Normal 2 2 2 18 2" xfId="26356" xr:uid="{00000000-0005-0000-0000-0000E6930000}"/>
    <cellStyle name="Normal 2 2 2 18_AVA DVA EL" xfId="26357" xr:uid="{00000000-0005-0000-0000-0000E7930000}"/>
    <cellStyle name="Normal 2 2 2 19" xfId="7877" xr:uid="{00000000-0005-0000-0000-0000E8930000}"/>
    <cellStyle name="Normal 2 2 2 19 2" xfId="26358" xr:uid="{00000000-0005-0000-0000-0000E9930000}"/>
    <cellStyle name="Normal 2 2 2 19_AVA DVA EL" xfId="26359" xr:uid="{00000000-0005-0000-0000-0000EA930000}"/>
    <cellStyle name="Normal 2 2 2 2" xfId="7878" xr:uid="{00000000-0005-0000-0000-0000EB930000}"/>
    <cellStyle name="Normal 2 2 2 2 10" xfId="7879" xr:uid="{00000000-0005-0000-0000-0000EC930000}"/>
    <cellStyle name="Normal 2 2 2 2 11" xfId="7880" xr:uid="{00000000-0005-0000-0000-0000ED930000}"/>
    <cellStyle name="Normal 2 2 2 2 12" xfId="7881" xr:uid="{00000000-0005-0000-0000-0000EE930000}"/>
    <cellStyle name="Normal 2 2 2 2 13" xfId="26360" xr:uid="{00000000-0005-0000-0000-0000EF930000}"/>
    <cellStyle name="Normal 2 2 2 2 13 2" xfId="26361" xr:uid="{00000000-0005-0000-0000-0000F0930000}"/>
    <cellStyle name="Normal 2 2 2 2 13 3" xfId="26362" xr:uid="{00000000-0005-0000-0000-0000F1930000}"/>
    <cellStyle name="Normal 2 2 2 2 13_AVA DVA EL" xfId="26363" xr:uid="{00000000-0005-0000-0000-0000F2930000}"/>
    <cellStyle name="Normal 2 2 2 2 2" xfId="7882" xr:uid="{00000000-0005-0000-0000-0000F3930000}"/>
    <cellStyle name="Normal 2 2 2 2 2 10" xfId="7883" xr:uid="{00000000-0005-0000-0000-0000F4930000}"/>
    <cellStyle name="Normal 2 2 2 2 2 10 2" xfId="26364" xr:uid="{00000000-0005-0000-0000-0000F5930000}"/>
    <cellStyle name="Normal 2 2 2 2 2 10_AVA DVA EL" xfId="26365" xr:uid="{00000000-0005-0000-0000-0000F6930000}"/>
    <cellStyle name="Normal 2 2 2 2 2 11" xfId="26366" xr:uid="{00000000-0005-0000-0000-0000F7930000}"/>
    <cellStyle name="Normal 2 2 2 2 2 11 2" xfId="26367" xr:uid="{00000000-0005-0000-0000-0000F8930000}"/>
    <cellStyle name="Normal 2 2 2 2 2 11 3" xfId="26368" xr:uid="{00000000-0005-0000-0000-0000F9930000}"/>
    <cellStyle name="Normal 2 2 2 2 2 11_AVA DVA EL" xfId="26369" xr:uid="{00000000-0005-0000-0000-0000FA930000}"/>
    <cellStyle name="Normal 2 2 2 2 2 2" xfId="7884" xr:uid="{00000000-0005-0000-0000-0000FB930000}"/>
    <cellStyle name="Normal 2 2 2 2 2 2 10" xfId="7885" xr:uid="{00000000-0005-0000-0000-0000FC930000}"/>
    <cellStyle name="Normal 2 2 2 2 2 2 11" xfId="26370" xr:uid="{00000000-0005-0000-0000-0000FD930000}"/>
    <cellStyle name="Normal 2 2 2 2 2 2 11 2" xfId="26371" xr:uid="{00000000-0005-0000-0000-0000FE930000}"/>
    <cellStyle name="Normal 2 2 2 2 2 2 11 3" xfId="26372" xr:uid="{00000000-0005-0000-0000-0000FF930000}"/>
    <cellStyle name="Normal 2 2 2 2 2 2 11_AVA DVA EL" xfId="26373" xr:uid="{00000000-0005-0000-0000-000000940000}"/>
    <cellStyle name="Normal 2 2 2 2 2 2 2" xfId="7886" xr:uid="{00000000-0005-0000-0000-000001940000}"/>
    <cellStyle name="Normal 2 2 2 2 2 2 2 2" xfId="7887" xr:uid="{00000000-0005-0000-0000-000002940000}"/>
    <cellStyle name="Normal 2 2 2 2 2 2 2 2 2" xfId="7888" xr:uid="{00000000-0005-0000-0000-000003940000}"/>
    <cellStyle name="Normal 2 2 2 2 2 2 2 2 2 2" xfId="7889" xr:uid="{00000000-0005-0000-0000-000004940000}"/>
    <cellStyle name="Normal 2 2 2 2 2 2 2 2 2 2 2" xfId="7890" xr:uid="{00000000-0005-0000-0000-000005940000}"/>
    <cellStyle name="Normal 2 2 2 2 2 2 2 2 2 2 3" xfId="7891" xr:uid="{00000000-0005-0000-0000-000006940000}"/>
    <cellStyle name="Normal 2 2 2 2 2 2 2 2 2 2 4" xfId="7892" xr:uid="{00000000-0005-0000-0000-000007940000}"/>
    <cellStyle name="Normal 2 2 2 2 2 2 2 2 2 2 5" xfId="7893" xr:uid="{00000000-0005-0000-0000-000008940000}"/>
    <cellStyle name="Normal 2 2 2 2 2 2 2 2 2 2_AVA DVA EL" xfId="26374" xr:uid="{00000000-0005-0000-0000-000009940000}"/>
    <cellStyle name="Normal 2 2 2 2 2 2 2 2 2 3" xfId="7894" xr:uid="{00000000-0005-0000-0000-00000A940000}"/>
    <cellStyle name="Normal 2 2 2 2 2 2 2 2 2 3 2" xfId="26375" xr:uid="{00000000-0005-0000-0000-00000B940000}"/>
    <cellStyle name="Normal 2 2 2 2 2 2 2 2 2 3_AVA DVA EL" xfId="26376" xr:uid="{00000000-0005-0000-0000-00000C940000}"/>
    <cellStyle name="Normal 2 2 2 2 2 2 2 2 2 4" xfId="7895" xr:uid="{00000000-0005-0000-0000-00000D940000}"/>
    <cellStyle name="Normal 2 2 2 2 2 2 2 2 2 4 2" xfId="26377" xr:uid="{00000000-0005-0000-0000-00000E940000}"/>
    <cellStyle name="Normal 2 2 2 2 2 2 2 2 2 4_AVA DVA EL" xfId="26378" xr:uid="{00000000-0005-0000-0000-00000F940000}"/>
    <cellStyle name="Normal 2 2 2 2 2 2 2 2 2 5" xfId="7896" xr:uid="{00000000-0005-0000-0000-000010940000}"/>
    <cellStyle name="Normal 2 2 2 2 2 2 2 2 2 5 2" xfId="26379" xr:uid="{00000000-0005-0000-0000-000011940000}"/>
    <cellStyle name="Normal 2 2 2 2 2 2 2 2 2 5_AVA DVA EL" xfId="26380" xr:uid="{00000000-0005-0000-0000-000012940000}"/>
    <cellStyle name="Normal 2 2 2 2 2 2 2 2 2_AVA DVA EL" xfId="50108" xr:uid="{00000000-0005-0000-0000-000013940000}"/>
    <cellStyle name="Normal 2 2 2 2 2 2 2 2 3" xfId="7897" xr:uid="{00000000-0005-0000-0000-000014940000}"/>
    <cellStyle name="Normal 2 2 2 2 2 2 2 2 4" xfId="7898" xr:uid="{00000000-0005-0000-0000-000015940000}"/>
    <cellStyle name="Normal 2 2 2 2 2 2 2 2 5" xfId="7899" xr:uid="{00000000-0005-0000-0000-000016940000}"/>
    <cellStyle name="Normal 2 2 2 2 2 2 2 2 6" xfId="7900" xr:uid="{00000000-0005-0000-0000-000017940000}"/>
    <cellStyle name="Normal 2 2 2 2 2 2 2 2 7" xfId="7901" xr:uid="{00000000-0005-0000-0000-000018940000}"/>
    <cellStyle name="Normal 2 2 2 2 2 2 2 2_AVA DVA EL" xfId="26381" xr:uid="{00000000-0005-0000-0000-000019940000}"/>
    <cellStyle name="Normal 2 2 2 2 2 2 2 3" xfId="7902" xr:uid="{00000000-0005-0000-0000-00001A940000}"/>
    <cellStyle name="Normal 2 2 2 2 2 2 2 4" xfId="7903" xr:uid="{00000000-0005-0000-0000-00001B940000}"/>
    <cellStyle name="Normal 2 2 2 2 2 2 2 4 2" xfId="26382" xr:uid="{00000000-0005-0000-0000-00001C940000}"/>
    <cellStyle name="Normal 2 2 2 2 2 2 2 4_AVA DVA EL" xfId="26383" xr:uid="{00000000-0005-0000-0000-00001D940000}"/>
    <cellStyle name="Normal 2 2 2 2 2 2 2 5" xfId="7904" xr:uid="{00000000-0005-0000-0000-00001E940000}"/>
    <cellStyle name="Normal 2 2 2 2 2 2 2 5 2" xfId="26384" xr:uid="{00000000-0005-0000-0000-00001F940000}"/>
    <cellStyle name="Normal 2 2 2 2 2 2 2 5_AVA DVA EL" xfId="26385" xr:uid="{00000000-0005-0000-0000-000020940000}"/>
    <cellStyle name="Normal 2 2 2 2 2 2 2 6" xfId="7905" xr:uid="{00000000-0005-0000-0000-000021940000}"/>
    <cellStyle name="Normal 2 2 2 2 2 2 2 6 2" xfId="26386" xr:uid="{00000000-0005-0000-0000-000022940000}"/>
    <cellStyle name="Normal 2 2 2 2 2 2 2 6_AVA DVA EL" xfId="26387" xr:uid="{00000000-0005-0000-0000-000023940000}"/>
    <cellStyle name="Normal 2 2 2 2 2 2 2 7" xfId="7906" xr:uid="{00000000-0005-0000-0000-000024940000}"/>
    <cellStyle name="Normal 2 2 2 2 2 2 2 7 2" xfId="26388" xr:uid="{00000000-0005-0000-0000-000025940000}"/>
    <cellStyle name="Normal 2 2 2 2 2 2 2 7_AVA DVA EL" xfId="26389" xr:uid="{00000000-0005-0000-0000-000026940000}"/>
    <cellStyle name="Normal 2 2 2 2 2 2 2 8" xfId="7907" xr:uid="{00000000-0005-0000-0000-000027940000}"/>
    <cellStyle name="Normal 2 2 2 2 2 2 2 8 2" xfId="26390" xr:uid="{00000000-0005-0000-0000-000028940000}"/>
    <cellStyle name="Normal 2 2 2 2 2 2 2 8_AVA DVA EL" xfId="26391" xr:uid="{00000000-0005-0000-0000-000029940000}"/>
    <cellStyle name="Normal 2 2 2 2 2 2 2_AVA DVA EL" xfId="50109" xr:uid="{00000000-0005-0000-0000-00002A940000}"/>
    <cellStyle name="Normal 2 2 2 2 2 2 3" xfId="7908" xr:uid="{00000000-0005-0000-0000-00002B940000}"/>
    <cellStyle name="Normal 2 2 2 2 2 2 3 2" xfId="7909" xr:uid="{00000000-0005-0000-0000-00002C940000}"/>
    <cellStyle name="Normal 2 2 2 2 2 2 3 3" xfId="7910" xr:uid="{00000000-0005-0000-0000-00002D940000}"/>
    <cellStyle name="Normal 2 2 2 2 2 2 3_AVA DVA EL" xfId="50110" xr:uid="{00000000-0005-0000-0000-00002E940000}"/>
    <cellStyle name="Normal 2 2 2 2 2 2 4" xfId="7911" xr:uid="{00000000-0005-0000-0000-00002F940000}"/>
    <cellStyle name="Normal 2 2 2 2 2 2 4 2" xfId="7912" xr:uid="{00000000-0005-0000-0000-000030940000}"/>
    <cellStyle name="Normal 2 2 2 2 2 2 4 3" xfId="7913" xr:uid="{00000000-0005-0000-0000-000031940000}"/>
    <cellStyle name="Normal 2 2 2 2 2 2 4_AVA DVA EL" xfId="50111" xr:uid="{00000000-0005-0000-0000-000032940000}"/>
    <cellStyle name="Normal 2 2 2 2 2 2 5" xfId="7914" xr:uid="{00000000-0005-0000-0000-000033940000}"/>
    <cellStyle name="Normal 2 2 2 2 2 2 5 2" xfId="7915" xr:uid="{00000000-0005-0000-0000-000034940000}"/>
    <cellStyle name="Normal 2 2 2 2 2 2 5 2 2" xfId="26392" xr:uid="{00000000-0005-0000-0000-000035940000}"/>
    <cellStyle name="Normal 2 2 2 2 2 2 5 2_AVA DVA EL" xfId="26393" xr:uid="{00000000-0005-0000-0000-000036940000}"/>
    <cellStyle name="Normal 2 2 2 2 2 2 5 3" xfId="7916" xr:uid="{00000000-0005-0000-0000-000037940000}"/>
    <cellStyle name="Normal 2 2 2 2 2 2 5 3 2" xfId="26394" xr:uid="{00000000-0005-0000-0000-000038940000}"/>
    <cellStyle name="Normal 2 2 2 2 2 2 5 3_AVA DVA EL" xfId="26395" xr:uid="{00000000-0005-0000-0000-000039940000}"/>
    <cellStyle name="Normal 2 2 2 2 2 2 5_AVA DVA EL" xfId="50112" xr:uid="{00000000-0005-0000-0000-00003A940000}"/>
    <cellStyle name="Normal 2 2 2 2 2 2 6" xfId="7917" xr:uid="{00000000-0005-0000-0000-00003B940000}"/>
    <cellStyle name="Normal 2 2 2 2 2 2 7" xfId="7918" xr:uid="{00000000-0005-0000-0000-00003C940000}"/>
    <cellStyle name="Normal 2 2 2 2 2 2 8" xfId="7919" xr:uid="{00000000-0005-0000-0000-00003D940000}"/>
    <cellStyle name="Normal 2 2 2 2 2 2 9" xfId="7920" xr:uid="{00000000-0005-0000-0000-00003E940000}"/>
    <cellStyle name="Normal 2 2 2 2 2 2_AVA DVA EL" xfId="26396" xr:uid="{00000000-0005-0000-0000-00003F940000}"/>
    <cellStyle name="Normal 2 2 2 2 2 3" xfId="7921" xr:uid="{00000000-0005-0000-0000-000040940000}"/>
    <cellStyle name="Normal 2 2 2 2 2 3 2" xfId="26397" xr:uid="{00000000-0005-0000-0000-000041940000}"/>
    <cellStyle name="Normal 2 2 2 2 2 3 2 2" xfId="26398" xr:uid="{00000000-0005-0000-0000-000042940000}"/>
    <cellStyle name="Normal 2 2 2 2 2 3 2 3" xfId="26399" xr:uid="{00000000-0005-0000-0000-000043940000}"/>
    <cellStyle name="Normal 2 2 2 2 2 3 2_AVA DVA EL" xfId="26400" xr:uid="{00000000-0005-0000-0000-000044940000}"/>
    <cellStyle name="Normal 2 2 2 2 2 3 3" xfId="26401" xr:uid="{00000000-0005-0000-0000-000045940000}"/>
    <cellStyle name="Normal 2 2 2 2 2 3_AVA DVA EL" xfId="26402" xr:uid="{00000000-0005-0000-0000-000046940000}"/>
    <cellStyle name="Normal 2 2 2 2 2 4" xfId="7922" xr:uid="{00000000-0005-0000-0000-000047940000}"/>
    <cellStyle name="Normal 2 2 2 2 2 4 2" xfId="26403" xr:uid="{00000000-0005-0000-0000-000048940000}"/>
    <cellStyle name="Normal 2 2 2 2 2 4_AVA DVA EL" xfId="26404" xr:uid="{00000000-0005-0000-0000-000049940000}"/>
    <cellStyle name="Normal 2 2 2 2 2 5" xfId="7923" xr:uid="{00000000-0005-0000-0000-00004A940000}"/>
    <cellStyle name="Normal 2 2 2 2 2 5 2" xfId="7924" xr:uid="{00000000-0005-0000-0000-00004B940000}"/>
    <cellStyle name="Normal 2 2 2 2 2 5 3" xfId="7925" xr:uid="{00000000-0005-0000-0000-00004C940000}"/>
    <cellStyle name="Normal 2 2 2 2 2 5_AVA DVA EL" xfId="26405" xr:uid="{00000000-0005-0000-0000-00004D940000}"/>
    <cellStyle name="Normal 2 2 2 2 2 6" xfId="7926" xr:uid="{00000000-0005-0000-0000-00004E940000}"/>
    <cellStyle name="Normal 2 2 2 2 2 6 2" xfId="26406" xr:uid="{00000000-0005-0000-0000-00004F940000}"/>
    <cellStyle name="Normal 2 2 2 2 2 6_AVA DVA EL" xfId="26407" xr:uid="{00000000-0005-0000-0000-000050940000}"/>
    <cellStyle name="Normal 2 2 2 2 2 7" xfId="7927" xr:uid="{00000000-0005-0000-0000-000051940000}"/>
    <cellStyle name="Normal 2 2 2 2 2 7 2" xfId="26408" xr:uid="{00000000-0005-0000-0000-000052940000}"/>
    <cellStyle name="Normal 2 2 2 2 2 7_AVA DVA EL" xfId="26409" xr:uid="{00000000-0005-0000-0000-000053940000}"/>
    <cellStyle name="Normal 2 2 2 2 2 8" xfId="7928" xr:uid="{00000000-0005-0000-0000-000054940000}"/>
    <cellStyle name="Normal 2 2 2 2 2 8 2" xfId="26410" xr:uid="{00000000-0005-0000-0000-000055940000}"/>
    <cellStyle name="Normal 2 2 2 2 2 8_AVA DVA EL" xfId="26411" xr:uid="{00000000-0005-0000-0000-000056940000}"/>
    <cellStyle name="Normal 2 2 2 2 2 9" xfId="7929" xr:uid="{00000000-0005-0000-0000-000057940000}"/>
    <cellStyle name="Normal 2 2 2 2 2 9 2" xfId="26412" xr:uid="{00000000-0005-0000-0000-000058940000}"/>
    <cellStyle name="Normal 2 2 2 2 2 9_AVA DVA EL" xfId="26413" xr:uid="{00000000-0005-0000-0000-000059940000}"/>
    <cellStyle name="Normal 2 2 2 2 2_AVA DVA EL" xfId="50113" xr:uid="{00000000-0005-0000-0000-00005A940000}"/>
    <cellStyle name="Normal 2 2 2 2 3" xfId="7930" xr:uid="{00000000-0005-0000-0000-00005B940000}"/>
    <cellStyle name="Normal 2 2 2 2 3 2" xfId="7931" xr:uid="{00000000-0005-0000-0000-00005C940000}"/>
    <cellStyle name="Normal 2 2 2 2 3 2 2" xfId="7932" xr:uid="{00000000-0005-0000-0000-00005D940000}"/>
    <cellStyle name="Normal 2 2 2 2 3 2 3" xfId="7933" xr:uid="{00000000-0005-0000-0000-00005E940000}"/>
    <cellStyle name="Normal 2 2 2 2 3 2_AVA DVA EL" xfId="50114" xr:uid="{00000000-0005-0000-0000-00005F940000}"/>
    <cellStyle name="Normal 2 2 2 2 3 3" xfId="7934" xr:uid="{00000000-0005-0000-0000-000060940000}"/>
    <cellStyle name="Normal 2 2 2 2 3 3 2" xfId="7935" xr:uid="{00000000-0005-0000-0000-000061940000}"/>
    <cellStyle name="Normal 2 2 2 2 3 3 3" xfId="7936" xr:uid="{00000000-0005-0000-0000-000062940000}"/>
    <cellStyle name="Normal 2 2 2 2 3 3_AVA DVA EL" xfId="50115" xr:uid="{00000000-0005-0000-0000-000063940000}"/>
    <cellStyle name="Normal 2 2 2 2 3 4" xfId="7937" xr:uid="{00000000-0005-0000-0000-000064940000}"/>
    <cellStyle name="Normal 2 2 2 2 3 4 2" xfId="7938" xr:uid="{00000000-0005-0000-0000-000065940000}"/>
    <cellStyle name="Normal 2 2 2 2 3 4 3" xfId="7939" xr:uid="{00000000-0005-0000-0000-000066940000}"/>
    <cellStyle name="Normal 2 2 2 2 3 4_AVA DVA EL" xfId="50116" xr:uid="{00000000-0005-0000-0000-000067940000}"/>
    <cellStyle name="Normal 2 2 2 2 3 5" xfId="7940" xr:uid="{00000000-0005-0000-0000-000068940000}"/>
    <cellStyle name="Normal 2 2 2 2 3 6" xfId="7941" xr:uid="{00000000-0005-0000-0000-000069940000}"/>
    <cellStyle name="Normal 2 2 2 2 3 7" xfId="26414" xr:uid="{00000000-0005-0000-0000-00006A940000}"/>
    <cellStyle name="Normal 2 2 2 2 3 7 2" xfId="26415" xr:uid="{00000000-0005-0000-0000-00006B940000}"/>
    <cellStyle name="Normal 2 2 2 2 3 7 3" xfId="26416" xr:uid="{00000000-0005-0000-0000-00006C940000}"/>
    <cellStyle name="Normal 2 2 2 2 3 7_AVA DVA EL" xfId="26417" xr:uid="{00000000-0005-0000-0000-00006D940000}"/>
    <cellStyle name="Normal 2 2 2 2 3_AVA DVA EL" xfId="50117" xr:uid="{00000000-0005-0000-0000-00006E940000}"/>
    <cellStyle name="Normal 2 2 2 2 4" xfId="7942" xr:uid="{00000000-0005-0000-0000-00006F940000}"/>
    <cellStyle name="Normal 2 2 2 2 4 2" xfId="7943" xr:uid="{00000000-0005-0000-0000-000070940000}"/>
    <cellStyle name="Normal 2 2 2 2 4 3" xfId="7944" xr:uid="{00000000-0005-0000-0000-000071940000}"/>
    <cellStyle name="Normal 2 2 2 2 4 4" xfId="26418" xr:uid="{00000000-0005-0000-0000-000072940000}"/>
    <cellStyle name="Normal 2 2 2 2 4 4 2" xfId="26419" xr:uid="{00000000-0005-0000-0000-000073940000}"/>
    <cellStyle name="Normal 2 2 2 2 4 4 3" xfId="26420" xr:uid="{00000000-0005-0000-0000-000074940000}"/>
    <cellStyle name="Normal 2 2 2 2 4 4_AVA DVA EL" xfId="26421" xr:uid="{00000000-0005-0000-0000-000075940000}"/>
    <cellStyle name="Normal 2 2 2 2 4_AVA DVA EL" xfId="50118" xr:uid="{00000000-0005-0000-0000-000076940000}"/>
    <cellStyle name="Normal 2 2 2 2 5" xfId="7945" xr:uid="{00000000-0005-0000-0000-000077940000}"/>
    <cellStyle name="Normal 2 2 2 2 5 2" xfId="7946" xr:uid="{00000000-0005-0000-0000-000078940000}"/>
    <cellStyle name="Normal 2 2 2 2 5 3" xfId="7947" xr:uid="{00000000-0005-0000-0000-000079940000}"/>
    <cellStyle name="Normal 2 2 2 2 5 4" xfId="26422" xr:uid="{00000000-0005-0000-0000-00007A940000}"/>
    <cellStyle name="Normal 2 2 2 2 5 4 2" xfId="26423" xr:uid="{00000000-0005-0000-0000-00007B940000}"/>
    <cellStyle name="Normal 2 2 2 2 5 4 3" xfId="26424" xr:uid="{00000000-0005-0000-0000-00007C940000}"/>
    <cellStyle name="Normal 2 2 2 2 5 4_AVA DVA EL" xfId="26425" xr:uid="{00000000-0005-0000-0000-00007D940000}"/>
    <cellStyle name="Normal 2 2 2 2 5_AVA DVA EL" xfId="50119" xr:uid="{00000000-0005-0000-0000-00007E940000}"/>
    <cellStyle name="Normal 2 2 2 2 6" xfId="7948" xr:uid="{00000000-0005-0000-0000-00007F940000}"/>
    <cellStyle name="Normal 2 2 2 2 6 2" xfId="7949" xr:uid="{00000000-0005-0000-0000-000080940000}"/>
    <cellStyle name="Normal 2 2 2 2 6 3" xfId="7950" xr:uid="{00000000-0005-0000-0000-000081940000}"/>
    <cellStyle name="Normal 2 2 2 2 6 4" xfId="7951" xr:uid="{00000000-0005-0000-0000-000082940000}"/>
    <cellStyle name="Normal 2 2 2 2 6 4 2" xfId="26426" xr:uid="{00000000-0005-0000-0000-000083940000}"/>
    <cellStyle name="Normal 2 2 2 2 6 4_AVA DVA EL" xfId="26427" xr:uid="{00000000-0005-0000-0000-000084940000}"/>
    <cellStyle name="Normal 2 2 2 2 6 5" xfId="7952" xr:uid="{00000000-0005-0000-0000-000085940000}"/>
    <cellStyle name="Normal 2 2 2 2 6 5 2" xfId="26428" xr:uid="{00000000-0005-0000-0000-000086940000}"/>
    <cellStyle name="Normal 2 2 2 2 6 5_AVA DVA EL" xfId="26429" xr:uid="{00000000-0005-0000-0000-000087940000}"/>
    <cellStyle name="Normal 2 2 2 2 6 6" xfId="7953" xr:uid="{00000000-0005-0000-0000-000088940000}"/>
    <cellStyle name="Normal 2 2 2 2 6 6 2" xfId="26430" xr:uid="{00000000-0005-0000-0000-000089940000}"/>
    <cellStyle name="Normal 2 2 2 2 6 6_AVA DVA EL" xfId="26431" xr:uid="{00000000-0005-0000-0000-00008A940000}"/>
    <cellStyle name="Normal 2 2 2 2 6 7" xfId="7954" xr:uid="{00000000-0005-0000-0000-00008B940000}"/>
    <cellStyle name="Normal 2 2 2 2 6 7 2" xfId="26432" xr:uid="{00000000-0005-0000-0000-00008C940000}"/>
    <cellStyle name="Normal 2 2 2 2 6 7_AVA DVA EL" xfId="26433" xr:uid="{00000000-0005-0000-0000-00008D940000}"/>
    <cellStyle name="Normal 2 2 2 2 6 8" xfId="26434" xr:uid="{00000000-0005-0000-0000-00008E940000}"/>
    <cellStyle name="Normal 2 2 2 2 6 8 2" xfId="26435" xr:uid="{00000000-0005-0000-0000-00008F940000}"/>
    <cellStyle name="Normal 2 2 2 2 6 8 3" xfId="26436" xr:uid="{00000000-0005-0000-0000-000090940000}"/>
    <cellStyle name="Normal 2 2 2 2 6 8_AVA DVA EL" xfId="26437" xr:uid="{00000000-0005-0000-0000-000091940000}"/>
    <cellStyle name="Normal 2 2 2 2 6_AVA DVA EL" xfId="50120" xr:uid="{00000000-0005-0000-0000-000092940000}"/>
    <cellStyle name="Normal 2 2 2 2 7" xfId="7955" xr:uid="{00000000-0005-0000-0000-000093940000}"/>
    <cellStyle name="Normal 2 2 2 2 7 2" xfId="7956" xr:uid="{00000000-0005-0000-0000-000094940000}"/>
    <cellStyle name="Normal 2 2 2 2 7 2 2" xfId="26438" xr:uid="{00000000-0005-0000-0000-000095940000}"/>
    <cellStyle name="Normal 2 2 2 2 7 2_AVA DVA EL" xfId="26439" xr:uid="{00000000-0005-0000-0000-000096940000}"/>
    <cellStyle name="Normal 2 2 2 2 7 3" xfId="7957" xr:uid="{00000000-0005-0000-0000-000097940000}"/>
    <cellStyle name="Normal 2 2 2 2 7 3 2" xfId="26440" xr:uid="{00000000-0005-0000-0000-000098940000}"/>
    <cellStyle name="Normal 2 2 2 2 7 3_AVA DVA EL" xfId="26441" xr:uid="{00000000-0005-0000-0000-000099940000}"/>
    <cellStyle name="Normal 2 2 2 2 7 4" xfId="26442" xr:uid="{00000000-0005-0000-0000-00009A940000}"/>
    <cellStyle name="Normal 2 2 2 2 7 4 2" xfId="26443" xr:uid="{00000000-0005-0000-0000-00009B940000}"/>
    <cellStyle name="Normal 2 2 2 2 7 4 3" xfId="26444" xr:uid="{00000000-0005-0000-0000-00009C940000}"/>
    <cellStyle name="Normal 2 2 2 2 7 4_AVA DVA EL" xfId="26445" xr:uid="{00000000-0005-0000-0000-00009D940000}"/>
    <cellStyle name="Normal 2 2 2 2 7_AVA DVA EL" xfId="50121" xr:uid="{00000000-0005-0000-0000-00009E940000}"/>
    <cellStyle name="Normal 2 2 2 2 8" xfId="7958" xr:uid="{00000000-0005-0000-0000-00009F940000}"/>
    <cellStyle name="Normal 2 2 2 2 8 2" xfId="26446" xr:uid="{00000000-0005-0000-0000-0000A0940000}"/>
    <cellStyle name="Normal 2 2 2 2 8 2 2" xfId="26447" xr:uid="{00000000-0005-0000-0000-0000A1940000}"/>
    <cellStyle name="Normal 2 2 2 2 8 2 3" xfId="26448" xr:uid="{00000000-0005-0000-0000-0000A2940000}"/>
    <cellStyle name="Normal 2 2 2 2 8 2_AVA DVA EL" xfId="26449" xr:uid="{00000000-0005-0000-0000-0000A3940000}"/>
    <cellStyle name="Normal 2 2 2 2 8_AVA DVA EL" xfId="50122" xr:uid="{00000000-0005-0000-0000-0000A4940000}"/>
    <cellStyle name="Normal 2 2 2 2 9" xfId="7959" xr:uid="{00000000-0005-0000-0000-0000A5940000}"/>
    <cellStyle name="Normal 2 2 2 2 9 2" xfId="26450" xr:uid="{00000000-0005-0000-0000-0000A6940000}"/>
    <cellStyle name="Normal 2 2 2 2 9 2 2" xfId="26451" xr:uid="{00000000-0005-0000-0000-0000A7940000}"/>
    <cellStyle name="Normal 2 2 2 2 9 2 3" xfId="26452" xr:uid="{00000000-0005-0000-0000-0000A8940000}"/>
    <cellStyle name="Normal 2 2 2 2 9 2_AVA DVA EL" xfId="26453" xr:uid="{00000000-0005-0000-0000-0000A9940000}"/>
    <cellStyle name="Normal 2 2 2 2 9_AVA DVA EL" xfId="50123" xr:uid="{00000000-0005-0000-0000-0000AA940000}"/>
    <cellStyle name="Normal 2 2 2 2_AVA DVA EL" xfId="26454" xr:uid="{00000000-0005-0000-0000-0000AB940000}"/>
    <cellStyle name="Normal 2 2 2 20" xfId="7960" xr:uid="{00000000-0005-0000-0000-0000AC940000}"/>
    <cellStyle name="Normal 2 2 2 20 2" xfId="26455" xr:uid="{00000000-0005-0000-0000-0000AD940000}"/>
    <cellStyle name="Normal 2 2 2 20_AVA DVA EL" xfId="26456" xr:uid="{00000000-0005-0000-0000-0000AE940000}"/>
    <cellStyle name="Normal 2 2 2 21" xfId="26457" xr:uid="{00000000-0005-0000-0000-0000AF940000}"/>
    <cellStyle name="Normal 2 2 2 21 2" xfId="26458" xr:uid="{00000000-0005-0000-0000-0000B0940000}"/>
    <cellStyle name="Normal 2 2 2 21 3" xfId="26459" xr:uid="{00000000-0005-0000-0000-0000B1940000}"/>
    <cellStyle name="Normal 2 2 2 21_AVA DVA EL" xfId="26460" xr:uid="{00000000-0005-0000-0000-0000B2940000}"/>
    <cellStyle name="Normal 2 2 2 3" xfId="7961" xr:uid="{00000000-0005-0000-0000-0000B3940000}"/>
    <cellStyle name="Normal 2 2 2 3 10" xfId="7962" xr:uid="{00000000-0005-0000-0000-0000B4940000}"/>
    <cellStyle name="Normal 2 2 2 3 10 2" xfId="26461" xr:uid="{00000000-0005-0000-0000-0000B5940000}"/>
    <cellStyle name="Normal 2 2 2 3 10_AVA DVA EL" xfId="26462" xr:uid="{00000000-0005-0000-0000-0000B6940000}"/>
    <cellStyle name="Normal 2 2 2 3 11" xfId="26463" xr:uid="{00000000-0005-0000-0000-0000B7940000}"/>
    <cellStyle name="Normal 2 2 2 3 11 2" xfId="26464" xr:uid="{00000000-0005-0000-0000-0000B8940000}"/>
    <cellStyle name="Normal 2 2 2 3 11 3" xfId="26465" xr:uid="{00000000-0005-0000-0000-0000B9940000}"/>
    <cellStyle name="Normal 2 2 2 3 11_AVA DVA EL" xfId="26466" xr:uid="{00000000-0005-0000-0000-0000BA940000}"/>
    <cellStyle name="Normal 2 2 2 3 2" xfId="7963" xr:uid="{00000000-0005-0000-0000-0000BB940000}"/>
    <cellStyle name="Normal 2 2 2 3 2 2" xfId="7964" xr:uid="{00000000-0005-0000-0000-0000BC940000}"/>
    <cellStyle name="Normal 2 2 2 3 2 2 2" xfId="7965" xr:uid="{00000000-0005-0000-0000-0000BD940000}"/>
    <cellStyle name="Normal 2 2 2 3 2 2 3" xfId="7966" xr:uid="{00000000-0005-0000-0000-0000BE940000}"/>
    <cellStyle name="Normal 2 2 2 3 2 2 3 2" xfId="26467" xr:uid="{00000000-0005-0000-0000-0000BF940000}"/>
    <cellStyle name="Normal 2 2 2 3 2 2 3_AVA DVA EL" xfId="26468" xr:uid="{00000000-0005-0000-0000-0000C0940000}"/>
    <cellStyle name="Normal 2 2 2 3 2 2 4" xfId="7967" xr:uid="{00000000-0005-0000-0000-0000C1940000}"/>
    <cellStyle name="Normal 2 2 2 3 2 2 4 2" xfId="26469" xr:uid="{00000000-0005-0000-0000-0000C2940000}"/>
    <cellStyle name="Normal 2 2 2 3 2 2 4_AVA DVA EL" xfId="26470" xr:uid="{00000000-0005-0000-0000-0000C3940000}"/>
    <cellStyle name="Normal 2 2 2 3 2 2 5" xfId="7968" xr:uid="{00000000-0005-0000-0000-0000C4940000}"/>
    <cellStyle name="Normal 2 2 2 3 2 2 5 2" xfId="26471" xr:uid="{00000000-0005-0000-0000-0000C5940000}"/>
    <cellStyle name="Normal 2 2 2 3 2 2 5_AVA DVA EL" xfId="26472" xr:uid="{00000000-0005-0000-0000-0000C6940000}"/>
    <cellStyle name="Normal 2 2 2 3 2 2 6" xfId="7969" xr:uid="{00000000-0005-0000-0000-0000C7940000}"/>
    <cellStyle name="Normal 2 2 2 3 2 2 6 2" xfId="26473" xr:uid="{00000000-0005-0000-0000-0000C8940000}"/>
    <cellStyle name="Normal 2 2 2 3 2 2 6_AVA DVA EL" xfId="26474" xr:uid="{00000000-0005-0000-0000-0000C9940000}"/>
    <cellStyle name="Normal 2 2 2 3 2 2_AVA DVA EL" xfId="50124" xr:uid="{00000000-0005-0000-0000-0000CA940000}"/>
    <cellStyle name="Normal 2 2 2 3 2 3" xfId="7970" xr:uid="{00000000-0005-0000-0000-0000CB940000}"/>
    <cellStyle name="Normal 2 2 2 3 2 4" xfId="26475" xr:uid="{00000000-0005-0000-0000-0000CC940000}"/>
    <cellStyle name="Normal 2 2 2 3 2 4 2" xfId="26476" xr:uid="{00000000-0005-0000-0000-0000CD940000}"/>
    <cellStyle name="Normal 2 2 2 3 2 4 3" xfId="26477" xr:uid="{00000000-0005-0000-0000-0000CE940000}"/>
    <cellStyle name="Normal 2 2 2 3 2 4_AVA DVA EL" xfId="26478" xr:uid="{00000000-0005-0000-0000-0000CF940000}"/>
    <cellStyle name="Normal 2 2 2 3 2_AVA DVA EL" xfId="50125" xr:uid="{00000000-0005-0000-0000-0000D0940000}"/>
    <cellStyle name="Normal 2 2 2 3 3" xfId="7971" xr:uid="{00000000-0005-0000-0000-0000D1940000}"/>
    <cellStyle name="Normal 2 2 2 3 3 2" xfId="7972" xr:uid="{00000000-0005-0000-0000-0000D2940000}"/>
    <cellStyle name="Normal 2 2 2 3 3 3" xfId="7973" xr:uid="{00000000-0005-0000-0000-0000D3940000}"/>
    <cellStyle name="Normal 2 2 2 3 3 4" xfId="26479" xr:uid="{00000000-0005-0000-0000-0000D4940000}"/>
    <cellStyle name="Normal 2 2 2 3 3 4 2" xfId="26480" xr:uid="{00000000-0005-0000-0000-0000D5940000}"/>
    <cellStyle name="Normal 2 2 2 3 3 4 3" xfId="26481" xr:uid="{00000000-0005-0000-0000-0000D6940000}"/>
    <cellStyle name="Normal 2 2 2 3 3 4_AVA DVA EL" xfId="26482" xr:uid="{00000000-0005-0000-0000-0000D7940000}"/>
    <cellStyle name="Normal 2 2 2 3 3_AVA DVA EL" xfId="50126" xr:uid="{00000000-0005-0000-0000-0000D8940000}"/>
    <cellStyle name="Normal 2 2 2 3 4" xfId="7974" xr:uid="{00000000-0005-0000-0000-0000D9940000}"/>
    <cellStyle name="Normal 2 2 2 3 4 2" xfId="7975" xr:uid="{00000000-0005-0000-0000-0000DA940000}"/>
    <cellStyle name="Normal 2 2 2 3 4 3" xfId="7976" xr:uid="{00000000-0005-0000-0000-0000DB940000}"/>
    <cellStyle name="Normal 2 2 2 3 4_AVA DVA EL" xfId="50127" xr:uid="{00000000-0005-0000-0000-0000DC940000}"/>
    <cellStyle name="Normal 2 2 2 3 5" xfId="7977" xr:uid="{00000000-0005-0000-0000-0000DD940000}"/>
    <cellStyle name="Normal 2 2 2 3 6" xfId="7978" xr:uid="{00000000-0005-0000-0000-0000DE940000}"/>
    <cellStyle name="Normal 2 2 2 3 7" xfId="7979" xr:uid="{00000000-0005-0000-0000-0000DF940000}"/>
    <cellStyle name="Normal 2 2 2 3 7 2" xfId="26483" xr:uid="{00000000-0005-0000-0000-0000E0940000}"/>
    <cellStyle name="Normal 2 2 2 3 7_AVA DVA EL" xfId="26484" xr:uid="{00000000-0005-0000-0000-0000E1940000}"/>
    <cellStyle name="Normal 2 2 2 3 8" xfId="7980" xr:uid="{00000000-0005-0000-0000-0000E2940000}"/>
    <cellStyle name="Normal 2 2 2 3 8 2" xfId="26485" xr:uid="{00000000-0005-0000-0000-0000E3940000}"/>
    <cellStyle name="Normal 2 2 2 3 8_AVA DVA EL" xfId="26486" xr:uid="{00000000-0005-0000-0000-0000E4940000}"/>
    <cellStyle name="Normal 2 2 2 3 9" xfId="7981" xr:uid="{00000000-0005-0000-0000-0000E5940000}"/>
    <cellStyle name="Normal 2 2 2 3 9 2" xfId="26487" xr:uid="{00000000-0005-0000-0000-0000E6940000}"/>
    <cellStyle name="Normal 2 2 2 3 9_AVA DVA EL" xfId="26488" xr:uid="{00000000-0005-0000-0000-0000E7940000}"/>
    <cellStyle name="Normal 2 2 2 3_AVA DVA EL" xfId="50128" xr:uid="{00000000-0005-0000-0000-0000E8940000}"/>
    <cellStyle name="Normal 2 2 2 4" xfId="7982" xr:uid="{00000000-0005-0000-0000-0000E9940000}"/>
    <cellStyle name="Normal 2 2 2 4 10" xfId="7983" xr:uid="{00000000-0005-0000-0000-0000EA940000}"/>
    <cellStyle name="Normal 2 2 2 4 10 2" xfId="26489" xr:uid="{00000000-0005-0000-0000-0000EB940000}"/>
    <cellStyle name="Normal 2 2 2 4 10_AVA DVA EL" xfId="26490" xr:uid="{00000000-0005-0000-0000-0000EC940000}"/>
    <cellStyle name="Normal 2 2 2 4 11" xfId="26491" xr:uid="{00000000-0005-0000-0000-0000ED940000}"/>
    <cellStyle name="Normal 2 2 2 4 11 2" xfId="26492" xr:uid="{00000000-0005-0000-0000-0000EE940000}"/>
    <cellStyle name="Normal 2 2 2 4 11 3" xfId="26493" xr:uid="{00000000-0005-0000-0000-0000EF940000}"/>
    <cellStyle name="Normal 2 2 2 4 11_AVA DVA EL" xfId="26494" xr:uid="{00000000-0005-0000-0000-0000F0940000}"/>
    <cellStyle name="Normal 2 2 2 4 2" xfId="7984" xr:uid="{00000000-0005-0000-0000-0000F1940000}"/>
    <cellStyle name="Normal 2 2 2 4 2 2" xfId="7985" xr:uid="{00000000-0005-0000-0000-0000F2940000}"/>
    <cellStyle name="Normal 2 2 2 4 2 3" xfId="7986" xr:uid="{00000000-0005-0000-0000-0000F3940000}"/>
    <cellStyle name="Normal 2 2 2 4 2 4" xfId="26495" xr:uid="{00000000-0005-0000-0000-0000F4940000}"/>
    <cellStyle name="Normal 2 2 2 4 2 4 2" xfId="26496" xr:uid="{00000000-0005-0000-0000-0000F5940000}"/>
    <cellStyle name="Normal 2 2 2 4 2 4 3" xfId="26497" xr:uid="{00000000-0005-0000-0000-0000F6940000}"/>
    <cellStyle name="Normal 2 2 2 4 2 4_AVA DVA EL" xfId="26498" xr:uid="{00000000-0005-0000-0000-0000F7940000}"/>
    <cellStyle name="Normal 2 2 2 4 2_AVA DVA EL" xfId="50129" xr:uid="{00000000-0005-0000-0000-0000F8940000}"/>
    <cellStyle name="Normal 2 2 2 4 3" xfId="7987" xr:uid="{00000000-0005-0000-0000-0000F9940000}"/>
    <cellStyle name="Normal 2 2 2 4 3 2" xfId="7988" xr:uid="{00000000-0005-0000-0000-0000FA940000}"/>
    <cellStyle name="Normal 2 2 2 4 3 3" xfId="7989" xr:uid="{00000000-0005-0000-0000-0000FB940000}"/>
    <cellStyle name="Normal 2 2 2 4 3 4" xfId="26499" xr:uid="{00000000-0005-0000-0000-0000FC940000}"/>
    <cellStyle name="Normal 2 2 2 4 3 4 2" xfId="26500" xr:uid="{00000000-0005-0000-0000-0000FD940000}"/>
    <cellStyle name="Normal 2 2 2 4 3 4 3" xfId="26501" xr:uid="{00000000-0005-0000-0000-0000FE940000}"/>
    <cellStyle name="Normal 2 2 2 4 3 4_AVA DVA EL" xfId="26502" xr:uid="{00000000-0005-0000-0000-0000FF940000}"/>
    <cellStyle name="Normal 2 2 2 4 3_AVA DVA EL" xfId="50130" xr:uid="{00000000-0005-0000-0000-000000950000}"/>
    <cellStyle name="Normal 2 2 2 4 4" xfId="7990" xr:uid="{00000000-0005-0000-0000-000001950000}"/>
    <cellStyle name="Normal 2 2 2 4 4 2" xfId="7991" xr:uid="{00000000-0005-0000-0000-000002950000}"/>
    <cellStyle name="Normal 2 2 2 4 4 3" xfId="7992" xr:uid="{00000000-0005-0000-0000-000003950000}"/>
    <cellStyle name="Normal 2 2 2 4 4_AVA DVA EL" xfId="50131" xr:uid="{00000000-0005-0000-0000-000004950000}"/>
    <cellStyle name="Normal 2 2 2 4 5" xfId="7993" xr:uid="{00000000-0005-0000-0000-000005950000}"/>
    <cellStyle name="Normal 2 2 2 4 6" xfId="7994" xr:uid="{00000000-0005-0000-0000-000006950000}"/>
    <cellStyle name="Normal 2 2 2 4 7" xfId="7995" xr:uid="{00000000-0005-0000-0000-000007950000}"/>
    <cellStyle name="Normal 2 2 2 4 7 2" xfId="26503" xr:uid="{00000000-0005-0000-0000-000008950000}"/>
    <cellStyle name="Normal 2 2 2 4 7_AVA DVA EL" xfId="26504" xr:uid="{00000000-0005-0000-0000-000009950000}"/>
    <cellStyle name="Normal 2 2 2 4 8" xfId="7996" xr:uid="{00000000-0005-0000-0000-00000A950000}"/>
    <cellStyle name="Normal 2 2 2 4 8 2" xfId="26505" xr:uid="{00000000-0005-0000-0000-00000B950000}"/>
    <cellStyle name="Normal 2 2 2 4 8_AVA DVA EL" xfId="26506" xr:uid="{00000000-0005-0000-0000-00000C950000}"/>
    <cellStyle name="Normal 2 2 2 4 9" xfId="7997" xr:uid="{00000000-0005-0000-0000-00000D950000}"/>
    <cellStyle name="Normal 2 2 2 4 9 2" xfId="26507" xr:uid="{00000000-0005-0000-0000-00000E950000}"/>
    <cellStyle name="Normal 2 2 2 4 9_AVA DVA EL" xfId="26508" xr:uid="{00000000-0005-0000-0000-00000F950000}"/>
    <cellStyle name="Normal 2 2 2 4_AVA DVA EL" xfId="50132" xr:uid="{00000000-0005-0000-0000-000010950000}"/>
    <cellStyle name="Normal 2 2 2 5" xfId="7998" xr:uid="{00000000-0005-0000-0000-000011950000}"/>
    <cellStyle name="Normal 2 2 2 5 10" xfId="7999" xr:uid="{00000000-0005-0000-0000-000012950000}"/>
    <cellStyle name="Normal 2 2 2 5 10 2" xfId="26509" xr:uid="{00000000-0005-0000-0000-000013950000}"/>
    <cellStyle name="Normal 2 2 2 5 10_AVA DVA EL" xfId="26510" xr:uid="{00000000-0005-0000-0000-000014950000}"/>
    <cellStyle name="Normal 2 2 2 5 11" xfId="26511" xr:uid="{00000000-0005-0000-0000-000015950000}"/>
    <cellStyle name="Normal 2 2 2 5 11 2" xfId="26512" xr:uid="{00000000-0005-0000-0000-000016950000}"/>
    <cellStyle name="Normal 2 2 2 5 11 3" xfId="26513" xr:uid="{00000000-0005-0000-0000-000017950000}"/>
    <cellStyle name="Normal 2 2 2 5 11_AVA DVA EL" xfId="26514" xr:uid="{00000000-0005-0000-0000-000018950000}"/>
    <cellStyle name="Normal 2 2 2 5 2" xfId="8000" xr:uid="{00000000-0005-0000-0000-000019950000}"/>
    <cellStyle name="Normal 2 2 2 5 2 2" xfId="8001" xr:uid="{00000000-0005-0000-0000-00001A950000}"/>
    <cellStyle name="Normal 2 2 2 5 2 3" xfId="8002" xr:uid="{00000000-0005-0000-0000-00001B950000}"/>
    <cellStyle name="Normal 2 2 2 5 2_AVA DVA EL" xfId="50133" xr:uid="{00000000-0005-0000-0000-00001C950000}"/>
    <cellStyle name="Normal 2 2 2 5 3" xfId="8003" xr:uid="{00000000-0005-0000-0000-00001D950000}"/>
    <cellStyle name="Normal 2 2 2 5 3 2" xfId="8004" xr:uid="{00000000-0005-0000-0000-00001E950000}"/>
    <cellStyle name="Normal 2 2 2 5 3 3" xfId="8005" xr:uid="{00000000-0005-0000-0000-00001F950000}"/>
    <cellStyle name="Normal 2 2 2 5 3_AVA DVA EL" xfId="50134" xr:uid="{00000000-0005-0000-0000-000020950000}"/>
    <cellStyle name="Normal 2 2 2 5 4" xfId="8006" xr:uid="{00000000-0005-0000-0000-000021950000}"/>
    <cellStyle name="Normal 2 2 2 5 4 2" xfId="8007" xr:uid="{00000000-0005-0000-0000-000022950000}"/>
    <cellStyle name="Normal 2 2 2 5 4 3" xfId="8008" xr:uid="{00000000-0005-0000-0000-000023950000}"/>
    <cellStyle name="Normal 2 2 2 5 4_AVA DVA EL" xfId="50135" xr:uid="{00000000-0005-0000-0000-000024950000}"/>
    <cellStyle name="Normal 2 2 2 5 5" xfId="8009" xr:uid="{00000000-0005-0000-0000-000025950000}"/>
    <cellStyle name="Normal 2 2 2 5 6" xfId="8010" xr:uid="{00000000-0005-0000-0000-000026950000}"/>
    <cellStyle name="Normal 2 2 2 5 7" xfId="8011" xr:uid="{00000000-0005-0000-0000-000027950000}"/>
    <cellStyle name="Normal 2 2 2 5 7 2" xfId="26515" xr:uid="{00000000-0005-0000-0000-000028950000}"/>
    <cellStyle name="Normal 2 2 2 5 7_AVA DVA EL" xfId="26516" xr:uid="{00000000-0005-0000-0000-000029950000}"/>
    <cellStyle name="Normal 2 2 2 5 8" xfId="8012" xr:uid="{00000000-0005-0000-0000-00002A950000}"/>
    <cellStyle name="Normal 2 2 2 5 8 2" xfId="26517" xr:uid="{00000000-0005-0000-0000-00002B950000}"/>
    <cellStyle name="Normal 2 2 2 5 8_AVA DVA EL" xfId="26518" xr:uid="{00000000-0005-0000-0000-00002C950000}"/>
    <cellStyle name="Normal 2 2 2 5 9" xfId="8013" xr:uid="{00000000-0005-0000-0000-00002D950000}"/>
    <cellStyle name="Normal 2 2 2 5 9 2" xfId="26519" xr:uid="{00000000-0005-0000-0000-00002E950000}"/>
    <cellStyle name="Normal 2 2 2 5 9_AVA DVA EL" xfId="26520" xr:uid="{00000000-0005-0000-0000-00002F950000}"/>
    <cellStyle name="Normal 2 2 2 5_AVA DVA EL" xfId="50136" xr:uid="{00000000-0005-0000-0000-000030950000}"/>
    <cellStyle name="Normal 2 2 2 6" xfId="8014" xr:uid="{00000000-0005-0000-0000-000031950000}"/>
    <cellStyle name="Normal 2 2 2 6 2" xfId="8015" xr:uid="{00000000-0005-0000-0000-000032950000}"/>
    <cellStyle name="Normal 2 2 2 6 2 2" xfId="8016" xr:uid="{00000000-0005-0000-0000-000033950000}"/>
    <cellStyle name="Normal 2 2 2 6 2 3" xfId="8017" xr:uid="{00000000-0005-0000-0000-000034950000}"/>
    <cellStyle name="Normal 2 2 2 6 2_AVA DVA EL" xfId="50137" xr:uid="{00000000-0005-0000-0000-000035950000}"/>
    <cellStyle name="Normal 2 2 2 6 3" xfId="8018" xr:uid="{00000000-0005-0000-0000-000036950000}"/>
    <cellStyle name="Normal 2 2 2 6 3 2" xfId="8019" xr:uid="{00000000-0005-0000-0000-000037950000}"/>
    <cellStyle name="Normal 2 2 2 6 3 3" xfId="8020" xr:uid="{00000000-0005-0000-0000-000038950000}"/>
    <cellStyle name="Normal 2 2 2 6 3_AVA DVA EL" xfId="50138" xr:uid="{00000000-0005-0000-0000-000039950000}"/>
    <cellStyle name="Normal 2 2 2 6 4" xfId="8021" xr:uid="{00000000-0005-0000-0000-00003A950000}"/>
    <cellStyle name="Normal 2 2 2 6 4 2" xfId="8022" xr:uid="{00000000-0005-0000-0000-00003B950000}"/>
    <cellStyle name="Normal 2 2 2 6 4 3" xfId="8023" xr:uid="{00000000-0005-0000-0000-00003C950000}"/>
    <cellStyle name="Normal 2 2 2 6 4_AVA DVA EL" xfId="50139" xr:uid="{00000000-0005-0000-0000-00003D950000}"/>
    <cellStyle name="Normal 2 2 2 6 5" xfId="8024" xr:uid="{00000000-0005-0000-0000-00003E950000}"/>
    <cellStyle name="Normal 2 2 2 6 6" xfId="8025" xr:uid="{00000000-0005-0000-0000-00003F950000}"/>
    <cellStyle name="Normal 2 2 2 6 7" xfId="26521" xr:uid="{00000000-0005-0000-0000-000040950000}"/>
    <cellStyle name="Normal 2 2 2 6 7 2" xfId="26522" xr:uid="{00000000-0005-0000-0000-000041950000}"/>
    <cellStyle name="Normal 2 2 2 6 7 3" xfId="26523" xr:uid="{00000000-0005-0000-0000-000042950000}"/>
    <cellStyle name="Normal 2 2 2 6 7_AVA DVA EL" xfId="26524" xr:uid="{00000000-0005-0000-0000-000043950000}"/>
    <cellStyle name="Normal 2 2 2 6_AVA DVA EL" xfId="50140" xr:uid="{00000000-0005-0000-0000-000044950000}"/>
    <cellStyle name="Normal 2 2 2 7" xfId="8026" xr:uid="{00000000-0005-0000-0000-000045950000}"/>
    <cellStyle name="Normal 2 2 2 7 2" xfId="8027" xr:uid="{00000000-0005-0000-0000-000046950000}"/>
    <cellStyle name="Normal 2 2 2 7 2 2" xfId="8028" xr:uid="{00000000-0005-0000-0000-000047950000}"/>
    <cellStyle name="Normal 2 2 2 7 2 3" xfId="8029" xr:uid="{00000000-0005-0000-0000-000048950000}"/>
    <cellStyle name="Normal 2 2 2 7 2_AVA DVA EL" xfId="50141" xr:uid="{00000000-0005-0000-0000-000049950000}"/>
    <cellStyle name="Normal 2 2 2 7 3" xfId="8030" xr:uid="{00000000-0005-0000-0000-00004A950000}"/>
    <cellStyle name="Normal 2 2 2 7 3 2" xfId="8031" xr:uid="{00000000-0005-0000-0000-00004B950000}"/>
    <cellStyle name="Normal 2 2 2 7 3 3" xfId="8032" xr:uid="{00000000-0005-0000-0000-00004C950000}"/>
    <cellStyle name="Normal 2 2 2 7 3_AVA DVA EL" xfId="50142" xr:uid="{00000000-0005-0000-0000-00004D950000}"/>
    <cellStyle name="Normal 2 2 2 7 4" xfId="8033" xr:uid="{00000000-0005-0000-0000-00004E950000}"/>
    <cellStyle name="Normal 2 2 2 7 4 2" xfId="8034" xr:uid="{00000000-0005-0000-0000-00004F950000}"/>
    <cellStyle name="Normal 2 2 2 7 4 3" xfId="8035" xr:uid="{00000000-0005-0000-0000-000050950000}"/>
    <cellStyle name="Normal 2 2 2 7 4_AVA DVA EL" xfId="50143" xr:uid="{00000000-0005-0000-0000-000051950000}"/>
    <cellStyle name="Normal 2 2 2 7 5" xfId="8036" xr:uid="{00000000-0005-0000-0000-000052950000}"/>
    <cellStyle name="Normal 2 2 2 7 6" xfId="8037" xr:uid="{00000000-0005-0000-0000-000053950000}"/>
    <cellStyle name="Normal 2 2 2 7 7" xfId="26525" xr:uid="{00000000-0005-0000-0000-000054950000}"/>
    <cellStyle name="Normal 2 2 2 7 7 2" xfId="26526" xr:uid="{00000000-0005-0000-0000-000055950000}"/>
    <cellStyle name="Normal 2 2 2 7 7 3" xfId="26527" xr:uid="{00000000-0005-0000-0000-000056950000}"/>
    <cellStyle name="Normal 2 2 2 7 7_AVA DVA EL" xfId="26528" xr:uid="{00000000-0005-0000-0000-000057950000}"/>
    <cellStyle name="Normal 2 2 2 7_AVA DVA EL" xfId="50144" xr:uid="{00000000-0005-0000-0000-000058950000}"/>
    <cellStyle name="Normal 2 2 2 8" xfId="8038" xr:uid="{00000000-0005-0000-0000-000059950000}"/>
    <cellStyle name="Normal 2 2 2 8 2" xfId="8039" xr:uid="{00000000-0005-0000-0000-00005A950000}"/>
    <cellStyle name="Normal 2 2 2 8 2 2" xfId="8040" xr:uid="{00000000-0005-0000-0000-00005B950000}"/>
    <cellStyle name="Normal 2 2 2 8 2 3" xfId="8041" xr:uid="{00000000-0005-0000-0000-00005C950000}"/>
    <cellStyle name="Normal 2 2 2 8 2_AVA DVA EL" xfId="50145" xr:uid="{00000000-0005-0000-0000-00005D950000}"/>
    <cellStyle name="Normal 2 2 2 8 3" xfId="8042" xr:uid="{00000000-0005-0000-0000-00005E950000}"/>
    <cellStyle name="Normal 2 2 2 8 3 2" xfId="8043" xr:uid="{00000000-0005-0000-0000-00005F950000}"/>
    <cellStyle name="Normal 2 2 2 8 3 3" xfId="8044" xr:uid="{00000000-0005-0000-0000-000060950000}"/>
    <cellStyle name="Normal 2 2 2 8 3_AVA DVA EL" xfId="50146" xr:uid="{00000000-0005-0000-0000-000061950000}"/>
    <cellStyle name="Normal 2 2 2 8 4" xfId="8045" xr:uid="{00000000-0005-0000-0000-000062950000}"/>
    <cellStyle name="Normal 2 2 2 8 4 2" xfId="8046" xr:uid="{00000000-0005-0000-0000-000063950000}"/>
    <cellStyle name="Normal 2 2 2 8 4 3" xfId="8047" xr:uid="{00000000-0005-0000-0000-000064950000}"/>
    <cellStyle name="Normal 2 2 2 8 4_AVA DVA EL" xfId="50147" xr:uid="{00000000-0005-0000-0000-000065950000}"/>
    <cellStyle name="Normal 2 2 2 8 5" xfId="8048" xr:uid="{00000000-0005-0000-0000-000066950000}"/>
    <cellStyle name="Normal 2 2 2 8 6" xfId="8049" xr:uid="{00000000-0005-0000-0000-000067950000}"/>
    <cellStyle name="Normal 2 2 2 8 7" xfId="26529" xr:uid="{00000000-0005-0000-0000-000068950000}"/>
    <cellStyle name="Normal 2 2 2 8 7 2" xfId="26530" xr:uid="{00000000-0005-0000-0000-000069950000}"/>
    <cellStyle name="Normal 2 2 2 8 7 3" xfId="26531" xr:uid="{00000000-0005-0000-0000-00006A950000}"/>
    <cellStyle name="Normal 2 2 2 8 7_AVA DVA EL" xfId="26532" xr:uid="{00000000-0005-0000-0000-00006B950000}"/>
    <cellStyle name="Normal 2 2 2 8_AVA DVA EL" xfId="50148" xr:uid="{00000000-0005-0000-0000-00006C950000}"/>
    <cellStyle name="Normal 2 2 2 9" xfId="8050" xr:uid="{00000000-0005-0000-0000-00006D950000}"/>
    <cellStyle name="Normal 2 2 2 9 2" xfId="8051" xr:uid="{00000000-0005-0000-0000-00006E950000}"/>
    <cellStyle name="Normal 2 2 2 9 2 2" xfId="8052" xr:uid="{00000000-0005-0000-0000-00006F950000}"/>
    <cellStyle name="Normal 2 2 2 9 2 3" xfId="8053" xr:uid="{00000000-0005-0000-0000-000070950000}"/>
    <cellStyle name="Normal 2 2 2 9 2_AVA DVA EL" xfId="50149" xr:uid="{00000000-0005-0000-0000-000071950000}"/>
    <cellStyle name="Normal 2 2 2 9 3" xfId="8054" xr:uid="{00000000-0005-0000-0000-000072950000}"/>
    <cellStyle name="Normal 2 2 2 9 3 2" xfId="8055" xr:uid="{00000000-0005-0000-0000-000073950000}"/>
    <cellStyle name="Normal 2 2 2 9 3 3" xfId="8056" xr:uid="{00000000-0005-0000-0000-000074950000}"/>
    <cellStyle name="Normal 2 2 2 9 3_AVA DVA EL" xfId="50150" xr:uid="{00000000-0005-0000-0000-000075950000}"/>
    <cellStyle name="Normal 2 2 2 9 4" xfId="8057" xr:uid="{00000000-0005-0000-0000-000076950000}"/>
    <cellStyle name="Normal 2 2 2 9 4 2" xfId="8058" xr:uid="{00000000-0005-0000-0000-000077950000}"/>
    <cellStyle name="Normal 2 2 2 9 4 3" xfId="8059" xr:uid="{00000000-0005-0000-0000-000078950000}"/>
    <cellStyle name="Normal 2 2 2 9 4_AVA DVA EL" xfId="50151" xr:uid="{00000000-0005-0000-0000-000079950000}"/>
    <cellStyle name="Normal 2 2 2 9 5" xfId="8060" xr:uid="{00000000-0005-0000-0000-00007A950000}"/>
    <cellStyle name="Normal 2 2 2 9 6" xfId="8061" xr:uid="{00000000-0005-0000-0000-00007B950000}"/>
    <cellStyle name="Normal 2 2 2 9 7" xfId="26533" xr:uid="{00000000-0005-0000-0000-00007C950000}"/>
    <cellStyle name="Normal 2 2 2 9 7 2" xfId="26534" xr:uid="{00000000-0005-0000-0000-00007D950000}"/>
    <cellStyle name="Normal 2 2 2 9 7 3" xfId="26535" xr:uid="{00000000-0005-0000-0000-00007E950000}"/>
    <cellStyle name="Normal 2 2 2 9 7_AVA DVA EL" xfId="26536" xr:uid="{00000000-0005-0000-0000-00007F950000}"/>
    <cellStyle name="Normal 2 2 2 9_AVA DVA EL" xfId="50152" xr:uid="{00000000-0005-0000-0000-000080950000}"/>
    <cellStyle name="Normal 2 2 2_11" xfId="8062" xr:uid="{00000000-0005-0000-0000-000081950000}"/>
    <cellStyle name="Normal 2 2 20" xfId="8063" xr:uid="{00000000-0005-0000-0000-000082950000}"/>
    <cellStyle name="Normal 2 2 20 2" xfId="26537" xr:uid="{00000000-0005-0000-0000-000083950000}"/>
    <cellStyle name="Normal 2 2 20_AVA DVA EL" xfId="26538" xr:uid="{00000000-0005-0000-0000-000084950000}"/>
    <cellStyle name="Normal 2 2 21" xfId="8064" xr:uid="{00000000-0005-0000-0000-000085950000}"/>
    <cellStyle name="Normal 2 2 22" xfId="8065" xr:uid="{00000000-0005-0000-0000-000086950000}"/>
    <cellStyle name="Normal 2 2 23" xfId="8066" xr:uid="{00000000-0005-0000-0000-000087950000}"/>
    <cellStyle name="Normal 2 2 24" xfId="8067" xr:uid="{00000000-0005-0000-0000-000088950000}"/>
    <cellStyle name="Normal 2 2 25" xfId="8068" xr:uid="{00000000-0005-0000-0000-000089950000}"/>
    <cellStyle name="Normal 2 2 25 2" xfId="26539" xr:uid="{00000000-0005-0000-0000-00008A950000}"/>
    <cellStyle name="Normal 2 2 25_A01" xfId="35953" xr:uid="{00000000-0005-0000-0000-00008B950000}"/>
    <cellStyle name="Normal 2 2 26" xfId="8069" xr:uid="{00000000-0005-0000-0000-00008C950000}"/>
    <cellStyle name="Normal 2 2 26 2" xfId="26540" xr:uid="{00000000-0005-0000-0000-00008D950000}"/>
    <cellStyle name="Normal 2 2 26 3" xfId="26541" xr:uid="{00000000-0005-0000-0000-00008E950000}"/>
    <cellStyle name="Normal 2 2 26_AVA DVA EL" xfId="26542" xr:uid="{00000000-0005-0000-0000-00008F950000}"/>
    <cellStyle name="Normal 2 2 27" xfId="26543" xr:uid="{00000000-0005-0000-0000-000090950000}"/>
    <cellStyle name="Normal 2 2 27 2" xfId="36067" xr:uid="{00000000-0005-0000-0000-000091950000}"/>
    <cellStyle name="Normal 2 2 28" xfId="36201" xr:uid="{00000000-0005-0000-0000-000092950000}"/>
    <cellStyle name="Normal 2 2 29" xfId="36200" xr:uid="{00000000-0005-0000-0000-000093950000}"/>
    <cellStyle name="Normal 2 2 3" xfId="8070" xr:uid="{00000000-0005-0000-0000-000094950000}"/>
    <cellStyle name="Normal 2 2 3 10" xfId="8071" xr:uid="{00000000-0005-0000-0000-000095950000}"/>
    <cellStyle name="Normal 2 2 3 10 2" xfId="26544" xr:uid="{00000000-0005-0000-0000-000096950000}"/>
    <cellStyle name="Normal 2 2 3 10_AVA DVA EL" xfId="26545" xr:uid="{00000000-0005-0000-0000-000097950000}"/>
    <cellStyle name="Normal 2 2 3 11" xfId="8072" xr:uid="{00000000-0005-0000-0000-000098950000}"/>
    <cellStyle name="Normal 2 2 3 11 2" xfId="26546" xr:uid="{00000000-0005-0000-0000-000099950000}"/>
    <cellStyle name="Normal 2 2 3 11_AVA DVA EL" xfId="26547" xr:uid="{00000000-0005-0000-0000-00009A950000}"/>
    <cellStyle name="Normal 2 2 3 12" xfId="26548" xr:uid="{00000000-0005-0000-0000-00009B950000}"/>
    <cellStyle name="Normal 2 2 3 12 2" xfId="26549" xr:uid="{00000000-0005-0000-0000-00009C950000}"/>
    <cellStyle name="Normal 2 2 3 12 3" xfId="26550" xr:uid="{00000000-0005-0000-0000-00009D950000}"/>
    <cellStyle name="Normal 2 2 3 12_AVA DVA EL" xfId="26551" xr:uid="{00000000-0005-0000-0000-00009E950000}"/>
    <cellStyle name="Normal 2 2 3 13" xfId="26552" xr:uid="{00000000-0005-0000-0000-00009F950000}"/>
    <cellStyle name="Normal 2 2 3 14" xfId="50153" xr:uid="{00000000-0005-0000-0000-0000A0950000}"/>
    <cellStyle name="Normal 2 2 3 2" xfId="8073" xr:uid="{00000000-0005-0000-0000-0000A1950000}"/>
    <cellStyle name="Normal 2 2 3 2 2" xfId="8074" xr:uid="{00000000-0005-0000-0000-0000A2950000}"/>
    <cellStyle name="Normal 2 2 3 2 2 2" xfId="26553" xr:uid="{00000000-0005-0000-0000-0000A3950000}"/>
    <cellStyle name="Normal 2 2 3 2 2_AVA DVA EL" xfId="26554" xr:uid="{00000000-0005-0000-0000-0000A4950000}"/>
    <cellStyle name="Normal 2 2 3 2 3" xfId="26555" xr:uid="{00000000-0005-0000-0000-0000A5950000}"/>
    <cellStyle name="Normal 2 2 3 2_AVA DVA EL" xfId="26556" xr:uid="{00000000-0005-0000-0000-0000A6950000}"/>
    <cellStyle name="Normal 2 2 3 3" xfId="8075" xr:uid="{00000000-0005-0000-0000-0000A7950000}"/>
    <cellStyle name="Normal 2 2 3 3 2" xfId="26557" xr:uid="{00000000-0005-0000-0000-0000A8950000}"/>
    <cellStyle name="Normal 2 2 3 3_AVA DVA EL" xfId="26558" xr:uid="{00000000-0005-0000-0000-0000A9950000}"/>
    <cellStyle name="Normal 2 2 3 4" xfId="8076" xr:uid="{00000000-0005-0000-0000-0000AA950000}"/>
    <cellStyle name="Normal 2 2 3 4 2" xfId="26559" xr:uid="{00000000-0005-0000-0000-0000AB950000}"/>
    <cellStyle name="Normal 2 2 3 4_AVA DVA EL" xfId="26560" xr:uid="{00000000-0005-0000-0000-0000AC950000}"/>
    <cellStyle name="Normal 2 2 3 5" xfId="8077" xr:uid="{00000000-0005-0000-0000-0000AD950000}"/>
    <cellStyle name="Normal 2 2 3 5 2" xfId="26561" xr:uid="{00000000-0005-0000-0000-0000AE950000}"/>
    <cellStyle name="Normal 2 2 3 5_AVA DVA EL" xfId="26562" xr:uid="{00000000-0005-0000-0000-0000AF950000}"/>
    <cellStyle name="Normal 2 2 3 6" xfId="8078" xr:uid="{00000000-0005-0000-0000-0000B0950000}"/>
    <cellStyle name="Normal 2 2 3 6 2" xfId="26563" xr:uid="{00000000-0005-0000-0000-0000B1950000}"/>
    <cellStyle name="Normal 2 2 3 6_AVA DVA EL" xfId="26564" xr:uid="{00000000-0005-0000-0000-0000B2950000}"/>
    <cellStyle name="Normal 2 2 3 7" xfId="8079" xr:uid="{00000000-0005-0000-0000-0000B3950000}"/>
    <cellStyle name="Normal 2 2 3 7 2" xfId="26565" xr:uid="{00000000-0005-0000-0000-0000B4950000}"/>
    <cellStyle name="Normal 2 2 3 7_AVA DVA EL" xfId="26566" xr:uid="{00000000-0005-0000-0000-0000B5950000}"/>
    <cellStyle name="Normal 2 2 3 8" xfId="8080" xr:uid="{00000000-0005-0000-0000-0000B6950000}"/>
    <cellStyle name="Normal 2 2 3 8 2" xfId="26567" xr:uid="{00000000-0005-0000-0000-0000B7950000}"/>
    <cellStyle name="Normal 2 2 3 8_AVA DVA EL" xfId="26568" xr:uid="{00000000-0005-0000-0000-0000B8950000}"/>
    <cellStyle name="Normal 2 2 3 9" xfId="8081" xr:uid="{00000000-0005-0000-0000-0000B9950000}"/>
    <cellStyle name="Normal 2 2 3 9 2" xfId="26569" xr:uid="{00000000-0005-0000-0000-0000BA950000}"/>
    <cellStyle name="Normal 2 2 3 9_AVA DVA EL" xfId="26570" xr:uid="{00000000-0005-0000-0000-0000BB950000}"/>
    <cellStyle name="Normal 2 2 3_AVA DVA EL" xfId="26571" xr:uid="{00000000-0005-0000-0000-0000BC950000}"/>
    <cellStyle name="Normal 2 2 30" xfId="36208" xr:uid="{00000000-0005-0000-0000-0000BD950000}"/>
    <cellStyle name="Normal 2 2 31" xfId="36212" xr:uid="{00000000-0005-0000-0000-0000BE950000}"/>
    <cellStyle name="Normal 2 2 32" xfId="36216" xr:uid="{00000000-0005-0000-0000-0000BF950000}"/>
    <cellStyle name="Normal 2 2 33" xfId="36220" xr:uid="{00000000-0005-0000-0000-0000C0950000}"/>
    <cellStyle name="Normal 2 2 34" xfId="36199" xr:uid="{00000000-0005-0000-0000-0000C1950000}"/>
    <cellStyle name="Normal 2 2 35" xfId="36198" xr:uid="{00000000-0005-0000-0000-0000C2950000}"/>
    <cellStyle name="Normal 2 2 36" xfId="36225" xr:uid="{00000000-0005-0000-0000-0000C3950000}"/>
    <cellStyle name="Normal 2 2 37" xfId="36228" xr:uid="{00000000-0005-0000-0000-0000C4950000}"/>
    <cellStyle name="Normal 2 2 38" xfId="36416" xr:uid="{00000000-0005-0000-0000-0000C5950000}"/>
    <cellStyle name="Normal 2 2 39" xfId="36567" xr:uid="{00000000-0005-0000-0000-0000C6950000}"/>
    <cellStyle name="Normal 2 2 4" xfId="8082" xr:uid="{00000000-0005-0000-0000-0000C7950000}"/>
    <cellStyle name="Normal 2 2 4 10" xfId="8083" xr:uid="{00000000-0005-0000-0000-0000C8950000}"/>
    <cellStyle name="Normal 2 2 4 11" xfId="26572" xr:uid="{00000000-0005-0000-0000-0000C9950000}"/>
    <cellStyle name="Normal 2 2 4 11 2" xfId="26573" xr:uid="{00000000-0005-0000-0000-0000CA950000}"/>
    <cellStyle name="Normal 2 2 4 11 3" xfId="26574" xr:uid="{00000000-0005-0000-0000-0000CB950000}"/>
    <cellStyle name="Normal 2 2 4 11_AVA DVA EL" xfId="26575" xr:uid="{00000000-0005-0000-0000-0000CC950000}"/>
    <cellStyle name="Normal 2 2 4 12" xfId="50154" xr:uid="{00000000-0005-0000-0000-0000CD950000}"/>
    <cellStyle name="Normal 2 2 4 2" xfId="8084" xr:uid="{00000000-0005-0000-0000-0000CE950000}"/>
    <cellStyle name="Normal 2 2 4 2 10" xfId="26576" xr:uid="{00000000-0005-0000-0000-0000CF950000}"/>
    <cellStyle name="Normal 2 2 4 2 10 2" xfId="26577" xr:uid="{00000000-0005-0000-0000-0000D0950000}"/>
    <cellStyle name="Normal 2 2 4 2 10 3" xfId="26578" xr:uid="{00000000-0005-0000-0000-0000D1950000}"/>
    <cellStyle name="Normal 2 2 4 2 10_AVA DVA EL" xfId="26579" xr:uid="{00000000-0005-0000-0000-0000D2950000}"/>
    <cellStyle name="Normal 2 2 4 2 2" xfId="8085" xr:uid="{00000000-0005-0000-0000-0000D3950000}"/>
    <cellStyle name="Normal 2 2 4 2 2 2" xfId="8086" xr:uid="{00000000-0005-0000-0000-0000D4950000}"/>
    <cellStyle name="Normal 2 2 4 2 2 2 2" xfId="26580" xr:uid="{00000000-0005-0000-0000-0000D5950000}"/>
    <cellStyle name="Normal 2 2 4 2 2 2_AVA DVA EL" xfId="26581" xr:uid="{00000000-0005-0000-0000-0000D6950000}"/>
    <cellStyle name="Normal 2 2 4 2 2 3" xfId="8087" xr:uid="{00000000-0005-0000-0000-0000D7950000}"/>
    <cellStyle name="Normal 2 2 4 2 2 4" xfId="8088" xr:uid="{00000000-0005-0000-0000-0000D8950000}"/>
    <cellStyle name="Normal 2 2 4 2 2 5" xfId="8089" xr:uid="{00000000-0005-0000-0000-0000D9950000}"/>
    <cellStyle name="Normal 2 2 4 2 2 6" xfId="8090" xr:uid="{00000000-0005-0000-0000-0000DA950000}"/>
    <cellStyle name="Normal 2 2 4 2 2_AVA DVA EL" xfId="26582" xr:uid="{00000000-0005-0000-0000-0000DB950000}"/>
    <cellStyle name="Normal 2 2 4 2 3" xfId="8091" xr:uid="{00000000-0005-0000-0000-0000DC950000}"/>
    <cellStyle name="Normal 2 2 4 2 3 2" xfId="26583" xr:uid="{00000000-0005-0000-0000-0000DD950000}"/>
    <cellStyle name="Normal 2 2 4 2 3_AVA DVA EL" xfId="26584" xr:uid="{00000000-0005-0000-0000-0000DE950000}"/>
    <cellStyle name="Normal 2 2 4 2 4" xfId="8092" xr:uid="{00000000-0005-0000-0000-0000DF950000}"/>
    <cellStyle name="Normal 2 2 4 2 4 2" xfId="26585" xr:uid="{00000000-0005-0000-0000-0000E0950000}"/>
    <cellStyle name="Normal 2 2 4 2 4_AVA DVA EL" xfId="26586" xr:uid="{00000000-0005-0000-0000-0000E1950000}"/>
    <cellStyle name="Normal 2 2 4 2 5" xfId="8093" xr:uid="{00000000-0005-0000-0000-0000E2950000}"/>
    <cellStyle name="Normal 2 2 4 2 5 2" xfId="26587" xr:uid="{00000000-0005-0000-0000-0000E3950000}"/>
    <cellStyle name="Normal 2 2 4 2 5_AVA DVA EL" xfId="26588" xr:uid="{00000000-0005-0000-0000-0000E4950000}"/>
    <cellStyle name="Normal 2 2 4 2 6" xfId="8094" xr:uid="{00000000-0005-0000-0000-0000E5950000}"/>
    <cellStyle name="Normal 2 2 4 2 6 2" xfId="26589" xr:uid="{00000000-0005-0000-0000-0000E6950000}"/>
    <cellStyle name="Normal 2 2 4 2 6_AVA DVA EL" xfId="26590" xr:uid="{00000000-0005-0000-0000-0000E7950000}"/>
    <cellStyle name="Normal 2 2 4 2 7" xfId="8095" xr:uid="{00000000-0005-0000-0000-0000E8950000}"/>
    <cellStyle name="Normal 2 2 4 2 7 2" xfId="26591" xr:uid="{00000000-0005-0000-0000-0000E9950000}"/>
    <cellStyle name="Normal 2 2 4 2 7_AVA DVA EL" xfId="26592" xr:uid="{00000000-0005-0000-0000-0000EA950000}"/>
    <cellStyle name="Normal 2 2 4 2 8" xfId="8096" xr:uid="{00000000-0005-0000-0000-0000EB950000}"/>
    <cellStyle name="Normal 2 2 4 2 8 2" xfId="26593" xr:uid="{00000000-0005-0000-0000-0000EC950000}"/>
    <cellStyle name="Normal 2 2 4 2 8_AVA DVA EL" xfId="26594" xr:uid="{00000000-0005-0000-0000-0000ED950000}"/>
    <cellStyle name="Normal 2 2 4 2 9" xfId="8097" xr:uid="{00000000-0005-0000-0000-0000EE950000}"/>
    <cellStyle name="Normal 2 2 4 2 9 2" xfId="26595" xr:uid="{00000000-0005-0000-0000-0000EF950000}"/>
    <cellStyle name="Normal 2 2 4 2 9_AVA DVA EL" xfId="26596" xr:uid="{00000000-0005-0000-0000-0000F0950000}"/>
    <cellStyle name="Normal 2 2 4 2_AVA DVA EL" xfId="26597" xr:uid="{00000000-0005-0000-0000-0000F1950000}"/>
    <cellStyle name="Normal 2 2 4 3" xfId="8098" xr:uid="{00000000-0005-0000-0000-0000F2950000}"/>
    <cellStyle name="Normal 2 2 4 3 2" xfId="8099" xr:uid="{00000000-0005-0000-0000-0000F3950000}"/>
    <cellStyle name="Normal 2 2 4 3 2 2" xfId="26598" xr:uid="{00000000-0005-0000-0000-0000F4950000}"/>
    <cellStyle name="Normal 2 2 4 3 2_AVA DVA EL" xfId="26599" xr:uid="{00000000-0005-0000-0000-0000F5950000}"/>
    <cellStyle name="Normal 2 2 4 3 3" xfId="8100" xr:uid="{00000000-0005-0000-0000-0000F6950000}"/>
    <cellStyle name="Normal 2 2 4 3 3 2" xfId="26600" xr:uid="{00000000-0005-0000-0000-0000F7950000}"/>
    <cellStyle name="Normal 2 2 4 3 3_AVA DVA EL" xfId="26601" xr:uid="{00000000-0005-0000-0000-0000F8950000}"/>
    <cellStyle name="Normal 2 2 4 3 4" xfId="8101" xr:uid="{00000000-0005-0000-0000-0000F9950000}"/>
    <cellStyle name="Normal 2 2 4 3 4 2" xfId="26602" xr:uid="{00000000-0005-0000-0000-0000FA950000}"/>
    <cellStyle name="Normal 2 2 4 3 4_AVA DVA EL" xfId="26603" xr:uid="{00000000-0005-0000-0000-0000FB950000}"/>
    <cellStyle name="Normal 2 2 4 3 5" xfId="8102" xr:uid="{00000000-0005-0000-0000-0000FC950000}"/>
    <cellStyle name="Normal 2 2 4 3 5 2" xfId="26604" xr:uid="{00000000-0005-0000-0000-0000FD950000}"/>
    <cellStyle name="Normal 2 2 4 3 5_AVA DVA EL" xfId="26605" xr:uid="{00000000-0005-0000-0000-0000FE950000}"/>
    <cellStyle name="Normal 2 2 4 3 6" xfId="8103" xr:uid="{00000000-0005-0000-0000-0000FF950000}"/>
    <cellStyle name="Normal 2 2 4 3 6 2" xfId="26606" xr:uid="{00000000-0005-0000-0000-000000960000}"/>
    <cellStyle name="Normal 2 2 4 3 6_AVA DVA EL" xfId="26607" xr:uid="{00000000-0005-0000-0000-000001960000}"/>
    <cellStyle name="Normal 2 2 4 3 7" xfId="26608" xr:uid="{00000000-0005-0000-0000-000002960000}"/>
    <cellStyle name="Normal 2 2 4 3 7 2" xfId="26609" xr:uid="{00000000-0005-0000-0000-000003960000}"/>
    <cellStyle name="Normal 2 2 4 3 7 3" xfId="26610" xr:uid="{00000000-0005-0000-0000-000004960000}"/>
    <cellStyle name="Normal 2 2 4 3 7_AVA DVA EL" xfId="26611" xr:uid="{00000000-0005-0000-0000-000005960000}"/>
    <cellStyle name="Normal 2 2 4 3 8" xfId="26612" xr:uid="{00000000-0005-0000-0000-000006960000}"/>
    <cellStyle name="Normal 2 2 4 3_AVA DVA EL" xfId="26613" xr:uid="{00000000-0005-0000-0000-000007960000}"/>
    <cellStyle name="Normal 2 2 4 4" xfId="8104" xr:uid="{00000000-0005-0000-0000-000008960000}"/>
    <cellStyle name="Normal 2 2 4 4 2" xfId="26614" xr:uid="{00000000-0005-0000-0000-000009960000}"/>
    <cellStyle name="Normal 2 2 4 4_AVA DVA EL" xfId="26615" xr:uid="{00000000-0005-0000-0000-00000A960000}"/>
    <cellStyle name="Normal 2 2 4 5" xfId="8105" xr:uid="{00000000-0005-0000-0000-00000B960000}"/>
    <cellStyle name="Normal 2 2 4 5 2" xfId="26616" xr:uid="{00000000-0005-0000-0000-00000C960000}"/>
    <cellStyle name="Normal 2 2 4 5_AVA DVA EL" xfId="26617" xr:uid="{00000000-0005-0000-0000-00000D960000}"/>
    <cellStyle name="Normal 2 2 4 6" xfId="8106" xr:uid="{00000000-0005-0000-0000-00000E960000}"/>
    <cellStyle name="Normal 2 2 4 6 2" xfId="26618" xr:uid="{00000000-0005-0000-0000-00000F960000}"/>
    <cellStyle name="Normal 2 2 4 6_AVA DVA EL" xfId="26619" xr:uid="{00000000-0005-0000-0000-000010960000}"/>
    <cellStyle name="Normal 2 2 4 7" xfId="8107" xr:uid="{00000000-0005-0000-0000-000011960000}"/>
    <cellStyle name="Normal 2 2 4 8" xfId="8108" xr:uid="{00000000-0005-0000-0000-000012960000}"/>
    <cellStyle name="Normal 2 2 4 9" xfId="8109" xr:uid="{00000000-0005-0000-0000-000013960000}"/>
    <cellStyle name="Normal 2 2 4_AVA DVA EL" xfId="26620" xr:uid="{00000000-0005-0000-0000-000014960000}"/>
    <cellStyle name="Normal 2 2 40" xfId="36659" xr:uid="{00000000-0005-0000-0000-000015960000}"/>
    <cellStyle name="Normal 2 2 41" xfId="36547" xr:uid="{00000000-0005-0000-0000-000016960000}"/>
    <cellStyle name="Normal 2 2 42" xfId="36645" xr:uid="{00000000-0005-0000-0000-000017960000}"/>
    <cellStyle name="Normal 2 2 43" xfId="35987" xr:uid="{00000000-0005-0000-0000-000018960000}"/>
    <cellStyle name="Normal 2 2 44" xfId="36098" xr:uid="{00000000-0005-0000-0000-000019960000}"/>
    <cellStyle name="Normal 2 2 45" xfId="36864" xr:uid="{00000000-0005-0000-0000-00001A960000}"/>
    <cellStyle name="Normal 2 2 5" xfId="8110" xr:uid="{00000000-0005-0000-0000-00001B960000}"/>
    <cellStyle name="Normal 2 2 5 2" xfId="8111" xr:uid="{00000000-0005-0000-0000-00001C960000}"/>
    <cellStyle name="Normal 2 2 5 2 2" xfId="26621" xr:uid="{00000000-0005-0000-0000-00001D960000}"/>
    <cellStyle name="Normal 2 2 5 2 2 2" xfId="26622" xr:uid="{00000000-0005-0000-0000-00001E960000}"/>
    <cellStyle name="Normal 2 2 5 2 2 3" xfId="26623" xr:uid="{00000000-0005-0000-0000-00001F960000}"/>
    <cellStyle name="Normal 2 2 5 2 2_AVA DVA EL" xfId="26624" xr:uid="{00000000-0005-0000-0000-000020960000}"/>
    <cellStyle name="Normal 2 2 5 2_AVA DVA EL" xfId="50155" xr:uid="{00000000-0005-0000-0000-000021960000}"/>
    <cellStyle name="Normal 2 2 5 3" xfId="8112" xr:uid="{00000000-0005-0000-0000-000022960000}"/>
    <cellStyle name="Normal 2 2 5 3 2" xfId="26625" xr:uid="{00000000-0005-0000-0000-000023960000}"/>
    <cellStyle name="Normal 2 2 5 3 2 2" xfId="26626" xr:uid="{00000000-0005-0000-0000-000024960000}"/>
    <cellStyle name="Normal 2 2 5 3 2 3" xfId="26627" xr:uid="{00000000-0005-0000-0000-000025960000}"/>
    <cellStyle name="Normal 2 2 5 3 2_AVA DVA EL" xfId="26628" xr:uid="{00000000-0005-0000-0000-000026960000}"/>
    <cellStyle name="Normal 2 2 5 3 3" xfId="26629" xr:uid="{00000000-0005-0000-0000-000027960000}"/>
    <cellStyle name="Normal 2 2 5 3_AVA DVA EL" xfId="26630" xr:uid="{00000000-0005-0000-0000-000028960000}"/>
    <cellStyle name="Normal 2 2 5 4" xfId="26631" xr:uid="{00000000-0005-0000-0000-000029960000}"/>
    <cellStyle name="Normal 2 2 5 4 2" xfId="26632" xr:uid="{00000000-0005-0000-0000-00002A960000}"/>
    <cellStyle name="Normal 2 2 5 4 3" xfId="26633" xr:uid="{00000000-0005-0000-0000-00002B960000}"/>
    <cellStyle name="Normal 2 2 5 4_AVA DVA EL" xfId="26634" xr:uid="{00000000-0005-0000-0000-00002C960000}"/>
    <cellStyle name="Normal 2 2 5_4Q16" xfId="26635" xr:uid="{00000000-0005-0000-0000-00002D960000}"/>
    <cellStyle name="Normal 2 2 6" xfId="8113" xr:uid="{00000000-0005-0000-0000-00002E960000}"/>
    <cellStyle name="Normal 2 2 6 2" xfId="8114" xr:uid="{00000000-0005-0000-0000-00002F960000}"/>
    <cellStyle name="Normal 2 2 6 2 2" xfId="26636" xr:uid="{00000000-0005-0000-0000-000030960000}"/>
    <cellStyle name="Normal 2 2 6 2_AVA DVA EL" xfId="26637" xr:uid="{00000000-0005-0000-0000-000031960000}"/>
    <cellStyle name="Normal 2 2 6 3" xfId="8115" xr:uid="{00000000-0005-0000-0000-000032960000}"/>
    <cellStyle name="Normal 2 2 6 4" xfId="8116" xr:uid="{00000000-0005-0000-0000-000033960000}"/>
    <cellStyle name="Normal 2 2 6 5" xfId="8117" xr:uid="{00000000-0005-0000-0000-000034960000}"/>
    <cellStyle name="Normal 2 2 6 6" xfId="8118" xr:uid="{00000000-0005-0000-0000-000035960000}"/>
    <cellStyle name="Normal 2 2 6 7" xfId="26638" xr:uid="{00000000-0005-0000-0000-000036960000}"/>
    <cellStyle name="Normal 2 2 6 7 2" xfId="26639" xr:uid="{00000000-0005-0000-0000-000037960000}"/>
    <cellStyle name="Normal 2 2 6 7 3" xfId="26640" xr:uid="{00000000-0005-0000-0000-000038960000}"/>
    <cellStyle name="Normal 2 2 6 7_AVA DVA EL" xfId="26641" xr:uid="{00000000-0005-0000-0000-000039960000}"/>
    <cellStyle name="Normal 2 2 6_AVA DVA EL" xfId="26642" xr:uid="{00000000-0005-0000-0000-00003A960000}"/>
    <cellStyle name="Normal 2 2 7" xfId="8119" xr:uid="{00000000-0005-0000-0000-00003B960000}"/>
    <cellStyle name="Normal 2 2 7 2" xfId="8120" xr:uid="{00000000-0005-0000-0000-00003C960000}"/>
    <cellStyle name="Normal 2 2 7 2 2" xfId="26643" xr:uid="{00000000-0005-0000-0000-00003D960000}"/>
    <cellStyle name="Normal 2 2 7 2_AVA DVA EL" xfId="26644" xr:uid="{00000000-0005-0000-0000-00003E960000}"/>
    <cellStyle name="Normal 2 2 7 3" xfId="8121" xr:uid="{00000000-0005-0000-0000-00003F960000}"/>
    <cellStyle name="Normal 2 2 7 4" xfId="8122" xr:uid="{00000000-0005-0000-0000-000040960000}"/>
    <cellStyle name="Normal 2 2 7 5" xfId="8123" xr:uid="{00000000-0005-0000-0000-000041960000}"/>
    <cellStyle name="Normal 2 2 7 6" xfId="8124" xr:uid="{00000000-0005-0000-0000-000042960000}"/>
    <cellStyle name="Normal 2 2 7 7" xfId="26645" xr:uid="{00000000-0005-0000-0000-000043960000}"/>
    <cellStyle name="Normal 2 2 7 7 2" xfId="26646" xr:uid="{00000000-0005-0000-0000-000044960000}"/>
    <cellStyle name="Normal 2 2 7 7 3" xfId="26647" xr:uid="{00000000-0005-0000-0000-000045960000}"/>
    <cellStyle name="Normal 2 2 7 7_AVA DVA EL" xfId="26648" xr:uid="{00000000-0005-0000-0000-000046960000}"/>
    <cellStyle name="Normal 2 2 7_AVA DVA EL" xfId="26649" xr:uid="{00000000-0005-0000-0000-000047960000}"/>
    <cellStyle name="Normal 2 2 8" xfId="8125" xr:uid="{00000000-0005-0000-0000-000048960000}"/>
    <cellStyle name="Normal 2 2 8 2" xfId="8126" xr:uid="{00000000-0005-0000-0000-000049960000}"/>
    <cellStyle name="Normal 2 2 8 2 2" xfId="26650" xr:uid="{00000000-0005-0000-0000-00004A960000}"/>
    <cellStyle name="Normal 2 2 8 2_AVA DVA EL" xfId="26651" xr:uid="{00000000-0005-0000-0000-00004B960000}"/>
    <cellStyle name="Normal 2 2 8 3" xfId="26652" xr:uid="{00000000-0005-0000-0000-00004C960000}"/>
    <cellStyle name="Normal 2 2 8 3 2" xfId="26653" xr:uid="{00000000-0005-0000-0000-00004D960000}"/>
    <cellStyle name="Normal 2 2 8 3 3" xfId="26654" xr:uid="{00000000-0005-0000-0000-00004E960000}"/>
    <cellStyle name="Normal 2 2 8 3_AVA DVA EL" xfId="26655" xr:uid="{00000000-0005-0000-0000-00004F960000}"/>
    <cellStyle name="Normal 2 2 8 4" xfId="26656" xr:uid="{00000000-0005-0000-0000-000050960000}"/>
    <cellStyle name="Normal 2 2 8_AVA DVA EL" xfId="26657" xr:uid="{00000000-0005-0000-0000-000051960000}"/>
    <cellStyle name="Normal 2 2 9" xfId="8127" xr:uid="{00000000-0005-0000-0000-000052960000}"/>
    <cellStyle name="Normal 2 2 9 2" xfId="8128" xr:uid="{00000000-0005-0000-0000-000053960000}"/>
    <cellStyle name="Normal 2 2 9 2 2" xfId="26658" xr:uid="{00000000-0005-0000-0000-000054960000}"/>
    <cellStyle name="Normal 2 2 9 2_AVA DVA EL" xfId="26659" xr:uid="{00000000-0005-0000-0000-000055960000}"/>
    <cellStyle name="Normal 2 2 9 3" xfId="26660" xr:uid="{00000000-0005-0000-0000-000056960000}"/>
    <cellStyle name="Normal 2 2 9 3 2" xfId="26661" xr:uid="{00000000-0005-0000-0000-000057960000}"/>
    <cellStyle name="Normal 2 2 9 3 3" xfId="26662" xr:uid="{00000000-0005-0000-0000-000058960000}"/>
    <cellStyle name="Normal 2 2 9 3_AVA DVA EL" xfId="26663" xr:uid="{00000000-0005-0000-0000-000059960000}"/>
    <cellStyle name="Normal 2 2 9 4" xfId="26664" xr:uid="{00000000-0005-0000-0000-00005A960000}"/>
    <cellStyle name="Normal 2 2 9_AVA DVA EL" xfId="26665" xr:uid="{00000000-0005-0000-0000-00005B960000}"/>
    <cellStyle name="Normal 2 2_11" xfId="8129" xr:uid="{00000000-0005-0000-0000-00005C960000}"/>
    <cellStyle name="Normal 2 20" xfId="8130" xr:uid="{00000000-0005-0000-0000-00005D960000}"/>
    <cellStyle name="Normal 2 20 2" xfId="8131" xr:uid="{00000000-0005-0000-0000-00005E960000}"/>
    <cellStyle name="Normal 2 20 2 2" xfId="26666" xr:uid="{00000000-0005-0000-0000-00005F960000}"/>
    <cellStyle name="Normal 2 20 2_AVA DVA EL" xfId="26667" xr:uid="{00000000-0005-0000-0000-000060960000}"/>
    <cellStyle name="Normal 2 20 3" xfId="8132" xr:uid="{00000000-0005-0000-0000-000061960000}"/>
    <cellStyle name="Normal 2 20 3 2" xfId="26668" xr:uid="{00000000-0005-0000-0000-000062960000}"/>
    <cellStyle name="Normal 2 20 3_AVA DVA EL" xfId="26669" xr:uid="{00000000-0005-0000-0000-000063960000}"/>
    <cellStyle name="Normal 2 20 4" xfId="8133" xr:uid="{00000000-0005-0000-0000-000064960000}"/>
    <cellStyle name="Normal 2 20 4 2" xfId="26670" xr:uid="{00000000-0005-0000-0000-000065960000}"/>
    <cellStyle name="Normal 2 20 4_AVA DVA EL" xfId="26671" xr:uid="{00000000-0005-0000-0000-000066960000}"/>
    <cellStyle name="Normal 2 20 5" xfId="8134" xr:uid="{00000000-0005-0000-0000-000067960000}"/>
    <cellStyle name="Normal 2 20 5 2" xfId="26672" xr:uid="{00000000-0005-0000-0000-000068960000}"/>
    <cellStyle name="Normal 2 20 5_AVA DVA EL" xfId="26673" xr:uid="{00000000-0005-0000-0000-000069960000}"/>
    <cellStyle name="Normal 2 20 6" xfId="26674" xr:uid="{00000000-0005-0000-0000-00006A960000}"/>
    <cellStyle name="Normal 2 20_AVA DVA EL" xfId="26675" xr:uid="{00000000-0005-0000-0000-00006B960000}"/>
    <cellStyle name="Normal 2 21" xfId="8135" xr:uid="{00000000-0005-0000-0000-00006C960000}"/>
    <cellStyle name="Normal 2 21 2" xfId="8136" xr:uid="{00000000-0005-0000-0000-00006D960000}"/>
    <cellStyle name="Normal 2 21 2 2" xfId="26676" xr:uid="{00000000-0005-0000-0000-00006E960000}"/>
    <cellStyle name="Normal 2 21 2_AVA DVA EL" xfId="26677" xr:uid="{00000000-0005-0000-0000-00006F960000}"/>
    <cellStyle name="Normal 2 21 3" xfId="8137" xr:uid="{00000000-0005-0000-0000-000070960000}"/>
    <cellStyle name="Normal 2 21 3 2" xfId="26678" xr:uid="{00000000-0005-0000-0000-000071960000}"/>
    <cellStyle name="Normal 2 21 3_AVA DVA EL" xfId="26679" xr:uid="{00000000-0005-0000-0000-000072960000}"/>
    <cellStyle name="Normal 2 21 4" xfId="26680" xr:uid="{00000000-0005-0000-0000-000073960000}"/>
    <cellStyle name="Normal 2 21_AVA DVA EL" xfId="26681" xr:uid="{00000000-0005-0000-0000-000074960000}"/>
    <cellStyle name="Normal 2 22" xfId="8138" xr:uid="{00000000-0005-0000-0000-000075960000}"/>
    <cellStyle name="Normal 2 22 2" xfId="26682" xr:uid="{00000000-0005-0000-0000-000076960000}"/>
    <cellStyle name="Normal 2 22_AVA DVA EL" xfId="26683" xr:uid="{00000000-0005-0000-0000-000077960000}"/>
    <cellStyle name="Normal 2 23" xfId="8139" xr:uid="{00000000-0005-0000-0000-000078960000}"/>
    <cellStyle name="Normal 2 23 2" xfId="26684" xr:uid="{00000000-0005-0000-0000-000079960000}"/>
    <cellStyle name="Normal 2 23_AVA DVA EL" xfId="26685" xr:uid="{00000000-0005-0000-0000-00007A960000}"/>
    <cellStyle name="Normal 2 24" xfId="8140" xr:uid="{00000000-0005-0000-0000-00007B960000}"/>
    <cellStyle name="Normal 2 24 2" xfId="26686" xr:uid="{00000000-0005-0000-0000-00007C960000}"/>
    <cellStyle name="Normal 2 24_AVA DVA EL" xfId="26687" xr:uid="{00000000-0005-0000-0000-00007D960000}"/>
    <cellStyle name="Normal 2 25" xfId="8141" xr:uid="{00000000-0005-0000-0000-00007E960000}"/>
    <cellStyle name="Normal 2 25 2" xfId="26688" xr:uid="{00000000-0005-0000-0000-00007F960000}"/>
    <cellStyle name="Normal 2 25_AVA DVA EL" xfId="26689" xr:uid="{00000000-0005-0000-0000-000080960000}"/>
    <cellStyle name="Normal 2 26" xfId="8142" xr:uid="{00000000-0005-0000-0000-000081960000}"/>
    <cellStyle name="Normal 2 26 2" xfId="26690" xr:uid="{00000000-0005-0000-0000-000082960000}"/>
    <cellStyle name="Normal 2 26_AVA DVA EL" xfId="26691" xr:uid="{00000000-0005-0000-0000-000083960000}"/>
    <cellStyle name="Normal 2 27" xfId="8143" xr:uid="{00000000-0005-0000-0000-000084960000}"/>
    <cellStyle name="Normal 2 27 2" xfId="26692" xr:uid="{00000000-0005-0000-0000-000085960000}"/>
    <cellStyle name="Normal 2 27_AVA DVA EL" xfId="26693" xr:uid="{00000000-0005-0000-0000-000086960000}"/>
    <cellStyle name="Normal 2 28" xfId="8144" xr:uid="{00000000-0005-0000-0000-000087960000}"/>
    <cellStyle name="Normal 2 28 2" xfId="26694" xr:uid="{00000000-0005-0000-0000-000088960000}"/>
    <cellStyle name="Normal 2 28_AVA DVA EL" xfId="26695" xr:uid="{00000000-0005-0000-0000-000089960000}"/>
    <cellStyle name="Normal 2 29" xfId="8145" xr:uid="{00000000-0005-0000-0000-00008A960000}"/>
    <cellStyle name="Normal 2 29 2" xfId="26696" xr:uid="{00000000-0005-0000-0000-00008B960000}"/>
    <cellStyle name="Normal 2 29_AVA DVA EL" xfId="26697" xr:uid="{00000000-0005-0000-0000-00008C960000}"/>
    <cellStyle name="Normal 2 3" xfId="8146" xr:uid="{00000000-0005-0000-0000-00008D960000}"/>
    <cellStyle name="Normal 2 3 10" xfId="8147" xr:uid="{00000000-0005-0000-0000-00008E960000}"/>
    <cellStyle name="Normal 2 3 10 2" xfId="26698" xr:uid="{00000000-0005-0000-0000-00008F960000}"/>
    <cellStyle name="Normal 2 3 10_AVA DVA EL" xfId="26699" xr:uid="{00000000-0005-0000-0000-000090960000}"/>
    <cellStyle name="Normal 2 3 11" xfId="8148" xr:uid="{00000000-0005-0000-0000-000091960000}"/>
    <cellStyle name="Normal 2 3 11 2" xfId="26700" xr:uid="{00000000-0005-0000-0000-000092960000}"/>
    <cellStyle name="Normal 2 3 11_AVA DVA EL" xfId="26701" xr:uid="{00000000-0005-0000-0000-000093960000}"/>
    <cellStyle name="Normal 2 3 12" xfId="8149" xr:uid="{00000000-0005-0000-0000-000094960000}"/>
    <cellStyle name="Normal 2 3 13" xfId="8150" xr:uid="{00000000-0005-0000-0000-000095960000}"/>
    <cellStyle name="Normal 2 3 14" xfId="8151" xr:uid="{00000000-0005-0000-0000-000096960000}"/>
    <cellStyle name="Normal 2 3 15" xfId="8152" xr:uid="{00000000-0005-0000-0000-000097960000}"/>
    <cellStyle name="Normal 2 3 16" xfId="8153" xr:uid="{00000000-0005-0000-0000-000098960000}"/>
    <cellStyle name="Normal 2 3 16 2" xfId="26702" xr:uid="{00000000-0005-0000-0000-000099960000}"/>
    <cellStyle name="Normal 2 3 16_AVA DVA EL" xfId="26703" xr:uid="{00000000-0005-0000-0000-00009A960000}"/>
    <cellStyle name="Normal 2 3 17" xfId="8154" xr:uid="{00000000-0005-0000-0000-00009B960000}"/>
    <cellStyle name="Normal 2 3 17 2" xfId="26704" xr:uid="{00000000-0005-0000-0000-00009C960000}"/>
    <cellStyle name="Normal 2 3 17_AVA DVA EL" xfId="26705" xr:uid="{00000000-0005-0000-0000-00009D960000}"/>
    <cellStyle name="Normal 2 3 18" xfId="26706" xr:uid="{00000000-0005-0000-0000-00009E960000}"/>
    <cellStyle name="Normal 2 3 18 2" xfId="26707" xr:uid="{00000000-0005-0000-0000-00009F960000}"/>
    <cellStyle name="Normal 2 3 18 3" xfId="26708" xr:uid="{00000000-0005-0000-0000-0000A0960000}"/>
    <cellStyle name="Normal 2 3 18 4" xfId="36068" xr:uid="{00000000-0005-0000-0000-0000A1960000}"/>
    <cellStyle name="Normal 2 3 18_AVA DVA EL" xfId="26709" xr:uid="{00000000-0005-0000-0000-0000A2960000}"/>
    <cellStyle name="Normal 2 3 19" xfId="26710" xr:uid="{00000000-0005-0000-0000-0000A3960000}"/>
    <cellStyle name="Normal 2 3 19 2" xfId="26711" xr:uid="{00000000-0005-0000-0000-0000A4960000}"/>
    <cellStyle name="Normal 2 3 19 3" xfId="26712" xr:uid="{00000000-0005-0000-0000-0000A5960000}"/>
    <cellStyle name="Normal 2 3 19 4" xfId="36193" xr:uid="{00000000-0005-0000-0000-0000A6960000}"/>
    <cellStyle name="Normal 2 3 19_AVA DVA EL" xfId="26713" xr:uid="{00000000-0005-0000-0000-0000A7960000}"/>
    <cellStyle name="Normal 2 3 2" xfId="8155" xr:uid="{00000000-0005-0000-0000-0000A8960000}"/>
    <cellStyle name="Normal 2 3 2 2" xfId="8156" xr:uid="{00000000-0005-0000-0000-0000A9960000}"/>
    <cellStyle name="Normal 2 3 2 2 2" xfId="8157" xr:uid="{00000000-0005-0000-0000-0000AA960000}"/>
    <cellStyle name="Normal 2 3 2 2 2 2" xfId="50156" xr:uid="{00000000-0005-0000-0000-0000AB960000}"/>
    <cellStyle name="Normal 2 3 2 2 2 2 2" xfId="50157" xr:uid="{00000000-0005-0000-0000-0000AC960000}"/>
    <cellStyle name="Normal 2 3 2 2 2 3" xfId="50158" xr:uid="{00000000-0005-0000-0000-0000AD960000}"/>
    <cellStyle name="Normal 2 3 2 2 2_3. Chng in credit spreads" xfId="50159" xr:uid="{00000000-0005-0000-0000-0000AE960000}"/>
    <cellStyle name="Normal 2 3 2 2 3" xfId="8158" xr:uid="{00000000-0005-0000-0000-0000AF960000}"/>
    <cellStyle name="Normal 2 3 2 2 3 2" xfId="50160" xr:uid="{00000000-0005-0000-0000-0000B0960000}"/>
    <cellStyle name="Normal 2 3 2 2 3 2 2" xfId="50161" xr:uid="{00000000-0005-0000-0000-0000B1960000}"/>
    <cellStyle name="Normal 2 3 2 2 3 3" xfId="50162" xr:uid="{00000000-0005-0000-0000-0000B2960000}"/>
    <cellStyle name="Normal 2 3 2 2 3_3. Chng in credit spreads" xfId="50163" xr:uid="{00000000-0005-0000-0000-0000B3960000}"/>
    <cellStyle name="Normal 2 3 2 2 4" xfId="50164" xr:uid="{00000000-0005-0000-0000-0000B4960000}"/>
    <cellStyle name="Normal 2 3 2 2 4 2" xfId="50165" xr:uid="{00000000-0005-0000-0000-0000B5960000}"/>
    <cellStyle name="Normal 2 3 2 2 4 2 2" xfId="50166" xr:uid="{00000000-0005-0000-0000-0000B6960000}"/>
    <cellStyle name="Normal 2 3 2 2 4 3" xfId="50167" xr:uid="{00000000-0005-0000-0000-0000B7960000}"/>
    <cellStyle name="Normal 2 3 2 2 4_3. Chng in credit spreads" xfId="50168" xr:uid="{00000000-0005-0000-0000-0000B8960000}"/>
    <cellStyle name="Normal 2 3 2 2 5" xfId="50169" xr:uid="{00000000-0005-0000-0000-0000B9960000}"/>
    <cellStyle name="Normal 2 3 2 2 5 2" xfId="50170" xr:uid="{00000000-0005-0000-0000-0000BA960000}"/>
    <cellStyle name="Normal 2 3 2 2 6" xfId="50171" xr:uid="{00000000-0005-0000-0000-0000BB960000}"/>
    <cellStyle name="Normal 2 3 2 2_3. Chng in credit spreads" xfId="50172" xr:uid="{00000000-0005-0000-0000-0000BC960000}"/>
    <cellStyle name="Normal 2 3 2 3" xfId="8159" xr:uid="{00000000-0005-0000-0000-0000BD960000}"/>
    <cellStyle name="Normal 2 3 2 3 2" xfId="8160" xr:uid="{00000000-0005-0000-0000-0000BE960000}"/>
    <cellStyle name="Normal 2 3 2 3 2 2" xfId="50173" xr:uid="{00000000-0005-0000-0000-0000BF960000}"/>
    <cellStyle name="Normal 2 3 2 3 3" xfId="8161" xr:uid="{00000000-0005-0000-0000-0000C0960000}"/>
    <cellStyle name="Normal 2 3 2 3 4" xfId="50174" xr:uid="{00000000-0005-0000-0000-0000C1960000}"/>
    <cellStyle name="Normal 2 3 2 3_3. Chng in credit spreads" xfId="50175" xr:uid="{00000000-0005-0000-0000-0000C2960000}"/>
    <cellStyle name="Normal 2 3 2 4" xfId="8162" xr:uid="{00000000-0005-0000-0000-0000C3960000}"/>
    <cellStyle name="Normal 2 3 2 4 2" xfId="8163" xr:uid="{00000000-0005-0000-0000-0000C4960000}"/>
    <cellStyle name="Normal 2 3 2 4 2 2" xfId="50176" xr:uid="{00000000-0005-0000-0000-0000C5960000}"/>
    <cellStyle name="Normal 2 3 2 4 3" xfId="8164" xr:uid="{00000000-0005-0000-0000-0000C6960000}"/>
    <cellStyle name="Normal 2 3 2 4 4" xfId="50177" xr:uid="{00000000-0005-0000-0000-0000C7960000}"/>
    <cellStyle name="Normal 2 3 2 4_3. Chng in credit spreads" xfId="50178" xr:uid="{00000000-0005-0000-0000-0000C8960000}"/>
    <cellStyle name="Normal 2 3 2 5" xfId="8165" xr:uid="{00000000-0005-0000-0000-0000C9960000}"/>
    <cellStyle name="Normal 2 3 2 5 2" xfId="50179" xr:uid="{00000000-0005-0000-0000-0000CA960000}"/>
    <cellStyle name="Normal 2 3 2 5 2 2" xfId="50180" xr:uid="{00000000-0005-0000-0000-0000CB960000}"/>
    <cellStyle name="Normal 2 3 2 5 3" xfId="50181" xr:uid="{00000000-0005-0000-0000-0000CC960000}"/>
    <cellStyle name="Normal 2 3 2 5_3. Chng in credit spreads" xfId="50182" xr:uid="{00000000-0005-0000-0000-0000CD960000}"/>
    <cellStyle name="Normal 2 3 2 6" xfId="8166" xr:uid="{00000000-0005-0000-0000-0000CE960000}"/>
    <cellStyle name="Normal 2 3 2 6 2" xfId="50183" xr:uid="{00000000-0005-0000-0000-0000CF960000}"/>
    <cellStyle name="Normal 2 3 2 6 2 2" xfId="50184" xr:uid="{00000000-0005-0000-0000-0000D0960000}"/>
    <cellStyle name="Normal 2 3 2 6 3" xfId="50185" xr:uid="{00000000-0005-0000-0000-0000D1960000}"/>
    <cellStyle name="Normal 2 3 2 6_3. Chng in credit spreads" xfId="50186" xr:uid="{00000000-0005-0000-0000-0000D2960000}"/>
    <cellStyle name="Normal 2 3 2 7" xfId="26714" xr:uid="{00000000-0005-0000-0000-0000D3960000}"/>
    <cellStyle name="Normal 2 3 2 7 2" xfId="26715" xr:uid="{00000000-0005-0000-0000-0000D4960000}"/>
    <cellStyle name="Normal 2 3 2 7 3" xfId="26716" xr:uid="{00000000-0005-0000-0000-0000D5960000}"/>
    <cellStyle name="Normal 2 3 2 7 4" xfId="36368" xr:uid="{00000000-0005-0000-0000-0000D6960000}"/>
    <cellStyle name="Normal 2 3 2 7_AVA DVA EL" xfId="26717" xr:uid="{00000000-0005-0000-0000-0000D7960000}"/>
    <cellStyle name="Normal 2 3 2 8" xfId="36394" xr:uid="{00000000-0005-0000-0000-0000D8960000}"/>
    <cellStyle name="Normal 2 3 2 9" xfId="36390" xr:uid="{00000000-0005-0000-0000-0000D9960000}"/>
    <cellStyle name="Normal 2 3 2_11" xfId="8167" xr:uid="{00000000-0005-0000-0000-0000DA960000}"/>
    <cellStyle name="Normal 2 3 20" xfId="26718" xr:uid="{00000000-0005-0000-0000-0000DB960000}"/>
    <cellStyle name="Normal 2 3 20 2" xfId="26719" xr:uid="{00000000-0005-0000-0000-0000DC960000}"/>
    <cellStyle name="Normal 2 3 20_AVA DVA EL" xfId="26720" xr:uid="{00000000-0005-0000-0000-0000DD960000}"/>
    <cellStyle name="Normal 2 3 21" xfId="26721" xr:uid="{00000000-0005-0000-0000-0000DE960000}"/>
    <cellStyle name="Normal 2 3 22" xfId="26722" xr:uid="{00000000-0005-0000-0000-0000DF960000}"/>
    <cellStyle name="Normal 2 3 23" xfId="35998" xr:uid="{00000000-0005-0000-0000-0000E0960000}"/>
    <cellStyle name="Normal 2 3 24" xfId="36566" xr:uid="{00000000-0005-0000-0000-0000E1960000}"/>
    <cellStyle name="Normal 2 3 25" xfId="36865" xr:uid="{00000000-0005-0000-0000-0000E2960000}"/>
    <cellStyle name="Normal 2 3 3" xfId="8168" xr:uid="{00000000-0005-0000-0000-0000E3960000}"/>
    <cellStyle name="Normal 2 3 3 10" xfId="8169" xr:uid="{00000000-0005-0000-0000-0000E4960000}"/>
    <cellStyle name="Normal 2 3 3 10 2" xfId="26723" xr:uid="{00000000-0005-0000-0000-0000E5960000}"/>
    <cellStyle name="Normal 2 3 3 10_AVA DVA EL" xfId="26724" xr:uid="{00000000-0005-0000-0000-0000E6960000}"/>
    <cellStyle name="Normal 2 3 3 11" xfId="26725" xr:uid="{00000000-0005-0000-0000-0000E7960000}"/>
    <cellStyle name="Normal 2 3 3 11 2" xfId="26726" xr:uid="{00000000-0005-0000-0000-0000E8960000}"/>
    <cellStyle name="Normal 2 3 3 11 3" xfId="26727" xr:uid="{00000000-0005-0000-0000-0000E9960000}"/>
    <cellStyle name="Normal 2 3 3 11_AVA DVA EL" xfId="26728" xr:uid="{00000000-0005-0000-0000-0000EA960000}"/>
    <cellStyle name="Normal 2 3 3 12" xfId="50187" xr:uid="{00000000-0005-0000-0000-0000EB960000}"/>
    <cellStyle name="Normal 2 3 3 2" xfId="8170" xr:uid="{00000000-0005-0000-0000-0000EC960000}"/>
    <cellStyle name="Normal 2 3 3 2 2" xfId="8171" xr:uid="{00000000-0005-0000-0000-0000ED960000}"/>
    <cellStyle name="Normal 2 3 3 2 2 2" xfId="50188" xr:uid="{00000000-0005-0000-0000-0000EE960000}"/>
    <cellStyle name="Normal 2 3 3 2 2 2 2" xfId="50189" xr:uid="{00000000-0005-0000-0000-0000EF960000}"/>
    <cellStyle name="Normal 2 3 3 2 2 3" xfId="50190" xr:uid="{00000000-0005-0000-0000-0000F0960000}"/>
    <cellStyle name="Normal 2 3 3 2 2_3. Chng in credit spreads" xfId="50191" xr:uid="{00000000-0005-0000-0000-0000F1960000}"/>
    <cellStyle name="Normal 2 3 3 2 3" xfId="8172" xr:uid="{00000000-0005-0000-0000-0000F2960000}"/>
    <cellStyle name="Normal 2 3 3 2 3 2" xfId="50192" xr:uid="{00000000-0005-0000-0000-0000F3960000}"/>
    <cellStyle name="Normal 2 3 3 2 3 2 2" xfId="50193" xr:uid="{00000000-0005-0000-0000-0000F4960000}"/>
    <cellStyle name="Normal 2 3 3 2 3 3" xfId="50194" xr:uid="{00000000-0005-0000-0000-0000F5960000}"/>
    <cellStyle name="Normal 2 3 3 2 3_3. Chng in credit spreads" xfId="50195" xr:uid="{00000000-0005-0000-0000-0000F6960000}"/>
    <cellStyle name="Normal 2 3 3 2 4" xfId="50196" xr:uid="{00000000-0005-0000-0000-0000F7960000}"/>
    <cellStyle name="Normal 2 3 3 2 4 2" xfId="50197" xr:uid="{00000000-0005-0000-0000-0000F8960000}"/>
    <cellStyle name="Normal 2 3 3 2 4 2 2" xfId="50198" xr:uid="{00000000-0005-0000-0000-0000F9960000}"/>
    <cellStyle name="Normal 2 3 3 2 4 3" xfId="50199" xr:uid="{00000000-0005-0000-0000-0000FA960000}"/>
    <cellStyle name="Normal 2 3 3 2 4_3. Chng in credit spreads" xfId="50200" xr:uid="{00000000-0005-0000-0000-0000FB960000}"/>
    <cellStyle name="Normal 2 3 3 2 5" xfId="50201" xr:uid="{00000000-0005-0000-0000-0000FC960000}"/>
    <cellStyle name="Normal 2 3 3 2 5 2" xfId="50202" xr:uid="{00000000-0005-0000-0000-0000FD960000}"/>
    <cellStyle name="Normal 2 3 3 2 6" xfId="50203" xr:uid="{00000000-0005-0000-0000-0000FE960000}"/>
    <cellStyle name="Normal 2 3 3 2_3. Chng in credit spreads" xfId="50204" xr:uid="{00000000-0005-0000-0000-0000FF960000}"/>
    <cellStyle name="Normal 2 3 3 3" xfId="8173" xr:uid="{00000000-0005-0000-0000-000000970000}"/>
    <cellStyle name="Normal 2 3 3 3 2" xfId="8174" xr:uid="{00000000-0005-0000-0000-000001970000}"/>
    <cellStyle name="Normal 2 3 3 3 2 2" xfId="50205" xr:uid="{00000000-0005-0000-0000-000002970000}"/>
    <cellStyle name="Normal 2 3 3 3 3" xfId="8175" xr:uid="{00000000-0005-0000-0000-000003970000}"/>
    <cellStyle name="Normal 2 3 3 3 4" xfId="50206" xr:uid="{00000000-0005-0000-0000-000004970000}"/>
    <cellStyle name="Normal 2 3 3 3_3. Chng in credit spreads" xfId="50207" xr:uid="{00000000-0005-0000-0000-000005970000}"/>
    <cellStyle name="Normal 2 3 3 4" xfId="8176" xr:uid="{00000000-0005-0000-0000-000006970000}"/>
    <cellStyle name="Normal 2 3 3 4 2" xfId="8177" xr:uid="{00000000-0005-0000-0000-000007970000}"/>
    <cellStyle name="Normal 2 3 3 4 2 2" xfId="50208" xr:uid="{00000000-0005-0000-0000-000008970000}"/>
    <cellStyle name="Normal 2 3 3 4 3" xfId="8178" xr:uid="{00000000-0005-0000-0000-000009970000}"/>
    <cellStyle name="Normal 2 3 3 4 4" xfId="50209" xr:uid="{00000000-0005-0000-0000-00000A970000}"/>
    <cellStyle name="Normal 2 3 3 4_3. Chng in credit spreads" xfId="50210" xr:uid="{00000000-0005-0000-0000-00000B970000}"/>
    <cellStyle name="Normal 2 3 3 5" xfId="8179" xr:uid="{00000000-0005-0000-0000-00000C970000}"/>
    <cellStyle name="Normal 2 3 3 5 2" xfId="50211" xr:uid="{00000000-0005-0000-0000-00000D970000}"/>
    <cellStyle name="Normal 2 3 3 5 2 2" xfId="50212" xr:uid="{00000000-0005-0000-0000-00000E970000}"/>
    <cellStyle name="Normal 2 3 3 5 3" xfId="50213" xr:uid="{00000000-0005-0000-0000-00000F970000}"/>
    <cellStyle name="Normal 2 3 3 5_3. Chng in credit spreads" xfId="50214" xr:uid="{00000000-0005-0000-0000-000010970000}"/>
    <cellStyle name="Normal 2 3 3 6" xfId="8180" xr:uid="{00000000-0005-0000-0000-000011970000}"/>
    <cellStyle name="Normal 2 3 3 6 2" xfId="50215" xr:uid="{00000000-0005-0000-0000-000012970000}"/>
    <cellStyle name="Normal 2 3 3 7" xfId="8181" xr:uid="{00000000-0005-0000-0000-000013970000}"/>
    <cellStyle name="Normal 2 3 3 7 2" xfId="26729" xr:uid="{00000000-0005-0000-0000-000014970000}"/>
    <cellStyle name="Normal 2 3 3 7_AVA DVA EL" xfId="26730" xr:uid="{00000000-0005-0000-0000-000015970000}"/>
    <cellStyle name="Normal 2 3 3 8" xfId="8182" xr:uid="{00000000-0005-0000-0000-000016970000}"/>
    <cellStyle name="Normal 2 3 3 8 2" xfId="26731" xr:uid="{00000000-0005-0000-0000-000017970000}"/>
    <cellStyle name="Normal 2 3 3 8_AVA DVA EL" xfId="26732" xr:uid="{00000000-0005-0000-0000-000018970000}"/>
    <cellStyle name="Normal 2 3 3 9" xfId="8183" xr:uid="{00000000-0005-0000-0000-000019970000}"/>
    <cellStyle name="Normal 2 3 3 9 2" xfId="26733" xr:uid="{00000000-0005-0000-0000-00001A970000}"/>
    <cellStyle name="Normal 2 3 3 9_AVA DVA EL" xfId="26734" xr:uid="{00000000-0005-0000-0000-00001B970000}"/>
    <cellStyle name="Normal 2 3 3_3. Chng in credit spreads" xfId="50216" xr:uid="{00000000-0005-0000-0000-00001C970000}"/>
    <cellStyle name="Normal 2 3 4" xfId="8184" xr:uid="{00000000-0005-0000-0000-00001D970000}"/>
    <cellStyle name="Normal 2 3 4 10" xfId="8185" xr:uid="{00000000-0005-0000-0000-00001E970000}"/>
    <cellStyle name="Normal 2 3 4 10 2" xfId="26735" xr:uid="{00000000-0005-0000-0000-00001F970000}"/>
    <cellStyle name="Normal 2 3 4 10_AVA DVA EL" xfId="26736" xr:uid="{00000000-0005-0000-0000-000020970000}"/>
    <cellStyle name="Normal 2 3 4 11" xfId="26737" xr:uid="{00000000-0005-0000-0000-000021970000}"/>
    <cellStyle name="Normal 2 3 4 11 2" xfId="26738" xr:uid="{00000000-0005-0000-0000-000022970000}"/>
    <cellStyle name="Normal 2 3 4 11 3" xfId="26739" xr:uid="{00000000-0005-0000-0000-000023970000}"/>
    <cellStyle name="Normal 2 3 4 11_AVA DVA EL" xfId="26740" xr:uid="{00000000-0005-0000-0000-000024970000}"/>
    <cellStyle name="Normal 2 3 4 12" xfId="50217" xr:uid="{00000000-0005-0000-0000-000025970000}"/>
    <cellStyle name="Normal 2 3 4 2" xfId="8186" xr:uid="{00000000-0005-0000-0000-000026970000}"/>
    <cellStyle name="Normal 2 3 4 2 2" xfId="8187" xr:uid="{00000000-0005-0000-0000-000027970000}"/>
    <cellStyle name="Normal 2 3 4 2 2 2" xfId="50218" xr:uid="{00000000-0005-0000-0000-000028970000}"/>
    <cellStyle name="Normal 2 3 4 2 2 2 2" xfId="50219" xr:uid="{00000000-0005-0000-0000-000029970000}"/>
    <cellStyle name="Normal 2 3 4 2 2 3" xfId="50220" xr:uid="{00000000-0005-0000-0000-00002A970000}"/>
    <cellStyle name="Normal 2 3 4 2 2_3. Chng in credit spreads" xfId="50221" xr:uid="{00000000-0005-0000-0000-00002B970000}"/>
    <cellStyle name="Normal 2 3 4 2 3" xfId="8188" xr:uid="{00000000-0005-0000-0000-00002C970000}"/>
    <cellStyle name="Normal 2 3 4 2 3 2" xfId="50222" xr:uid="{00000000-0005-0000-0000-00002D970000}"/>
    <cellStyle name="Normal 2 3 4 2 3 2 2" xfId="50223" xr:uid="{00000000-0005-0000-0000-00002E970000}"/>
    <cellStyle name="Normal 2 3 4 2 3 3" xfId="50224" xr:uid="{00000000-0005-0000-0000-00002F970000}"/>
    <cellStyle name="Normal 2 3 4 2 3_3. Chng in credit spreads" xfId="50225" xr:uid="{00000000-0005-0000-0000-000030970000}"/>
    <cellStyle name="Normal 2 3 4 2 4" xfId="50226" xr:uid="{00000000-0005-0000-0000-000031970000}"/>
    <cellStyle name="Normal 2 3 4 2 4 2" xfId="50227" xr:uid="{00000000-0005-0000-0000-000032970000}"/>
    <cellStyle name="Normal 2 3 4 2 5" xfId="50228" xr:uid="{00000000-0005-0000-0000-000033970000}"/>
    <cellStyle name="Normal 2 3 4 2_3. Chng in credit spreads" xfId="50229" xr:uid="{00000000-0005-0000-0000-000034970000}"/>
    <cellStyle name="Normal 2 3 4 3" xfId="8189" xr:uid="{00000000-0005-0000-0000-000035970000}"/>
    <cellStyle name="Normal 2 3 4 3 2" xfId="8190" xr:uid="{00000000-0005-0000-0000-000036970000}"/>
    <cellStyle name="Normal 2 3 4 3 2 2" xfId="50230" xr:uid="{00000000-0005-0000-0000-000037970000}"/>
    <cellStyle name="Normal 2 3 4 3 3" xfId="8191" xr:uid="{00000000-0005-0000-0000-000038970000}"/>
    <cellStyle name="Normal 2 3 4 3 4" xfId="50231" xr:uid="{00000000-0005-0000-0000-000039970000}"/>
    <cellStyle name="Normal 2 3 4 3_3. Chng in credit spreads" xfId="50232" xr:uid="{00000000-0005-0000-0000-00003A970000}"/>
    <cellStyle name="Normal 2 3 4 4" xfId="8192" xr:uid="{00000000-0005-0000-0000-00003B970000}"/>
    <cellStyle name="Normal 2 3 4 4 2" xfId="8193" xr:uid="{00000000-0005-0000-0000-00003C970000}"/>
    <cellStyle name="Normal 2 3 4 4 2 2" xfId="50233" xr:uid="{00000000-0005-0000-0000-00003D970000}"/>
    <cellStyle name="Normal 2 3 4 4 3" xfId="8194" xr:uid="{00000000-0005-0000-0000-00003E970000}"/>
    <cellStyle name="Normal 2 3 4 4 4" xfId="50234" xr:uid="{00000000-0005-0000-0000-00003F970000}"/>
    <cellStyle name="Normal 2 3 4 4_3. Chng in credit spreads" xfId="50235" xr:uid="{00000000-0005-0000-0000-000040970000}"/>
    <cellStyle name="Normal 2 3 4 5" xfId="8195" xr:uid="{00000000-0005-0000-0000-000041970000}"/>
    <cellStyle name="Normal 2 3 4 5 2" xfId="50236" xr:uid="{00000000-0005-0000-0000-000042970000}"/>
    <cellStyle name="Normal 2 3 4 5 2 2" xfId="50237" xr:uid="{00000000-0005-0000-0000-000043970000}"/>
    <cellStyle name="Normal 2 3 4 5 3" xfId="50238" xr:uid="{00000000-0005-0000-0000-000044970000}"/>
    <cellStyle name="Normal 2 3 4 5_3. Chng in credit spreads" xfId="50239" xr:uid="{00000000-0005-0000-0000-000045970000}"/>
    <cellStyle name="Normal 2 3 4 6" xfId="8196" xr:uid="{00000000-0005-0000-0000-000046970000}"/>
    <cellStyle name="Normal 2 3 4 6 2" xfId="50240" xr:uid="{00000000-0005-0000-0000-000047970000}"/>
    <cellStyle name="Normal 2 3 4 7" xfId="8197" xr:uid="{00000000-0005-0000-0000-000048970000}"/>
    <cellStyle name="Normal 2 3 4 7 2" xfId="26741" xr:uid="{00000000-0005-0000-0000-000049970000}"/>
    <cellStyle name="Normal 2 3 4 7_AVA DVA EL" xfId="26742" xr:uid="{00000000-0005-0000-0000-00004A970000}"/>
    <cellStyle name="Normal 2 3 4 8" xfId="8198" xr:uid="{00000000-0005-0000-0000-00004B970000}"/>
    <cellStyle name="Normal 2 3 4 8 2" xfId="26743" xr:uid="{00000000-0005-0000-0000-00004C970000}"/>
    <cellStyle name="Normal 2 3 4 8_AVA DVA EL" xfId="26744" xr:uid="{00000000-0005-0000-0000-00004D970000}"/>
    <cellStyle name="Normal 2 3 4 9" xfId="8199" xr:uid="{00000000-0005-0000-0000-00004E970000}"/>
    <cellStyle name="Normal 2 3 4 9 2" xfId="26745" xr:uid="{00000000-0005-0000-0000-00004F970000}"/>
    <cellStyle name="Normal 2 3 4 9_AVA DVA EL" xfId="26746" xr:uid="{00000000-0005-0000-0000-000050970000}"/>
    <cellStyle name="Normal 2 3 4_3. Chng in credit spreads" xfId="50241" xr:uid="{00000000-0005-0000-0000-000051970000}"/>
    <cellStyle name="Normal 2 3 5" xfId="8200" xr:uid="{00000000-0005-0000-0000-000052970000}"/>
    <cellStyle name="Normal 2 3 5 2" xfId="8201" xr:uid="{00000000-0005-0000-0000-000053970000}"/>
    <cellStyle name="Normal 2 3 5 2 2" xfId="8202" xr:uid="{00000000-0005-0000-0000-000054970000}"/>
    <cellStyle name="Normal 2 3 5 2 2 2" xfId="50242" xr:uid="{00000000-0005-0000-0000-000055970000}"/>
    <cellStyle name="Normal 2 3 5 2 3" xfId="8203" xr:uid="{00000000-0005-0000-0000-000056970000}"/>
    <cellStyle name="Normal 2 3 5 2 4" xfId="50243" xr:uid="{00000000-0005-0000-0000-000057970000}"/>
    <cellStyle name="Normal 2 3 5 2_3. Chng in credit spreads" xfId="50244" xr:uid="{00000000-0005-0000-0000-000058970000}"/>
    <cellStyle name="Normal 2 3 5 3" xfId="8204" xr:uid="{00000000-0005-0000-0000-000059970000}"/>
    <cellStyle name="Normal 2 3 5 3 2" xfId="8205" xr:uid="{00000000-0005-0000-0000-00005A970000}"/>
    <cellStyle name="Normal 2 3 5 3 2 2" xfId="50245" xr:uid="{00000000-0005-0000-0000-00005B970000}"/>
    <cellStyle name="Normal 2 3 5 3 3" xfId="8206" xr:uid="{00000000-0005-0000-0000-00005C970000}"/>
    <cellStyle name="Normal 2 3 5 3 4" xfId="50246" xr:uid="{00000000-0005-0000-0000-00005D970000}"/>
    <cellStyle name="Normal 2 3 5 3_3. Chng in credit spreads" xfId="50247" xr:uid="{00000000-0005-0000-0000-00005E970000}"/>
    <cellStyle name="Normal 2 3 5 4" xfId="8207" xr:uid="{00000000-0005-0000-0000-00005F970000}"/>
    <cellStyle name="Normal 2 3 5 4 2" xfId="8208" xr:uid="{00000000-0005-0000-0000-000060970000}"/>
    <cellStyle name="Normal 2 3 5 4 2 2" xfId="50248" xr:uid="{00000000-0005-0000-0000-000061970000}"/>
    <cellStyle name="Normal 2 3 5 4 3" xfId="8209" xr:uid="{00000000-0005-0000-0000-000062970000}"/>
    <cellStyle name="Normal 2 3 5 4 4" xfId="50249" xr:uid="{00000000-0005-0000-0000-000063970000}"/>
    <cellStyle name="Normal 2 3 5 4_3. Chng in credit spreads" xfId="50250" xr:uid="{00000000-0005-0000-0000-000064970000}"/>
    <cellStyle name="Normal 2 3 5 5" xfId="8210" xr:uid="{00000000-0005-0000-0000-000065970000}"/>
    <cellStyle name="Normal 2 3 5 5 2" xfId="50251" xr:uid="{00000000-0005-0000-0000-000066970000}"/>
    <cellStyle name="Normal 2 3 5 6" xfId="8211" xr:uid="{00000000-0005-0000-0000-000067970000}"/>
    <cellStyle name="Normal 2 3 5 7" xfId="50252" xr:uid="{00000000-0005-0000-0000-000068970000}"/>
    <cellStyle name="Normal 2 3 5_3. Chng in credit spreads" xfId="50253" xr:uid="{00000000-0005-0000-0000-000069970000}"/>
    <cellStyle name="Normal 2 3 6" xfId="8212" xr:uid="{00000000-0005-0000-0000-00006A970000}"/>
    <cellStyle name="Normal 2 3 6 2" xfId="8213" xr:uid="{00000000-0005-0000-0000-00006B970000}"/>
    <cellStyle name="Normal 2 3 6 2 2" xfId="8214" xr:uid="{00000000-0005-0000-0000-00006C970000}"/>
    <cellStyle name="Normal 2 3 6 2 3" xfId="8215" xr:uid="{00000000-0005-0000-0000-00006D970000}"/>
    <cellStyle name="Normal 2 3 6 2 4" xfId="50254" xr:uid="{00000000-0005-0000-0000-00006E970000}"/>
    <cellStyle name="Normal 2 3 6 2_AVA DVA EL" xfId="50255" xr:uid="{00000000-0005-0000-0000-00006F970000}"/>
    <cellStyle name="Normal 2 3 6 3" xfId="8216" xr:uid="{00000000-0005-0000-0000-000070970000}"/>
    <cellStyle name="Normal 2 3 6 3 2" xfId="8217" xr:uid="{00000000-0005-0000-0000-000071970000}"/>
    <cellStyle name="Normal 2 3 6 3 3" xfId="8218" xr:uid="{00000000-0005-0000-0000-000072970000}"/>
    <cellStyle name="Normal 2 3 6 3_AVA DVA EL" xfId="50256" xr:uid="{00000000-0005-0000-0000-000073970000}"/>
    <cellStyle name="Normal 2 3 6 4" xfId="8219" xr:uid="{00000000-0005-0000-0000-000074970000}"/>
    <cellStyle name="Normal 2 3 6 4 2" xfId="8220" xr:uid="{00000000-0005-0000-0000-000075970000}"/>
    <cellStyle name="Normal 2 3 6 4 3" xfId="8221" xr:uid="{00000000-0005-0000-0000-000076970000}"/>
    <cellStyle name="Normal 2 3 6 4_AVA DVA EL" xfId="50257" xr:uid="{00000000-0005-0000-0000-000077970000}"/>
    <cellStyle name="Normal 2 3 6 5" xfId="8222" xr:uid="{00000000-0005-0000-0000-000078970000}"/>
    <cellStyle name="Normal 2 3 6 6" xfId="8223" xr:uid="{00000000-0005-0000-0000-000079970000}"/>
    <cellStyle name="Normal 2 3 6 7" xfId="50258" xr:uid="{00000000-0005-0000-0000-00007A970000}"/>
    <cellStyle name="Normal 2 3 6_3. Chng in credit spreads" xfId="50259" xr:uid="{00000000-0005-0000-0000-00007B970000}"/>
    <cellStyle name="Normal 2 3 7" xfId="8224" xr:uid="{00000000-0005-0000-0000-00007C970000}"/>
    <cellStyle name="Normal 2 3 7 2" xfId="26747" xr:uid="{00000000-0005-0000-0000-00007D970000}"/>
    <cellStyle name="Normal 2 3 7 2 2" xfId="50260" xr:uid="{00000000-0005-0000-0000-00007E970000}"/>
    <cellStyle name="Normal 2 3 7 3" xfId="50261" xr:uid="{00000000-0005-0000-0000-00007F970000}"/>
    <cellStyle name="Normal 2 3 7_3. Chng in credit spreads" xfId="50262" xr:uid="{00000000-0005-0000-0000-000080970000}"/>
    <cellStyle name="Normal 2 3 8" xfId="8225" xr:uid="{00000000-0005-0000-0000-000081970000}"/>
    <cellStyle name="Normal 2 3 8 2" xfId="26748" xr:uid="{00000000-0005-0000-0000-000082970000}"/>
    <cellStyle name="Normal 2 3 8 2 2" xfId="50263" xr:uid="{00000000-0005-0000-0000-000083970000}"/>
    <cellStyle name="Normal 2 3 8 3" xfId="50264" xr:uid="{00000000-0005-0000-0000-000084970000}"/>
    <cellStyle name="Normal 2 3 8_3. Chng in credit spreads" xfId="50265" xr:uid="{00000000-0005-0000-0000-000085970000}"/>
    <cellStyle name="Normal 2 3 9" xfId="8226" xr:uid="{00000000-0005-0000-0000-000086970000}"/>
    <cellStyle name="Normal 2 3 9 2" xfId="26749" xr:uid="{00000000-0005-0000-0000-000087970000}"/>
    <cellStyle name="Normal 2 3 9_AVA DVA EL" xfId="26750" xr:uid="{00000000-0005-0000-0000-000088970000}"/>
    <cellStyle name="Normal 2 3_11" xfId="8227" xr:uid="{00000000-0005-0000-0000-000089970000}"/>
    <cellStyle name="Normal 2 30" xfId="8228" xr:uid="{00000000-0005-0000-0000-00008A970000}"/>
    <cellStyle name="Normal 2 30 2" xfId="26751" xr:uid="{00000000-0005-0000-0000-00008B970000}"/>
    <cellStyle name="Normal 2 30_AVA DVA EL" xfId="26752" xr:uid="{00000000-0005-0000-0000-00008C970000}"/>
    <cellStyle name="Normal 2 31" xfId="8229" xr:uid="{00000000-0005-0000-0000-00008D970000}"/>
    <cellStyle name="Normal 2 31 2" xfId="26753" xr:uid="{00000000-0005-0000-0000-00008E970000}"/>
    <cellStyle name="Normal 2 31_AVA DVA EL" xfId="26754" xr:uid="{00000000-0005-0000-0000-00008F970000}"/>
    <cellStyle name="Normal 2 32" xfId="8230" xr:uid="{00000000-0005-0000-0000-000090970000}"/>
    <cellStyle name="Normal 2 32 2" xfId="26755" xr:uid="{00000000-0005-0000-0000-000091970000}"/>
    <cellStyle name="Normal 2 32_AVA DVA EL" xfId="26756" xr:uid="{00000000-0005-0000-0000-000092970000}"/>
    <cellStyle name="Normal 2 33" xfId="8231" xr:uid="{00000000-0005-0000-0000-000093970000}"/>
    <cellStyle name="Normal 2 33 2" xfId="26757" xr:uid="{00000000-0005-0000-0000-000094970000}"/>
    <cellStyle name="Normal 2 33_AVA DVA EL" xfId="26758" xr:uid="{00000000-0005-0000-0000-000095970000}"/>
    <cellStyle name="Normal 2 34" xfId="8232" xr:uid="{00000000-0005-0000-0000-000096970000}"/>
    <cellStyle name="Normal 2 34 2" xfId="26759" xr:uid="{00000000-0005-0000-0000-000097970000}"/>
    <cellStyle name="Normal 2 34_AVA DVA EL" xfId="26760" xr:uid="{00000000-0005-0000-0000-000098970000}"/>
    <cellStyle name="Normal 2 35" xfId="8233" xr:uid="{00000000-0005-0000-0000-000099970000}"/>
    <cellStyle name="Normal 2 35 2" xfId="26761" xr:uid="{00000000-0005-0000-0000-00009A970000}"/>
    <cellStyle name="Normal 2 35_AVA DVA EL" xfId="26762" xr:uid="{00000000-0005-0000-0000-00009B970000}"/>
    <cellStyle name="Normal 2 36" xfId="8234" xr:uid="{00000000-0005-0000-0000-00009C970000}"/>
    <cellStyle name="Normal 2 36 2" xfId="26763" xr:uid="{00000000-0005-0000-0000-00009D970000}"/>
    <cellStyle name="Normal 2 36_AVA DVA EL" xfId="26764" xr:uid="{00000000-0005-0000-0000-00009E970000}"/>
    <cellStyle name="Normal 2 37" xfId="8235" xr:uid="{00000000-0005-0000-0000-00009F970000}"/>
    <cellStyle name="Normal 2 37 2" xfId="26765" xr:uid="{00000000-0005-0000-0000-0000A0970000}"/>
    <cellStyle name="Normal 2 37_AVA DVA EL" xfId="26766" xr:uid="{00000000-0005-0000-0000-0000A1970000}"/>
    <cellStyle name="Normal 2 38" xfId="8236" xr:uid="{00000000-0005-0000-0000-0000A2970000}"/>
    <cellStyle name="Normal 2 38 2" xfId="26767" xr:uid="{00000000-0005-0000-0000-0000A3970000}"/>
    <cellStyle name="Normal 2 38_AVA DVA EL" xfId="26768" xr:uid="{00000000-0005-0000-0000-0000A4970000}"/>
    <cellStyle name="Normal 2 39" xfId="8237" xr:uid="{00000000-0005-0000-0000-0000A5970000}"/>
    <cellStyle name="Normal 2 39 2" xfId="26769" xr:uid="{00000000-0005-0000-0000-0000A6970000}"/>
    <cellStyle name="Normal 2 39_AVA DVA EL" xfId="26770" xr:uid="{00000000-0005-0000-0000-0000A7970000}"/>
    <cellStyle name="Normal 2 4" xfId="8238" xr:uid="{00000000-0005-0000-0000-0000A8970000}"/>
    <cellStyle name="Normal 2 4 10" xfId="26771" xr:uid="{00000000-0005-0000-0000-0000A9970000}"/>
    <cellStyle name="Normal 2 4 10 2" xfId="26772" xr:uid="{00000000-0005-0000-0000-0000AA970000}"/>
    <cellStyle name="Normal 2 4 10 3" xfId="26773" xr:uid="{00000000-0005-0000-0000-0000AB970000}"/>
    <cellStyle name="Normal 2 4 10 4" xfId="36309" xr:uid="{00000000-0005-0000-0000-0000AC970000}"/>
    <cellStyle name="Normal 2 4 10_AVA DVA EL" xfId="26774" xr:uid="{00000000-0005-0000-0000-0000AD970000}"/>
    <cellStyle name="Normal 2 4 11" xfId="26775" xr:uid="{00000000-0005-0000-0000-0000AE970000}"/>
    <cellStyle name="Normal 2 4 11 2" xfId="26776" xr:uid="{00000000-0005-0000-0000-0000AF970000}"/>
    <cellStyle name="Normal 2 4 11 3" xfId="26777" xr:uid="{00000000-0005-0000-0000-0000B0970000}"/>
    <cellStyle name="Normal 2 4 11_AVA DVA EL" xfId="26778" xr:uid="{00000000-0005-0000-0000-0000B1970000}"/>
    <cellStyle name="Normal 2 4 12" xfId="26779" xr:uid="{00000000-0005-0000-0000-0000B2970000}"/>
    <cellStyle name="Normal 2 4 12 2" xfId="26780" xr:uid="{00000000-0005-0000-0000-0000B3970000}"/>
    <cellStyle name="Normal 2 4 12 3" xfId="26781" xr:uid="{00000000-0005-0000-0000-0000B4970000}"/>
    <cellStyle name="Normal 2 4 12_AVA DVA EL" xfId="26782" xr:uid="{00000000-0005-0000-0000-0000B5970000}"/>
    <cellStyle name="Normal 2 4 13" xfId="26783" xr:uid="{00000000-0005-0000-0000-0000B6970000}"/>
    <cellStyle name="Normal 2 4 13 2" xfId="26784" xr:uid="{00000000-0005-0000-0000-0000B7970000}"/>
    <cellStyle name="Normal 2 4 13 3" xfId="26785" xr:uid="{00000000-0005-0000-0000-0000B8970000}"/>
    <cellStyle name="Normal 2 4 13_AVA DVA EL" xfId="26786" xr:uid="{00000000-0005-0000-0000-0000B9970000}"/>
    <cellStyle name="Normal 2 4 14" xfId="26787" xr:uid="{00000000-0005-0000-0000-0000BA970000}"/>
    <cellStyle name="Normal 2 4 14 2" xfId="26788" xr:uid="{00000000-0005-0000-0000-0000BB970000}"/>
    <cellStyle name="Normal 2 4 14 3" xfId="26789" xr:uid="{00000000-0005-0000-0000-0000BC970000}"/>
    <cellStyle name="Normal 2 4 14_AVA DVA EL" xfId="26790" xr:uid="{00000000-0005-0000-0000-0000BD970000}"/>
    <cellStyle name="Normal 2 4 15" xfId="26791" xr:uid="{00000000-0005-0000-0000-0000BE970000}"/>
    <cellStyle name="Normal 2 4 15 2" xfId="26792" xr:uid="{00000000-0005-0000-0000-0000BF970000}"/>
    <cellStyle name="Normal 2 4 15 2 2" xfId="26793" xr:uid="{00000000-0005-0000-0000-0000C0970000}"/>
    <cellStyle name="Normal 2 4 15 2 3" xfId="26794" xr:uid="{00000000-0005-0000-0000-0000C1970000}"/>
    <cellStyle name="Normal 2 4 15 2_AVA DVA EL" xfId="26795" xr:uid="{00000000-0005-0000-0000-0000C2970000}"/>
    <cellStyle name="Normal 2 4 15 3" xfId="26796" xr:uid="{00000000-0005-0000-0000-0000C3970000}"/>
    <cellStyle name="Normal 2 4 15 4" xfId="26797" xr:uid="{00000000-0005-0000-0000-0000C4970000}"/>
    <cellStyle name="Normal 2 4 15_AVA DVA EL" xfId="26798" xr:uid="{00000000-0005-0000-0000-0000C5970000}"/>
    <cellStyle name="Normal 2 4 16" xfId="26799" xr:uid="{00000000-0005-0000-0000-0000C6970000}"/>
    <cellStyle name="Normal 2 4 16 2" xfId="26800" xr:uid="{00000000-0005-0000-0000-0000C7970000}"/>
    <cellStyle name="Normal 2 4 16 3" xfId="26801" xr:uid="{00000000-0005-0000-0000-0000C8970000}"/>
    <cellStyle name="Normal 2 4 16_AVA DVA EL" xfId="26802" xr:uid="{00000000-0005-0000-0000-0000C9970000}"/>
    <cellStyle name="Normal 2 4 17" xfId="26803" xr:uid="{00000000-0005-0000-0000-0000CA970000}"/>
    <cellStyle name="Normal 2 4 17 2" xfId="26804" xr:uid="{00000000-0005-0000-0000-0000CB970000}"/>
    <cellStyle name="Normal 2 4 17 3" xfId="26805" xr:uid="{00000000-0005-0000-0000-0000CC970000}"/>
    <cellStyle name="Normal 2 4 17_AVA DVA EL" xfId="26806" xr:uid="{00000000-0005-0000-0000-0000CD970000}"/>
    <cellStyle name="Normal 2 4 18" xfId="26807" xr:uid="{00000000-0005-0000-0000-0000CE970000}"/>
    <cellStyle name="Normal 2 4 18 2" xfId="26808" xr:uid="{00000000-0005-0000-0000-0000CF970000}"/>
    <cellStyle name="Normal 2 4 18_AVA DVA EL" xfId="26809" xr:uid="{00000000-0005-0000-0000-0000D0970000}"/>
    <cellStyle name="Normal 2 4 19" xfId="36866" xr:uid="{00000000-0005-0000-0000-0000D1970000}"/>
    <cellStyle name="Normal 2 4 2" xfId="8239" xr:uid="{00000000-0005-0000-0000-0000D2970000}"/>
    <cellStyle name="Normal 2 4 2 10" xfId="26810" xr:uid="{00000000-0005-0000-0000-0000D3970000}"/>
    <cellStyle name="Normal 2 4 2 10 2" xfId="26811" xr:uid="{00000000-0005-0000-0000-0000D4970000}"/>
    <cellStyle name="Normal 2 4 2 10 3" xfId="26812" xr:uid="{00000000-0005-0000-0000-0000D5970000}"/>
    <cellStyle name="Normal 2 4 2 10_AVA DVA EL" xfId="26813" xr:uid="{00000000-0005-0000-0000-0000D6970000}"/>
    <cellStyle name="Normal 2 4 2 11" xfId="26814" xr:uid="{00000000-0005-0000-0000-0000D7970000}"/>
    <cellStyle name="Normal 2 4 2 11 2" xfId="26815" xr:uid="{00000000-0005-0000-0000-0000D8970000}"/>
    <cellStyle name="Normal 2 4 2 11 3" xfId="26816" xr:uid="{00000000-0005-0000-0000-0000D9970000}"/>
    <cellStyle name="Normal 2 4 2 11_AVA DVA EL" xfId="26817" xr:uid="{00000000-0005-0000-0000-0000DA970000}"/>
    <cellStyle name="Normal 2 4 2 12" xfId="26818" xr:uid="{00000000-0005-0000-0000-0000DB970000}"/>
    <cellStyle name="Normal 2 4 2 12 2" xfId="26819" xr:uid="{00000000-0005-0000-0000-0000DC970000}"/>
    <cellStyle name="Normal 2 4 2 12 3" xfId="26820" xr:uid="{00000000-0005-0000-0000-0000DD970000}"/>
    <cellStyle name="Normal 2 4 2 12_AVA DVA EL" xfId="26821" xr:uid="{00000000-0005-0000-0000-0000DE970000}"/>
    <cellStyle name="Normal 2 4 2 13" xfId="50266" xr:uid="{00000000-0005-0000-0000-0000DF970000}"/>
    <cellStyle name="Normal 2 4 2 2" xfId="8240" xr:uid="{00000000-0005-0000-0000-0000E0970000}"/>
    <cellStyle name="Normal 2 4 2 2 10" xfId="26822" xr:uid="{00000000-0005-0000-0000-0000E1970000}"/>
    <cellStyle name="Normal 2 4 2 2 10 2" xfId="26823" xr:uid="{00000000-0005-0000-0000-0000E2970000}"/>
    <cellStyle name="Normal 2 4 2 2 10 3" xfId="26824" xr:uid="{00000000-0005-0000-0000-0000E3970000}"/>
    <cellStyle name="Normal 2 4 2 2 10_AVA DVA EL" xfId="26825" xr:uid="{00000000-0005-0000-0000-0000E4970000}"/>
    <cellStyle name="Normal 2 4 2 2 11" xfId="26826" xr:uid="{00000000-0005-0000-0000-0000E5970000}"/>
    <cellStyle name="Normal 2 4 2 2 11 2" xfId="26827" xr:uid="{00000000-0005-0000-0000-0000E6970000}"/>
    <cellStyle name="Normal 2 4 2 2 11 3" xfId="26828" xr:uid="{00000000-0005-0000-0000-0000E7970000}"/>
    <cellStyle name="Normal 2 4 2 2 11_AVA DVA EL" xfId="26829" xr:uid="{00000000-0005-0000-0000-0000E8970000}"/>
    <cellStyle name="Normal 2 4 2 2 12" xfId="50267" xr:uid="{00000000-0005-0000-0000-0000E9970000}"/>
    <cellStyle name="Normal 2 4 2 2 2" xfId="8241" xr:uid="{00000000-0005-0000-0000-0000EA970000}"/>
    <cellStyle name="Normal 2 4 2 2 2 10" xfId="26830" xr:uid="{00000000-0005-0000-0000-0000EB970000}"/>
    <cellStyle name="Normal 2 4 2 2 2 10 2" xfId="26831" xr:uid="{00000000-0005-0000-0000-0000EC970000}"/>
    <cellStyle name="Normal 2 4 2 2 2 10 3" xfId="26832" xr:uid="{00000000-0005-0000-0000-0000ED970000}"/>
    <cellStyle name="Normal 2 4 2 2 2 10_AVA DVA EL" xfId="26833" xr:uid="{00000000-0005-0000-0000-0000EE970000}"/>
    <cellStyle name="Normal 2 4 2 2 2 11" xfId="50268" xr:uid="{00000000-0005-0000-0000-0000EF970000}"/>
    <cellStyle name="Normal 2 4 2 2 2 2" xfId="26834" xr:uid="{00000000-0005-0000-0000-0000F0970000}"/>
    <cellStyle name="Normal 2 4 2 2 2 2 2" xfId="26835" xr:uid="{00000000-0005-0000-0000-0000F1970000}"/>
    <cellStyle name="Normal 2 4 2 2 2 2 2 2" xfId="26836" xr:uid="{00000000-0005-0000-0000-0000F2970000}"/>
    <cellStyle name="Normal 2 4 2 2 2 2 2 3" xfId="26837" xr:uid="{00000000-0005-0000-0000-0000F3970000}"/>
    <cellStyle name="Normal 2 4 2 2 2 2 2_AVA DVA EL" xfId="26838" xr:uid="{00000000-0005-0000-0000-0000F4970000}"/>
    <cellStyle name="Normal 2 4 2 2 2 2 3" xfId="26839" xr:uid="{00000000-0005-0000-0000-0000F5970000}"/>
    <cellStyle name="Normal 2 4 2 2 2 2 3 2" xfId="26840" xr:uid="{00000000-0005-0000-0000-0000F6970000}"/>
    <cellStyle name="Normal 2 4 2 2 2 2 3 3" xfId="26841" xr:uid="{00000000-0005-0000-0000-0000F7970000}"/>
    <cellStyle name="Normal 2 4 2 2 2 2 3_AVA DVA EL" xfId="26842" xr:uid="{00000000-0005-0000-0000-0000F8970000}"/>
    <cellStyle name="Normal 2 4 2 2 2 2 4" xfId="26843" xr:uid="{00000000-0005-0000-0000-0000F9970000}"/>
    <cellStyle name="Normal 2 4 2 2 2 2 5" xfId="26844" xr:uid="{00000000-0005-0000-0000-0000FA970000}"/>
    <cellStyle name="Normal 2 4 2 2 2 2 6" xfId="50269" xr:uid="{00000000-0005-0000-0000-0000FB970000}"/>
    <cellStyle name="Normal 2 4 2 2 2 2_AVA DVA EL" xfId="26845" xr:uid="{00000000-0005-0000-0000-0000FC970000}"/>
    <cellStyle name="Normal 2 4 2 2 2 3" xfId="26846" xr:uid="{00000000-0005-0000-0000-0000FD970000}"/>
    <cellStyle name="Normal 2 4 2 2 2 3 2" xfId="26847" xr:uid="{00000000-0005-0000-0000-0000FE970000}"/>
    <cellStyle name="Normal 2 4 2 2 2 3 3" xfId="26848" xr:uid="{00000000-0005-0000-0000-0000FF970000}"/>
    <cellStyle name="Normal 2 4 2 2 2 3_AVA DVA EL" xfId="26849" xr:uid="{00000000-0005-0000-0000-000000980000}"/>
    <cellStyle name="Normal 2 4 2 2 2 4" xfId="26850" xr:uid="{00000000-0005-0000-0000-000001980000}"/>
    <cellStyle name="Normal 2 4 2 2 2 4 2" xfId="26851" xr:uid="{00000000-0005-0000-0000-000002980000}"/>
    <cellStyle name="Normal 2 4 2 2 2 4 3" xfId="26852" xr:uid="{00000000-0005-0000-0000-000003980000}"/>
    <cellStyle name="Normal 2 4 2 2 2 4_AVA DVA EL" xfId="26853" xr:uid="{00000000-0005-0000-0000-000004980000}"/>
    <cellStyle name="Normal 2 4 2 2 2 5" xfId="26854" xr:uid="{00000000-0005-0000-0000-000005980000}"/>
    <cellStyle name="Normal 2 4 2 2 2 5 2" xfId="26855" xr:uid="{00000000-0005-0000-0000-000006980000}"/>
    <cellStyle name="Normal 2 4 2 2 2 5 3" xfId="26856" xr:uid="{00000000-0005-0000-0000-000007980000}"/>
    <cellStyle name="Normal 2 4 2 2 2 5_AVA DVA EL" xfId="26857" xr:uid="{00000000-0005-0000-0000-000008980000}"/>
    <cellStyle name="Normal 2 4 2 2 2 6" xfId="26858" xr:uid="{00000000-0005-0000-0000-000009980000}"/>
    <cellStyle name="Normal 2 4 2 2 2 6 2" xfId="26859" xr:uid="{00000000-0005-0000-0000-00000A980000}"/>
    <cellStyle name="Normal 2 4 2 2 2 6 3" xfId="26860" xr:uid="{00000000-0005-0000-0000-00000B980000}"/>
    <cellStyle name="Normal 2 4 2 2 2 6_AVA DVA EL" xfId="26861" xr:uid="{00000000-0005-0000-0000-00000C980000}"/>
    <cellStyle name="Normal 2 4 2 2 2 7" xfId="26862" xr:uid="{00000000-0005-0000-0000-00000D980000}"/>
    <cellStyle name="Normal 2 4 2 2 2 7 2" xfId="26863" xr:uid="{00000000-0005-0000-0000-00000E980000}"/>
    <cellStyle name="Normal 2 4 2 2 2 7 3" xfId="26864" xr:uid="{00000000-0005-0000-0000-00000F980000}"/>
    <cellStyle name="Normal 2 4 2 2 2 7_AVA DVA EL" xfId="26865" xr:uid="{00000000-0005-0000-0000-000010980000}"/>
    <cellStyle name="Normal 2 4 2 2 2 8" xfId="26866" xr:uid="{00000000-0005-0000-0000-000011980000}"/>
    <cellStyle name="Normal 2 4 2 2 2 8 2" xfId="26867" xr:uid="{00000000-0005-0000-0000-000012980000}"/>
    <cellStyle name="Normal 2 4 2 2 2 8 3" xfId="26868" xr:uid="{00000000-0005-0000-0000-000013980000}"/>
    <cellStyle name="Normal 2 4 2 2 2 8_AVA DVA EL" xfId="26869" xr:uid="{00000000-0005-0000-0000-000014980000}"/>
    <cellStyle name="Normal 2 4 2 2 2 9" xfId="26870" xr:uid="{00000000-0005-0000-0000-000015980000}"/>
    <cellStyle name="Normal 2 4 2 2 2 9 2" xfId="26871" xr:uid="{00000000-0005-0000-0000-000016980000}"/>
    <cellStyle name="Normal 2 4 2 2 2 9 3" xfId="26872" xr:uid="{00000000-0005-0000-0000-000017980000}"/>
    <cellStyle name="Normal 2 4 2 2 2 9_AVA DVA EL" xfId="26873" xr:uid="{00000000-0005-0000-0000-000018980000}"/>
    <cellStyle name="Normal 2 4 2 2 2_3. Chng in credit spreads" xfId="50270" xr:uid="{00000000-0005-0000-0000-000019980000}"/>
    <cellStyle name="Normal 2 4 2 2 3" xfId="8242" xr:uid="{00000000-0005-0000-0000-00001A980000}"/>
    <cellStyle name="Normal 2 4 2 2 3 2" xfId="26874" xr:uid="{00000000-0005-0000-0000-00001B980000}"/>
    <cellStyle name="Normal 2 4 2 2 3 2 2" xfId="26875" xr:uid="{00000000-0005-0000-0000-00001C980000}"/>
    <cellStyle name="Normal 2 4 2 2 3 2 3" xfId="26876" xr:uid="{00000000-0005-0000-0000-00001D980000}"/>
    <cellStyle name="Normal 2 4 2 2 3 2 4" xfId="50271" xr:uid="{00000000-0005-0000-0000-00001E980000}"/>
    <cellStyle name="Normal 2 4 2 2 3 2_AVA DVA EL" xfId="26877" xr:uid="{00000000-0005-0000-0000-00001F980000}"/>
    <cellStyle name="Normal 2 4 2 2 3 3" xfId="26878" xr:uid="{00000000-0005-0000-0000-000020980000}"/>
    <cellStyle name="Normal 2 4 2 2 3 3 2" xfId="26879" xr:uid="{00000000-0005-0000-0000-000021980000}"/>
    <cellStyle name="Normal 2 4 2 2 3 3 3" xfId="26880" xr:uid="{00000000-0005-0000-0000-000022980000}"/>
    <cellStyle name="Normal 2 4 2 2 3 3_AVA DVA EL" xfId="26881" xr:uid="{00000000-0005-0000-0000-000023980000}"/>
    <cellStyle name="Normal 2 4 2 2 3 4" xfId="26882" xr:uid="{00000000-0005-0000-0000-000024980000}"/>
    <cellStyle name="Normal 2 4 2 2 3 4 2" xfId="26883" xr:uid="{00000000-0005-0000-0000-000025980000}"/>
    <cellStyle name="Normal 2 4 2 2 3 4 3" xfId="26884" xr:uid="{00000000-0005-0000-0000-000026980000}"/>
    <cellStyle name="Normal 2 4 2 2 3 4_AVA DVA EL" xfId="26885" xr:uid="{00000000-0005-0000-0000-000027980000}"/>
    <cellStyle name="Normal 2 4 2 2 3 5" xfId="50272" xr:uid="{00000000-0005-0000-0000-000028980000}"/>
    <cellStyle name="Normal 2 4 2 2 3_3. Chng in credit spreads" xfId="50273" xr:uid="{00000000-0005-0000-0000-000029980000}"/>
    <cellStyle name="Normal 2 4 2 2 4" xfId="26886" xr:uid="{00000000-0005-0000-0000-00002A980000}"/>
    <cellStyle name="Normal 2 4 2 2 4 2" xfId="26887" xr:uid="{00000000-0005-0000-0000-00002B980000}"/>
    <cellStyle name="Normal 2 4 2 2 4 2 2" xfId="50274" xr:uid="{00000000-0005-0000-0000-00002C980000}"/>
    <cellStyle name="Normal 2 4 2 2 4 3" xfId="26888" xr:uid="{00000000-0005-0000-0000-00002D980000}"/>
    <cellStyle name="Normal 2 4 2 2 4 4" xfId="50275" xr:uid="{00000000-0005-0000-0000-00002E980000}"/>
    <cellStyle name="Normal 2 4 2 2 4_3. Chng in credit spreads" xfId="50276" xr:uid="{00000000-0005-0000-0000-00002F980000}"/>
    <cellStyle name="Normal 2 4 2 2 5" xfId="26889" xr:uid="{00000000-0005-0000-0000-000030980000}"/>
    <cellStyle name="Normal 2 4 2 2 5 2" xfId="26890" xr:uid="{00000000-0005-0000-0000-000031980000}"/>
    <cellStyle name="Normal 2 4 2 2 5 3" xfId="26891" xr:uid="{00000000-0005-0000-0000-000032980000}"/>
    <cellStyle name="Normal 2 4 2 2 5 4" xfId="50277" xr:uid="{00000000-0005-0000-0000-000033980000}"/>
    <cellStyle name="Normal 2 4 2 2 5_AVA DVA EL" xfId="26892" xr:uid="{00000000-0005-0000-0000-000034980000}"/>
    <cellStyle name="Normal 2 4 2 2 6" xfId="26893" xr:uid="{00000000-0005-0000-0000-000035980000}"/>
    <cellStyle name="Normal 2 4 2 2 6 2" xfId="26894" xr:uid="{00000000-0005-0000-0000-000036980000}"/>
    <cellStyle name="Normal 2 4 2 2 6 3" xfId="26895" xr:uid="{00000000-0005-0000-0000-000037980000}"/>
    <cellStyle name="Normal 2 4 2 2 6_AVA DVA EL" xfId="26896" xr:uid="{00000000-0005-0000-0000-000038980000}"/>
    <cellStyle name="Normal 2 4 2 2 7" xfId="26897" xr:uid="{00000000-0005-0000-0000-000039980000}"/>
    <cellStyle name="Normal 2 4 2 2 7 2" xfId="26898" xr:uid="{00000000-0005-0000-0000-00003A980000}"/>
    <cellStyle name="Normal 2 4 2 2 7 3" xfId="26899" xr:uid="{00000000-0005-0000-0000-00003B980000}"/>
    <cellStyle name="Normal 2 4 2 2 7_AVA DVA EL" xfId="26900" xr:uid="{00000000-0005-0000-0000-00003C980000}"/>
    <cellStyle name="Normal 2 4 2 2 8" xfId="26901" xr:uid="{00000000-0005-0000-0000-00003D980000}"/>
    <cellStyle name="Normal 2 4 2 2 8 2" xfId="26902" xr:uid="{00000000-0005-0000-0000-00003E980000}"/>
    <cellStyle name="Normal 2 4 2 2 8 3" xfId="26903" xr:uid="{00000000-0005-0000-0000-00003F980000}"/>
    <cellStyle name="Normal 2 4 2 2 8_AVA DVA EL" xfId="26904" xr:uid="{00000000-0005-0000-0000-000040980000}"/>
    <cellStyle name="Normal 2 4 2 2 9" xfId="26905" xr:uid="{00000000-0005-0000-0000-000041980000}"/>
    <cellStyle name="Normal 2 4 2 2 9 2" xfId="26906" xr:uid="{00000000-0005-0000-0000-000042980000}"/>
    <cellStyle name="Normal 2 4 2 2 9 3" xfId="26907" xr:uid="{00000000-0005-0000-0000-000043980000}"/>
    <cellStyle name="Normal 2 4 2 2 9_AVA DVA EL" xfId="26908" xr:uid="{00000000-0005-0000-0000-000044980000}"/>
    <cellStyle name="Normal 2 4 2 2_3. Chng in credit spreads" xfId="50278" xr:uid="{00000000-0005-0000-0000-000045980000}"/>
    <cellStyle name="Normal 2 4 2 3" xfId="8243" xr:uid="{00000000-0005-0000-0000-000046980000}"/>
    <cellStyle name="Normal 2 4 2 3 10" xfId="26909" xr:uid="{00000000-0005-0000-0000-000047980000}"/>
    <cellStyle name="Normal 2 4 2 3 10 2" xfId="26910" xr:uid="{00000000-0005-0000-0000-000048980000}"/>
    <cellStyle name="Normal 2 4 2 3 10 3" xfId="26911" xr:uid="{00000000-0005-0000-0000-000049980000}"/>
    <cellStyle name="Normal 2 4 2 3 10_AVA DVA EL" xfId="26912" xr:uid="{00000000-0005-0000-0000-00004A980000}"/>
    <cellStyle name="Normal 2 4 2 3 11" xfId="50279" xr:uid="{00000000-0005-0000-0000-00004B980000}"/>
    <cellStyle name="Normal 2 4 2 3 2" xfId="8244" xr:uid="{00000000-0005-0000-0000-00004C980000}"/>
    <cellStyle name="Normal 2 4 2 3 2 2" xfId="26913" xr:uid="{00000000-0005-0000-0000-00004D980000}"/>
    <cellStyle name="Normal 2 4 2 3 2 2 2" xfId="26914" xr:uid="{00000000-0005-0000-0000-00004E980000}"/>
    <cellStyle name="Normal 2 4 2 3 2 2 3" xfId="26915" xr:uid="{00000000-0005-0000-0000-00004F980000}"/>
    <cellStyle name="Normal 2 4 2 3 2 2_AVA DVA EL" xfId="26916" xr:uid="{00000000-0005-0000-0000-000050980000}"/>
    <cellStyle name="Normal 2 4 2 3 2 3" xfId="26917" xr:uid="{00000000-0005-0000-0000-000051980000}"/>
    <cellStyle name="Normal 2 4 2 3 2 3 2" xfId="26918" xr:uid="{00000000-0005-0000-0000-000052980000}"/>
    <cellStyle name="Normal 2 4 2 3 2 3 3" xfId="26919" xr:uid="{00000000-0005-0000-0000-000053980000}"/>
    <cellStyle name="Normal 2 4 2 3 2 3_AVA DVA EL" xfId="26920" xr:uid="{00000000-0005-0000-0000-000054980000}"/>
    <cellStyle name="Normal 2 4 2 3 2 4" xfId="26921" xr:uid="{00000000-0005-0000-0000-000055980000}"/>
    <cellStyle name="Normal 2 4 2 3 2 4 2" xfId="26922" xr:uid="{00000000-0005-0000-0000-000056980000}"/>
    <cellStyle name="Normal 2 4 2 3 2 4 3" xfId="26923" xr:uid="{00000000-0005-0000-0000-000057980000}"/>
    <cellStyle name="Normal 2 4 2 3 2 4_AVA DVA EL" xfId="26924" xr:uid="{00000000-0005-0000-0000-000058980000}"/>
    <cellStyle name="Normal 2 4 2 3 2 5" xfId="50280" xr:uid="{00000000-0005-0000-0000-000059980000}"/>
    <cellStyle name="Normal 2 4 2 3 2_AVA DVA EL" xfId="50281" xr:uid="{00000000-0005-0000-0000-00005A980000}"/>
    <cellStyle name="Normal 2 4 2 3 3" xfId="8245" xr:uid="{00000000-0005-0000-0000-00005B980000}"/>
    <cellStyle name="Normal 2 4 2 3 3 2" xfId="26925" xr:uid="{00000000-0005-0000-0000-00005C980000}"/>
    <cellStyle name="Normal 2 4 2 3 3 2 2" xfId="26926" xr:uid="{00000000-0005-0000-0000-00005D980000}"/>
    <cellStyle name="Normal 2 4 2 3 3 2 3" xfId="26927" xr:uid="{00000000-0005-0000-0000-00005E980000}"/>
    <cellStyle name="Normal 2 4 2 3 3 2_AVA DVA EL" xfId="26928" xr:uid="{00000000-0005-0000-0000-00005F980000}"/>
    <cellStyle name="Normal 2 4 2 3 3_AVA DVA EL" xfId="50282" xr:uid="{00000000-0005-0000-0000-000060980000}"/>
    <cellStyle name="Normal 2 4 2 3 4" xfId="26929" xr:uid="{00000000-0005-0000-0000-000061980000}"/>
    <cellStyle name="Normal 2 4 2 3 4 2" xfId="26930" xr:uid="{00000000-0005-0000-0000-000062980000}"/>
    <cellStyle name="Normal 2 4 2 3 4 3" xfId="26931" xr:uid="{00000000-0005-0000-0000-000063980000}"/>
    <cellStyle name="Normal 2 4 2 3 4_AVA DVA EL" xfId="26932" xr:uid="{00000000-0005-0000-0000-000064980000}"/>
    <cellStyle name="Normal 2 4 2 3 5" xfId="26933" xr:uid="{00000000-0005-0000-0000-000065980000}"/>
    <cellStyle name="Normal 2 4 2 3 5 2" xfId="26934" xr:uid="{00000000-0005-0000-0000-000066980000}"/>
    <cellStyle name="Normal 2 4 2 3 5 3" xfId="26935" xr:uid="{00000000-0005-0000-0000-000067980000}"/>
    <cellStyle name="Normal 2 4 2 3 5_AVA DVA EL" xfId="26936" xr:uid="{00000000-0005-0000-0000-000068980000}"/>
    <cellStyle name="Normal 2 4 2 3 6" xfId="26937" xr:uid="{00000000-0005-0000-0000-000069980000}"/>
    <cellStyle name="Normal 2 4 2 3 6 2" xfId="26938" xr:uid="{00000000-0005-0000-0000-00006A980000}"/>
    <cellStyle name="Normal 2 4 2 3 6 3" xfId="26939" xr:uid="{00000000-0005-0000-0000-00006B980000}"/>
    <cellStyle name="Normal 2 4 2 3 6_AVA DVA EL" xfId="26940" xr:uid="{00000000-0005-0000-0000-00006C980000}"/>
    <cellStyle name="Normal 2 4 2 3 7" xfId="26941" xr:uid="{00000000-0005-0000-0000-00006D980000}"/>
    <cellStyle name="Normal 2 4 2 3 7 2" xfId="26942" xr:uid="{00000000-0005-0000-0000-00006E980000}"/>
    <cellStyle name="Normal 2 4 2 3 7 3" xfId="26943" xr:uid="{00000000-0005-0000-0000-00006F980000}"/>
    <cellStyle name="Normal 2 4 2 3 7_AVA DVA EL" xfId="26944" xr:uid="{00000000-0005-0000-0000-000070980000}"/>
    <cellStyle name="Normal 2 4 2 3 8" xfId="26945" xr:uid="{00000000-0005-0000-0000-000071980000}"/>
    <cellStyle name="Normal 2 4 2 3 8 2" xfId="26946" xr:uid="{00000000-0005-0000-0000-000072980000}"/>
    <cellStyle name="Normal 2 4 2 3 8 3" xfId="26947" xr:uid="{00000000-0005-0000-0000-000073980000}"/>
    <cellStyle name="Normal 2 4 2 3 8_AVA DVA EL" xfId="26948" xr:uid="{00000000-0005-0000-0000-000074980000}"/>
    <cellStyle name="Normal 2 4 2 3 9" xfId="26949" xr:uid="{00000000-0005-0000-0000-000075980000}"/>
    <cellStyle name="Normal 2 4 2 3 9 2" xfId="26950" xr:uid="{00000000-0005-0000-0000-000076980000}"/>
    <cellStyle name="Normal 2 4 2 3 9 3" xfId="26951" xr:uid="{00000000-0005-0000-0000-000077980000}"/>
    <cellStyle name="Normal 2 4 2 3 9_AVA DVA EL" xfId="26952" xr:uid="{00000000-0005-0000-0000-000078980000}"/>
    <cellStyle name="Normal 2 4 2 3_3. Chng in credit spreads" xfId="50283" xr:uid="{00000000-0005-0000-0000-000079980000}"/>
    <cellStyle name="Normal 2 4 2 4" xfId="8246" xr:uid="{00000000-0005-0000-0000-00007A980000}"/>
    <cellStyle name="Normal 2 4 2 4 2" xfId="8247" xr:uid="{00000000-0005-0000-0000-00007B980000}"/>
    <cellStyle name="Normal 2 4 2 4 2 2" xfId="26953" xr:uid="{00000000-0005-0000-0000-00007C980000}"/>
    <cellStyle name="Normal 2 4 2 4 2 2 2" xfId="26954" xr:uid="{00000000-0005-0000-0000-00007D980000}"/>
    <cellStyle name="Normal 2 4 2 4 2 2 3" xfId="26955" xr:uid="{00000000-0005-0000-0000-00007E980000}"/>
    <cellStyle name="Normal 2 4 2 4 2 2_AVA DVA EL" xfId="26956" xr:uid="{00000000-0005-0000-0000-00007F980000}"/>
    <cellStyle name="Normal 2 4 2 4 2 3" xfId="50284" xr:uid="{00000000-0005-0000-0000-000080980000}"/>
    <cellStyle name="Normal 2 4 2 4 2_AVA DVA EL" xfId="50285" xr:uid="{00000000-0005-0000-0000-000081980000}"/>
    <cellStyle name="Normal 2 4 2 4 3" xfId="8248" xr:uid="{00000000-0005-0000-0000-000082980000}"/>
    <cellStyle name="Normal 2 4 2 4 3 2" xfId="26957" xr:uid="{00000000-0005-0000-0000-000083980000}"/>
    <cellStyle name="Normal 2 4 2 4 3 2 2" xfId="26958" xr:uid="{00000000-0005-0000-0000-000084980000}"/>
    <cellStyle name="Normal 2 4 2 4 3 2 3" xfId="26959" xr:uid="{00000000-0005-0000-0000-000085980000}"/>
    <cellStyle name="Normal 2 4 2 4 3 2_AVA DVA EL" xfId="26960" xr:uid="{00000000-0005-0000-0000-000086980000}"/>
    <cellStyle name="Normal 2 4 2 4 3_AVA DVA EL" xfId="50286" xr:uid="{00000000-0005-0000-0000-000087980000}"/>
    <cellStyle name="Normal 2 4 2 4 4" xfId="26961" xr:uid="{00000000-0005-0000-0000-000088980000}"/>
    <cellStyle name="Normal 2 4 2 4 4 2" xfId="26962" xr:uid="{00000000-0005-0000-0000-000089980000}"/>
    <cellStyle name="Normal 2 4 2 4 4 3" xfId="26963" xr:uid="{00000000-0005-0000-0000-00008A980000}"/>
    <cellStyle name="Normal 2 4 2 4 4_AVA DVA EL" xfId="26964" xr:uid="{00000000-0005-0000-0000-00008B980000}"/>
    <cellStyle name="Normal 2 4 2 4 5" xfId="50287" xr:uid="{00000000-0005-0000-0000-00008C980000}"/>
    <cellStyle name="Normal 2 4 2 4_3. Chng in credit spreads" xfId="50288" xr:uid="{00000000-0005-0000-0000-00008D980000}"/>
    <cellStyle name="Normal 2 4 2 5" xfId="8249" xr:uid="{00000000-0005-0000-0000-00008E980000}"/>
    <cellStyle name="Normal 2 4 2 5 2" xfId="26965" xr:uid="{00000000-0005-0000-0000-00008F980000}"/>
    <cellStyle name="Normal 2 4 2 5 2 2" xfId="26966" xr:uid="{00000000-0005-0000-0000-000090980000}"/>
    <cellStyle name="Normal 2 4 2 5 2 3" xfId="26967" xr:uid="{00000000-0005-0000-0000-000091980000}"/>
    <cellStyle name="Normal 2 4 2 5 2 4" xfId="50289" xr:uid="{00000000-0005-0000-0000-000092980000}"/>
    <cellStyle name="Normal 2 4 2 5 2_AVA DVA EL" xfId="26968" xr:uid="{00000000-0005-0000-0000-000093980000}"/>
    <cellStyle name="Normal 2 4 2 5 3" xfId="50290" xr:uid="{00000000-0005-0000-0000-000094980000}"/>
    <cellStyle name="Normal 2 4 2 5_3. Chng in credit spreads" xfId="50291" xr:uid="{00000000-0005-0000-0000-000095980000}"/>
    <cellStyle name="Normal 2 4 2 6" xfId="8250" xr:uid="{00000000-0005-0000-0000-000096980000}"/>
    <cellStyle name="Normal 2 4 2 6 2" xfId="26969" xr:uid="{00000000-0005-0000-0000-000097980000}"/>
    <cellStyle name="Normal 2 4 2 6 2 2" xfId="26970" xr:uid="{00000000-0005-0000-0000-000098980000}"/>
    <cellStyle name="Normal 2 4 2 6 2 3" xfId="26971" xr:uid="{00000000-0005-0000-0000-000099980000}"/>
    <cellStyle name="Normal 2 4 2 6 2 4" xfId="50292" xr:uid="{00000000-0005-0000-0000-00009A980000}"/>
    <cellStyle name="Normal 2 4 2 6 2_AVA DVA EL" xfId="26972" xr:uid="{00000000-0005-0000-0000-00009B980000}"/>
    <cellStyle name="Normal 2 4 2 6 3" xfId="50293" xr:uid="{00000000-0005-0000-0000-00009C980000}"/>
    <cellStyle name="Normal 2 4 2 6_3. Chng in credit spreads" xfId="50294" xr:uid="{00000000-0005-0000-0000-00009D980000}"/>
    <cellStyle name="Normal 2 4 2 7" xfId="26973" xr:uid="{00000000-0005-0000-0000-00009E980000}"/>
    <cellStyle name="Normal 2 4 2 7 2" xfId="26974" xr:uid="{00000000-0005-0000-0000-00009F980000}"/>
    <cellStyle name="Normal 2 4 2 7 3" xfId="26975" xr:uid="{00000000-0005-0000-0000-0000A0980000}"/>
    <cellStyle name="Normal 2 4 2 7 4" xfId="50295" xr:uid="{00000000-0005-0000-0000-0000A1980000}"/>
    <cellStyle name="Normal 2 4 2 7_AVA DVA EL" xfId="26976" xr:uid="{00000000-0005-0000-0000-0000A2980000}"/>
    <cellStyle name="Normal 2 4 2 8" xfId="26977" xr:uid="{00000000-0005-0000-0000-0000A3980000}"/>
    <cellStyle name="Normal 2 4 2 8 2" xfId="26978" xr:uid="{00000000-0005-0000-0000-0000A4980000}"/>
    <cellStyle name="Normal 2 4 2 8 3" xfId="26979" xr:uid="{00000000-0005-0000-0000-0000A5980000}"/>
    <cellStyle name="Normal 2 4 2 8_AVA DVA EL" xfId="26980" xr:uid="{00000000-0005-0000-0000-0000A6980000}"/>
    <cellStyle name="Normal 2 4 2 9" xfId="26981" xr:uid="{00000000-0005-0000-0000-0000A7980000}"/>
    <cellStyle name="Normal 2 4 2 9 2" xfId="26982" xr:uid="{00000000-0005-0000-0000-0000A8980000}"/>
    <cellStyle name="Normal 2 4 2 9 3" xfId="26983" xr:uid="{00000000-0005-0000-0000-0000A9980000}"/>
    <cellStyle name="Normal 2 4 2 9_AVA DVA EL" xfId="26984" xr:uid="{00000000-0005-0000-0000-0000AA980000}"/>
    <cellStyle name="Normal 2 4 2_3. Chng in credit spreads" xfId="50296" xr:uid="{00000000-0005-0000-0000-0000AB980000}"/>
    <cellStyle name="Normal 2 4 3" xfId="8251" xr:uid="{00000000-0005-0000-0000-0000AC980000}"/>
    <cellStyle name="Normal 2 4 3 10" xfId="26985" xr:uid="{00000000-0005-0000-0000-0000AD980000}"/>
    <cellStyle name="Normal 2 4 3 10 2" xfId="26986" xr:uid="{00000000-0005-0000-0000-0000AE980000}"/>
    <cellStyle name="Normal 2 4 3 10 3" xfId="26987" xr:uid="{00000000-0005-0000-0000-0000AF980000}"/>
    <cellStyle name="Normal 2 4 3 10_AVA DVA EL" xfId="26988" xr:uid="{00000000-0005-0000-0000-0000B0980000}"/>
    <cellStyle name="Normal 2 4 3 11" xfId="26989" xr:uid="{00000000-0005-0000-0000-0000B1980000}"/>
    <cellStyle name="Normal 2 4 3 11 2" xfId="26990" xr:uid="{00000000-0005-0000-0000-0000B2980000}"/>
    <cellStyle name="Normal 2 4 3 11 3" xfId="26991" xr:uid="{00000000-0005-0000-0000-0000B3980000}"/>
    <cellStyle name="Normal 2 4 3 11_AVA DVA EL" xfId="26992" xr:uid="{00000000-0005-0000-0000-0000B4980000}"/>
    <cellStyle name="Normal 2 4 3 12" xfId="50297" xr:uid="{00000000-0005-0000-0000-0000B5980000}"/>
    <cellStyle name="Normal 2 4 3 2" xfId="8252" xr:uid="{00000000-0005-0000-0000-0000B6980000}"/>
    <cellStyle name="Normal 2 4 3 2 10" xfId="26993" xr:uid="{00000000-0005-0000-0000-0000B7980000}"/>
    <cellStyle name="Normal 2 4 3 2 10 2" xfId="26994" xr:uid="{00000000-0005-0000-0000-0000B8980000}"/>
    <cellStyle name="Normal 2 4 3 2 10 3" xfId="26995" xr:uid="{00000000-0005-0000-0000-0000B9980000}"/>
    <cellStyle name="Normal 2 4 3 2 10_AVA DVA EL" xfId="26996" xr:uid="{00000000-0005-0000-0000-0000BA980000}"/>
    <cellStyle name="Normal 2 4 3 2 11" xfId="50298" xr:uid="{00000000-0005-0000-0000-0000BB980000}"/>
    <cellStyle name="Normal 2 4 3 2 2" xfId="8253" xr:uid="{00000000-0005-0000-0000-0000BC980000}"/>
    <cellStyle name="Normal 2 4 3 2 2 2" xfId="26997" xr:uid="{00000000-0005-0000-0000-0000BD980000}"/>
    <cellStyle name="Normal 2 4 3 2 2 2 2" xfId="26998" xr:uid="{00000000-0005-0000-0000-0000BE980000}"/>
    <cellStyle name="Normal 2 4 3 2 2 2 3" xfId="26999" xr:uid="{00000000-0005-0000-0000-0000BF980000}"/>
    <cellStyle name="Normal 2 4 3 2 2 2 4" xfId="50299" xr:uid="{00000000-0005-0000-0000-0000C0980000}"/>
    <cellStyle name="Normal 2 4 3 2 2 2_AVA DVA EL" xfId="27000" xr:uid="{00000000-0005-0000-0000-0000C1980000}"/>
    <cellStyle name="Normal 2 4 3 2 2 3" xfId="27001" xr:uid="{00000000-0005-0000-0000-0000C2980000}"/>
    <cellStyle name="Normal 2 4 3 2 2 3 2" xfId="27002" xr:uid="{00000000-0005-0000-0000-0000C3980000}"/>
    <cellStyle name="Normal 2 4 3 2 2 3 3" xfId="27003" xr:uid="{00000000-0005-0000-0000-0000C4980000}"/>
    <cellStyle name="Normal 2 4 3 2 2 3_AVA DVA EL" xfId="27004" xr:uid="{00000000-0005-0000-0000-0000C5980000}"/>
    <cellStyle name="Normal 2 4 3 2 2 4" xfId="27005" xr:uid="{00000000-0005-0000-0000-0000C6980000}"/>
    <cellStyle name="Normal 2 4 3 2 2 4 2" xfId="27006" xr:uid="{00000000-0005-0000-0000-0000C7980000}"/>
    <cellStyle name="Normal 2 4 3 2 2 4 3" xfId="27007" xr:uid="{00000000-0005-0000-0000-0000C8980000}"/>
    <cellStyle name="Normal 2 4 3 2 2 4_AVA DVA EL" xfId="27008" xr:uid="{00000000-0005-0000-0000-0000C9980000}"/>
    <cellStyle name="Normal 2 4 3 2 2 5" xfId="50300" xr:uid="{00000000-0005-0000-0000-0000CA980000}"/>
    <cellStyle name="Normal 2 4 3 2 2_3. Chng in credit spreads" xfId="50301" xr:uid="{00000000-0005-0000-0000-0000CB980000}"/>
    <cellStyle name="Normal 2 4 3 2 3" xfId="8254" xr:uid="{00000000-0005-0000-0000-0000CC980000}"/>
    <cellStyle name="Normal 2 4 3 2 3 2" xfId="27009" xr:uid="{00000000-0005-0000-0000-0000CD980000}"/>
    <cellStyle name="Normal 2 4 3 2 3 2 2" xfId="27010" xr:uid="{00000000-0005-0000-0000-0000CE980000}"/>
    <cellStyle name="Normal 2 4 3 2 3 2 3" xfId="27011" xr:uid="{00000000-0005-0000-0000-0000CF980000}"/>
    <cellStyle name="Normal 2 4 3 2 3 2 4" xfId="50302" xr:uid="{00000000-0005-0000-0000-0000D0980000}"/>
    <cellStyle name="Normal 2 4 3 2 3 2_AVA DVA EL" xfId="27012" xr:uid="{00000000-0005-0000-0000-0000D1980000}"/>
    <cellStyle name="Normal 2 4 3 2 3 3" xfId="50303" xr:uid="{00000000-0005-0000-0000-0000D2980000}"/>
    <cellStyle name="Normal 2 4 3 2 3_3. Chng in credit spreads" xfId="50304" xr:uid="{00000000-0005-0000-0000-0000D3980000}"/>
    <cellStyle name="Normal 2 4 3 2 4" xfId="27013" xr:uid="{00000000-0005-0000-0000-0000D4980000}"/>
    <cellStyle name="Normal 2 4 3 2 4 2" xfId="27014" xr:uid="{00000000-0005-0000-0000-0000D5980000}"/>
    <cellStyle name="Normal 2 4 3 2 4 2 2" xfId="50305" xr:uid="{00000000-0005-0000-0000-0000D6980000}"/>
    <cellStyle name="Normal 2 4 3 2 4 3" xfId="27015" xr:uid="{00000000-0005-0000-0000-0000D7980000}"/>
    <cellStyle name="Normal 2 4 3 2 4 4" xfId="50306" xr:uid="{00000000-0005-0000-0000-0000D8980000}"/>
    <cellStyle name="Normal 2 4 3 2 4_3. Chng in credit spreads" xfId="50307" xr:uid="{00000000-0005-0000-0000-0000D9980000}"/>
    <cellStyle name="Normal 2 4 3 2 5" xfId="27016" xr:uid="{00000000-0005-0000-0000-0000DA980000}"/>
    <cellStyle name="Normal 2 4 3 2 5 2" xfId="27017" xr:uid="{00000000-0005-0000-0000-0000DB980000}"/>
    <cellStyle name="Normal 2 4 3 2 5 3" xfId="27018" xr:uid="{00000000-0005-0000-0000-0000DC980000}"/>
    <cellStyle name="Normal 2 4 3 2 5 4" xfId="50308" xr:uid="{00000000-0005-0000-0000-0000DD980000}"/>
    <cellStyle name="Normal 2 4 3 2 5_AVA DVA EL" xfId="27019" xr:uid="{00000000-0005-0000-0000-0000DE980000}"/>
    <cellStyle name="Normal 2 4 3 2 6" xfId="27020" xr:uid="{00000000-0005-0000-0000-0000DF980000}"/>
    <cellStyle name="Normal 2 4 3 2 6 2" xfId="27021" xr:uid="{00000000-0005-0000-0000-0000E0980000}"/>
    <cellStyle name="Normal 2 4 3 2 6 3" xfId="27022" xr:uid="{00000000-0005-0000-0000-0000E1980000}"/>
    <cellStyle name="Normal 2 4 3 2 6_AVA DVA EL" xfId="27023" xr:uid="{00000000-0005-0000-0000-0000E2980000}"/>
    <cellStyle name="Normal 2 4 3 2 7" xfId="27024" xr:uid="{00000000-0005-0000-0000-0000E3980000}"/>
    <cellStyle name="Normal 2 4 3 2 7 2" xfId="27025" xr:uid="{00000000-0005-0000-0000-0000E4980000}"/>
    <cellStyle name="Normal 2 4 3 2 7 3" xfId="27026" xr:uid="{00000000-0005-0000-0000-0000E5980000}"/>
    <cellStyle name="Normal 2 4 3 2 7_AVA DVA EL" xfId="27027" xr:uid="{00000000-0005-0000-0000-0000E6980000}"/>
    <cellStyle name="Normal 2 4 3 2 8" xfId="27028" xr:uid="{00000000-0005-0000-0000-0000E7980000}"/>
    <cellStyle name="Normal 2 4 3 2 8 2" xfId="27029" xr:uid="{00000000-0005-0000-0000-0000E8980000}"/>
    <cellStyle name="Normal 2 4 3 2 8 3" xfId="27030" xr:uid="{00000000-0005-0000-0000-0000E9980000}"/>
    <cellStyle name="Normal 2 4 3 2 8_AVA DVA EL" xfId="27031" xr:uid="{00000000-0005-0000-0000-0000EA980000}"/>
    <cellStyle name="Normal 2 4 3 2 9" xfId="27032" xr:uid="{00000000-0005-0000-0000-0000EB980000}"/>
    <cellStyle name="Normal 2 4 3 2 9 2" xfId="27033" xr:uid="{00000000-0005-0000-0000-0000EC980000}"/>
    <cellStyle name="Normal 2 4 3 2 9 3" xfId="27034" xr:uid="{00000000-0005-0000-0000-0000ED980000}"/>
    <cellStyle name="Normal 2 4 3 2 9_AVA DVA EL" xfId="27035" xr:uid="{00000000-0005-0000-0000-0000EE980000}"/>
    <cellStyle name="Normal 2 4 3 2_3. Chng in credit spreads" xfId="50309" xr:uid="{00000000-0005-0000-0000-0000EF980000}"/>
    <cellStyle name="Normal 2 4 3 3" xfId="8255" xr:uid="{00000000-0005-0000-0000-0000F0980000}"/>
    <cellStyle name="Normal 2 4 3 3 2" xfId="8256" xr:uid="{00000000-0005-0000-0000-0000F1980000}"/>
    <cellStyle name="Normal 2 4 3 3 2 2" xfId="27036" xr:uid="{00000000-0005-0000-0000-0000F2980000}"/>
    <cellStyle name="Normal 2 4 3 3 2 2 2" xfId="27037" xr:uid="{00000000-0005-0000-0000-0000F3980000}"/>
    <cellStyle name="Normal 2 4 3 3 2 2 3" xfId="27038" xr:uid="{00000000-0005-0000-0000-0000F4980000}"/>
    <cellStyle name="Normal 2 4 3 3 2 2_AVA DVA EL" xfId="27039" xr:uid="{00000000-0005-0000-0000-0000F5980000}"/>
    <cellStyle name="Normal 2 4 3 3 2 3" xfId="50310" xr:uid="{00000000-0005-0000-0000-0000F6980000}"/>
    <cellStyle name="Normal 2 4 3 3 2_AVA DVA EL" xfId="50311" xr:uid="{00000000-0005-0000-0000-0000F7980000}"/>
    <cellStyle name="Normal 2 4 3 3 3" xfId="8257" xr:uid="{00000000-0005-0000-0000-0000F8980000}"/>
    <cellStyle name="Normal 2 4 3 3 3 2" xfId="27040" xr:uid="{00000000-0005-0000-0000-0000F9980000}"/>
    <cellStyle name="Normal 2 4 3 3 3 2 2" xfId="27041" xr:uid="{00000000-0005-0000-0000-0000FA980000}"/>
    <cellStyle name="Normal 2 4 3 3 3 2 3" xfId="27042" xr:uid="{00000000-0005-0000-0000-0000FB980000}"/>
    <cellStyle name="Normal 2 4 3 3 3 2_AVA DVA EL" xfId="27043" xr:uid="{00000000-0005-0000-0000-0000FC980000}"/>
    <cellStyle name="Normal 2 4 3 3 3_AVA DVA EL" xfId="50312" xr:uid="{00000000-0005-0000-0000-0000FD980000}"/>
    <cellStyle name="Normal 2 4 3 3 4" xfId="27044" xr:uid="{00000000-0005-0000-0000-0000FE980000}"/>
    <cellStyle name="Normal 2 4 3 3 4 2" xfId="27045" xr:uid="{00000000-0005-0000-0000-0000FF980000}"/>
    <cellStyle name="Normal 2 4 3 3 4 3" xfId="27046" xr:uid="{00000000-0005-0000-0000-000000990000}"/>
    <cellStyle name="Normal 2 4 3 3 4_AVA DVA EL" xfId="27047" xr:uid="{00000000-0005-0000-0000-000001990000}"/>
    <cellStyle name="Normal 2 4 3 3 5" xfId="50313" xr:uid="{00000000-0005-0000-0000-000002990000}"/>
    <cellStyle name="Normal 2 4 3 3_3. Chng in credit spreads" xfId="50314" xr:uid="{00000000-0005-0000-0000-000003990000}"/>
    <cellStyle name="Normal 2 4 3 4" xfId="8258" xr:uid="{00000000-0005-0000-0000-000004990000}"/>
    <cellStyle name="Normal 2 4 3 4 2" xfId="8259" xr:uid="{00000000-0005-0000-0000-000005990000}"/>
    <cellStyle name="Normal 2 4 3 4 2 2" xfId="50315" xr:uid="{00000000-0005-0000-0000-000006990000}"/>
    <cellStyle name="Normal 2 4 3 4 3" xfId="8260" xr:uid="{00000000-0005-0000-0000-000007990000}"/>
    <cellStyle name="Normal 2 4 3 4 4" xfId="27048" xr:uid="{00000000-0005-0000-0000-000008990000}"/>
    <cellStyle name="Normal 2 4 3 4 4 2" xfId="27049" xr:uid="{00000000-0005-0000-0000-000009990000}"/>
    <cellStyle name="Normal 2 4 3 4 4 3" xfId="27050" xr:uid="{00000000-0005-0000-0000-00000A990000}"/>
    <cellStyle name="Normal 2 4 3 4 4_AVA DVA EL" xfId="27051" xr:uid="{00000000-0005-0000-0000-00000B990000}"/>
    <cellStyle name="Normal 2 4 3 4 5" xfId="50316" xr:uid="{00000000-0005-0000-0000-00000C990000}"/>
    <cellStyle name="Normal 2 4 3 4_3. Chng in credit spreads" xfId="50317" xr:uid="{00000000-0005-0000-0000-00000D990000}"/>
    <cellStyle name="Normal 2 4 3 5" xfId="8261" xr:uid="{00000000-0005-0000-0000-00000E990000}"/>
    <cellStyle name="Normal 2 4 3 5 2" xfId="27052" xr:uid="{00000000-0005-0000-0000-00000F990000}"/>
    <cellStyle name="Normal 2 4 3 5 2 2" xfId="27053" xr:uid="{00000000-0005-0000-0000-000010990000}"/>
    <cellStyle name="Normal 2 4 3 5 2 3" xfId="27054" xr:uid="{00000000-0005-0000-0000-000011990000}"/>
    <cellStyle name="Normal 2 4 3 5 2 4" xfId="50318" xr:uid="{00000000-0005-0000-0000-000012990000}"/>
    <cellStyle name="Normal 2 4 3 5 2_AVA DVA EL" xfId="27055" xr:uid="{00000000-0005-0000-0000-000013990000}"/>
    <cellStyle name="Normal 2 4 3 5 3" xfId="50319" xr:uid="{00000000-0005-0000-0000-000014990000}"/>
    <cellStyle name="Normal 2 4 3 5_3. Chng in credit spreads" xfId="50320" xr:uid="{00000000-0005-0000-0000-000015990000}"/>
    <cellStyle name="Normal 2 4 3 6" xfId="8262" xr:uid="{00000000-0005-0000-0000-000016990000}"/>
    <cellStyle name="Normal 2 4 3 6 2" xfId="27056" xr:uid="{00000000-0005-0000-0000-000017990000}"/>
    <cellStyle name="Normal 2 4 3 6 2 2" xfId="27057" xr:uid="{00000000-0005-0000-0000-000018990000}"/>
    <cellStyle name="Normal 2 4 3 6 2 3" xfId="27058" xr:uid="{00000000-0005-0000-0000-000019990000}"/>
    <cellStyle name="Normal 2 4 3 6 2_AVA DVA EL" xfId="27059" xr:uid="{00000000-0005-0000-0000-00001A990000}"/>
    <cellStyle name="Normal 2 4 3 6 3" xfId="50321" xr:uid="{00000000-0005-0000-0000-00001B990000}"/>
    <cellStyle name="Normal 2 4 3 6_AVA DVA EL" xfId="50322" xr:uid="{00000000-0005-0000-0000-00001C990000}"/>
    <cellStyle name="Normal 2 4 3 7" xfId="27060" xr:uid="{00000000-0005-0000-0000-00001D990000}"/>
    <cellStyle name="Normal 2 4 3 7 2" xfId="27061" xr:uid="{00000000-0005-0000-0000-00001E990000}"/>
    <cellStyle name="Normal 2 4 3 7 3" xfId="27062" xr:uid="{00000000-0005-0000-0000-00001F990000}"/>
    <cellStyle name="Normal 2 4 3 7_AVA DVA EL" xfId="27063" xr:uid="{00000000-0005-0000-0000-000020990000}"/>
    <cellStyle name="Normal 2 4 3 8" xfId="27064" xr:uid="{00000000-0005-0000-0000-000021990000}"/>
    <cellStyle name="Normal 2 4 3 8 2" xfId="27065" xr:uid="{00000000-0005-0000-0000-000022990000}"/>
    <cellStyle name="Normal 2 4 3 8 3" xfId="27066" xr:uid="{00000000-0005-0000-0000-000023990000}"/>
    <cellStyle name="Normal 2 4 3 8_AVA DVA EL" xfId="27067" xr:uid="{00000000-0005-0000-0000-000024990000}"/>
    <cellStyle name="Normal 2 4 3 9" xfId="27068" xr:uid="{00000000-0005-0000-0000-000025990000}"/>
    <cellStyle name="Normal 2 4 3 9 2" xfId="27069" xr:uid="{00000000-0005-0000-0000-000026990000}"/>
    <cellStyle name="Normal 2 4 3 9 3" xfId="27070" xr:uid="{00000000-0005-0000-0000-000027990000}"/>
    <cellStyle name="Normal 2 4 3 9_AVA DVA EL" xfId="27071" xr:uid="{00000000-0005-0000-0000-000028990000}"/>
    <cellStyle name="Normal 2 4 3_3. Chng in credit spreads" xfId="50323" xr:uid="{00000000-0005-0000-0000-000029990000}"/>
    <cellStyle name="Normal 2 4 4" xfId="8263" xr:uid="{00000000-0005-0000-0000-00002A990000}"/>
    <cellStyle name="Normal 2 4 4 10" xfId="27072" xr:uid="{00000000-0005-0000-0000-00002B990000}"/>
    <cellStyle name="Normal 2 4 4 10 2" xfId="27073" xr:uid="{00000000-0005-0000-0000-00002C990000}"/>
    <cellStyle name="Normal 2 4 4 10 3" xfId="27074" xr:uid="{00000000-0005-0000-0000-00002D990000}"/>
    <cellStyle name="Normal 2 4 4 10_AVA DVA EL" xfId="27075" xr:uid="{00000000-0005-0000-0000-00002E990000}"/>
    <cellStyle name="Normal 2 4 4 11" xfId="27076" xr:uid="{00000000-0005-0000-0000-00002F990000}"/>
    <cellStyle name="Normal 2 4 4 11 2" xfId="27077" xr:uid="{00000000-0005-0000-0000-000030990000}"/>
    <cellStyle name="Normal 2 4 4 11 3" xfId="27078" xr:uid="{00000000-0005-0000-0000-000031990000}"/>
    <cellStyle name="Normal 2 4 4 11_AVA DVA EL" xfId="27079" xr:uid="{00000000-0005-0000-0000-000032990000}"/>
    <cellStyle name="Normal 2 4 4 12" xfId="50324" xr:uid="{00000000-0005-0000-0000-000033990000}"/>
    <cellStyle name="Normal 2 4 4 2" xfId="8264" xr:uid="{00000000-0005-0000-0000-000034990000}"/>
    <cellStyle name="Normal 2 4 4 2 10" xfId="27080" xr:uid="{00000000-0005-0000-0000-000035990000}"/>
    <cellStyle name="Normal 2 4 4 2 10 2" xfId="27081" xr:uid="{00000000-0005-0000-0000-000036990000}"/>
    <cellStyle name="Normal 2 4 4 2 10 3" xfId="27082" xr:uid="{00000000-0005-0000-0000-000037990000}"/>
    <cellStyle name="Normal 2 4 4 2 10_AVA DVA EL" xfId="27083" xr:uid="{00000000-0005-0000-0000-000038990000}"/>
    <cellStyle name="Normal 2 4 4 2 11" xfId="50325" xr:uid="{00000000-0005-0000-0000-000039990000}"/>
    <cellStyle name="Normal 2 4 4 2 2" xfId="27084" xr:uid="{00000000-0005-0000-0000-00003A990000}"/>
    <cellStyle name="Normal 2 4 4 2 2 2" xfId="27085" xr:uid="{00000000-0005-0000-0000-00003B990000}"/>
    <cellStyle name="Normal 2 4 4 2 2 2 2" xfId="27086" xr:uid="{00000000-0005-0000-0000-00003C990000}"/>
    <cellStyle name="Normal 2 4 4 2 2 2 3" xfId="27087" xr:uid="{00000000-0005-0000-0000-00003D990000}"/>
    <cellStyle name="Normal 2 4 4 2 2 2_AVA DVA EL" xfId="27088" xr:uid="{00000000-0005-0000-0000-00003E990000}"/>
    <cellStyle name="Normal 2 4 4 2 2 3" xfId="27089" xr:uid="{00000000-0005-0000-0000-00003F990000}"/>
    <cellStyle name="Normal 2 4 4 2 2 3 2" xfId="27090" xr:uid="{00000000-0005-0000-0000-000040990000}"/>
    <cellStyle name="Normal 2 4 4 2 2 3 3" xfId="27091" xr:uid="{00000000-0005-0000-0000-000041990000}"/>
    <cellStyle name="Normal 2 4 4 2 2 3_AVA DVA EL" xfId="27092" xr:uid="{00000000-0005-0000-0000-000042990000}"/>
    <cellStyle name="Normal 2 4 4 2 2 4" xfId="27093" xr:uid="{00000000-0005-0000-0000-000043990000}"/>
    <cellStyle name="Normal 2 4 4 2 2 5" xfId="27094" xr:uid="{00000000-0005-0000-0000-000044990000}"/>
    <cellStyle name="Normal 2 4 4 2 2 6" xfId="50326" xr:uid="{00000000-0005-0000-0000-000045990000}"/>
    <cellStyle name="Normal 2 4 4 2 2_AVA DVA EL" xfId="27095" xr:uid="{00000000-0005-0000-0000-000046990000}"/>
    <cellStyle name="Normal 2 4 4 2 3" xfId="27096" xr:uid="{00000000-0005-0000-0000-000047990000}"/>
    <cellStyle name="Normal 2 4 4 2 3 2" xfId="27097" xr:uid="{00000000-0005-0000-0000-000048990000}"/>
    <cellStyle name="Normal 2 4 4 2 3 3" xfId="27098" xr:uid="{00000000-0005-0000-0000-000049990000}"/>
    <cellStyle name="Normal 2 4 4 2 3_AVA DVA EL" xfId="27099" xr:uid="{00000000-0005-0000-0000-00004A990000}"/>
    <cellStyle name="Normal 2 4 4 2 4" xfId="27100" xr:uid="{00000000-0005-0000-0000-00004B990000}"/>
    <cellStyle name="Normal 2 4 4 2 4 2" xfId="27101" xr:uid="{00000000-0005-0000-0000-00004C990000}"/>
    <cellStyle name="Normal 2 4 4 2 4 3" xfId="27102" xr:uid="{00000000-0005-0000-0000-00004D990000}"/>
    <cellStyle name="Normal 2 4 4 2 4_AVA DVA EL" xfId="27103" xr:uid="{00000000-0005-0000-0000-00004E990000}"/>
    <cellStyle name="Normal 2 4 4 2 5" xfId="27104" xr:uid="{00000000-0005-0000-0000-00004F990000}"/>
    <cellStyle name="Normal 2 4 4 2 5 2" xfId="27105" xr:uid="{00000000-0005-0000-0000-000050990000}"/>
    <cellStyle name="Normal 2 4 4 2 5 3" xfId="27106" xr:uid="{00000000-0005-0000-0000-000051990000}"/>
    <cellStyle name="Normal 2 4 4 2 5_AVA DVA EL" xfId="27107" xr:uid="{00000000-0005-0000-0000-000052990000}"/>
    <cellStyle name="Normal 2 4 4 2 6" xfId="27108" xr:uid="{00000000-0005-0000-0000-000053990000}"/>
    <cellStyle name="Normal 2 4 4 2 6 2" xfId="27109" xr:uid="{00000000-0005-0000-0000-000054990000}"/>
    <cellStyle name="Normal 2 4 4 2 6 3" xfId="27110" xr:uid="{00000000-0005-0000-0000-000055990000}"/>
    <cellStyle name="Normal 2 4 4 2 6_AVA DVA EL" xfId="27111" xr:uid="{00000000-0005-0000-0000-000056990000}"/>
    <cellStyle name="Normal 2 4 4 2 7" xfId="27112" xr:uid="{00000000-0005-0000-0000-000057990000}"/>
    <cellStyle name="Normal 2 4 4 2 7 2" xfId="27113" xr:uid="{00000000-0005-0000-0000-000058990000}"/>
    <cellStyle name="Normal 2 4 4 2 7 3" xfId="27114" xr:uid="{00000000-0005-0000-0000-000059990000}"/>
    <cellStyle name="Normal 2 4 4 2 7_AVA DVA EL" xfId="27115" xr:uid="{00000000-0005-0000-0000-00005A990000}"/>
    <cellStyle name="Normal 2 4 4 2 8" xfId="27116" xr:uid="{00000000-0005-0000-0000-00005B990000}"/>
    <cellStyle name="Normal 2 4 4 2 8 2" xfId="27117" xr:uid="{00000000-0005-0000-0000-00005C990000}"/>
    <cellStyle name="Normal 2 4 4 2 8 3" xfId="27118" xr:uid="{00000000-0005-0000-0000-00005D990000}"/>
    <cellStyle name="Normal 2 4 4 2 8_AVA DVA EL" xfId="27119" xr:uid="{00000000-0005-0000-0000-00005E990000}"/>
    <cellStyle name="Normal 2 4 4 2 9" xfId="27120" xr:uid="{00000000-0005-0000-0000-00005F990000}"/>
    <cellStyle name="Normal 2 4 4 2 9 2" xfId="27121" xr:uid="{00000000-0005-0000-0000-000060990000}"/>
    <cellStyle name="Normal 2 4 4 2 9 3" xfId="27122" xr:uid="{00000000-0005-0000-0000-000061990000}"/>
    <cellStyle name="Normal 2 4 4 2 9_AVA DVA EL" xfId="27123" xr:uid="{00000000-0005-0000-0000-000062990000}"/>
    <cellStyle name="Normal 2 4 4 2_3. Chng in credit spreads" xfId="50327" xr:uid="{00000000-0005-0000-0000-000063990000}"/>
    <cellStyle name="Normal 2 4 4 3" xfId="8265" xr:uid="{00000000-0005-0000-0000-000064990000}"/>
    <cellStyle name="Normal 2 4 4 3 2" xfId="27124" xr:uid="{00000000-0005-0000-0000-000065990000}"/>
    <cellStyle name="Normal 2 4 4 3 2 2" xfId="27125" xr:uid="{00000000-0005-0000-0000-000066990000}"/>
    <cellStyle name="Normal 2 4 4 3 2 3" xfId="27126" xr:uid="{00000000-0005-0000-0000-000067990000}"/>
    <cellStyle name="Normal 2 4 4 3 2 4" xfId="50328" xr:uid="{00000000-0005-0000-0000-000068990000}"/>
    <cellStyle name="Normal 2 4 4 3 2_AVA DVA EL" xfId="27127" xr:uid="{00000000-0005-0000-0000-000069990000}"/>
    <cellStyle name="Normal 2 4 4 3 3" xfId="27128" xr:uid="{00000000-0005-0000-0000-00006A990000}"/>
    <cellStyle name="Normal 2 4 4 3 3 2" xfId="27129" xr:uid="{00000000-0005-0000-0000-00006B990000}"/>
    <cellStyle name="Normal 2 4 4 3 3 3" xfId="27130" xr:uid="{00000000-0005-0000-0000-00006C990000}"/>
    <cellStyle name="Normal 2 4 4 3 3_AVA DVA EL" xfId="27131" xr:uid="{00000000-0005-0000-0000-00006D990000}"/>
    <cellStyle name="Normal 2 4 4 3 4" xfId="27132" xr:uid="{00000000-0005-0000-0000-00006E990000}"/>
    <cellStyle name="Normal 2 4 4 3 4 2" xfId="27133" xr:uid="{00000000-0005-0000-0000-00006F990000}"/>
    <cellStyle name="Normal 2 4 4 3 4 3" xfId="27134" xr:uid="{00000000-0005-0000-0000-000070990000}"/>
    <cellStyle name="Normal 2 4 4 3 4_AVA DVA EL" xfId="27135" xr:uid="{00000000-0005-0000-0000-000071990000}"/>
    <cellStyle name="Normal 2 4 4 3 5" xfId="50329" xr:uid="{00000000-0005-0000-0000-000072990000}"/>
    <cellStyle name="Normal 2 4 4 3_3. Chng in credit spreads" xfId="50330" xr:uid="{00000000-0005-0000-0000-000073990000}"/>
    <cellStyle name="Normal 2 4 4 4" xfId="27136" xr:uid="{00000000-0005-0000-0000-000074990000}"/>
    <cellStyle name="Normal 2 4 4 4 2" xfId="27137" xr:uid="{00000000-0005-0000-0000-000075990000}"/>
    <cellStyle name="Normal 2 4 4 4 2 2" xfId="50331" xr:uid="{00000000-0005-0000-0000-000076990000}"/>
    <cellStyle name="Normal 2 4 4 4 3" xfId="27138" xr:uid="{00000000-0005-0000-0000-000077990000}"/>
    <cellStyle name="Normal 2 4 4 4 4" xfId="50332" xr:uid="{00000000-0005-0000-0000-000078990000}"/>
    <cellStyle name="Normal 2 4 4 4_3. Chng in credit spreads" xfId="50333" xr:uid="{00000000-0005-0000-0000-000079990000}"/>
    <cellStyle name="Normal 2 4 4 5" xfId="27139" xr:uid="{00000000-0005-0000-0000-00007A990000}"/>
    <cellStyle name="Normal 2 4 4 5 2" xfId="27140" xr:uid="{00000000-0005-0000-0000-00007B990000}"/>
    <cellStyle name="Normal 2 4 4 5 3" xfId="27141" xr:uid="{00000000-0005-0000-0000-00007C990000}"/>
    <cellStyle name="Normal 2 4 4 5 4" xfId="50334" xr:uid="{00000000-0005-0000-0000-00007D990000}"/>
    <cellStyle name="Normal 2 4 4 5_AVA DVA EL" xfId="27142" xr:uid="{00000000-0005-0000-0000-00007E990000}"/>
    <cellStyle name="Normal 2 4 4 6" xfId="27143" xr:uid="{00000000-0005-0000-0000-00007F990000}"/>
    <cellStyle name="Normal 2 4 4 6 2" xfId="27144" xr:uid="{00000000-0005-0000-0000-000080990000}"/>
    <cellStyle name="Normal 2 4 4 6 3" xfId="27145" xr:uid="{00000000-0005-0000-0000-000081990000}"/>
    <cellStyle name="Normal 2 4 4 6_AVA DVA EL" xfId="27146" xr:uid="{00000000-0005-0000-0000-000082990000}"/>
    <cellStyle name="Normal 2 4 4 7" xfId="27147" xr:uid="{00000000-0005-0000-0000-000083990000}"/>
    <cellStyle name="Normal 2 4 4 7 2" xfId="27148" xr:uid="{00000000-0005-0000-0000-000084990000}"/>
    <cellStyle name="Normal 2 4 4 7 3" xfId="27149" xr:uid="{00000000-0005-0000-0000-000085990000}"/>
    <cellStyle name="Normal 2 4 4 7_AVA DVA EL" xfId="27150" xr:uid="{00000000-0005-0000-0000-000086990000}"/>
    <cellStyle name="Normal 2 4 4 8" xfId="27151" xr:uid="{00000000-0005-0000-0000-000087990000}"/>
    <cellStyle name="Normal 2 4 4 8 2" xfId="27152" xr:uid="{00000000-0005-0000-0000-000088990000}"/>
    <cellStyle name="Normal 2 4 4 8 3" xfId="27153" xr:uid="{00000000-0005-0000-0000-000089990000}"/>
    <cellStyle name="Normal 2 4 4 8_AVA DVA EL" xfId="27154" xr:uid="{00000000-0005-0000-0000-00008A990000}"/>
    <cellStyle name="Normal 2 4 4 9" xfId="27155" xr:uid="{00000000-0005-0000-0000-00008B990000}"/>
    <cellStyle name="Normal 2 4 4 9 2" xfId="27156" xr:uid="{00000000-0005-0000-0000-00008C990000}"/>
    <cellStyle name="Normal 2 4 4 9 3" xfId="27157" xr:uid="{00000000-0005-0000-0000-00008D990000}"/>
    <cellStyle name="Normal 2 4 4 9_AVA DVA EL" xfId="27158" xr:uid="{00000000-0005-0000-0000-00008E990000}"/>
    <cellStyle name="Normal 2 4 4_3. Chng in credit spreads" xfId="50335" xr:uid="{00000000-0005-0000-0000-00008F990000}"/>
    <cellStyle name="Normal 2 4 5" xfId="8266" xr:uid="{00000000-0005-0000-0000-000090990000}"/>
    <cellStyle name="Normal 2 4 5 10" xfId="27159" xr:uid="{00000000-0005-0000-0000-000091990000}"/>
    <cellStyle name="Normal 2 4 5 10 2" xfId="27160" xr:uid="{00000000-0005-0000-0000-000092990000}"/>
    <cellStyle name="Normal 2 4 5 10 3" xfId="27161" xr:uid="{00000000-0005-0000-0000-000093990000}"/>
    <cellStyle name="Normal 2 4 5 10_AVA DVA EL" xfId="27162" xr:uid="{00000000-0005-0000-0000-000094990000}"/>
    <cellStyle name="Normal 2 4 5 11" xfId="27163" xr:uid="{00000000-0005-0000-0000-000095990000}"/>
    <cellStyle name="Normal 2 4 5 11 2" xfId="27164" xr:uid="{00000000-0005-0000-0000-000096990000}"/>
    <cellStyle name="Normal 2 4 5 11 3" xfId="27165" xr:uid="{00000000-0005-0000-0000-000097990000}"/>
    <cellStyle name="Normal 2 4 5 11_AVA DVA EL" xfId="27166" xr:uid="{00000000-0005-0000-0000-000098990000}"/>
    <cellStyle name="Normal 2 4 5 12" xfId="50336" xr:uid="{00000000-0005-0000-0000-000099990000}"/>
    <cellStyle name="Normal 2 4 5 2" xfId="8267" xr:uid="{00000000-0005-0000-0000-00009A990000}"/>
    <cellStyle name="Normal 2 4 5 2 10" xfId="27167" xr:uid="{00000000-0005-0000-0000-00009B990000}"/>
    <cellStyle name="Normal 2 4 5 2 10 2" xfId="27168" xr:uid="{00000000-0005-0000-0000-00009C990000}"/>
    <cellStyle name="Normal 2 4 5 2 10 3" xfId="27169" xr:uid="{00000000-0005-0000-0000-00009D990000}"/>
    <cellStyle name="Normal 2 4 5 2 10_AVA DVA EL" xfId="27170" xr:uid="{00000000-0005-0000-0000-00009E990000}"/>
    <cellStyle name="Normal 2 4 5 2 11" xfId="50337" xr:uid="{00000000-0005-0000-0000-00009F990000}"/>
    <cellStyle name="Normal 2 4 5 2 2" xfId="27171" xr:uid="{00000000-0005-0000-0000-0000A0990000}"/>
    <cellStyle name="Normal 2 4 5 2 2 2" xfId="27172" xr:uid="{00000000-0005-0000-0000-0000A1990000}"/>
    <cellStyle name="Normal 2 4 5 2 2 2 2" xfId="27173" xr:uid="{00000000-0005-0000-0000-0000A2990000}"/>
    <cellStyle name="Normal 2 4 5 2 2 2 3" xfId="27174" xr:uid="{00000000-0005-0000-0000-0000A3990000}"/>
    <cellStyle name="Normal 2 4 5 2 2 2_AVA DVA EL" xfId="27175" xr:uid="{00000000-0005-0000-0000-0000A4990000}"/>
    <cellStyle name="Normal 2 4 5 2 2 3" xfId="27176" xr:uid="{00000000-0005-0000-0000-0000A5990000}"/>
    <cellStyle name="Normal 2 4 5 2 2 3 2" xfId="27177" xr:uid="{00000000-0005-0000-0000-0000A6990000}"/>
    <cellStyle name="Normal 2 4 5 2 2 3 3" xfId="27178" xr:uid="{00000000-0005-0000-0000-0000A7990000}"/>
    <cellStyle name="Normal 2 4 5 2 2 3_AVA DVA EL" xfId="27179" xr:uid="{00000000-0005-0000-0000-0000A8990000}"/>
    <cellStyle name="Normal 2 4 5 2 2 4" xfId="27180" xr:uid="{00000000-0005-0000-0000-0000A9990000}"/>
    <cellStyle name="Normal 2 4 5 2 2 5" xfId="27181" xr:uid="{00000000-0005-0000-0000-0000AA990000}"/>
    <cellStyle name="Normal 2 4 5 2 2_AVA DVA EL" xfId="27182" xr:uid="{00000000-0005-0000-0000-0000AB990000}"/>
    <cellStyle name="Normal 2 4 5 2 3" xfId="27183" xr:uid="{00000000-0005-0000-0000-0000AC990000}"/>
    <cellStyle name="Normal 2 4 5 2 3 2" xfId="27184" xr:uid="{00000000-0005-0000-0000-0000AD990000}"/>
    <cellStyle name="Normal 2 4 5 2 3 3" xfId="27185" xr:uid="{00000000-0005-0000-0000-0000AE990000}"/>
    <cellStyle name="Normal 2 4 5 2 3_AVA DVA EL" xfId="27186" xr:uid="{00000000-0005-0000-0000-0000AF990000}"/>
    <cellStyle name="Normal 2 4 5 2 4" xfId="27187" xr:uid="{00000000-0005-0000-0000-0000B0990000}"/>
    <cellStyle name="Normal 2 4 5 2 4 2" xfId="27188" xr:uid="{00000000-0005-0000-0000-0000B1990000}"/>
    <cellStyle name="Normal 2 4 5 2 4 3" xfId="27189" xr:uid="{00000000-0005-0000-0000-0000B2990000}"/>
    <cellStyle name="Normal 2 4 5 2 4_AVA DVA EL" xfId="27190" xr:uid="{00000000-0005-0000-0000-0000B3990000}"/>
    <cellStyle name="Normal 2 4 5 2 5" xfId="27191" xr:uid="{00000000-0005-0000-0000-0000B4990000}"/>
    <cellStyle name="Normal 2 4 5 2 5 2" xfId="27192" xr:uid="{00000000-0005-0000-0000-0000B5990000}"/>
    <cellStyle name="Normal 2 4 5 2 5 3" xfId="27193" xr:uid="{00000000-0005-0000-0000-0000B6990000}"/>
    <cellStyle name="Normal 2 4 5 2 5_AVA DVA EL" xfId="27194" xr:uid="{00000000-0005-0000-0000-0000B7990000}"/>
    <cellStyle name="Normal 2 4 5 2 6" xfId="27195" xr:uid="{00000000-0005-0000-0000-0000B8990000}"/>
    <cellStyle name="Normal 2 4 5 2 6 2" xfId="27196" xr:uid="{00000000-0005-0000-0000-0000B9990000}"/>
    <cellStyle name="Normal 2 4 5 2 6 3" xfId="27197" xr:uid="{00000000-0005-0000-0000-0000BA990000}"/>
    <cellStyle name="Normal 2 4 5 2 6_AVA DVA EL" xfId="27198" xr:uid="{00000000-0005-0000-0000-0000BB990000}"/>
    <cellStyle name="Normal 2 4 5 2 7" xfId="27199" xr:uid="{00000000-0005-0000-0000-0000BC990000}"/>
    <cellStyle name="Normal 2 4 5 2 7 2" xfId="27200" xr:uid="{00000000-0005-0000-0000-0000BD990000}"/>
    <cellStyle name="Normal 2 4 5 2 7 3" xfId="27201" xr:uid="{00000000-0005-0000-0000-0000BE990000}"/>
    <cellStyle name="Normal 2 4 5 2 7_AVA DVA EL" xfId="27202" xr:uid="{00000000-0005-0000-0000-0000BF990000}"/>
    <cellStyle name="Normal 2 4 5 2 8" xfId="27203" xr:uid="{00000000-0005-0000-0000-0000C0990000}"/>
    <cellStyle name="Normal 2 4 5 2 8 2" xfId="27204" xr:uid="{00000000-0005-0000-0000-0000C1990000}"/>
    <cellStyle name="Normal 2 4 5 2 8 3" xfId="27205" xr:uid="{00000000-0005-0000-0000-0000C2990000}"/>
    <cellStyle name="Normal 2 4 5 2 8_AVA DVA EL" xfId="27206" xr:uid="{00000000-0005-0000-0000-0000C3990000}"/>
    <cellStyle name="Normal 2 4 5 2 9" xfId="27207" xr:uid="{00000000-0005-0000-0000-0000C4990000}"/>
    <cellStyle name="Normal 2 4 5 2 9 2" xfId="27208" xr:uid="{00000000-0005-0000-0000-0000C5990000}"/>
    <cellStyle name="Normal 2 4 5 2 9 3" xfId="27209" xr:uid="{00000000-0005-0000-0000-0000C6990000}"/>
    <cellStyle name="Normal 2 4 5 2 9_AVA DVA EL" xfId="27210" xr:uid="{00000000-0005-0000-0000-0000C7990000}"/>
    <cellStyle name="Normal 2 4 5 2_AVA DVA EL" xfId="50338" xr:uid="{00000000-0005-0000-0000-0000C8990000}"/>
    <cellStyle name="Normal 2 4 5 3" xfId="8268" xr:uid="{00000000-0005-0000-0000-0000C9990000}"/>
    <cellStyle name="Normal 2 4 5 3 2" xfId="27211" xr:uid="{00000000-0005-0000-0000-0000CA990000}"/>
    <cellStyle name="Normal 2 4 5 3 2 2" xfId="27212" xr:uid="{00000000-0005-0000-0000-0000CB990000}"/>
    <cellStyle name="Normal 2 4 5 3 2 3" xfId="27213" xr:uid="{00000000-0005-0000-0000-0000CC990000}"/>
    <cellStyle name="Normal 2 4 5 3 2_AVA DVA EL" xfId="27214" xr:uid="{00000000-0005-0000-0000-0000CD990000}"/>
    <cellStyle name="Normal 2 4 5 3 3" xfId="27215" xr:uid="{00000000-0005-0000-0000-0000CE990000}"/>
    <cellStyle name="Normal 2 4 5 3 3 2" xfId="27216" xr:uid="{00000000-0005-0000-0000-0000CF990000}"/>
    <cellStyle name="Normal 2 4 5 3 3 3" xfId="27217" xr:uid="{00000000-0005-0000-0000-0000D0990000}"/>
    <cellStyle name="Normal 2 4 5 3 3_AVA DVA EL" xfId="27218" xr:uid="{00000000-0005-0000-0000-0000D1990000}"/>
    <cellStyle name="Normal 2 4 5 3 4" xfId="27219" xr:uid="{00000000-0005-0000-0000-0000D2990000}"/>
    <cellStyle name="Normal 2 4 5 3 4 2" xfId="27220" xr:uid="{00000000-0005-0000-0000-0000D3990000}"/>
    <cellStyle name="Normal 2 4 5 3 4 3" xfId="27221" xr:uid="{00000000-0005-0000-0000-0000D4990000}"/>
    <cellStyle name="Normal 2 4 5 3 4_AVA DVA EL" xfId="27222" xr:uid="{00000000-0005-0000-0000-0000D5990000}"/>
    <cellStyle name="Normal 2 4 5 3_AVA DVA EL" xfId="50339" xr:uid="{00000000-0005-0000-0000-0000D6990000}"/>
    <cellStyle name="Normal 2 4 5 4" xfId="27223" xr:uid="{00000000-0005-0000-0000-0000D7990000}"/>
    <cellStyle name="Normal 2 4 5 4 2" xfId="27224" xr:uid="{00000000-0005-0000-0000-0000D8990000}"/>
    <cellStyle name="Normal 2 4 5 4 3" xfId="27225" xr:uid="{00000000-0005-0000-0000-0000D9990000}"/>
    <cellStyle name="Normal 2 4 5 4_AVA DVA EL" xfId="27226" xr:uid="{00000000-0005-0000-0000-0000DA990000}"/>
    <cellStyle name="Normal 2 4 5 5" xfId="27227" xr:uid="{00000000-0005-0000-0000-0000DB990000}"/>
    <cellStyle name="Normal 2 4 5 5 2" xfId="27228" xr:uid="{00000000-0005-0000-0000-0000DC990000}"/>
    <cellStyle name="Normal 2 4 5 5 3" xfId="27229" xr:uid="{00000000-0005-0000-0000-0000DD990000}"/>
    <cellStyle name="Normal 2 4 5 5_AVA DVA EL" xfId="27230" xr:uid="{00000000-0005-0000-0000-0000DE990000}"/>
    <cellStyle name="Normal 2 4 5 6" xfId="27231" xr:uid="{00000000-0005-0000-0000-0000DF990000}"/>
    <cellStyle name="Normal 2 4 5 6 2" xfId="27232" xr:uid="{00000000-0005-0000-0000-0000E0990000}"/>
    <cellStyle name="Normal 2 4 5 6 3" xfId="27233" xr:uid="{00000000-0005-0000-0000-0000E1990000}"/>
    <cellStyle name="Normal 2 4 5 6_AVA DVA EL" xfId="27234" xr:uid="{00000000-0005-0000-0000-0000E2990000}"/>
    <cellStyle name="Normal 2 4 5 7" xfId="27235" xr:uid="{00000000-0005-0000-0000-0000E3990000}"/>
    <cellStyle name="Normal 2 4 5 7 2" xfId="27236" xr:uid="{00000000-0005-0000-0000-0000E4990000}"/>
    <cellStyle name="Normal 2 4 5 7 3" xfId="27237" xr:uid="{00000000-0005-0000-0000-0000E5990000}"/>
    <cellStyle name="Normal 2 4 5 7_AVA DVA EL" xfId="27238" xr:uid="{00000000-0005-0000-0000-0000E6990000}"/>
    <cellStyle name="Normal 2 4 5 8" xfId="27239" xr:uid="{00000000-0005-0000-0000-0000E7990000}"/>
    <cellStyle name="Normal 2 4 5 8 2" xfId="27240" xr:uid="{00000000-0005-0000-0000-0000E8990000}"/>
    <cellStyle name="Normal 2 4 5 8 3" xfId="27241" xr:uid="{00000000-0005-0000-0000-0000E9990000}"/>
    <cellStyle name="Normal 2 4 5 8_AVA DVA EL" xfId="27242" xr:uid="{00000000-0005-0000-0000-0000EA990000}"/>
    <cellStyle name="Normal 2 4 5 9" xfId="27243" xr:uid="{00000000-0005-0000-0000-0000EB990000}"/>
    <cellStyle name="Normal 2 4 5 9 2" xfId="27244" xr:uid="{00000000-0005-0000-0000-0000EC990000}"/>
    <cellStyle name="Normal 2 4 5 9 3" xfId="27245" xr:uid="{00000000-0005-0000-0000-0000ED990000}"/>
    <cellStyle name="Normal 2 4 5 9_AVA DVA EL" xfId="27246" xr:uid="{00000000-0005-0000-0000-0000EE990000}"/>
    <cellStyle name="Normal 2 4 5_3. Chng in credit spreads" xfId="50340" xr:uid="{00000000-0005-0000-0000-0000EF990000}"/>
    <cellStyle name="Normal 2 4 6" xfId="8269" xr:uid="{00000000-0005-0000-0000-0000F0990000}"/>
    <cellStyle name="Normal 2 4 6 10" xfId="27247" xr:uid="{00000000-0005-0000-0000-0000F1990000}"/>
    <cellStyle name="Normal 2 4 6 10 2" xfId="27248" xr:uid="{00000000-0005-0000-0000-0000F2990000}"/>
    <cellStyle name="Normal 2 4 6 10 3" xfId="27249" xr:uid="{00000000-0005-0000-0000-0000F3990000}"/>
    <cellStyle name="Normal 2 4 6 10_AVA DVA EL" xfId="27250" xr:uid="{00000000-0005-0000-0000-0000F4990000}"/>
    <cellStyle name="Normal 2 4 6 11" xfId="50341" xr:uid="{00000000-0005-0000-0000-0000F5990000}"/>
    <cellStyle name="Normal 2 4 6 2" xfId="8270" xr:uid="{00000000-0005-0000-0000-0000F6990000}"/>
    <cellStyle name="Normal 2 4 6 2 2" xfId="27251" xr:uid="{00000000-0005-0000-0000-0000F7990000}"/>
    <cellStyle name="Normal 2 4 6 2 2 2" xfId="27252" xr:uid="{00000000-0005-0000-0000-0000F8990000}"/>
    <cellStyle name="Normal 2 4 6 2 2 3" xfId="27253" xr:uid="{00000000-0005-0000-0000-0000F9990000}"/>
    <cellStyle name="Normal 2 4 6 2 2_AVA DVA EL" xfId="27254" xr:uid="{00000000-0005-0000-0000-0000FA990000}"/>
    <cellStyle name="Normal 2 4 6 2 3" xfId="27255" xr:uid="{00000000-0005-0000-0000-0000FB990000}"/>
    <cellStyle name="Normal 2 4 6 2 3 2" xfId="27256" xr:uid="{00000000-0005-0000-0000-0000FC990000}"/>
    <cellStyle name="Normal 2 4 6 2 3 3" xfId="27257" xr:uid="{00000000-0005-0000-0000-0000FD990000}"/>
    <cellStyle name="Normal 2 4 6 2 3_AVA DVA EL" xfId="27258" xr:uid="{00000000-0005-0000-0000-0000FE990000}"/>
    <cellStyle name="Normal 2 4 6 2 4" xfId="27259" xr:uid="{00000000-0005-0000-0000-0000FF990000}"/>
    <cellStyle name="Normal 2 4 6 2 4 2" xfId="27260" xr:uid="{00000000-0005-0000-0000-0000009A0000}"/>
    <cellStyle name="Normal 2 4 6 2 4 3" xfId="27261" xr:uid="{00000000-0005-0000-0000-0000019A0000}"/>
    <cellStyle name="Normal 2 4 6 2 4_AVA DVA EL" xfId="27262" xr:uid="{00000000-0005-0000-0000-0000029A0000}"/>
    <cellStyle name="Normal 2 4 6 2 5" xfId="50342" xr:uid="{00000000-0005-0000-0000-0000039A0000}"/>
    <cellStyle name="Normal 2 4 6 2_AVA DVA EL" xfId="50343" xr:uid="{00000000-0005-0000-0000-0000049A0000}"/>
    <cellStyle name="Normal 2 4 6 3" xfId="8271" xr:uid="{00000000-0005-0000-0000-0000059A0000}"/>
    <cellStyle name="Normal 2 4 6 3 2" xfId="27263" xr:uid="{00000000-0005-0000-0000-0000069A0000}"/>
    <cellStyle name="Normal 2 4 6 3 2 2" xfId="27264" xr:uid="{00000000-0005-0000-0000-0000079A0000}"/>
    <cellStyle name="Normal 2 4 6 3 2 3" xfId="27265" xr:uid="{00000000-0005-0000-0000-0000089A0000}"/>
    <cellStyle name="Normal 2 4 6 3 2_AVA DVA EL" xfId="27266" xr:uid="{00000000-0005-0000-0000-0000099A0000}"/>
    <cellStyle name="Normal 2 4 6 3_AVA DVA EL" xfId="50344" xr:uid="{00000000-0005-0000-0000-00000A9A0000}"/>
    <cellStyle name="Normal 2 4 6 4" xfId="27267" xr:uid="{00000000-0005-0000-0000-00000B9A0000}"/>
    <cellStyle name="Normal 2 4 6 4 2" xfId="27268" xr:uid="{00000000-0005-0000-0000-00000C9A0000}"/>
    <cellStyle name="Normal 2 4 6 4 3" xfId="27269" xr:uid="{00000000-0005-0000-0000-00000D9A0000}"/>
    <cellStyle name="Normal 2 4 6 4_AVA DVA EL" xfId="27270" xr:uid="{00000000-0005-0000-0000-00000E9A0000}"/>
    <cellStyle name="Normal 2 4 6 5" xfId="27271" xr:uid="{00000000-0005-0000-0000-00000F9A0000}"/>
    <cellStyle name="Normal 2 4 6 5 2" xfId="27272" xr:uid="{00000000-0005-0000-0000-0000109A0000}"/>
    <cellStyle name="Normal 2 4 6 5 3" xfId="27273" xr:uid="{00000000-0005-0000-0000-0000119A0000}"/>
    <cellStyle name="Normal 2 4 6 5_AVA DVA EL" xfId="27274" xr:uid="{00000000-0005-0000-0000-0000129A0000}"/>
    <cellStyle name="Normal 2 4 6 6" xfId="27275" xr:uid="{00000000-0005-0000-0000-0000139A0000}"/>
    <cellStyle name="Normal 2 4 6 6 2" xfId="27276" xr:uid="{00000000-0005-0000-0000-0000149A0000}"/>
    <cellStyle name="Normal 2 4 6 6 3" xfId="27277" xr:uid="{00000000-0005-0000-0000-0000159A0000}"/>
    <cellStyle name="Normal 2 4 6 6_AVA DVA EL" xfId="27278" xr:uid="{00000000-0005-0000-0000-0000169A0000}"/>
    <cellStyle name="Normal 2 4 6 7" xfId="27279" xr:uid="{00000000-0005-0000-0000-0000179A0000}"/>
    <cellStyle name="Normal 2 4 6 7 2" xfId="27280" xr:uid="{00000000-0005-0000-0000-0000189A0000}"/>
    <cellStyle name="Normal 2 4 6 7 3" xfId="27281" xr:uid="{00000000-0005-0000-0000-0000199A0000}"/>
    <cellStyle name="Normal 2 4 6 7_AVA DVA EL" xfId="27282" xr:uid="{00000000-0005-0000-0000-00001A9A0000}"/>
    <cellStyle name="Normal 2 4 6 8" xfId="27283" xr:uid="{00000000-0005-0000-0000-00001B9A0000}"/>
    <cellStyle name="Normal 2 4 6 8 2" xfId="27284" xr:uid="{00000000-0005-0000-0000-00001C9A0000}"/>
    <cellStyle name="Normal 2 4 6 8 3" xfId="27285" xr:uid="{00000000-0005-0000-0000-00001D9A0000}"/>
    <cellStyle name="Normal 2 4 6 8_AVA DVA EL" xfId="27286" xr:uid="{00000000-0005-0000-0000-00001E9A0000}"/>
    <cellStyle name="Normal 2 4 6 9" xfId="27287" xr:uid="{00000000-0005-0000-0000-00001F9A0000}"/>
    <cellStyle name="Normal 2 4 6 9 2" xfId="27288" xr:uid="{00000000-0005-0000-0000-0000209A0000}"/>
    <cellStyle name="Normal 2 4 6 9 3" xfId="27289" xr:uid="{00000000-0005-0000-0000-0000219A0000}"/>
    <cellStyle name="Normal 2 4 6 9_AVA DVA EL" xfId="27290" xr:uid="{00000000-0005-0000-0000-0000229A0000}"/>
    <cellStyle name="Normal 2 4 6_3. Chng in credit spreads" xfId="50345" xr:uid="{00000000-0005-0000-0000-0000239A0000}"/>
    <cellStyle name="Normal 2 4 7" xfId="8272" xr:uid="{00000000-0005-0000-0000-0000249A0000}"/>
    <cellStyle name="Normal 2 4 7 2" xfId="27291" xr:uid="{00000000-0005-0000-0000-0000259A0000}"/>
    <cellStyle name="Normal 2 4 7 2 2" xfId="27292" xr:uid="{00000000-0005-0000-0000-0000269A0000}"/>
    <cellStyle name="Normal 2 4 7 2 3" xfId="27293" xr:uid="{00000000-0005-0000-0000-0000279A0000}"/>
    <cellStyle name="Normal 2 4 7 2 4" xfId="50346" xr:uid="{00000000-0005-0000-0000-0000289A0000}"/>
    <cellStyle name="Normal 2 4 7 2_AVA DVA EL" xfId="27294" xr:uid="{00000000-0005-0000-0000-0000299A0000}"/>
    <cellStyle name="Normal 2 4 7 3" xfId="27295" xr:uid="{00000000-0005-0000-0000-00002A9A0000}"/>
    <cellStyle name="Normal 2 4 7 3 2" xfId="27296" xr:uid="{00000000-0005-0000-0000-00002B9A0000}"/>
    <cellStyle name="Normal 2 4 7 3 3" xfId="27297" xr:uid="{00000000-0005-0000-0000-00002C9A0000}"/>
    <cellStyle name="Normal 2 4 7 3_AVA DVA EL" xfId="27298" xr:uid="{00000000-0005-0000-0000-00002D9A0000}"/>
    <cellStyle name="Normal 2 4 7 4" xfId="27299" xr:uid="{00000000-0005-0000-0000-00002E9A0000}"/>
    <cellStyle name="Normal 2 4 7 4 2" xfId="27300" xr:uid="{00000000-0005-0000-0000-00002F9A0000}"/>
    <cellStyle name="Normal 2 4 7 4 3" xfId="27301" xr:uid="{00000000-0005-0000-0000-0000309A0000}"/>
    <cellStyle name="Normal 2 4 7 4_AVA DVA EL" xfId="27302" xr:uid="{00000000-0005-0000-0000-0000319A0000}"/>
    <cellStyle name="Normal 2 4 7 5" xfId="50347" xr:uid="{00000000-0005-0000-0000-0000329A0000}"/>
    <cellStyle name="Normal 2 4 7_3. Chng in credit spreads" xfId="50348" xr:uid="{00000000-0005-0000-0000-0000339A0000}"/>
    <cellStyle name="Normal 2 4 8" xfId="8273" xr:uid="{00000000-0005-0000-0000-0000349A0000}"/>
    <cellStyle name="Normal 2 4 8 2" xfId="27303" xr:uid="{00000000-0005-0000-0000-0000359A0000}"/>
    <cellStyle name="Normal 2 4 8 2 2" xfId="27304" xr:uid="{00000000-0005-0000-0000-0000369A0000}"/>
    <cellStyle name="Normal 2 4 8 2 3" xfId="27305" xr:uid="{00000000-0005-0000-0000-0000379A0000}"/>
    <cellStyle name="Normal 2 4 8 2 4" xfId="50349" xr:uid="{00000000-0005-0000-0000-0000389A0000}"/>
    <cellStyle name="Normal 2 4 8 2_AVA DVA EL" xfId="27306" xr:uid="{00000000-0005-0000-0000-0000399A0000}"/>
    <cellStyle name="Normal 2 4 8 3" xfId="27307" xr:uid="{00000000-0005-0000-0000-00003A9A0000}"/>
    <cellStyle name="Normal 2 4 8 3 2" xfId="27308" xr:uid="{00000000-0005-0000-0000-00003B9A0000}"/>
    <cellStyle name="Normal 2 4 8 3 3" xfId="27309" xr:uid="{00000000-0005-0000-0000-00003C9A0000}"/>
    <cellStyle name="Normal 2 4 8 3_AVA DVA EL" xfId="27310" xr:uid="{00000000-0005-0000-0000-00003D9A0000}"/>
    <cellStyle name="Normal 2 4 8 4" xfId="27311" xr:uid="{00000000-0005-0000-0000-00003E9A0000}"/>
    <cellStyle name="Normal 2 4 8 4 2" xfId="27312" xr:uid="{00000000-0005-0000-0000-00003F9A0000}"/>
    <cellStyle name="Normal 2 4 8 4 3" xfId="27313" xr:uid="{00000000-0005-0000-0000-0000409A0000}"/>
    <cellStyle name="Normal 2 4 8 4_AVA DVA EL" xfId="27314" xr:uid="{00000000-0005-0000-0000-0000419A0000}"/>
    <cellStyle name="Normal 2 4 8 5" xfId="50350" xr:uid="{00000000-0005-0000-0000-0000429A0000}"/>
    <cellStyle name="Normal 2 4 8_3. Chng in credit spreads" xfId="50351" xr:uid="{00000000-0005-0000-0000-0000439A0000}"/>
    <cellStyle name="Normal 2 4 9" xfId="8274" xr:uid="{00000000-0005-0000-0000-0000449A0000}"/>
    <cellStyle name="Normal 2 4 9 2" xfId="27315" xr:uid="{00000000-0005-0000-0000-0000459A0000}"/>
    <cellStyle name="Normal 2 4 9 2 2" xfId="27316" xr:uid="{00000000-0005-0000-0000-0000469A0000}"/>
    <cellStyle name="Normal 2 4 9 2 3" xfId="27317" xr:uid="{00000000-0005-0000-0000-0000479A0000}"/>
    <cellStyle name="Normal 2 4 9 2_AVA DVA EL" xfId="27318" xr:uid="{00000000-0005-0000-0000-0000489A0000}"/>
    <cellStyle name="Normal 2 4 9 3" xfId="27319" xr:uid="{00000000-0005-0000-0000-0000499A0000}"/>
    <cellStyle name="Normal 2 4 9_AVA DVA EL" xfId="27320" xr:uid="{00000000-0005-0000-0000-00004A9A0000}"/>
    <cellStyle name="Normal 2 4_4Q16" xfId="27321" xr:uid="{00000000-0005-0000-0000-00004B9A0000}"/>
    <cellStyle name="Normal 2 40" xfId="8275" xr:uid="{00000000-0005-0000-0000-00004C9A0000}"/>
    <cellStyle name="Normal 2 40 2" xfId="8276" xr:uid="{00000000-0005-0000-0000-00004D9A0000}"/>
    <cellStyle name="Normal 2 40 2 2" xfId="27322" xr:uid="{00000000-0005-0000-0000-00004E9A0000}"/>
    <cellStyle name="Normal 2 40 2_AVA DVA EL" xfId="27323" xr:uid="{00000000-0005-0000-0000-00004F9A0000}"/>
    <cellStyle name="Normal 2 40 3" xfId="27324" xr:uid="{00000000-0005-0000-0000-0000509A0000}"/>
    <cellStyle name="Normal 2 40_AVA DVA EL" xfId="27325" xr:uid="{00000000-0005-0000-0000-0000519A0000}"/>
    <cellStyle name="Normal 2 41" xfId="8277" xr:uid="{00000000-0005-0000-0000-0000529A0000}"/>
    <cellStyle name="Normal 2 41 2" xfId="27326" xr:uid="{00000000-0005-0000-0000-0000539A0000}"/>
    <cellStyle name="Normal 2 41_AVA DVA EL" xfId="27327" xr:uid="{00000000-0005-0000-0000-0000549A0000}"/>
    <cellStyle name="Normal 2 42" xfId="8278" xr:uid="{00000000-0005-0000-0000-0000559A0000}"/>
    <cellStyle name="Normal 2 42 2" xfId="27328" xr:uid="{00000000-0005-0000-0000-0000569A0000}"/>
    <cellStyle name="Normal 2 42_AVA DVA EL" xfId="27329" xr:uid="{00000000-0005-0000-0000-0000579A0000}"/>
    <cellStyle name="Normal 2 43" xfId="8279" xr:uid="{00000000-0005-0000-0000-0000589A0000}"/>
    <cellStyle name="Normal 2 43 2" xfId="27330" xr:uid="{00000000-0005-0000-0000-0000599A0000}"/>
    <cellStyle name="Normal 2 43_AVA DVA EL" xfId="27331" xr:uid="{00000000-0005-0000-0000-00005A9A0000}"/>
    <cellStyle name="Normal 2 44" xfId="8280" xr:uid="{00000000-0005-0000-0000-00005B9A0000}"/>
    <cellStyle name="Normal 2 44 2" xfId="27332" xr:uid="{00000000-0005-0000-0000-00005C9A0000}"/>
    <cellStyle name="Normal 2 44_AVA DVA EL" xfId="27333" xr:uid="{00000000-0005-0000-0000-00005D9A0000}"/>
    <cellStyle name="Normal 2 45" xfId="8281" xr:uid="{00000000-0005-0000-0000-00005E9A0000}"/>
    <cellStyle name="Normal 2 45 2" xfId="27334" xr:uid="{00000000-0005-0000-0000-00005F9A0000}"/>
    <cellStyle name="Normal 2 45_AVA DVA EL" xfId="27335" xr:uid="{00000000-0005-0000-0000-0000609A0000}"/>
    <cellStyle name="Normal 2 46" xfId="8282" xr:uid="{00000000-0005-0000-0000-0000619A0000}"/>
    <cellStyle name="Normal 2 46 2" xfId="8283" xr:uid="{00000000-0005-0000-0000-0000629A0000}"/>
    <cellStyle name="Normal 2 46 2 2" xfId="8284" xr:uid="{00000000-0005-0000-0000-0000639A0000}"/>
    <cellStyle name="Normal 2 46 2_A01" xfId="12539" xr:uid="{00000000-0005-0000-0000-0000649A0000}"/>
    <cellStyle name="Normal 2 46 3" xfId="8285" xr:uid="{00000000-0005-0000-0000-0000659A0000}"/>
    <cellStyle name="Normal 2 46 3 2" xfId="8286" xr:uid="{00000000-0005-0000-0000-0000669A0000}"/>
    <cellStyle name="Normal 2 46 3_A01" xfId="12540" xr:uid="{00000000-0005-0000-0000-0000679A0000}"/>
    <cellStyle name="Normal 2 46 4" xfId="8287" xr:uid="{00000000-0005-0000-0000-0000689A0000}"/>
    <cellStyle name="Normal 2 46 5" xfId="36807" xr:uid="{00000000-0005-0000-0000-0000699A0000}"/>
    <cellStyle name="Normal 2 46_4Q16" xfId="27336" xr:uid="{00000000-0005-0000-0000-00006A9A0000}"/>
    <cellStyle name="Normal 2 47" xfId="8288" xr:uid="{00000000-0005-0000-0000-00006B9A0000}"/>
    <cellStyle name="Normal 2 47 2" xfId="8289" xr:uid="{00000000-0005-0000-0000-00006C9A0000}"/>
    <cellStyle name="Normal 2 47 3" xfId="27337" xr:uid="{00000000-0005-0000-0000-00006D9A0000}"/>
    <cellStyle name="Normal 2 47_AVA DVA EL" xfId="27338" xr:uid="{00000000-0005-0000-0000-00006E9A0000}"/>
    <cellStyle name="Normal 2 48" xfId="8290" xr:uid="{00000000-0005-0000-0000-00006F9A0000}"/>
    <cellStyle name="Normal 2 48 2" xfId="27339" xr:uid="{00000000-0005-0000-0000-0000709A0000}"/>
    <cellStyle name="Normal 2 48 3" xfId="27340" xr:uid="{00000000-0005-0000-0000-0000719A0000}"/>
    <cellStyle name="Normal 2 48_AVA DVA EL" xfId="27341" xr:uid="{00000000-0005-0000-0000-0000729A0000}"/>
    <cellStyle name="Normal 2 49" xfId="8291" xr:uid="{00000000-0005-0000-0000-0000739A0000}"/>
    <cellStyle name="Normal 2 49 2" xfId="27342" xr:uid="{00000000-0005-0000-0000-0000749A0000}"/>
    <cellStyle name="Normal 2 49 3" xfId="27343" xr:uid="{00000000-0005-0000-0000-0000759A0000}"/>
    <cellStyle name="Normal 2 49_AVA DVA EL" xfId="27344" xr:uid="{00000000-0005-0000-0000-0000769A0000}"/>
    <cellStyle name="Normal 2 5" xfId="8292" xr:uid="{00000000-0005-0000-0000-0000779A0000}"/>
    <cellStyle name="Normal 2 5 10" xfId="27345" xr:uid="{00000000-0005-0000-0000-0000789A0000}"/>
    <cellStyle name="Normal 2 5 10 2" xfId="27346" xr:uid="{00000000-0005-0000-0000-0000799A0000}"/>
    <cellStyle name="Normal 2 5 10 3" xfId="27347" xr:uid="{00000000-0005-0000-0000-00007A9A0000}"/>
    <cellStyle name="Normal 2 5 10 4" xfId="36311" xr:uid="{00000000-0005-0000-0000-00007B9A0000}"/>
    <cellStyle name="Normal 2 5 10_AVA DVA EL" xfId="27348" xr:uid="{00000000-0005-0000-0000-00007C9A0000}"/>
    <cellStyle name="Normal 2 5 11" xfId="27349" xr:uid="{00000000-0005-0000-0000-00007D9A0000}"/>
    <cellStyle name="Normal 2 5 11 2" xfId="27350" xr:uid="{00000000-0005-0000-0000-00007E9A0000}"/>
    <cellStyle name="Normal 2 5 11 3" xfId="27351" xr:uid="{00000000-0005-0000-0000-00007F9A0000}"/>
    <cellStyle name="Normal 2 5 11_AVA DVA EL" xfId="27352" xr:uid="{00000000-0005-0000-0000-0000809A0000}"/>
    <cellStyle name="Normal 2 5 12" xfId="27353" xr:uid="{00000000-0005-0000-0000-0000819A0000}"/>
    <cellStyle name="Normal 2 5 12 2" xfId="27354" xr:uid="{00000000-0005-0000-0000-0000829A0000}"/>
    <cellStyle name="Normal 2 5 12 3" xfId="27355" xr:uid="{00000000-0005-0000-0000-0000839A0000}"/>
    <cellStyle name="Normal 2 5 12_AVA DVA EL" xfId="27356" xr:uid="{00000000-0005-0000-0000-0000849A0000}"/>
    <cellStyle name="Normal 2 5 13" xfId="27357" xr:uid="{00000000-0005-0000-0000-0000859A0000}"/>
    <cellStyle name="Normal 2 5 13 2" xfId="27358" xr:uid="{00000000-0005-0000-0000-0000869A0000}"/>
    <cellStyle name="Normal 2 5 13 3" xfId="27359" xr:uid="{00000000-0005-0000-0000-0000879A0000}"/>
    <cellStyle name="Normal 2 5 13_AVA DVA EL" xfId="27360" xr:uid="{00000000-0005-0000-0000-0000889A0000}"/>
    <cellStyle name="Normal 2 5 14" xfId="27361" xr:uid="{00000000-0005-0000-0000-0000899A0000}"/>
    <cellStyle name="Normal 2 5 14 2" xfId="27362" xr:uid="{00000000-0005-0000-0000-00008A9A0000}"/>
    <cellStyle name="Normal 2 5 14 3" xfId="27363" xr:uid="{00000000-0005-0000-0000-00008B9A0000}"/>
    <cellStyle name="Normal 2 5 14_AVA DVA EL" xfId="27364" xr:uid="{00000000-0005-0000-0000-00008C9A0000}"/>
    <cellStyle name="Normal 2 5 15" xfId="27365" xr:uid="{00000000-0005-0000-0000-00008D9A0000}"/>
    <cellStyle name="Normal 2 5 15 2" xfId="27366" xr:uid="{00000000-0005-0000-0000-00008E9A0000}"/>
    <cellStyle name="Normal 2 5 15 3" xfId="27367" xr:uid="{00000000-0005-0000-0000-00008F9A0000}"/>
    <cellStyle name="Normal 2 5 15_AVA DVA EL" xfId="27368" xr:uid="{00000000-0005-0000-0000-0000909A0000}"/>
    <cellStyle name="Normal 2 5 16" xfId="36867" xr:uid="{00000000-0005-0000-0000-0000919A0000}"/>
    <cellStyle name="Normal 2 5 2" xfId="8293" xr:uid="{00000000-0005-0000-0000-0000929A0000}"/>
    <cellStyle name="Normal 2 5 2 10" xfId="27369" xr:uid="{00000000-0005-0000-0000-0000939A0000}"/>
    <cellStyle name="Normal 2 5 2 10 2" xfId="27370" xr:uid="{00000000-0005-0000-0000-0000949A0000}"/>
    <cellStyle name="Normal 2 5 2 10 3" xfId="27371" xr:uid="{00000000-0005-0000-0000-0000959A0000}"/>
    <cellStyle name="Normal 2 5 2 10_AVA DVA EL" xfId="27372" xr:uid="{00000000-0005-0000-0000-0000969A0000}"/>
    <cellStyle name="Normal 2 5 2 11" xfId="27373" xr:uid="{00000000-0005-0000-0000-0000979A0000}"/>
    <cellStyle name="Normal 2 5 2 11 2" xfId="27374" xr:uid="{00000000-0005-0000-0000-0000989A0000}"/>
    <cellStyle name="Normal 2 5 2 11 3" xfId="27375" xr:uid="{00000000-0005-0000-0000-0000999A0000}"/>
    <cellStyle name="Normal 2 5 2 11_AVA DVA EL" xfId="27376" xr:uid="{00000000-0005-0000-0000-00009A9A0000}"/>
    <cellStyle name="Normal 2 5 2 12" xfId="27377" xr:uid="{00000000-0005-0000-0000-00009B9A0000}"/>
    <cellStyle name="Normal 2 5 2 12 2" xfId="27378" xr:uid="{00000000-0005-0000-0000-00009C9A0000}"/>
    <cellStyle name="Normal 2 5 2 12 3" xfId="27379" xr:uid="{00000000-0005-0000-0000-00009D9A0000}"/>
    <cellStyle name="Normal 2 5 2 12_AVA DVA EL" xfId="27380" xr:uid="{00000000-0005-0000-0000-00009E9A0000}"/>
    <cellStyle name="Normal 2 5 2 13" xfId="50352" xr:uid="{00000000-0005-0000-0000-00009F9A0000}"/>
    <cellStyle name="Normal 2 5 2 2" xfId="8294" xr:uid="{00000000-0005-0000-0000-0000A09A0000}"/>
    <cellStyle name="Normal 2 5 2 2 10" xfId="27381" xr:uid="{00000000-0005-0000-0000-0000A19A0000}"/>
    <cellStyle name="Normal 2 5 2 2 10 2" xfId="27382" xr:uid="{00000000-0005-0000-0000-0000A29A0000}"/>
    <cellStyle name="Normal 2 5 2 2 10 3" xfId="27383" xr:uid="{00000000-0005-0000-0000-0000A39A0000}"/>
    <cellStyle name="Normal 2 5 2 2 10_AVA DVA EL" xfId="27384" xr:uid="{00000000-0005-0000-0000-0000A49A0000}"/>
    <cellStyle name="Normal 2 5 2 2 11" xfId="27385" xr:uid="{00000000-0005-0000-0000-0000A59A0000}"/>
    <cellStyle name="Normal 2 5 2 2 11 2" xfId="27386" xr:uid="{00000000-0005-0000-0000-0000A69A0000}"/>
    <cellStyle name="Normal 2 5 2 2 11 3" xfId="27387" xr:uid="{00000000-0005-0000-0000-0000A79A0000}"/>
    <cellStyle name="Normal 2 5 2 2 11_AVA DVA EL" xfId="27388" xr:uid="{00000000-0005-0000-0000-0000A89A0000}"/>
    <cellStyle name="Normal 2 5 2 2 12" xfId="50353" xr:uid="{00000000-0005-0000-0000-0000A99A0000}"/>
    <cellStyle name="Normal 2 5 2 2 2" xfId="8295" xr:uid="{00000000-0005-0000-0000-0000AA9A0000}"/>
    <cellStyle name="Normal 2 5 2 2 2 10" xfId="27389" xr:uid="{00000000-0005-0000-0000-0000AB9A0000}"/>
    <cellStyle name="Normal 2 5 2 2 2 10 2" xfId="27390" xr:uid="{00000000-0005-0000-0000-0000AC9A0000}"/>
    <cellStyle name="Normal 2 5 2 2 2 10 3" xfId="27391" xr:uid="{00000000-0005-0000-0000-0000AD9A0000}"/>
    <cellStyle name="Normal 2 5 2 2 2 10_AVA DVA EL" xfId="27392" xr:uid="{00000000-0005-0000-0000-0000AE9A0000}"/>
    <cellStyle name="Normal 2 5 2 2 2 11" xfId="50354" xr:uid="{00000000-0005-0000-0000-0000AF9A0000}"/>
    <cellStyle name="Normal 2 5 2 2 2 2" xfId="27393" xr:uid="{00000000-0005-0000-0000-0000B09A0000}"/>
    <cellStyle name="Normal 2 5 2 2 2 2 2" xfId="27394" xr:uid="{00000000-0005-0000-0000-0000B19A0000}"/>
    <cellStyle name="Normal 2 5 2 2 2 2 2 2" xfId="27395" xr:uid="{00000000-0005-0000-0000-0000B29A0000}"/>
    <cellStyle name="Normal 2 5 2 2 2 2 2 3" xfId="27396" xr:uid="{00000000-0005-0000-0000-0000B39A0000}"/>
    <cellStyle name="Normal 2 5 2 2 2 2 2_AVA DVA EL" xfId="27397" xr:uid="{00000000-0005-0000-0000-0000B49A0000}"/>
    <cellStyle name="Normal 2 5 2 2 2 2 3" xfId="27398" xr:uid="{00000000-0005-0000-0000-0000B59A0000}"/>
    <cellStyle name="Normal 2 5 2 2 2 2 3 2" xfId="27399" xr:uid="{00000000-0005-0000-0000-0000B69A0000}"/>
    <cellStyle name="Normal 2 5 2 2 2 2 3 3" xfId="27400" xr:uid="{00000000-0005-0000-0000-0000B79A0000}"/>
    <cellStyle name="Normal 2 5 2 2 2 2 3_AVA DVA EL" xfId="27401" xr:uid="{00000000-0005-0000-0000-0000B89A0000}"/>
    <cellStyle name="Normal 2 5 2 2 2 2 4" xfId="27402" xr:uid="{00000000-0005-0000-0000-0000B99A0000}"/>
    <cellStyle name="Normal 2 5 2 2 2 2 5" xfId="27403" xr:uid="{00000000-0005-0000-0000-0000BA9A0000}"/>
    <cellStyle name="Normal 2 5 2 2 2 2_AVA DVA EL" xfId="27404" xr:uid="{00000000-0005-0000-0000-0000BB9A0000}"/>
    <cellStyle name="Normal 2 5 2 2 2 3" xfId="27405" xr:uid="{00000000-0005-0000-0000-0000BC9A0000}"/>
    <cellStyle name="Normal 2 5 2 2 2 3 2" xfId="27406" xr:uid="{00000000-0005-0000-0000-0000BD9A0000}"/>
    <cellStyle name="Normal 2 5 2 2 2 3 3" xfId="27407" xr:uid="{00000000-0005-0000-0000-0000BE9A0000}"/>
    <cellStyle name="Normal 2 5 2 2 2 3_AVA DVA EL" xfId="27408" xr:uid="{00000000-0005-0000-0000-0000BF9A0000}"/>
    <cellStyle name="Normal 2 5 2 2 2 4" xfId="27409" xr:uid="{00000000-0005-0000-0000-0000C09A0000}"/>
    <cellStyle name="Normal 2 5 2 2 2 4 2" xfId="27410" xr:uid="{00000000-0005-0000-0000-0000C19A0000}"/>
    <cellStyle name="Normal 2 5 2 2 2 4 3" xfId="27411" xr:uid="{00000000-0005-0000-0000-0000C29A0000}"/>
    <cellStyle name="Normal 2 5 2 2 2 4_AVA DVA EL" xfId="27412" xr:uid="{00000000-0005-0000-0000-0000C39A0000}"/>
    <cellStyle name="Normal 2 5 2 2 2 5" xfId="27413" xr:uid="{00000000-0005-0000-0000-0000C49A0000}"/>
    <cellStyle name="Normal 2 5 2 2 2 5 2" xfId="27414" xr:uid="{00000000-0005-0000-0000-0000C59A0000}"/>
    <cellStyle name="Normal 2 5 2 2 2 5 3" xfId="27415" xr:uid="{00000000-0005-0000-0000-0000C69A0000}"/>
    <cellStyle name="Normal 2 5 2 2 2 5_AVA DVA EL" xfId="27416" xr:uid="{00000000-0005-0000-0000-0000C79A0000}"/>
    <cellStyle name="Normal 2 5 2 2 2 6" xfId="27417" xr:uid="{00000000-0005-0000-0000-0000C89A0000}"/>
    <cellStyle name="Normal 2 5 2 2 2 6 2" xfId="27418" xr:uid="{00000000-0005-0000-0000-0000C99A0000}"/>
    <cellStyle name="Normal 2 5 2 2 2 6 3" xfId="27419" xr:uid="{00000000-0005-0000-0000-0000CA9A0000}"/>
    <cellStyle name="Normal 2 5 2 2 2 6_AVA DVA EL" xfId="27420" xr:uid="{00000000-0005-0000-0000-0000CB9A0000}"/>
    <cellStyle name="Normal 2 5 2 2 2 7" xfId="27421" xr:uid="{00000000-0005-0000-0000-0000CC9A0000}"/>
    <cellStyle name="Normal 2 5 2 2 2 7 2" xfId="27422" xr:uid="{00000000-0005-0000-0000-0000CD9A0000}"/>
    <cellStyle name="Normal 2 5 2 2 2 7 3" xfId="27423" xr:uid="{00000000-0005-0000-0000-0000CE9A0000}"/>
    <cellStyle name="Normal 2 5 2 2 2 7_AVA DVA EL" xfId="27424" xr:uid="{00000000-0005-0000-0000-0000CF9A0000}"/>
    <cellStyle name="Normal 2 5 2 2 2 8" xfId="27425" xr:uid="{00000000-0005-0000-0000-0000D09A0000}"/>
    <cellStyle name="Normal 2 5 2 2 2 8 2" xfId="27426" xr:uid="{00000000-0005-0000-0000-0000D19A0000}"/>
    <cellStyle name="Normal 2 5 2 2 2 8 3" xfId="27427" xr:uid="{00000000-0005-0000-0000-0000D29A0000}"/>
    <cellStyle name="Normal 2 5 2 2 2 8_AVA DVA EL" xfId="27428" xr:uid="{00000000-0005-0000-0000-0000D39A0000}"/>
    <cellStyle name="Normal 2 5 2 2 2 9" xfId="27429" xr:uid="{00000000-0005-0000-0000-0000D49A0000}"/>
    <cellStyle name="Normal 2 5 2 2 2 9 2" xfId="27430" xr:uid="{00000000-0005-0000-0000-0000D59A0000}"/>
    <cellStyle name="Normal 2 5 2 2 2 9 3" xfId="27431" xr:uid="{00000000-0005-0000-0000-0000D69A0000}"/>
    <cellStyle name="Normal 2 5 2 2 2 9_AVA DVA EL" xfId="27432" xr:uid="{00000000-0005-0000-0000-0000D79A0000}"/>
    <cellStyle name="Normal 2 5 2 2 2_AVA DVA EL" xfId="50355" xr:uid="{00000000-0005-0000-0000-0000D89A0000}"/>
    <cellStyle name="Normal 2 5 2 2 3" xfId="8296" xr:uid="{00000000-0005-0000-0000-0000D99A0000}"/>
    <cellStyle name="Normal 2 5 2 2 3 2" xfId="27433" xr:uid="{00000000-0005-0000-0000-0000DA9A0000}"/>
    <cellStyle name="Normal 2 5 2 2 3 2 2" xfId="27434" xr:uid="{00000000-0005-0000-0000-0000DB9A0000}"/>
    <cellStyle name="Normal 2 5 2 2 3 2 3" xfId="27435" xr:uid="{00000000-0005-0000-0000-0000DC9A0000}"/>
    <cellStyle name="Normal 2 5 2 2 3 2_AVA DVA EL" xfId="27436" xr:uid="{00000000-0005-0000-0000-0000DD9A0000}"/>
    <cellStyle name="Normal 2 5 2 2 3 3" xfId="27437" xr:uid="{00000000-0005-0000-0000-0000DE9A0000}"/>
    <cellStyle name="Normal 2 5 2 2 3 3 2" xfId="27438" xr:uid="{00000000-0005-0000-0000-0000DF9A0000}"/>
    <cellStyle name="Normal 2 5 2 2 3 3 3" xfId="27439" xr:uid="{00000000-0005-0000-0000-0000E09A0000}"/>
    <cellStyle name="Normal 2 5 2 2 3 3_AVA DVA EL" xfId="27440" xr:uid="{00000000-0005-0000-0000-0000E19A0000}"/>
    <cellStyle name="Normal 2 5 2 2 3 4" xfId="27441" xr:uid="{00000000-0005-0000-0000-0000E29A0000}"/>
    <cellStyle name="Normal 2 5 2 2 3 4 2" xfId="27442" xr:uid="{00000000-0005-0000-0000-0000E39A0000}"/>
    <cellStyle name="Normal 2 5 2 2 3 4 3" xfId="27443" xr:uid="{00000000-0005-0000-0000-0000E49A0000}"/>
    <cellStyle name="Normal 2 5 2 2 3 4_AVA DVA EL" xfId="27444" xr:uid="{00000000-0005-0000-0000-0000E59A0000}"/>
    <cellStyle name="Normal 2 5 2 2 3_AVA DVA EL" xfId="50356" xr:uid="{00000000-0005-0000-0000-0000E69A0000}"/>
    <cellStyle name="Normal 2 5 2 2 4" xfId="27445" xr:uid="{00000000-0005-0000-0000-0000E79A0000}"/>
    <cellStyle name="Normal 2 5 2 2 4 2" xfId="27446" xr:uid="{00000000-0005-0000-0000-0000E89A0000}"/>
    <cellStyle name="Normal 2 5 2 2 4 3" xfId="27447" xr:uid="{00000000-0005-0000-0000-0000E99A0000}"/>
    <cellStyle name="Normal 2 5 2 2 4_AVA DVA EL" xfId="27448" xr:uid="{00000000-0005-0000-0000-0000EA9A0000}"/>
    <cellStyle name="Normal 2 5 2 2 5" xfId="27449" xr:uid="{00000000-0005-0000-0000-0000EB9A0000}"/>
    <cellStyle name="Normal 2 5 2 2 5 2" xfId="27450" xr:uid="{00000000-0005-0000-0000-0000EC9A0000}"/>
    <cellStyle name="Normal 2 5 2 2 5 3" xfId="27451" xr:uid="{00000000-0005-0000-0000-0000ED9A0000}"/>
    <cellStyle name="Normal 2 5 2 2 5_AVA DVA EL" xfId="27452" xr:uid="{00000000-0005-0000-0000-0000EE9A0000}"/>
    <cellStyle name="Normal 2 5 2 2 6" xfId="27453" xr:uid="{00000000-0005-0000-0000-0000EF9A0000}"/>
    <cellStyle name="Normal 2 5 2 2 6 2" xfId="27454" xr:uid="{00000000-0005-0000-0000-0000F09A0000}"/>
    <cellStyle name="Normal 2 5 2 2 6 3" xfId="27455" xr:uid="{00000000-0005-0000-0000-0000F19A0000}"/>
    <cellStyle name="Normal 2 5 2 2 6_AVA DVA EL" xfId="27456" xr:uid="{00000000-0005-0000-0000-0000F29A0000}"/>
    <cellStyle name="Normal 2 5 2 2 7" xfId="27457" xr:uid="{00000000-0005-0000-0000-0000F39A0000}"/>
    <cellStyle name="Normal 2 5 2 2 7 2" xfId="27458" xr:uid="{00000000-0005-0000-0000-0000F49A0000}"/>
    <cellStyle name="Normal 2 5 2 2 7 3" xfId="27459" xr:uid="{00000000-0005-0000-0000-0000F59A0000}"/>
    <cellStyle name="Normal 2 5 2 2 7_AVA DVA EL" xfId="27460" xr:uid="{00000000-0005-0000-0000-0000F69A0000}"/>
    <cellStyle name="Normal 2 5 2 2 8" xfId="27461" xr:uid="{00000000-0005-0000-0000-0000F79A0000}"/>
    <cellStyle name="Normal 2 5 2 2 8 2" xfId="27462" xr:uid="{00000000-0005-0000-0000-0000F89A0000}"/>
    <cellStyle name="Normal 2 5 2 2 8 3" xfId="27463" xr:uid="{00000000-0005-0000-0000-0000F99A0000}"/>
    <cellStyle name="Normal 2 5 2 2 8_AVA DVA EL" xfId="27464" xr:uid="{00000000-0005-0000-0000-0000FA9A0000}"/>
    <cellStyle name="Normal 2 5 2 2 9" xfId="27465" xr:uid="{00000000-0005-0000-0000-0000FB9A0000}"/>
    <cellStyle name="Normal 2 5 2 2 9 2" xfId="27466" xr:uid="{00000000-0005-0000-0000-0000FC9A0000}"/>
    <cellStyle name="Normal 2 5 2 2 9 3" xfId="27467" xr:uid="{00000000-0005-0000-0000-0000FD9A0000}"/>
    <cellStyle name="Normal 2 5 2 2 9_AVA DVA EL" xfId="27468" xr:uid="{00000000-0005-0000-0000-0000FE9A0000}"/>
    <cellStyle name="Normal 2 5 2 2_3. Chng in credit spreads" xfId="50357" xr:uid="{00000000-0005-0000-0000-0000FF9A0000}"/>
    <cellStyle name="Normal 2 5 2 3" xfId="8297" xr:uid="{00000000-0005-0000-0000-0000009B0000}"/>
    <cellStyle name="Normal 2 5 2 3 10" xfId="27469" xr:uid="{00000000-0005-0000-0000-0000019B0000}"/>
    <cellStyle name="Normal 2 5 2 3 10 2" xfId="27470" xr:uid="{00000000-0005-0000-0000-0000029B0000}"/>
    <cellStyle name="Normal 2 5 2 3 10 3" xfId="27471" xr:uid="{00000000-0005-0000-0000-0000039B0000}"/>
    <cellStyle name="Normal 2 5 2 3 10_AVA DVA EL" xfId="27472" xr:uid="{00000000-0005-0000-0000-0000049B0000}"/>
    <cellStyle name="Normal 2 5 2 3 11" xfId="50358" xr:uid="{00000000-0005-0000-0000-0000059B0000}"/>
    <cellStyle name="Normal 2 5 2 3 2" xfId="8298" xr:uid="{00000000-0005-0000-0000-0000069B0000}"/>
    <cellStyle name="Normal 2 5 2 3 2 2" xfId="27473" xr:uid="{00000000-0005-0000-0000-0000079B0000}"/>
    <cellStyle name="Normal 2 5 2 3 2 2 2" xfId="27474" xr:uid="{00000000-0005-0000-0000-0000089B0000}"/>
    <cellStyle name="Normal 2 5 2 3 2 2 3" xfId="27475" xr:uid="{00000000-0005-0000-0000-0000099B0000}"/>
    <cellStyle name="Normal 2 5 2 3 2 2_AVA DVA EL" xfId="27476" xr:uid="{00000000-0005-0000-0000-00000A9B0000}"/>
    <cellStyle name="Normal 2 5 2 3 2 3" xfId="27477" xr:uid="{00000000-0005-0000-0000-00000B9B0000}"/>
    <cellStyle name="Normal 2 5 2 3 2 3 2" xfId="27478" xr:uid="{00000000-0005-0000-0000-00000C9B0000}"/>
    <cellStyle name="Normal 2 5 2 3 2 3 3" xfId="27479" xr:uid="{00000000-0005-0000-0000-00000D9B0000}"/>
    <cellStyle name="Normal 2 5 2 3 2 3_AVA DVA EL" xfId="27480" xr:uid="{00000000-0005-0000-0000-00000E9B0000}"/>
    <cellStyle name="Normal 2 5 2 3 2 4" xfId="27481" xr:uid="{00000000-0005-0000-0000-00000F9B0000}"/>
    <cellStyle name="Normal 2 5 2 3 2 4 2" xfId="27482" xr:uid="{00000000-0005-0000-0000-0000109B0000}"/>
    <cellStyle name="Normal 2 5 2 3 2 4 3" xfId="27483" xr:uid="{00000000-0005-0000-0000-0000119B0000}"/>
    <cellStyle name="Normal 2 5 2 3 2 4_AVA DVA EL" xfId="27484" xr:uid="{00000000-0005-0000-0000-0000129B0000}"/>
    <cellStyle name="Normal 2 5 2 3 2 5" xfId="50359" xr:uid="{00000000-0005-0000-0000-0000139B0000}"/>
    <cellStyle name="Normal 2 5 2 3 2_AVA DVA EL" xfId="50360" xr:uid="{00000000-0005-0000-0000-0000149B0000}"/>
    <cellStyle name="Normal 2 5 2 3 3" xfId="8299" xr:uid="{00000000-0005-0000-0000-0000159B0000}"/>
    <cellStyle name="Normal 2 5 2 3 3 2" xfId="27485" xr:uid="{00000000-0005-0000-0000-0000169B0000}"/>
    <cellStyle name="Normal 2 5 2 3 3 2 2" xfId="27486" xr:uid="{00000000-0005-0000-0000-0000179B0000}"/>
    <cellStyle name="Normal 2 5 2 3 3 2 3" xfId="27487" xr:uid="{00000000-0005-0000-0000-0000189B0000}"/>
    <cellStyle name="Normal 2 5 2 3 3 2_AVA DVA EL" xfId="27488" xr:uid="{00000000-0005-0000-0000-0000199B0000}"/>
    <cellStyle name="Normal 2 5 2 3 3_AVA DVA EL" xfId="50361" xr:uid="{00000000-0005-0000-0000-00001A9B0000}"/>
    <cellStyle name="Normal 2 5 2 3 4" xfId="27489" xr:uid="{00000000-0005-0000-0000-00001B9B0000}"/>
    <cellStyle name="Normal 2 5 2 3 4 2" xfId="27490" xr:uid="{00000000-0005-0000-0000-00001C9B0000}"/>
    <cellStyle name="Normal 2 5 2 3 4 3" xfId="27491" xr:uid="{00000000-0005-0000-0000-00001D9B0000}"/>
    <cellStyle name="Normal 2 5 2 3 4_AVA DVA EL" xfId="27492" xr:uid="{00000000-0005-0000-0000-00001E9B0000}"/>
    <cellStyle name="Normal 2 5 2 3 5" xfId="27493" xr:uid="{00000000-0005-0000-0000-00001F9B0000}"/>
    <cellStyle name="Normal 2 5 2 3 5 2" xfId="27494" xr:uid="{00000000-0005-0000-0000-0000209B0000}"/>
    <cellStyle name="Normal 2 5 2 3 5 3" xfId="27495" xr:uid="{00000000-0005-0000-0000-0000219B0000}"/>
    <cellStyle name="Normal 2 5 2 3 5_AVA DVA EL" xfId="27496" xr:uid="{00000000-0005-0000-0000-0000229B0000}"/>
    <cellStyle name="Normal 2 5 2 3 6" xfId="27497" xr:uid="{00000000-0005-0000-0000-0000239B0000}"/>
    <cellStyle name="Normal 2 5 2 3 6 2" xfId="27498" xr:uid="{00000000-0005-0000-0000-0000249B0000}"/>
    <cellStyle name="Normal 2 5 2 3 6 3" xfId="27499" xr:uid="{00000000-0005-0000-0000-0000259B0000}"/>
    <cellStyle name="Normal 2 5 2 3 6_AVA DVA EL" xfId="27500" xr:uid="{00000000-0005-0000-0000-0000269B0000}"/>
    <cellStyle name="Normal 2 5 2 3 7" xfId="27501" xr:uid="{00000000-0005-0000-0000-0000279B0000}"/>
    <cellStyle name="Normal 2 5 2 3 7 2" xfId="27502" xr:uid="{00000000-0005-0000-0000-0000289B0000}"/>
    <cellStyle name="Normal 2 5 2 3 7 3" xfId="27503" xr:uid="{00000000-0005-0000-0000-0000299B0000}"/>
    <cellStyle name="Normal 2 5 2 3 7_AVA DVA EL" xfId="27504" xr:uid="{00000000-0005-0000-0000-00002A9B0000}"/>
    <cellStyle name="Normal 2 5 2 3 8" xfId="27505" xr:uid="{00000000-0005-0000-0000-00002B9B0000}"/>
    <cellStyle name="Normal 2 5 2 3 8 2" xfId="27506" xr:uid="{00000000-0005-0000-0000-00002C9B0000}"/>
    <cellStyle name="Normal 2 5 2 3 8 3" xfId="27507" xr:uid="{00000000-0005-0000-0000-00002D9B0000}"/>
    <cellStyle name="Normal 2 5 2 3 8_AVA DVA EL" xfId="27508" xr:uid="{00000000-0005-0000-0000-00002E9B0000}"/>
    <cellStyle name="Normal 2 5 2 3 9" xfId="27509" xr:uid="{00000000-0005-0000-0000-00002F9B0000}"/>
    <cellStyle name="Normal 2 5 2 3 9 2" xfId="27510" xr:uid="{00000000-0005-0000-0000-0000309B0000}"/>
    <cellStyle name="Normal 2 5 2 3 9 3" xfId="27511" xr:uid="{00000000-0005-0000-0000-0000319B0000}"/>
    <cellStyle name="Normal 2 5 2 3 9_AVA DVA EL" xfId="27512" xr:uid="{00000000-0005-0000-0000-0000329B0000}"/>
    <cellStyle name="Normal 2 5 2 3_3. Chng in credit spreads" xfId="50362" xr:uid="{00000000-0005-0000-0000-0000339B0000}"/>
    <cellStyle name="Normal 2 5 2 4" xfId="8300" xr:uid="{00000000-0005-0000-0000-0000349B0000}"/>
    <cellStyle name="Normal 2 5 2 4 2" xfId="8301" xr:uid="{00000000-0005-0000-0000-0000359B0000}"/>
    <cellStyle name="Normal 2 5 2 4 2 2" xfId="27513" xr:uid="{00000000-0005-0000-0000-0000369B0000}"/>
    <cellStyle name="Normal 2 5 2 4 2 2 2" xfId="27514" xr:uid="{00000000-0005-0000-0000-0000379B0000}"/>
    <cellStyle name="Normal 2 5 2 4 2 2 3" xfId="27515" xr:uid="{00000000-0005-0000-0000-0000389B0000}"/>
    <cellStyle name="Normal 2 5 2 4 2 2_AVA DVA EL" xfId="27516" xr:uid="{00000000-0005-0000-0000-0000399B0000}"/>
    <cellStyle name="Normal 2 5 2 4 2 3" xfId="50363" xr:uid="{00000000-0005-0000-0000-00003A9B0000}"/>
    <cellStyle name="Normal 2 5 2 4 2_AVA DVA EL" xfId="50364" xr:uid="{00000000-0005-0000-0000-00003B9B0000}"/>
    <cellStyle name="Normal 2 5 2 4 3" xfId="8302" xr:uid="{00000000-0005-0000-0000-00003C9B0000}"/>
    <cellStyle name="Normal 2 5 2 4 3 2" xfId="27517" xr:uid="{00000000-0005-0000-0000-00003D9B0000}"/>
    <cellStyle name="Normal 2 5 2 4 3 2 2" xfId="27518" xr:uid="{00000000-0005-0000-0000-00003E9B0000}"/>
    <cellStyle name="Normal 2 5 2 4 3 2 3" xfId="27519" xr:uid="{00000000-0005-0000-0000-00003F9B0000}"/>
    <cellStyle name="Normal 2 5 2 4 3 2_AVA DVA EL" xfId="27520" xr:uid="{00000000-0005-0000-0000-0000409B0000}"/>
    <cellStyle name="Normal 2 5 2 4 3_AVA DVA EL" xfId="50365" xr:uid="{00000000-0005-0000-0000-0000419B0000}"/>
    <cellStyle name="Normal 2 5 2 4 4" xfId="27521" xr:uid="{00000000-0005-0000-0000-0000429B0000}"/>
    <cellStyle name="Normal 2 5 2 4 4 2" xfId="27522" xr:uid="{00000000-0005-0000-0000-0000439B0000}"/>
    <cellStyle name="Normal 2 5 2 4 4 3" xfId="27523" xr:uid="{00000000-0005-0000-0000-0000449B0000}"/>
    <cellStyle name="Normal 2 5 2 4 4_AVA DVA EL" xfId="27524" xr:uid="{00000000-0005-0000-0000-0000459B0000}"/>
    <cellStyle name="Normal 2 5 2 4 5" xfId="50366" xr:uid="{00000000-0005-0000-0000-0000469B0000}"/>
    <cellStyle name="Normal 2 5 2 4_3. Chng in credit spreads" xfId="50367" xr:uid="{00000000-0005-0000-0000-0000479B0000}"/>
    <cellStyle name="Normal 2 5 2 5" xfId="8303" xr:uid="{00000000-0005-0000-0000-0000489B0000}"/>
    <cellStyle name="Normal 2 5 2 5 2" xfId="27525" xr:uid="{00000000-0005-0000-0000-0000499B0000}"/>
    <cellStyle name="Normal 2 5 2 5 2 2" xfId="27526" xr:uid="{00000000-0005-0000-0000-00004A9B0000}"/>
    <cellStyle name="Normal 2 5 2 5 2 3" xfId="27527" xr:uid="{00000000-0005-0000-0000-00004B9B0000}"/>
    <cellStyle name="Normal 2 5 2 5 2_AVA DVA EL" xfId="27528" xr:uid="{00000000-0005-0000-0000-00004C9B0000}"/>
    <cellStyle name="Normal 2 5 2 5 3" xfId="50368" xr:uid="{00000000-0005-0000-0000-00004D9B0000}"/>
    <cellStyle name="Normal 2 5 2 5_AVA DVA EL" xfId="50369" xr:uid="{00000000-0005-0000-0000-00004E9B0000}"/>
    <cellStyle name="Normal 2 5 2 6" xfId="8304" xr:uid="{00000000-0005-0000-0000-00004F9B0000}"/>
    <cellStyle name="Normal 2 5 2 6 2" xfId="27529" xr:uid="{00000000-0005-0000-0000-0000509B0000}"/>
    <cellStyle name="Normal 2 5 2 6 2 2" xfId="27530" xr:uid="{00000000-0005-0000-0000-0000519B0000}"/>
    <cellStyle name="Normal 2 5 2 6 2 3" xfId="27531" xr:uid="{00000000-0005-0000-0000-0000529B0000}"/>
    <cellStyle name="Normal 2 5 2 6 2_AVA DVA EL" xfId="27532" xr:uid="{00000000-0005-0000-0000-0000539B0000}"/>
    <cellStyle name="Normal 2 5 2 6_AVA DVA EL" xfId="50370" xr:uid="{00000000-0005-0000-0000-0000549B0000}"/>
    <cellStyle name="Normal 2 5 2 7" xfId="27533" xr:uid="{00000000-0005-0000-0000-0000559B0000}"/>
    <cellStyle name="Normal 2 5 2 7 2" xfId="27534" xr:uid="{00000000-0005-0000-0000-0000569B0000}"/>
    <cellStyle name="Normal 2 5 2 7 3" xfId="27535" xr:uid="{00000000-0005-0000-0000-0000579B0000}"/>
    <cellStyle name="Normal 2 5 2 7_AVA DVA EL" xfId="27536" xr:uid="{00000000-0005-0000-0000-0000589B0000}"/>
    <cellStyle name="Normal 2 5 2 8" xfId="27537" xr:uid="{00000000-0005-0000-0000-0000599B0000}"/>
    <cellStyle name="Normal 2 5 2 8 2" xfId="27538" xr:uid="{00000000-0005-0000-0000-00005A9B0000}"/>
    <cellStyle name="Normal 2 5 2 8 3" xfId="27539" xr:uid="{00000000-0005-0000-0000-00005B9B0000}"/>
    <cellStyle name="Normal 2 5 2 8_AVA DVA EL" xfId="27540" xr:uid="{00000000-0005-0000-0000-00005C9B0000}"/>
    <cellStyle name="Normal 2 5 2 9" xfId="27541" xr:uid="{00000000-0005-0000-0000-00005D9B0000}"/>
    <cellStyle name="Normal 2 5 2 9 2" xfId="27542" xr:uid="{00000000-0005-0000-0000-00005E9B0000}"/>
    <cellStyle name="Normal 2 5 2 9 3" xfId="27543" xr:uid="{00000000-0005-0000-0000-00005F9B0000}"/>
    <cellStyle name="Normal 2 5 2 9_AVA DVA EL" xfId="27544" xr:uid="{00000000-0005-0000-0000-0000609B0000}"/>
    <cellStyle name="Normal 2 5 2_3. Chng in credit spreads" xfId="50371" xr:uid="{00000000-0005-0000-0000-0000619B0000}"/>
    <cellStyle name="Normal 2 5 3" xfId="8305" xr:uid="{00000000-0005-0000-0000-0000629B0000}"/>
    <cellStyle name="Normal 2 5 3 10" xfId="27545" xr:uid="{00000000-0005-0000-0000-0000639B0000}"/>
    <cellStyle name="Normal 2 5 3 10 2" xfId="27546" xr:uid="{00000000-0005-0000-0000-0000649B0000}"/>
    <cellStyle name="Normal 2 5 3 10 3" xfId="27547" xr:uid="{00000000-0005-0000-0000-0000659B0000}"/>
    <cellStyle name="Normal 2 5 3 10_AVA DVA EL" xfId="27548" xr:uid="{00000000-0005-0000-0000-0000669B0000}"/>
    <cellStyle name="Normal 2 5 3 11" xfId="27549" xr:uid="{00000000-0005-0000-0000-0000679B0000}"/>
    <cellStyle name="Normal 2 5 3 11 2" xfId="27550" xr:uid="{00000000-0005-0000-0000-0000689B0000}"/>
    <cellStyle name="Normal 2 5 3 11 3" xfId="27551" xr:uid="{00000000-0005-0000-0000-0000699B0000}"/>
    <cellStyle name="Normal 2 5 3 11_AVA DVA EL" xfId="27552" xr:uid="{00000000-0005-0000-0000-00006A9B0000}"/>
    <cellStyle name="Normal 2 5 3 12" xfId="50372" xr:uid="{00000000-0005-0000-0000-00006B9B0000}"/>
    <cellStyle name="Normal 2 5 3 2" xfId="8306" xr:uid="{00000000-0005-0000-0000-00006C9B0000}"/>
    <cellStyle name="Normal 2 5 3 2 10" xfId="27553" xr:uid="{00000000-0005-0000-0000-00006D9B0000}"/>
    <cellStyle name="Normal 2 5 3 2 10 2" xfId="27554" xr:uid="{00000000-0005-0000-0000-00006E9B0000}"/>
    <cellStyle name="Normal 2 5 3 2 10 3" xfId="27555" xr:uid="{00000000-0005-0000-0000-00006F9B0000}"/>
    <cellStyle name="Normal 2 5 3 2 10_AVA DVA EL" xfId="27556" xr:uid="{00000000-0005-0000-0000-0000709B0000}"/>
    <cellStyle name="Normal 2 5 3 2 11" xfId="50373" xr:uid="{00000000-0005-0000-0000-0000719B0000}"/>
    <cellStyle name="Normal 2 5 3 2 2" xfId="8307" xr:uid="{00000000-0005-0000-0000-0000729B0000}"/>
    <cellStyle name="Normal 2 5 3 2 2 2" xfId="27557" xr:uid="{00000000-0005-0000-0000-0000739B0000}"/>
    <cellStyle name="Normal 2 5 3 2 2 2 2" xfId="27558" xr:uid="{00000000-0005-0000-0000-0000749B0000}"/>
    <cellStyle name="Normal 2 5 3 2 2 2 3" xfId="27559" xr:uid="{00000000-0005-0000-0000-0000759B0000}"/>
    <cellStyle name="Normal 2 5 3 2 2 2_AVA DVA EL" xfId="27560" xr:uid="{00000000-0005-0000-0000-0000769B0000}"/>
    <cellStyle name="Normal 2 5 3 2 2 3" xfId="27561" xr:uid="{00000000-0005-0000-0000-0000779B0000}"/>
    <cellStyle name="Normal 2 5 3 2 2 3 2" xfId="27562" xr:uid="{00000000-0005-0000-0000-0000789B0000}"/>
    <cellStyle name="Normal 2 5 3 2 2 3 3" xfId="27563" xr:uid="{00000000-0005-0000-0000-0000799B0000}"/>
    <cellStyle name="Normal 2 5 3 2 2 3_AVA DVA EL" xfId="27564" xr:uid="{00000000-0005-0000-0000-00007A9B0000}"/>
    <cellStyle name="Normal 2 5 3 2 2 4" xfId="27565" xr:uid="{00000000-0005-0000-0000-00007B9B0000}"/>
    <cellStyle name="Normal 2 5 3 2 2 4 2" xfId="27566" xr:uid="{00000000-0005-0000-0000-00007C9B0000}"/>
    <cellStyle name="Normal 2 5 3 2 2 4 3" xfId="27567" xr:uid="{00000000-0005-0000-0000-00007D9B0000}"/>
    <cellStyle name="Normal 2 5 3 2 2 4_AVA DVA EL" xfId="27568" xr:uid="{00000000-0005-0000-0000-00007E9B0000}"/>
    <cellStyle name="Normal 2 5 3 2 2_AVA DVA EL" xfId="50374" xr:uid="{00000000-0005-0000-0000-00007F9B0000}"/>
    <cellStyle name="Normal 2 5 3 2 3" xfId="8308" xr:uid="{00000000-0005-0000-0000-0000809B0000}"/>
    <cellStyle name="Normal 2 5 3 2 3 2" xfId="27569" xr:uid="{00000000-0005-0000-0000-0000819B0000}"/>
    <cellStyle name="Normal 2 5 3 2 3 2 2" xfId="27570" xr:uid="{00000000-0005-0000-0000-0000829B0000}"/>
    <cellStyle name="Normal 2 5 3 2 3 2 3" xfId="27571" xr:uid="{00000000-0005-0000-0000-0000839B0000}"/>
    <cellStyle name="Normal 2 5 3 2 3 2_AVA DVA EL" xfId="27572" xr:uid="{00000000-0005-0000-0000-0000849B0000}"/>
    <cellStyle name="Normal 2 5 3 2 3_AVA DVA EL" xfId="50375" xr:uid="{00000000-0005-0000-0000-0000859B0000}"/>
    <cellStyle name="Normal 2 5 3 2 4" xfId="27573" xr:uid="{00000000-0005-0000-0000-0000869B0000}"/>
    <cellStyle name="Normal 2 5 3 2 4 2" xfId="27574" xr:uid="{00000000-0005-0000-0000-0000879B0000}"/>
    <cellStyle name="Normal 2 5 3 2 4 3" xfId="27575" xr:uid="{00000000-0005-0000-0000-0000889B0000}"/>
    <cellStyle name="Normal 2 5 3 2 4_AVA DVA EL" xfId="27576" xr:uid="{00000000-0005-0000-0000-0000899B0000}"/>
    <cellStyle name="Normal 2 5 3 2 5" xfId="27577" xr:uid="{00000000-0005-0000-0000-00008A9B0000}"/>
    <cellStyle name="Normal 2 5 3 2 5 2" xfId="27578" xr:uid="{00000000-0005-0000-0000-00008B9B0000}"/>
    <cellStyle name="Normal 2 5 3 2 5 3" xfId="27579" xr:uid="{00000000-0005-0000-0000-00008C9B0000}"/>
    <cellStyle name="Normal 2 5 3 2 5_AVA DVA EL" xfId="27580" xr:uid="{00000000-0005-0000-0000-00008D9B0000}"/>
    <cellStyle name="Normal 2 5 3 2 6" xfId="27581" xr:uid="{00000000-0005-0000-0000-00008E9B0000}"/>
    <cellStyle name="Normal 2 5 3 2 6 2" xfId="27582" xr:uid="{00000000-0005-0000-0000-00008F9B0000}"/>
    <cellStyle name="Normal 2 5 3 2 6 3" xfId="27583" xr:uid="{00000000-0005-0000-0000-0000909B0000}"/>
    <cellStyle name="Normal 2 5 3 2 6_AVA DVA EL" xfId="27584" xr:uid="{00000000-0005-0000-0000-0000919B0000}"/>
    <cellStyle name="Normal 2 5 3 2 7" xfId="27585" xr:uid="{00000000-0005-0000-0000-0000929B0000}"/>
    <cellStyle name="Normal 2 5 3 2 7 2" xfId="27586" xr:uid="{00000000-0005-0000-0000-0000939B0000}"/>
    <cellStyle name="Normal 2 5 3 2 7 3" xfId="27587" xr:uid="{00000000-0005-0000-0000-0000949B0000}"/>
    <cellStyle name="Normal 2 5 3 2 7_AVA DVA EL" xfId="27588" xr:uid="{00000000-0005-0000-0000-0000959B0000}"/>
    <cellStyle name="Normal 2 5 3 2 8" xfId="27589" xr:uid="{00000000-0005-0000-0000-0000969B0000}"/>
    <cellStyle name="Normal 2 5 3 2 8 2" xfId="27590" xr:uid="{00000000-0005-0000-0000-0000979B0000}"/>
    <cellStyle name="Normal 2 5 3 2 8 3" xfId="27591" xr:uid="{00000000-0005-0000-0000-0000989B0000}"/>
    <cellStyle name="Normal 2 5 3 2 8_AVA DVA EL" xfId="27592" xr:uid="{00000000-0005-0000-0000-0000999B0000}"/>
    <cellStyle name="Normal 2 5 3 2 9" xfId="27593" xr:uid="{00000000-0005-0000-0000-00009A9B0000}"/>
    <cellStyle name="Normal 2 5 3 2 9 2" xfId="27594" xr:uid="{00000000-0005-0000-0000-00009B9B0000}"/>
    <cellStyle name="Normal 2 5 3 2 9 3" xfId="27595" xr:uid="{00000000-0005-0000-0000-00009C9B0000}"/>
    <cellStyle name="Normal 2 5 3 2 9_AVA DVA EL" xfId="27596" xr:uid="{00000000-0005-0000-0000-00009D9B0000}"/>
    <cellStyle name="Normal 2 5 3 2_AVA DVA EL" xfId="50376" xr:uid="{00000000-0005-0000-0000-00009E9B0000}"/>
    <cellStyle name="Normal 2 5 3 3" xfId="8309" xr:uid="{00000000-0005-0000-0000-00009F9B0000}"/>
    <cellStyle name="Normal 2 5 3 3 2" xfId="8310" xr:uid="{00000000-0005-0000-0000-0000A09B0000}"/>
    <cellStyle name="Normal 2 5 3 3 2 2" xfId="27597" xr:uid="{00000000-0005-0000-0000-0000A19B0000}"/>
    <cellStyle name="Normal 2 5 3 3 2 2 2" xfId="27598" xr:uid="{00000000-0005-0000-0000-0000A29B0000}"/>
    <cellStyle name="Normal 2 5 3 3 2 2 3" xfId="27599" xr:uid="{00000000-0005-0000-0000-0000A39B0000}"/>
    <cellStyle name="Normal 2 5 3 3 2 2_AVA DVA EL" xfId="27600" xr:uid="{00000000-0005-0000-0000-0000A49B0000}"/>
    <cellStyle name="Normal 2 5 3 3 2_AVA DVA EL" xfId="50377" xr:uid="{00000000-0005-0000-0000-0000A59B0000}"/>
    <cellStyle name="Normal 2 5 3 3 3" xfId="8311" xr:uid="{00000000-0005-0000-0000-0000A69B0000}"/>
    <cellStyle name="Normal 2 5 3 3 3 2" xfId="27601" xr:uid="{00000000-0005-0000-0000-0000A79B0000}"/>
    <cellStyle name="Normal 2 5 3 3 3 2 2" xfId="27602" xr:uid="{00000000-0005-0000-0000-0000A89B0000}"/>
    <cellStyle name="Normal 2 5 3 3 3 2 3" xfId="27603" xr:uid="{00000000-0005-0000-0000-0000A99B0000}"/>
    <cellStyle name="Normal 2 5 3 3 3 2_AVA DVA EL" xfId="27604" xr:uid="{00000000-0005-0000-0000-0000AA9B0000}"/>
    <cellStyle name="Normal 2 5 3 3 3_AVA DVA EL" xfId="50378" xr:uid="{00000000-0005-0000-0000-0000AB9B0000}"/>
    <cellStyle name="Normal 2 5 3 3 4" xfId="27605" xr:uid="{00000000-0005-0000-0000-0000AC9B0000}"/>
    <cellStyle name="Normal 2 5 3 3 4 2" xfId="27606" xr:uid="{00000000-0005-0000-0000-0000AD9B0000}"/>
    <cellStyle name="Normal 2 5 3 3 4 3" xfId="27607" xr:uid="{00000000-0005-0000-0000-0000AE9B0000}"/>
    <cellStyle name="Normal 2 5 3 3 4_AVA DVA EL" xfId="27608" xr:uid="{00000000-0005-0000-0000-0000AF9B0000}"/>
    <cellStyle name="Normal 2 5 3 3_AVA DVA EL" xfId="50379" xr:uid="{00000000-0005-0000-0000-0000B09B0000}"/>
    <cellStyle name="Normal 2 5 3 4" xfId="8312" xr:uid="{00000000-0005-0000-0000-0000B19B0000}"/>
    <cellStyle name="Normal 2 5 3 4 2" xfId="8313" xr:uid="{00000000-0005-0000-0000-0000B29B0000}"/>
    <cellStyle name="Normal 2 5 3 4 3" xfId="8314" xr:uid="{00000000-0005-0000-0000-0000B39B0000}"/>
    <cellStyle name="Normal 2 5 3 4 4" xfId="27609" xr:uid="{00000000-0005-0000-0000-0000B49B0000}"/>
    <cellStyle name="Normal 2 5 3 4 4 2" xfId="27610" xr:uid="{00000000-0005-0000-0000-0000B59B0000}"/>
    <cellStyle name="Normal 2 5 3 4 4 3" xfId="27611" xr:uid="{00000000-0005-0000-0000-0000B69B0000}"/>
    <cellStyle name="Normal 2 5 3 4 4_AVA DVA EL" xfId="27612" xr:uid="{00000000-0005-0000-0000-0000B79B0000}"/>
    <cellStyle name="Normal 2 5 3 4_AVA DVA EL" xfId="50380" xr:uid="{00000000-0005-0000-0000-0000B89B0000}"/>
    <cellStyle name="Normal 2 5 3 5" xfId="8315" xr:uid="{00000000-0005-0000-0000-0000B99B0000}"/>
    <cellStyle name="Normal 2 5 3 5 2" xfId="27613" xr:uid="{00000000-0005-0000-0000-0000BA9B0000}"/>
    <cellStyle name="Normal 2 5 3 5 2 2" xfId="27614" xr:uid="{00000000-0005-0000-0000-0000BB9B0000}"/>
    <cellStyle name="Normal 2 5 3 5 2 3" xfId="27615" xr:uid="{00000000-0005-0000-0000-0000BC9B0000}"/>
    <cellStyle name="Normal 2 5 3 5 2_AVA DVA EL" xfId="27616" xr:uid="{00000000-0005-0000-0000-0000BD9B0000}"/>
    <cellStyle name="Normal 2 5 3 5_AVA DVA EL" xfId="50381" xr:uid="{00000000-0005-0000-0000-0000BE9B0000}"/>
    <cellStyle name="Normal 2 5 3 6" xfId="8316" xr:uid="{00000000-0005-0000-0000-0000BF9B0000}"/>
    <cellStyle name="Normal 2 5 3 6 2" xfId="27617" xr:uid="{00000000-0005-0000-0000-0000C09B0000}"/>
    <cellStyle name="Normal 2 5 3 6 2 2" xfId="27618" xr:uid="{00000000-0005-0000-0000-0000C19B0000}"/>
    <cellStyle name="Normal 2 5 3 6 2 3" xfId="27619" xr:uid="{00000000-0005-0000-0000-0000C29B0000}"/>
    <cellStyle name="Normal 2 5 3 6 2_AVA DVA EL" xfId="27620" xr:uid="{00000000-0005-0000-0000-0000C39B0000}"/>
    <cellStyle name="Normal 2 5 3 6_AVA DVA EL" xfId="50382" xr:uid="{00000000-0005-0000-0000-0000C49B0000}"/>
    <cellStyle name="Normal 2 5 3 7" xfId="27621" xr:uid="{00000000-0005-0000-0000-0000C59B0000}"/>
    <cellStyle name="Normal 2 5 3 7 2" xfId="27622" xr:uid="{00000000-0005-0000-0000-0000C69B0000}"/>
    <cellStyle name="Normal 2 5 3 7 3" xfId="27623" xr:uid="{00000000-0005-0000-0000-0000C79B0000}"/>
    <cellStyle name="Normal 2 5 3 7_AVA DVA EL" xfId="27624" xr:uid="{00000000-0005-0000-0000-0000C89B0000}"/>
    <cellStyle name="Normal 2 5 3 8" xfId="27625" xr:uid="{00000000-0005-0000-0000-0000C99B0000}"/>
    <cellStyle name="Normal 2 5 3 8 2" xfId="27626" xr:uid="{00000000-0005-0000-0000-0000CA9B0000}"/>
    <cellStyle name="Normal 2 5 3 8 3" xfId="27627" xr:uid="{00000000-0005-0000-0000-0000CB9B0000}"/>
    <cellStyle name="Normal 2 5 3 8_AVA DVA EL" xfId="27628" xr:uid="{00000000-0005-0000-0000-0000CC9B0000}"/>
    <cellStyle name="Normal 2 5 3 9" xfId="27629" xr:uid="{00000000-0005-0000-0000-0000CD9B0000}"/>
    <cellStyle name="Normal 2 5 3 9 2" xfId="27630" xr:uid="{00000000-0005-0000-0000-0000CE9B0000}"/>
    <cellStyle name="Normal 2 5 3 9 3" xfId="27631" xr:uid="{00000000-0005-0000-0000-0000CF9B0000}"/>
    <cellStyle name="Normal 2 5 3 9_AVA DVA EL" xfId="27632" xr:uid="{00000000-0005-0000-0000-0000D09B0000}"/>
    <cellStyle name="Normal 2 5 3_3. Chng in credit spreads" xfId="50383" xr:uid="{00000000-0005-0000-0000-0000D19B0000}"/>
    <cellStyle name="Normal 2 5 4" xfId="8317" xr:uid="{00000000-0005-0000-0000-0000D29B0000}"/>
    <cellStyle name="Normal 2 5 4 10" xfId="27633" xr:uid="{00000000-0005-0000-0000-0000D39B0000}"/>
    <cellStyle name="Normal 2 5 4 10 2" xfId="27634" xr:uid="{00000000-0005-0000-0000-0000D49B0000}"/>
    <cellStyle name="Normal 2 5 4 10 3" xfId="27635" xr:uid="{00000000-0005-0000-0000-0000D59B0000}"/>
    <cellStyle name="Normal 2 5 4 10_AVA DVA EL" xfId="27636" xr:uid="{00000000-0005-0000-0000-0000D69B0000}"/>
    <cellStyle name="Normal 2 5 4 11" xfId="27637" xr:uid="{00000000-0005-0000-0000-0000D79B0000}"/>
    <cellStyle name="Normal 2 5 4 11 2" xfId="27638" xr:uid="{00000000-0005-0000-0000-0000D89B0000}"/>
    <cellStyle name="Normal 2 5 4 11 3" xfId="27639" xr:uid="{00000000-0005-0000-0000-0000D99B0000}"/>
    <cellStyle name="Normal 2 5 4 11_AVA DVA EL" xfId="27640" xr:uid="{00000000-0005-0000-0000-0000DA9B0000}"/>
    <cellStyle name="Normal 2 5 4 12" xfId="50384" xr:uid="{00000000-0005-0000-0000-0000DB9B0000}"/>
    <cellStyle name="Normal 2 5 4 2" xfId="8318" xr:uid="{00000000-0005-0000-0000-0000DC9B0000}"/>
    <cellStyle name="Normal 2 5 4 2 10" xfId="27641" xr:uid="{00000000-0005-0000-0000-0000DD9B0000}"/>
    <cellStyle name="Normal 2 5 4 2 10 2" xfId="27642" xr:uid="{00000000-0005-0000-0000-0000DE9B0000}"/>
    <cellStyle name="Normal 2 5 4 2 10 3" xfId="27643" xr:uid="{00000000-0005-0000-0000-0000DF9B0000}"/>
    <cellStyle name="Normal 2 5 4 2 10_AVA DVA EL" xfId="27644" xr:uid="{00000000-0005-0000-0000-0000E09B0000}"/>
    <cellStyle name="Normal 2 5 4 2 11" xfId="50385" xr:uid="{00000000-0005-0000-0000-0000E19B0000}"/>
    <cellStyle name="Normal 2 5 4 2 2" xfId="27645" xr:uid="{00000000-0005-0000-0000-0000E29B0000}"/>
    <cellStyle name="Normal 2 5 4 2 2 2" xfId="27646" xr:uid="{00000000-0005-0000-0000-0000E39B0000}"/>
    <cellStyle name="Normal 2 5 4 2 2 2 2" xfId="27647" xr:uid="{00000000-0005-0000-0000-0000E49B0000}"/>
    <cellStyle name="Normal 2 5 4 2 2 2 3" xfId="27648" xr:uid="{00000000-0005-0000-0000-0000E59B0000}"/>
    <cellStyle name="Normal 2 5 4 2 2 2_AVA DVA EL" xfId="27649" xr:uid="{00000000-0005-0000-0000-0000E69B0000}"/>
    <cellStyle name="Normal 2 5 4 2 2 3" xfId="27650" xr:uid="{00000000-0005-0000-0000-0000E79B0000}"/>
    <cellStyle name="Normal 2 5 4 2 2 3 2" xfId="27651" xr:uid="{00000000-0005-0000-0000-0000E89B0000}"/>
    <cellStyle name="Normal 2 5 4 2 2 3 3" xfId="27652" xr:uid="{00000000-0005-0000-0000-0000E99B0000}"/>
    <cellStyle name="Normal 2 5 4 2 2 3_AVA DVA EL" xfId="27653" xr:uid="{00000000-0005-0000-0000-0000EA9B0000}"/>
    <cellStyle name="Normal 2 5 4 2 2 4" xfId="27654" xr:uid="{00000000-0005-0000-0000-0000EB9B0000}"/>
    <cellStyle name="Normal 2 5 4 2 2 5" xfId="27655" xr:uid="{00000000-0005-0000-0000-0000EC9B0000}"/>
    <cellStyle name="Normal 2 5 4 2 2_AVA DVA EL" xfId="27656" xr:uid="{00000000-0005-0000-0000-0000ED9B0000}"/>
    <cellStyle name="Normal 2 5 4 2 3" xfId="27657" xr:uid="{00000000-0005-0000-0000-0000EE9B0000}"/>
    <cellStyle name="Normal 2 5 4 2 3 2" xfId="27658" xr:uid="{00000000-0005-0000-0000-0000EF9B0000}"/>
    <cellStyle name="Normal 2 5 4 2 3 3" xfId="27659" xr:uid="{00000000-0005-0000-0000-0000F09B0000}"/>
    <cellStyle name="Normal 2 5 4 2 3_AVA DVA EL" xfId="27660" xr:uid="{00000000-0005-0000-0000-0000F19B0000}"/>
    <cellStyle name="Normal 2 5 4 2 4" xfId="27661" xr:uid="{00000000-0005-0000-0000-0000F29B0000}"/>
    <cellStyle name="Normal 2 5 4 2 4 2" xfId="27662" xr:uid="{00000000-0005-0000-0000-0000F39B0000}"/>
    <cellStyle name="Normal 2 5 4 2 4 3" xfId="27663" xr:uid="{00000000-0005-0000-0000-0000F49B0000}"/>
    <cellStyle name="Normal 2 5 4 2 4_AVA DVA EL" xfId="27664" xr:uid="{00000000-0005-0000-0000-0000F59B0000}"/>
    <cellStyle name="Normal 2 5 4 2 5" xfId="27665" xr:uid="{00000000-0005-0000-0000-0000F69B0000}"/>
    <cellStyle name="Normal 2 5 4 2 5 2" xfId="27666" xr:uid="{00000000-0005-0000-0000-0000F79B0000}"/>
    <cellStyle name="Normal 2 5 4 2 5 3" xfId="27667" xr:uid="{00000000-0005-0000-0000-0000F89B0000}"/>
    <cellStyle name="Normal 2 5 4 2 5_AVA DVA EL" xfId="27668" xr:uid="{00000000-0005-0000-0000-0000F99B0000}"/>
    <cellStyle name="Normal 2 5 4 2 6" xfId="27669" xr:uid="{00000000-0005-0000-0000-0000FA9B0000}"/>
    <cellStyle name="Normal 2 5 4 2 6 2" xfId="27670" xr:uid="{00000000-0005-0000-0000-0000FB9B0000}"/>
    <cellStyle name="Normal 2 5 4 2 6 3" xfId="27671" xr:uid="{00000000-0005-0000-0000-0000FC9B0000}"/>
    <cellStyle name="Normal 2 5 4 2 6_AVA DVA EL" xfId="27672" xr:uid="{00000000-0005-0000-0000-0000FD9B0000}"/>
    <cellStyle name="Normal 2 5 4 2 7" xfId="27673" xr:uid="{00000000-0005-0000-0000-0000FE9B0000}"/>
    <cellStyle name="Normal 2 5 4 2 7 2" xfId="27674" xr:uid="{00000000-0005-0000-0000-0000FF9B0000}"/>
    <cellStyle name="Normal 2 5 4 2 7 3" xfId="27675" xr:uid="{00000000-0005-0000-0000-0000009C0000}"/>
    <cellStyle name="Normal 2 5 4 2 7_AVA DVA EL" xfId="27676" xr:uid="{00000000-0005-0000-0000-0000019C0000}"/>
    <cellStyle name="Normal 2 5 4 2 8" xfId="27677" xr:uid="{00000000-0005-0000-0000-0000029C0000}"/>
    <cellStyle name="Normal 2 5 4 2 8 2" xfId="27678" xr:uid="{00000000-0005-0000-0000-0000039C0000}"/>
    <cellStyle name="Normal 2 5 4 2 8 3" xfId="27679" xr:uid="{00000000-0005-0000-0000-0000049C0000}"/>
    <cellStyle name="Normal 2 5 4 2 8_AVA DVA EL" xfId="27680" xr:uid="{00000000-0005-0000-0000-0000059C0000}"/>
    <cellStyle name="Normal 2 5 4 2 9" xfId="27681" xr:uid="{00000000-0005-0000-0000-0000069C0000}"/>
    <cellStyle name="Normal 2 5 4 2 9 2" xfId="27682" xr:uid="{00000000-0005-0000-0000-0000079C0000}"/>
    <cellStyle name="Normal 2 5 4 2 9 3" xfId="27683" xr:uid="{00000000-0005-0000-0000-0000089C0000}"/>
    <cellStyle name="Normal 2 5 4 2 9_AVA DVA EL" xfId="27684" xr:uid="{00000000-0005-0000-0000-0000099C0000}"/>
    <cellStyle name="Normal 2 5 4 2_AVA DVA EL" xfId="50386" xr:uid="{00000000-0005-0000-0000-00000A9C0000}"/>
    <cellStyle name="Normal 2 5 4 3" xfId="8319" xr:uid="{00000000-0005-0000-0000-00000B9C0000}"/>
    <cellStyle name="Normal 2 5 4 3 2" xfId="27685" xr:uid="{00000000-0005-0000-0000-00000C9C0000}"/>
    <cellStyle name="Normal 2 5 4 3 2 2" xfId="27686" xr:uid="{00000000-0005-0000-0000-00000D9C0000}"/>
    <cellStyle name="Normal 2 5 4 3 2 3" xfId="27687" xr:uid="{00000000-0005-0000-0000-00000E9C0000}"/>
    <cellStyle name="Normal 2 5 4 3 2_AVA DVA EL" xfId="27688" xr:uid="{00000000-0005-0000-0000-00000F9C0000}"/>
    <cellStyle name="Normal 2 5 4 3 3" xfId="27689" xr:uid="{00000000-0005-0000-0000-0000109C0000}"/>
    <cellStyle name="Normal 2 5 4 3 3 2" xfId="27690" xr:uid="{00000000-0005-0000-0000-0000119C0000}"/>
    <cellStyle name="Normal 2 5 4 3 3 3" xfId="27691" xr:uid="{00000000-0005-0000-0000-0000129C0000}"/>
    <cellStyle name="Normal 2 5 4 3 3_AVA DVA EL" xfId="27692" xr:uid="{00000000-0005-0000-0000-0000139C0000}"/>
    <cellStyle name="Normal 2 5 4 3 4" xfId="27693" xr:uid="{00000000-0005-0000-0000-0000149C0000}"/>
    <cellStyle name="Normal 2 5 4 3 4 2" xfId="27694" xr:uid="{00000000-0005-0000-0000-0000159C0000}"/>
    <cellStyle name="Normal 2 5 4 3 4 3" xfId="27695" xr:uid="{00000000-0005-0000-0000-0000169C0000}"/>
    <cellStyle name="Normal 2 5 4 3 4_AVA DVA EL" xfId="27696" xr:uid="{00000000-0005-0000-0000-0000179C0000}"/>
    <cellStyle name="Normal 2 5 4 3_AVA DVA EL" xfId="50387" xr:uid="{00000000-0005-0000-0000-0000189C0000}"/>
    <cellStyle name="Normal 2 5 4 4" xfId="27697" xr:uid="{00000000-0005-0000-0000-0000199C0000}"/>
    <cellStyle name="Normal 2 5 4 4 2" xfId="27698" xr:uid="{00000000-0005-0000-0000-00001A9C0000}"/>
    <cellStyle name="Normal 2 5 4 4 3" xfId="27699" xr:uid="{00000000-0005-0000-0000-00001B9C0000}"/>
    <cellStyle name="Normal 2 5 4 4_AVA DVA EL" xfId="27700" xr:uid="{00000000-0005-0000-0000-00001C9C0000}"/>
    <cellStyle name="Normal 2 5 4 5" xfId="27701" xr:uid="{00000000-0005-0000-0000-00001D9C0000}"/>
    <cellStyle name="Normal 2 5 4 5 2" xfId="27702" xr:uid="{00000000-0005-0000-0000-00001E9C0000}"/>
    <cellStyle name="Normal 2 5 4 5 3" xfId="27703" xr:uid="{00000000-0005-0000-0000-00001F9C0000}"/>
    <cellStyle name="Normal 2 5 4 5_AVA DVA EL" xfId="27704" xr:uid="{00000000-0005-0000-0000-0000209C0000}"/>
    <cellStyle name="Normal 2 5 4 6" xfId="27705" xr:uid="{00000000-0005-0000-0000-0000219C0000}"/>
    <cellStyle name="Normal 2 5 4 6 2" xfId="27706" xr:uid="{00000000-0005-0000-0000-0000229C0000}"/>
    <cellStyle name="Normal 2 5 4 6 3" xfId="27707" xr:uid="{00000000-0005-0000-0000-0000239C0000}"/>
    <cellStyle name="Normal 2 5 4 6_AVA DVA EL" xfId="27708" xr:uid="{00000000-0005-0000-0000-0000249C0000}"/>
    <cellStyle name="Normal 2 5 4 7" xfId="27709" xr:uid="{00000000-0005-0000-0000-0000259C0000}"/>
    <cellStyle name="Normal 2 5 4 7 2" xfId="27710" xr:uid="{00000000-0005-0000-0000-0000269C0000}"/>
    <cellStyle name="Normal 2 5 4 7 3" xfId="27711" xr:uid="{00000000-0005-0000-0000-0000279C0000}"/>
    <cellStyle name="Normal 2 5 4 7_AVA DVA EL" xfId="27712" xr:uid="{00000000-0005-0000-0000-0000289C0000}"/>
    <cellStyle name="Normal 2 5 4 8" xfId="27713" xr:uid="{00000000-0005-0000-0000-0000299C0000}"/>
    <cellStyle name="Normal 2 5 4 8 2" xfId="27714" xr:uid="{00000000-0005-0000-0000-00002A9C0000}"/>
    <cellStyle name="Normal 2 5 4 8 3" xfId="27715" xr:uid="{00000000-0005-0000-0000-00002B9C0000}"/>
    <cellStyle name="Normal 2 5 4 8_AVA DVA EL" xfId="27716" xr:uid="{00000000-0005-0000-0000-00002C9C0000}"/>
    <cellStyle name="Normal 2 5 4 9" xfId="27717" xr:uid="{00000000-0005-0000-0000-00002D9C0000}"/>
    <cellStyle name="Normal 2 5 4 9 2" xfId="27718" xr:uid="{00000000-0005-0000-0000-00002E9C0000}"/>
    <cellStyle name="Normal 2 5 4 9 3" xfId="27719" xr:uid="{00000000-0005-0000-0000-00002F9C0000}"/>
    <cellStyle name="Normal 2 5 4 9_AVA DVA EL" xfId="27720" xr:uid="{00000000-0005-0000-0000-0000309C0000}"/>
    <cellStyle name="Normal 2 5 4_3. Chng in credit spreads" xfId="50388" xr:uid="{00000000-0005-0000-0000-0000319C0000}"/>
    <cellStyle name="Normal 2 5 5" xfId="8320" xr:uid="{00000000-0005-0000-0000-0000329C0000}"/>
    <cellStyle name="Normal 2 5 5 10" xfId="27721" xr:uid="{00000000-0005-0000-0000-0000339C0000}"/>
    <cellStyle name="Normal 2 5 5 10 2" xfId="27722" xr:uid="{00000000-0005-0000-0000-0000349C0000}"/>
    <cellStyle name="Normal 2 5 5 10 3" xfId="27723" xr:uid="{00000000-0005-0000-0000-0000359C0000}"/>
    <cellStyle name="Normal 2 5 5 10_AVA DVA EL" xfId="27724" xr:uid="{00000000-0005-0000-0000-0000369C0000}"/>
    <cellStyle name="Normal 2 5 5 11" xfId="27725" xr:uid="{00000000-0005-0000-0000-0000379C0000}"/>
    <cellStyle name="Normal 2 5 5 11 2" xfId="27726" xr:uid="{00000000-0005-0000-0000-0000389C0000}"/>
    <cellStyle name="Normal 2 5 5 11 3" xfId="27727" xr:uid="{00000000-0005-0000-0000-0000399C0000}"/>
    <cellStyle name="Normal 2 5 5 11_AVA DVA EL" xfId="27728" xr:uid="{00000000-0005-0000-0000-00003A9C0000}"/>
    <cellStyle name="Normal 2 5 5 12" xfId="50389" xr:uid="{00000000-0005-0000-0000-00003B9C0000}"/>
    <cellStyle name="Normal 2 5 5 2" xfId="8321" xr:uid="{00000000-0005-0000-0000-00003C9C0000}"/>
    <cellStyle name="Normal 2 5 5 2 10" xfId="27729" xr:uid="{00000000-0005-0000-0000-00003D9C0000}"/>
    <cellStyle name="Normal 2 5 5 2 10 2" xfId="27730" xr:uid="{00000000-0005-0000-0000-00003E9C0000}"/>
    <cellStyle name="Normal 2 5 5 2 10 3" xfId="27731" xr:uid="{00000000-0005-0000-0000-00003F9C0000}"/>
    <cellStyle name="Normal 2 5 5 2 10_AVA DVA EL" xfId="27732" xr:uid="{00000000-0005-0000-0000-0000409C0000}"/>
    <cellStyle name="Normal 2 5 5 2 11" xfId="50390" xr:uid="{00000000-0005-0000-0000-0000419C0000}"/>
    <cellStyle name="Normal 2 5 5 2 2" xfId="27733" xr:uid="{00000000-0005-0000-0000-0000429C0000}"/>
    <cellStyle name="Normal 2 5 5 2 2 2" xfId="27734" xr:uid="{00000000-0005-0000-0000-0000439C0000}"/>
    <cellStyle name="Normal 2 5 5 2 2 2 2" xfId="27735" xr:uid="{00000000-0005-0000-0000-0000449C0000}"/>
    <cellStyle name="Normal 2 5 5 2 2 2 3" xfId="27736" xr:uid="{00000000-0005-0000-0000-0000459C0000}"/>
    <cellStyle name="Normal 2 5 5 2 2 2_AVA DVA EL" xfId="27737" xr:uid="{00000000-0005-0000-0000-0000469C0000}"/>
    <cellStyle name="Normal 2 5 5 2 2 3" xfId="27738" xr:uid="{00000000-0005-0000-0000-0000479C0000}"/>
    <cellStyle name="Normal 2 5 5 2 2 3 2" xfId="27739" xr:uid="{00000000-0005-0000-0000-0000489C0000}"/>
    <cellStyle name="Normal 2 5 5 2 2 3 3" xfId="27740" xr:uid="{00000000-0005-0000-0000-0000499C0000}"/>
    <cellStyle name="Normal 2 5 5 2 2 3_AVA DVA EL" xfId="27741" xr:uid="{00000000-0005-0000-0000-00004A9C0000}"/>
    <cellStyle name="Normal 2 5 5 2 2 4" xfId="27742" xr:uid="{00000000-0005-0000-0000-00004B9C0000}"/>
    <cellStyle name="Normal 2 5 5 2 2 5" xfId="27743" xr:uid="{00000000-0005-0000-0000-00004C9C0000}"/>
    <cellStyle name="Normal 2 5 5 2 2_AVA DVA EL" xfId="27744" xr:uid="{00000000-0005-0000-0000-00004D9C0000}"/>
    <cellStyle name="Normal 2 5 5 2 3" xfId="27745" xr:uid="{00000000-0005-0000-0000-00004E9C0000}"/>
    <cellStyle name="Normal 2 5 5 2 3 2" xfId="27746" xr:uid="{00000000-0005-0000-0000-00004F9C0000}"/>
    <cellStyle name="Normal 2 5 5 2 3 3" xfId="27747" xr:uid="{00000000-0005-0000-0000-0000509C0000}"/>
    <cellStyle name="Normal 2 5 5 2 3_AVA DVA EL" xfId="27748" xr:uid="{00000000-0005-0000-0000-0000519C0000}"/>
    <cellStyle name="Normal 2 5 5 2 4" xfId="27749" xr:uid="{00000000-0005-0000-0000-0000529C0000}"/>
    <cellStyle name="Normal 2 5 5 2 4 2" xfId="27750" xr:uid="{00000000-0005-0000-0000-0000539C0000}"/>
    <cellStyle name="Normal 2 5 5 2 4 3" xfId="27751" xr:uid="{00000000-0005-0000-0000-0000549C0000}"/>
    <cellStyle name="Normal 2 5 5 2 4_AVA DVA EL" xfId="27752" xr:uid="{00000000-0005-0000-0000-0000559C0000}"/>
    <cellStyle name="Normal 2 5 5 2 5" xfId="27753" xr:uid="{00000000-0005-0000-0000-0000569C0000}"/>
    <cellStyle name="Normal 2 5 5 2 5 2" xfId="27754" xr:uid="{00000000-0005-0000-0000-0000579C0000}"/>
    <cellStyle name="Normal 2 5 5 2 5 3" xfId="27755" xr:uid="{00000000-0005-0000-0000-0000589C0000}"/>
    <cellStyle name="Normal 2 5 5 2 5_AVA DVA EL" xfId="27756" xr:uid="{00000000-0005-0000-0000-0000599C0000}"/>
    <cellStyle name="Normal 2 5 5 2 6" xfId="27757" xr:uid="{00000000-0005-0000-0000-00005A9C0000}"/>
    <cellStyle name="Normal 2 5 5 2 6 2" xfId="27758" xr:uid="{00000000-0005-0000-0000-00005B9C0000}"/>
    <cellStyle name="Normal 2 5 5 2 6 3" xfId="27759" xr:uid="{00000000-0005-0000-0000-00005C9C0000}"/>
    <cellStyle name="Normal 2 5 5 2 6_AVA DVA EL" xfId="27760" xr:uid="{00000000-0005-0000-0000-00005D9C0000}"/>
    <cellStyle name="Normal 2 5 5 2 7" xfId="27761" xr:uid="{00000000-0005-0000-0000-00005E9C0000}"/>
    <cellStyle name="Normal 2 5 5 2 7 2" xfId="27762" xr:uid="{00000000-0005-0000-0000-00005F9C0000}"/>
    <cellStyle name="Normal 2 5 5 2 7 3" xfId="27763" xr:uid="{00000000-0005-0000-0000-0000609C0000}"/>
    <cellStyle name="Normal 2 5 5 2 7_AVA DVA EL" xfId="27764" xr:uid="{00000000-0005-0000-0000-0000619C0000}"/>
    <cellStyle name="Normal 2 5 5 2 8" xfId="27765" xr:uid="{00000000-0005-0000-0000-0000629C0000}"/>
    <cellStyle name="Normal 2 5 5 2 8 2" xfId="27766" xr:uid="{00000000-0005-0000-0000-0000639C0000}"/>
    <cellStyle name="Normal 2 5 5 2 8 3" xfId="27767" xr:uid="{00000000-0005-0000-0000-0000649C0000}"/>
    <cellStyle name="Normal 2 5 5 2 8_AVA DVA EL" xfId="27768" xr:uid="{00000000-0005-0000-0000-0000659C0000}"/>
    <cellStyle name="Normal 2 5 5 2 9" xfId="27769" xr:uid="{00000000-0005-0000-0000-0000669C0000}"/>
    <cellStyle name="Normal 2 5 5 2 9 2" xfId="27770" xr:uid="{00000000-0005-0000-0000-0000679C0000}"/>
    <cellStyle name="Normal 2 5 5 2 9 3" xfId="27771" xr:uid="{00000000-0005-0000-0000-0000689C0000}"/>
    <cellStyle name="Normal 2 5 5 2 9_AVA DVA EL" xfId="27772" xr:uid="{00000000-0005-0000-0000-0000699C0000}"/>
    <cellStyle name="Normal 2 5 5 2_AVA DVA EL" xfId="50391" xr:uid="{00000000-0005-0000-0000-00006A9C0000}"/>
    <cellStyle name="Normal 2 5 5 3" xfId="8322" xr:uid="{00000000-0005-0000-0000-00006B9C0000}"/>
    <cellStyle name="Normal 2 5 5 3 2" xfId="27773" xr:uid="{00000000-0005-0000-0000-00006C9C0000}"/>
    <cellStyle name="Normal 2 5 5 3 2 2" xfId="27774" xr:uid="{00000000-0005-0000-0000-00006D9C0000}"/>
    <cellStyle name="Normal 2 5 5 3 2 3" xfId="27775" xr:uid="{00000000-0005-0000-0000-00006E9C0000}"/>
    <cellStyle name="Normal 2 5 5 3 2_AVA DVA EL" xfId="27776" xr:uid="{00000000-0005-0000-0000-00006F9C0000}"/>
    <cellStyle name="Normal 2 5 5 3 3" xfId="27777" xr:uid="{00000000-0005-0000-0000-0000709C0000}"/>
    <cellStyle name="Normal 2 5 5 3 3 2" xfId="27778" xr:uid="{00000000-0005-0000-0000-0000719C0000}"/>
    <cellStyle name="Normal 2 5 5 3 3 3" xfId="27779" xr:uid="{00000000-0005-0000-0000-0000729C0000}"/>
    <cellStyle name="Normal 2 5 5 3 3_AVA DVA EL" xfId="27780" xr:uid="{00000000-0005-0000-0000-0000739C0000}"/>
    <cellStyle name="Normal 2 5 5 3 4" xfId="27781" xr:uid="{00000000-0005-0000-0000-0000749C0000}"/>
    <cellStyle name="Normal 2 5 5 3 4 2" xfId="27782" xr:uid="{00000000-0005-0000-0000-0000759C0000}"/>
    <cellStyle name="Normal 2 5 5 3 4 3" xfId="27783" xr:uid="{00000000-0005-0000-0000-0000769C0000}"/>
    <cellStyle name="Normal 2 5 5 3 4_AVA DVA EL" xfId="27784" xr:uid="{00000000-0005-0000-0000-0000779C0000}"/>
    <cellStyle name="Normal 2 5 5 3_AVA DVA EL" xfId="50392" xr:uid="{00000000-0005-0000-0000-0000789C0000}"/>
    <cellStyle name="Normal 2 5 5 4" xfId="27785" xr:uid="{00000000-0005-0000-0000-0000799C0000}"/>
    <cellStyle name="Normal 2 5 5 4 2" xfId="27786" xr:uid="{00000000-0005-0000-0000-00007A9C0000}"/>
    <cellStyle name="Normal 2 5 5 4 3" xfId="27787" xr:uid="{00000000-0005-0000-0000-00007B9C0000}"/>
    <cellStyle name="Normal 2 5 5 4_AVA DVA EL" xfId="27788" xr:uid="{00000000-0005-0000-0000-00007C9C0000}"/>
    <cellStyle name="Normal 2 5 5 5" xfId="27789" xr:uid="{00000000-0005-0000-0000-00007D9C0000}"/>
    <cellStyle name="Normal 2 5 5 5 2" xfId="27790" xr:uid="{00000000-0005-0000-0000-00007E9C0000}"/>
    <cellStyle name="Normal 2 5 5 5 3" xfId="27791" xr:uid="{00000000-0005-0000-0000-00007F9C0000}"/>
    <cellStyle name="Normal 2 5 5 5_AVA DVA EL" xfId="27792" xr:uid="{00000000-0005-0000-0000-0000809C0000}"/>
    <cellStyle name="Normal 2 5 5 6" xfId="27793" xr:uid="{00000000-0005-0000-0000-0000819C0000}"/>
    <cellStyle name="Normal 2 5 5 6 2" xfId="27794" xr:uid="{00000000-0005-0000-0000-0000829C0000}"/>
    <cellStyle name="Normal 2 5 5 6 3" xfId="27795" xr:uid="{00000000-0005-0000-0000-0000839C0000}"/>
    <cellStyle name="Normal 2 5 5 6_AVA DVA EL" xfId="27796" xr:uid="{00000000-0005-0000-0000-0000849C0000}"/>
    <cellStyle name="Normal 2 5 5 7" xfId="27797" xr:uid="{00000000-0005-0000-0000-0000859C0000}"/>
    <cellStyle name="Normal 2 5 5 7 2" xfId="27798" xr:uid="{00000000-0005-0000-0000-0000869C0000}"/>
    <cellStyle name="Normal 2 5 5 7 3" xfId="27799" xr:uid="{00000000-0005-0000-0000-0000879C0000}"/>
    <cellStyle name="Normal 2 5 5 7_AVA DVA EL" xfId="27800" xr:uid="{00000000-0005-0000-0000-0000889C0000}"/>
    <cellStyle name="Normal 2 5 5 8" xfId="27801" xr:uid="{00000000-0005-0000-0000-0000899C0000}"/>
    <cellStyle name="Normal 2 5 5 8 2" xfId="27802" xr:uid="{00000000-0005-0000-0000-00008A9C0000}"/>
    <cellStyle name="Normal 2 5 5 8 3" xfId="27803" xr:uid="{00000000-0005-0000-0000-00008B9C0000}"/>
    <cellStyle name="Normal 2 5 5 8_AVA DVA EL" xfId="27804" xr:uid="{00000000-0005-0000-0000-00008C9C0000}"/>
    <cellStyle name="Normal 2 5 5 9" xfId="27805" xr:uid="{00000000-0005-0000-0000-00008D9C0000}"/>
    <cellStyle name="Normal 2 5 5 9 2" xfId="27806" xr:uid="{00000000-0005-0000-0000-00008E9C0000}"/>
    <cellStyle name="Normal 2 5 5 9 3" xfId="27807" xr:uid="{00000000-0005-0000-0000-00008F9C0000}"/>
    <cellStyle name="Normal 2 5 5 9_AVA DVA EL" xfId="27808" xr:uid="{00000000-0005-0000-0000-0000909C0000}"/>
    <cellStyle name="Normal 2 5 5_3. Chng in credit spreads" xfId="50393" xr:uid="{00000000-0005-0000-0000-0000919C0000}"/>
    <cellStyle name="Normal 2 5 6" xfId="8323" xr:uid="{00000000-0005-0000-0000-0000929C0000}"/>
    <cellStyle name="Normal 2 5 6 10" xfId="27809" xr:uid="{00000000-0005-0000-0000-0000939C0000}"/>
    <cellStyle name="Normal 2 5 6 10 2" xfId="27810" xr:uid="{00000000-0005-0000-0000-0000949C0000}"/>
    <cellStyle name="Normal 2 5 6 10 3" xfId="27811" xr:uid="{00000000-0005-0000-0000-0000959C0000}"/>
    <cellStyle name="Normal 2 5 6 10_AVA DVA EL" xfId="27812" xr:uid="{00000000-0005-0000-0000-0000969C0000}"/>
    <cellStyle name="Normal 2 5 6 11" xfId="50394" xr:uid="{00000000-0005-0000-0000-0000979C0000}"/>
    <cellStyle name="Normal 2 5 6 2" xfId="8324" xr:uid="{00000000-0005-0000-0000-0000989C0000}"/>
    <cellStyle name="Normal 2 5 6 2 2" xfId="27813" xr:uid="{00000000-0005-0000-0000-0000999C0000}"/>
    <cellStyle name="Normal 2 5 6 2 2 2" xfId="27814" xr:uid="{00000000-0005-0000-0000-00009A9C0000}"/>
    <cellStyle name="Normal 2 5 6 2 2 3" xfId="27815" xr:uid="{00000000-0005-0000-0000-00009B9C0000}"/>
    <cellStyle name="Normal 2 5 6 2 2_AVA DVA EL" xfId="27816" xr:uid="{00000000-0005-0000-0000-00009C9C0000}"/>
    <cellStyle name="Normal 2 5 6 2 3" xfId="27817" xr:uid="{00000000-0005-0000-0000-00009D9C0000}"/>
    <cellStyle name="Normal 2 5 6 2 3 2" xfId="27818" xr:uid="{00000000-0005-0000-0000-00009E9C0000}"/>
    <cellStyle name="Normal 2 5 6 2 3 3" xfId="27819" xr:uid="{00000000-0005-0000-0000-00009F9C0000}"/>
    <cellStyle name="Normal 2 5 6 2 3_AVA DVA EL" xfId="27820" xr:uid="{00000000-0005-0000-0000-0000A09C0000}"/>
    <cellStyle name="Normal 2 5 6 2 4" xfId="27821" xr:uid="{00000000-0005-0000-0000-0000A19C0000}"/>
    <cellStyle name="Normal 2 5 6 2 4 2" xfId="27822" xr:uid="{00000000-0005-0000-0000-0000A29C0000}"/>
    <cellStyle name="Normal 2 5 6 2 4 3" xfId="27823" xr:uid="{00000000-0005-0000-0000-0000A39C0000}"/>
    <cellStyle name="Normal 2 5 6 2 4_AVA DVA EL" xfId="27824" xr:uid="{00000000-0005-0000-0000-0000A49C0000}"/>
    <cellStyle name="Normal 2 5 6 2 5" xfId="50395" xr:uid="{00000000-0005-0000-0000-0000A59C0000}"/>
    <cellStyle name="Normal 2 5 6 2_AVA DVA EL" xfId="50396" xr:uid="{00000000-0005-0000-0000-0000A69C0000}"/>
    <cellStyle name="Normal 2 5 6 3" xfId="8325" xr:uid="{00000000-0005-0000-0000-0000A79C0000}"/>
    <cellStyle name="Normal 2 5 6 3 2" xfId="27825" xr:uid="{00000000-0005-0000-0000-0000A89C0000}"/>
    <cellStyle name="Normal 2 5 6 3 2 2" xfId="27826" xr:uid="{00000000-0005-0000-0000-0000A99C0000}"/>
    <cellStyle name="Normal 2 5 6 3 2 3" xfId="27827" xr:uid="{00000000-0005-0000-0000-0000AA9C0000}"/>
    <cellStyle name="Normal 2 5 6 3 2_AVA DVA EL" xfId="27828" xr:uid="{00000000-0005-0000-0000-0000AB9C0000}"/>
    <cellStyle name="Normal 2 5 6 3_AVA DVA EL" xfId="50397" xr:uid="{00000000-0005-0000-0000-0000AC9C0000}"/>
    <cellStyle name="Normal 2 5 6 4" xfId="27829" xr:uid="{00000000-0005-0000-0000-0000AD9C0000}"/>
    <cellStyle name="Normal 2 5 6 4 2" xfId="27830" xr:uid="{00000000-0005-0000-0000-0000AE9C0000}"/>
    <cellStyle name="Normal 2 5 6 4 3" xfId="27831" xr:uid="{00000000-0005-0000-0000-0000AF9C0000}"/>
    <cellStyle name="Normal 2 5 6 4_AVA DVA EL" xfId="27832" xr:uid="{00000000-0005-0000-0000-0000B09C0000}"/>
    <cellStyle name="Normal 2 5 6 5" xfId="27833" xr:uid="{00000000-0005-0000-0000-0000B19C0000}"/>
    <cellStyle name="Normal 2 5 6 5 2" xfId="27834" xr:uid="{00000000-0005-0000-0000-0000B29C0000}"/>
    <cellStyle name="Normal 2 5 6 5 3" xfId="27835" xr:uid="{00000000-0005-0000-0000-0000B39C0000}"/>
    <cellStyle name="Normal 2 5 6 5_AVA DVA EL" xfId="27836" xr:uid="{00000000-0005-0000-0000-0000B49C0000}"/>
    <cellStyle name="Normal 2 5 6 6" xfId="27837" xr:uid="{00000000-0005-0000-0000-0000B59C0000}"/>
    <cellStyle name="Normal 2 5 6 6 2" xfId="27838" xr:uid="{00000000-0005-0000-0000-0000B69C0000}"/>
    <cellStyle name="Normal 2 5 6 6 3" xfId="27839" xr:uid="{00000000-0005-0000-0000-0000B79C0000}"/>
    <cellStyle name="Normal 2 5 6 6_AVA DVA EL" xfId="27840" xr:uid="{00000000-0005-0000-0000-0000B89C0000}"/>
    <cellStyle name="Normal 2 5 6 7" xfId="27841" xr:uid="{00000000-0005-0000-0000-0000B99C0000}"/>
    <cellStyle name="Normal 2 5 6 7 2" xfId="27842" xr:uid="{00000000-0005-0000-0000-0000BA9C0000}"/>
    <cellStyle name="Normal 2 5 6 7 3" xfId="27843" xr:uid="{00000000-0005-0000-0000-0000BB9C0000}"/>
    <cellStyle name="Normal 2 5 6 7_AVA DVA EL" xfId="27844" xr:uid="{00000000-0005-0000-0000-0000BC9C0000}"/>
    <cellStyle name="Normal 2 5 6 8" xfId="27845" xr:uid="{00000000-0005-0000-0000-0000BD9C0000}"/>
    <cellStyle name="Normal 2 5 6 8 2" xfId="27846" xr:uid="{00000000-0005-0000-0000-0000BE9C0000}"/>
    <cellStyle name="Normal 2 5 6 8 3" xfId="27847" xr:uid="{00000000-0005-0000-0000-0000BF9C0000}"/>
    <cellStyle name="Normal 2 5 6 8_AVA DVA EL" xfId="27848" xr:uid="{00000000-0005-0000-0000-0000C09C0000}"/>
    <cellStyle name="Normal 2 5 6 9" xfId="27849" xr:uid="{00000000-0005-0000-0000-0000C19C0000}"/>
    <cellStyle name="Normal 2 5 6 9 2" xfId="27850" xr:uid="{00000000-0005-0000-0000-0000C29C0000}"/>
    <cellStyle name="Normal 2 5 6 9 3" xfId="27851" xr:uid="{00000000-0005-0000-0000-0000C39C0000}"/>
    <cellStyle name="Normal 2 5 6 9_AVA DVA EL" xfId="27852" xr:uid="{00000000-0005-0000-0000-0000C49C0000}"/>
    <cellStyle name="Normal 2 5 6_3. Chng in credit spreads" xfId="50398" xr:uid="{00000000-0005-0000-0000-0000C59C0000}"/>
    <cellStyle name="Normal 2 5 7" xfId="8326" xr:uid="{00000000-0005-0000-0000-0000C69C0000}"/>
    <cellStyle name="Normal 2 5 7 2" xfId="27853" xr:uid="{00000000-0005-0000-0000-0000C79C0000}"/>
    <cellStyle name="Normal 2 5 7 2 2" xfId="27854" xr:uid="{00000000-0005-0000-0000-0000C89C0000}"/>
    <cellStyle name="Normal 2 5 7 2 3" xfId="27855" xr:uid="{00000000-0005-0000-0000-0000C99C0000}"/>
    <cellStyle name="Normal 2 5 7 2_AVA DVA EL" xfId="27856" xr:uid="{00000000-0005-0000-0000-0000CA9C0000}"/>
    <cellStyle name="Normal 2 5 7 3" xfId="27857" xr:uid="{00000000-0005-0000-0000-0000CB9C0000}"/>
    <cellStyle name="Normal 2 5 7 3 2" xfId="27858" xr:uid="{00000000-0005-0000-0000-0000CC9C0000}"/>
    <cellStyle name="Normal 2 5 7 3 3" xfId="27859" xr:uid="{00000000-0005-0000-0000-0000CD9C0000}"/>
    <cellStyle name="Normal 2 5 7 3_AVA DVA EL" xfId="27860" xr:uid="{00000000-0005-0000-0000-0000CE9C0000}"/>
    <cellStyle name="Normal 2 5 7 4" xfId="27861" xr:uid="{00000000-0005-0000-0000-0000CF9C0000}"/>
    <cellStyle name="Normal 2 5 7 4 2" xfId="27862" xr:uid="{00000000-0005-0000-0000-0000D09C0000}"/>
    <cellStyle name="Normal 2 5 7 4 3" xfId="27863" xr:uid="{00000000-0005-0000-0000-0000D19C0000}"/>
    <cellStyle name="Normal 2 5 7 4_AVA DVA EL" xfId="27864" xr:uid="{00000000-0005-0000-0000-0000D29C0000}"/>
    <cellStyle name="Normal 2 5 7_AVA DVA EL" xfId="50399" xr:uid="{00000000-0005-0000-0000-0000D39C0000}"/>
    <cellStyle name="Normal 2 5 8" xfId="8327" xr:uid="{00000000-0005-0000-0000-0000D49C0000}"/>
    <cellStyle name="Normal 2 5 8 2" xfId="27865" xr:uid="{00000000-0005-0000-0000-0000D59C0000}"/>
    <cellStyle name="Normal 2 5 8 2 2" xfId="27866" xr:uid="{00000000-0005-0000-0000-0000D69C0000}"/>
    <cellStyle name="Normal 2 5 8 2 3" xfId="27867" xr:uid="{00000000-0005-0000-0000-0000D79C0000}"/>
    <cellStyle name="Normal 2 5 8 2_AVA DVA EL" xfId="27868" xr:uid="{00000000-0005-0000-0000-0000D89C0000}"/>
    <cellStyle name="Normal 2 5 8 3" xfId="27869" xr:uid="{00000000-0005-0000-0000-0000D99C0000}"/>
    <cellStyle name="Normal 2 5 8 3 2" xfId="27870" xr:uid="{00000000-0005-0000-0000-0000DA9C0000}"/>
    <cellStyle name="Normal 2 5 8 3 3" xfId="27871" xr:uid="{00000000-0005-0000-0000-0000DB9C0000}"/>
    <cellStyle name="Normal 2 5 8 3_AVA DVA EL" xfId="27872" xr:uid="{00000000-0005-0000-0000-0000DC9C0000}"/>
    <cellStyle name="Normal 2 5 8 4" xfId="27873" xr:uid="{00000000-0005-0000-0000-0000DD9C0000}"/>
    <cellStyle name="Normal 2 5 8 4 2" xfId="27874" xr:uid="{00000000-0005-0000-0000-0000DE9C0000}"/>
    <cellStyle name="Normal 2 5 8 4 3" xfId="27875" xr:uid="{00000000-0005-0000-0000-0000DF9C0000}"/>
    <cellStyle name="Normal 2 5 8 4_AVA DVA EL" xfId="27876" xr:uid="{00000000-0005-0000-0000-0000E09C0000}"/>
    <cellStyle name="Normal 2 5 8_AVA DVA EL" xfId="50400" xr:uid="{00000000-0005-0000-0000-0000E19C0000}"/>
    <cellStyle name="Normal 2 5 9" xfId="8328" xr:uid="{00000000-0005-0000-0000-0000E29C0000}"/>
    <cellStyle name="Normal 2 5 9 2" xfId="27877" xr:uid="{00000000-0005-0000-0000-0000E39C0000}"/>
    <cellStyle name="Normal 2 5 9 2 2" xfId="27878" xr:uid="{00000000-0005-0000-0000-0000E49C0000}"/>
    <cellStyle name="Normal 2 5 9 2 3" xfId="27879" xr:uid="{00000000-0005-0000-0000-0000E59C0000}"/>
    <cellStyle name="Normal 2 5 9 2_AVA DVA EL" xfId="27880" xr:uid="{00000000-0005-0000-0000-0000E69C0000}"/>
    <cellStyle name="Normal 2 5 9 3" xfId="27881" xr:uid="{00000000-0005-0000-0000-0000E79C0000}"/>
    <cellStyle name="Normal 2 5 9_AVA DVA EL" xfId="27882" xr:uid="{00000000-0005-0000-0000-0000E89C0000}"/>
    <cellStyle name="Normal 2 5_3. Chng in credit spreads" xfId="50401" xr:uid="{00000000-0005-0000-0000-0000E99C0000}"/>
    <cellStyle name="Normal 2 50" xfId="27883" xr:uid="{00000000-0005-0000-0000-0000EA9C0000}"/>
    <cellStyle name="Normal 2 50 2" xfId="35680" xr:uid="{00000000-0005-0000-0000-0000EB9C0000}"/>
    <cellStyle name="Normal 2 50 3" xfId="36066" xr:uid="{00000000-0005-0000-0000-0000EC9C0000}"/>
    <cellStyle name="Normal 2 51" xfId="27884" xr:uid="{00000000-0005-0000-0000-0000ED9C0000}"/>
    <cellStyle name="Normal 2 51 2" xfId="36106" xr:uid="{00000000-0005-0000-0000-0000EE9C0000}"/>
    <cellStyle name="Normal 2 52" xfId="27885" xr:uid="{00000000-0005-0000-0000-0000EF9C0000}"/>
    <cellStyle name="Normal 2 52 2" xfId="36232" xr:uid="{00000000-0005-0000-0000-0000F09C0000}"/>
    <cellStyle name="Normal 2 53" xfId="27886" xr:uid="{00000000-0005-0000-0000-0000F19C0000}"/>
    <cellStyle name="Normal 2 53 2" xfId="36243" xr:uid="{00000000-0005-0000-0000-0000F29C0000}"/>
    <cellStyle name="Normal 2 54" xfId="35977" xr:uid="{00000000-0005-0000-0000-0000F39C0000}"/>
    <cellStyle name="Normal 2 54 2" xfId="36292" xr:uid="{00000000-0005-0000-0000-0000F49C0000}"/>
    <cellStyle name="Normal 2 55" xfId="36385" xr:uid="{00000000-0005-0000-0000-0000F59C0000}"/>
    <cellStyle name="Normal 2 56" xfId="36411" xr:uid="{00000000-0005-0000-0000-0000F69C0000}"/>
    <cellStyle name="Normal 2 57" xfId="35980" xr:uid="{00000000-0005-0000-0000-0000F79C0000}"/>
    <cellStyle name="Normal 2 58" xfId="36568" xr:uid="{00000000-0005-0000-0000-0000F89C0000}"/>
    <cellStyle name="Normal 2 59" xfId="36806" xr:uid="{00000000-0005-0000-0000-0000F99C0000}"/>
    <cellStyle name="Normal 2 6" xfId="8329" xr:uid="{00000000-0005-0000-0000-0000FA9C0000}"/>
    <cellStyle name="Normal 2 6 2" xfId="8330" xr:uid="{00000000-0005-0000-0000-0000FB9C0000}"/>
    <cellStyle name="Normal 2 6 2 10" xfId="27887" xr:uid="{00000000-0005-0000-0000-0000FC9C0000}"/>
    <cellStyle name="Normal 2 6 2 10 2" xfId="27888" xr:uid="{00000000-0005-0000-0000-0000FD9C0000}"/>
    <cellStyle name="Normal 2 6 2 10 3" xfId="27889" xr:uid="{00000000-0005-0000-0000-0000FE9C0000}"/>
    <cellStyle name="Normal 2 6 2 10_AVA DVA EL" xfId="27890" xr:uid="{00000000-0005-0000-0000-0000FF9C0000}"/>
    <cellStyle name="Normal 2 6 2 11" xfId="27891" xr:uid="{00000000-0005-0000-0000-0000009D0000}"/>
    <cellStyle name="Normal 2 6 2 12" xfId="50402" xr:uid="{00000000-0005-0000-0000-0000019D0000}"/>
    <cellStyle name="Normal 2 6 2 2" xfId="8331" xr:uid="{00000000-0005-0000-0000-0000029D0000}"/>
    <cellStyle name="Normal 2 6 2 2 10" xfId="27892" xr:uid="{00000000-0005-0000-0000-0000039D0000}"/>
    <cellStyle name="Normal 2 6 2 2 10 2" xfId="27893" xr:uid="{00000000-0005-0000-0000-0000049D0000}"/>
    <cellStyle name="Normal 2 6 2 2 10 3" xfId="27894" xr:uid="{00000000-0005-0000-0000-0000059D0000}"/>
    <cellStyle name="Normal 2 6 2 2 10_AVA DVA EL" xfId="27895" xr:uid="{00000000-0005-0000-0000-0000069D0000}"/>
    <cellStyle name="Normal 2 6 2 2 11" xfId="27896" xr:uid="{00000000-0005-0000-0000-0000079D0000}"/>
    <cellStyle name="Normal 2 6 2 2 12" xfId="50403" xr:uid="{00000000-0005-0000-0000-0000089D0000}"/>
    <cellStyle name="Normal 2 6 2 2 2" xfId="27897" xr:uid="{00000000-0005-0000-0000-0000099D0000}"/>
    <cellStyle name="Normal 2 6 2 2 2 2" xfId="27898" xr:uid="{00000000-0005-0000-0000-00000A9D0000}"/>
    <cellStyle name="Normal 2 6 2 2 2 2 2" xfId="27899" xr:uid="{00000000-0005-0000-0000-00000B9D0000}"/>
    <cellStyle name="Normal 2 6 2 2 2 2 3" xfId="27900" xr:uid="{00000000-0005-0000-0000-00000C9D0000}"/>
    <cellStyle name="Normal 2 6 2 2 2 2_AVA DVA EL" xfId="27901" xr:uid="{00000000-0005-0000-0000-00000D9D0000}"/>
    <cellStyle name="Normal 2 6 2 2 2 3" xfId="27902" xr:uid="{00000000-0005-0000-0000-00000E9D0000}"/>
    <cellStyle name="Normal 2 6 2 2 2 3 2" xfId="27903" xr:uid="{00000000-0005-0000-0000-00000F9D0000}"/>
    <cellStyle name="Normal 2 6 2 2 2 3 3" xfId="27904" xr:uid="{00000000-0005-0000-0000-0000109D0000}"/>
    <cellStyle name="Normal 2 6 2 2 2 3_AVA DVA EL" xfId="27905" xr:uid="{00000000-0005-0000-0000-0000119D0000}"/>
    <cellStyle name="Normal 2 6 2 2 2 4" xfId="27906" xr:uid="{00000000-0005-0000-0000-0000129D0000}"/>
    <cellStyle name="Normal 2 6 2 2 2 5" xfId="27907" xr:uid="{00000000-0005-0000-0000-0000139D0000}"/>
    <cellStyle name="Normal 2 6 2 2 2 6" xfId="50404" xr:uid="{00000000-0005-0000-0000-0000149D0000}"/>
    <cellStyle name="Normal 2 6 2 2 2_AVA DVA EL" xfId="27908" xr:uid="{00000000-0005-0000-0000-0000159D0000}"/>
    <cellStyle name="Normal 2 6 2 2 3" xfId="27909" xr:uid="{00000000-0005-0000-0000-0000169D0000}"/>
    <cellStyle name="Normal 2 6 2 2 3 2" xfId="27910" xr:uid="{00000000-0005-0000-0000-0000179D0000}"/>
    <cellStyle name="Normal 2 6 2 2 3 3" xfId="27911" xr:uid="{00000000-0005-0000-0000-0000189D0000}"/>
    <cellStyle name="Normal 2 6 2 2 3_AVA DVA EL" xfId="27912" xr:uid="{00000000-0005-0000-0000-0000199D0000}"/>
    <cellStyle name="Normal 2 6 2 2 4" xfId="27913" xr:uid="{00000000-0005-0000-0000-00001A9D0000}"/>
    <cellStyle name="Normal 2 6 2 2 4 2" xfId="27914" xr:uid="{00000000-0005-0000-0000-00001B9D0000}"/>
    <cellStyle name="Normal 2 6 2 2 4 3" xfId="27915" xr:uid="{00000000-0005-0000-0000-00001C9D0000}"/>
    <cellStyle name="Normal 2 6 2 2 4_AVA DVA EL" xfId="27916" xr:uid="{00000000-0005-0000-0000-00001D9D0000}"/>
    <cellStyle name="Normal 2 6 2 2 5" xfId="27917" xr:uid="{00000000-0005-0000-0000-00001E9D0000}"/>
    <cellStyle name="Normal 2 6 2 2 5 2" xfId="27918" xr:uid="{00000000-0005-0000-0000-00001F9D0000}"/>
    <cellStyle name="Normal 2 6 2 2 5 3" xfId="27919" xr:uid="{00000000-0005-0000-0000-0000209D0000}"/>
    <cellStyle name="Normal 2 6 2 2 5_AVA DVA EL" xfId="27920" xr:uid="{00000000-0005-0000-0000-0000219D0000}"/>
    <cellStyle name="Normal 2 6 2 2 6" xfId="27921" xr:uid="{00000000-0005-0000-0000-0000229D0000}"/>
    <cellStyle name="Normal 2 6 2 2 6 2" xfId="27922" xr:uid="{00000000-0005-0000-0000-0000239D0000}"/>
    <cellStyle name="Normal 2 6 2 2 6 3" xfId="27923" xr:uid="{00000000-0005-0000-0000-0000249D0000}"/>
    <cellStyle name="Normal 2 6 2 2 6_AVA DVA EL" xfId="27924" xr:uid="{00000000-0005-0000-0000-0000259D0000}"/>
    <cellStyle name="Normal 2 6 2 2 7" xfId="27925" xr:uid="{00000000-0005-0000-0000-0000269D0000}"/>
    <cellStyle name="Normal 2 6 2 2 7 2" xfId="27926" xr:uid="{00000000-0005-0000-0000-0000279D0000}"/>
    <cellStyle name="Normal 2 6 2 2 7 3" xfId="27927" xr:uid="{00000000-0005-0000-0000-0000289D0000}"/>
    <cellStyle name="Normal 2 6 2 2 7_AVA DVA EL" xfId="27928" xr:uid="{00000000-0005-0000-0000-0000299D0000}"/>
    <cellStyle name="Normal 2 6 2 2 8" xfId="27929" xr:uid="{00000000-0005-0000-0000-00002A9D0000}"/>
    <cellStyle name="Normal 2 6 2 2 8 2" xfId="27930" xr:uid="{00000000-0005-0000-0000-00002B9D0000}"/>
    <cellStyle name="Normal 2 6 2 2 8 3" xfId="27931" xr:uid="{00000000-0005-0000-0000-00002C9D0000}"/>
    <cellStyle name="Normal 2 6 2 2 8_AVA DVA EL" xfId="27932" xr:uid="{00000000-0005-0000-0000-00002D9D0000}"/>
    <cellStyle name="Normal 2 6 2 2 9" xfId="27933" xr:uid="{00000000-0005-0000-0000-00002E9D0000}"/>
    <cellStyle name="Normal 2 6 2 2 9 2" xfId="27934" xr:uid="{00000000-0005-0000-0000-00002F9D0000}"/>
    <cellStyle name="Normal 2 6 2 2 9 3" xfId="27935" xr:uid="{00000000-0005-0000-0000-0000309D0000}"/>
    <cellStyle name="Normal 2 6 2 2 9_AVA DVA EL" xfId="27936" xr:uid="{00000000-0005-0000-0000-0000319D0000}"/>
    <cellStyle name="Normal 2 6 2 2_3. Chng in credit spreads" xfId="50405" xr:uid="{00000000-0005-0000-0000-0000329D0000}"/>
    <cellStyle name="Normal 2 6 2 3" xfId="27937" xr:uid="{00000000-0005-0000-0000-0000339D0000}"/>
    <cellStyle name="Normal 2 6 2 3 2" xfId="27938" xr:uid="{00000000-0005-0000-0000-0000349D0000}"/>
    <cellStyle name="Normal 2 6 2 3 2 2" xfId="27939" xr:uid="{00000000-0005-0000-0000-0000359D0000}"/>
    <cellStyle name="Normal 2 6 2 3 2 3" xfId="27940" xr:uid="{00000000-0005-0000-0000-0000369D0000}"/>
    <cellStyle name="Normal 2 6 2 3 2 4" xfId="50406" xr:uid="{00000000-0005-0000-0000-0000379D0000}"/>
    <cellStyle name="Normal 2 6 2 3 2_AVA DVA EL" xfId="27941" xr:uid="{00000000-0005-0000-0000-0000389D0000}"/>
    <cellStyle name="Normal 2 6 2 3 3" xfId="27942" xr:uid="{00000000-0005-0000-0000-0000399D0000}"/>
    <cellStyle name="Normal 2 6 2 3 3 2" xfId="27943" xr:uid="{00000000-0005-0000-0000-00003A9D0000}"/>
    <cellStyle name="Normal 2 6 2 3 3 3" xfId="27944" xr:uid="{00000000-0005-0000-0000-00003B9D0000}"/>
    <cellStyle name="Normal 2 6 2 3 3_AVA DVA EL" xfId="27945" xr:uid="{00000000-0005-0000-0000-00003C9D0000}"/>
    <cellStyle name="Normal 2 6 2 3 4" xfId="27946" xr:uid="{00000000-0005-0000-0000-00003D9D0000}"/>
    <cellStyle name="Normal 2 6 2 3 5" xfId="27947" xr:uid="{00000000-0005-0000-0000-00003E9D0000}"/>
    <cellStyle name="Normal 2 6 2 3 6" xfId="50407" xr:uid="{00000000-0005-0000-0000-00003F9D0000}"/>
    <cellStyle name="Normal 2 6 2 3_3. Chng in credit spreads" xfId="50408" xr:uid="{00000000-0005-0000-0000-0000409D0000}"/>
    <cellStyle name="Normal 2 6 2 4" xfId="27948" xr:uid="{00000000-0005-0000-0000-0000419D0000}"/>
    <cellStyle name="Normal 2 6 2 4 2" xfId="27949" xr:uid="{00000000-0005-0000-0000-0000429D0000}"/>
    <cellStyle name="Normal 2 6 2 4 2 2" xfId="50409" xr:uid="{00000000-0005-0000-0000-0000439D0000}"/>
    <cellStyle name="Normal 2 6 2 4 3" xfId="27950" xr:uid="{00000000-0005-0000-0000-0000449D0000}"/>
    <cellStyle name="Normal 2 6 2 4 4" xfId="50410" xr:uid="{00000000-0005-0000-0000-0000459D0000}"/>
    <cellStyle name="Normal 2 6 2 4_3. Chng in credit spreads" xfId="50411" xr:uid="{00000000-0005-0000-0000-0000469D0000}"/>
    <cellStyle name="Normal 2 6 2 5" xfId="27951" xr:uid="{00000000-0005-0000-0000-0000479D0000}"/>
    <cellStyle name="Normal 2 6 2 5 2" xfId="27952" xr:uid="{00000000-0005-0000-0000-0000489D0000}"/>
    <cellStyle name="Normal 2 6 2 5 3" xfId="27953" xr:uid="{00000000-0005-0000-0000-0000499D0000}"/>
    <cellStyle name="Normal 2 6 2 5 4" xfId="50412" xr:uid="{00000000-0005-0000-0000-00004A9D0000}"/>
    <cellStyle name="Normal 2 6 2 5_AVA DVA EL" xfId="27954" xr:uid="{00000000-0005-0000-0000-00004B9D0000}"/>
    <cellStyle name="Normal 2 6 2 6" xfId="27955" xr:uid="{00000000-0005-0000-0000-00004C9D0000}"/>
    <cellStyle name="Normal 2 6 2 6 2" xfId="27956" xr:uid="{00000000-0005-0000-0000-00004D9D0000}"/>
    <cellStyle name="Normal 2 6 2 6 3" xfId="27957" xr:uid="{00000000-0005-0000-0000-00004E9D0000}"/>
    <cellStyle name="Normal 2 6 2 6_AVA DVA EL" xfId="27958" xr:uid="{00000000-0005-0000-0000-00004F9D0000}"/>
    <cellStyle name="Normal 2 6 2 7" xfId="27959" xr:uid="{00000000-0005-0000-0000-0000509D0000}"/>
    <cellStyle name="Normal 2 6 2 7 2" xfId="27960" xr:uid="{00000000-0005-0000-0000-0000519D0000}"/>
    <cellStyle name="Normal 2 6 2 7 3" xfId="27961" xr:uid="{00000000-0005-0000-0000-0000529D0000}"/>
    <cellStyle name="Normal 2 6 2 7_AVA DVA EL" xfId="27962" xr:uid="{00000000-0005-0000-0000-0000539D0000}"/>
    <cellStyle name="Normal 2 6 2 8" xfId="27963" xr:uid="{00000000-0005-0000-0000-0000549D0000}"/>
    <cellStyle name="Normal 2 6 2 8 2" xfId="27964" xr:uid="{00000000-0005-0000-0000-0000559D0000}"/>
    <cellStyle name="Normal 2 6 2 8 3" xfId="27965" xr:uid="{00000000-0005-0000-0000-0000569D0000}"/>
    <cellStyle name="Normal 2 6 2 8_AVA DVA EL" xfId="27966" xr:uid="{00000000-0005-0000-0000-0000579D0000}"/>
    <cellStyle name="Normal 2 6 2 9" xfId="27967" xr:uid="{00000000-0005-0000-0000-0000589D0000}"/>
    <cellStyle name="Normal 2 6 2 9 2" xfId="27968" xr:uid="{00000000-0005-0000-0000-0000599D0000}"/>
    <cellStyle name="Normal 2 6 2 9 3" xfId="27969" xr:uid="{00000000-0005-0000-0000-00005A9D0000}"/>
    <cellStyle name="Normal 2 6 2 9_AVA DVA EL" xfId="27970" xr:uid="{00000000-0005-0000-0000-00005B9D0000}"/>
    <cellStyle name="Normal 2 6 2_3. Chng in credit spreads" xfId="50413" xr:uid="{00000000-0005-0000-0000-00005C9D0000}"/>
    <cellStyle name="Normal 2 6 3" xfId="8332" xr:uid="{00000000-0005-0000-0000-00005D9D0000}"/>
    <cellStyle name="Normal 2 6 3 10" xfId="27971" xr:uid="{00000000-0005-0000-0000-00005E9D0000}"/>
    <cellStyle name="Normal 2 6 3 10 2" xfId="27972" xr:uid="{00000000-0005-0000-0000-00005F9D0000}"/>
    <cellStyle name="Normal 2 6 3 10 3" xfId="27973" xr:uid="{00000000-0005-0000-0000-0000609D0000}"/>
    <cellStyle name="Normal 2 6 3 10_AVA DVA EL" xfId="27974" xr:uid="{00000000-0005-0000-0000-0000619D0000}"/>
    <cellStyle name="Normal 2 6 3 11" xfId="27975" xr:uid="{00000000-0005-0000-0000-0000629D0000}"/>
    <cellStyle name="Normal 2 6 3 12" xfId="50414" xr:uid="{00000000-0005-0000-0000-0000639D0000}"/>
    <cellStyle name="Normal 2 6 3 2" xfId="8333" xr:uid="{00000000-0005-0000-0000-0000649D0000}"/>
    <cellStyle name="Normal 2 6 3 2 2" xfId="27976" xr:uid="{00000000-0005-0000-0000-0000659D0000}"/>
    <cellStyle name="Normal 2 6 3 2 2 2" xfId="27977" xr:uid="{00000000-0005-0000-0000-0000669D0000}"/>
    <cellStyle name="Normal 2 6 3 2 2 3" xfId="27978" xr:uid="{00000000-0005-0000-0000-0000679D0000}"/>
    <cellStyle name="Normal 2 6 3 2 2_AVA DVA EL" xfId="27979" xr:uid="{00000000-0005-0000-0000-0000689D0000}"/>
    <cellStyle name="Normal 2 6 3 2 3" xfId="27980" xr:uid="{00000000-0005-0000-0000-0000699D0000}"/>
    <cellStyle name="Normal 2 6 3 2 3 2" xfId="27981" xr:uid="{00000000-0005-0000-0000-00006A9D0000}"/>
    <cellStyle name="Normal 2 6 3 2 3 3" xfId="27982" xr:uid="{00000000-0005-0000-0000-00006B9D0000}"/>
    <cellStyle name="Normal 2 6 3 2 3_AVA DVA EL" xfId="27983" xr:uid="{00000000-0005-0000-0000-00006C9D0000}"/>
    <cellStyle name="Normal 2 6 3 2 4" xfId="27984" xr:uid="{00000000-0005-0000-0000-00006D9D0000}"/>
    <cellStyle name="Normal 2 6 3 2 4 2" xfId="27985" xr:uid="{00000000-0005-0000-0000-00006E9D0000}"/>
    <cellStyle name="Normal 2 6 3 2 4 3" xfId="27986" xr:uid="{00000000-0005-0000-0000-00006F9D0000}"/>
    <cellStyle name="Normal 2 6 3 2 4_AVA DVA EL" xfId="27987" xr:uid="{00000000-0005-0000-0000-0000709D0000}"/>
    <cellStyle name="Normal 2 6 3 2 5" xfId="27988" xr:uid="{00000000-0005-0000-0000-0000719D0000}"/>
    <cellStyle name="Normal 2 6 3 2 6" xfId="50415" xr:uid="{00000000-0005-0000-0000-0000729D0000}"/>
    <cellStyle name="Normal 2 6 3 2_AVA DVA EL" xfId="27989" xr:uid="{00000000-0005-0000-0000-0000739D0000}"/>
    <cellStyle name="Normal 2 6 3 3" xfId="8334" xr:uid="{00000000-0005-0000-0000-0000749D0000}"/>
    <cellStyle name="Normal 2 6 3 3 2" xfId="27990" xr:uid="{00000000-0005-0000-0000-0000759D0000}"/>
    <cellStyle name="Normal 2 6 3 3 2 2" xfId="27991" xr:uid="{00000000-0005-0000-0000-0000769D0000}"/>
    <cellStyle name="Normal 2 6 3 3 2 3" xfId="27992" xr:uid="{00000000-0005-0000-0000-0000779D0000}"/>
    <cellStyle name="Normal 2 6 3 3 2_AVA DVA EL" xfId="27993" xr:uid="{00000000-0005-0000-0000-0000789D0000}"/>
    <cellStyle name="Normal 2 6 3 3 3" xfId="27994" xr:uid="{00000000-0005-0000-0000-0000799D0000}"/>
    <cellStyle name="Normal 2 6 3 3_AVA DVA EL" xfId="27995" xr:uid="{00000000-0005-0000-0000-00007A9D0000}"/>
    <cellStyle name="Normal 2 6 3 4" xfId="8335" xr:uid="{00000000-0005-0000-0000-00007B9D0000}"/>
    <cellStyle name="Normal 2 6 3 4 2" xfId="27996" xr:uid="{00000000-0005-0000-0000-00007C9D0000}"/>
    <cellStyle name="Normal 2 6 3 4 2 2" xfId="27997" xr:uid="{00000000-0005-0000-0000-00007D9D0000}"/>
    <cellStyle name="Normal 2 6 3 4 2 3" xfId="27998" xr:uid="{00000000-0005-0000-0000-00007E9D0000}"/>
    <cellStyle name="Normal 2 6 3 4 2_AVA DVA EL" xfId="27999" xr:uid="{00000000-0005-0000-0000-00007F9D0000}"/>
    <cellStyle name="Normal 2 6 3 4 3" xfId="28000" xr:uid="{00000000-0005-0000-0000-0000809D0000}"/>
    <cellStyle name="Normal 2 6 3 4_AVA DVA EL" xfId="28001" xr:uid="{00000000-0005-0000-0000-0000819D0000}"/>
    <cellStyle name="Normal 2 6 3 5" xfId="8336" xr:uid="{00000000-0005-0000-0000-0000829D0000}"/>
    <cellStyle name="Normal 2 6 3 5 2" xfId="28002" xr:uid="{00000000-0005-0000-0000-0000839D0000}"/>
    <cellStyle name="Normal 2 6 3 5 2 2" xfId="28003" xr:uid="{00000000-0005-0000-0000-0000849D0000}"/>
    <cellStyle name="Normal 2 6 3 5 2 3" xfId="28004" xr:uid="{00000000-0005-0000-0000-0000859D0000}"/>
    <cellStyle name="Normal 2 6 3 5 2_AVA DVA EL" xfId="28005" xr:uid="{00000000-0005-0000-0000-0000869D0000}"/>
    <cellStyle name="Normal 2 6 3 5 3" xfId="28006" xr:uid="{00000000-0005-0000-0000-0000879D0000}"/>
    <cellStyle name="Normal 2 6 3 5_AVA DVA EL" xfId="28007" xr:uid="{00000000-0005-0000-0000-0000889D0000}"/>
    <cellStyle name="Normal 2 6 3 6" xfId="8337" xr:uid="{00000000-0005-0000-0000-0000899D0000}"/>
    <cellStyle name="Normal 2 6 3 6 2" xfId="28008" xr:uid="{00000000-0005-0000-0000-00008A9D0000}"/>
    <cellStyle name="Normal 2 6 3 6 2 2" xfId="28009" xr:uid="{00000000-0005-0000-0000-00008B9D0000}"/>
    <cellStyle name="Normal 2 6 3 6 2 3" xfId="28010" xr:uid="{00000000-0005-0000-0000-00008C9D0000}"/>
    <cellStyle name="Normal 2 6 3 6 2_AVA DVA EL" xfId="28011" xr:uid="{00000000-0005-0000-0000-00008D9D0000}"/>
    <cellStyle name="Normal 2 6 3 6 3" xfId="28012" xr:uid="{00000000-0005-0000-0000-00008E9D0000}"/>
    <cellStyle name="Normal 2 6 3 6_AVA DVA EL" xfId="28013" xr:uid="{00000000-0005-0000-0000-00008F9D0000}"/>
    <cellStyle name="Normal 2 6 3 7" xfId="28014" xr:uid="{00000000-0005-0000-0000-0000909D0000}"/>
    <cellStyle name="Normal 2 6 3 7 2" xfId="28015" xr:uid="{00000000-0005-0000-0000-0000919D0000}"/>
    <cellStyle name="Normal 2 6 3 7 3" xfId="28016" xr:uid="{00000000-0005-0000-0000-0000929D0000}"/>
    <cellStyle name="Normal 2 6 3 7_AVA DVA EL" xfId="28017" xr:uid="{00000000-0005-0000-0000-0000939D0000}"/>
    <cellStyle name="Normal 2 6 3 8" xfId="28018" xr:uid="{00000000-0005-0000-0000-0000949D0000}"/>
    <cellStyle name="Normal 2 6 3 8 2" xfId="28019" xr:uid="{00000000-0005-0000-0000-0000959D0000}"/>
    <cellStyle name="Normal 2 6 3 8 3" xfId="28020" xr:uid="{00000000-0005-0000-0000-0000969D0000}"/>
    <cellStyle name="Normal 2 6 3 8_AVA DVA EL" xfId="28021" xr:uid="{00000000-0005-0000-0000-0000979D0000}"/>
    <cellStyle name="Normal 2 6 3 9" xfId="28022" xr:uid="{00000000-0005-0000-0000-0000989D0000}"/>
    <cellStyle name="Normal 2 6 3 9 2" xfId="28023" xr:uid="{00000000-0005-0000-0000-0000999D0000}"/>
    <cellStyle name="Normal 2 6 3 9 3" xfId="28024" xr:uid="{00000000-0005-0000-0000-00009A9D0000}"/>
    <cellStyle name="Normal 2 6 3 9_AVA DVA EL" xfId="28025" xr:uid="{00000000-0005-0000-0000-00009B9D0000}"/>
    <cellStyle name="Normal 2 6 3_3. Chng in credit spreads" xfId="50416" xr:uid="{00000000-0005-0000-0000-00009C9D0000}"/>
    <cellStyle name="Normal 2 6 4" xfId="8338" xr:uid="{00000000-0005-0000-0000-00009D9D0000}"/>
    <cellStyle name="Normal 2 6 4 2" xfId="28026" xr:uid="{00000000-0005-0000-0000-00009E9D0000}"/>
    <cellStyle name="Normal 2 6 4 2 2" xfId="50417" xr:uid="{00000000-0005-0000-0000-00009F9D0000}"/>
    <cellStyle name="Normal 2 6 4 3" xfId="50418" xr:uid="{00000000-0005-0000-0000-0000A09D0000}"/>
    <cellStyle name="Normal 2 6 4_3. Chng in credit spreads" xfId="50419" xr:uid="{00000000-0005-0000-0000-0000A19D0000}"/>
    <cellStyle name="Normal 2 6 5" xfId="28027" xr:uid="{00000000-0005-0000-0000-0000A29D0000}"/>
    <cellStyle name="Normal 2 6 5 2" xfId="28028" xr:uid="{00000000-0005-0000-0000-0000A39D0000}"/>
    <cellStyle name="Normal 2 6 5 2 2" xfId="50420" xr:uid="{00000000-0005-0000-0000-0000A49D0000}"/>
    <cellStyle name="Normal 2 6 5 3" xfId="28029" xr:uid="{00000000-0005-0000-0000-0000A59D0000}"/>
    <cellStyle name="Normal 2 6 5 4" xfId="50421" xr:uid="{00000000-0005-0000-0000-0000A69D0000}"/>
    <cellStyle name="Normal 2 6 5_3. Chng in credit spreads" xfId="50422" xr:uid="{00000000-0005-0000-0000-0000A79D0000}"/>
    <cellStyle name="Normal 2 6 6" xfId="28030" xr:uid="{00000000-0005-0000-0000-0000A89D0000}"/>
    <cellStyle name="Normal 2 6 6 2" xfId="50423" xr:uid="{00000000-0005-0000-0000-0000A99D0000}"/>
    <cellStyle name="Normal 2 6 6 2 2" xfId="50424" xr:uid="{00000000-0005-0000-0000-0000AA9D0000}"/>
    <cellStyle name="Normal 2 6 6 3" xfId="50425" xr:uid="{00000000-0005-0000-0000-0000AB9D0000}"/>
    <cellStyle name="Normal 2 6 6_3. Chng in credit spreads" xfId="50426" xr:uid="{00000000-0005-0000-0000-0000AC9D0000}"/>
    <cellStyle name="Normal 2 6 7" xfId="36868" xr:uid="{00000000-0005-0000-0000-0000AD9D0000}"/>
    <cellStyle name="Normal 2 6 7 2" xfId="50427" xr:uid="{00000000-0005-0000-0000-0000AE9D0000}"/>
    <cellStyle name="Normal 2 6 8" xfId="50428" xr:uid="{00000000-0005-0000-0000-0000AF9D0000}"/>
    <cellStyle name="Normal 2 6 9" xfId="50429" xr:uid="{00000000-0005-0000-0000-0000B09D0000}"/>
    <cellStyle name="Normal 2 6_3. Chng in credit spreads" xfId="50430" xr:uid="{00000000-0005-0000-0000-0000B19D0000}"/>
    <cellStyle name="Normal 2 7" xfId="8339" xr:uid="{00000000-0005-0000-0000-0000B29D0000}"/>
    <cellStyle name="Normal 2 7 10" xfId="28031" xr:uid="{00000000-0005-0000-0000-0000B39D0000}"/>
    <cellStyle name="Normal 2 7 10 2" xfId="28032" xr:uid="{00000000-0005-0000-0000-0000B49D0000}"/>
    <cellStyle name="Normal 2 7 10 3" xfId="28033" xr:uid="{00000000-0005-0000-0000-0000B59D0000}"/>
    <cellStyle name="Normal 2 7 10_AVA DVA EL" xfId="28034" xr:uid="{00000000-0005-0000-0000-0000B69D0000}"/>
    <cellStyle name="Normal 2 7 11" xfId="28035" xr:uid="{00000000-0005-0000-0000-0000B79D0000}"/>
    <cellStyle name="Normal 2 7 11 2" xfId="28036" xr:uid="{00000000-0005-0000-0000-0000B89D0000}"/>
    <cellStyle name="Normal 2 7 11 2 2" xfId="28037" xr:uid="{00000000-0005-0000-0000-0000B99D0000}"/>
    <cellStyle name="Normal 2 7 11 2 3" xfId="28038" xr:uid="{00000000-0005-0000-0000-0000BA9D0000}"/>
    <cellStyle name="Normal 2 7 11 2_AVA DVA EL" xfId="28039" xr:uid="{00000000-0005-0000-0000-0000BB9D0000}"/>
    <cellStyle name="Normal 2 7 11 3" xfId="28040" xr:uid="{00000000-0005-0000-0000-0000BC9D0000}"/>
    <cellStyle name="Normal 2 7 11 4" xfId="28041" xr:uid="{00000000-0005-0000-0000-0000BD9D0000}"/>
    <cellStyle name="Normal 2 7 11_AVA DVA EL" xfId="28042" xr:uid="{00000000-0005-0000-0000-0000BE9D0000}"/>
    <cellStyle name="Normal 2 7 12" xfId="28043" xr:uid="{00000000-0005-0000-0000-0000BF9D0000}"/>
    <cellStyle name="Normal 2 7 12 2" xfId="28044" xr:uid="{00000000-0005-0000-0000-0000C09D0000}"/>
    <cellStyle name="Normal 2 7 12 2 2" xfId="28045" xr:uid="{00000000-0005-0000-0000-0000C19D0000}"/>
    <cellStyle name="Normal 2 7 12 2 3" xfId="28046" xr:uid="{00000000-0005-0000-0000-0000C29D0000}"/>
    <cellStyle name="Normal 2 7 12 2_AVA DVA EL" xfId="28047" xr:uid="{00000000-0005-0000-0000-0000C39D0000}"/>
    <cellStyle name="Normal 2 7 12 3" xfId="28048" xr:uid="{00000000-0005-0000-0000-0000C49D0000}"/>
    <cellStyle name="Normal 2 7 12 4" xfId="28049" xr:uid="{00000000-0005-0000-0000-0000C59D0000}"/>
    <cellStyle name="Normal 2 7 12_AVA DVA EL" xfId="28050" xr:uid="{00000000-0005-0000-0000-0000C69D0000}"/>
    <cellStyle name="Normal 2 7 13" xfId="28051" xr:uid="{00000000-0005-0000-0000-0000C79D0000}"/>
    <cellStyle name="Normal 2 7 13 2" xfId="28052" xr:uid="{00000000-0005-0000-0000-0000C89D0000}"/>
    <cellStyle name="Normal 2 7 13 2 2" xfId="28053" xr:uid="{00000000-0005-0000-0000-0000C99D0000}"/>
    <cellStyle name="Normal 2 7 13 2 3" xfId="28054" xr:uid="{00000000-0005-0000-0000-0000CA9D0000}"/>
    <cellStyle name="Normal 2 7 13 2_AVA DVA EL" xfId="28055" xr:uid="{00000000-0005-0000-0000-0000CB9D0000}"/>
    <cellStyle name="Normal 2 7 13 3" xfId="28056" xr:uid="{00000000-0005-0000-0000-0000CC9D0000}"/>
    <cellStyle name="Normal 2 7 13 4" xfId="28057" xr:uid="{00000000-0005-0000-0000-0000CD9D0000}"/>
    <cellStyle name="Normal 2 7 13_AVA DVA EL" xfId="28058" xr:uid="{00000000-0005-0000-0000-0000CE9D0000}"/>
    <cellStyle name="Normal 2 7 14" xfId="28059" xr:uid="{00000000-0005-0000-0000-0000CF9D0000}"/>
    <cellStyle name="Normal 2 7 14 2" xfId="28060" xr:uid="{00000000-0005-0000-0000-0000D09D0000}"/>
    <cellStyle name="Normal 2 7 14 2 2" xfId="28061" xr:uid="{00000000-0005-0000-0000-0000D19D0000}"/>
    <cellStyle name="Normal 2 7 14 2 3" xfId="28062" xr:uid="{00000000-0005-0000-0000-0000D29D0000}"/>
    <cellStyle name="Normal 2 7 14 2_AVA DVA EL" xfId="28063" xr:uid="{00000000-0005-0000-0000-0000D39D0000}"/>
    <cellStyle name="Normal 2 7 14 3" xfId="28064" xr:uid="{00000000-0005-0000-0000-0000D49D0000}"/>
    <cellStyle name="Normal 2 7 14 4" xfId="28065" xr:uid="{00000000-0005-0000-0000-0000D59D0000}"/>
    <cellStyle name="Normal 2 7 14_AVA DVA EL" xfId="28066" xr:uid="{00000000-0005-0000-0000-0000D69D0000}"/>
    <cellStyle name="Normal 2 7 15" xfId="28067" xr:uid="{00000000-0005-0000-0000-0000D79D0000}"/>
    <cellStyle name="Normal 2 7 15 2" xfId="28068" xr:uid="{00000000-0005-0000-0000-0000D89D0000}"/>
    <cellStyle name="Normal 2 7 15 3" xfId="28069" xr:uid="{00000000-0005-0000-0000-0000D99D0000}"/>
    <cellStyle name="Normal 2 7 15_AVA DVA EL" xfId="28070" xr:uid="{00000000-0005-0000-0000-0000DA9D0000}"/>
    <cellStyle name="Normal 2 7 16" xfId="28071" xr:uid="{00000000-0005-0000-0000-0000DB9D0000}"/>
    <cellStyle name="Normal 2 7 16 2" xfId="28072" xr:uid="{00000000-0005-0000-0000-0000DC9D0000}"/>
    <cellStyle name="Normal 2 7 16 3" xfId="28073" xr:uid="{00000000-0005-0000-0000-0000DD9D0000}"/>
    <cellStyle name="Normal 2 7 16_AVA DVA EL" xfId="28074" xr:uid="{00000000-0005-0000-0000-0000DE9D0000}"/>
    <cellStyle name="Normal 2 7 17" xfId="28075" xr:uid="{00000000-0005-0000-0000-0000DF9D0000}"/>
    <cellStyle name="Normal 2 7 18" xfId="50431" xr:uid="{00000000-0005-0000-0000-0000E09D0000}"/>
    <cellStyle name="Normal 2 7 2" xfId="8340" xr:uid="{00000000-0005-0000-0000-0000E19D0000}"/>
    <cellStyle name="Normal 2 7 2 10" xfId="28076" xr:uid="{00000000-0005-0000-0000-0000E29D0000}"/>
    <cellStyle name="Normal 2 7 2 10 2" xfId="28077" xr:uid="{00000000-0005-0000-0000-0000E39D0000}"/>
    <cellStyle name="Normal 2 7 2 10 3" xfId="28078" xr:uid="{00000000-0005-0000-0000-0000E49D0000}"/>
    <cellStyle name="Normal 2 7 2 10_AVA DVA EL" xfId="28079" xr:uid="{00000000-0005-0000-0000-0000E59D0000}"/>
    <cellStyle name="Normal 2 7 2 11" xfId="28080" xr:uid="{00000000-0005-0000-0000-0000E69D0000}"/>
    <cellStyle name="Normal 2 7 2 12" xfId="50432" xr:uid="{00000000-0005-0000-0000-0000E79D0000}"/>
    <cellStyle name="Normal 2 7 2 2" xfId="28081" xr:uid="{00000000-0005-0000-0000-0000E89D0000}"/>
    <cellStyle name="Normal 2 7 2 2 2" xfId="28082" xr:uid="{00000000-0005-0000-0000-0000E99D0000}"/>
    <cellStyle name="Normal 2 7 2 2 2 2" xfId="28083" xr:uid="{00000000-0005-0000-0000-0000EA9D0000}"/>
    <cellStyle name="Normal 2 7 2 2 2 3" xfId="28084" xr:uid="{00000000-0005-0000-0000-0000EB9D0000}"/>
    <cellStyle name="Normal 2 7 2 2 2 4" xfId="50433" xr:uid="{00000000-0005-0000-0000-0000EC9D0000}"/>
    <cellStyle name="Normal 2 7 2 2 2_AVA DVA EL" xfId="28085" xr:uid="{00000000-0005-0000-0000-0000ED9D0000}"/>
    <cellStyle name="Normal 2 7 2 2 3" xfId="28086" xr:uid="{00000000-0005-0000-0000-0000EE9D0000}"/>
    <cellStyle name="Normal 2 7 2 2 3 2" xfId="28087" xr:uid="{00000000-0005-0000-0000-0000EF9D0000}"/>
    <cellStyle name="Normal 2 7 2 2 3 3" xfId="28088" xr:uid="{00000000-0005-0000-0000-0000F09D0000}"/>
    <cellStyle name="Normal 2 7 2 2 3_AVA DVA EL" xfId="28089" xr:uid="{00000000-0005-0000-0000-0000F19D0000}"/>
    <cellStyle name="Normal 2 7 2 2 4" xfId="28090" xr:uid="{00000000-0005-0000-0000-0000F29D0000}"/>
    <cellStyle name="Normal 2 7 2 2 5" xfId="28091" xr:uid="{00000000-0005-0000-0000-0000F39D0000}"/>
    <cellStyle name="Normal 2 7 2 2 6" xfId="50434" xr:uid="{00000000-0005-0000-0000-0000F49D0000}"/>
    <cellStyle name="Normal 2 7 2 2_3. Chng in credit spreads" xfId="50435" xr:uid="{00000000-0005-0000-0000-0000F59D0000}"/>
    <cellStyle name="Normal 2 7 2 3" xfId="28092" xr:uid="{00000000-0005-0000-0000-0000F69D0000}"/>
    <cellStyle name="Normal 2 7 2 3 2" xfId="28093" xr:uid="{00000000-0005-0000-0000-0000F79D0000}"/>
    <cellStyle name="Normal 2 7 2 3 2 2" xfId="50436" xr:uid="{00000000-0005-0000-0000-0000F89D0000}"/>
    <cellStyle name="Normal 2 7 2 3 3" xfId="28094" xr:uid="{00000000-0005-0000-0000-0000F99D0000}"/>
    <cellStyle name="Normal 2 7 2 3 4" xfId="50437" xr:uid="{00000000-0005-0000-0000-0000FA9D0000}"/>
    <cellStyle name="Normal 2 7 2 3_3. Chng in credit spreads" xfId="50438" xr:uid="{00000000-0005-0000-0000-0000FB9D0000}"/>
    <cellStyle name="Normal 2 7 2 4" xfId="28095" xr:uid="{00000000-0005-0000-0000-0000FC9D0000}"/>
    <cellStyle name="Normal 2 7 2 4 2" xfId="28096" xr:uid="{00000000-0005-0000-0000-0000FD9D0000}"/>
    <cellStyle name="Normal 2 7 2 4 2 2" xfId="50439" xr:uid="{00000000-0005-0000-0000-0000FE9D0000}"/>
    <cellStyle name="Normal 2 7 2 4 3" xfId="28097" xr:uid="{00000000-0005-0000-0000-0000FF9D0000}"/>
    <cellStyle name="Normal 2 7 2 4 4" xfId="50440" xr:uid="{00000000-0005-0000-0000-0000009E0000}"/>
    <cellStyle name="Normal 2 7 2 4_3. Chng in credit spreads" xfId="50441" xr:uid="{00000000-0005-0000-0000-0000019E0000}"/>
    <cellStyle name="Normal 2 7 2 5" xfId="28098" xr:uid="{00000000-0005-0000-0000-0000029E0000}"/>
    <cellStyle name="Normal 2 7 2 5 2" xfId="28099" xr:uid="{00000000-0005-0000-0000-0000039E0000}"/>
    <cellStyle name="Normal 2 7 2 5 3" xfId="28100" xr:uid="{00000000-0005-0000-0000-0000049E0000}"/>
    <cellStyle name="Normal 2 7 2 5 4" xfId="50442" xr:uid="{00000000-0005-0000-0000-0000059E0000}"/>
    <cellStyle name="Normal 2 7 2 5_AVA DVA EL" xfId="28101" xr:uid="{00000000-0005-0000-0000-0000069E0000}"/>
    <cellStyle name="Normal 2 7 2 6" xfId="28102" xr:uid="{00000000-0005-0000-0000-0000079E0000}"/>
    <cellStyle name="Normal 2 7 2 6 2" xfId="28103" xr:uid="{00000000-0005-0000-0000-0000089E0000}"/>
    <cellStyle name="Normal 2 7 2 6 3" xfId="28104" xr:uid="{00000000-0005-0000-0000-0000099E0000}"/>
    <cellStyle name="Normal 2 7 2 6_AVA DVA EL" xfId="28105" xr:uid="{00000000-0005-0000-0000-00000A9E0000}"/>
    <cellStyle name="Normal 2 7 2 7" xfId="28106" xr:uid="{00000000-0005-0000-0000-00000B9E0000}"/>
    <cellStyle name="Normal 2 7 2 7 2" xfId="28107" xr:uid="{00000000-0005-0000-0000-00000C9E0000}"/>
    <cellStyle name="Normal 2 7 2 7 3" xfId="28108" xr:uid="{00000000-0005-0000-0000-00000D9E0000}"/>
    <cellStyle name="Normal 2 7 2 7_AVA DVA EL" xfId="28109" xr:uid="{00000000-0005-0000-0000-00000E9E0000}"/>
    <cellStyle name="Normal 2 7 2 8" xfId="28110" xr:uid="{00000000-0005-0000-0000-00000F9E0000}"/>
    <cellStyle name="Normal 2 7 2 8 2" xfId="28111" xr:uid="{00000000-0005-0000-0000-0000109E0000}"/>
    <cellStyle name="Normal 2 7 2 8 3" xfId="28112" xr:uid="{00000000-0005-0000-0000-0000119E0000}"/>
    <cellStyle name="Normal 2 7 2 8_AVA DVA EL" xfId="28113" xr:uid="{00000000-0005-0000-0000-0000129E0000}"/>
    <cellStyle name="Normal 2 7 2 9" xfId="28114" xr:uid="{00000000-0005-0000-0000-0000139E0000}"/>
    <cellStyle name="Normal 2 7 2 9 2" xfId="28115" xr:uid="{00000000-0005-0000-0000-0000149E0000}"/>
    <cellStyle name="Normal 2 7 2 9 3" xfId="28116" xr:uid="{00000000-0005-0000-0000-0000159E0000}"/>
    <cellStyle name="Normal 2 7 2 9_AVA DVA EL" xfId="28117" xr:uid="{00000000-0005-0000-0000-0000169E0000}"/>
    <cellStyle name="Normal 2 7 2_3. Chng in credit spreads" xfId="50443" xr:uid="{00000000-0005-0000-0000-0000179E0000}"/>
    <cellStyle name="Normal 2 7 3" xfId="8341" xr:uid="{00000000-0005-0000-0000-0000189E0000}"/>
    <cellStyle name="Normal 2 7 3 2" xfId="28118" xr:uid="{00000000-0005-0000-0000-0000199E0000}"/>
    <cellStyle name="Normal 2 7 3 2 2" xfId="28119" xr:uid="{00000000-0005-0000-0000-00001A9E0000}"/>
    <cellStyle name="Normal 2 7 3 2 3" xfId="28120" xr:uid="{00000000-0005-0000-0000-00001B9E0000}"/>
    <cellStyle name="Normal 2 7 3 2 4" xfId="50444" xr:uid="{00000000-0005-0000-0000-00001C9E0000}"/>
    <cellStyle name="Normal 2 7 3 2_AVA DVA EL" xfId="28121" xr:uid="{00000000-0005-0000-0000-00001D9E0000}"/>
    <cellStyle name="Normal 2 7 3 3" xfId="28122" xr:uid="{00000000-0005-0000-0000-00001E9E0000}"/>
    <cellStyle name="Normal 2 7 3 3 2" xfId="28123" xr:uid="{00000000-0005-0000-0000-00001F9E0000}"/>
    <cellStyle name="Normal 2 7 3 3 3" xfId="28124" xr:uid="{00000000-0005-0000-0000-0000209E0000}"/>
    <cellStyle name="Normal 2 7 3 3_AVA DVA EL" xfId="28125" xr:uid="{00000000-0005-0000-0000-0000219E0000}"/>
    <cellStyle name="Normal 2 7 3 4" xfId="28126" xr:uid="{00000000-0005-0000-0000-0000229E0000}"/>
    <cellStyle name="Normal 2 7 3 4 2" xfId="28127" xr:uid="{00000000-0005-0000-0000-0000239E0000}"/>
    <cellStyle name="Normal 2 7 3 4 3" xfId="28128" xr:uid="{00000000-0005-0000-0000-0000249E0000}"/>
    <cellStyle name="Normal 2 7 3 4_AVA DVA EL" xfId="28129" xr:uid="{00000000-0005-0000-0000-0000259E0000}"/>
    <cellStyle name="Normal 2 7 3 5" xfId="28130" xr:uid="{00000000-0005-0000-0000-0000269E0000}"/>
    <cellStyle name="Normal 2 7 3 6" xfId="50445" xr:uid="{00000000-0005-0000-0000-0000279E0000}"/>
    <cellStyle name="Normal 2 7 3_3. Chng in credit spreads" xfId="50446" xr:uid="{00000000-0005-0000-0000-0000289E0000}"/>
    <cellStyle name="Normal 2 7 4" xfId="8342" xr:uid="{00000000-0005-0000-0000-0000299E0000}"/>
    <cellStyle name="Normal 2 7 4 2" xfId="28131" xr:uid="{00000000-0005-0000-0000-00002A9E0000}"/>
    <cellStyle name="Normal 2 7 4 2 2" xfId="28132" xr:uid="{00000000-0005-0000-0000-00002B9E0000}"/>
    <cellStyle name="Normal 2 7 4 2 3" xfId="28133" xr:uid="{00000000-0005-0000-0000-00002C9E0000}"/>
    <cellStyle name="Normal 2 7 4 2 4" xfId="50447" xr:uid="{00000000-0005-0000-0000-00002D9E0000}"/>
    <cellStyle name="Normal 2 7 4 2_AVA DVA EL" xfId="28134" xr:uid="{00000000-0005-0000-0000-00002E9E0000}"/>
    <cellStyle name="Normal 2 7 4 3" xfId="28135" xr:uid="{00000000-0005-0000-0000-00002F9E0000}"/>
    <cellStyle name="Normal 2 7 4 4" xfId="50448" xr:uid="{00000000-0005-0000-0000-0000309E0000}"/>
    <cellStyle name="Normal 2 7 4_3. Chng in credit spreads" xfId="50449" xr:uid="{00000000-0005-0000-0000-0000319E0000}"/>
    <cellStyle name="Normal 2 7 5" xfId="8343" xr:uid="{00000000-0005-0000-0000-0000329E0000}"/>
    <cellStyle name="Normal 2 7 5 2" xfId="28136" xr:uid="{00000000-0005-0000-0000-0000339E0000}"/>
    <cellStyle name="Normal 2 7 5 2 2" xfId="28137" xr:uid="{00000000-0005-0000-0000-0000349E0000}"/>
    <cellStyle name="Normal 2 7 5 2 3" xfId="28138" xr:uid="{00000000-0005-0000-0000-0000359E0000}"/>
    <cellStyle name="Normal 2 7 5 2 4" xfId="50450" xr:uid="{00000000-0005-0000-0000-0000369E0000}"/>
    <cellStyle name="Normal 2 7 5 2_AVA DVA EL" xfId="28139" xr:uid="{00000000-0005-0000-0000-0000379E0000}"/>
    <cellStyle name="Normal 2 7 5 3" xfId="28140" xr:uid="{00000000-0005-0000-0000-0000389E0000}"/>
    <cellStyle name="Normal 2 7 5 4" xfId="50451" xr:uid="{00000000-0005-0000-0000-0000399E0000}"/>
    <cellStyle name="Normal 2 7 5_3. Chng in credit spreads" xfId="50452" xr:uid="{00000000-0005-0000-0000-00003A9E0000}"/>
    <cellStyle name="Normal 2 7 6" xfId="8344" xr:uid="{00000000-0005-0000-0000-00003B9E0000}"/>
    <cellStyle name="Normal 2 7 6 2" xfId="28141" xr:uid="{00000000-0005-0000-0000-00003C9E0000}"/>
    <cellStyle name="Normal 2 7 6 2 2" xfId="28142" xr:uid="{00000000-0005-0000-0000-00003D9E0000}"/>
    <cellStyle name="Normal 2 7 6 2 3" xfId="28143" xr:uid="{00000000-0005-0000-0000-00003E9E0000}"/>
    <cellStyle name="Normal 2 7 6 2_AVA DVA EL" xfId="28144" xr:uid="{00000000-0005-0000-0000-00003F9E0000}"/>
    <cellStyle name="Normal 2 7 6 3" xfId="28145" xr:uid="{00000000-0005-0000-0000-0000409E0000}"/>
    <cellStyle name="Normal 2 7 6 4" xfId="50453" xr:uid="{00000000-0005-0000-0000-0000419E0000}"/>
    <cellStyle name="Normal 2 7 6_AVA DVA EL" xfId="28146" xr:uid="{00000000-0005-0000-0000-0000429E0000}"/>
    <cellStyle name="Normal 2 7 7" xfId="8345" xr:uid="{00000000-0005-0000-0000-0000439E0000}"/>
    <cellStyle name="Normal 2 7 7 2" xfId="28147" xr:uid="{00000000-0005-0000-0000-0000449E0000}"/>
    <cellStyle name="Normal 2 7 7 2 2" xfId="28148" xr:uid="{00000000-0005-0000-0000-0000459E0000}"/>
    <cellStyle name="Normal 2 7 7 2 3" xfId="28149" xr:uid="{00000000-0005-0000-0000-0000469E0000}"/>
    <cellStyle name="Normal 2 7 7 2_AVA DVA EL" xfId="28150" xr:uid="{00000000-0005-0000-0000-0000479E0000}"/>
    <cellStyle name="Normal 2 7 7 3" xfId="28151" xr:uid="{00000000-0005-0000-0000-0000489E0000}"/>
    <cellStyle name="Normal 2 7 7_AVA DVA EL" xfId="28152" xr:uid="{00000000-0005-0000-0000-0000499E0000}"/>
    <cellStyle name="Normal 2 7 8" xfId="28153" xr:uid="{00000000-0005-0000-0000-00004A9E0000}"/>
    <cellStyle name="Normal 2 7 8 2" xfId="28154" xr:uid="{00000000-0005-0000-0000-00004B9E0000}"/>
    <cellStyle name="Normal 2 7 8 3" xfId="28155" xr:uid="{00000000-0005-0000-0000-00004C9E0000}"/>
    <cellStyle name="Normal 2 7 8_AVA DVA EL" xfId="28156" xr:uid="{00000000-0005-0000-0000-00004D9E0000}"/>
    <cellStyle name="Normal 2 7 9" xfId="28157" xr:uid="{00000000-0005-0000-0000-00004E9E0000}"/>
    <cellStyle name="Normal 2 7 9 2" xfId="28158" xr:uid="{00000000-0005-0000-0000-00004F9E0000}"/>
    <cellStyle name="Normal 2 7 9 3" xfId="28159" xr:uid="{00000000-0005-0000-0000-0000509E0000}"/>
    <cellStyle name="Normal 2 7 9_AVA DVA EL" xfId="28160" xr:uid="{00000000-0005-0000-0000-0000519E0000}"/>
    <cellStyle name="Normal 2 7_3. Chng in credit spreads" xfId="50454" xr:uid="{00000000-0005-0000-0000-0000529E0000}"/>
    <cellStyle name="Normal 2 8" xfId="8346" xr:uid="{00000000-0005-0000-0000-0000539E0000}"/>
    <cellStyle name="Normal 2 8 10" xfId="28161" xr:uid="{00000000-0005-0000-0000-0000549E0000}"/>
    <cellStyle name="Normal 2 8 10 2" xfId="28162" xr:uid="{00000000-0005-0000-0000-0000559E0000}"/>
    <cellStyle name="Normal 2 8 10 3" xfId="28163" xr:uid="{00000000-0005-0000-0000-0000569E0000}"/>
    <cellStyle name="Normal 2 8 10_AVA DVA EL" xfId="28164" xr:uid="{00000000-0005-0000-0000-0000579E0000}"/>
    <cellStyle name="Normal 2 8 11" xfId="28165" xr:uid="{00000000-0005-0000-0000-0000589E0000}"/>
    <cellStyle name="Normal 2 8 12" xfId="50455" xr:uid="{00000000-0005-0000-0000-0000599E0000}"/>
    <cellStyle name="Normal 2 8 2" xfId="8347" xr:uid="{00000000-0005-0000-0000-00005A9E0000}"/>
    <cellStyle name="Normal 2 8 2 10" xfId="28166" xr:uid="{00000000-0005-0000-0000-00005B9E0000}"/>
    <cellStyle name="Normal 2 8 2 10 2" xfId="28167" xr:uid="{00000000-0005-0000-0000-00005C9E0000}"/>
    <cellStyle name="Normal 2 8 2 10 3" xfId="28168" xr:uid="{00000000-0005-0000-0000-00005D9E0000}"/>
    <cellStyle name="Normal 2 8 2 10_AVA DVA EL" xfId="28169" xr:uid="{00000000-0005-0000-0000-00005E9E0000}"/>
    <cellStyle name="Normal 2 8 2 11" xfId="28170" xr:uid="{00000000-0005-0000-0000-00005F9E0000}"/>
    <cellStyle name="Normal 2 8 2 12" xfId="50456" xr:uid="{00000000-0005-0000-0000-0000609E0000}"/>
    <cellStyle name="Normal 2 8 2 2" xfId="28171" xr:uid="{00000000-0005-0000-0000-0000619E0000}"/>
    <cellStyle name="Normal 2 8 2 2 2" xfId="28172" xr:uid="{00000000-0005-0000-0000-0000629E0000}"/>
    <cellStyle name="Normal 2 8 2 2 2 2" xfId="28173" xr:uid="{00000000-0005-0000-0000-0000639E0000}"/>
    <cellStyle name="Normal 2 8 2 2 2 3" xfId="28174" xr:uid="{00000000-0005-0000-0000-0000649E0000}"/>
    <cellStyle name="Normal 2 8 2 2 2 4" xfId="50457" xr:uid="{00000000-0005-0000-0000-0000659E0000}"/>
    <cellStyle name="Normal 2 8 2 2 2_AVA DVA EL" xfId="28175" xr:uid="{00000000-0005-0000-0000-0000669E0000}"/>
    <cellStyle name="Normal 2 8 2 2 3" xfId="28176" xr:uid="{00000000-0005-0000-0000-0000679E0000}"/>
    <cellStyle name="Normal 2 8 2 2 3 2" xfId="28177" xr:uid="{00000000-0005-0000-0000-0000689E0000}"/>
    <cellStyle name="Normal 2 8 2 2 3 3" xfId="28178" xr:uid="{00000000-0005-0000-0000-0000699E0000}"/>
    <cellStyle name="Normal 2 8 2 2 3_AVA DVA EL" xfId="28179" xr:uid="{00000000-0005-0000-0000-00006A9E0000}"/>
    <cellStyle name="Normal 2 8 2 2 4" xfId="28180" xr:uid="{00000000-0005-0000-0000-00006B9E0000}"/>
    <cellStyle name="Normal 2 8 2 2 5" xfId="28181" xr:uid="{00000000-0005-0000-0000-00006C9E0000}"/>
    <cellStyle name="Normal 2 8 2 2 6" xfId="50458" xr:uid="{00000000-0005-0000-0000-00006D9E0000}"/>
    <cellStyle name="Normal 2 8 2 2_3. Chng in credit spreads" xfId="50459" xr:uid="{00000000-0005-0000-0000-00006E9E0000}"/>
    <cellStyle name="Normal 2 8 2 3" xfId="28182" xr:uid="{00000000-0005-0000-0000-00006F9E0000}"/>
    <cellStyle name="Normal 2 8 2 3 2" xfId="28183" xr:uid="{00000000-0005-0000-0000-0000709E0000}"/>
    <cellStyle name="Normal 2 8 2 3 2 2" xfId="50460" xr:uid="{00000000-0005-0000-0000-0000719E0000}"/>
    <cellStyle name="Normal 2 8 2 3 3" xfId="28184" xr:uid="{00000000-0005-0000-0000-0000729E0000}"/>
    <cellStyle name="Normal 2 8 2 3 4" xfId="50461" xr:uid="{00000000-0005-0000-0000-0000739E0000}"/>
    <cellStyle name="Normal 2 8 2 3_3. Chng in credit spreads" xfId="50462" xr:uid="{00000000-0005-0000-0000-0000749E0000}"/>
    <cellStyle name="Normal 2 8 2 4" xfId="28185" xr:uid="{00000000-0005-0000-0000-0000759E0000}"/>
    <cellStyle name="Normal 2 8 2 4 2" xfId="28186" xr:uid="{00000000-0005-0000-0000-0000769E0000}"/>
    <cellStyle name="Normal 2 8 2 4 3" xfId="28187" xr:uid="{00000000-0005-0000-0000-0000779E0000}"/>
    <cellStyle name="Normal 2 8 2 4 4" xfId="50463" xr:uid="{00000000-0005-0000-0000-0000789E0000}"/>
    <cellStyle name="Normal 2 8 2 4_AVA DVA EL" xfId="28188" xr:uid="{00000000-0005-0000-0000-0000799E0000}"/>
    <cellStyle name="Normal 2 8 2 5" xfId="28189" xr:uid="{00000000-0005-0000-0000-00007A9E0000}"/>
    <cellStyle name="Normal 2 8 2 5 2" xfId="28190" xr:uid="{00000000-0005-0000-0000-00007B9E0000}"/>
    <cellStyle name="Normal 2 8 2 5 3" xfId="28191" xr:uid="{00000000-0005-0000-0000-00007C9E0000}"/>
    <cellStyle name="Normal 2 8 2 5_AVA DVA EL" xfId="28192" xr:uid="{00000000-0005-0000-0000-00007D9E0000}"/>
    <cellStyle name="Normal 2 8 2 6" xfId="28193" xr:uid="{00000000-0005-0000-0000-00007E9E0000}"/>
    <cellStyle name="Normal 2 8 2 6 2" xfId="28194" xr:uid="{00000000-0005-0000-0000-00007F9E0000}"/>
    <cellStyle name="Normal 2 8 2 6 3" xfId="28195" xr:uid="{00000000-0005-0000-0000-0000809E0000}"/>
    <cellStyle name="Normal 2 8 2 6_AVA DVA EL" xfId="28196" xr:uid="{00000000-0005-0000-0000-0000819E0000}"/>
    <cellStyle name="Normal 2 8 2 7" xfId="28197" xr:uid="{00000000-0005-0000-0000-0000829E0000}"/>
    <cellStyle name="Normal 2 8 2 7 2" xfId="28198" xr:uid="{00000000-0005-0000-0000-0000839E0000}"/>
    <cellStyle name="Normal 2 8 2 7 3" xfId="28199" xr:uid="{00000000-0005-0000-0000-0000849E0000}"/>
    <cellStyle name="Normal 2 8 2 7_AVA DVA EL" xfId="28200" xr:uid="{00000000-0005-0000-0000-0000859E0000}"/>
    <cellStyle name="Normal 2 8 2 8" xfId="28201" xr:uid="{00000000-0005-0000-0000-0000869E0000}"/>
    <cellStyle name="Normal 2 8 2 8 2" xfId="28202" xr:uid="{00000000-0005-0000-0000-0000879E0000}"/>
    <cellStyle name="Normal 2 8 2 8 3" xfId="28203" xr:uid="{00000000-0005-0000-0000-0000889E0000}"/>
    <cellStyle name="Normal 2 8 2 8_AVA DVA EL" xfId="28204" xr:uid="{00000000-0005-0000-0000-0000899E0000}"/>
    <cellStyle name="Normal 2 8 2 9" xfId="28205" xr:uid="{00000000-0005-0000-0000-00008A9E0000}"/>
    <cellStyle name="Normal 2 8 2 9 2" xfId="28206" xr:uid="{00000000-0005-0000-0000-00008B9E0000}"/>
    <cellStyle name="Normal 2 8 2 9 3" xfId="28207" xr:uid="{00000000-0005-0000-0000-00008C9E0000}"/>
    <cellStyle name="Normal 2 8 2 9_AVA DVA EL" xfId="28208" xr:uid="{00000000-0005-0000-0000-00008D9E0000}"/>
    <cellStyle name="Normal 2 8 2_3. Chng in credit spreads" xfId="50464" xr:uid="{00000000-0005-0000-0000-00008E9E0000}"/>
    <cellStyle name="Normal 2 8 3" xfId="8348" xr:uid="{00000000-0005-0000-0000-00008F9E0000}"/>
    <cellStyle name="Normal 2 8 3 2" xfId="28209" xr:uid="{00000000-0005-0000-0000-0000909E0000}"/>
    <cellStyle name="Normal 2 8 3 2 2" xfId="28210" xr:uid="{00000000-0005-0000-0000-0000919E0000}"/>
    <cellStyle name="Normal 2 8 3 2 3" xfId="28211" xr:uid="{00000000-0005-0000-0000-0000929E0000}"/>
    <cellStyle name="Normal 2 8 3 2 4" xfId="50465" xr:uid="{00000000-0005-0000-0000-0000939E0000}"/>
    <cellStyle name="Normal 2 8 3 2_AVA DVA EL" xfId="28212" xr:uid="{00000000-0005-0000-0000-0000949E0000}"/>
    <cellStyle name="Normal 2 8 3 3" xfId="28213" xr:uid="{00000000-0005-0000-0000-0000959E0000}"/>
    <cellStyle name="Normal 2 8 3 3 2" xfId="28214" xr:uid="{00000000-0005-0000-0000-0000969E0000}"/>
    <cellStyle name="Normal 2 8 3 3 3" xfId="28215" xr:uid="{00000000-0005-0000-0000-0000979E0000}"/>
    <cellStyle name="Normal 2 8 3 3_AVA DVA EL" xfId="28216" xr:uid="{00000000-0005-0000-0000-0000989E0000}"/>
    <cellStyle name="Normal 2 8 3 4" xfId="28217" xr:uid="{00000000-0005-0000-0000-0000999E0000}"/>
    <cellStyle name="Normal 2 8 3 4 2" xfId="28218" xr:uid="{00000000-0005-0000-0000-00009A9E0000}"/>
    <cellStyle name="Normal 2 8 3 4 3" xfId="28219" xr:uid="{00000000-0005-0000-0000-00009B9E0000}"/>
    <cellStyle name="Normal 2 8 3 4_AVA DVA EL" xfId="28220" xr:uid="{00000000-0005-0000-0000-00009C9E0000}"/>
    <cellStyle name="Normal 2 8 3 5" xfId="28221" xr:uid="{00000000-0005-0000-0000-00009D9E0000}"/>
    <cellStyle name="Normal 2 8 3 6" xfId="50466" xr:uid="{00000000-0005-0000-0000-00009E9E0000}"/>
    <cellStyle name="Normal 2 8 3_3. Chng in credit spreads" xfId="50467" xr:uid="{00000000-0005-0000-0000-00009F9E0000}"/>
    <cellStyle name="Normal 2 8 4" xfId="8349" xr:uid="{00000000-0005-0000-0000-0000A09E0000}"/>
    <cellStyle name="Normal 2 8 4 2" xfId="28222" xr:uid="{00000000-0005-0000-0000-0000A19E0000}"/>
    <cellStyle name="Normal 2 8 4 2 2" xfId="28223" xr:uid="{00000000-0005-0000-0000-0000A29E0000}"/>
    <cellStyle name="Normal 2 8 4 2 3" xfId="28224" xr:uid="{00000000-0005-0000-0000-0000A39E0000}"/>
    <cellStyle name="Normal 2 8 4 2 4" xfId="50468" xr:uid="{00000000-0005-0000-0000-0000A49E0000}"/>
    <cellStyle name="Normal 2 8 4 2_AVA DVA EL" xfId="28225" xr:uid="{00000000-0005-0000-0000-0000A59E0000}"/>
    <cellStyle name="Normal 2 8 4 3" xfId="28226" xr:uid="{00000000-0005-0000-0000-0000A69E0000}"/>
    <cellStyle name="Normal 2 8 4 4" xfId="50469" xr:uid="{00000000-0005-0000-0000-0000A79E0000}"/>
    <cellStyle name="Normal 2 8 4_3. Chng in credit spreads" xfId="50470" xr:uid="{00000000-0005-0000-0000-0000A89E0000}"/>
    <cellStyle name="Normal 2 8 5" xfId="8350" xr:uid="{00000000-0005-0000-0000-0000A99E0000}"/>
    <cellStyle name="Normal 2 8 5 2" xfId="28227" xr:uid="{00000000-0005-0000-0000-0000AA9E0000}"/>
    <cellStyle name="Normal 2 8 5 2 2" xfId="28228" xr:uid="{00000000-0005-0000-0000-0000AB9E0000}"/>
    <cellStyle name="Normal 2 8 5 2 3" xfId="28229" xr:uid="{00000000-0005-0000-0000-0000AC9E0000}"/>
    <cellStyle name="Normal 2 8 5 2 4" xfId="50471" xr:uid="{00000000-0005-0000-0000-0000AD9E0000}"/>
    <cellStyle name="Normal 2 8 5 2_AVA DVA EL" xfId="28230" xr:uid="{00000000-0005-0000-0000-0000AE9E0000}"/>
    <cellStyle name="Normal 2 8 5 3" xfId="28231" xr:uid="{00000000-0005-0000-0000-0000AF9E0000}"/>
    <cellStyle name="Normal 2 8 5 4" xfId="50472" xr:uid="{00000000-0005-0000-0000-0000B09E0000}"/>
    <cellStyle name="Normal 2 8 5_3. Chng in credit spreads" xfId="50473" xr:uid="{00000000-0005-0000-0000-0000B19E0000}"/>
    <cellStyle name="Normal 2 8 6" xfId="8351" xr:uid="{00000000-0005-0000-0000-0000B29E0000}"/>
    <cellStyle name="Normal 2 8 6 2" xfId="28232" xr:uid="{00000000-0005-0000-0000-0000B39E0000}"/>
    <cellStyle name="Normal 2 8 6 2 2" xfId="28233" xr:uid="{00000000-0005-0000-0000-0000B49E0000}"/>
    <cellStyle name="Normal 2 8 6 2 3" xfId="28234" xr:uid="{00000000-0005-0000-0000-0000B59E0000}"/>
    <cellStyle name="Normal 2 8 6 2_AVA DVA EL" xfId="28235" xr:uid="{00000000-0005-0000-0000-0000B69E0000}"/>
    <cellStyle name="Normal 2 8 6 3" xfId="28236" xr:uid="{00000000-0005-0000-0000-0000B79E0000}"/>
    <cellStyle name="Normal 2 8 6 4" xfId="50474" xr:uid="{00000000-0005-0000-0000-0000B89E0000}"/>
    <cellStyle name="Normal 2 8 6_AVA DVA EL" xfId="28237" xr:uid="{00000000-0005-0000-0000-0000B99E0000}"/>
    <cellStyle name="Normal 2 8 7" xfId="28238" xr:uid="{00000000-0005-0000-0000-0000BA9E0000}"/>
    <cellStyle name="Normal 2 8 7 2" xfId="28239" xr:uid="{00000000-0005-0000-0000-0000BB9E0000}"/>
    <cellStyle name="Normal 2 8 7 3" xfId="28240" xr:uid="{00000000-0005-0000-0000-0000BC9E0000}"/>
    <cellStyle name="Normal 2 8 7_AVA DVA EL" xfId="28241" xr:uid="{00000000-0005-0000-0000-0000BD9E0000}"/>
    <cellStyle name="Normal 2 8 8" xfId="28242" xr:uid="{00000000-0005-0000-0000-0000BE9E0000}"/>
    <cellStyle name="Normal 2 8 8 2" xfId="28243" xr:uid="{00000000-0005-0000-0000-0000BF9E0000}"/>
    <cellStyle name="Normal 2 8 8 3" xfId="28244" xr:uid="{00000000-0005-0000-0000-0000C09E0000}"/>
    <cellStyle name="Normal 2 8 8_AVA DVA EL" xfId="28245" xr:uid="{00000000-0005-0000-0000-0000C19E0000}"/>
    <cellStyle name="Normal 2 8 9" xfId="28246" xr:uid="{00000000-0005-0000-0000-0000C29E0000}"/>
    <cellStyle name="Normal 2 8 9 2" xfId="28247" xr:uid="{00000000-0005-0000-0000-0000C39E0000}"/>
    <cellStyle name="Normal 2 8 9 3" xfId="28248" xr:uid="{00000000-0005-0000-0000-0000C49E0000}"/>
    <cellStyle name="Normal 2 8 9_AVA DVA EL" xfId="28249" xr:uid="{00000000-0005-0000-0000-0000C59E0000}"/>
    <cellStyle name="Normal 2 8_3. Chng in credit spreads" xfId="50475" xr:uid="{00000000-0005-0000-0000-0000C69E0000}"/>
    <cellStyle name="Normal 2 9" xfId="8352" xr:uid="{00000000-0005-0000-0000-0000C79E0000}"/>
    <cellStyle name="Normal 2 9 10" xfId="28250" xr:uid="{00000000-0005-0000-0000-0000C89E0000}"/>
    <cellStyle name="Normal 2 9 10 2" xfId="28251" xr:uid="{00000000-0005-0000-0000-0000C99E0000}"/>
    <cellStyle name="Normal 2 9 10 3" xfId="28252" xr:uid="{00000000-0005-0000-0000-0000CA9E0000}"/>
    <cellStyle name="Normal 2 9 10_AVA DVA EL" xfId="28253" xr:uid="{00000000-0005-0000-0000-0000CB9E0000}"/>
    <cellStyle name="Normal 2 9 11" xfId="28254" xr:uid="{00000000-0005-0000-0000-0000CC9E0000}"/>
    <cellStyle name="Normal 2 9 11 2" xfId="28255" xr:uid="{00000000-0005-0000-0000-0000CD9E0000}"/>
    <cellStyle name="Normal 2 9 11 3" xfId="28256" xr:uid="{00000000-0005-0000-0000-0000CE9E0000}"/>
    <cellStyle name="Normal 2 9 11_AVA DVA EL" xfId="28257" xr:uid="{00000000-0005-0000-0000-0000CF9E0000}"/>
    <cellStyle name="Normal 2 9 12" xfId="28258" xr:uid="{00000000-0005-0000-0000-0000D09E0000}"/>
    <cellStyle name="Normal 2 9 13" xfId="50476" xr:uid="{00000000-0005-0000-0000-0000D19E0000}"/>
    <cellStyle name="Normal 2 9 2" xfId="8353" xr:uid="{00000000-0005-0000-0000-0000D29E0000}"/>
    <cellStyle name="Normal 2 9 2 10" xfId="28259" xr:uid="{00000000-0005-0000-0000-0000D39E0000}"/>
    <cellStyle name="Normal 2 9 2 10 2" xfId="28260" xr:uid="{00000000-0005-0000-0000-0000D49E0000}"/>
    <cellStyle name="Normal 2 9 2 10 3" xfId="28261" xr:uid="{00000000-0005-0000-0000-0000D59E0000}"/>
    <cellStyle name="Normal 2 9 2 10_AVA DVA EL" xfId="28262" xr:uid="{00000000-0005-0000-0000-0000D69E0000}"/>
    <cellStyle name="Normal 2 9 2 11" xfId="28263" xr:uid="{00000000-0005-0000-0000-0000D79E0000}"/>
    <cellStyle name="Normal 2 9 2 12" xfId="50477" xr:uid="{00000000-0005-0000-0000-0000D89E0000}"/>
    <cellStyle name="Normal 2 9 2 2" xfId="28264" xr:uid="{00000000-0005-0000-0000-0000D99E0000}"/>
    <cellStyle name="Normal 2 9 2 2 2" xfId="28265" xr:uid="{00000000-0005-0000-0000-0000DA9E0000}"/>
    <cellStyle name="Normal 2 9 2 2 2 2" xfId="28266" xr:uid="{00000000-0005-0000-0000-0000DB9E0000}"/>
    <cellStyle name="Normal 2 9 2 2 2 3" xfId="28267" xr:uid="{00000000-0005-0000-0000-0000DC9E0000}"/>
    <cellStyle name="Normal 2 9 2 2 2_AVA DVA EL" xfId="28268" xr:uid="{00000000-0005-0000-0000-0000DD9E0000}"/>
    <cellStyle name="Normal 2 9 2 2 3" xfId="28269" xr:uid="{00000000-0005-0000-0000-0000DE9E0000}"/>
    <cellStyle name="Normal 2 9 2 2 3 2" xfId="28270" xr:uid="{00000000-0005-0000-0000-0000DF9E0000}"/>
    <cellStyle name="Normal 2 9 2 2 3 3" xfId="28271" xr:uid="{00000000-0005-0000-0000-0000E09E0000}"/>
    <cellStyle name="Normal 2 9 2 2 3_AVA DVA EL" xfId="28272" xr:uid="{00000000-0005-0000-0000-0000E19E0000}"/>
    <cellStyle name="Normal 2 9 2 2 4" xfId="28273" xr:uid="{00000000-0005-0000-0000-0000E29E0000}"/>
    <cellStyle name="Normal 2 9 2 2 5" xfId="28274" xr:uid="{00000000-0005-0000-0000-0000E39E0000}"/>
    <cellStyle name="Normal 2 9 2 2 6" xfId="50478" xr:uid="{00000000-0005-0000-0000-0000E49E0000}"/>
    <cellStyle name="Normal 2 9 2 2_AVA DVA EL" xfId="28275" xr:uid="{00000000-0005-0000-0000-0000E59E0000}"/>
    <cellStyle name="Normal 2 9 2 3" xfId="28276" xr:uid="{00000000-0005-0000-0000-0000E69E0000}"/>
    <cellStyle name="Normal 2 9 2 3 2" xfId="28277" xr:uid="{00000000-0005-0000-0000-0000E79E0000}"/>
    <cellStyle name="Normal 2 9 2 3 3" xfId="28278" xr:uid="{00000000-0005-0000-0000-0000E89E0000}"/>
    <cellStyle name="Normal 2 9 2 3_AVA DVA EL" xfId="28279" xr:uid="{00000000-0005-0000-0000-0000E99E0000}"/>
    <cellStyle name="Normal 2 9 2 4" xfId="28280" xr:uid="{00000000-0005-0000-0000-0000EA9E0000}"/>
    <cellStyle name="Normal 2 9 2 4 2" xfId="28281" xr:uid="{00000000-0005-0000-0000-0000EB9E0000}"/>
    <cellStyle name="Normal 2 9 2 4 3" xfId="28282" xr:uid="{00000000-0005-0000-0000-0000EC9E0000}"/>
    <cellStyle name="Normal 2 9 2 4_AVA DVA EL" xfId="28283" xr:uid="{00000000-0005-0000-0000-0000ED9E0000}"/>
    <cellStyle name="Normal 2 9 2 5" xfId="28284" xr:uid="{00000000-0005-0000-0000-0000EE9E0000}"/>
    <cellStyle name="Normal 2 9 2 5 2" xfId="28285" xr:uid="{00000000-0005-0000-0000-0000EF9E0000}"/>
    <cellStyle name="Normal 2 9 2 5 3" xfId="28286" xr:uid="{00000000-0005-0000-0000-0000F09E0000}"/>
    <cellStyle name="Normal 2 9 2 5_AVA DVA EL" xfId="28287" xr:uid="{00000000-0005-0000-0000-0000F19E0000}"/>
    <cellStyle name="Normal 2 9 2 6" xfId="28288" xr:uid="{00000000-0005-0000-0000-0000F29E0000}"/>
    <cellStyle name="Normal 2 9 2 6 2" xfId="28289" xr:uid="{00000000-0005-0000-0000-0000F39E0000}"/>
    <cellStyle name="Normal 2 9 2 6 3" xfId="28290" xr:uid="{00000000-0005-0000-0000-0000F49E0000}"/>
    <cellStyle name="Normal 2 9 2 6_AVA DVA EL" xfId="28291" xr:uid="{00000000-0005-0000-0000-0000F59E0000}"/>
    <cellStyle name="Normal 2 9 2 7" xfId="28292" xr:uid="{00000000-0005-0000-0000-0000F69E0000}"/>
    <cellStyle name="Normal 2 9 2 7 2" xfId="28293" xr:uid="{00000000-0005-0000-0000-0000F79E0000}"/>
    <cellStyle name="Normal 2 9 2 7 3" xfId="28294" xr:uid="{00000000-0005-0000-0000-0000F89E0000}"/>
    <cellStyle name="Normal 2 9 2 7_AVA DVA EL" xfId="28295" xr:uid="{00000000-0005-0000-0000-0000F99E0000}"/>
    <cellStyle name="Normal 2 9 2 8" xfId="28296" xr:uid="{00000000-0005-0000-0000-0000FA9E0000}"/>
    <cellStyle name="Normal 2 9 2 8 2" xfId="28297" xr:uid="{00000000-0005-0000-0000-0000FB9E0000}"/>
    <cellStyle name="Normal 2 9 2 8 3" xfId="28298" xr:uid="{00000000-0005-0000-0000-0000FC9E0000}"/>
    <cellStyle name="Normal 2 9 2 8_AVA DVA EL" xfId="28299" xr:uid="{00000000-0005-0000-0000-0000FD9E0000}"/>
    <cellStyle name="Normal 2 9 2 9" xfId="28300" xr:uid="{00000000-0005-0000-0000-0000FE9E0000}"/>
    <cellStyle name="Normal 2 9 2 9 2" xfId="28301" xr:uid="{00000000-0005-0000-0000-0000FF9E0000}"/>
    <cellStyle name="Normal 2 9 2 9 3" xfId="28302" xr:uid="{00000000-0005-0000-0000-0000009F0000}"/>
    <cellStyle name="Normal 2 9 2 9_AVA DVA EL" xfId="28303" xr:uid="{00000000-0005-0000-0000-0000019F0000}"/>
    <cellStyle name="Normal 2 9 2_3. Chng in credit spreads" xfId="50479" xr:uid="{00000000-0005-0000-0000-0000029F0000}"/>
    <cellStyle name="Normal 2 9 3" xfId="8354" xr:uid="{00000000-0005-0000-0000-0000039F0000}"/>
    <cellStyle name="Normal 2 9 3 2" xfId="28304" xr:uid="{00000000-0005-0000-0000-0000049F0000}"/>
    <cellStyle name="Normal 2 9 3 2 2" xfId="28305" xr:uid="{00000000-0005-0000-0000-0000059F0000}"/>
    <cellStyle name="Normal 2 9 3 2 3" xfId="28306" xr:uid="{00000000-0005-0000-0000-0000069F0000}"/>
    <cellStyle name="Normal 2 9 3 2 4" xfId="50480" xr:uid="{00000000-0005-0000-0000-0000079F0000}"/>
    <cellStyle name="Normal 2 9 3 2_AVA DVA EL" xfId="28307" xr:uid="{00000000-0005-0000-0000-0000089F0000}"/>
    <cellStyle name="Normal 2 9 3 3" xfId="28308" xr:uid="{00000000-0005-0000-0000-0000099F0000}"/>
    <cellStyle name="Normal 2 9 3 3 2" xfId="28309" xr:uid="{00000000-0005-0000-0000-00000A9F0000}"/>
    <cellStyle name="Normal 2 9 3 3 3" xfId="28310" xr:uid="{00000000-0005-0000-0000-00000B9F0000}"/>
    <cellStyle name="Normal 2 9 3 3_AVA DVA EL" xfId="28311" xr:uid="{00000000-0005-0000-0000-00000C9F0000}"/>
    <cellStyle name="Normal 2 9 3 4" xfId="28312" xr:uid="{00000000-0005-0000-0000-00000D9F0000}"/>
    <cellStyle name="Normal 2 9 3 4 2" xfId="28313" xr:uid="{00000000-0005-0000-0000-00000E9F0000}"/>
    <cellStyle name="Normal 2 9 3 4 3" xfId="28314" xr:uid="{00000000-0005-0000-0000-00000F9F0000}"/>
    <cellStyle name="Normal 2 9 3 4_AVA DVA EL" xfId="28315" xr:uid="{00000000-0005-0000-0000-0000109F0000}"/>
    <cellStyle name="Normal 2 9 3 5" xfId="28316" xr:uid="{00000000-0005-0000-0000-0000119F0000}"/>
    <cellStyle name="Normal 2 9 3 6" xfId="50481" xr:uid="{00000000-0005-0000-0000-0000129F0000}"/>
    <cellStyle name="Normal 2 9 3_3. Chng in credit spreads" xfId="50482" xr:uid="{00000000-0005-0000-0000-0000139F0000}"/>
    <cellStyle name="Normal 2 9 4" xfId="8355" xr:uid="{00000000-0005-0000-0000-0000149F0000}"/>
    <cellStyle name="Normal 2 9 4 2" xfId="28317" xr:uid="{00000000-0005-0000-0000-0000159F0000}"/>
    <cellStyle name="Normal 2 9 4 2 2" xfId="28318" xr:uid="{00000000-0005-0000-0000-0000169F0000}"/>
    <cellStyle name="Normal 2 9 4 2 3" xfId="28319" xr:uid="{00000000-0005-0000-0000-0000179F0000}"/>
    <cellStyle name="Normal 2 9 4 2 4" xfId="50483" xr:uid="{00000000-0005-0000-0000-0000189F0000}"/>
    <cellStyle name="Normal 2 9 4 2_AVA DVA EL" xfId="28320" xr:uid="{00000000-0005-0000-0000-0000199F0000}"/>
    <cellStyle name="Normal 2 9 4 3" xfId="28321" xr:uid="{00000000-0005-0000-0000-00001A9F0000}"/>
    <cellStyle name="Normal 2 9 4 4" xfId="50484" xr:uid="{00000000-0005-0000-0000-00001B9F0000}"/>
    <cellStyle name="Normal 2 9 4_3. Chng in credit spreads" xfId="50485" xr:uid="{00000000-0005-0000-0000-00001C9F0000}"/>
    <cellStyle name="Normal 2 9 5" xfId="8356" xr:uid="{00000000-0005-0000-0000-00001D9F0000}"/>
    <cellStyle name="Normal 2 9 5 2" xfId="28322" xr:uid="{00000000-0005-0000-0000-00001E9F0000}"/>
    <cellStyle name="Normal 2 9 5 2 2" xfId="28323" xr:uid="{00000000-0005-0000-0000-00001F9F0000}"/>
    <cellStyle name="Normal 2 9 5 2 3" xfId="28324" xr:uid="{00000000-0005-0000-0000-0000209F0000}"/>
    <cellStyle name="Normal 2 9 5 2_AVA DVA EL" xfId="28325" xr:uid="{00000000-0005-0000-0000-0000219F0000}"/>
    <cellStyle name="Normal 2 9 5 3" xfId="28326" xr:uid="{00000000-0005-0000-0000-0000229F0000}"/>
    <cellStyle name="Normal 2 9 5 4" xfId="50486" xr:uid="{00000000-0005-0000-0000-0000239F0000}"/>
    <cellStyle name="Normal 2 9 5_AVA DVA EL" xfId="28327" xr:uid="{00000000-0005-0000-0000-0000249F0000}"/>
    <cellStyle name="Normal 2 9 6" xfId="8357" xr:uid="{00000000-0005-0000-0000-0000259F0000}"/>
    <cellStyle name="Normal 2 9 6 2" xfId="28328" xr:uid="{00000000-0005-0000-0000-0000269F0000}"/>
    <cellStyle name="Normal 2 9 6 2 2" xfId="28329" xr:uid="{00000000-0005-0000-0000-0000279F0000}"/>
    <cellStyle name="Normal 2 9 6 2 3" xfId="28330" xr:uid="{00000000-0005-0000-0000-0000289F0000}"/>
    <cellStyle name="Normal 2 9 6 2_AVA DVA EL" xfId="28331" xr:uid="{00000000-0005-0000-0000-0000299F0000}"/>
    <cellStyle name="Normal 2 9 6 3" xfId="28332" xr:uid="{00000000-0005-0000-0000-00002A9F0000}"/>
    <cellStyle name="Normal 2 9 6_AVA DVA EL" xfId="28333" xr:uid="{00000000-0005-0000-0000-00002B9F0000}"/>
    <cellStyle name="Normal 2 9 7" xfId="28334" xr:uid="{00000000-0005-0000-0000-00002C9F0000}"/>
    <cellStyle name="Normal 2 9 7 2" xfId="28335" xr:uid="{00000000-0005-0000-0000-00002D9F0000}"/>
    <cellStyle name="Normal 2 9 7 3" xfId="28336" xr:uid="{00000000-0005-0000-0000-00002E9F0000}"/>
    <cellStyle name="Normal 2 9 7_AVA DVA EL" xfId="28337" xr:uid="{00000000-0005-0000-0000-00002F9F0000}"/>
    <cellStyle name="Normal 2 9 8" xfId="28338" xr:uid="{00000000-0005-0000-0000-0000309F0000}"/>
    <cellStyle name="Normal 2 9 8 2" xfId="28339" xr:uid="{00000000-0005-0000-0000-0000319F0000}"/>
    <cellStyle name="Normal 2 9 8 3" xfId="28340" xr:uid="{00000000-0005-0000-0000-0000329F0000}"/>
    <cellStyle name="Normal 2 9 8_AVA DVA EL" xfId="28341" xr:uid="{00000000-0005-0000-0000-0000339F0000}"/>
    <cellStyle name="Normal 2 9 9" xfId="28342" xr:uid="{00000000-0005-0000-0000-0000349F0000}"/>
    <cellStyle name="Normal 2 9 9 2" xfId="28343" xr:uid="{00000000-0005-0000-0000-0000359F0000}"/>
    <cellStyle name="Normal 2 9 9 3" xfId="28344" xr:uid="{00000000-0005-0000-0000-0000369F0000}"/>
    <cellStyle name="Normal 2 9 9_AVA DVA EL" xfId="28345" xr:uid="{00000000-0005-0000-0000-0000379F0000}"/>
    <cellStyle name="Normal 2 9_3. Chng in credit spreads" xfId="50487" xr:uid="{00000000-0005-0000-0000-0000389F0000}"/>
    <cellStyle name="Normal 2_~0149226" xfId="8358" xr:uid="{00000000-0005-0000-0000-0000399F0000}"/>
    <cellStyle name="Normal 20" xfId="8359" xr:uid="{00000000-0005-0000-0000-00003A9F0000}"/>
    <cellStyle name="Normal 20 10" xfId="50488" xr:uid="{00000000-0005-0000-0000-00003B9F0000}"/>
    <cellStyle name="Normal 20 11" xfId="50489" xr:uid="{00000000-0005-0000-0000-00003C9F0000}"/>
    <cellStyle name="Normal 20 2" xfId="8360" xr:uid="{00000000-0005-0000-0000-00003D9F0000}"/>
    <cellStyle name="Normal 20 2 2" xfId="28346" xr:uid="{00000000-0005-0000-0000-00003E9F0000}"/>
    <cellStyle name="Normal 20 2 2 2" xfId="28347" xr:uid="{00000000-0005-0000-0000-00003F9F0000}"/>
    <cellStyle name="Normal 20 2 2 3" xfId="28348" xr:uid="{00000000-0005-0000-0000-0000409F0000}"/>
    <cellStyle name="Normal 20 2 2_AVA DVA EL" xfId="28349" xr:uid="{00000000-0005-0000-0000-0000419F0000}"/>
    <cellStyle name="Normal 20 2 3" xfId="28350" xr:uid="{00000000-0005-0000-0000-0000429F0000}"/>
    <cellStyle name="Normal 20 2 4" xfId="50490" xr:uid="{00000000-0005-0000-0000-0000439F0000}"/>
    <cellStyle name="Normal 20 2_AVA DVA EL" xfId="28351" xr:uid="{00000000-0005-0000-0000-0000449F0000}"/>
    <cellStyle name="Normal 20 3" xfId="8361" xr:uid="{00000000-0005-0000-0000-0000459F0000}"/>
    <cellStyle name="Normal 20 3 2" xfId="28352" xr:uid="{00000000-0005-0000-0000-0000469F0000}"/>
    <cellStyle name="Normal 20 3 3" xfId="50491" xr:uid="{00000000-0005-0000-0000-0000479F0000}"/>
    <cellStyle name="Normal 20 3_AVA DVA EL" xfId="28353" xr:uid="{00000000-0005-0000-0000-0000489F0000}"/>
    <cellStyle name="Normal 20 4" xfId="8362" xr:uid="{00000000-0005-0000-0000-0000499F0000}"/>
    <cellStyle name="Normal 20 4 2" xfId="28354" xr:uid="{00000000-0005-0000-0000-00004A9F0000}"/>
    <cellStyle name="Normal 20 4 3" xfId="50492" xr:uid="{00000000-0005-0000-0000-00004B9F0000}"/>
    <cellStyle name="Normal 20 4_AVA DVA EL" xfId="28355" xr:uid="{00000000-0005-0000-0000-00004C9F0000}"/>
    <cellStyle name="Normal 20 5" xfId="8363" xr:uid="{00000000-0005-0000-0000-00004D9F0000}"/>
    <cellStyle name="Normal 20 5 2" xfId="28356" xr:uid="{00000000-0005-0000-0000-00004E9F0000}"/>
    <cellStyle name="Normal 20 5_AVA DVA EL" xfId="28357" xr:uid="{00000000-0005-0000-0000-00004F9F0000}"/>
    <cellStyle name="Normal 20 6" xfId="8364" xr:uid="{00000000-0005-0000-0000-0000509F0000}"/>
    <cellStyle name="Normal 20 6 2" xfId="28358" xr:uid="{00000000-0005-0000-0000-0000519F0000}"/>
    <cellStyle name="Normal 20 6_AVA DVA EL" xfId="28359" xr:uid="{00000000-0005-0000-0000-0000529F0000}"/>
    <cellStyle name="Normal 20 7" xfId="8365" xr:uid="{00000000-0005-0000-0000-0000539F0000}"/>
    <cellStyle name="Normal 20 7 2" xfId="28360" xr:uid="{00000000-0005-0000-0000-0000549F0000}"/>
    <cellStyle name="Normal 20 7_AVA DVA EL" xfId="28361" xr:uid="{00000000-0005-0000-0000-0000559F0000}"/>
    <cellStyle name="Normal 20 8" xfId="28362" xr:uid="{00000000-0005-0000-0000-0000569F0000}"/>
    <cellStyle name="Normal 20 8 2" xfId="28363" xr:uid="{00000000-0005-0000-0000-0000579F0000}"/>
    <cellStyle name="Normal 20 8 3" xfId="28364" xr:uid="{00000000-0005-0000-0000-0000589F0000}"/>
    <cellStyle name="Normal 20 8_AVA DVA EL" xfId="28365" xr:uid="{00000000-0005-0000-0000-0000599F0000}"/>
    <cellStyle name="Normal 20 9" xfId="28366" xr:uid="{00000000-0005-0000-0000-00005A9F0000}"/>
    <cellStyle name="Normal 20_7. Other MTM adjustments" xfId="50493" xr:uid="{00000000-0005-0000-0000-00005B9F0000}"/>
    <cellStyle name="Normal 21" xfId="8366" xr:uid="{00000000-0005-0000-0000-00005C9F0000}"/>
    <cellStyle name="Normal 21 10" xfId="50494" xr:uid="{00000000-0005-0000-0000-00005D9F0000}"/>
    <cellStyle name="Normal 21 11" xfId="50495" xr:uid="{00000000-0005-0000-0000-00005E9F0000}"/>
    <cellStyle name="Normal 21 2" xfId="8367" xr:uid="{00000000-0005-0000-0000-00005F9F0000}"/>
    <cellStyle name="Normal 21 2 2" xfId="28367" xr:uid="{00000000-0005-0000-0000-0000609F0000}"/>
    <cellStyle name="Normal 21 2 2 2" xfId="28368" xr:uid="{00000000-0005-0000-0000-0000619F0000}"/>
    <cellStyle name="Normal 21 2 2 2 2" xfId="50496" xr:uid="{00000000-0005-0000-0000-0000629F0000}"/>
    <cellStyle name="Normal 21 2 2 2 2 2" xfId="50497" xr:uid="{00000000-0005-0000-0000-0000639F0000}"/>
    <cellStyle name="Normal 21 2 2 2 3" xfId="50498" xr:uid="{00000000-0005-0000-0000-0000649F0000}"/>
    <cellStyle name="Normal 21 2 2 2 4" xfId="50499" xr:uid="{00000000-0005-0000-0000-0000659F0000}"/>
    <cellStyle name="Normal 21 2 2 2_3. Chng in credit spreads" xfId="50500" xr:uid="{00000000-0005-0000-0000-0000669F0000}"/>
    <cellStyle name="Normal 21 2 2 3" xfId="28369" xr:uid="{00000000-0005-0000-0000-0000679F0000}"/>
    <cellStyle name="Normal 21 2 2 3 2" xfId="50501" xr:uid="{00000000-0005-0000-0000-0000689F0000}"/>
    <cellStyle name="Normal 21 2 2 4" xfId="50502" xr:uid="{00000000-0005-0000-0000-0000699F0000}"/>
    <cellStyle name="Normal 21 2 2 5" xfId="50503" xr:uid="{00000000-0005-0000-0000-00006A9F0000}"/>
    <cellStyle name="Normal 21 2 2_3. Chng in credit spreads" xfId="50504" xr:uid="{00000000-0005-0000-0000-00006B9F0000}"/>
    <cellStyle name="Normal 21 2 3" xfId="28370" xr:uid="{00000000-0005-0000-0000-00006C9F0000}"/>
    <cellStyle name="Normal 21 2 3 2" xfId="28371" xr:uid="{00000000-0005-0000-0000-00006D9F0000}"/>
    <cellStyle name="Normal 21 2 3 2 2" xfId="50505" xr:uid="{00000000-0005-0000-0000-00006E9F0000}"/>
    <cellStyle name="Normal 21 2 3 2 2 2" xfId="50506" xr:uid="{00000000-0005-0000-0000-00006F9F0000}"/>
    <cellStyle name="Normal 21 2 3 2 3" xfId="50507" xr:uid="{00000000-0005-0000-0000-0000709F0000}"/>
    <cellStyle name="Normal 21 2 3 2 4" xfId="50508" xr:uid="{00000000-0005-0000-0000-0000719F0000}"/>
    <cellStyle name="Normal 21 2 3 2_3. Chng in credit spreads" xfId="50509" xr:uid="{00000000-0005-0000-0000-0000729F0000}"/>
    <cellStyle name="Normal 21 2 3 3" xfId="28372" xr:uid="{00000000-0005-0000-0000-0000739F0000}"/>
    <cellStyle name="Normal 21 2 3 3 2" xfId="50510" xr:uid="{00000000-0005-0000-0000-0000749F0000}"/>
    <cellStyle name="Normal 21 2 3 4" xfId="50511" xr:uid="{00000000-0005-0000-0000-0000759F0000}"/>
    <cellStyle name="Normal 21 2 3 5" xfId="50512" xr:uid="{00000000-0005-0000-0000-0000769F0000}"/>
    <cellStyle name="Normal 21 2 3_3. Chng in credit spreads" xfId="50513" xr:uid="{00000000-0005-0000-0000-0000779F0000}"/>
    <cellStyle name="Normal 21 2 4" xfId="28373" xr:uid="{00000000-0005-0000-0000-0000789F0000}"/>
    <cellStyle name="Normal 21 2 4 2" xfId="50514" xr:uid="{00000000-0005-0000-0000-0000799F0000}"/>
    <cellStyle name="Normal 21 2 4 2 2" xfId="50515" xr:uid="{00000000-0005-0000-0000-00007A9F0000}"/>
    <cellStyle name="Normal 21 2 4 3" xfId="50516" xr:uid="{00000000-0005-0000-0000-00007B9F0000}"/>
    <cellStyle name="Normal 21 2 4 4" xfId="50517" xr:uid="{00000000-0005-0000-0000-00007C9F0000}"/>
    <cellStyle name="Normal 21 2 4_3. Chng in credit spreads" xfId="50518" xr:uid="{00000000-0005-0000-0000-00007D9F0000}"/>
    <cellStyle name="Normal 21 2 5" xfId="50519" xr:uid="{00000000-0005-0000-0000-00007E9F0000}"/>
    <cellStyle name="Normal 21 2 5 2" xfId="50520" xr:uid="{00000000-0005-0000-0000-00007F9F0000}"/>
    <cellStyle name="Normal 21 2 6" xfId="50521" xr:uid="{00000000-0005-0000-0000-0000809F0000}"/>
    <cellStyle name="Normal 21 2 7" xfId="50522" xr:uid="{00000000-0005-0000-0000-0000819F0000}"/>
    <cellStyle name="Normal 21 2_3. Chng in credit spreads" xfId="50523" xr:uid="{00000000-0005-0000-0000-0000829F0000}"/>
    <cellStyle name="Normal 21 3" xfId="8368" xr:uid="{00000000-0005-0000-0000-0000839F0000}"/>
    <cellStyle name="Normal 21 3 2" xfId="28374" xr:uid="{00000000-0005-0000-0000-0000849F0000}"/>
    <cellStyle name="Normal 21 3 2 2" xfId="28375" xr:uid="{00000000-0005-0000-0000-0000859F0000}"/>
    <cellStyle name="Normal 21 3 2 2 2" xfId="50524" xr:uid="{00000000-0005-0000-0000-0000869F0000}"/>
    <cellStyle name="Normal 21 3 2 3" xfId="28376" xr:uid="{00000000-0005-0000-0000-0000879F0000}"/>
    <cellStyle name="Normal 21 3 2 3 2" xfId="50525" xr:uid="{00000000-0005-0000-0000-0000889F0000}"/>
    <cellStyle name="Normal 21 3 2 4" xfId="50526" xr:uid="{00000000-0005-0000-0000-0000899F0000}"/>
    <cellStyle name="Normal 21 3 2_3. Chng in credit spreads" xfId="50527" xr:uid="{00000000-0005-0000-0000-00008A9F0000}"/>
    <cellStyle name="Normal 21 3 3" xfId="28377" xr:uid="{00000000-0005-0000-0000-00008B9F0000}"/>
    <cellStyle name="Normal 21 3 3 2" xfId="28378" xr:uid="{00000000-0005-0000-0000-00008C9F0000}"/>
    <cellStyle name="Normal 21 3 3 3" xfId="28379" xr:uid="{00000000-0005-0000-0000-00008D9F0000}"/>
    <cellStyle name="Normal 21 3 3 4" xfId="50528" xr:uid="{00000000-0005-0000-0000-00008E9F0000}"/>
    <cellStyle name="Normal 21 3 3_AVA DVA EL" xfId="28380" xr:uid="{00000000-0005-0000-0000-00008F9F0000}"/>
    <cellStyle name="Normal 21 3 4" xfId="28381" xr:uid="{00000000-0005-0000-0000-0000909F0000}"/>
    <cellStyle name="Normal 21 3 4 2" xfId="50529" xr:uid="{00000000-0005-0000-0000-0000919F0000}"/>
    <cellStyle name="Normal 21 3 5" xfId="50530" xr:uid="{00000000-0005-0000-0000-0000929F0000}"/>
    <cellStyle name="Normal 21 3_3. Chng in credit spreads" xfId="50531" xr:uid="{00000000-0005-0000-0000-0000939F0000}"/>
    <cellStyle name="Normal 21 4" xfId="8369" xr:uid="{00000000-0005-0000-0000-0000949F0000}"/>
    <cellStyle name="Normal 21 4 2" xfId="28382" xr:uid="{00000000-0005-0000-0000-0000959F0000}"/>
    <cellStyle name="Normal 21 4 2 2" xfId="28383" xr:uid="{00000000-0005-0000-0000-0000969F0000}"/>
    <cellStyle name="Normal 21 4 2 3" xfId="28384" xr:uid="{00000000-0005-0000-0000-0000979F0000}"/>
    <cellStyle name="Normal 21 4 2_AVA DVA EL" xfId="28385" xr:uid="{00000000-0005-0000-0000-0000989F0000}"/>
    <cellStyle name="Normal 21 4 3" xfId="28386" xr:uid="{00000000-0005-0000-0000-0000999F0000}"/>
    <cellStyle name="Normal 21 4 3 2" xfId="28387" xr:uid="{00000000-0005-0000-0000-00009A9F0000}"/>
    <cellStyle name="Normal 21 4 3 3" xfId="28388" xr:uid="{00000000-0005-0000-0000-00009B9F0000}"/>
    <cellStyle name="Normal 21 4 3_AVA DVA EL" xfId="28389" xr:uid="{00000000-0005-0000-0000-00009C9F0000}"/>
    <cellStyle name="Normal 21 4 4" xfId="28390" xr:uid="{00000000-0005-0000-0000-00009D9F0000}"/>
    <cellStyle name="Normal 21 4 5" xfId="50532" xr:uid="{00000000-0005-0000-0000-00009E9F0000}"/>
    <cellStyle name="Normal 21 4_AVA DVA EL" xfId="28391" xr:uid="{00000000-0005-0000-0000-00009F9F0000}"/>
    <cellStyle name="Normal 21 5" xfId="8370" xr:uid="{00000000-0005-0000-0000-0000A09F0000}"/>
    <cellStyle name="Normal 21 5 2" xfId="28392" xr:uid="{00000000-0005-0000-0000-0000A19F0000}"/>
    <cellStyle name="Normal 21 5 2 2" xfId="28393" xr:uid="{00000000-0005-0000-0000-0000A29F0000}"/>
    <cellStyle name="Normal 21 5 2 3" xfId="28394" xr:uid="{00000000-0005-0000-0000-0000A39F0000}"/>
    <cellStyle name="Normal 21 5 2_AVA DVA EL" xfId="28395" xr:uid="{00000000-0005-0000-0000-0000A49F0000}"/>
    <cellStyle name="Normal 21 5 3" xfId="28396" xr:uid="{00000000-0005-0000-0000-0000A59F0000}"/>
    <cellStyle name="Normal 21 5 3 2" xfId="28397" xr:uid="{00000000-0005-0000-0000-0000A69F0000}"/>
    <cellStyle name="Normal 21 5 3 3" xfId="28398" xr:uid="{00000000-0005-0000-0000-0000A79F0000}"/>
    <cellStyle name="Normal 21 5 3_AVA DVA EL" xfId="28399" xr:uid="{00000000-0005-0000-0000-0000A89F0000}"/>
    <cellStyle name="Normal 21 5 4" xfId="28400" xr:uid="{00000000-0005-0000-0000-0000A99F0000}"/>
    <cellStyle name="Normal 21 5 5" xfId="50533" xr:uid="{00000000-0005-0000-0000-0000AA9F0000}"/>
    <cellStyle name="Normal 21 5_AVA DVA EL" xfId="28401" xr:uid="{00000000-0005-0000-0000-0000AB9F0000}"/>
    <cellStyle name="Normal 21 6" xfId="8371" xr:uid="{00000000-0005-0000-0000-0000AC9F0000}"/>
    <cellStyle name="Normal 21 6 2" xfId="28402" xr:uid="{00000000-0005-0000-0000-0000AD9F0000}"/>
    <cellStyle name="Normal 21 6 2 2" xfId="28403" xr:uid="{00000000-0005-0000-0000-0000AE9F0000}"/>
    <cellStyle name="Normal 21 6 2 3" xfId="28404" xr:uid="{00000000-0005-0000-0000-0000AF9F0000}"/>
    <cellStyle name="Normal 21 6 2_AVA DVA EL" xfId="28405" xr:uid="{00000000-0005-0000-0000-0000B09F0000}"/>
    <cellStyle name="Normal 21 6 3" xfId="28406" xr:uid="{00000000-0005-0000-0000-0000B19F0000}"/>
    <cellStyle name="Normal 21 6 3 2" xfId="28407" xr:uid="{00000000-0005-0000-0000-0000B29F0000}"/>
    <cellStyle name="Normal 21 6 3 3" xfId="28408" xr:uid="{00000000-0005-0000-0000-0000B39F0000}"/>
    <cellStyle name="Normal 21 6 3_AVA DVA EL" xfId="28409" xr:uid="{00000000-0005-0000-0000-0000B49F0000}"/>
    <cellStyle name="Normal 21 6 4" xfId="28410" xr:uid="{00000000-0005-0000-0000-0000B59F0000}"/>
    <cellStyle name="Normal 21 6_AVA DVA EL" xfId="28411" xr:uid="{00000000-0005-0000-0000-0000B69F0000}"/>
    <cellStyle name="Normal 21 7" xfId="8372" xr:uid="{00000000-0005-0000-0000-0000B79F0000}"/>
    <cellStyle name="Normal 21 7 2" xfId="28412" xr:uid="{00000000-0005-0000-0000-0000B89F0000}"/>
    <cellStyle name="Normal 21 7 2 2" xfId="28413" xr:uid="{00000000-0005-0000-0000-0000B99F0000}"/>
    <cellStyle name="Normal 21 7 2 3" xfId="28414" xr:uid="{00000000-0005-0000-0000-0000BA9F0000}"/>
    <cellStyle name="Normal 21 7 2_AVA DVA EL" xfId="28415" xr:uid="{00000000-0005-0000-0000-0000BB9F0000}"/>
    <cellStyle name="Normal 21 7 3" xfId="28416" xr:uid="{00000000-0005-0000-0000-0000BC9F0000}"/>
    <cellStyle name="Normal 21 7 3 2" xfId="28417" xr:uid="{00000000-0005-0000-0000-0000BD9F0000}"/>
    <cellStyle name="Normal 21 7 3 3" xfId="28418" xr:uid="{00000000-0005-0000-0000-0000BE9F0000}"/>
    <cellStyle name="Normal 21 7 3_AVA DVA EL" xfId="28419" xr:uid="{00000000-0005-0000-0000-0000BF9F0000}"/>
    <cellStyle name="Normal 21 7 4" xfId="28420" xr:uid="{00000000-0005-0000-0000-0000C09F0000}"/>
    <cellStyle name="Normal 21 7_AVA DVA EL" xfId="28421" xr:uid="{00000000-0005-0000-0000-0000C19F0000}"/>
    <cellStyle name="Normal 21 8" xfId="28422" xr:uid="{00000000-0005-0000-0000-0000C29F0000}"/>
    <cellStyle name="Normal 21 8 2" xfId="28423" xr:uid="{00000000-0005-0000-0000-0000C39F0000}"/>
    <cellStyle name="Normal 21 8 3" xfId="28424" xr:uid="{00000000-0005-0000-0000-0000C49F0000}"/>
    <cellStyle name="Normal 21 8_AVA DVA EL" xfId="28425" xr:uid="{00000000-0005-0000-0000-0000C59F0000}"/>
    <cellStyle name="Normal 21 9" xfId="28426" xr:uid="{00000000-0005-0000-0000-0000C69F0000}"/>
    <cellStyle name="Normal 21_7. Other MTM adjustments" xfId="50534" xr:uid="{00000000-0005-0000-0000-0000C79F0000}"/>
    <cellStyle name="Normal 22" xfId="8373" xr:uid="{00000000-0005-0000-0000-0000C89F0000}"/>
    <cellStyle name="Normal 22 2" xfId="28427" xr:uid="{00000000-0005-0000-0000-0000C99F0000}"/>
    <cellStyle name="Normal 22 2 2" xfId="28428" xr:uid="{00000000-0005-0000-0000-0000CA9F0000}"/>
    <cellStyle name="Normal 22 2 3" xfId="28429" xr:uid="{00000000-0005-0000-0000-0000CB9F0000}"/>
    <cellStyle name="Normal 22 2 4" xfId="50535" xr:uid="{00000000-0005-0000-0000-0000CC9F0000}"/>
    <cellStyle name="Normal 22 2_AVA DVA EL" xfId="28430" xr:uid="{00000000-0005-0000-0000-0000CD9F0000}"/>
    <cellStyle name="Normal 22 3" xfId="28431" xr:uid="{00000000-0005-0000-0000-0000CE9F0000}"/>
    <cellStyle name="Normal 22 3 2" xfId="50536" xr:uid="{00000000-0005-0000-0000-0000CF9F0000}"/>
    <cellStyle name="Normal 22 4" xfId="50537" xr:uid="{00000000-0005-0000-0000-0000D09F0000}"/>
    <cellStyle name="Normal 22 4 2" xfId="50538" xr:uid="{00000000-0005-0000-0000-0000D19F0000}"/>
    <cellStyle name="Normal 22 5" xfId="50539" xr:uid="{00000000-0005-0000-0000-0000D29F0000}"/>
    <cellStyle name="Normal 22 6" xfId="50540" xr:uid="{00000000-0005-0000-0000-0000D39F0000}"/>
    <cellStyle name="Normal 22_7. Other MTM adjustments" xfId="50541" xr:uid="{00000000-0005-0000-0000-0000D49F0000}"/>
    <cellStyle name="Normal 23" xfId="8374" xr:uid="{00000000-0005-0000-0000-0000D59F0000}"/>
    <cellStyle name="Normal 23 2" xfId="28432" xr:uid="{00000000-0005-0000-0000-0000D69F0000}"/>
    <cellStyle name="Normal 23 2 2" xfId="28433" xr:uid="{00000000-0005-0000-0000-0000D79F0000}"/>
    <cellStyle name="Normal 23 2 3" xfId="28434" xr:uid="{00000000-0005-0000-0000-0000D89F0000}"/>
    <cellStyle name="Normal 23 2 4" xfId="50542" xr:uid="{00000000-0005-0000-0000-0000D99F0000}"/>
    <cellStyle name="Normal 23 2_AVA DVA EL" xfId="28435" xr:uid="{00000000-0005-0000-0000-0000DA9F0000}"/>
    <cellStyle name="Normal 23 3" xfId="28436" xr:uid="{00000000-0005-0000-0000-0000DB9F0000}"/>
    <cellStyle name="Normal 23 3 2" xfId="28437" xr:uid="{00000000-0005-0000-0000-0000DC9F0000}"/>
    <cellStyle name="Normal 23 3 2 2" xfId="50543" xr:uid="{00000000-0005-0000-0000-0000DD9F0000}"/>
    <cellStyle name="Normal 23 3 2 2 2" xfId="50544" xr:uid="{00000000-0005-0000-0000-0000DE9F0000}"/>
    <cellStyle name="Normal 23 3 2 3" xfId="50545" xr:uid="{00000000-0005-0000-0000-0000DF9F0000}"/>
    <cellStyle name="Normal 23 3 2 4" xfId="50546" xr:uid="{00000000-0005-0000-0000-0000E09F0000}"/>
    <cellStyle name="Normal 23 3 2_3. Chng in credit spreads" xfId="50547" xr:uid="{00000000-0005-0000-0000-0000E19F0000}"/>
    <cellStyle name="Normal 23 3 3" xfId="28438" xr:uid="{00000000-0005-0000-0000-0000E29F0000}"/>
    <cellStyle name="Normal 23 3 3 2" xfId="50548" xr:uid="{00000000-0005-0000-0000-0000E39F0000}"/>
    <cellStyle name="Normal 23 3 4" xfId="50549" xr:uid="{00000000-0005-0000-0000-0000E49F0000}"/>
    <cellStyle name="Normal 23 3 5" xfId="50550" xr:uid="{00000000-0005-0000-0000-0000E59F0000}"/>
    <cellStyle name="Normal 23 3_3. Chng in credit spreads" xfId="50551" xr:uid="{00000000-0005-0000-0000-0000E69F0000}"/>
    <cellStyle name="Normal 23 4" xfId="28439" xr:uid="{00000000-0005-0000-0000-0000E79F0000}"/>
    <cellStyle name="Normal 23 4 2" xfId="28440" xr:uid="{00000000-0005-0000-0000-0000E89F0000}"/>
    <cellStyle name="Normal 23 4 3" xfId="28441" xr:uid="{00000000-0005-0000-0000-0000E99F0000}"/>
    <cellStyle name="Normal 23 4 4" xfId="50552" xr:uid="{00000000-0005-0000-0000-0000EA9F0000}"/>
    <cellStyle name="Normal 23 4_AVA DVA EL" xfId="28442" xr:uid="{00000000-0005-0000-0000-0000EB9F0000}"/>
    <cellStyle name="Normal 23 5" xfId="28443" xr:uid="{00000000-0005-0000-0000-0000EC9F0000}"/>
    <cellStyle name="Normal 23 6" xfId="50553" xr:uid="{00000000-0005-0000-0000-0000ED9F0000}"/>
    <cellStyle name="Normal 23_7. Other MTM adjustments" xfId="50554" xr:uid="{00000000-0005-0000-0000-0000EE9F0000}"/>
    <cellStyle name="Normal 24" xfId="8375" xr:uid="{00000000-0005-0000-0000-0000EF9F0000}"/>
    <cellStyle name="Normal 24 2" xfId="8376" xr:uid="{00000000-0005-0000-0000-0000F09F0000}"/>
    <cellStyle name="Normal 24 2 2" xfId="50555" xr:uid="{00000000-0005-0000-0000-0000F19F0000}"/>
    <cellStyle name="Normal 24 3" xfId="28444" xr:uid="{00000000-0005-0000-0000-0000F29F0000}"/>
    <cellStyle name="Normal 24 3 2" xfId="28445" xr:uid="{00000000-0005-0000-0000-0000F39F0000}"/>
    <cellStyle name="Normal 24 3 3" xfId="28446" xr:uid="{00000000-0005-0000-0000-0000F49F0000}"/>
    <cellStyle name="Normal 24 3 4" xfId="50556" xr:uid="{00000000-0005-0000-0000-0000F59F0000}"/>
    <cellStyle name="Normal 24 3_AVA DVA EL" xfId="28447" xr:uid="{00000000-0005-0000-0000-0000F69F0000}"/>
    <cellStyle name="Normal 24 4" xfId="28448" xr:uid="{00000000-0005-0000-0000-0000F79F0000}"/>
    <cellStyle name="Normal 24 4 2" xfId="28449" xr:uid="{00000000-0005-0000-0000-0000F89F0000}"/>
    <cellStyle name="Normal 24 4 3" xfId="28450" xr:uid="{00000000-0005-0000-0000-0000F99F0000}"/>
    <cellStyle name="Normal 24 4_AVA DVA EL" xfId="28451" xr:uid="{00000000-0005-0000-0000-0000FA9F0000}"/>
    <cellStyle name="Normal 24 5" xfId="50557" xr:uid="{00000000-0005-0000-0000-0000FB9F0000}"/>
    <cellStyle name="Normal 24_7. Other MTM adjustments" xfId="50558" xr:uid="{00000000-0005-0000-0000-0000FC9F0000}"/>
    <cellStyle name="Normal 25" xfId="8377" xr:uid="{00000000-0005-0000-0000-0000FD9F0000}"/>
    <cellStyle name="Normal 25 2" xfId="8378" xr:uid="{00000000-0005-0000-0000-0000FE9F0000}"/>
    <cellStyle name="Normal 25 2 2" xfId="8379" xr:uid="{00000000-0005-0000-0000-0000FF9F0000}"/>
    <cellStyle name="Normal 25 2 2 2" xfId="28452" xr:uid="{00000000-0005-0000-0000-000000A00000}"/>
    <cellStyle name="Normal 25 2 2_AVA DVA EL" xfId="28453" xr:uid="{00000000-0005-0000-0000-000001A00000}"/>
    <cellStyle name="Normal 25 2 3" xfId="28454" xr:uid="{00000000-0005-0000-0000-000002A00000}"/>
    <cellStyle name="Normal 25 2 4" xfId="50559" xr:uid="{00000000-0005-0000-0000-000003A00000}"/>
    <cellStyle name="Normal 25 2_AVA DVA EL" xfId="28455" xr:uid="{00000000-0005-0000-0000-000004A00000}"/>
    <cellStyle name="Normal 25 3" xfId="8380" xr:uid="{00000000-0005-0000-0000-000005A00000}"/>
    <cellStyle name="Normal 25 3 2" xfId="28456" xr:uid="{00000000-0005-0000-0000-000006A00000}"/>
    <cellStyle name="Normal 25 3_AVA DVA EL" xfId="28457" xr:uid="{00000000-0005-0000-0000-000007A00000}"/>
    <cellStyle name="Normal 25 4" xfId="28458" xr:uid="{00000000-0005-0000-0000-000008A00000}"/>
    <cellStyle name="Normal 25 4 2" xfId="28459" xr:uid="{00000000-0005-0000-0000-000009A00000}"/>
    <cellStyle name="Normal 25 4 3" xfId="28460" xr:uid="{00000000-0005-0000-0000-00000AA00000}"/>
    <cellStyle name="Normal 25 4_AVA DVA EL" xfId="28461" xr:uid="{00000000-0005-0000-0000-00000BA00000}"/>
    <cellStyle name="Normal 25 5" xfId="28462" xr:uid="{00000000-0005-0000-0000-00000CA00000}"/>
    <cellStyle name="Normal 25 5 2" xfId="28463" xr:uid="{00000000-0005-0000-0000-00000DA00000}"/>
    <cellStyle name="Normal 25 5 3" xfId="28464" xr:uid="{00000000-0005-0000-0000-00000EA00000}"/>
    <cellStyle name="Normal 25 5_AVA DVA EL" xfId="28465" xr:uid="{00000000-0005-0000-0000-00000FA00000}"/>
    <cellStyle name="Normal 25 6" xfId="28466" xr:uid="{00000000-0005-0000-0000-000010A00000}"/>
    <cellStyle name="Normal 25 7" xfId="50560" xr:uid="{00000000-0005-0000-0000-000011A00000}"/>
    <cellStyle name="Normal 25 8" xfId="50561" xr:uid="{00000000-0005-0000-0000-000012A00000}"/>
    <cellStyle name="Normal 25 9" xfId="50562" xr:uid="{00000000-0005-0000-0000-000013A00000}"/>
    <cellStyle name="Normal 25_AVA DVA EL" xfId="28467" xr:uid="{00000000-0005-0000-0000-000014A00000}"/>
    <cellStyle name="Normal 26" xfId="8381" xr:uid="{00000000-0005-0000-0000-000015A00000}"/>
    <cellStyle name="Normal 26 2" xfId="8382" xr:uid="{00000000-0005-0000-0000-000016A00000}"/>
    <cellStyle name="Normal 26 2 2" xfId="28468" xr:uid="{00000000-0005-0000-0000-000017A00000}"/>
    <cellStyle name="Normal 26 2_AVA DVA EL" xfId="28469" xr:uid="{00000000-0005-0000-0000-000018A00000}"/>
    <cellStyle name="Normal 26 3" xfId="28470" xr:uid="{00000000-0005-0000-0000-000019A00000}"/>
    <cellStyle name="Normal 26 3 2" xfId="28471" xr:uid="{00000000-0005-0000-0000-00001AA00000}"/>
    <cellStyle name="Normal 26 3 3" xfId="28472" xr:uid="{00000000-0005-0000-0000-00001BA00000}"/>
    <cellStyle name="Normal 26 3 4" xfId="50563" xr:uid="{00000000-0005-0000-0000-00001CA00000}"/>
    <cellStyle name="Normal 26 3_AVA DVA EL" xfId="28473" xr:uid="{00000000-0005-0000-0000-00001DA00000}"/>
    <cellStyle name="Normal 26 4" xfId="28474" xr:uid="{00000000-0005-0000-0000-00001EA00000}"/>
    <cellStyle name="Normal 26 5" xfId="50564" xr:uid="{00000000-0005-0000-0000-00001FA00000}"/>
    <cellStyle name="Normal 26_3. Chng in credit spreads" xfId="50565" xr:uid="{00000000-0005-0000-0000-000020A00000}"/>
    <cellStyle name="Normal 27" xfId="8383" xr:uid="{00000000-0005-0000-0000-000021A00000}"/>
    <cellStyle name="Normal 27 2" xfId="8384" xr:uid="{00000000-0005-0000-0000-000022A00000}"/>
    <cellStyle name="Normal 27 2 2" xfId="28475" xr:uid="{00000000-0005-0000-0000-000023A00000}"/>
    <cellStyle name="Normal 27 2 2 2" xfId="28476" xr:uid="{00000000-0005-0000-0000-000024A00000}"/>
    <cellStyle name="Normal 27 2 2 3" xfId="28477" xr:uid="{00000000-0005-0000-0000-000025A00000}"/>
    <cellStyle name="Normal 27 2 2_AVA DVA EL" xfId="28478" xr:uid="{00000000-0005-0000-0000-000026A00000}"/>
    <cellStyle name="Normal 27 2 3" xfId="28479" xr:uid="{00000000-0005-0000-0000-000027A00000}"/>
    <cellStyle name="Normal 27 2 4" xfId="50566" xr:uid="{00000000-0005-0000-0000-000028A00000}"/>
    <cellStyle name="Normal 27 2_AVA DVA EL" xfId="28480" xr:uid="{00000000-0005-0000-0000-000029A00000}"/>
    <cellStyle name="Normal 27 3" xfId="28481" xr:uid="{00000000-0005-0000-0000-00002AA00000}"/>
    <cellStyle name="Normal 27 3 2" xfId="28482" xr:uid="{00000000-0005-0000-0000-00002BA00000}"/>
    <cellStyle name="Normal 27 3 3" xfId="28483" xr:uid="{00000000-0005-0000-0000-00002CA00000}"/>
    <cellStyle name="Normal 27 3 4" xfId="50567" xr:uid="{00000000-0005-0000-0000-00002DA00000}"/>
    <cellStyle name="Normal 27 3_AVA DVA EL" xfId="28484" xr:uid="{00000000-0005-0000-0000-00002EA00000}"/>
    <cellStyle name="Normal 27 4" xfId="28485" xr:uid="{00000000-0005-0000-0000-00002FA00000}"/>
    <cellStyle name="Normal 27 5" xfId="50568" xr:uid="{00000000-0005-0000-0000-000030A00000}"/>
    <cellStyle name="Normal 27 6" xfId="50569" xr:uid="{00000000-0005-0000-0000-000031A00000}"/>
    <cellStyle name="Normal 27_7. Other MTM adjustments" xfId="50570" xr:uid="{00000000-0005-0000-0000-000032A00000}"/>
    <cellStyle name="Normal 28" xfId="8385" xr:uid="{00000000-0005-0000-0000-000033A00000}"/>
    <cellStyle name="Normal 28 2" xfId="8386" xr:uid="{00000000-0005-0000-0000-000034A00000}"/>
    <cellStyle name="Normal 28 2 2" xfId="28486" xr:uid="{00000000-0005-0000-0000-000035A00000}"/>
    <cellStyle name="Normal 28 2_AVA DVA EL" xfId="28487" xr:uid="{00000000-0005-0000-0000-000036A00000}"/>
    <cellStyle name="Normal 28 3" xfId="8387" xr:uid="{00000000-0005-0000-0000-000037A00000}"/>
    <cellStyle name="Normal 28 3 2" xfId="28488" xr:uid="{00000000-0005-0000-0000-000038A00000}"/>
    <cellStyle name="Normal 28 3 3" xfId="50571" xr:uid="{00000000-0005-0000-0000-000039A00000}"/>
    <cellStyle name="Normal 28 3_AVA DVA EL" xfId="28489" xr:uid="{00000000-0005-0000-0000-00003AA00000}"/>
    <cellStyle name="Normal 28 4" xfId="28490" xr:uid="{00000000-0005-0000-0000-00003BA00000}"/>
    <cellStyle name="Normal 28 4 2" xfId="28491" xr:uid="{00000000-0005-0000-0000-00003CA00000}"/>
    <cellStyle name="Normal 28 4 3" xfId="28492" xr:uid="{00000000-0005-0000-0000-00003DA00000}"/>
    <cellStyle name="Normal 28 4_AVA DVA EL" xfId="28493" xr:uid="{00000000-0005-0000-0000-00003EA00000}"/>
    <cellStyle name="Normal 28 5" xfId="28494" xr:uid="{00000000-0005-0000-0000-00003FA00000}"/>
    <cellStyle name="Normal 28_7. Other MTM adjustments" xfId="50572" xr:uid="{00000000-0005-0000-0000-000040A00000}"/>
    <cellStyle name="Normal 29" xfId="8388" xr:uid="{00000000-0005-0000-0000-000041A00000}"/>
    <cellStyle name="Normal 29 2" xfId="28495" xr:uid="{00000000-0005-0000-0000-000042A00000}"/>
    <cellStyle name="Normal 29 2 2" xfId="28496" xr:uid="{00000000-0005-0000-0000-000043A00000}"/>
    <cellStyle name="Normal 29 2 2 2" xfId="50573" xr:uid="{00000000-0005-0000-0000-000044A00000}"/>
    <cellStyle name="Normal 29 2 3" xfId="28497" xr:uid="{00000000-0005-0000-0000-000045A00000}"/>
    <cellStyle name="Normal 29 2 3 2" xfId="50574" xr:uid="{00000000-0005-0000-0000-000046A00000}"/>
    <cellStyle name="Normal 29 2 4" xfId="50575" xr:uid="{00000000-0005-0000-0000-000047A00000}"/>
    <cellStyle name="Normal 29 2_AVA DVA EL" xfId="28498" xr:uid="{00000000-0005-0000-0000-000048A00000}"/>
    <cellStyle name="Normal 29 3" xfId="28499" xr:uid="{00000000-0005-0000-0000-000049A00000}"/>
    <cellStyle name="Normal 29 3 2" xfId="28500" xr:uid="{00000000-0005-0000-0000-00004AA00000}"/>
    <cellStyle name="Normal 29 3 3" xfId="28501" xr:uid="{00000000-0005-0000-0000-00004BA00000}"/>
    <cellStyle name="Normal 29 3 4" xfId="50576" xr:uid="{00000000-0005-0000-0000-00004CA00000}"/>
    <cellStyle name="Normal 29 3_AVA DVA EL" xfId="28502" xr:uid="{00000000-0005-0000-0000-00004DA00000}"/>
    <cellStyle name="Normal 29 4" xfId="28503" xr:uid="{00000000-0005-0000-0000-00004EA00000}"/>
    <cellStyle name="Normal 29 4 2" xfId="28504" xr:uid="{00000000-0005-0000-0000-00004FA00000}"/>
    <cellStyle name="Normal 29 4 3" xfId="28505" xr:uid="{00000000-0005-0000-0000-000050A00000}"/>
    <cellStyle name="Normal 29 4_AVA DVA EL" xfId="28506" xr:uid="{00000000-0005-0000-0000-000051A00000}"/>
    <cellStyle name="Normal 29 5" xfId="28507" xr:uid="{00000000-0005-0000-0000-000052A00000}"/>
    <cellStyle name="Normal 29 5 2" xfId="28508" xr:uid="{00000000-0005-0000-0000-000053A00000}"/>
    <cellStyle name="Normal 29 5 3" xfId="28509" xr:uid="{00000000-0005-0000-0000-000054A00000}"/>
    <cellStyle name="Normal 29 5_AVA DVA EL" xfId="28510" xr:uid="{00000000-0005-0000-0000-000055A00000}"/>
    <cellStyle name="Normal 29 6" xfId="28511" xr:uid="{00000000-0005-0000-0000-000056A00000}"/>
    <cellStyle name="Normal 29 7" xfId="50577" xr:uid="{00000000-0005-0000-0000-000057A00000}"/>
    <cellStyle name="Normal 29 8" xfId="50578" xr:uid="{00000000-0005-0000-0000-000058A00000}"/>
    <cellStyle name="Normal 29 9" xfId="50579" xr:uid="{00000000-0005-0000-0000-000059A00000}"/>
    <cellStyle name="Normal 29_AVA DVA EL" xfId="28512" xr:uid="{00000000-0005-0000-0000-00005AA00000}"/>
    <cellStyle name="Normal 3" xfId="8389" xr:uid="{00000000-0005-0000-0000-00005BA00000}"/>
    <cellStyle name="Normal 3 10" xfId="8390" xr:uid="{00000000-0005-0000-0000-00005CA00000}"/>
    <cellStyle name="Normal 3 10 2" xfId="28513" xr:uid="{00000000-0005-0000-0000-00005DA00000}"/>
    <cellStyle name="Normal 3 10 3" xfId="50580" xr:uid="{00000000-0005-0000-0000-00005EA00000}"/>
    <cellStyle name="Normal 3 10_AVA DVA EL" xfId="28514" xr:uid="{00000000-0005-0000-0000-00005FA00000}"/>
    <cellStyle name="Normal 3 11" xfId="8391" xr:uid="{00000000-0005-0000-0000-000060A00000}"/>
    <cellStyle name="Normal 3 11 2" xfId="28515" xr:uid="{00000000-0005-0000-0000-000061A00000}"/>
    <cellStyle name="Normal 3 11 2 2" xfId="28516" xr:uid="{00000000-0005-0000-0000-000062A00000}"/>
    <cellStyle name="Normal 3 11 2 3" xfId="28517" xr:uid="{00000000-0005-0000-0000-000063A00000}"/>
    <cellStyle name="Normal 3 11 2_AVA DVA EL" xfId="28518" xr:uid="{00000000-0005-0000-0000-000064A00000}"/>
    <cellStyle name="Normal 3 11 3" xfId="28519" xr:uid="{00000000-0005-0000-0000-000065A00000}"/>
    <cellStyle name="Normal 3 11_AVA DVA EL" xfId="28520" xr:uid="{00000000-0005-0000-0000-000066A00000}"/>
    <cellStyle name="Normal 3 12" xfId="8392" xr:uid="{00000000-0005-0000-0000-000067A00000}"/>
    <cellStyle name="Normal 3 12 2" xfId="28521" xr:uid="{00000000-0005-0000-0000-000068A00000}"/>
    <cellStyle name="Normal 3 12 2 2" xfId="28522" xr:uid="{00000000-0005-0000-0000-000069A00000}"/>
    <cellStyle name="Normal 3 12 2 3" xfId="28523" xr:uid="{00000000-0005-0000-0000-00006AA00000}"/>
    <cellStyle name="Normal 3 12 2_AVA DVA EL" xfId="28524" xr:uid="{00000000-0005-0000-0000-00006BA00000}"/>
    <cellStyle name="Normal 3 12 3" xfId="28525" xr:uid="{00000000-0005-0000-0000-00006CA00000}"/>
    <cellStyle name="Normal 3 12_AVA DVA EL" xfId="28526" xr:uid="{00000000-0005-0000-0000-00006DA00000}"/>
    <cellStyle name="Normal 3 13" xfId="8393" xr:uid="{00000000-0005-0000-0000-00006EA00000}"/>
    <cellStyle name="Normal 3 13 2" xfId="28527" xr:uid="{00000000-0005-0000-0000-00006FA00000}"/>
    <cellStyle name="Normal 3 13 2 2" xfId="28528" xr:uid="{00000000-0005-0000-0000-000070A00000}"/>
    <cellStyle name="Normal 3 13 2 3" xfId="28529" xr:uid="{00000000-0005-0000-0000-000071A00000}"/>
    <cellStyle name="Normal 3 13 2_AVA DVA EL" xfId="28530" xr:uid="{00000000-0005-0000-0000-000072A00000}"/>
    <cellStyle name="Normal 3 13 3" xfId="28531" xr:uid="{00000000-0005-0000-0000-000073A00000}"/>
    <cellStyle name="Normal 3 13 4" xfId="28532" xr:uid="{00000000-0005-0000-0000-000074A00000}"/>
    <cellStyle name="Normal 3 13_AVA DVA EL" xfId="28533" xr:uid="{00000000-0005-0000-0000-000075A00000}"/>
    <cellStyle name="Normal 3 14" xfId="28534" xr:uid="{00000000-0005-0000-0000-000076A00000}"/>
    <cellStyle name="Normal 3 14 2" xfId="28535" xr:uid="{00000000-0005-0000-0000-000077A00000}"/>
    <cellStyle name="Normal 3 14 2 2" xfId="28536" xr:uid="{00000000-0005-0000-0000-000078A00000}"/>
    <cellStyle name="Normal 3 14 2 3" xfId="28537" xr:uid="{00000000-0005-0000-0000-000079A00000}"/>
    <cellStyle name="Normal 3 14 2_AVA DVA EL" xfId="28538" xr:uid="{00000000-0005-0000-0000-00007AA00000}"/>
    <cellStyle name="Normal 3 14 3" xfId="28539" xr:uid="{00000000-0005-0000-0000-00007BA00000}"/>
    <cellStyle name="Normal 3 14 4" xfId="28540" xr:uid="{00000000-0005-0000-0000-00007CA00000}"/>
    <cellStyle name="Normal 3 14 5" xfId="36069" xr:uid="{00000000-0005-0000-0000-00007DA00000}"/>
    <cellStyle name="Normal 3 14 6" xfId="36043" xr:uid="{00000000-0005-0000-0000-00007EA00000}"/>
    <cellStyle name="Normal 3 14_AVA DVA EL" xfId="28541" xr:uid="{00000000-0005-0000-0000-00007FA00000}"/>
    <cellStyle name="Normal 3 15" xfId="28542" xr:uid="{00000000-0005-0000-0000-000080A00000}"/>
    <cellStyle name="Normal 3 15 2" xfId="28543" xr:uid="{00000000-0005-0000-0000-000081A00000}"/>
    <cellStyle name="Normal 3 15 3" xfId="28544" xr:uid="{00000000-0005-0000-0000-000082A00000}"/>
    <cellStyle name="Normal 3 15 4" xfId="36104" xr:uid="{00000000-0005-0000-0000-000083A00000}"/>
    <cellStyle name="Normal 3 15_AVA DVA EL" xfId="28545" xr:uid="{00000000-0005-0000-0000-000084A00000}"/>
    <cellStyle name="Normal 3 16" xfId="28546" xr:uid="{00000000-0005-0000-0000-000085A00000}"/>
    <cellStyle name="Normal 3 17" xfId="35981" xr:uid="{00000000-0005-0000-0000-000086A00000}"/>
    <cellStyle name="Normal 3 18" xfId="36569" xr:uid="{00000000-0005-0000-0000-000087A00000}"/>
    <cellStyle name="Normal 3 19" xfId="36869" xr:uid="{00000000-0005-0000-0000-000088A00000}"/>
    <cellStyle name="Normal 3 2" xfId="8394" xr:uid="{00000000-0005-0000-0000-000089A00000}"/>
    <cellStyle name="Normal 3 2 10" xfId="8395" xr:uid="{00000000-0005-0000-0000-00008AA00000}"/>
    <cellStyle name="Normal 3 2 10 2" xfId="28547" xr:uid="{00000000-0005-0000-0000-00008BA00000}"/>
    <cellStyle name="Normal 3 2 10 2 2" xfId="28548" xr:uid="{00000000-0005-0000-0000-00008CA00000}"/>
    <cellStyle name="Normal 3 2 10 2 3" xfId="28549" xr:uid="{00000000-0005-0000-0000-00008DA00000}"/>
    <cellStyle name="Normal 3 2 10 2_AVA DVA EL" xfId="28550" xr:uid="{00000000-0005-0000-0000-00008EA00000}"/>
    <cellStyle name="Normal 3 2 10 3" xfId="28551" xr:uid="{00000000-0005-0000-0000-00008FA00000}"/>
    <cellStyle name="Normal 3 2 10_AVA DVA EL" xfId="28552" xr:uid="{00000000-0005-0000-0000-000090A00000}"/>
    <cellStyle name="Normal 3 2 11" xfId="8396" xr:uid="{00000000-0005-0000-0000-000091A00000}"/>
    <cellStyle name="Normal 3 2 11 2" xfId="28553" xr:uid="{00000000-0005-0000-0000-000092A00000}"/>
    <cellStyle name="Normal 3 2 11 2 2" xfId="28554" xr:uid="{00000000-0005-0000-0000-000093A00000}"/>
    <cellStyle name="Normal 3 2 11 2 3" xfId="28555" xr:uid="{00000000-0005-0000-0000-000094A00000}"/>
    <cellStyle name="Normal 3 2 11 2_AVA DVA EL" xfId="28556" xr:uid="{00000000-0005-0000-0000-000095A00000}"/>
    <cellStyle name="Normal 3 2 11 3" xfId="28557" xr:uid="{00000000-0005-0000-0000-000096A00000}"/>
    <cellStyle name="Normal 3 2 11_AVA DVA EL" xfId="28558" xr:uid="{00000000-0005-0000-0000-000097A00000}"/>
    <cellStyle name="Normal 3 2 12" xfId="8397" xr:uid="{00000000-0005-0000-0000-000098A00000}"/>
    <cellStyle name="Normal 3 2 12 2" xfId="8398" xr:uid="{00000000-0005-0000-0000-000099A00000}"/>
    <cellStyle name="Normal 3 2 12 2 2" xfId="28559" xr:uid="{00000000-0005-0000-0000-00009AA00000}"/>
    <cellStyle name="Normal 3 2 12 2_A01" xfId="35954" xr:uid="{00000000-0005-0000-0000-00009BA00000}"/>
    <cellStyle name="Normal 3 2 12 3" xfId="28560" xr:uid="{00000000-0005-0000-0000-00009CA00000}"/>
    <cellStyle name="Normal 3 2 12 3 2" xfId="28561" xr:uid="{00000000-0005-0000-0000-00009DA00000}"/>
    <cellStyle name="Normal 3 2 12 3 3" xfId="28562" xr:uid="{00000000-0005-0000-0000-00009EA00000}"/>
    <cellStyle name="Normal 3 2 12 3_AVA DVA EL" xfId="28563" xr:uid="{00000000-0005-0000-0000-00009FA00000}"/>
    <cellStyle name="Normal 3 2 12 4" xfId="28564" xr:uid="{00000000-0005-0000-0000-0000A0A00000}"/>
    <cellStyle name="Normal 3 2 12 5" xfId="36871" xr:uid="{00000000-0005-0000-0000-0000A1A00000}"/>
    <cellStyle name="Normal 3 2 12_4Q16" xfId="28565" xr:uid="{00000000-0005-0000-0000-0000A2A00000}"/>
    <cellStyle name="Normal 3 2 13" xfId="8399" xr:uid="{00000000-0005-0000-0000-0000A3A00000}"/>
    <cellStyle name="Normal 3 2 13 2" xfId="28566" xr:uid="{00000000-0005-0000-0000-0000A4A00000}"/>
    <cellStyle name="Normal 3 2 13 2 2" xfId="28567" xr:uid="{00000000-0005-0000-0000-0000A5A00000}"/>
    <cellStyle name="Normal 3 2 13 2 3" xfId="28568" xr:uid="{00000000-0005-0000-0000-0000A6A00000}"/>
    <cellStyle name="Normal 3 2 13 2_AVA DVA EL" xfId="28569" xr:uid="{00000000-0005-0000-0000-0000A7A00000}"/>
    <cellStyle name="Normal 3 2 13 3" xfId="28570" xr:uid="{00000000-0005-0000-0000-0000A8A00000}"/>
    <cellStyle name="Normal 3 2 13_A01" xfId="35955" xr:uid="{00000000-0005-0000-0000-0000A9A00000}"/>
    <cellStyle name="Normal 3 2 14" xfId="8400" xr:uid="{00000000-0005-0000-0000-0000AAA00000}"/>
    <cellStyle name="Normal 3 2 14 2" xfId="28571" xr:uid="{00000000-0005-0000-0000-0000ABA00000}"/>
    <cellStyle name="Normal 3 2 14 2 2" xfId="28572" xr:uid="{00000000-0005-0000-0000-0000ACA00000}"/>
    <cellStyle name="Normal 3 2 14 2 3" xfId="28573" xr:uid="{00000000-0005-0000-0000-0000ADA00000}"/>
    <cellStyle name="Normal 3 2 14 2_AVA DVA EL" xfId="28574" xr:uid="{00000000-0005-0000-0000-0000AEA00000}"/>
    <cellStyle name="Normal 3 2 14 3" xfId="28575" xr:uid="{00000000-0005-0000-0000-0000AFA00000}"/>
    <cellStyle name="Normal 3 2 14_A01" xfId="35956" xr:uid="{00000000-0005-0000-0000-0000B0A00000}"/>
    <cellStyle name="Normal 3 2 15" xfId="28576" xr:uid="{00000000-0005-0000-0000-0000B1A00000}"/>
    <cellStyle name="Normal 3 2 15 2" xfId="28577" xr:uid="{00000000-0005-0000-0000-0000B2A00000}"/>
    <cellStyle name="Normal 3 2 15 2 2" xfId="28578" xr:uid="{00000000-0005-0000-0000-0000B3A00000}"/>
    <cellStyle name="Normal 3 2 15 2 3" xfId="28579" xr:uid="{00000000-0005-0000-0000-0000B4A00000}"/>
    <cellStyle name="Normal 3 2 15 2_AVA DVA EL" xfId="28580" xr:uid="{00000000-0005-0000-0000-0000B5A00000}"/>
    <cellStyle name="Normal 3 2 15 3" xfId="28581" xr:uid="{00000000-0005-0000-0000-0000B6A00000}"/>
    <cellStyle name="Normal 3 2 15 4" xfId="28582" xr:uid="{00000000-0005-0000-0000-0000B7A00000}"/>
    <cellStyle name="Normal 3 2 15 5" xfId="36070" xr:uid="{00000000-0005-0000-0000-0000B8A00000}"/>
    <cellStyle name="Normal 3 2 15 6" xfId="36042" xr:uid="{00000000-0005-0000-0000-0000B9A00000}"/>
    <cellStyle name="Normal 3 2 15_AVA DVA EL" xfId="28583" xr:uid="{00000000-0005-0000-0000-0000BAA00000}"/>
    <cellStyle name="Normal 3 2 16" xfId="28584" xr:uid="{00000000-0005-0000-0000-0000BBA00000}"/>
    <cellStyle name="Normal 3 2 16 2" xfId="28585" xr:uid="{00000000-0005-0000-0000-0000BCA00000}"/>
    <cellStyle name="Normal 3 2 16 3" xfId="28586" xr:uid="{00000000-0005-0000-0000-0000BDA00000}"/>
    <cellStyle name="Normal 3 2 16 4" xfId="36125" xr:uid="{00000000-0005-0000-0000-0000BEA00000}"/>
    <cellStyle name="Normal 3 2 16_AVA DVA EL" xfId="28587" xr:uid="{00000000-0005-0000-0000-0000BFA00000}"/>
    <cellStyle name="Normal 3 2 17" xfId="28588" xr:uid="{00000000-0005-0000-0000-0000C0A00000}"/>
    <cellStyle name="Normal 3 2 18" xfId="35999" xr:uid="{00000000-0005-0000-0000-0000C1A00000}"/>
    <cellStyle name="Normal 3 2 19" xfId="36088" xr:uid="{00000000-0005-0000-0000-0000C2A00000}"/>
    <cellStyle name="Normal 3 2 2" xfId="8401" xr:uid="{00000000-0005-0000-0000-0000C3A00000}"/>
    <cellStyle name="Normal 3 2 2 10" xfId="8402" xr:uid="{00000000-0005-0000-0000-0000C4A00000}"/>
    <cellStyle name="Normal 3 2 2 10 2" xfId="28589" xr:uid="{00000000-0005-0000-0000-0000C5A00000}"/>
    <cellStyle name="Normal 3 2 2 10 2 2" xfId="28590" xr:uid="{00000000-0005-0000-0000-0000C6A00000}"/>
    <cellStyle name="Normal 3 2 2 10 2 3" xfId="28591" xr:uid="{00000000-0005-0000-0000-0000C7A00000}"/>
    <cellStyle name="Normal 3 2 2 10 2_AVA DVA EL" xfId="28592" xr:uid="{00000000-0005-0000-0000-0000C8A00000}"/>
    <cellStyle name="Normal 3 2 2 10 3" xfId="28593" xr:uid="{00000000-0005-0000-0000-0000C9A00000}"/>
    <cellStyle name="Normal 3 2 2 10_AVA DVA EL" xfId="28594" xr:uid="{00000000-0005-0000-0000-0000CAA00000}"/>
    <cellStyle name="Normal 3 2 2 11" xfId="28595" xr:uid="{00000000-0005-0000-0000-0000CBA00000}"/>
    <cellStyle name="Normal 3 2 2 11 2" xfId="28596" xr:uid="{00000000-0005-0000-0000-0000CCA00000}"/>
    <cellStyle name="Normal 3 2 2 11 2 2" xfId="28597" xr:uid="{00000000-0005-0000-0000-0000CDA00000}"/>
    <cellStyle name="Normal 3 2 2 11 2 3" xfId="28598" xr:uid="{00000000-0005-0000-0000-0000CEA00000}"/>
    <cellStyle name="Normal 3 2 2 11 2_AVA DVA EL" xfId="28599" xr:uid="{00000000-0005-0000-0000-0000CFA00000}"/>
    <cellStyle name="Normal 3 2 2 11 3" xfId="28600" xr:uid="{00000000-0005-0000-0000-0000D0A00000}"/>
    <cellStyle name="Normal 3 2 2 11 4" xfId="28601" xr:uid="{00000000-0005-0000-0000-0000D1A00000}"/>
    <cellStyle name="Normal 3 2 2 11_AVA DVA EL" xfId="28602" xr:uid="{00000000-0005-0000-0000-0000D2A00000}"/>
    <cellStyle name="Normal 3 2 2 12" xfId="28603" xr:uid="{00000000-0005-0000-0000-0000D3A00000}"/>
    <cellStyle name="Normal 3 2 2 12 2" xfId="28604" xr:uid="{00000000-0005-0000-0000-0000D4A00000}"/>
    <cellStyle name="Normal 3 2 2 12 3" xfId="28605" xr:uid="{00000000-0005-0000-0000-0000D5A00000}"/>
    <cellStyle name="Normal 3 2 2 12_AVA DVA EL" xfId="28606" xr:uid="{00000000-0005-0000-0000-0000D6A00000}"/>
    <cellStyle name="Normal 3 2 2 13" xfId="28607" xr:uid="{00000000-0005-0000-0000-0000D7A00000}"/>
    <cellStyle name="Normal 3 2 2 14" xfId="50581" xr:uid="{00000000-0005-0000-0000-0000D8A00000}"/>
    <cellStyle name="Normal 3 2 2 15" xfId="50582" xr:uid="{00000000-0005-0000-0000-0000D9A00000}"/>
    <cellStyle name="Normal 3 2 2 2" xfId="8403" xr:uid="{00000000-0005-0000-0000-0000DAA00000}"/>
    <cellStyle name="Normal 3 2 2 2 10" xfId="28608" xr:uid="{00000000-0005-0000-0000-0000DBA00000}"/>
    <cellStyle name="Normal 3 2 2 2 10 2" xfId="28609" xr:uid="{00000000-0005-0000-0000-0000DCA00000}"/>
    <cellStyle name="Normal 3 2 2 2 10 3" xfId="28610" xr:uid="{00000000-0005-0000-0000-0000DDA00000}"/>
    <cellStyle name="Normal 3 2 2 2 10_AVA DVA EL" xfId="28611" xr:uid="{00000000-0005-0000-0000-0000DEA00000}"/>
    <cellStyle name="Normal 3 2 2 2 11" xfId="28612" xr:uid="{00000000-0005-0000-0000-0000DFA00000}"/>
    <cellStyle name="Normal 3 2 2 2 11 2" xfId="28613" xr:uid="{00000000-0005-0000-0000-0000E0A00000}"/>
    <cellStyle name="Normal 3 2 2 2 11 3" xfId="28614" xr:uid="{00000000-0005-0000-0000-0000E1A00000}"/>
    <cellStyle name="Normal 3 2 2 2 11_AVA DVA EL" xfId="28615" xr:uid="{00000000-0005-0000-0000-0000E2A00000}"/>
    <cellStyle name="Normal 3 2 2 2 12" xfId="28616" xr:uid="{00000000-0005-0000-0000-0000E3A00000}"/>
    <cellStyle name="Normal 3 2 2 2 2" xfId="28617" xr:uid="{00000000-0005-0000-0000-0000E4A00000}"/>
    <cellStyle name="Normal 3 2 2 2 2 10" xfId="28618" xr:uid="{00000000-0005-0000-0000-0000E5A00000}"/>
    <cellStyle name="Normal 3 2 2 2 2 11" xfId="28619" xr:uid="{00000000-0005-0000-0000-0000E6A00000}"/>
    <cellStyle name="Normal 3 2 2 2 2 2" xfId="28620" xr:uid="{00000000-0005-0000-0000-0000E7A00000}"/>
    <cellStyle name="Normal 3 2 2 2 2 2 2" xfId="28621" xr:uid="{00000000-0005-0000-0000-0000E8A00000}"/>
    <cellStyle name="Normal 3 2 2 2 2 2 2 2" xfId="28622" xr:uid="{00000000-0005-0000-0000-0000E9A00000}"/>
    <cellStyle name="Normal 3 2 2 2 2 2 2 3" xfId="28623" xr:uid="{00000000-0005-0000-0000-0000EAA00000}"/>
    <cellStyle name="Normal 3 2 2 2 2 2 2_AVA DVA EL" xfId="28624" xr:uid="{00000000-0005-0000-0000-0000EBA00000}"/>
    <cellStyle name="Normal 3 2 2 2 2 2 3" xfId="28625" xr:uid="{00000000-0005-0000-0000-0000ECA00000}"/>
    <cellStyle name="Normal 3 2 2 2 2 2 3 2" xfId="28626" xr:uid="{00000000-0005-0000-0000-0000EDA00000}"/>
    <cellStyle name="Normal 3 2 2 2 2 2 3 3" xfId="28627" xr:uid="{00000000-0005-0000-0000-0000EEA00000}"/>
    <cellStyle name="Normal 3 2 2 2 2 2 3_AVA DVA EL" xfId="28628" xr:uid="{00000000-0005-0000-0000-0000EFA00000}"/>
    <cellStyle name="Normal 3 2 2 2 2 2 4" xfId="28629" xr:uid="{00000000-0005-0000-0000-0000F0A00000}"/>
    <cellStyle name="Normal 3 2 2 2 2 2 5" xfId="28630" xr:uid="{00000000-0005-0000-0000-0000F1A00000}"/>
    <cellStyle name="Normal 3 2 2 2 2 2_AVA DVA EL" xfId="28631" xr:uid="{00000000-0005-0000-0000-0000F2A00000}"/>
    <cellStyle name="Normal 3 2 2 2 2 3" xfId="28632" xr:uid="{00000000-0005-0000-0000-0000F3A00000}"/>
    <cellStyle name="Normal 3 2 2 2 2 3 2" xfId="28633" xr:uid="{00000000-0005-0000-0000-0000F4A00000}"/>
    <cellStyle name="Normal 3 2 2 2 2 3 3" xfId="28634" xr:uid="{00000000-0005-0000-0000-0000F5A00000}"/>
    <cellStyle name="Normal 3 2 2 2 2 3_AVA DVA EL" xfId="28635" xr:uid="{00000000-0005-0000-0000-0000F6A00000}"/>
    <cellStyle name="Normal 3 2 2 2 2 4" xfId="28636" xr:uid="{00000000-0005-0000-0000-0000F7A00000}"/>
    <cellStyle name="Normal 3 2 2 2 2 4 2" xfId="28637" xr:uid="{00000000-0005-0000-0000-0000F8A00000}"/>
    <cellStyle name="Normal 3 2 2 2 2 4 3" xfId="28638" xr:uid="{00000000-0005-0000-0000-0000F9A00000}"/>
    <cellStyle name="Normal 3 2 2 2 2 4_AVA DVA EL" xfId="28639" xr:uid="{00000000-0005-0000-0000-0000FAA00000}"/>
    <cellStyle name="Normal 3 2 2 2 2 5" xfId="28640" xr:uid="{00000000-0005-0000-0000-0000FBA00000}"/>
    <cellStyle name="Normal 3 2 2 2 2 5 2" xfId="28641" xr:uid="{00000000-0005-0000-0000-0000FCA00000}"/>
    <cellStyle name="Normal 3 2 2 2 2 5 3" xfId="28642" xr:uid="{00000000-0005-0000-0000-0000FDA00000}"/>
    <cellStyle name="Normal 3 2 2 2 2 5_AVA DVA EL" xfId="28643" xr:uid="{00000000-0005-0000-0000-0000FEA00000}"/>
    <cellStyle name="Normal 3 2 2 2 2 6" xfId="28644" xr:uid="{00000000-0005-0000-0000-0000FFA00000}"/>
    <cellStyle name="Normal 3 2 2 2 2 6 2" xfId="28645" xr:uid="{00000000-0005-0000-0000-000000A10000}"/>
    <cellStyle name="Normal 3 2 2 2 2 6 3" xfId="28646" xr:uid="{00000000-0005-0000-0000-000001A10000}"/>
    <cellStyle name="Normal 3 2 2 2 2 6_AVA DVA EL" xfId="28647" xr:uid="{00000000-0005-0000-0000-000002A10000}"/>
    <cellStyle name="Normal 3 2 2 2 2 7" xfId="28648" xr:uid="{00000000-0005-0000-0000-000003A10000}"/>
    <cellStyle name="Normal 3 2 2 2 2 7 2" xfId="28649" xr:uid="{00000000-0005-0000-0000-000004A10000}"/>
    <cellStyle name="Normal 3 2 2 2 2 7 3" xfId="28650" xr:uid="{00000000-0005-0000-0000-000005A10000}"/>
    <cellStyle name="Normal 3 2 2 2 2 7_AVA DVA EL" xfId="28651" xr:uid="{00000000-0005-0000-0000-000006A10000}"/>
    <cellStyle name="Normal 3 2 2 2 2 8" xfId="28652" xr:uid="{00000000-0005-0000-0000-000007A10000}"/>
    <cellStyle name="Normal 3 2 2 2 2 8 2" xfId="28653" xr:uid="{00000000-0005-0000-0000-000008A10000}"/>
    <cellStyle name="Normal 3 2 2 2 2 8 3" xfId="28654" xr:uid="{00000000-0005-0000-0000-000009A10000}"/>
    <cellStyle name="Normal 3 2 2 2 2 8_AVA DVA EL" xfId="28655" xr:uid="{00000000-0005-0000-0000-00000AA10000}"/>
    <cellStyle name="Normal 3 2 2 2 2 9" xfId="28656" xr:uid="{00000000-0005-0000-0000-00000BA10000}"/>
    <cellStyle name="Normal 3 2 2 2 2 9 2" xfId="28657" xr:uid="{00000000-0005-0000-0000-00000CA10000}"/>
    <cellStyle name="Normal 3 2 2 2 2 9 3" xfId="28658" xr:uid="{00000000-0005-0000-0000-00000DA10000}"/>
    <cellStyle name="Normal 3 2 2 2 2 9_AVA DVA EL" xfId="28659" xr:uid="{00000000-0005-0000-0000-00000EA10000}"/>
    <cellStyle name="Normal 3 2 2 2 2_AVA DVA EL" xfId="28660" xr:uid="{00000000-0005-0000-0000-00000FA10000}"/>
    <cellStyle name="Normal 3 2 2 2 3" xfId="28661" xr:uid="{00000000-0005-0000-0000-000010A10000}"/>
    <cellStyle name="Normal 3 2 2 2 3 2" xfId="28662" xr:uid="{00000000-0005-0000-0000-000011A10000}"/>
    <cellStyle name="Normal 3 2 2 2 3 2 2" xfId="28663" xr:uid="{00000000-0005-0000-0000-000012A10000}"/>
    <cellStyle name="Normal 3 2 2 2 3 2 3" xfId="28664" xr:uid="{00000000-0005-0000-0000-000013A10000}"/>
    <cellStyle name="Normal 3 2 2 2 3 2_AVA DVA EL" xfId="28665" xr:uid="{00000000-0005-0000-0000-000014A10000}"/>
    <cellStyle name="Normal 3 2 2 2 3 3" xfId="28666" xr:uid="{00000000-0005-0000-0000-000015A10000}"/>
    <cellStyle name="Normal 3 2 2 2 3 3 2" xfId="28667" xr:uid="{00000000-0005-0000-0000-000016A10000}"/>
    <cellStyle name="Normal 3 2 2 2 3 3 3" xfId="28668" xr:uid="{00000000-0005-0000-0000-000017A10000}"/>
    <cellStyle name="Normal 3 2 2 2 3 3_AVA DVA EL" xfId="28669" xr:uid="{00000000-0005-0000-0000-000018A10000}"/>
    <cellStyle name="Normal 3 2 2 2 3 4" xfId="28670" xr:uid="{00000000-0005-0000-0000-000019A10000}"/>
    <cellStyle name="Normal 3 2 2 2 3 5" xfId="28671" xr:uid="{00000000-0005-0000-0000-00001AA10000}"/>
    <cellStyle name="Normal 3 2 2 2 3_AVA DVA EL" xfId="28672" xr:uid="{00000000-0005-0000-0000-00001BA10000}"/>
    <cellStyle name="Normal 3 2 2 2 4" xfId="28673" xr:uid="{00000000-0005-0000-0000-00001CA10000}"/>
    <cellStyle name="Normal 3 2 2 2 4 2" xfId="28674" xr:uid="{00000000-0005-0000-0000-00001DA10000}"/>
    <cellStyle name="Normal 3 2 2 2 4 3" xfId="28675" xr:uid="{00000000-0005-0000-0000-00001EA10000}"/>
    <cellStyle name="Normal 3 2 2 2 4_AVA DVA EL" xfId="28676" xr:uid="{00000000-0005-0000-0000-00001FA10000}"/>
    <cellStyle name="Normal 3 2 2 2 5" xfId="28677" xr:uid="{00000000-0005-0000-0000-000020A10000}"/>
    <cellStyle name="Normal 3 2 2 2 5 2" xfId="28678" xr:uid="{00000000-0005-0000-0000-000021A10000}"/>
    <cellStyle name="Normal 3 2 2 2 5 3" xfId="28679" xr:uid="{00000000-0005-0000-0000-000022A10000}"/>
    <cellStyle name="Normal 3 2 2 2 5_AVA DVA EL" xfId="28680" xr:uid="{00000000-0005-0000-0000-000023A10000}"/>
    <cellStyle name="Normal 3 2 2 2 6" xfId="28681" xr:uid="{00000000-0005-0000-0000-000024A10000}"/>
    <cellStyle name="Normal 3 2 2 2 6 2" xfId="28682" xr:uid="{00000000-0005-0000-0000-000025A10000}"/>
    <cellStyle name="Normal 3 2 2 2 6 3" xfId="28683" xr:uid="{00000000-0005-0000-0000-000026A10000}"/>
    <cellStyle name="Normal 3 2 2 2 6_AVA DVA EL" xfId="28684" xr:uid="{00000000-0005-0000-0000-000027A10000}"/>
    <cellStyle name="Normal 3 2 2 2 7" xfId="28685" xr:uid="{00000000-0005-0000-0000-000028A10000}"/>
    <cellStyle name="Normal 3 2 2 2 7 2" xfId="28686" xr:uid="{00000000-0005-0000-0000-000029A10000}"/>
    <cellStyle name="Normal 3 2 2 2 7 3" xfId="28687" xr:uid="{00000000-0005-0000-0000-00002AA10000}"/>
    <cellStyle name="Normal 3 2 2 2 7_AVA DVA EL" xfId="28688" xr:uid="{00000000-0005-0000-0000-00002BA10000}"/>
    <cellStyle name="Normal 3 2 2 2 8" xfId="28689" xr:uid="{00000000-0005-0000-0000-00002CA10000}"/>
    <cellStyle name="Normal 3 2 2 2 8 2" xfId="28690" xr:uid="{00000000-0005-0000-0000-00002DA10000}"/>
    <cellStyle name="Normal 3 2 2 2 8 3" xfId="28691" xr:uid="{00000000-0005-0000-0000-00002EA10000}"/>
    <cellStyle name="Normal 3 2 2 2 8_AVA DVA EL" xfId="28692" xr:uid="{00000000-0005-0000-0000-00002FA10000}"/>
    <cellStyle name="Normal 3 2 2 2 9" xfId="28693" xr:uid="{00000000-0005-0000-0000-000030A10000}"/>
    <cellStyle name="Normal 3 2 2 2 9 2" xfId="28694" xr:uid="{00000000-0005-0000-0000-000031A10000}"/>
    <cellStyle name="Normal 3 2 2 2 9 3" xfId="28695" xr:uid="{00000000-0005-0000-0000-000032A10000}"/>
    <cellStyle name="Normal 3 2 2 2 9_AVA DVA EL" xfId="28696" xr:uid="{00000000-0005-0000-0000-000033A10000}"/>
    <cellStyle name="Normal 3 2 2 2_AVA DVA EL" xfId="28697" xr:uid="{00000000-0005-0000-0000-000034A10000}"/>
    <cellStyle name="Normal 3 2 2 3" xfId="8404" xr:uid="{00000000-0005-0000-0000-000035A10000}"/>
    <cellStyle name="Normal 3 2 2 3 10" xfId="28698" xr:uid="{00000000-0005-0000-0000-000036A10000}"/>
    <cellStyle name="Normal 3 2 2 3 10 2" xfId="28699" xr:uid="{00000000-0005-0000-0000-000037A10000}"/>
    <cellStyle name="Normal 3 2 2 3 10 3" xfId="28700" xr:uid="{00000000-0005-0000-0000-000038A10000}"/>
    <cellStyle name="Normal 3 2 2 3 10_AVA DVA EL" xfId="28701" xr:uid="{00000000-0005-0000-0000-000039A10000}"/>
    <cellStyle name="Normal 3 2 2 3 11" xfId="28702" xr:uid="{00000000-0005-0000-0000-00003AA10000}"/>
    <cellStyle name="Normal 3 2 2 3 2" xfId="28703" xr:uid="{00000000-0005-0000-0000-00003BA10000}"/>
    <cellStyle name="Normal 3 2 2 3 2 2" xfId="28704" xr:uid="{00000000-0005-0000-0000-00003CA10000}"/>
    <cellStyle name="Normal 3 2 2 3 2 2 2" xfId="28705" xr:uid="{00000000-0005-0000-0000-00003DA10000}"/>
    <cellStyle name="Normal 3 2 2 3 2 2 3" xfId="28706" xr:uid="{00000000-0005-0000-0000-00003EA10000}"/>
    <cellStyle name="Normal 3 2 2 3 2 2_AVA DVA EL" xfId="28707" xr:uid="{00000000-0005-0000-0000-00003FA10000}"/>
    <cellStyle name="Normal 3 2 2 3 2 3" xfId="28708" xr:uid="{00000000-0005-0000-0000-000040A10000}"/>
    <cellStyle name="Normal 3 2 2 3 2 3 2" xfId="28709" xr:uid="{00000000-0005-0000-0000-000041A10000}"/>
    <cellStyle name="Normal 3 2 2 3 2 3 3" xfId="28710" xr:uid="{00000000-0005-0000-0000-000042A10000}"/>
    <cellStyle name="Normal 3 2 2 3 2 3_AVA DVA EL" xfId="28711" xr:uid="{00000000-0005-0000-0000-000043A10000}"/>
    <cellStyle name="Normal 3 2 2 3 2 4" xfId="28712" xr:uid="{00000000-0005-0000-0000-000044A10000}"/>
    <cellStyle name="Normal 3 2 2 3 2 5" xfId="28713" xr:uid="{00000000-0005-0000-0000-000045A10000}"/>
    <cellStyle name="Normal 3 2 2 3 2_AVA DVA EL" xfId="28714" xr:uid="{00000000-0005-0000-0000-000046A10000}"/>
    <cellStyle name="Normal 3 2 2 3 3" xfId="28715" xr:uid="{00000000-0005-0000-0000-000047A10000}"/>
    <cellStyle name="Normal 3 2 2 3 3 2" xfId="28716" xr:uid="{00000000-0005-0000-0000-000048A10000}"/>
    <cellStyle name="Normal 3 2 2 3 3 3" xfId="28717" xr:uid="{00000000-0005-0000-0000-000049A10000}"/>
    <cellStyle name="Normal 3 2 2 3 3_AVA DVA EL" xfId="28718" xr:uid="{00000000-0005-0000-0000-00004AA10000}"/>
    <cellStyle name="Normal 3 2 2 3 4" xfId="28719" xr:uid="{00000000-0005-0000-0000-00004BA10000}"/>
    <cellStyle name="Normal 3 2 2 3 4 2" xfId="28720" xr:uid="{00000000-0005-0000-0000-00004CA10000}"/>
    <cellStyle name="Normal 3 2 2 3 4 3" xfId="28721" xr:uid="{00000000-0005-0000-0000-00004DA10000}"/>
    <cellStyle name="Normal 3 2 2 3 4_AVA DVA EL" xfId="28722" xr:uid="{00000000-0005-0000-0000-00004EA10000}"/>
    <cellStyle name="Normal 3 2 2 3 5" xfId="28723" xr:uid="{00000000-0005-0000-0000-00004FA10000}"/>
    <cellStyle name="Normal 3 2 2 3 5 2" xfId="28724" xr:uid="{00000000-0005-0000-0000-000050A10000}"/>
    <cellStyle name="Normal 3 2 2 3 5 3" xfId="28725" xr:uid="{00000000-0005-0000-0000-000051A10000}"/>
    <cellStyle name="Normal 3 2 2 3 5_AVA DVA EL" xfId="28726" xr:uid="{00000000-0005-0000-0000-000052A10000}"/>
    <cellStyle name="Normal 3 2 2 3 6" xfId="28727" xr:uid="{00000000-0005-0000-0000-000053A10000}"/>
    <cellStyle name="Normal 3 2 2 3 6 2" xfId="28728" xr:uid="{00000000-0005-0000-0000-000054A10000}"/>
    <cellStyle name="Normal 3 2 2 3 6 3" xfId="28729" xr:uid="{00000000-0005-0000-0000-000055A10000}"/>
    <cellStyle name="Normal 3 2 2 3 6_AVA DVA EL" xfId="28730" xr:uid="{00000000-0005-0000-0000-000056A10000}"/>
    <cellStyle name="Normal 3 2 2 3 7" xfId="28731" xr:uid="{00000000-0005-0000-0000-000057A10000}"/>
    <cellStyle name="Normal 3 2 2 3 7 2" xfId="28732" xr:uid="{00000000-0005-0000-0000-000058A10000}"/>
    <cellStyle name="Normal 3 2 2 3 7 3" xfId="28733" xr:uid="{00000000-0005-0000-0000-000059A10000}"/>
    <cellStyle name="Normal 3 2 2 3 7_AVA DVA EL" xfId="28734" xr:uid="{00000000-0005-0000-0000-00005AA10000}"/>
    <cellStyle name="Normal 3 2 2 3 8" xfId="28735" xr:uid="{00000000-0005-0000-0000-00005BA10000}"/>
    <cellStyle name="Normal 3 2 2 3 8 2" xfId="28736" xr:uid="{00000000-0005-0000-0000-00005CA10000}"/>
    <cellStyle name="Normal 3 2 2 3 8 3" xfId="28737" xr:uid="{00000000-0005-0000-0000-00005DA10000}"/>
    <cellStyle name="Normal 3 2 2 3 8_AVA DVA EL" xfId="28738" xr:uid="{00000000-0005-0000-0000-00005EA10000}"/>
    <cellStyle name="Normal 3 2 2 3 9" xfId="28739" xr:uid="{00000000-0005-0000-0000-00005FA10000}"/>
    <cellStyle name="Normal 3 2 2 3 9 2" xfId="28740" xr:uid="{00000000-0005-0000-0000-000060A10000}"/>
    <cellStyle name="Normal 3 2 2 3 9 3" xfId="28741" xr:uid="{00000000-0005-0000-0000-000061A10000}"/>
    <cellStyle name="Normal 3 2 2 3 9_AVA DVA EL" xfId="28742" xr:uid="{00000000-0005-0000-0000-000062A10000}"/>
    <cellStyle name="Normal 3 2 2 3_AVA DVA EL" xfId="28743" xr:uid="{00000000-0005-0000-0000-000063A10000}"/>
    <cellStyle name="Normal 3 2 2 4" xfId="8405" xr:uid="{00000000-0005-0000-0000-000064A10000}"/>
    <cellStyle name="Normal 3 2 2 4 2" xfId="28744" xr:uid="{00000000-0005-0000-0000-000065A10000}"/>
    <cellStyle name="Normal 3 2 2 4 2 2" xfId="28745" xr:uid="{00000000-0005-0000-0000-000066A10000}"/>
    <cellStyle name="Normal 3 2 2 4 2 3" xfId="28746" xr:uid="{00000000-0005-0000-0000-000067A10000}"/>
    <cellStyle name="Normal 3 2 2 4 2_AVA DVA EL" xfId="28747" xr:uid="{00000000-0005-0000-0000-000068A10000}"/>
    <cellStyle name="Normal 3 2 2 4 3" xfId="28748" xr:uid="{00000000-0005-0000-0000-000069A10000}"/>
    <cellStyle name="Normal 3 2 2 4 3 2" xfId="28749" xr:uid="{00000000-0005-0000-0000-00006AA10000}"/>
    <cellStyle name="Normal 3 2 2 4 3 3" xfId="28750" xr:uid="{00000000-0005-0000-0000-00006BA10000}"/>
    <cellStyle name="Normal 3 2 2 4 3_AVA DVA EL" xfId="28751" xr:uid="{00000000-0005-0000-0000-00006CA10000}"/>
    <cellStyle name="Normal 3 2 2 4 4" xfId="28752" xr:uid="{00000000-0005-0000-0000-00006DA10000}"/>
    <cellStyle name="Normal 3 2 2 4 4 2" xfId="28753" xr:uid="{00000000-0005-0000-0000-00006EA10000}"/>
    <cellStyle name="Normal 3 2 2 4 4 3" xfId="28754" xr:uid="{00000000-0005-0000-0000-00006FA10000}"/>
    <cellStyle name="Normal 3 2 2 4 4_AVA DVA EL" xfId="28755" xr:uid="{00000000-0005-0000-0000-000070A10000}"/>
    <cellStyle name="Normal 3 2 2 4 5" xfId="28756" xr:uid="{00000000-0005-0000-0000-000071A10000}"/>
    <cellStyle name="Normal 3 2 2 4_AVA DVA EL" xfId="28757" xr:uid="{00000000-0005-0000-0000-000072A10000}"/>
    <cellStyle name="Normal 3 2 2 5" xfId="8406" xr:uid="{00000000-0005-0000-0000-000073A10000}"/>
    <cellStyle name="Normal 3 2 2 5 2" xfId="28758" xr:uid="{00000000-0005-0000-0000-000074A10000}"/>
    <cellStyle name="Normal 3 2 2 5 2 2" xfId="28759" xr:uid="{00000000-0005-0000-0000-000075A10000}"/>
    <cellStyle name="Normal 3 2 2 5 2 3" xfId="28760" xr:uid="{00000000-0005-0000-0000-000076A10000}"/>
    <cellStyle name="Normal 3 2 2 5 2_AVA DVA EL" xfId="28761" xr:uid="{00000000-0005-0000-0000-000077A10000}"/>
    <cellStyle name="Normal 3 2 2 5 3" xfId="28762" xr:uid="{00000000-0005-0000-0000-000078A10000}"/>
    <cellStyle name="Normal 3 2 2 5_AVA DVA EL" xfId="28763" xr:uid="{00000000-0005-0000-0000-000079A10000}"/>
    <cellStyle name="Normal 3 2 2 6" xfId="8407" xr:uid="{00000000-0005-0000-0000-00007AA10000}"/>
    <cellStyle name="Normal 3 2 2 6 2" xfId="28764" xr:uid="{00000000-0005-0000-0000-00007BA10000}"/>
    <cellStyle name="Normal 3 2 2 6 2 2" xfId="28765" xr:uid="{00000000-0005-0000-0000-00007CA10000}"/>
    <cellStyle name="Normal 3 2 2 6 2 3" xfId="28766" xr:uid="{00000000-0005-0000-0000-00007DA10000}"/>
    <cellStyle name="Normal 3 2 2 6 2_AVA DVA EL" xfId="28767" xr:uid="{00000000-0005-0000-0000-00007EA10000}"/>
    <cellStyle name="Normal 3 2 2 6 3" xfId="28768" xr:uid="{00000000-0005-0000-0000-00007FA10000}"/>
    <cellStyle name="Normal 3 2 2 6_AVA DVA EL" xfId="28769" xr:uid="{00000000-0005-0000-0000-000080A10000}"/>
    <cellStyle name="Normal 3 2 2 7" xfId="8408" xr:uid="{00000000-0005-0000-0000-000081A10000}"/>
    <cellStyle name="Normal 3 2 2 7 2" xfId="28770" xr:uid="{00000000-0005-0000-0000-000082A10000}"/>
    <cellStyle name="Normal 3 2 2 7 2 2" xfId="28771" xr:uid="{00000000-0005-0000-0000-000083A10000}"/>
    <cellStyle name="Normal 3 2 2 7 2 3" xfId="28772" xr:uid="{00000000-0005-0000-0000-000084A10000}"/>
    <cellStyle name="Normal 3 2 2 7 2_AVA DVA EL" xfId="28773" xr:uid="{00000000-0005-0000-0000-000085A10000}"/>
    <cellStyle name="Normal 3 2 2 7 3" xfId="28774" xr:uid="{00000000-0005-0000-0000-000086A10000}"/>
    <cellStyle name="Normal 3 2 2 7_AVA DVA EL" xfId="28775" xr:uid="{00000000-0005-0000-0000-000087A10000}"/>
    <cellStyle name="Normal 3 2 2 8" xfId="8409" xr:uid="{00000000-0005-0000-0000-000088A10000}"/>
    <cellStyle name="Normal 3 2 2 8 2" xfId="28776" xr:uid="{00000000-0005-0000-0000-000089A10000}"/>
    <cellStyle name="Normal 3 2 2 8 2 2" xfId="28777" xr:uid="{00000000-0005-0000-0000-00008AA10000}"/>
    <cellStyle name="Normal 3 2 2 8 2 3" xfId="28778" xr:uid="{00000000-0005-0000-0000-00008BA10000}"/>
    <cellStyle name="Normal 3 2 2 8 2_AVA DVA EL" xfId="28779" xr:uid="{00000000-0005-0000-0000-00008CA10000}"/>
    <cellStyle name="Normal 3 2 2 8 3" xfId="28780" xr:uid="{00000000-0005-0000-0000-00008DA10000}"/>
    <cellStyle name="Normal 3 2 2 8_AVA DVA EL" xfId="28781" xr:uid="{00000000-0005-0000-0000-00008EA10000}"/>
    <cellStyle name="Normal 3 2 2 9" xfId="8410" xr:uid="{00000000-0005-0000-0000-00008FA10000}"/>
    <cellStyle name="Normal 3 2 2 9 2" xfId="28782" xr:uid="{00000000-0005-0000-0000-000090A10000}"/>
    <cellStyle name="Normal 3 2 2 9 2 2" xfId="28783" xr:uid="{00000000-0005-0000-0000-000091A10000}"/>
    <cellStyle name="Normal 3 2 2 9 2 3" xfId="28784" xr:uid="{00000000-0005-0000-0000-000092A10000}"/>
    <cellStyle name="Normal 3 2 2 9 2_AVA DVA EL" xfId="28785" xr:uid="{00000000-0005-0000-0000-000093A10000}"/>
    <cellStyle name="Normal 3 2 2 9 3" xfId="28786" xr:uid="{00000000-0005-0000-0000-000094A10000}"/>
    <cellStyle name="Normal 3 2 2 9_AVA DVA EL" xfId="28787" xr:uid="{00000000-0005-0000-0000-000095A10000}"/>
    <cellStyle name="Normal 3 2 2_AVA DVA EL" xfId="28788" xr:uid="{00000000-0005-0000-0000-000096A10000}"/>
    <cellStyle name="Normal 3 2 20" xfId="36870" xr:uid="{00000000-0005-0000-0000-000097A10000}"/>
    <cellStyle name="Normal 3 2 3" xfId="8411" xr:uid="{00000000-0005-0000-0000-000098A10000}"/>
    <cellStyle name="Normal 3 2 3 10" xfId="28789" xr:uid="{00000000-0005-0000-0000-000099A10000}"/>
    <cellStyle name="Normal 3 2 3 10 2" xfId="28790" xr:uid="{00000000-0005-0000-0000-00009AA10000}"/>
    <cellStyle name="Normal 3 2 3 10 3" xfId="28791" xr:uid="{00000000-0005-0000-0000-00009BA10000}"/>
    <cellStyle name="Normal 3 2 3 10_AVA DVA EL" xfId="28792" xr:uid="{00000000-0005-0000-0000-00009CA10000}"/>
    <cellStyle name="Normal 3 2 3 11" xfId="28793" xr:uid="{00000000-0005-0000-0000-00009DA10000}"/>
    <cellStyle name="Normal 3 2 3 11 2" xfId="28794" xr:uid="{00000000-0005-0000-0000-00009EA10000}"/>
    <cellStyle name="Normal 3 2 3 11 3" xfId="28795" xr:uid="{00000000-0005-0000-0000-00009FA10000}"/>
    <cellStyle name="Normal 3 2 3 11_AVA DVA EL" xfId="28796" xr:uid="{00000000-0005-0000-0000-0000A0A10000}"/>
    <cellStyle name="Normal 3 2 3 12" xfId="28797" xr:uid="{00000000-0005-0000-0000-0000A1A10000}"/>
    <cellStyle name="Normal 3 2 3 12 2" xfId="28798" xr:uid="{00000000-0005-0000-0000-0000A2A10000}"/>
    <cellStyle name="Normal 3 2 3 12 3" xfId="28799" xr:uid="{00000000-0005-0000-0000-0000A3A10000}"/>
    <cellStyle name="Normal 3 2 3 12_AVA DVA EL" xfId="28800" xr:uid="{00000000-0005-0000-0000-0000A4A10000}"/>
    <cellStyle name="Normal 3 2 3 13" xfId="28801" xr:uid="{00000000-0005-0000-0000-0000A5A10000}"/>
    <cellStyle name="Normal 3 2 3 14" xfId="50583" xr:uid="{00000000-0005-0000-0000-0000A6A10000}"/>
    <cellStyle name="Normal 3 2 3 2" xfId="8412" xr:uid="{00000000-0005-0000-0000-0000A7A10000}"/>
    <cellStyle name="Normal 3 2 3 2 10" xfId="28802" xr:uid="{00000000-0005-0000-0000-0000A8A10000}"/>
    <cellStyle name="Normal 3 2 3 2 10 2" xfId="28803" xr:uid="{00000000-0005-0000-0000-0000A9A10000}"/>
    <cellStyle name="Normal 3 2 3 2 10 3" xfId="28804" xr:uid="{00000000-0005-0000-0000-0000AAA10000}"/>
    <cellStyle name="Normal 3 2 3 2 10_AVA DVA EL" xfId="28805" xr:uid="{00000000-0005-0000-0000-0000ABA10000}"/>
    <cellStyle name="Normal 3 2 3 2 11" xfId="28806" xr:uid="{00000000-0005-0000-0000-0000ACA10000}"/>
    <cellStyle name="Normal 3 2 3 2 11 2" xfId="28807" xr:uid="{00000000-0005-0000-0000-0000ADA10000}"/>
    <cellStyle name="Normal 3 2 3 2 11 3" xfId="28808" xr:uid="{00000000-0005-0000-0000-0000AEA10000}"/>
    <cellStyle name="Normal 3 2 3 2 11_AVA DVA EL" xfId="28809" xr:uid="{00000000-0005-0000-0000-0000AFA10000}"/>
    <cellStyle name="Normal 3 2 3 2 12" xfId="28810" xr:uid="{00000000-0005-0000-0000-0000B0A10000}"/>
    <cellStyle name="Normal 3 2 3 2 2" xfId="28811" xr:uid="{00000000-0005-0000-0000-0000B1A10000}"/>
    <cellStyle name="Normal 3 2 3 2 2 10" xfId="28812" xr:uid="{00000000-0005-0000-0000-0000B2A10000}"/>
    <cellStyle name="Normal 3 2 3 2 2 11" xfId="28813" xr:uid="{00000000-0005-0000-0000-0000B3A10000}"/>
    <cellStyle name="Normal 3 2 3 2 2 2" xfId="28814" xr:uid="{00000000-0005-0000-0000-0000B4A10000}"/>
    <cellStyle name="Normal 3 2 3 2 2 2 2" xfId="28815" xr:uid="{00000000-0005-0000-0000-0000B5A10000}"/>
    <cellStyle name="Normal 3 2 3 2 2 2 2 2" xfId="28816" xr:uid="{00000000-0005-0000-0000-0000B6A10000}"/>
    <cellStyle name="Normal 3 2 3 2 2 2 2 3" xfId="28817" xr:uid="{00000000-0005-0000-0000-0000B7A10000}"/>
    <cellStyle name="Normal 3 2 3 2 2 2 2_AVA DVA EL" xfId="28818" xr:uid="{00000000-0005-0000-0000-0000B8A10000}"/>
    <cellStyle name="Normal 3 2 3 2 2 2 3" xfId="28819" xr:uid="{00000000-0005-0000-0000-0000B9A10000}"/>
    <cellStyle name="Normal 3 2 3 2 2 2 3 2" xfId="28820" xr:uid="{00000000-0005-0000-0000-0000BAA10000}"/>
    <cellStyle name="Normal 3 2 3 2 2 2 3 3" xfId="28821" xr:uid="{00000000-0005-0000-0000-0000BBA10000}"/>
    <cellStyle name="Normal 3 2 3 2 2 2 3_AVA DVA EL" xfId="28822" xr:uid="{00000000-0005-0000-0000-0000BCA10000}"/>
    <cellStyle name="Normal 3 2 3 2 2 2 4" xfId="28823" xr:uid="{00000000-0005-0000-0000-0000BDA10000}"/>
    <cellStyle name="Normal 3 2 3 2 2 2 5" xfId="28824" xr:uid="{00000000-0005-0000-0000-0000BEA10000}"/>
    <cellStyle name="Normal 3 2 3 2 2 2_AVA DVA EL" xfId="28825" xr:uid="{00000000-0005-0000-0000-0000BFA10000}"/>
    <cellStyle name="Normal 3 2 3 2 2 3" xfId="28826" xr:uid="{00000000-0005-0000-0000-0000C0A10000}"/>
    <cellStyle name="Normal 3 2 3 2 2 3 2" xfId="28827" xr:uid="{00000000-0005-0000-0000-0000C1A10000}"/>
    <cellStyle name="Normal 3 2 3 2 2 3 3" xfId="28828" xr:uid="{00000000-0005-0000-0000-0000C2A10000}"/>
    <cellStyle name="Normal 3 2 3 2 2 3_AVA DVA EL" xfId="28829" xr:uid="{00000000-0005-0000-0000-0000C3A10000}"/>
    <cellStyle name="Normal 3 2 3 2 2 4" xfId="28830" xr:uid="{00000000-0005-0000-0000-0000C4A10000}"/>
    <cellStyle name="Normal 3 2 3 2 2 4 2" xfId="28831" xr:uid="{00000000-0005-0000-0000-0000C5A10000}"/>
    <cellStyle name="Normal 3 2 3 2 2 4 3" xfId="28832" xr:uid="{00000000-0005-0000-0000-0000C6A10000}"/>
    <cellStyle name="Normal 3 2 3 2 2 4_AVA DVA EL" xfId="28833" xr:uid="{00000000-0005-0000-0000-0000C7A10000}"/>
    <cellStyle name="Normal 3 2 3 2 2 5" xfId="28834" xr:uid="{00000000-0005-0000-0000-0000C8A10000}"/>
    <cellStyle name="Normal 3 2 3 2 2 5 2" xfId="28835" xr:uid="{00000000-0005-0000-0000-0000C9A10000}"/>
    <cellStyle name="Normal 3 2 3 2 2 5 3" xfId="28836" xr:uid="{00000000-0005-0000-0000-0000CAA10000}"/>
    <cellStyle name="Normal 3 2 3 2 2 5_AVA DVA EL" xfId="28837" xr:uid="{00000000-0005-0000-0000-0000CBA10000}"/>
    <cellStyle name="Normal 3 2 3 2 2 6" xfId="28838" xr:uid="{00000000-0005-0000-0000-0000CCA10000}"/>
    <cellStyle name="Normal 3 2 3 2 2 6 2" xfId="28839" xr:uid="{00000000-0005-0000-0000-0000CDA10000}"/>
    <cellStyle name="Normal 3 2 3 2 2 6 3" xfId="28840" xr:uid="{00000000-0005-0000-0000-0000CEA10000}"/>
    <cellStyle name="Normal 3 2 3 2 2 6_AVA DVA EL" xfId="28841" xr:uid="{00000000-0005-0000-0000-0000CFA10000}"/>
    <cellStyle name="Normal 3 2 3 2 2 7" xfId="28842" xr:uid="{00000000-0005-0000-0000-0000D0A10000}"/>
    <cellStyle name="Normal 3 2 3 2 2 7 2" xfId="28843" xr:uid="{00000000-0005-0000-0000-0000D1A10000}"/>
    <cellStyle name="Normal 3 2 3 2 2 7 3" xfId="28844" xr:uid="{00000000-0005-0000-0000-0000D2A10000}"/>
    <cellStyle name="Normal 3 2 3 2 2 7_AVA DVA EL" xfId="28845" xr:uid="{00000000-0005-0000-0000-0000D3A10000}"/>
    <cellStyle name="Normal 3 2 3 2 2 8" xfId="28846" xr:uid="{00000000-0005-0000-0000-0000D4A10000}"/>
    <cellStyle name="Normal 3 2 3 2 2 8 2" xfId="28847" xr:uid="{00000000-0005-0000-0000-0000D5A10000}"/>
    <cellStyle name="Normal 3 2 3 2 2 8 3" xfId="28848" xr:uid="{00000000-0005-0000-0000-0000D6A10000}"/>
    <cellStyle name="Normal 3 2 3 2 2 8_AVA DVA EL" xfId="28849" xr:uid="{00000000-0005-0000-0000-0000D7A10000}"/>
    <cellStyle name="Normal 3 2 3 2 2 9" xfId="28850" xr:uid="{00000000-0005-0000-0000-0000D8A10000}"/>
    <cellStyle name="Normal 3 2 3 2 2 9 2" xfId="28851" xr:uid="{00000000-0005-0000-0000-0000D9A10000}"/>
    <cellStyle name="Normal 3 2 3 2 2 9 3" xfId="28852" xr:uid="{00000000-0005-0000-0000-0000DAA10000}"/>
    <cellStyle name="Normal 3 2 3 2 2 9_AVA DVA EL" xfId="28853" xr:uid="{00000000-0005-0000-0000-0000DBA10000}"/>
    <cellStyle name="Normal 3 2 3 2 2_AVA DVA EL" xfId="28854" xr:uid="{00000000-0005-0000-0000-0000DCA10000}"/>
    <cellStyle name="Normal 3 2 3 2 3" xfId="28855" xr:uid="{00000000-0005-0000-0000-0000DDA10000}"/>
    <cellStyle name="Normal 3 2 3 2 3 2" xfId="28856" xr:uid="{00000000-0005-0000-0000-0000DEA10000}"/>
    <cellStyle name="Normal 3 2 3 2 3 2 2" xfId="28857" xr:uid="{00000000-0005-0000-0000-0000DFA10000}"/>
    <cellStyle name="Normal 3 2 3 2 3 2 3" xfId="28858" xr:uid="{00000000-0005-0000-0000-0000E0A10000}"/>
    <cellStyle name="Normal 3 2 3 2 3 2_AVA DVA EL" xfId="28859" xr:uid="{00000000-0005-0000-0000-0000E1A10000}"/>
    <cellStyle name="Normal 3 2 3 2 3 3" xfId="28860" xr:uid="{00000000-0005-0000-0000-0000E2A10000}"/>
    <cellStyle name="Normal 3 2 3 2 3 3 2" xfId="28861" xr:uid="{00000000-0005-0000-0000-0000E3A10000}"/>
    <cellStyle name="Normal 3 2 3 2 3 3 3" xfId="28862" xr:uid="{00000000-0005-0000-0000-0000E4A10000}"/>
    <cellStyle name="Normal 3 2 3 2 3 3_AVA DVA EL" xfId="28863" xr:uid="{00000000-0005-0000-0000-0000E5A10000}"/>
    <cellStyle name="Normal 3 2 3 2 3 4" xfId="28864" xr:uid="{00000000-0005-0000-0000-0000E6A10000}"/>
    <cellStyle name="Normal 3 2 3 2 3 5" xfId="28865" xr:uid="{00000000-0005-0000-0000-0000E7A10000}"/>
    <cellStyle name="Normal 3 2 3 2 3_AVA DVA EL" xfId="28866" xr:uid="{00000000-0005-0000-0000-0000E8A10000}"/>
    <cellStyle name="Normal 3 2 3 2 4" xfId="28867" xr:uid="{00000000-0005-0000-0000-0000E9A10000}"/>
    <cellStyle name="Normal 3 2 3 2 4 2" xfId="28868" xr:uid="{00000000-0005-0000-0000-0000EAA10000}"/>
    <cellStyle name="Normal 3 2 3 2 4 3" xfId="28869" xr:uid="{00000000-0005-0000-0000-0000EBA10000}"/>
    <cellStyle name="Normal 3 2 3 2 4_AVA DVA EL" xfId="28870" xr:uid="{00000000-0005-0000-0000-0000ECA10000}"/>
    <cellStyle name="Normal 3 2 3 2 5" xfId="28871" xr:uid="{00000000-0005-0000-0000-0000EDA10000}"/>
    <cellStyle name="Normal 3 2 3 2 5 2" xfId="28872" xr:uid="{00000000-0005-0000-0000-0000EEA10000}"/>
    <cellStyle name="Normal 3 2 3 2 5 3" xfId="28873" xr:uid="{00000000-0005-0000-0000-0000EFA10000}"/>
    <cellStyle name="Normal 3 2 3 2 5_AVA DVA EL" xfId="28874" xr:uid="{00000000-0005-0000-0000-0000F0A10000}"/>
    <cellStyle name="Normal 3 2 3 2 6" xfId="28875" xr:uid="{00000000-0005-0000-0000-0000F1A10000}"/>
    <cellStyle name="Normal 3 2 3 2 6 2" xfId="28876" xr:uid="{00000000-0005-0000-0000-0000F2A10000}"/>
    <cellStyle name="Normal 3 2 3 2 6 3" xfId="28877" xr:uid="{00000000-0005-0000-0000-0000F3A10000}"/>
    <cellStyle name="Normal 3 2 3 2 6_AVA DVA EL" xfId="28878" xr:uid="{00000000-0005-0000-0000-0000F4A10000}"/>
    <cellStyle name="Normal 3 2 3 2 7" xfId="28879" xr:uid="{00000000-0005-0000-0000-0000F5A10000}"/>
    <cellStyle name="Normal 3 2 3 2 7 2" xfId="28880" xr:uid="{00000000-0005-0000-0000-0000F6A10000}"/>
    <cellStyle name="Normal 3 2 3 2 7 3" xfId="28881" xr:uid="{00000000-0005-0000-0000-0000F7A10000}"/>
    <cellStyle name="Normal 3 2 3 2 7_AVA DVA EL" xfId="28882" xr:uid="{00000000-0005-0000-0000-0000F8A10000}"/>
    <cellStyle name="Normal 3 2 3 2 8" xfId="28883" xr:uid="{00000000-0005-0000-0000-0000F9A10000}"/>
    <cellStyle name="Normal 3 2 3 2 8 2" xfId="28884" xr:uid="{00000000-0005-0000-0000-0000FAA10000}"/>
    <cellStyle name="Normal 3 2 3 2 8 3" xfId="28885" xr:uid="{00000000-0005-0000-0000-0000FBA10000}"/>
    <cellStyle name="Normal 3 2 3 2 8_AVA DVA EL" xfId="28886" xr:uid="{00000000-0005-0000-0000-0000FCA10000}"/>
    <cellStyle name="Normal 3 2 3 2 9" xfId="28887" xr:uid="{00000000-0005-0000-0000-0000FDA10000}"/>
    <cellStyle name="Normal 3 2 3 2 9 2" xfId="28888" xr:uid="{00000000-0005-0000-0000-0000FEA10000}"/>
    <cellStyle name="Normal 3 2 3 2 9 3" xfId="28889" xr:uid="{00000000-0005-0000-0000-0000FFA10000}"/>
    <cellStyle name="Normal 3 2 3 2 9_AVA DVA EL" xfId="28890" xr:uid="{00000000-0005-0000-0000-000000A20000}"/>
    <cellStyle name="Normal 3 2 3 2_AVA DVA EL" xfId="28891" xr:uid="{00000000-0005-0000-0000-000001A20000}"/>
    <cellStyle name="Normal 3 2 3 3" xfId="28892" xr:uid="{00000000-0005-0000-0000-000002A20000}"/>
    <cellStyle name="Normal 3 2 3 3 10" xfId="28893" xr:uid="{00000000-0005-0000-0000-000003A20000}"/>
    <cellStyle name="Normal 3 2 3 3 11" xfId="28894" xr:uid="{00000000-0005-0000-0000-000004A20000}"/>
    <cellStyle name="Normal 3 2 3 3 2" xfId="28895" xr:uid="{00000000-0005-0000-0000-000005A20000}"/>
    <cellStyle name="Normal 3 2 3 3 2 2" xfId="28896" xr:uid="{00000000-0005-0000-0000-000006A20000}"/>
    <cellStyle name="Normal 3 2 3 3 2 2 2" xfId="28897" xr:uid="{00000000-0005-0000-0000-000007A20000}"/>
    <cellStyle name="Normal 3 2 3 3 2 2 3" xfId="28898" xr:uid="{00000000-0005-0000-0000-000008A20000}"/>
    <cellStyle name="Normal 3 2 3 3 2 2_AVA DVA EL" xfId="28899" xr:uid="{00000000-0005-0000-0000-000009A20000}"/>
    <cellStyle name="Normal 3 2 3 3 2 3" xfId="28900" xr:uid="{00000000-0005-0000-0000-00000AA20000}"/>
    <cellStyle name="Normal 3 2 3 3 2 3 2" xfId="28901" xr:uid="{00000000-0005-0000-0000-00000BA20000}"/>
    <cellStyle name="Normal 3 2 3 3 2 3 3" xfId="28902" xr:uid="{00000000-0005-0000-0000-00000CA20000}"/>
    <cellStyle name="Normal 3 2 3 3 2 3_AVA DVA EL" xfId="28903" xr:uid="{00000000-0005-0000-0000-00000DA20000}"/>
    <cellStyle name="Normal 3 2 3 3 2 4" xfId="28904" xr:uid="{00000000-0005-0000-0000-00000EA20000}"/>
    <cellStyle name="Normal 3 2 3 3 2 5" xfId="28905" xr:uid="{00000000-0005-0000-0000-00000FA20000}"/>
    <cellStyle name="Normal 3 2 3 3 2_AVA DVA EL" xfId="28906" xr:uid="{00000000-0005-0000-0000-000010A20000}"/>
    <cellStyle name="Normal 3 2 3 3 3" xfId="28907" xr:uid="{00000000-0005-0000-0000-000011A20000}"/>
    <cellStyle name="Normal 3 2 3 3 3 2" xfId="28908" xr:uid="{00000000-0005-0000-0000-000012A20000}"/>
    <cellStyle name="Normal 3 2 3 3 3 3" xfId="28909" xr:uid="{00000000-0005-0000-0000-000013A20000}"/>
    <cellStyle name="Normal 3 2 3 3 3_AVA DVA EL" xfId="28910" xr:uid="{00000000-0005-0000-0000-000014A20000}"/>
    <cellStyle name="Normal 3 2 3 3 4" xfId="28911" xr:uid="{00000000-0005-0000-0000-000015A20000}"/>
    <cellStyle name="Normal 3 2 3 3 4 2" xfId="28912" xr:uid="{00000000-0005-0000-0000-000016A20000}"/>
    <cellStyle name="Normal 3 2 3 3 4 3" xfId="28913" xr:uid="{00000000-0005-0000-0000-000017A20000}"/>
    <cellStyle name="Normal 3 2 3 3 4_AVA DVA EL" xfId="28914" xr:uid="{00000000-0005-0000-0000-000018A20000}"/>
    <cellStyle name="Normal 3 2 3 3 5" xfId="28915" xr:uid="{00000000-0005-0000-0000-000019A20000}"/>
    <cellStyle name="Normal 3 2 3 3 5 2" xfId="28916" xr:uid="{00000000-0005-0000-0000-00001AA20000}"/>
    <cellStyle name="Normal 3 2 3 3 5 3" xfId="28917" xr:uid="{00000000-0005-0000-0000-00001BA20000}"/>
    <cellStyle name="Normal 3 2 3 3 5_AVA DVA EL" xfId="28918" xr:uid="{00000000-0005-0000-0000-00001CA20000}"/>
    <cellStyle name="Normal 3 2 3 3 6" xfId="28919" xr:uid="{00000000-0005-0000-0000-00001DA20000}"/>
    <cellStyle name="Normal 3 2 3 3 6 2" xfId="28920" xr:uid="{00000000-0005-0000-0000-00001EA20000}"/>
    <cellStyle name="Normal 3 2 3 3 6 3" xfId="28921" xr:uid="{00000000-0005-0000-0000-00001FA20000}"/>
    <cellStyle name="Normal 3 2 3 3 6_AVA DVA EL" xfId="28922" xr:uid="{00000000-0005-0000-0000-000020A20000}"/>
    <cellStyle name="Normal 3 2 3 3 7" xfId="28923" xr:uid="{00000000-0005-0000-0000-000021A20000}"/>
    <cellStyle name="Normal 3 2 3 3 7 2" xfId="28924" xr:uid="{00000000-0005-0000-0000-000022A20000}"/>
    <cellStyle name="Normal 3 2 3 3 7 3" xfId="28925" xr:uid="{00000000-0005-0000-0000-000023A20000}"/>
    <cellStyle name="Normal 3 2 3 3 7_AVA DVA EL" xfId="28926" xr:uid="{00000000-0005-0000-0000-000024A20000}"/>
    <cellStyle name="Normal 3 2 3 3 8" xfId="28927" xr:uid="{00000000-0005-0000-0000-000025A20000}"/>
    <cellStyle name="Normal 3 2 3 3 8 2" xfId="28928" xr:uid="{00000000-0005-0000-0000-000026A20000}"/>
    <cellStyle name="Normal 3 2 3 3 8 3" xfId="28929" xr:uid="{00000000-0005-0000-0000-000027A20000}"/>
    <cellStyle name="Normal 3 2 3 3 8_AVA DVA EL" xfId="28930" xr:uid="{00000000-0005-0000-0000-000028A20000}"/>
    <cellStyle name="Normal 3 2 3 3 9" xfId="28931" xr:uid="{00000000-0005-0000-0000-000029A20000}"/>
    <cellStyle name="Normal 3 2 3 3 9 2" xfId="28932" xr:uid="{00000000-0005-0000-0000-00002AA20000}"/>
    <cellStyle name="Normal 3 2 3 3 9 3" xfId="28933" xr:uid="{00000000-0005-0000-0000-00002BA20000}"/>
    <cellStyle name="Normal 3 2 3 3 9_AVA DVA EL" xfId="28934" xr:uid="{00000000-0005-0000-0000-00002CA20000}"/>
    <cellStyle name="Normal 3 2 3 3_AVA DVA EL" xfId="28935" xr:uid="{00000000-0005-0000-0000-00002DA20000}"/>
    <cellStyle name="Normal 3 2 3 4" xfId="28936" xr:uid="{00000000-0005-0000-0000-00002EA20000}"/>
    <cellStyle name="Normal 3 2 3 4 2" xfId="28937" xr:uid="{00000000-0005-0000-0000-00002FA20000}"/>
    <cellStyle name="Normal 3 2 3 4 2 2" xfId="28938" xr:uid="{00000000-0005-0000-0000-000030A20000}"/>
    <cellStyle name="Normal 3 2 3 4 2 3" xfId="28939" xr:uid="{00000000-0005-0000-0000-000031A20000}"/>
    <cellStyle name="Normal 3 2 3 4 2_AVA DVA EL" xfId="28940" xr:uid="{00000000-0005-0000-0000-000032A20000}"/>
    <cellStyle name="Normal 3 2 3 4 3" xfId="28941" xr:uid="{00000000-0005-0000-0000-000033A20000}"/>
    <cellStyle name="Normal 3 2 3 4 3 2" xfId="28942" xr:uid="{00000000-0005-0000-0000-000034A20000}"/>
    <cellStyle name="Normal 3 2 3 4 3 3" xfId="28943" xr:uid="{00000000-0005-0000-0000-000035A20000}"/>
    <cellStyle name="Normal 3 2 3 4 3_AVA DVA EL" xfId="28944" xr:uid="{00000000-0005-0000-0000-000036A20000}"/>
    <cellStyle name="Normal 3 2 3 4 4" xfId="28945" xr:uid="{00000000-0005-0000-0000-000037A20000}"/>
    <cellStyle name="Normal 3 2 3 4 5" xfId="28946" xr:uid="{00000000-0005-0000-0000-000038A20000}"/>
    <cellStyle name="Normal 3 2 3 4_AVA DVA EL" xfId="28947" xr:uid="{00000000-0005-0000-0000-000039A20000}"/>
    <cellStyle name="Normal 3 2 3 5" xfId="28948" xr:uid="{00000000-0005-0000-0000-00003AA20000}"/>
    <cellStyle name="Normal 3 2 3 5 2" xfId="28949" xr:uid="{00000000-0005-0000-0000-00003BA20000}"/>
    <cellStyle name="Normal 3 2 3 5 3" xfId="28950" xr:uid="{00000000-0005-0000-0000-00003CA20000}"/>
    <cellStyle name="Normal 3 2 3 5_AVA DVA EL" xfId="28951" xr:uid="{00000000-0005-0000-0000-00003DA20000}"/>
    <cellStyle name="Normal 3 2 3 6" xfId="28952" xr:uid="{00000000-0005-0000-0000-00003EA20000}"/>
    <cellStyle name="Normal 3 2 3 6 2" xfId="28953" xr:uid="{00000000-0005-0000-0000-00003FA20000}"/>
    <cellStyle name="Normal 3 2 3 6 3" xfId="28954" xr:uid="{00000000-0005-0000-0000-000040A20000}"/>
    <cellStyle name="Normal 3 2 3 6_AVA DVA EL" xfId="28955" xr:uid="{00000000-0005-0000-0000-000041A20000}"/>
    <cellStyle name="Normal 3 2 3 7" xfId="28956" xr:uid="{00000000-0005-0000-0000-000042A20000}"/>
    <cellStyle name="Normal 3 2 3 7 2" xfId="28957" xr:uid="{00000000-0005-0000-0000-000043A20000}"/>
    <cellStyle name="Normal 3 2 3 7 3" xfId="28958" xr:uid="{00000000-0005-0000-0000-000044A20000}"/>
    <cellStyle name="Normal 3 2 3 7_AVA DVA EL" xfId="28959" xr:uid="{00000000-0005-0000-0000-000045A20000}"/>
    <cellStyle name="Normal 3 2 3 8" xfId="28960" xr:uid="{00000000-0005-0000-0000-000046A20000}"/>
    <cellStyle name="Normal 3 2 3 8 2" xfId="28961" xr:uid="{00000000-0005-0000-0000-000047A20000}"/>
    <cellStyle name="Normal 3 2 3 8 3" xfId="28962" xr:uid="{00000000-0005-0000-0000-000048A20000}"/>
    <cellStyle name="Normal 3 2 3 8_AVA DVA EL" xfId="28963" xr:uid="{00000000-0005-0000-0000-000049A20000}"/>
    <cellStyle name="Normal 3 2 3 9" xfId="28964" xr:uid="{00000000-0005-0000-0000-00004AA20000}"/>
    <cellStyle name="Normal 3 2 3 9 2" xfId="28965" xr:uid="{00000000-0005-0000-0000-00004BA20000}"/>
    <cellStyle name="Normal 3 2 3 9 3" xfId="28966" xr:uid="{00000000-0005-0000-0000-00004CA20000}"/>
    <cellStyle name="Normal 3 2 3 9_AVA DVA EL" xfId="28967" xr:uid="{00000000-0005-0000-0000-00004DA20000}"/>
    <cellStyle name="Normal 3 2 3_AVA DVA EL" xfId="28968" xr:uid="{00000000-0005-0000-0000-00004EA20000}"/>
    <cellStyle name="Normal 3 2 4" xfId="8413" xr:uid="{00000000-0005-0000-0000-00004FA20000}"/>
    <cellStyle name="Normal 3 2 4 10" xfId="28969" xr:uid="{00000000-0005-0000-0000-000050A20000}"/>
    <cellStyle name="Normal 3 2 4 10 2" xfId="28970" xr:uid="{00000000-0005-0000-0000-000051A20000}"/>
    <cellStyle name="Normal 3 2 4 10 3" xfId="28971" xr:uid="{00000000-0005-0000-0000-000052A20000}"/>
    <cellStyle name="Normal 3 2 4 10_AVA DVA EL" xfId="28972" xr:uid="{00000000-0005-0000-0000-000053A20000}"/>
    <cellStyle name="Normal 3 2 4 11" xfId="28973" xr:uid="{00000000-0005-0000-0000-000054A20000}"/>
    <cellStyle name="Normal 3 2 4 11 2" xfId="28974" xr:uid="{00000000-0005-0000-0000-000055A20000}"/>
    <cellStyle name="Normal 3 2 4 11 3" xfId="28975" xr:uid="{00000000-0005-0000-0000-000056A20000}"/>
    <cellStyle name="Normal 3 2 4 11_AVA DVA EL" xfId="28976" xr:uid="{00000000-0005-0000-0000-000057A20000}"/>
    <cellStyle name="Normal 3 2 4 12" xfId="28977" xr:uid="{00000000-0005-0000-0000-000058A20000}"/>
    <cellStyle name="Normal 3 2 4 12 2" xfId="28978" xr:uid="{00000000-0005-0000-0000-000059A20000}"/>
    <cellStyle name="Normal 3 2 4 12 3" xfId="28979" xr:uid="{00000000-0005-0000-0000-00005AA20000}"/>
    <cellStyle name="Normal 3 2 4 12_AVA DVA EL" xfId="28980" xr:uid="{00000000-0005-0000-0000-00005BA20000}"/>
    <cellStyle name="Normal 3 2 4 13" xfId="28981" xr:uid="{00000000-0005-0000-0000-00005CA20000}"/>
    <cellStyle name="Normal 3 2 4 2" xfId="28982" xr:uid="{00000000-0005-0000-0000-00005DA20000}"/>
    <cellStyle name="Normal 3 2 4 2 10" xfId="28983" xr:uid="{00000000-0005-0000-0000-00005EA20000}"/>
    <cellStyle name="Normal 3 2 4 2 10 2" xfId="28984" xr:uid="{00000000-0005-0000-0000-00005FA20000}"/>
    <cellStyle name="Normal 3 2 4 2 10 3" xfId="28985" xr:uid="{00000000-0005-0000-0000-000060A20000}"/>
    <cellStyle name="Normal 3 2 4 2 10_AVA DVA EL" xfId="28986" xr:uid="{00000000-0005-0000-0000-000061A20000}"/>
    <cellStyle name="Normal 3 2 4 2 11" xfId="28987" xr:uid="{00000000-0005-0000-0000-000062A20000}"/>
    <cellStyle name="Normal 3 2 4 2 12" xfId="28988" xr:uid="{00000000-0005-0000-0000-000063A20000}"/>
    <cellStyle name="Normal 3 2 4 2 2" xfId="28989" xr:uid="{00000000-0005-0000-0000-000064A20000}"/>
    <cellStyle name="Normal 3 2 4 2 2 10" xfId="28990" xr:uid="{00000000-0005-0000-0000-000065A20000}"/>
    <cellStyle name="Normal 3 2 4 2 2 11" xfId="28991" xr:uid="{00000000-0005-0000-0000-000066A20000}"/>
    <cellStyle name="Normal 3 2 4 2 2 2" xfId="28992" xr:uid="{00000000-0005-0000-0000-000067A20000}"/>
    <cellStyle name="Normal 3 2 4 2 2 2 2" xfId="28993" xr:uid="{00000000-0005-0000-0000-000068A20000}"/>
    <cellStyle name="Normal 3 2 4 2 2 2 2 2" xfId="28994" xr:uid="{00000000-0005-0000-0000-000069A20000}"/>
    <cellStyle name="Normal 3 2 4 2 2 2 2 3" xfId="28995" xr:uid="{00000000-0005-0000-0000-00006AA20000}"/>
    <cellStyle name="Normal 3 2 4 2 2 2 2_AVA DVA EL" xfId="28996" xr:uid="{00000000-0005-0000-0000-00006BA20000}"/>
    <cellStyle name="Normal 3 2 4 2 2 2 3" xfId="28997" xr:uid="{00000000-0005-0000-0000-00006CA20000}"/>
    <cellStyle name="Normal 3 2 4 2 2 2 3 2" xfId="28998" xr:uid="{00000000-0005-0000-0000-00006DA20000}"/>
    <cellStyle name="Normal 3 2 4 2 2 2 3 3" xfId="28999" xr:uid="{00000000-0005-0000-0000-00006EA20000}"/>
    <cellStyle name="Normal 3 2 4 2 2 2 3_AVA DVA EL" xfId="29000" xr:uid="{00000000-0005-0000-0000-00006FA20000}"/>
    <cellStyle name="Normal 3 2 4 2 2 2 4" xfId="29001" xr:uid="{00000000-0005-0000-0000-000070A20000}"/>
    <cellStyle name="Normal 3 2 4 2 2 2 5" xfId="29002" xr:uid="{00000000-0005-0000-0000-000071A20000}"/>
    <cellStyle name="Normal 3 2 4 2 2 2_AVA DVA EL" xfId="29003" xr:uid="{00000000-0005-0000-0000-000072A20000}"/>
    <cellStyle name="Normal 3 2 4 2 2 3" xfId="29004" xr:uid="{00000000-0005-0000-0000-000073A20000}"/>
    <cellStyle name="Normal 3 2 4 2 2 3 2" xfId="29005" xr:uid="{00000000-0005-0000-0000-000074A20000}"/>
    <cellStyle name="Normal 3 2 4 2 2 3 3" xfId="29006" xr:uid="{00000000-0005-0000-0000-000075A20000}"/>
    <cellStyle name="Normal 3 2 4 2 2 3_AVA DVA EL" xfId="29007" xr:uid="{00000000-0005-0000-0000-000076A20000}"/>
    <cellStyle name="Normal 3 2 4 2 2 4" xfId="29008" xr:uid="{00000000-0005-0000-0000-000077A20000}"/>
    <cellStyle name="Normal 3 2 4 2 2 4 2" xfId="29009" xr:uid="{00000000-0005-0000-0000-000078A20000}"/>
    <cellStyle name="Normal 3 2 4 2 2 4 3" xfId="29010" xr:uid="{00000000-0005-0000-0000-000079A20000}"/>
    <cellStyle name="Normal 3 2 4 2 2 4_AVA DVA EL" xfId="29011" xr:uid="{00000000-0005-0000-0000-00007AA20000}"/>
    <cellStyle name="Normal 3 2 4 2 2 5" xfId="29012" xr:uid="{00000000-0005-0000-0000-00007BA20000}"/>
    <cellStyle name="Normal 3 2 4 2 2 5 2" xfId="29013" xr:uid="{00000000-0005-0000-0000-00007CA20000}"/>
    <cellStyle name="Normal 3 2 4 2 2 5 3" xfId="29014" xr:uid="{00000000-0005-0000-0000-00007DA20000}"/>
    <cellStyle name="Normal 3 2 4 2 2 5_AVA DVA EL" xfId="29015" xr:uid="{00000000-0005-0000-0000-00007EA20000}"/>
    <cellStyle name="Normal 3 2 4 2 2 6" xfId="29016" xr:uid="{00000000-0005-0000-0000-00007FA20000}"/>
    <cellStyle name="Normal 3 2 4 2 2 6 2" xfId="29017" xr:uid="{00000000-0005-0000-0000-000080A20000}"/>
    <cellStyle name="Normal 3 2 4 2 2 6 3" xfId="29018" xr:uid="{00000000-0005-0000-0000-000081A20000}"/>
    <cellStyle name="Normal 3 2 4 2 2 6_AVA DVA EL" xfId="29019" xr:uid="{00000000-0005-0000-0000-000082A20000}"/>
    <cellStyle name="Normal 3 2 4 2 2 7" xfId="29020" xr:uid="{00000000-0005-0000-0000-000083A20000}"/>
    <cellStyle name="Normal 3 2 4 2 2 7 2" xfId="29021" xr:uid="{00000000-0005-0000-0000-000084A20000}"/>
    <cellStyle name="Normal 3 2 4 2 2 7 3" xfId="29022" xr:uid="{00000000-0005-0000-0000-000085A20000}"/>
    <cellStyle name="Normal 3 2 4 2 2 7_AVA DVA EL" xfId="29023" xr:uid="{00000000-0005-0000-0000-000086A20000}"/>
    <cellStyle name="Normal 3 2 4 2 2 8" xfId="29024" xr:uid="{00000000-0005-0000-0000-000087A20000}"/>
    <cellStyle name="Normal 3 2 4 2 2 8 2" xfId="29025" xr:uid="{00000000-0005-0000-0000-000088A20000}"/>
    <cellStyle name="Normal 3 2 4 2 2 8 3" xfId="29026" xr:uid="{00000000-0005-0000-0000-000089A20000}"/>
    <cellStyle name="Normal 3 2 4 2 2 8_AVA DVA EL" xfId="29027" xr:uid="{00000000-0005-0000-0000-00008AA20000}"/>
    <cellStyle name="Normal 3 2 4 2 2 9" xfId="29028" xr:uid="{00000000-0005-0000-0000-00008BA20000}"/>
    <cellStyle name="Normal 3 2 4 2 2 9 2" xfId="29029" xr:uid="{00000000-0005-0000-0000-00008CA20000}"/>
    <cellStyle name="Normal 3 2 4 2 2 9 3" xfId="29030" xr:uid="{00000000-0005-0000-0000-00008DA20000}"/>
    <cellStyle name="Normal 3 2 4 2 2 9_AVA DVA EL" xfId="29031" xr:uid="{00000000-0005-0000-0000-00008EA20000}"/>
    <cellStyle name="Normal 3 2 4 2 2_AVA DVA EL" xfId="29032" xr:uid="{00000000-0005-0000-0000-00008FA20000}"/>
    <cellStyle name="Normal 3 2 4 2 3" xfId="29033" xr:uid="{00000000-0005-0000-0000-000090A20000}"/>
    <cellStyle name="Normal 3 2 4 2 3 2" xfId="29034" xr:uid="{00000000-0005-0000-0000-000091A20000}"/>
    <cellStyle name="Normal 3 2 4 2 3 2 2" xfId="29035" xr:uid="{00000000-0005-0000-0000-000092A20000}"/>
    <cellStyle name="Normal 3 2 4 2 3 2 3" xfId="29036" xr:uid="{00000000-0005-0000-0000-000093A20000}"/>
    <cellStyle name="Normal 3 2 4 2 3 2_AVA DVA EL" xfId="29037" xr:uid="{00000000-0005-0000-0000-000094A20000}"/>
    <cellStyle name="Normal 3 2 4 2 3 3" xfId="29038" xr:uid="{00000000-0005-0000-0000-000095A20000}"/>
    <cellStyle name="Normal 3 2 4 2 3 3 2" xfId="29039" xr:uid="{00000000-0005-0000-0000-000096A20000}"/>
    <cellStyle name="Normal 3 2 4 2 3 3 3" xfId="29040" xr:uid="{00000000-0005-0000-0000-000097A20000}"/>
    <cellStyle name="Normal 3 2 4 2 3 3_AVA DVA EL" xfId="29041" xr:uid="{00000000-0005-0000-0000-000098A20000}"/>
    <cellStyle name="Normal 3 2 4 2 3 4" xfId="29042" xr:uid="{00000000-0005-0000-0000-000099A20000}"/>
    <cellStyle name="Normal 3 2 4 2 3 5" xfId="29043" xr:uid="{00000000-0005-0000-0000-00009AA20000}"/>
    <cellStyle name="Normal 3 2 4 2 3_AVA DVA EL" xfId="29044" xr:uid="{00000000-0005-0000-0000-00009BA20000}"/>
    <cellStyle name="Normal 3 2 4 2 4" xfId="29045" xr:uid="{00000000-0005-0000-0000-00009CA20000}"/>
    <cellStyle name="Normal 3 2 4 2 4 2" xfId="29046" xr:uid="{00000000-0005-0000-0000-00009DA20000}"/>
    <cellStyle name="Normal 3 2 4 2 4 3" xfId="29047" xr:uid="{00000000-0005-0000-0000-00009EA20000}"/>
    <cellStyle name="Normal 3 2 4 2 4_AVA DVA EL" xfId="29048" xr:uid="{00000000-0005-0000-0000-00009FA20000}"/>
    <cellStyle name="Normal 3 2 4 2 5" xfId="29049" xr:uid="{00000000-0005-0000-0000-0000A0A20000}"/>
    <cellStyle name="Normal 3 2 4 2 5 2" xfId="29050" xr:uid="{00000000-0005-0000-0000-0000A1A20000}"/>
    <cellStyle name="Normal 3 2 4 2 5 3" xfId="29051" xr:uid="{00000000-0005-0000-0000-0000A2A20000}"/>
    <cellStyle name="Normal 3 2 4 2 5_AVA DVA EL" xfId="29052" xr:uid="{00000000-0005-0000-0000-0000A3A20000}"/>
    <cellStyle name="Normal 3 2 4 2 6" xfId="29053" xr:uid="{00000000-0005-0000-0000-0000A4A20000}"/>
    <cellStyle name="Normal 3 2 4 2 6 2" xfId="29054" xr:uid="{00000000-0005-0000-0000-0000A5A20000}"/>
    <cellStyle name="Normal 3 2 4 2 6 3" xfId="29055" xr:uid="{00000000-0005-0000-0000-0000A6A20000}"/>
    <cellStyle name="Normal 3 2 4 2 6_AVA DVA EL" xfId="29056" xr:uid="{00000000-0005-0000-0000-0000A7A20000}"/>
    <cellStyle name="Normal 3 2 4 2 7" xfId="29057" xr:uid="{00000000-0005-0000-0000-0000A8A20000}"/>
    <cellStyle name="Normal 3 2 4 2 7 2" xfId="29058" xr:uid="{00000000-0005-0000-0000-0000A9A20000}"/>
    <cellStyle name="Normal 3 2 4 2 7 3" xfId="29059" xr:uid="{00000000-0005-0000-0000-0000AAA20000}"/>
    <cellStyle name="Normal 3 2 4 2 7_AVA DVA EL" xfId="29060" xr:uid="{00000000-0005-0000-0000-0000ABA20000}"/>
    <cellStyle name="Normal 3 2 4 2 8" xfId="29061" xr:uid="{00000000-0005-0000-0000-0000ACA20000}"/>
    <cellStyle name="Normal 3 2 4 2 8 2" xfId="29062" xr:uid="{00000000-0005-0000-0000-0000ADA20000}"/>
    <cellStyle name="Normal 3 2 4 2 8 3" xfId="29063" xr:uid="{00000000-0005-0000-0000-0000AEA20000}"/>
    <cellStyle name="Normal 3 2 4 2 8_AVA DVA EL" xfId="29064" xr:uid="{00000000-0005-0000-0000-0000AFA20000}"/>
    <cellStyle name="Normal 3 2 4 2 9" xfId="29065" xr:uid="{00000000-0005-0000-0000-0000B0A20000}"/>
    <cellStyle name="Normal 3 2 4 2 9 2" xfId="29066" xr:uid="{00000000-0005-0000-0000-0000B1A20000}"/>
    <cellStyle name="Normal 3 2 4 2 9 3" xfId="29067" xr:uid="{00000000-0005-0000-0000-0000B2A20000}"/>
    <cellStyle name="Normal 3 2 4 2 9_AVA DVA EL" xfId="29068" xr:uid="{00000000-0005-0000-0000-0000B3A20000}"/>
    <cellStyle name="Normal 3 2 4 2_AVA DVA EL" xfId="29069" xr:uid="{00000000-0005-0000-0000-0000B4A20000}"/>
    <cellStyle name="Normal 3 2 4 3" xfId="29070" xr:uid="{00000000-0005-0000-0000-0000B5A20000}"/>
    <cellStyle name="Normal 3 2 4 3 10" xfId="29071" xr:uid="{00000000-0005-0000-0000-0000B6A20000}"/>
    <cellStyle name="Normal 3 2 4 3 11" xfId="29072" xr:uid="{00000000-0005-0000-0000-0000B7A20000}"/>
    <cellStyle name="Normal 3 2 4 3 2" xfId="29073" xr:uid="{00000000-0005-0000-0000-0000B8A20000}"/>
    <cellStyle name="Normal 3 2 4 3 2 2" xfId="29074" xr:uid="{00000000-0005-0000-0000-0000B9A20000}"/>
    <cellStyle name="Normal 3 2 4 3 2 2 2" xfId="29075" xr:uid="{00000000-0005-0000-0000-0000BAA20000}"/>
    <cellStyle name="Normal 3 2 4 3 2 2 3" xfId="29076" xr:uid="{00000000-0005-0000-0000-0000BBA20000}"/>
    <cellStyle name="Normal 3 2 4 3 2 2_AVA DVA EL" xfId="29077" xr:uid="{00000000-0005-0000-0000-0000BCA20000}"/>
    <cellStyle name="Normal 3 2 4 3 2 3" xfId="29078" xr:uid="{00000000-0005-0000-0000-0000BDA20000}"/>
    <cellStyle name="Normal 3 2 4 3 2 3 2" xfId="29079" xr:uid="{00000000-0005-0000-0000-0000BEA20000}"/>
    <cellStyle name="Normal 3 2 4 3 2 3 3" xfId="29080" xr:uid="{00000000-0005-0000-0000-0000BFA20000}"/>
    <cellStyle name="Normal 3 2 4 3 2 3_AVA DVA EL" xfId="29081" xr:uid="{00000000-0005-0000-0000-0000C0A20000}"/>
    <cellStyle name="Normal 3 2 4 3 2 4" xfId="29082" xr:uid="{00000000-0005-0000-0000-0000C1A20000}"/>
    <cellStyle name="Normal 3 2 4 3 2 5" xfId="29083" xr:uid="{00000000-0005-0000-0000-0000C2A20000}"/>
    <cellStyle name="Normal 3 2 4 3 2_AVA DVA EL" xfId="29084" xr:uid="{00000000-0005-0000-0000-0000C3A20000}"/>
    <cellStyle name="Normal 3 2 4 3 3" xfId="29085" xr:uid="{00000000-0005-0000-0000-0000C4A20000}"/>
    <cellStyle name="Normal 3 2 4 3 3 2" xfId="29086" xr:uid="{00000000-0005-0000-0000-0000C5A20000}"/>
    <cellStyle name="Normal 3 2 4 3 3 3" xfId="29087" xr:uid="{00000000-0005-0000-0000-0000C6A20000}"/>
    <cellStyle name="Normal 3 2 4 3 3_AVA DVA EL" xfId="29088" xr:uid="{00000000-0005-0000-0000-0000C7A20000}"/>
    <cellStyle name="Normal 3 2 4 3 4" xfId="29089" xr:uid="{00000000-0005-0000-0000-0000C8A20000}"/>
    <cellStyle name="Normal 3 2 4 3 4 2" xfId="29090" xr:uid="{00000000-0005-0000-0000-0000C9A20000}"/>
    <cellStyle name="Normal 3 2 4 3 4 3" xfId="29091" xr:uid="{00000000-0005-0000-0000-0000CAA20000}"/>
    <cellStyle name="Normal 3 2 4 3 4_AVA DVA EL" xfId="29092" xr:uid="{00000000-0005-0000-0000-0000CBA20000}"/>
    <cellStyle name="Normal 3 2 4 3 5" xfId="29093" xr:uid="{00000000-0005-0000-0000-0000CCA20000}"/>
    <cellStyle name="Normal 3 2 4 3 5 2" xfId="29094" xr:uid="{00000000-0005-0000-0000-0000CDA20000}"/>
    <cellStyle name="Normal 3 2 4 3 5 3" xfId="29095" xr:uid="{00000000-0005-0000-0000-0000CEA20000}"/>
    <cellStyle name="Normal 3 2 4 3 5_AVA DVA EL" xfId="29096" xr:uid="{00000000-0005-0000-0000-0000CFA20000}"/>
    <cellStyle name="Normal 3 2 4 3 6" xfId="29097" xr:uid="{00000000-0005-0000-0000-0000D0A20000}"/>
    <cellStyle name="Normal 3 2 4 3 6 2" xfId="29098" xr:uid="{00000000-0005-0000-0000-0000D1A20000}"/>
    <cellStyle name="Normal 3 2 4 3 6 3" xfId="29099" xr:uid="{00000000-0005-0000-0000-0000D2A20000}"/>
    <cellStyle name="Normal 3 2 4 3 6_AVA DVA EL" xfId="29100" xr:uid="{00000000-0005-0000-0000-0000D3A20000}"/>
    <cellStyle name="Normal 3 2 4 3 7" xfId="29101" xr:uid="{00000000-0005-0000-0000-0000D4A20000}"/>
    <cellStyle name="Normal 3 2 4 3 7 2" xfId="29102" xr:uid="{00000000-0005-0000-0000-0000D5A20000}"/>
    <cellStyle name="Normal 3 2 4 3 7 3" xfId="29103" xr:uid="{00000000-0005-0000-0000-0000D6A20000}"/>
    <cellStyle name="Normal 3 2 4 3 7_AVA DVA EL" xfId="29104" xr:uid="{00000000-0005-0000-0000-0000D7A20000}"/>
    <cellStyle name="Normal 3 2 4 3 8" xfId="29105" xr:uid="{00000000-0005-0000-0000-0000D8A20000}"/>
    <cellStyle name="Normal 3 2 4 3 8 2" xfId="29106" xr:uid="{00000000-0005-0000-0000-0000D9A20000}"/>
    <cellStyle name="Normal 3 2 4 3 8 3" xfId="29107" xr:uid="{00000000-0005-0000-0000-0000DAA20000}"/>
    <cellStyle name="Normal 3 2 4 3 8_AVA DVA EL" xfId="29108" xr:uid="{00000000-0005-0000-0000-0000DBA20000}"/>
    <cellStyle name="Normal 3 2 4 3 9" xfId="29109" xr:uid="{00000000-0005-0000-0000-0000DCA20000}"/>
    <cellStyle name="Normal 3 2 4 3 9 2" xfId="29110" xr:uid="{00000000-0005-0000-0000-0000DDA20000}"/>
    <cellStyle name="Normal 3 2 4 3 9 3" xfId="29111" xr:uid="{00000000-0005-0000-0000-0000DEA20000}"/>
    <cellStyle name="Normal 3 2 4 3 9_AVA DVA EL" xfId="29112" xr:uid="{00000000-0005-0000-0000-0000DFA20000}"/>
    <cellStyle name="Normal 3 2 4 3_AVA DVA EL" xfId="29113" xr:uid="{00000000-0005-0000-0000-0000E0A20000}"/>
    <cellStyle name="Normal 3 2 4 4" xfId="29114" xr:uid="{00000000-0005-0000-0000-0000E1A20000}"/>
    <cellStyle name="Normal 3 2 4 4 2" xfId="29115" xr:uid="{00000000-0005-0000-0000-0000E2A20000}"/>
    <cellStyle name="Normal 3 2 4 4 2 2" xfId="29116" xr:uid="{00000000-0005-0000-0000-0000E3A20000}"/>
    <cellStyle name="Normal 3 2 4 4 2 3" xfId="29117" xr:uid="{00000000-0005-0000-0000-0000E4A20000}"/>
    <cellStyle name="Normal 3 2 4 4 2_AVA DVA EL" xfId="29118" xr:uid="{00000000-0005-0000-0000-0000E5A20000}"/>
    <cellStyle name="Normal 3 2 4 4 3" xfId="29119" xr:uid="{00000000-0005-0000-0000-0000E6A20000}"/>
    <cellStyle name="Normal 3 2 4 4 3 2" xfId="29120" xr:uid="{00000000-0005-0000-0000-0000E7A20000}"/>
    <cellStyle name="Normal 3 2 4 4 3 3" xfId="29121" xr:uid="{00000000-0005-0000-0000-0000E8A20000}"/>
    <cellStyle name="Normal 3 2 4 4 3_AVA DVA EL" xfId="29122" xr:uid="{00000000-0005-0000-0000-0000E9A20000}"/>
    <cellStyle name="Normal 3 2 4 4 4" xfId="29123" xr:uid="{00000000-0005-0000-0000-0000EAA20000}"/>
    <cellStyle name="Normal 3 2 4 4 5" xfId="29124" xr:uid="{00000000-0005-0000-0000-0000EBA20000}"/>
    <cellStyle name="Normal 3 2 4 4_AVA DVA EL" xfId="29125" xr:uid="{00000000-0005-0000-0000-0000ECA20000}"/>
    <cellStyle name="Normal 3 2 4 5" xfId="29126" xr:uid="{00000000-0005-0000-0000-0000EDA20000}"/>
    <cellStyle name="Normal 3 2 4 5 2" xfId="29127" xr:uid="{00000000-0005-0000-0000-0000EEA20000}"/>
    <cellStyle name="Normal 3 2 4 5 3" xfId="29128" xr:uid="{00000000-0005-0000-0000-0000EFA20000}"/>
    <cellStyle name="Normal 3 2 4 5_AVA DVA EL" xfId="29129" xr:uid="{00000000-0005-0000-0000-0000F0A20000}"/>
    <cellStyle name="Normal 3 2 4 6" xfId="29130" xr:uid="{00000000-0005-0000-0000-0000F1A20000}"/>
    <cellStyle name="Normal 3 2 4 6 2" xfId="29131" xr:uid="{00000000-0005-0000-0000-0000F2A20000}"/>
    <cellStyle name="Normal 3 2 4 6 3" xfId="29132" xr:uid="{00000000-0005-0000-0000-0000F3A20000}"/>
    <cellStyle name="Normal 3 2 4 6_AVA DVA EL" xfId="29133" xr:uid="{00000000-0005-0000-0000-0000F4A20000}"/>
    <cellStyle name="Normal 3 2 4 7" xfId="29134" xr:uid="{00000000-0005-0000-0000-0000F5A20000}"/>
    <cellStyle name="Normal 3 2 4 7 2" xfId="29135" xr:uid="{00000000-0005-0000-0000-0000F6A20000}"/>
    <cellStyle name="Normal 3 2 4 7 3" xfId="29136" xr:uid="{00000000-0005-0000-0000-0000F7A20000}"/>
    <cellStyle name="Normal 3 2 4 7_AVA DVA EL" xfId="29137" xr:uid="{00000000-0005-0000-0000-0000F8A20000}"/>
    <cellStyle name="Normal 3 2 4 8" xfId="29138" xr:uid="{00000000-0005-0000-0000-0000F9A20000}"/>
    <cellStyle name="Normal 3 2 4 8 2" xfId="29139" xr:uid="{00000000-0005-0000-0000-0000FAA20000}"/>
    <cellStyle name="Normal 3 2 4 8 3" xfId="29140" xr:uid="{00000000-0005-0000-0000-0000FBA20000}"/>
    <cellStyle name="Normal 3 2 4 8_AVA DVA EL" xfId="29141" xr:uid="{00000000-0005-0000-0000-0000FCA20000}"/>
    <cellStyle name="Normal 3 2 4 9" xfId="29142" xr:uid="{00000000-0005-0000-0000-0000FDA20000}"/>
    <cellStyle name="Normal 3 2 4 9 2" xfId="29143" xr:uid="{00000000-0005-0000-0000-0000FEA20000}"/>
    <cellStyle name="Normal 3 2 4 9 3" xfId="29144" xr:uid="{00000000-0005-0000-0000-0000FFA20000}"/>
    <cellStyle name="Normal 3 2 4 9_AVA DVA EL" xfId="29145" xr:uid="{00000000-0005-0000-0000-000000A30000}"/>
    <cellStyle name="Normal 3 2 4_AVA DVA EL" xfId="29146" xr:uid="{00000000-0005-0000-0000-000001A30000}"/>
    <cellStyle name="Normal 3 2 5" xfId="8414" xr:uid="{00000000-0005-0000-0000-000002A30000}"/>
    <cellStyle name="Normal 3 2 5 10" xfId="29147" xr:uid="{00000000-0005-0000-0000-000003A30000}"/>
    <cellStyle name="Normal 3 2 5 10 2" xfId="29148" xr:uid="{00000000-0005-0000-0000-000004A30000}"/>
    <cellStyle name="Normal 3 2 5 10 3" xfId="29149" xr:uid="{00000000-0005-0000-0000-000005A30000}"/>
    <cellStyle name="Normal 3 2 5 10_AVA DVA EL" xfId="29150" xr:uid="{00000000-0005-0000-0000-000006A30000}"/>
    <cellStyle name="Normal 3 2 5 11" xfId="29151" xr:uid="{00000000-0005-0000-0000-000007A30000}"/>
    <cellStyle name="Normal 3 2 5 11 2" xfId="29152" xr:uid="{00000000-0005-0000-0000-000008A30000}"/>
    <cellStyle name="Normal 3 2 5 11 3" xfId="29153" xr:uid="{00000000-0005-0000-0000-000009A30000}"/>
    <cellStyle name="Normal 3 2 5 11_AVA DVA EL" xfId="29154" xr:uid="{00000000-0005-0000-0000-00000AA30000}"/>
    <cellStyle name="Normal 3 2 5 12" xfId="29155" xr:uid="{00000000-0005-0000-0000-00000BA30000}"/>
    <cellStyle name="Normal 3 2 5 2" xfId="29156" xr:uid="{00000000-0005-0000-0000-00000CA30000}"/>
    <cellStyle name="Normal 3 2 5 2 10" xfId="29157" xr:uid="{00000000-0005-0000-0000-00000DA30000}"/>
    <cellStyle name="Normal 3 2 5 2 11" xfId="29158" xr:uid="{00000000-0005-0000-0000-00000EA30000}"/>
    <cellStyle name="Normal 3 2 5 2 2" xfId="29159" xr:uid="{00000000-0005-0000-0000-00000FA30000}"/>
    <cellStyle name="Normal 3 2 5 2 2 2" xfId="29160" xr:uid="{00000000-0005-0000-0000-000010A30000}"/>
    <cellStyle name="Normal 3 2 5 2 2 2 2" xfId="29161" xr:uid="{00000000-0005-0000-0000-000011A30000}"/>
    <cellStyle name="Normal 3 2 5 2 2 2 3" xfId="29162" xr:uid="{00000000-0005-0000-0000-000012A30000}"/>
    <cellStyle name="Normal 3 2 5 2 2 2_AVA DVA EL" xfId="29163" xr:uid="{00000000-0005-0000-0000-000013A30000}"/>
    <cellStyle name="Normal 3 2 5 2 2 3" xfId="29164" xr:uid="{00000000-0005-0000-0000-000014A30000}"/>
    <cellStyle name="Normal 3 2 5 2 2 3 2" xfId="29165" xr:uid="{00000000-0005-0000-0000-000015A30000}"/>
    <cellStyle name="Normal 3 2 5 2 2 3 3" xfId="29166" xr:uid="{00000000-0005-0000-0000-000016A30000}"/>
    <cellStyle name="Normal 3 2 5 2 2 3_AVA DVA EL" xfId="29167" xr:uid="{00000000-0005-0000-0000-000017A30000}"/>
    <cellStyle name="Normal 3 2 5 2 2 4" xfId="29168" xr:uid="{00000000-0005-0000-0000-000018A30000}"/>
    <cellStyle name="Normal 3 2 5 2 2 5" xfId="29169" xr:uid="{00000000-0005-0000-0000-000019A30000}"/>
    <cellStyle name="Normal 3 2 5 2 2_AVA DVA EL" xfId="29170" xr:uid="{00000000-0005-0000-0000-00001AA30000}"/>
    <cellStyle name="Normal 3 2 5 2 3" xfId="29171" xr:uid="{00000000-0005-0000-0000-00001BA30000}"/>
    <cellStyle name="Normal 3 2 5 2 3 2" xfId="29172" xr:uid="{00000000-0005-0000-0000-00001CA30000}"/>
    <cellStyle name="Normal 3 2 5 2 3 3" xfId="29173" xr:uid="{00000000-0005-0000-0000-00001DA30000}"/>
    <cellStyle name="Normal 3 2 5 2 3_AVA DVA EL" xfId="29174" xr:uid="{00000000-0005-0000-0000-00001EA30000}"/>
    <cellStyle name="Normal 3 2 5 2 4" xfId="29175" xr:uid="{00000000-0005-0000-0000-00001FA30000}"/>
    <cellStyle name="Normal 3 2 5 2 4 2" xfId="29176" xr:uid="{00000000-0005-0000-0000-000020A30000}"/>
    <cellStyle name="Normal 3 2 5 2 4 3" xfId="29177" xr:uid="{00000000-0005-0000-0000-000021A30000}"/>
    <cellStyle name="Normal 3 2 5 2 4_AVA DVA EL" xfId="29178" xr:uid="{00000000-0005-0000-0000-000022A30000}"/>
    <cellStyle name="Normal 3 2 5 2 5" xfId="29179" xr:uid="{00000000-0005-0000-0000-000023A30000}"/>
    <cellStyle name="Normal 3 2 5 2 5 2" xfId="29180" xr:uid="{00000000-0005-0000-0000-000024A30000}"/>
    <cellStyle name="Normal 3 2 5 2 5 3" xfId="29181" xr:uid="{00000000-0005-0000-0000-000025A30000}"/>
    <cellStyle name="Normal 3 2 5 2 5_AVA DVA EL" xfId="29182" xr:uid="{00000000-0005-0000-0000-000026A30000}"/>
    <cellStyle name="Normal 3 2 5 2 6" xfId="29183" xr:uid="{00000000-0005-0000-0000-000027A30000}"/>
    <cellStyle name="Normal 3 2 5 2 6 2" xfId="29184" xr:uid="{00000000-0005-0000-0000-000028A30000}"/>
    <cellStyle name="Normal 3 2 5 2 6 3" xfId="29185" xr:uid="{00000000-0005-0000-0000-000029A30000}"/>
    <cellStyle name="Normal 3 2 5 2 6_AVA DVA EL" xfId="29186" xr:uid="{00000000-0005-0000-0000-00002AA30000}"/>
    <cellStyle name="Normal 3 2 5 2 7" xfId="29187" xr:uid="{00000000-0005-0000-0000-00002BA30000}"/>
    <cellStyle name="Normal 3 2 5 2 7 2" xfId="29188" xr:uid="{00000000-0005-0000-0000-00002CA30000}"/>
    <cellStyle name="Normal 3 2 5 2 7 3" xfId="29189" xr:uid="{00000000-0005-0000-0000-00002DA30000}"/>
    <cellStyle name="Normal 3 2 5 2 7_AVA DVA EL" xfId="29190" xr:uid="{00000000-0005-0000-0000-00002EA30000}"/>
    <cellStyle name="Normal 3 2 5 2 8" xfId="29191" xr:uid="{00000000-0005-0000-0000-00002FA30000}"/>
    <cellStyle name="Normal 3 2 5 2 8 2" xfId="29192" xr:uid="{00000000-0005-0000-0000-000030A30000}"/>
    <cellStyle name="Normal 3 2 5 2 8 3" xfId="29193" xr:uid="{00000000-0005-0000-0000-000031A30000}"/>
    <cellStyle name="Normal 3 2 5 2 8_AVA DVA EL" xfId="29194" xr:uid="{00000000-0005-0000-0000-000032A30000}"/>
    <cellStyle name="Normal 3 2 5 2 9" xfId="29195" xr:uid="{00000000-0005-0000-0000-000033A30000}"/>
    <cellStyle name="Normal 3 2 5 2 9 2" xfId="29196" xr:uid="{00000000-0005-0000-0000-000034A30000}"/>
    <cellStyle name="Normal 3 2 5 2 9 3" xfId="29197" xr:uid="{00000000-0005-0000-0000-000035A30000}"/>
    <cellStyle name="Normal 3 2 5 2 9_AVA DVA EL" xfId="29198" xr:uid="{00000000-0005-0000-0000-000036A30000}"/>
    <cellStyle name="Normal 3 2 5 2_AVA DVA EL" xfId="29199" xr:uid="{00000000-0005-0000-0000-000037A30000}"/>
    <cellStyle name="Normal 3 2 5 3" xfId="29200" xr:uid="{00000000-0005-0000-0000-000038A30000}"/>
    <cellStyle name="Normal 3 2 5 3 2" xfId="29201" xr:uid="{00000000-0005-0000-0000-000039A30000}"/>
    <cellStyle name="Normal 3 2 5 3 2 2" xfId="29202" xr:uid="{00000000-0005-0000-0000-00003AA30000}"/>
    <cellStyle name="Normal 3 2 5 3 2 3" xfId="29203" xr:uid="{00000000-0005-0000-0000-00003BA30000}"/>
    <cellStyle name="Normal 3 2 5 3 2_AVA DVA EL" xfId="29204" xr:uid="{00000000-0005-0000-0000-00003CA30000}"/>
    <cellStyle name="Normal 3 2 5 3 3" xfId="29205" xr:uid="{00000000-0005-0000-0000-00003DA30000}"/>
    <cellStyle name="Normal 3 2 5 3 3 2" xfId="29206" xr:uid="{00000000-0005-0000-0000-00003EA30000}"/>
    <cellStyle name="Normal 3 2 5 3 3 3" xfId="29207" xr:uid="{00000000-0005-0000-0000-00003FA30000}"/>
    <cellStyle name="Normal 3 2 5 3 3_AVA DVA EL" xfId="29208" xr:uid="{00000000-0005-0000-0000-000040A30000}"/>
    <cellStyle name="Normal 3 2 5 3 4" xfId="29209" xr:uid="{00000000-0005-0000-0000-000041A30000}"/>
    <cellStyle name="Normal 3 2 5 3 5" xfId="29210" xr:uid="{00000000-0005-0000-0000-000042A30000}"/>
    <cellStyle name="Normal 3 2 5 3_AVA DVA EL" xfId="29211" xr:uid="{00000000-0005-0000-0000-000043A30000}"/>
    <cellStyle name="Normal 3 2 5 4" xfId="29212" xr:uid="{00000000-0005-0000-0000-000044A30000}"/>
    <cellStyle name="Normal 3 2 5 4 2" xfId="29213" xr:uid="{00000000-0005-0000-0000-000045A30000}"/>
    <cellStyle name="Normal 3 2 5 4 3" xfId="29214" xr:uid="{00000000-0005-0000-0000-000046A30000}"/>
    <cellStyle name="Normal 3 2 5 4_AVA DVA EL" xfId="29215" xr:uid="{00000000-0005-0000-0000-000047A30000}"/>
    <cellStyle name="Normal 3 2 5 5" xfId="29216" xr:uid="{00000000-0005-0000-0000-000048A30000}"/>
    <cellStyle name="Normal 3 2 5 5 2" xfId="29217" xr:uid="{00000000-0005-0000-0000-000049A30000}"/>
    <cellStyle name="Normal 3 2 5 5 3" xfId="29218" xr:uid="{00000000-0005-0000-0000-00004AA30000}"/>
    <cellStyle name="Normal 3 2 5 5_AVA DVA EL" xfId="29219" xr:uid="{00000000-0005-0000-0000-00004BA30000}"/>
    <cellStyle name="Normal 3 2 5 6" xfId="29220" xr:uid="{00000000-0005-0000-0000-00004CA30000}"/>
    <cellStyle name="Normal 3 2 5 6 2" xfId="29221" xr:uid="{00000000-0005-0000-0000-00004DA30000}"/>
    <cellStyle name="Normal 3 2 5 6 3" xfId="29222" xr:uid="{00000000-0005-0000-0000-00004EA30000}"/>
    <cellStyle name="Normal 3 2 5 6_AVA DVA EL" xfId="29223" xr:uid="{00000000-0005-0000-0000-00004FA30000}"/>
    <cellStyle name="Normal 3 2 5 7" xfId="29224" xr:uid="{00000000-0005-0000-0000-000050A30000}"/>
    <cellStyle name="Normal 3 2 5 7 2" xfId="29225" xr:uid="{00000000-0005-0000-0000-000051A30000}"/>
    <cellStyle name="Normal 3 2 5 7 3" xfId="29226" xr:uid="{00000000-0005-0000-0000-000052A30000}"/>
    <cellStyle name="Normal 3 2 5 7_AVA DVA EL" xfId="29227" xr:uid="{00000000-0005-0000-0000-000053A30000}"/>
    <cellStyle name="Normal 3 2 5 8" xfId="29228" xr:uid="{00000000-0005-0000-0000-000054A30000}"/>
    <cellStyle name="Normal 3 2 5 8 2" xfId="29229" xr:uid="{00000000-0005-0000-0000-000055A30000}"/>
    <cellStyle name="Normal 3 2 5 8 3" xfId="29230" xr:uid="{00000000-0005-0000-0000-000056A30000}"/>
    <cellStyle name="Normal 3 2 5 8_AVA DVA EL" xfId="29231" xr:uid="{00000000-0005-0000-0000-000057A30000}"/>
    <cellStyle name="Normal 3 2 5 9" xfId="29232" xr:uid="{00000000-0005-0000-0000-000058A30000}"/>
    <cellStyle name="Normal 3 2 5 9 2" xfId="29233" xr:uid="{00000000-0005-0000-0000-000059A30000}"/>
    <cellStyle name="Normal 3 2 5 9 3" xfId="29234" xr:uid="{00000000-0005-0000-0000-00005AA30000}"/>
    <cellStyle name="Normal 3 2 5 9_AVA DVA EL" xfId="29235" xr:uid="{00000000-0005-0000-0000-00005BA30000}"/>
    <cellStyle name="Normal 3 2 5_AVA DVA EL" xfId="29236" xr:uid="{00000000-0005-0000-0000-00005CA30000}"/>
    <cellStyle name="Normal 3 2 6" xfId="8415" xr:uid="{00000000-0005-0000-0000-00005DA30000}"/>
    <cellStyle name="Normal 3 2 6 10" xfId="29237" xr:uid="{00000000-0005-0000-0000-00005EA30000}"/>
    <cellStyle name="Normal 3 2 6 10 2" xfId="29238" xr:uid="{00000000-0005-0000-0000-00005FA30000}"/>
    <cellStyle name="Normal 3 2 6 10 3" xfId="29239" xr:uid="{00000000-0005-0000-0000-000060A30000}"/>
    <cellStyle name="Normal 3 2 6 10_AVA DVA EL" xfId="29240" xr:uid="{00000000-0005-0000-0000-000061A30000}"/>
    <cellStyle name="Normal 3 2 6 11" xfId="29241" xr:uid="{00000000-0005-0000-0000-000062A30000}"/>
    <cellStyle name="Normal 3 2 6 2" xfId="29242" xr:uid="{00000000-0005-0000-0000-000063A30000}"/>
    <cellStyle name="Normal 3 2 6 2 2" xfId="29243" xr:uid="{00000000-0005-0000-0000-000064A30000}"/>
    <cellStyle name="Normal 3 2 6 2 2 2" xfId="29244" xr:uid="{00000000-0005-0000-0000-000065A30000}"/>
    <cellStyle name="Normal 3 2 6 2 2 3" xfId="29245" xr:uid="{00000000-0005-0000-0000-000066A30000}"/>
    <cellStyle name="Normal 3 2 6 2 2_AVA DVA EL" xfId="29246" xr:uid="{00000000-0005-0000-0000-000067A30000}"/>
    <cellStyle name="Normal 3 2 6 2 3" xfId="29247" xr:uid="{00000000-0005-0000-0000-000068A30000}"/>
    <cellStyle name="Normal 3 2 6 2 3 2" xfId="29248" xr:uid="{00000000-0005-0000-0000-000069A30000}"/>
    <cellStyle name="Normal 3 2 6 2 3 3" xfId="29249" xr:uid="{00000000-0005-0000-0000-00006AA30000}"/>
    <cellStyle name="Normal 3 2 6 2 3_AVA DVA EL" xfId="29250" xr:uid="{00000000-0005-0000-0000-00006BA30000}"/>
    <cellStyle name="Normal 3 2 6 2 4" xfId="29251" xr:uid="{00000000-0005-0000-0000-00006CA30000}"/>
    <cellStyle name="Normal 3 2 6 2 5" xfId="29252" xr:uid="{00000000-0005-0000-0000-00006DA30000}"/>
    <cellStyle name="Normal 3 2 6 2_AVA DVA EL" xfId="29253" xr:uid="{00000000-0005-0000-0000-00006EA30000}"/>
    <cellStyle name="Normal 3 2 6 3" xfId="29254" xr:uid="{00000000-0005-0000-0000-00006FA30000}"/>
    <cellStyle name="Normal 3 2 6 3 2" xfId="29255" xr:uid="{00000000-0005-0000-0000-000070A30000}"/>
    <cellStyle name="Normal 3 2 6 3 3" xfId="29256" xr:uid="{00000000-0005-0000-0000-000071A30000}"/>
    <cellStyle name="Normal 3 2 6 3_AVA DVA EL" xfId="29257" xr:uid="{00000000-0005-0000-0000-000072A30000}"/>
    <cellStyle name="Normal 3 2 6 4" xfId="29258" xr:uid="{00000000-0005-0000-0000-000073A30000}"/>
    <cellStyle name="Normal 3 2 6 4 2" xfId="29259" xr:uid="{00000000-0005-0000-0000-000074A30000}"/>
    <cellStyle name="Normal 3 2 6 4 3" xfId="29260" xr:uid="{00000000-0005-0000-0000-000075A30000}"/>
    <cellStyle name="Normal 3 2 6 4_AVA DVA EL" xfId="29261" xr:uid="{00000000-0005-0000-0000-000076A30000}"/>
    <cellStyle name="Normal 3 2 6 5" xfId="29262" xr:uid="{00000000-0005-0000-0000-000077A30000}"/>
    <cellStyle name="Normal 3 2 6 5 2" xfId="29263" xr:uid="{00000000-0005-0000-0000-000078A30000}"/>
    <cellStyle name="Normal 3 2 6 5 3" xfId="29264" xr:uid="{00000000-0005-0000-0000-000079A30000}"/>
    <cellStyle name="Normal 3 2 6 5_AVA DVA EL" xfId="29265" xr:uid="{00000000-0005-0000-0000-00007AA30000}"/>
    <cellStyle name="Normal 3 2 6 6" xfId="29266" xr:uid="{00000000-0005-0000-0000-00007BA30000}"/>
    <cellStyle name="Normal 3 2 6 6 2" xfId="29267" xr:uid="{00000000-0005-0000-0000-00007CA30000}"/>
    <cellStyle name="Normal 3 2 6 6 3" xfId="29268" xr:uid="{00000000-0005-0000-0000-00007DA30000}"/>
    <cellStyle name="Normal 3 2 6 6_AVA DVA EL" xfId="29269" xr:uid="{00000000-0005-0000-0000-00007EA30000}"/>
    <cellStyle name="Normal 3 2 6 7" xfId="29270" xr:uid="{00000000-0005-0000-0000-00007FA30000}"/>
    <cellStyle name="Normal 3 2 6 7 2" xfId="29271" xr:uid="{00000000-0005-0000-0000-000080A30000}"/>
    <cellStyle name="Normal 3 2 6 7 3" xfId="29272" xr:uid="{00000000-0005-0000-0000-000081A30000}"/>
    <cellStyle name="Normal 3 2 6 7_AVA DVA EL" xfId="29273" xr:uid="{00000000-0005-0000-0000-000082A30000}"/>
    <cellStyle name="Normal 3 2 6 8" xfId="29274" xr:uid="{00000000-0005-0000-0000-000083A30000}"/>
    <cellStyle name="Normal 3 2 6 8 2" xfId="29275" xr:uid="{00000000-0005-0000-0000-000084A30000}"/>
    <cellStyle name="Normal 3 2 6 8 3" xfId="29276" xr:uid="{00000000-0005-0000-0000-000085A30000}"/>
    <cellStyle name="Normal 3 2 6 8_AVA DVA EL" xfId="29277" xr:uid="{00000000-0005-0000-0000-000086A30000}"/>
    <cellStyle name="Normal 3 2 6 9" xfId="29278" xr:uid="{00000000-0005-0000-0000-000087A30000}"/>
    <cellStyle name="Normal 3 2 6 9 2" xfId="29279" xr:uid="{00000000-0005-0000-0000-000088A30000}"/>
    <cellStyle name="Normal 3 2 6 9 3" xfId="29280" xr:uid="{00000000-0005-0000-0000-000089A30000}"/>
    <cellStyle name="Normal 3 2 6 9_AVA DVA EL" xfId="29281" xr:uid="{00000000-0005-0000-0000-00008AA30000}"/>
    <cellStyle name="Normal 3 2 6_AVA DVA EL" xfId="29282" xr:uid="{00000000-0005-0000-0000-00008BA30000}"/>
    <cellStyle name="Normal 3 2 7" xfId="8416" xr:uid="{00000000-0005-0000-0000-00008CA30000}"/>
    <cellStyle name="Normal 3 2 7 10" xfId="29283" xr:uid="{00000000-0005-0000-0000-00008DA30000}"/>
    <cellStyle name="Normal 3 2 7 10 2" xfId="29284" xr:uid="{00000000-0005-0000-0000-00008EA30000}"/>
    <cellStyle name="Normal 3 2 7 10 3" xfId="29285" xr:uid="{00000000-0005-0000-0000-00008FA30000}"/>
    <cellStyle name="Normal 3 2 7 10_AVA DVA EL" xfId="29286" xr:uid="{00000000-0005-0000-0000-000090A30000}"/>
    <cellStyle name="Normal 3 2 7 11" xfId="29287" xr:uid="{00000000-0005-0000-0000-000091A30000}"/>
    <cellStyle name="Normal 3 2 7 2" xfId="29288" xr:uid="{00000000-0005-0000-0000-000092A30000}"/>
    <cellStyle name="Normal 3 2 7 2 2" xfId="29289" xr:uid="{00000000-0005-0000-0000-000093A30000}"/>
    <cellStyle name="Normal 3 2 7 2 2 2" xfId="29290" xr:uid="{00000000-0005-0000-0000-000094A30000}"/>
    <cellStyle name="Normal 3 2 7 2 2 3" xfId="29291" xr:uid="{00000000-0005-0000-0000-000095A30000}"/>
    <cellStyle name="Normal 3 2 7 2 2_AVA DVA EL" xfId="29292" xr:uid="{00000000-0005-0000-0000-000096A30000}"/>
    <cellStyle name="Normal 3 2 7 2 3" xfId="29293" xr:uid="{00000000-0005-0000-0000-000097A30000}"/>
    <cellStyle name="Normal 3 2 7 2 3 2" xfId="29294" xr:uid="{00000000-0005-0000-0000-000098A30000}"/>
    <cellStyle name="Normal 3 2 7 2 3 3" xfId="29295" xr:uid="{00000000-0005-0000-0000-000099A30000}"/>
    <cellStyle name="Normal 3 2 7 2 3_AVA DVA EL" xfId="29296" xr:uid="{00000000-0005-0000-0000-00009AA30000}"/>
    <cellStyle name="Normal 3 2 7 2 4" xfId="29297" xr:uid="{00000000-0005-0000-0000-00009BA30000}"/>
    <cellStyle name="Normal 3 2 7 2 5" xfId="29298" xr:uid="{00000000-0005-0000-0000-00009CA30000}"/>
    <cellStyle name="Normal 3 2 7 2_AVA DVA EL" xfId="29299" xr:uid="{00000000-0005-0000-0000-00009DA30000}"/>
    <cellStyle name="Normal 3 2 7 3" xfId="29300" xr:uid="{00000000-0005-0000-0000-00009EA30000}"/>
    <cellStyle name="Normal 3 2 7 3 2" xfId="29301" xr:uid="{00000000-0005-0000-0000-00009FA30000}"/>
    <cellStyle name="Normal 3 2 7 3 3" xfId="29302" xr:uid="{00000000-0005-0000-0000-0000A0A30000}"/>
    <cellStyle name="Normal 3 2 7 3_AVA DVA EL" xfId="29303" xr:uid="{00000000-0005-0000-0000-0000A1A30000}"/>
    <cellStyle name="Normal 3 2 7 4" xfId="29304" xr:uid="{00000000-0005-0000-0000-0000A2A30000}"/>
    <cellStyle name="Normal 3 2 7 4 2" xfId="29305" xr:uid="{00000000-0005-0000-0000-0000A3A30000}"/>
    <cellStyle name="Normal 3 2 7 4 3" xfId="29306" xr:uid="{00000000-0005-0000-0000-0000A4A30000}"/>
    <cellStyle name="Normal 3 2 7 4_AVA DVA EL" xfId="29307" xr:uid="{00000000-0005-0000-0000-0000A5A30000}"/>
    <cellStyle name="Normal 3 2 7 5" xfId="29308" xr:uid="{00000000-0005-0000-0000-0000A6A30000}"/>
    <cellStyle name="Normal 3 2 7 5 2" xfId="29309" xr:uid="{00000000-0005-0000-0000-0000A7A30000}"/>
    <cellStyle name="Normal 3 2 7 5 3" xfId="29310" xr:uid="{00000000-0005-0000-0000-0000A8A30000}"/>
    <cellStyle name="Normal 3 2 7 5_AVA DVA EL" xfId="29311" xr:uid="{00000000-0005-0000-0000-0000A9A30000}"/>
    <cellStyle name="Normal 3 2 7 6" xfId="29312" xr:uid="{00000000-0005-0000-0000-0000AAA30000}"/>
    <cellStyle name="Normal 3 2 7 6 2" xfId="29313" xr:uid="{00000000-0005-0000-0000-0000ABA30000}"/>
    <cellStyle name="Normal 3 2 7 6 3" xfId="29314" xr:uid="{00000000-0005-0000-0000-0000ACA30000}"/>
    <cellStyle name="Normal 3 2 7 6_AVA DVA EL" xfId="29315" xr:uid="{00000000-0005-0000-0000-0000ADA30000}"/>
    <cellStyle name="Normal 3 2 7 7" xfId="29316" xr:uid="{00000000-0005-0000-0000-0000AEA30000}"/>
    <cellStyle name="Normal 3 2 7 7 2" xfId="29317" xr:uid="{00000000-0005-0000-0000-0000AFA30000}"/>
    <cellStyle name="Normal 3 2 7 7 3" xfId="29318" xr:uid="{00000000-0005-0000-0000-0000B0A30000}"/>
    <cellStyle name="Normal 3 2 7 7_AVA DVA EL" xfId="29319" xr:uid="{00000000-0005-0000-0000-0000B1A30000}"/>
    <cellStyle name="Normal 3 2 7 8" xfId="29320" xr:uid="{00000000-0005-0000-0000-0000B2A30000}"/>
    <cellStyle name="Normal 3 2 7 8 2" xfId="29321" xr:uid="{00000000-0005-0000-0000-0000B3A30000}"/>
    <cellStyle name="Normal 3 2 7 8 3" xfId="29322" xr:uid="{00000000-0005-0000-0000-0000B4A30000}"/>
    <cellStyle name="Normal 3 2 7 8_AVA DVA EL" xfId="29323" xr:uid="{00000000-0005-0000-0000-0000B5A30000}"/>
    <cellStyle name="Normal 3 2 7 9" xfId="29324" xr:uid="{00000000-0005-0000-0000-0000B6A30000}"/>
    <cellStyle name="Normal 3 2 7 9 2" xfId="29325" xr:uid="{00000000-0005-0000-0000-0000B7A30000}"/>
    <cellStyle name="Normal 3 2 7 9 3" xfId="29326" xr:uid="{00000000-0005-0000-0000-0000B8A30000}"/>
    <cellStyle name="Normal 3 2 7 9_AVA DVA EL" xfId="29327" xr:uid="{00000000-0005-0000-0000-0000B9A30000}"/>
    <cellStyle name="Normal 3 2 7_AVA DVA EL" xfId="29328" xr:uid="{00000000-0005-0000-0000-0000BAA30000}"/>
    <cellStyle name="Normal 3 2 8" xfId="8417" xr:uid="{00000000-0005-0000-0000-0000BBA30000}"/>
    <cellStyle name="Normal 3 2 8 2" xfId="29329" xr:uid="{00000000-0005-0000-0000-0000BCA30000}"/>
    <cellStyle name="Normal 3 2 8 2 2" xfId="29330" xr:uid="{00000000-0005-0000-0000-0000BDA30000}"/>
    <cellStyle name="Normal 3 2 8 2 3" xfId="29331" xr:uid="{00000000-0005-0000-0000-0000BEA30000}"/>
    <cellStyle name="Normal 3 2 8 2_AVA DVA EL" xfId="29332" xr:uid="{00000000-0005-0000-0000-0000BFA30000}"/>
    <cellStyle name="Normal 3 2 8 3" xfId="29333" xr:uid="{00000000-0005-0000-0000-0000C0A30000}"/>
    <cellStyle name="Normal 3 2 8 3 2" xfId="29334" xr:uid="{00000000-0005-0000-0000-0000C1A30000}"/>
    <cellStyle name="Normal 3 2 8 3 3" xfId="29335" xr:uid="{00000000-0005-0000-0000-0000C2A30000}"/>
    <cellStyle name="Normal 3 2 8 3_AVA DVA EL" xfId="29336" xr:uid="{00000000-0005-0000-0000-0000C3A30000}"/>
    <cellStyle name="Normal 3 2 8 4" xfId="29337" xr:uid="{00000000-0005-0000-0000-0000C4A30000}"/>
    <cellStyle name="Normal 3 2 8 4 2" xfId="29338" xr:uid="{00000000-0005-0000-0000-0000C5A30000}"/>
    <cellStyle name="Normal 3 2 8 4 3" xfId="29339" xr:uid="{00000000-0005-0000-0000-0000C6A30000}"/>
    <cellStyle name="Normal 3 2 8 4_AVA DVA EL" xfId="29340" xr:uid="{00000000-0005-0000-0000-0000C7A30000}"/>
    <cellStyle name="Normal 3 2 8 5" xfId="29341" xr:uid="{00000000-0005-0000-0000-0000C8A30000}"/>
    <cellStyle name="Normal 3 2 8_AVA DVA EL" xfId="29342" xr:uid="{00000000-0005-0000-0000-0000C9A30000}"/>
    <cellStyle name="Normal 3 2 9" xfId="8418" xr:uid="{00000000-0005-0000-0000-0000CAA30000}"/>
    <cellStyle name="Normal 3 2 9 2" xfId="29343" xr:uid="{00000000-0005-0000-0000-0000CBA30000}"/>
    <cellStyle name="Normal 3 2 9 2 2" xfId="29344" xr:uid="{00000000-0005-0000-0000-0000CCA30000}"/>
    <cellStyle name="Normal 3 2 9 2 3" xfId="29345" xr:uid="{00000000-0005-0000-0000-0000CDA30000}"/>
    <cellStyle name="Normal 3 2 9 2_AVA DVA EL" xfId="29346" xr:uid="{00000000-0005-0000-0000-0000CEA30000}"/>
    <cellStyle name="Normal 3 2 9 3" xfId="29347" xr:uid="{00000000-0005-0000-0000-0000CFA30000}"/>
    <cellStyle name="Normal 3 2 9 3 2" xfId="29348" xr:uid="{00000000-0005-0000-0000-0000D0A30000}"/>
    <cellStyle name="Normal 3 2 9 3 3" xfId="29349" xr:uid="{00000000-0005-0000-0000-0000D1A30000}"/>
    <cellStyle name="Normal 3 2 9 3_AVA DVA EL" xfId="29350" xr:uid="{00000000-0005-0000-0000-0000D2A30000}"/>
    <cellStyle name="Normal 3 2 9 4" xfId="29351" xr:uid="{00000000-0005-0000-0000-0000D3A30000}"/>
    <cellStyle name="Normal 3 2 9 4 2" xfId="29352" xr:uid="{00000000-0005-0000-0000-0000D4A30000}"/>
    <cellStyle name="Normal 3 2 9 4 3" xfId="29353" xr:uid="{00000000-0005-0000-0000-0000D5A30000}"/>
    <cellStyle name="Normal 3 2 9 4_AVA DVA EL" xfId="29354" xr:uid="{00000000-0005-0000-0000-0000D6A30000}"/>
    <cellStyle name="Normal 3 2 9 5" xfId="29355" xr:uid="{00000000-0005-0000-0000-0000D7A30000}"/>
    <cellStyle name="Normal 3 2 9_AVA DVA EL" xfId="29356" xr:uid="{00000000-0005-0000-0000-0000D8A30000}"/>
    <cellStyle name="Normal 3 2_11" xfId="8419" xr:uid="{00000000-0005-0000-0000-0000D9A30000}"/>
    <cellStyle name="Normal 3 3" xfId="8420" xr:uid="{00000000-0005-0000-0000-0000DAA30000}"/>
    <cellStyle name="Normal 3 3 10" xfId="29357" xr:uid="{00000000-0005-0000-0000-0000DBA30000}"/>
    <cellStyle name="Normal 3 3 10 2" xfId="29358" xr:uid="{00000000-0005-0000-0000-0000DCA30000}"/>
    <cellStyle name="Normal 3 3 10 2 2" xfId="29359" xr:uid="{00000000-0005-0000-0000-0000DDA30000}"/>
    <cellStyle name="Normal 3 3 10 2 3" xfId="29360" xr:uid="{00000000-0005-0000-0000-0000DEA30000}"/>
    <cellStyle name="Normal 3 3 10 2_AVA DVA EL" xfId="29361" xr:uid="{00000000-0005-0000-0000-0000DFA30000}"/>
    <cellStyle name="Normal 3 3 10 3" xfId="29362" xr:uid="{00000000-0005-0000-0000-0000E0A30000}"/>
    <cellStyle name="Normal 3 3 10 4" xfId="29363" xr:uid="{00000000-0005-0000-0000-0000E1A30000}"/>
    <cellStyle name="Normal 3 3 10 5" xfId="36384" xr:uid="{00000000-0005-0000-0000-0000E2A30000}"/>
    <cellStyle name="Normal 3 3 10 6" xfId="36427" xr:uid="{00000000-0005-0000-0000-0000E3A30000}"/>
    <cellStyle name="Normal 3 3 10_AVA DVA EL" xfId="29364" xr:uid="{00000000-0005-0000-0000-0000E4A30000}"/>
    <cellStyle name="Normal 3 3 11" xfId="29365" xr:uid="{00000000-0005-0000-0000-0000E5A30000}"/>
    <cellStyle name="Normal 3 3 11 2" xfId="29366" xr:uid="{00000000-0005-0000-0000-0000E6A30000}"/>
    <cellStyle name="Normal 3 3 11 2 2" xfId="29367" xr:uid="{00000000-0005-0000-0000-0000E7A30000}"/>
    <cellStyle name="Normal 3 3 11 2 3" xfId="29368" xr:uid="{00000000-0005-0000-0000-0000E8A30000}"/>
    <cellStyle name="Normal 3 3 11 2_AVA DVA EL" xfId="29369" xr:uid="{00000000-0005-0000-0000-0000E9A30000}"/>
    <cellStyle name="Normal 3 3 11 3" xfId="29370" xr:uid="{00000000-0005-0000-0000-0000EAA30000}"/>
    <cellStyle name="Normal 3 3 11 4" xfId="29371" xr:uid="{00000000-0005-0000-0000-0000EBA30000}"/>
    <cellStyle name="Normal 3 3 11_AVA DVA EL" xfId="29372" xr:uid="{00000000-0005-0000-0000-0000ECA30000}"/>
    <cellStyle name="Normal 3 3 12" xfId="29373" xr:uid="{00000000-0005-0000-0000-0000EDA30000}"/>
    <cellStyle name="Normal 3 3 12 2" xfId="29374" xr:uid="{00000000-0005-0000-0000-0000EEA30000}"/>
    <cellStyle name="Normal 3 3 12 3" xfId="29375" xr:uid="{00000000-0005-0000-0000-0000EFA30000}"/>
    <cellStyle name="Normal 3 3 12_AVA DVA EL" xfId="29376" xr:uid="{00000000-0005-0000-0000-0000F0A30000}"/>
    <cellStyle name="Normal 3 3 13" xfId="29377" xr:uid="{00000000-0005-0000-0000-0000F1A30000}"/>
    <cellStyle name="Normal 3 3 13 2" xfId="29378" xr:uid="{00000000-0005-0000-0000-0000F2A30000}"/>
    <cellStyle name="Normal 3 3 13 3" xfId="29379" xr:uid="{00000000-0005-0000-0000-0000F3A30000}"/>
    <cellStyle name="Normal 3 3 13_AVA DVA EL" xfId="29380" xr:uid="{00000000-0005-0000-0000-0000F4A30000}"/>
    <cellStyle name="Normal 3 3 14" xfId="29381" xr:uid="{00000000-0005-0000-0000-0000F5A30000}"/>
    <cellStyle name="Normal 3 3 14 2" xfId="29382" xr:uid="{00000000-0005-0000-0000-0000F6A30000}"/>
    <cellStyle name="Normal 3 3 14 3" xfId="29383" xr:uid="{00000000-0005-0000-0000-0000F7A30000}"/>
    <cellStyle name="Normal 3 3 14_AVA DVA EL" xfId="29384" xr:uid="{00000000-0005-0000-0000-0000F8A30000}"/>
    <cellStyle name="Normal 3 3 15" xfId="29385" xr:uid="{00000000-0005-0000-0000-0000F9A30000}"/>
    <cellStyle name="Normal 3 3 15 2" xfId="29386" xr:uid="{00000000-0005-0000-0000-0000FAA30000}"/>
    <cellStyle name="Normal 3 3 15 3" xfId="29387" xr:uid="{00000000-0005-0000-0000-0000FBA30000}"/>
    <cellStyle name="Normal 3 3 15_AVA DVA EL" xfId="29388" xr:uid="{00000000-0005-0000-0000-0000FCA30000}"/>
    <cellStyle name="Normal 3 3 16" xfId="29389" xr:uid="{00000000-0005-0000-0000-0000FDA30000}"/>
    <cellStyle name="Normal 3 3 16 2" xfId="29390" xr:uid="{00000000-0005-0000-0000-0000FEA30000}"/>
    <cellStyle name="Normal 3 3 16 3" xfId="29391" xr:uid="{00000000-0005-0000-0000-0000FFA30000}"/>
    <cellStyle name="Normal 3 3 16_AVA DVA EL" xfId="29392" xr:uid="{00000000-0005-0000-0000-000000A40000}"/>
    <cellStyle name="Normal 3 3 17" xfId="29393" xr:uid="{00000000-0005-0000-0000-000001A40000}"/>
    <cellStyle name="Normal 3 3 18" xfId="36872" xr:uid="{00000000-0005-0000-0000-000002A40000}"/>
    <cellStyle name="Normal 3 3 2" xfId="8421" xr:uid="{00000000-0005-0000-0000-000003A40000}"/>
    <cellStyle name="Normal 3 3 2 10" xfId="29394" xr:uid="{00000000-0005-0000-0000-000004A40000}"/>
    <cellStyle name="Normal 3 3 2 10 2" xfId="29395" xr:uid="{00000000-0005-0000-0000-000005A40000}"/>
    <cellStyle name="Normal 3 3 2 10 3" xfId="29396" xr:uid="{00000000-0005-0000-0000-000006A40000}"/>
    <cellStyle name="Normal 3 3 2 10_AVA DVA EL" xfId="29397" xr:uid="{00000000-0005-0000-0000-000007A40000}"/>
    <cellStyle name="Normal 3 3 2 11" xfId="29398" xr:uid="{00000000-0005-0000-0000-000008A40000}"/>
    <cellStyle name="Normal 3 3 2 11 2" xfId="29399" xr:uid="{00000000-0005-0000-0000-000009A40000}"/>
    <cellStyle name="Normal 3 3 2 11 3" xfId="29400" xr:uid="{00000000-0005-0000-0000-00000AA40000}"/>
    <cellStyle name="Normal 3 3 2 11_AVA DVA EL" xfId="29401" xr:uid="{00000000-0005-0000-0000-00000BA40000}"/>
    <cellStyle name="Normal 3 3 2 12" xfId="29402" xr:uid="{00000000-0005-0000-0000-00000CA40000}"/>
    <cellStyle name="Normal 3 3 2 12 2" xfId="29403" xr:uid="{00000000-0005-0000-0000-00000DA40000}"/>
    <cellStyle name="Normal 3 3 2 12 3" xfId="29404" xr:uid="{00000000-0005-0000-0000-00000EA40000}"/>
    <cellStyle name="Normal 3 3 2 12_AVA DVA EL" xfId="29405" xr:uid="{00000000-0005-0000-0000-00000FA40000}"/>
    <cellStyle name="Normal 3 3 2 13" xfId="29406" xr:uid="{00000000-0005-0000-0000-000010A40000}"/>
    <cellStyle name="Normal 3 3 2 14" xfId="36873" xr:uid="{00000000-0005-0000-0000-000011A40000}"/>
    <cellStyle name="Normal 3 3 2 2" xfId="8422" xr:uid="{00000000-0005-0000-0000-000012A40000}"/>
    <cellStyle name="Normal 3 3 2 2 10" xfId="29407" xr:uid="{00000000-0005-0000-0000-000013A40000}"/>
    <cellStyle name="Normal 3 3 2 2 10 2" xfId="29408" xr:uid="{00000000-0005-0000-0000-000014A40000}"/>
    <cellStyle name="Normal 3 3 2 2 10 3" xfId="29409" xr:uid="{00000000-0005-0000-0000-000015A40000}"/>
    <cellStyle name="Normal 3 3 2 2 10_AVA DVA EL" xfId="29410" xr:uid="{00000000-0005-0000-0000-000016A40000}"/>
    <cellStyle name="Normal 3 3 2 2 11" xfId="29411" xr:uid="{00000000-0005-0000-0000-000017A40000}"/>
    <cellStyle name="Normal 3 3 2 2 11 2" xfId="29412" xr:uid="{00000000-0005-0000-0000-000018A40000}"/>
    <cellStyle name="Normal 3 3 2 2 11 3" xfId="29413" xr:uid="{00000000-0005-0000-0000-000019A40000}"/>
    <cellStyle name="Normal 3 3 2 2 11_AVA DVA EL" xfId="29414" xr:uid="{00000000-0005-0000-0000-00001AA40000}"/>
    <cellStyle name="Normal 3 3 2 2 12" xfId="29415" xr:uid="{00000000-0005-0000-0000-00001BA40000}"/>
    <cellStyle name="Normal 3 3 2 2 13" xfId="50584" xr:uid="{00000000-0005-0000-0000-00001CA40000}"/>
    <cellStyle name="Normal 3 3 2 2 2" xfId="29416" xr:uid="{00000000-0005-0000-0000-00001DA40000}"/>
    <cellStyle name="Normal 3 3 2 2 2 10" xfId="29417" xr:uid="{00000000-0005-0000-0000-00001EA40000}"/>
    <cellStyle name="Normal 3 3 2 2 2 11" xfId="29418" xr:uid="{00000000-0005-0000-0000-00001FA40000}"/>
    <cellStyle name="Normal 3 3 2 2 2 2" xfId="29419" xr:uid="{00000000-0005-0000-0000-000020A40000}"/>
    <cellStyle name="Normal 3 3 2 2 2 2 2" xfId="29420" xr:uid="{00000000-0005-0000-0000-000021A40000}"/>
    <cellStyle name="Normal 3 3 2 2 2 2 2 2" xfId="29421" xr:uid="{00000000-0005-0000-0000-000022A40000}"/>
    <cellStyle name="Normal 3 3 2 2 2 2 2 3" xfId="29422" xr:uid="{00000000-0005-0000-0000-000023A40000}"/>
    <cellStyle name="Normal 3 3 2 2 2 2 2_AVA DVA EL" xfId="29423" xr:uid="{00000000-0005-0000-0000-000024A40000}"/>
    <cellStyle name="Normal 3 3 2 2 2 2 3" xfId="29424" xr:uid="{00000000-0005-0000-0000-000025A40000}"/>
    <cellStyle name="Normal 3 3 2 2 2 2 3 2" xfId="29425" xr:uid="{00000000-0005-0000-0000-000026A40000}"/>
    <cellStyle name="Normal 3 3 2 2 2 2 3 3" xfId="29426" xr:uid="{00000000-0005-0000-0000-000027A40000}"/>
    <cellStyle name="Normal 3 3 2 2 2 2 3_AVA DVA EL" xfId="29427" xr:uid="{00000000-0005-0000-0000-000028A40000}"/>
    <cellStyle name="Normal 3 3 2 2 2 2 4" xfId="29428" xr:uid="{00000000-0005-0000-0000-000029A40000}"/>
    <cellStyle name="Normal 3 3 2 2 2 2 5" xfId="29429" xr:uid="{00000000-0005-0000-0000-00002AA40000}"/>
    <cellStyle name="Normal 3 3 2 2 2 2_AVA DVA EL" xfId="29430" xr:uid="{00000000-0005-0000-0000-00002BA40000}"/>
    <cellStyle name="Normal 3 3 2 2 2 3" xfId="29431" xr:uid="{00000000-0005-0000-0000-00002CA40000}"/>
    <cellStyle name="Normal 3 3 2 2 2 3 2" xfId="29432" xr:uid="{00000000-0005-0000-0000-00002DA40000}"/>
    <cellStyle name="Normal 3 3 2 2 2 3 3" xfId="29433" xr:uid="{00000000-0005-0000-0000-00002EA40000}"/>
    <cellStyle name="Normal 3 3 2 2 2 3_AVA DVA EL" xfId="29434" xr:uid="{00000000-0005-0000-0000-00002FA40000}"/>
    <cellStyle name="Normal 3 3 2 2 2 4" xfId="29435" xr:uid="{00000000-0005-0000-0000-000030A40000}"/>
    <cellStyle name="Normal 3 3 2 2 2 4 2" xfId="29436" xr:uid="{00000000-0005-0000-0000-000031A40000}"/>
    <cellStyle name="Normal 3 3 2 2 2 4 3" xfId="29437" xr:uid="{00000000-0005-0000-0000-000032A40000}"/>
    <cellStyle name="Normal 3 3 2 2 2 4_AVA DVA EL" xfId="29438" xr:uid="{00000000-0005-0000-0000-000033A40000}"/>
    <cellStyle name="Normal 3 3 2 2 2 5" xfId="29439" xr:uid="{00000000-0005-0000-0000-000034A40000}"/>
    <cellStyle name="Normal 3 3 2 2 2 5 2" xfId="29440" xr:uid="{00000000-0005-0000-0000-000035A40000}"/>
    <cellStyle name="Normal 3 3 2 2 2 5 3" xfId="29441" xr:uid="{00000000-0005-0000-0000-000036A40000}"/>
    <cellStyle name="Normal 3 3 2 2 2 5_AVA DVA EL" xfId="29442" xr:uid="{00000000-0005-0000-0000-000037A40000}"/>
    <cellStyle name="Normal 3 3 2 2 2 6" xfId="29443" xr:uid="{00000000-0005-0000-0000-000038A40000}"/>
    <cellStyle name="Normal 3 3 2 2 2 6 2" xfId="29444" xr:uid="{00000000-0005-0000-0000-000039A40000}"/>
    <cellStyle name="Normal 3 3 2 2 2 6 3" xfId="29445" xr:uid="{00000000-0005-0000-0000-00003AA40000}"/>
    <cellStyle name="Normal 3 3 2 2 2 6_AVA DVA EL" xfId="29446" xr:uid="{00000000-0005-0000-0000-00003BA40000}"/>
    <cellStyle name="Normal 3 3 2 2 2 7" xfId="29447" xr:uid="{00000000-0005-0000-0000-00003CA40000}"/>
    <cellStyle name="Normal 3 3 2 2 2 7 2" xfId="29448" xr:uid="{00000000-0005-0000-0000-00003DA40000}"/>
    <cellStyle name="Normal 3 3 2 2 2 7 3" xfId="29449" xr:uid="{00000000-0005-0000-0000-00003EA40000}"/>
    <cellStyle name="Normal 3 3 2 2 2 7_AVA DVA EL" xfId="29450" xr:uid="{00000000-0005-0000-0000-00003FA40000}"/>
    <cellStyle name="Normal 3 3 2 2 2 8" xfId="29451" xr:uid="{00000000-0005-0000-0000-000040A40000}"/>
    <cellStyle name="Normal 3 3 2 2 2 8 2" xfId="29452" xr:uid="{00000000-0005-0000-0000-000041A40000}"/>
    <cellStyle name="Normal 3 3 2 2 2 8 3" xfId="29453" xr:uid="{00000000-0005-0000-0000-000042A40000}"/>
    <cellStyle name="Normal 3 3 2 2 2 8_AVA DVA EL" xfId="29454" xr:uid="{00000000-0005-0000-0000-000043A40000}"/>
    <cellStyle name="Normal 3 3 2 2 2 9" xfId="29455" xr:uid="{00000000-0005-0000-0000-000044A40000}"/>
    <cellStyle name="Normal 3 3 2 2 2 9 2" xfId="29456" xr:uid="{00000000-0005-0000-0000-000045A40000}"/>
    <cellStyle name="Normal 3 3 2 2 2 9 3" xfId="29457" xr:uid="{00000000-0005-0000-0000-000046A40000}"/>
    <cellStyle name="Normal 3 3 2 2 2 9_AVA DVA EL" xfId="29458" xr:uid="{00000000-0005-0000-0000-000047A40000}"/>
    <cellStyle name="Normal 3 3 2 2 2_AVA DVA EL" xfId="29459" xr:uid="{00000000-0005-0000-0000-000048A40000}"/>
    <cellStyle name="Normal 3 3 2 2 3" xfId="29460" xr:uid="{00000000-0005-0000-0000-000049A40000}"/>
    <cellStyle name="Normal 3 3 2 2 3 2" xfId="29461" xr:uid="{00000000-0005-0000-0000-00004AA40000}"/>
    <cellStyle name="Normal 3 3 2 2 3 2 2" xfId="29462" xr:uid="{00000000-0005-0000-0000-00004BA40000}"/>
    <cellStyle name="Normal 3 3 2 2 3 2 3" xfId="29463" xr:uid="{00000000-0005-0000-0000-00004CA40000}"/>
    <cellStyle name="Normal 3 3 2 2 3 2_AVA DVA EL" xfId="29464" xr:uid="{00000000-0005-0000-0000-00004DA40000}"/>
    <cellStyle name="Normal 3 3 2 2 3 3" xfId="29465" xr:uid="{00000000-0005-0000-0000-00004EA40000}"/>
    <cellStyle name="Normal 3 3 2 2 3 3 2" xfId="29466" xr:uid="{00000000-0005-0000-0000-00004FA40000}"/>
    <cellStyle name="Normal 3 3 2 2 3 3 3" xfId="29467" xr:uid="{00000000-0005-0000-0000-000050A40000}"/>
    <cellStyle name="Normal 3 3 2 2 3 3_AVA DVA EL" xfId="29468" xr:uid="{00000000-0005-0000-0000-000051A40000}"/>
    <cellStyle name="Normal 3 3 2 2 3 4" xfId="29469" xr:uid="{00000000-0005-0000-0000-000052A40000}"/>
    <cellStyle name="Normal 3 3 2 2 3 5" xfId="29470" xr:uid="{00000000-0005-0000-0000-000053A40000}"/>
    <cellStyle name="Normal 3 3 2 2 3_AVA DVA EL" xfId="29471" xr:uid="{00000000-0005-0000-0000-000054A40000}"/>
    <cellStyle name="Normal 3 3 2 2 4" xfId="29472" xr:uid="{00000000-0005-0000-0000-000055A40000}"/>
    <cellStyle name="Normal 3 3 2 2 4 2" xfId="29473" xr:uid="{00000000-0005-0000-0000-000056A40000}"/>
    <cellStyle name="Normal 3 3 2 2 4 3" xfId="29474" xr:uid="{00000000-0005-0000-0000-000057A40000}"/>
    <cellStyle name="Normal 3 3 2 2 4_AVA DVA EL" xfId="29475" xr:uid="{00000000-0005-0000-0000-000058A40000}"/>
    <cellStyle name="Normal 3 3 2 2 5" xfId="29476" xr:uid="{00000000-0005-0000-0000-000059A40000}"/>
    <cellStyle name="Normal 3 3 2 2 5 2" xfId="29477" xr:uid="{00000000-0005-0000-0000-00005AA40000}"/>
    <cellStyle name="Normal 3 3 2 2 5 3" xfId="29478" xr:uid="{00000000-0005-0000-0000-00005BA40000}"/>
    <cellStyle name="Normal 3 3 2 2 5_AVA DVA EL" xfId="29479" xr:uid="{00000000-0005-0000-0000-00005CA40000}"/>
    <cellStyle name="Normal 3 3 2 2 6" xfId="29480" xr:uid="{00000000-0005-0000-0000-00005DA40000}"/>
    <cellStyle name="Normal 3 3 2 2 6 2" xfId="29481" xr:uid="{00000000-0005-0000-0000-00005EA40000}"/>
    <cellStyle name="Normal 3 3 2 2 6 3" xfId="29482" xr:uid="{00000000-0005-0000-0000-00005FA40000}"/>
    <cellStyle name="Normal 3 3 2 2 6_AVA DVA EL" xfId="29483" xr:uid="{00000000-0005-0000-0000-000060A40000}"/>
    <cellStyle name="Normal 3 3 2 2 7" xfId="29484" xr:uid="{00000000-0005-0000-0000-000061A40000}"/>
    <cellStyle name="Normal 3 3 2 2 7 2" xfId="29485" xr:uid="{00000000-0005-0000-0000-000062A40000}"/>
    <cellStyle name="Normal 3 3 2 2 7 3" xfId="29486" xr:uid="{00000000-0005-0000-0000-000063A40000}"/>
    <cellStyle name="Normal 3 3 2 2 7_AVA DVA EL" xfId="29487" xr:uid="{00000000-0005-0000-0000-000064A40000}"/>
    <cellStyle name="Normal 3 3 2 2 8" xfId="29488" xr:uid="{00000000-0005-0000-0000-000065A40000}"/>
    <cellStyle name="Normal 3 3 2 2 8 2" xfId="29489" xr:uid="{00000000-0005-0000-0000-000066A40000}"/>
    <cellStyle name="Normal 3 3 2 2 8 3" xfId="29490" xr:uid="{00000000-0005-0000-0000-000067A40000}"/>
    <cellStyle name="Normal 3 3 2 2 8_AVA DVA EL" xfId="29491" xr:uid="{00000000-0005-0000-0000-000068A40000}"/>
    <cellStyle name="Normal 3 3 2 2 9" xfId="29492" xr:uid="{00000000-0005-0000-0000-000069A40000}"/>
    <cellStyle name="Normal 3 3 2 2 9 2" xfId="29493" xr:uid="{00000000-0005-0000-0000-00006AA40000}"/>
    <cellStyle name="Normal 3 3 2 2 9 3" xfId="29494" xr:uid="{00000000-0005-0000-0000-00006BA40000}"/>
    <cellStyle name="Normal 3 3 2 2 9_AVA DVA EL" xfId="29495" xr:uid="{00000000-0005-0000-0000-00006CA40000}"/>
    <cellStyle name="Normal 3 3 2 2_A01" xfId="35957" xr:uid="{00000000-0005-0000-0000-00006DA40000}"/>
    <cellStyle name="Normal 3 3 2 3" xfId="29496" xr:uid="{00000000-0005-0000-0000-00006EA40000}"/>
    <cellStyle name="Normal 3 3 2 3 10" xfId="29497" xr:uid="{00000000-0005-0000-0000-00006FA40000}"/>
    <cellStyle name="Normal 3 3 2 3 11" xfId="29498" xr:uid="{00000000-0005-0000-0000-000070A40000}"/>
    <cellStyle name="Normal 3 3 2 3 2" xfId="29499" xr:uid="{00000000-0005-0000-0000-000071A40000}"/>
    <cellStyle name="Normal 3 3 2 3 2 2" xfId="29500" xr:uid="{00000000-0005-0000-0000-000072A40000}"/>
    <cellStyle name="Normal 3 3 2 3 2 2 2" xfId="29501" xr:uid="{00000000-0005-0000-0000-000073A40000}"/>
    <cellStyle name="Normal 3 3 2 3 2 2 3" xfId="29502" xr:uid="{00000000-0005-0000-0000-000074A40000}"/>
    <cellStyle name="Normal 3 3 2 3 2 2_AVA DVA EL" xfId="29503" xr:uid="{00000000-0005-0000-0000-000075A40000}"/>
    <cellStyle name="Normal 3 3 2 3 2 3" xfId="29504" xr:uid="{00000000-0005-0000-0000-000076A40000}"/>
    <cellStyle name="Normal 3 3 2 3 2 3 2" xfId="29505" xr:uid="{00000000-0005-0000-0000-000077A40000}"/>
    <cellStyle name="Normal 3 3 2 3 2 3 3" xfId="29506" xr:uid="{00000000-0005-0000-0000-000078A40000}"/>
    <cellStyle name="Normal 3 3 2 3 2 3_AVA DVA EL" xfId="29507" xr:uid="{00000000-0005-0000-0000-000079A40000}"/>
    <cellStyle name="Normal 3 3 2 3 2 4" xfId="29508" xr:uid="{00000000-0005-0000-0000-00007AA40000}"/>
    <cellStyle name="Normal 3 3 2 3 2 5" xfId="29509" xr:uid="{00000000-0005-0000-0000-00007BA40000}"/>
    <cellStyle name="Normal 3 3 2 3 2_AVA DVA EL" xfId="29510" xr:uid="{00000000-0005-0000-0000-00007CA40000}"/>
    <cellStyle name="Normal 3 3 2 3 3" xfId="29511" xr:uid="{00000000-0005-0000-0000-00007DA40000}"/>
    <cellStyle name="Normal 3 3 2 3 3 2" xfId="29512" xr:uid="{00000000-0005-0000-0000-00007EA40000}"/>
    <cellStyle name="Normal 3 3 2 3 3 3" xfId="29513" xr:uid="{00000000-0005-0000-0000-00007FA40000}"/>
    <cellStyle name="Normal 3 3 2 3 3_AVA DVA EL" xfId="29514" xr:uid="{00000000-0005-0000-0000-000080A40000}"/>
    <cellStyle name="Normal 3 3 2 3 4" xfId="29515" xr:uid="{00000000-0005-0000-0000-000081A40000}"/>
    <cellStyle name="Normal 3 3 2 3 4 2" xfId="29516" xr:uid="{00000000-0005-0000-0000-000082A40000}"/>
    <cellStyle name="Normal 3 3 2 3 4 3" xfId="29517" xr:uid="{00000000-0005-0000-0000-000083A40000}"/>
    <cellStyle name="Normal 3 3 2 3 4_AVA DVA EL" xfId="29518" xr:uid="{00000000-0005-0000-0000-000084A40000}"/>
    <cellStyle name="Normal 3 3 2 3 5" xfId="29519" xr:uid="{00000000-0005-0000-0000-000085A40000}"/>
    <cellStyle name="Normal 3 3 2 3 5 2" xfId="29520" xr:uid="{00000000-0005-0000-0000-000086A40000}"/>
    <cellStyle name="Normal 3 3 2 3 5 3" xfId="29521" xr:uid="{00000000-0005-0000-0000-000087A40000}"/>
    <cellStyle name="Normal 3 3 2 3 5_AVA DVA EL" xfId="29522" xr:uid="{00000000-0005-0000-0000-000088A40000}"/>
    <cellStyle name="Normal 3 3 2 3 6" xfId="29523" xr:uid="{00000000-0005-0000-0000-000089A40000}"/>
    <cellStyle name="Normal 3 3 2 3 6 2" xfId="29524" xr:uid="{00000000-0005-0000-0000-00008AA40000}"/>
    <cellStyle name="Normal 3 3 2 3 6 3" xfId="29525" xr:uid="{00000000-0005-0000-0000-00008BA40000}"/>
    <cellStyle name="Normal 3 3 2 3 6_AVA DVA EL" xfId="29526" xr:uid="{00000000-0005-0000-0000-00008CA40000}"/>
    <cellStyle name="Normal 3 3 2 3 7" xfId="29527" xr:uid="{00000000-0005-0000-0000-00008DA40000}"/>
    <cellStyle name="Normal 3 3 2 3 7 2" xfId="29528" xr:uid="{00000000-0005-0000-0000-00008EA40000}"/>
    <cellStyle name="Normal 3 3 2 3 7 3" xfId="29529" xr:uid="{00000000-0005-0000-0000-00008FA40000}"/>
    <cellStyle name="Normal 3 3 2 3 7_AVA DVA EL" xfId="29530" xr:uid="{00000000-0005-0000-0000-000090A40000}"/>
    <cellStyle name="Normal 3 3 2 3 8" xfId="29531" xr:uid="{00000000-0005-0000-0000-000091A40000}"/>
    <cellStyle name="Normal 3 3 2 3 8 2" xfId="29532" xr:uid="{00000000-0005-0000-0000-000092A40000}"/>
    <cellStyle name="Normal 3 3 2 3 8 3" xfId="29533" xr:uid="{00000000-0005-0000-0000-000093A40000}"/>
    <cellStyle name="Normal 3 3 2 3 8_AVA DVA EL" xfId="29534" xr:uid="{00000000-0005-0000-0000-000094A40000}"/>
    <cellStyle name="Normal 3 3 2 3 9" xfId="29535" xr:uid="{00000000-0005-0000-0000-000095A40000}"/>
    <cellStyle name="Normal 3 3 2 3 9 2" xfId="29536" xr:uid="{00000000-0005-0000-0000-000096A40000}"/>
    <cellStyle name="Normal 3 3 2 3 9 3" xfId="29537" xr:uid="{00000000-0005-0000-0000-000097A40000}"/>
    <cellStyle name="Normal 3 3 2 3 9_AVA DVA EL" xfId="29538" xr:uid="{00000000-0005-0000-0000-000098A40000}"/>
    <cellStyle name="Normal 3 3 2 3_AVA DVA EL" xfId="29539" xr:uid="{00000000-0005-0000-0000-000099A40000}"/>
    <cellStyle name="Normal 3 3 2 4" xfId="29540" xr:uid="{00000000-0005-0000-0000-00009AA40000}"/>
    <cellStyle name="Normal 3 3 2 4 2" xfId="29541" xr:uid="{00000000-0005-0000-0000-00009BA40000}"/>
    <cellStyle name="Normal 3 3 2 4 2 2" xfId="29542" xr:uid="{00000000-0005-0000-0000-00009CA40000}"/>
    <cellStyle name="Normal 3 3 2 4 2 3" xfId="29543" xr:uid="{00000000-0005-0000-0000-00009DA40000}"/>
    <cellStyle name="Normal 3 3 2 4 2_AVA DVA EL" xfId="29544" xr:uid="{00000000-0005-0000-0000-00009EA40000}"/>
    <cellStyle name="Normal 3 3 2 4 3" xfId="29545" xr:uid="{00000000-0005-0000-0000-00009FA40000}"/>
    <cellStyle name="Normal 3 3 2 4 3 2" xfId="29546" xr:uid="{00000000-0005-0000-0000-0000A0A40000}"/>
    <cellStyle name="Normal 3 3 2 4 3 3" xfId="29547" xr:uid="{00000000-0005-0000-0000-0000A1A40000}"/>
    <cellStyle name="Normal 3 3 2 4 3_AVA DVA EL" xfId="29548" xr:uid="{00000000-0005-0000-0000-0000A2A40000}"/>
    <cellStyle name="Normal 3 3 2 4 4" xfId="29549" xr:uid="{00000000-0005-0000-0000-0000A3A40000}"/>
    <cellStyle name="Normal 3 3 2 4 5" xfId="29550" xr:uid="{00000000-0005-0000-0000-0000A4A40000}"/>
    <cellStyle name="Normal 3 3 2 4_AVA DVA EL" xfId="29551" xr:uid="{00000000-0005-0000-0000-0000A5A40000}"/>
    <cellStyle name="Normal 3 3 2 5" xfId="29552" xr:uid="{00000000-0005-0000-0000-0000A6A40000}"/>
    <cellStyle name="Normal 3 3 2 5 2" xfId="29553" xr:uid="{00000000-0005-0000-0000-0000A7A40000}"/>
    <cellStyle name="Normal 3 3 2 5 3" xfId="29554" xr:uid="{00000000-0005-0000-0000-0000A8A40000}"/>
    <cellStyle name="Normal 3 3 2 5_AVA DVA EL" xfId="29555" xr:uid="{00000000-0005-0000-0000-0000A9A40000}"/>
    <cellStyle name="Normal 3 3 2 6" xfId="29556" xr:uid="{00000000-0005-0000-0000-0000AAA40000}"/>
    <cellStyle name="Normal 3 3 2 6 2" xfId="29557" xr:uid="{00000000-0005-0000-0000-0000ABA40000}"/>
    <cellStyle name="Normal 3 3 2 6 3" xfId="29558" xr:uid="{00000000-0005-0000-0000-0000ACA40000}"/>
    <cellStyle name="Normal 3 3 2 6_AVA DVA EL" xfId="29559" xr:uid="{00000000-0005-0000-0000-0000ADA40000}"/>
    <cellStyle name="Normal 3 3 2 7" xfId="29560" xr:uid="{00000000-0005-0000-0000-0000AEA40000}"/>
    <cellStyle name="Normal 3 3 2 7 2" xfId="29561" xr:uid="{00000000-0005-0000-0000-0000AFA40000}"/>
    <cellStyle name="Normal 3 3 2 7 3" xfId="29562" xr:uid="{00000000-0005-0000-0000-0000B0A40000}"/>
    <cellStyle name="Normal 3 3 2 7_AVA DVA EL" xfId="29563" xr:uid="{00000000-0005-0000-0000-0000B1A40000}"/>
    <cellStyle name="Normal 3 3 2 8" xfId="29564" xr:uid="{00000000-0005-0000-0000-0000B2A40000}"/>
    <cellStyle name="Normal 3 3 2 8 2" xfId="29565" xr:uid="{00000000-0005-0000-0000-0000B3A40000}"/>
    <cellStyle name="Normal 3 3 2 8 3" xfId="29566" xr:uid="{00000000-0005-0000-0000-0000B4A40000}"/>
    <cellStyle name="Normal 3 3 2 8_AVA DVA EL" xfId="29567" xr:uid="{00000000-0005-0000-0000-0000B5A40000}"/>
    <cellStyle name="Normal 3 3 2 9" xfId="29568" xr:uid="{00000000-0005-0000-0000-0000B6A40000}"/>
    <cellStyle name="Normal 3 3 2 9 2" xfId="29569" xr:uid="{00000000-0005-0000-0000-0000B7A40000}"/>
    <cellStyle name="Normal 3 3 2 9 3" xfId="29570" xr:uid="{00000000-0005-0000-0000-0000B8A40000}"/>
    <cellStyle name="Normal 3 3 2 9_AVA DVA EL" xfId="29571" xr:uid="{00000000-0005-0000-0000-0000B9A40000}"/>
    <cellStyle name="Normal 3 3 2_3. Chng in credit spreads" xfId="50585" xr:uid="{00000000-0005-0000-0000-0000BAA40000}"/>
    <cellStyle name="Normal 3 3 3" xfId="8423" xr:uid="{00000000-0005-0000-0000-0000BBA40000}"/>
    <cellStyle name="Normal 3 3 3 10" xfId="29572" xr:uid="{00000000-0005-0000-0000-0000BCA40000}"/>
    <cellStyle name="Normal 3 3 3 10 2" xfId="29573" xr:uid="{00000000-0005-0000-0000-0000BDA40000}"/>
    <cellStyle name="Normal 3 3 3 10 3" xfId="29574" xr:uid="{00000000-0005-0000-0000-0000BEA40000}"/>
    <cellStyle name="Normal 3 3 3 10_AVA DVA EL" xfId="29575" xr:uid="{00000000-0005-0000-0000-0000BFA40000}"/>
    <cellStyle name="Normal 3 3 3 11" xfId="29576" xr:uid="{00000000-0005-0000-0000-0000C0A40000}"/>
    <cellStyle name="Normal 3 3 3 11 2" xfId="29577" xr:uid="{00000000-0005-0000-0000-0000C1A40000}"/>
    <cellStyle name="Normal 3 3 3 11 3" xfId="29578" xr:uid="{00000000-0005-0000-0000-0000C2A40000}"/>
    <cellStyle name="Normal 3 3 3 11_AVA DVA EL" xfId="29579" xr:uid="{00000000-0005-0000-0000-0000C3A40000}"/>
    <cellStyle name="Normal 3 3 3 12" xfId="29580" xr:uid="{00000000-0005-0000-0000-0000C4A40000}"/>
    <cellStyle name="Normal 3 3 3 12 2" xfId="29581" xr:uid="{00000000-0005-0000-0000-0000C5A40000}"/>
    <cellStyle name="Normal 3 3 3 12 3" xfId="29582" xr:uid="{00000000-0005-0000-0000-0000C6A40000}"/>
    <cellStyle name="Normal 3 3 3 12_AVA DVA EL" xfId="29583" xr:uid="{00000000-0005-0000-0000-0000C7A40000}"/>
    <cellStyle name="Normal 3 3 3 13" xfId="29584" xr:uid="{00000000-0005-0000-0000-0000C8A40000}"/>
    <cellStyle name="Normal 3 3 3 14" xfId="50586" xr:uid="{00000000-0005-0000-0000-0000C9A40000}"/>
    <cellStyle name="Normal 3 3 3 2" xfId="29585" xr:uid="{00000000-0005-0000-0000-0000CAA40000}"/>
    <cellStyle name="Normal 3 3 3 2 10" xfId="29586" xr:uid="{00000000-0005-0000-0000-0000CBA40000}"/>
    <cellStyle name="Normal 3 3 3 2 10 2" xfId="29587" xr:uid="{00000000-0005-0000-0000-0000CCA40000}"/>
    <cellStyle name="Normal 3 3 3 2 10 3" xfId="29588" xr:uid="{00000000-0005-0000-0000-0000CDA40000}"/>
    <cellStyle name="Normal 3 3 3 2 10_AVA DVA EL" xfId="29589" xr:uid="{00000000-0005-0000-0000-0000CEA40000}"/>
    <cellStyle name="Normal 3 3 3 2 11" xfId="29590" xr:uid="{00000000-0005-0000-0000-0000CFA40000}"/>
    <cellStyle name="Normal 3 3 3 2 12" xfId="29591" xr:uid="{00000000-0005-0000-0000-0000D0A40000}"/>
    <cellStyle name="Normal 3 3 3 2 13" xfId="50587" xr:uid="{00000000-0005-0000-0000-0000D1A40000}"/>
    <cellStyle name="Normal 3 3 3 2 2" xfId="29592" xr:uid="{00000000-0005-0000-0000-0000D2A40000}"/>
    <cellStyle name="Normal 3 3 3 2 2 10" xfId="29593" xr:uid="{00000000-0005-0000-0000-0000D3A40000}"/>
    <cellStyle name="Normal 3 3 3 2 2 11" xfId="29594" xr:uid="{00000000-0005-0000-0000-0000D4A40000}"/>
    <cellStyle name="Normal 3 3 3 2 2 2" xfId="29595" xr:uid="{00000000-0005-0000-0000-0000D5A40000}"/>
    <cellStyle name="Normal 3 3 3 2 2 2 2" xfId="29596" xr:uid="{00000000-0005-0000-0000-0000D6A40000}"/>
    <cellStyle name="Normal 3 3 3 2 2 2 2 2" xfId="29597" xr:uid="{00000000-0005-0000-0000-0000D7A40000}"/>
    <cellStyle name="Normal 3 3 3 2 2 2 2 3" xfId="29598" xr:uid="{00000000-0005-0000-0000-0000D8A40000}"/>
    <cellStyle name="Normal 3 3 3 2 2 2 2_AVA DVA EL" xfId="29599" xr:uid="{00000000-0005-0000-0000-0000D9A40000}"/>
    <cellStyle name="Normal 3 3 3 2 2 2 3" xfId="29600" xr:uid="{00000000-0005-0000-0000-0000DAA40000}"/>
    <cellStyle name="Normal 3 3 3 2 2 2 3 2" xfId="29601" xr:uid="{00000000-0005-0000-0000-0000DBA40000}"/>
    <cellStyle name="Normal 3 3 3 2 2 2 3 3" xfId="29602" xr:uid="{00000000-0005-0000-0000-0000DCA40000}"/>
    <cellStyle name="Normal 3 3 3 2 2 2 3_AVA DVA EL" xfId="29603" xr:uid="{00000000-0005-0000-0000-0000DDA40000}"/>
    <cellStyle name="Normal 3 3 3 2 2 2 4" xfId="29604" xr:uid="{00000000-0005-0000-0000-0000DEA40000}"/>
    <cellStyle name="Normal 3 3 3 2 2 2 5" xfId="29605" xr:uid="{00000000-0005-0000-0000-0000DFA40000}"/>
    <cellStyle name="Normal 3 3 3 2 2 2_AVA DVA EL" xfId="29606" xr:uid="{00000000-0005-0000-0000-0000E0A40000}"/>
    <cellStyle name="Normal 3 3 3 2 2 3" xfId="29607" xr:uid="{00000000-0005-0000-0000-0000E1A40000}"/>
    <cellStyle name="Normal 3 3 3 2 2 3 2" xfId="29608" xr:uid="{00000000-0005-0000-0000-0000E2A40000}"/>
    <cellStyle name="Normal 3 3 3 2 2 3 3" xfId="29609" xr:uid="{00000000-0005-0000-0000-0000E3A40000}"/>
    <cellStyle name="Normal 3 3 3 2 2 3_AVA DVA EL" xfId="29610" xr:uid="{00000000-0005-0000-0000-0000E4A40000}"/>
    <cellStyle name="Normal 3 3 3 2 2 4" xfId="29611" xr:uid="{00000000-0005-0000-0000-0000E5A40000}"/>
    <cellStyle name="Normal 3 3 3 2 2 4 2" xfId="29612" xr:uid="{00000000-0005-0000-0000-0000E6A40000}"/>
    <cellStyle name="Normal 3 3 3 2 2 4 3" xfId="29613" xr:uid="{00000000-0005-0000-0000-0000E7A40000}"/>
    <cellStyle name="Normal 3 3 3 2 2 4_AVA DVA EL" xfId="29614" xr:uid="{00000000-0005-0000-0000-0000E8A40000}"/>
    <cellStyle name="Normal 3 3 3 2 2 5" xfId="29615" xr:uid="{00000000-0005-0000-0000-0000E9A40000}"/>
    <cellStyle name="Normal 3 3 3 2 2 5 2" xfId="29616" xr:uid="{00000000-0005-0000-0000-0000EAA40000}"/>
    <cellStyle name="Normal 3 3 3 2 2 5 3" xfId="29617" xr:uid="{00000000-0005-0000-0000-0000EBA40000}"/>
    <cellStyle name="Normal 3 3 3 2 2 5_AVA DVA EL" xfId="29618" xr:uid="{00000000-0005-0000-0000-0000ECA40000}"/>
    <cellStyle name="Normal 3 3 3 2 2 6" xfId="29619" xr:uid="{00000000-0005-0000-0000-0000EDA40000}"/>
    <cellStyle name="Normal 3 3 3 2 2 6 2" xfId="29620" xr:uid="{00000000-0005-0000-0000-0000EEA40000}"/>
    <cellStyle name="Normal 3 3 3 2 2 6 3" xfId="29621" xr:uid="{00000000-0005-0000-0000-0000EFA40000}"/>
    <cellStyle name="Normal 3 3 3 2 2 6_AVA DVA EL" xfId="29622" xr:uid="{00000000-0005-0000-0000-0000F0A40000}"/>
    <cellStyle name="Normal 3 3 3 2 2 7" xfId="29623" xr:uid="{00000000-0005-0000-0000-0000F1A40000}"/>
    <cellStyle name="Normal 3 3 3 2 2 7 2" xfId="29624" xr:uid="{00000000-0005-0000-0000-0000F2A40000}"/>
    <cellStyle name="Normal 3 3 3 2 2 7 3" xfId="29625" xr:uid="{00000000-0005-0000-0000-0000F3A40000}"/>
    <cellStyle name="Normal 3 3 3 2 2 7_AVA DVA EL" xfId="29626" xr:uid="{00000000-0005-0000-0000-0000F4A40000}"/>
    <cellStyle name="Normal 3 3 3 2 2 8" xfId="29627" xr:uid="{00000000-0005-0000-0000-0000F5A40000}"/>
    <cellStyle name="Normal 3 3 3 2 2 8 2" xfId="29628" xr:uid="{00000000-0005-0000-0000-0000F6A40000}"/>
    <cellStyle name="Normal 3 3 3 2 2 8 3" xfId="29629" xr:uid="{00000000-0005-0000-0000-0000F7A40000}"/>
    <cellStyle name="Normal 3 3 3 2 2 8_AVA DVA EL" xfId="29630" xr:uid="{00000000-0005-0000-0000-0000F8A40000}"/>
    <cellStyle name="Normal 3 3 3 2 2 9" xfId="29631" xr:uid="{00000000-0005-0000-0000-0000F9A40000}"/>
    <cellStyle name="Normal 3 3 3 2 2 9 2" xfId="29632" xr:uid="{00000000-0005-0000-0000-0000FAA40000}"/>
    <cellStyle name="Normal 3 3 3 2 2 9 3" xfId="29633" xr:uid="{00000000-0005-0000-0000-0000FBA40000}"/>
    <cellStyle name="Normal 3 3 3 2 2 9_AVA DVA EL" xfId="29634" xr:uid="{00000000-0005-0000-0000-0000FCA40000}"/>
    <cellStyle name="Normal 3 3 3 2 2_AVA DVA EL" xfId="29635" xr:uid="{00000000-0005-0000-0000-0000FDA40000}"/>
    <cellStyle name="Normal 3 3 3 2 3" xfId="29636" xr:uid="{00000000-0005-0000-0000-0000FEA40000}"/>
    <cellStyle name="Normal 3 3 3 2 3 2" xfId="29637" xr:uid="{00000000-0005-0000-0000-0000FFA40000}"/>
    <cellStyle name="Normal 3 3 3 2 3 2 2" xfId="29638" xr:uid="{00000000-0005-0000-0000-000000A50000}"/>
    <cellStyle name="Normal 3 3 3 2 3 2 3" xfId="29639" xr:uid="{00000000-0005-0000-0000-000001A50000}"/>
    <cellStyle name="Normal 3 3 3 2 3 2_AVA DVA EL" xfId="29640" xr:uid="{00000000-0005-0000-0000-000002A50000}"/>
    <cellStyle name="Normal 3 3 3 2 3 3" xfId="29641" xr:uid="{00000000-0005-0000-0000-000003A50000}"/>
    <cellStyle name="Normal 3 3 3 2 3 3 2" xfId="29642" xr:uid="{00000000-0005-0000-0000-000004A50000}"/>
    <cellStyle name="Normal 3 3 3 2 3 3 3" xfId="29643" xr:uid="{00000000-0005-0000-0000-000005A50000}"/>
    <cellStyle name="Normal 3 3 3 2 3 3_AVA DVA EL" xfId="29644" xr:uid="{00000000-0005-0000-0000-000006A50000}"/>
    <cellStyle name="Normal 3 3 3 2 3 4" xfId="29645" xr:uid="{00000000-0005-0000-0000-000007A50000}"/>
    <cellStyle name="Normal 3 3 3 2 3 5" xfId="29646" xr:uid="{00000000-0005-0000-0000-000008A50000}"/>
    <cellStyle name="Normal 3 3 3 2 3_AVA DVA EL" xfId="29647" xr:uid="{00000000-0005-0000-0000-000009A50000}"/>
    <cellStyle name="Normal 3 3 3 2 4" xfId="29648" xr:uid="{00000000-0005-0000-0000-00000AA50000}"/>
    <cellStyle name="Normal 3 3 3 2 4 2" xfId="29649" xr:uid="{00000000-0005-0000-0000-00000BA50000}"/>
    <cellStyle name="Normal 3 3 3 2 4 3" xfId="29650" xr:uid="{00000000-0005-0000-0000-00000CA50000}"/>
    <cellStyle name="Normal 3 3 3 2 4_AVA DVA EL" xfId="29651" xr:uid="{00000000-0005-0000-0000-00000DA50000}"/>
    <cellStyle name="Normal 3 3 3 2 5" xfId="29652" xr:uid="{00000000-0005-0000-0000-00000EA50000}"/>
    <cellStyle name="Normal 3 3 3 2 5 2" xfId="29653" xr:uid="{00000000-0005-0000-0000-00000FA50000}"/>
    <cellStyle name="Normal 3 3 3 2 5 3" xfId="29654" xr:uid="{00000000-0005-0000-0000-000010A50000}"/>
    <cellStyle name="Normal 3 3 3 2 5_AVA DVA EL" xfId="29655" xr:uid="{00000000-0005-0000-0000-000011A50000}"/>
    <cellStyle name="Normal 3 3 3 2 6" xfId="29656" xr:uid="{00000000-0005-0000-0000-000012A50000}"/>
    <cellStyle name="Normal 3 3 3 2 6 2" xfId="29657" xr:uid="{00000000-0005-0000-0000-000013A50000}"/>
    <cellStyle name="Normal 3 3 3 2 6 3" xfId="29658" xr:uid="{00000000-0005-0000-0000-000014A50000}"/>
    <cellStyle name="Normal 3 3 3 2 6_AVA DVA EL" xfId="29659" xr:uid="{00000000-0005-0000-0000-000015A50000}"/>
    <cellStyle name="Normal 3 3 3 2 7" xfId="29660" xr:uid="{00000000-0005-0000-0000-000016A50000}"/>
    <cellStyle name="Normal 3 3 3 2 7 2" xfId="29661" xr:uid="{00000000-0005-0000-0000-000017A50000}"/>
    <cellStyle name="Normal 3 3 3 2 7 3" xfId="29662" xr:uid="{00000000-0005-0000-0000-000018A50000}"/>
    <cellStyle name="Normal 3 3 3 2 7_AVA DVA EL" xfId="29663" xr:uid="{00000000-0005-0000-0000-000019A50000}"/>
    <cellStyle name="Normal 3 3 3 2 8" xfId="29664" xr:uid="{00000000-0005-0000-0000-00001AA50000}"/>
    <cellStyle name="Normal 3 3 3 2 8 2" xfId="29665" xr:uid="{00000000-0005-0000-0000-00001BA50000}"/>
    <cellStyle name="Normal 3 3 3 2 8 3" xfId="29666" xr:uid="{00000000-0005-0000-0000-00001CA50000}"/>
    <cellStyle name="Normal 3 3 3 2 8_AVA DVA EL" xfId="29667" xr:uid="{00000000-0005-0000-0000-00001DA50000}"/>
    <cellStyle name="Normal 3 3 3 2 9" xfId="29668" xr:uid="{00000000-0005-0000-0000-00001EA50000}"/>
    <cellStyle name="Normal 3 3 3 2 9 2" xfId="29669" xr:uid="{00000000-0005-0000-0000-00001FA50000}"/>
    <cellStyle name="Normal 3 3 3 2 9 3" xfId="29670" xr:uid="{00000000-0005-0000-0000-000020A50000}"/>
    <cellStyle name="Normal 3 3 3 2 9_AVA DVA EL" xfId="29671" xr:uid="{00000000-0005-0000-0000-000021A50000}"/>
    <cellStyle name="Normal 3 3 3 2_AVA DVA EL" xfId="29672" xr:uid="{00000000-0005-0000-0000-000022A50000}"/>
    <cellStyle name="Normal 3 3 3 3" xfId="29673" xr:uid="{00000000-0005-0000-0000-000023A50000}"/>
    <cellStyle name="Normal 3 3 3 3 10" xfId="29674" xr:uid="{00000000-0005-0000-0000-000024A50000}"/>
    <cellStyle name="Normal 3 3 3 3 11" xfId="29675" xr:uid="{00000000-0005-0000-0000-000025A50000}"/>
    <cellStyle name="Normal 3 3 3 3 2" xfId="29676" xr:uid="{00000000-0005-0000-0000-000026A50000}"/>
    <cellStyle name="Normal 3 3 3 3 2 2" xfId="29677" xr:uid="{00000000-0005-0000-0000-000027A50000}"/>
    <cellStyle name="Normal 3 3 3 3 2 2 2" xfId="29678" xr:uid="{00000000-0005-0000-0000-000028A50000}"/>
    <cellStyle name="Normal 3 3 3 3 2 2 3" xfId="29679" xr:uid="{00000000-0005-0000-0000-000029A50000}"/>
    <cellStyle name="Normal 3 3 3 3 2 2_AVA DVA EL" xfId="29680" xr:uid="{00000000-0005-0000-0000-00002AA50000}"/>
    <cellStyle name="Normal 3 3 3 3 2 3" xfId="29681" xr:uid="{00000000-0005-0000-0000-00002BA50000}"/>
    <cellStyle name="Normal 3 3 3 3 2 3 2" xfId="29682" xr:uid="{00000000-0005-0000-0000-00002CA50000}"/>
    <cellStyle name="Normal 3 3 3 3 2 3 3" xfId="29683" xr:uid="{00000000-0005-0000-0000-00002DA50000}"/>
    <cellStyle name="Normal 3 3 3 3 2 3_AVA DVA EL" xfId="29684" xr:uid="{00000000-0005-0000-0000-00002EA50000}"/>
    <cellStyle name="Normal 3 3 3 3 2 4" xfId="29685" xr:uid="{00000000-0005-0000-0000-00002FA50000}"/>
    <cellStyle name="Normal 3 3 3 3 2 5" xfId="29686" xr:uid="{00000000-0005-0000-0000-000030A50000}"/>
    <cellStyle name="Normal 3 3 3 3 2_AVA DVA EL" xfId="29687" xr:uid="{00000000-0005-0000-0000-000031A50000}"/>
    <cellStyle name="Normal 3 3 3 3 3" xfId="29688" xr:uid="{00000000-0005-0000-0000-000032A50000}"/>
    <cellStyle name="Normal 3 3 3 3 3 2" xfId="29689" xr:uid="{00000000-0005-0000-0000-000033A50000}"/>
    <cellStyle name="Normal 3 3 3 3 3 3" xfId="29690" xr:uid="{00000000-0005-0000-0000-000034A50000}"/>
    <cellStyle name="Normal 3 3 3 3 3_AVA DVA EL" xfId="29691" xr:uid="{00000000-0005-0000-0000-000035A50000}"/>
    <cellStyle name="Normal 3 3 3 3 4" xfId="29692" xr:uid="{00000000-0005-0000-0000-000036A50000}"/>
    <cellStyle name="Normal 3 3 3 3 4 2" xfId="29693" xr:uid="{00000000-0005-0000-0000-000037A50000}"/>
    <cellStyle name="Normal 3 3 3 3 4 3" xfId="29694" xr:uid="{00000000-0005-0000-0000-000038A50000}"/>
    <cellStyle name="Normal 3 3 3 3 4_AVA DVA EL" xfId="29695" xr:uid="{00000000-0005-0000-0000-000039A50000}"/>
    <cellStyle name="Normal 3 3 3 3 5" xfId="29696" xr:uid="{00000000-0005-0000-0000-00003AA50000}"/>
    <cellStyle name="Normal 3 3 3 3 5 2" xfId="29697" xr:uid="{00000000-0005-0000-0000-00003BA50000}"/>
    <cellStyle name="Normal 3 3 3 3 5 3" xfId="29698" xr:uid="{00000000-0005-0000-0000-00003CA50000}"/>
    <cellStyle name="Normal 3 3 3 3 5_AVA DVA EL" xfId="29699" xr:uid="{00000000-0005-0000-0000-00003DA50000}"/>
    <cellStyle name="Normal 3 3 3 3 6" xfId="29700" xr:uid="{00000000-0005-0000-0000-00003EA50000}"/>
    <cellStyle name="Normal 3 3 3 3 6 2" xfId="29701" xr:uid="{00000000-0005-0000-0000-00003FA50000}"/>
    <cellStyle name="Normal 3 3 3 3 6 3" xfId="29702" xr:uid="{00000000-0005-0000-0000-000040A50000}"/>
    <cellStyle name="Normal 3 3 3 3 6_AVA DVA EL" xfId="29703" xr:uid="{00000000-0005-0000-0000-000041A50000}"/>
    <cellStyle name="Normal 3 3 3 3 7" xfId="29704" xr:uid="{00000000-0005-0000-0000-000042A50000}"/>
    <cellStyle name="Normal 3 3 3 3 7 2" xfId="29705" xr:uid="{00000000-0005-0000-0000-000043A50000}"/>
    <cellStyle name="Normal 3 3 3 3 7 3" xfId="29706" xr:uid="{00000000-0005-0000-0000-000044A50000}"/>
    <cellStyle name="Normal 3 3 3 3 7_AVA DVA EL" xfId="29707" xr:uid="{00000000-0005-0000-0000-000045A50000}"/>
    <cellStyle name="Normal 3 3 3 3 8" xfId="29708" xr:uid="{00000000-0005-0000-0000-000046A50000}"/>
    <cellStyle name="Normal 3 3 3 3 8 2" xfId="29709" xr:uid="{00000000-0005-0000-0000-000047A50000}"/>
    <cellStyle name="Normal 3 3 3 3 8 3" xfId="29710" xr:uid="{00000000-0005-0000-0000-000048A50000}"/>
    <cellStyle name="Normal 3 3 3 3 8_AVA DVA EL" xfId="29711" xr:uid="{00000000-0005-0000-0000-000049A50000}"/>
    <cellStyle name="Normal 3 3 3 3 9" xfId="29712" xr:uid="{00000000-0005-0000-0000-00004AA50000}"/>
    <cellStyle name="Normal 3 3 3 3 9 2" xfId="29713" xr:uid="{00000000-0005-0000-0000-00004BA50000}"/>
    <cellStyle name="Normal 3 3 3 3 9 3" xfId="29714" xr:uid="{00000000-0005-0000-0000-00004CA50000}"/>
    <cellStyle name="Normal 3 3 3 3 9_AVA DVA EL" xfId="29715" xr:uid="{00000000-0005-0000-0000-00004DA50000}"/>
    <cellStyle name="Normal 3 3 3 3_AVA DVA EL" xfId="29716" xr:uid="{00000000-0005-0000-0000-00004EA50000}"/>
    <cellStyle name="Normal 3 3 3 4" xfId="29717" xr:uid="{00000000-0005-0000-0000-00004FA50000}"/>
    <cellStyle name="Normal 3 3 3 4 2" xfId="29718" xr:uid="{00000000-0005-0000-0000-000050A50000}"/>
    <cellStyle name="Normal 3 3 3 4 2 2" xfId="29719" xr:uid="{00000000-0005-0000-0000-000051A50000}"/>
    <cellStyle name="Normal 3 3 3 4 2 3" xfId="29720" xr:uid="{00000000-0005-0000-0000-000052A50000}"/>
    <cellStyle name="Normal 3 3 3 4 2_AVA DVA EL" xfId="29721" xr:uid="{00000000-0005-0000-0000-000053A50000}"/>
    <cellStyle name="Normal 3 3 3 4 3" xfId="29722" xr:uid="{00000000-0005-0000-0000-000054A50000}"/>
    <cellStyle name="Normal 3 3 3 4 3 2" xfId="29723" xr:uid="{00000000-0005-0000-0000-000055A50000}"/>
    <cellStyle name="Normal 3 3 3 4 3 3" xfId="29724" xr:uid="{00000000-0005-0000-0000-000056A50000}"/>
    <cellStyle name="Normal 3 3 3 4 3_AVA DVA EL" xfId="29725" xr:uid="{00000000-0005-0000-0000-000057A50000}"/>
    <cellStyle name="Normal 3 3 3 4 4" xfId="29726" xr:uid="{00000000-0005-0000-0000-000058A50000}"/>
    <cellStyle name="Normal 3 3 3 4 5" xfId="29727" xr:uid="{00000000-0005-0000-0000-000059A50000}"/>
    <cellStyle name="Normal 3 3 3 4_AVA DVA EL" xfId="29728" xr:uid="{00000000-0005-0000-0000-00005AA50000}"/>
    <cellStyle name="Normal 3 3 3 5" xfId="29729" xr:uid="{00000000-0005-0000-0000-00005BA50000}"/>
    <cellStyle name="Normal 3 3 3 5 2" xfId="29730" xr:uid="{00000000-0005-0000-0000-00005CA50000}"/>
    <cellStyle name="Normal 3 3 3 5 3" xfId="29731" xr:uid="{00000000-0005-0000-0000-00005DA50000}"/>
    <cellStyle name="Normal 3 3 3 5_AVA DVA EL" xfId="29732" xr:uid="{00000000-0005-0000-0000-00005EA50000}"/>
    <cellStyle name="Normal 3 3 3 6" xfId="29733" xr:uid="{00000000-0005-0000-0000-00005FA50000}"/>
    <cellStyle name="Normal 3 3 3 6 2" xfId="29734" xr:uid="{00000000-0005-0000-0000-000060A50000}"/>
    <cellStyle name="Normal 3 3 3 6 3" xfId="29735" xr:uid="{00000000-0005-0000-0000-000061A50000}"/>
    <cellStyle name="Normal 3 3 3 6_AVA DVA EL" xfId="29736" xr:uid="{00000000-0005-0000-0000-000062A50000}"/>
    <cellStyle name="Normal 3 3 3 7" xfId="29737" xr:uid="{00000000-0005-0000-0000-000063A50000}"/>
    <cellStyle name="Normal 3 3 3 7 2" xfId="29738" xr:uid="{00000000-0005-0000-0000-000064A50000}"/>
    <cellStyle name="Normal 3 3 3 7 3" xfId="29739" xr:uid="{00000000-0005-0000-0000-000065A50000}"/>
    <cellStyle name="Normal 3 3 3 7_AVA DVA EL" xfId="29740" xr:uid="{00000000-0005-0000-0000-000066A50000}"/>
    <cellStyle name="Normal 3 3 3 8" xfId="29741" xr:uid="{00000000-0005-0000-0000-000067A50000}"/>
    <cellStyle name="Normal 3 3 3 8 2" xfId="29742" xr:uid="{00000000-0005-0000-0000-000068A50000}"/>
    <cellStyle name="Normal 3 3 3 8 3" xfId="29743" xr:uid="{00000000-0005-0000-0000-000069A50000}"/>
    <cellStyle name="Normal 3 3 3 8_AVA DVA EL" xfId="29744" xr:uid="{00000000-0005-0000-0000-00006AA50000}"/>
    <cellStyle name="Normal 3 3 3 9" xfId="29745" xr:uid="{00000000-0005-0000-0000-00006BA50000}"/>
    <cellStyle name="Normal 3 3 3 9 2" xfId="29746" xr:uid="{00000000-0005-0000-0000-00006CA50000}"/>
    <cellStyle name="Normal 3 3 3 9 3" xfId="29747" xr:uid="{00000000-0005-0000-0000-00006DA50000}"/>
    <cellStyle name="Normal 3 3 3 9_AVA DVA EL" xfId="29748" xr:uid="{00000000-0005-0000-0000-00006EA50000}"/>
    <cellStyle name="Normal 3 3 3_3. Chng in credit spreads" xfId="50588" xr:uid="{00000000-0005-0000-0000-00006FA50000}"/>
    <cellStyle name="Normal 3 3 4" xfId="8424" xr:uid="{00000000-0005-0000-0000-000070A50000}"/>
    <cellStyle name="Normal 3 3 4 10" xfId="29749" xr:uid="{00000000-0005-0000-0000-000071A50000}"/>
    <cellStyle name="Normal 3 3 4 10 2" xfId="29750" xr:uid="{00000000-0005-0000-0000-000072A50000}"/>
    <cellStyle name="Normal 3 3 4 10 3" xfId="29751" xr:uid="{00000000-0005-0000-0000-000073A50000}"/>
    <cellStyle name="Normal 3 3 4 10_AVA DVA EL" xfId="29752" xr:uid="{00000000-0005-0000-0000-000074A50000}"/>
    <cellStyle name="Normal 3 3 4 11" xfId="29753" xr:uid="{00000000-0005-0000-0000-000075A50000}"/>
    <cellStyle name="Normal 3 3 4 11 2" xfId="29754" xr:uid="{00000000-0005-0000-0000-000076A50000}"/>
    <cellStyle name="Normal 3 3 4 11 3" xfId="29755" xr:uid="{00000000-0005-0000-0000-000077A50000}"/>
    <cellStyle name="Normal 3 3 4 11_AVA DVA EL" xfId="29756" xr:uid="{00000000-0005-0000-0000-000078A50000}"/>
    <cellStyle name="Normal 3 3 4 12" xfId="29757" xr:uid="{00000000-0005-0000-0000-000079A50000}"/>
    <cellStyle name="Normal 3 3 4 2" xfId="29758" xr:uid="{00000000-0005-0000-0000-00007AA50000}"/>
    <cellStyle name="Normal 3 3 4 2 10" xfId="29759" xr:uid="{00000000-0005-0000-0000-00007BA50000}"/>
    <cellStyle name="Normal 3 3 4 2 11" xfId="29760" xr:uid="{00000000-0005-0000-0000-00007CA50000}"/>
    <cellStyle name="Normal 3 3 4 2 2" xfId="29761" xr:uid="{00000000-0005-0000-0000-00007DA50000}"/>
    <cellStyle name="Normal 3 3 4 2 2 2" xfId="29762" xr:uid="{00000000-0005-0000-0000-00007EA50000}"/>
    <cellStyle name="Normal 3 3 4 2 2 2 2" xfId="29763" xr:uid="{00000000-0005-0000-0000-00007FA50000}"/>
    <cellStyle name="Normal 3 3 4 2 2 2 3" xfId="29764" xr:uid="{00000000-0005-0000-0000-000080A50000}"/>
    <cellStyle name="Normal 3 3 4 2 2 2_AVA DVA EL" xfId="29765" xr:uid="{00000000-0005-0000-0000-000081A50000}"/>
    <cellStyle name="Normal 3 3 4 2 2 3" xfId="29766" xr:uid="{00000000-0005-0000-0000-000082A50000}"/>
    <cellStyle name="Normal 3 3 4 2 2 3 2" xfId="29767" xr:uid="{00000000-0005-0000-0000-000083A50000}"/>
    <cellStyle name="Normal 3 3 4 2 2 3 3" xfId="29768" xr:uid="{00000000-0005-0000-0000-000084A50000}"/>
    <cellStyle name="Normal 3 3 4 2 2 3_AVA DVA EL" xfId="29769" xr:uid="{00000000-0005-0000-0000-000085A50000}"/>
    <cellStyle name="Normal 3 3 4 2 2 4" xfId="29770" xr:uid="{00000000-0005-0000-0000-000086A50000}"/>
    <cellStyle name="Normal 3 3 4 2 2 5" xfId="29771" xr:uid="{00000000-0005-0000-0000-000087A50000}"/>
    <cellStyle name="Normal 3 3 4 2 2_AVA DVA EL" xfId="29772" xr:uid="{00000000-0005-0000-0000-000088A50000}"/>
    <cellStyle name="Normal 3 3 4 2 3" xfId="29773" xr:uid="{00000000-0005-0000-0000-000089A50000}"/>
    <cellStyle name="Normal 3 3 4 2 3 2" xfId="29774" xr:uid="{00000000-0005-0000-0000-00008AA50000}"/>
    <cellStyle name="Normal 3 3 4 2 3 3" xfId="29775" xr:uid="{00000000-0005-0000-0000-00008BA50000}"/>
    <cellStyle name="Normal 3 3 4 2 3_AVA DVA EL" xfId="29776" xr:uid="{00000000-0005-0000-0000-00008CA50000}"/>
    <cellStyle name="Normal 3 3 4 2 4" xfId="29777" xr:uid="{00000000-0005-0000-0000-00008DA50000}"/>
    <cellStyle name="Normal 3 3 4 2 4 2" xfId="29778" xr:uid="{00000000-0005-0000-0000-00008EA50000}"/>
    <cellStyle name="Normal 3 3 4 2 4 3" xfId="29779" xr:uid="{00000000-0005-0000-0000-00008FA50000}"/>
    <cellStyle name="Normal 3 3 4 2 4_AVA DVA EL" xfId="29780" xr:uid="{00000000-0005-0000-0000-000090A50000}"/>
    <cellStyle name="Normal 3 3 4 2 5" xfId="29781" xr:uid="{00000000-0005-0000-0000-000091A50000}"/>
    <cellStyle name="Normal 3 3 4 2 5 2" xfId="29782" xr:uid="{00000000-0005-0000-0000-000092A50000}"/>
    <cellStyle name="Normal 3 3 4 2 5 3" xfId="29783" xr:uid="{00000000-0005-0000-0000-000093A50000}"/>
    <cellStyle name="Normal 3 3 4 2 5_AVA DVA EL" xfId="29784" xr:uid="{00000000-0005-0000-0000-000094A50000}"/>
    <cellStyle name="Normal 3 3 4 2 6" xfId="29785" xr:uid="{00000000-0005-0000-0000-000095A50000}"/>
    <cellStyle name="Normal 3 3 4 2 6 2" xfId="29786" xr:uid="{00000000-0005-0000-0000-000096A50000}"/>
    <cellStyle name="Normal 3 3 4 2 6 3" xfId="29787" xr:uid="{00000000-0005-0000-0000-000097A50000}"/>
    <cellStyle name="Normal 3 3 4 2 6_AVA DVA EL" xfId="29788" xr:uid="{00000000-0005-0000-0000-000098A50000}"/>
    <cellStyle name="Normal 3 3 4 2 7" xfId="29789" xr:uid="{00000000-0005-0000-0000-000099A50000}"/>
    <cellStyle name="Normal 3 3 4 2 7 2" xfId="29790" xr:uid="{00000000-0005-0000-0000-00009AA50000}"/>
    <cellStyle name="Normal 3 3 4 2 7 3" xfId="29791" xr:uid="{00000000-0005-0000-0000-00009BA50000}"/>
    <cellStyle name="Normal 3 3 4 2 7_AVA DVA EL" xfId="29792" xr:uid="{00000000-0005-0000-0000-00009CA50000}"/>
    <cellStyle name="Normal 3 3 4 2 8" xfId="29793" xr:uid="{00000000-0005-0000-0000-00009DA50000}"/>
    <cellStyle name="Normal 3 3 4 2 8 2" xfId="29794" xr:uid="{00000000-0005-0000-0000-00009EA50000}"/>
    <cellStyle name="Normal 3 3 4 2 8 3" xfId="29795" xr:uid="{00000000-0005-0000-0000-00009FA50000}"/>
    <cellStyle name="Normal 3 3 4 2 8_AVA DVA EL" xfId="29796" xr:uid="{00000000-0005-0000-0000-0000A0A50000}"/>
    <cellStyle name="Normal 3 3 4 2 9" xfId="29797" xr:uid="{00000000-0005-0000-0000-0000A1A50000}"/>
    <cellStyle name="Normal 3 3 4 2 9 2" xfId="29798" xr:uid="{00000000-0005-0000-0000-0000A2A50000}"/>
    <cellStyle name="Normal 3 3 4 2 9 3" xfId="29799" xr:uid="{00000000-0005-0000-0000-0000A3A50000}"/>
    <cellStyle name="Normal 3 3 4 2 9_AVA DVA EL" xfId="29800" xr:uid="{00000000-0005-0000-0000-0000A4A50000}"/>
    <cellStyle name="Normal 3 3 4 2_AVA DVA EL" xfId="29801" xr:uid="{00000000-0005-0000-0000-0000A5A50000}"/>
    <cellStyle name="Normal 3 3 4 3" xfId="29802" xr:uid="{00000000-0005-0000-0000-0000A6A50000}"/>
    <cellStyle name="Normal 3 3 4 3 2" xfId="29803" xr:uid="{00000000-0005-0000-0000-0000A7A50000}"/>
    <cellStyle name="Normal 3 3 4 3 2 2" xfId="29804" xr:uid="{00000000-0005-0000-0000-0000A8A50000}"/>
    <cellStyle name="Normal 3 3 4 3 2 3" xfId="29805" xr:uid="{00000000-0005-0000-0000-0000A9A50000}"/>
    <cellStyle name="Normal 3 3 4 3 2_AVA DVA EL" xfId="29806" xr:uid="{00000000-0005-0000-0000-0000AAA50000}"/>
    <cellStyle name="Normal 3 3 4 3 3" xfId="29807" xr:uid="{00000000-0005-0000-0000-0000ABA50000}"/>
    <cellStyle name="Normal 3 3 4 3 3 2" xfId="29808" xr:uid="{00000000-0005-0000-0000-0000ACA50000}"/>
    <cellStyle name="Normal 3 3 4 3 3 3" xfId="29809" xr:uid="{00000000-0005-0000-0000-0000ADA50000}"/>
    <cellStyle name="Normal 3 3 4 3 3_AVA DVA EL" xfId="29810" xr:uid="{00000000-0005-0000-0000-0000AEA50000}"/>
    <cellStyle name="Normal 3 3 4 3 4" xfId="29811" xr:uid="{00000000-0005-0000-0000-0000AFA50000}"/>
    <cellStyle name="Normal 3 3 4 3 5" xfId="29812" xr:uid="{00000000-0005-0000-0000-0000B0A50000}"/>
    <cellStyle name="Normal 3 3 4 3_AVA DVA EL" xfId="29813" xr:uid="{00000000-0005-0000-0000-0000B1A50000}"/>
    <cellStyle name="Normal 3 3 4 4" xfId="29814" xr:uid="{00000000-0005-0000-0000-0000B2A50000}"/>
    <cellStyle name="Normal 3 3 4 4 2" xfId="29815" xr:uid="{00000000-0005-0000-0000-0000B3A50000}"/>
    <cellStyle name="Normal 3 3 4 4 3" xfId="29816" xr:uid="{00000000-0005-0000-0000-0000B4A50000}"/>
    <cellStyle name="Normal 3 3 4 4_AVA DVA EL" xfId="29817" xr:uid="{00000000-0005-0000-0000-0000B5A50000}"/>
    <cellStyle name="Normal 3 3 4 5" xfId="29818" xr:uid="{00000000-0005-0000-0000-0000B6A50000}"/>
    <cellStyle name="Normal 3 3 4 5 2" xfId="29819" xr:uid="{00000000-0005-0000-0000-0000B7A50000}"/>
    <cellStyle name="Normal 3 3 4 5 3" xfId="29820" xr:uid="{00000000-0005-0000-0000-0000B8A50000}"/>
    <cellStyle name="Normal 3 3 4 5_AVA DVA EL" xfId="29821" xr:uid="{00000000-0005-0000-0000-0000B9A50000}"/>
    <cellStyle name="Normal 3 3 4 6" xfId="29822" xr:uid="{00000000-0005-0000-0000-0000BAA50000}"/>
    <cellStyle name="Normal 3 3 4 6 2" xfId="29823" xr:uid="{00000000-0005-0000-0000-0000BBA50000}"/>
    <cellStyle name="Normal 3 3 4 6 3" xfId="29824" xr:uid="{00000000-0005-0000-0000-0000BCA50000}"/>
    <cellStyle name="Normal 3 3 4 6_AVA DVA EL" xfId="29825" xr:uid="{00000000-0005-0000-0000-0000BDA50000}"/>
    <cellStyle name="Normal 3 3 4 7" xfId="29826" xr:uid="{00000000-0005-0000-0000-0000BEA50000}"/>
    <cellStyle name="Normal 3 3 4 7 2" xfId="29827" xr:uid="{00000000-0005-0000-0000-0000BFA50000}"/>
    <cellStyle name="Normal 3 3 4 7 3" xfId="29828" xr:uid="{00000000-0005-0000-0000-0000C0A50000}"/>
    <cellStyle name="Normal 3 3 4 7_AVA DVA EL" xfId="29829" xr:uid="{00000000-0005-0000-0000-0000C1A50000}"/>
    <cellStyle name="Normal 3 3 4 8" xfId="29830" xr:uid="{00000000-0005-0000-0000-0000C2A50000}"/>
    <cellStyle name="Normal 3 3 4 8 2" xfId="29831" xr:uid="{00000000-0005-0000-0000-0000C3A50000}"/>
    <cellStyle name="Normal 3 3 4 8 3" xfId="29832" xr:uid="{00000000-0005-0000-0000-0000C4A50000}"/>
    <cellStyle name="Normal 3 3 4 8_AVA DVA EL" xfId="29833" xr:uid="{00000000-0005-0000-0000-0000C5A50000}"/>
    <cellStyle name="Normal 3 3 4 9" xfId="29834" xr:uid="{00000000-0005-0000-0000-0000C6A50000}"/>
    <cellStyle name="Normal 3 3 4 9 2" xfId="29835" xr:uid="{00000000-0005-0000-0000-0000C7A50000}"/>
    <cellStyle name="Normal 3 3 4 9 3" xfId="29836" xr:uid="{00000000-0005-0000-0000-0000C8A50000}"/>
    <cellStyle name="Normal 3 3 4 9_AVA DVA EL" xfId="29837" xr:uid="{00000000-0005-0000-0000-0000C9A50000}"/>
    <cellStyle name="Normal 3 3 4_A01" xfId="35958" xr:uid="{00000000-0005-0000-0000-0000CAA50000}"/>
    <cellStyle name="Normal 3 3 5" xfId="29838" xr:uid="{00000000-0005-0000-0000-0000CBA50000}"/>
    <cellStyle name="Normal 3 3 5 10" xfId="29839" xr:uid="{00000000-0005-0000-0000-0000CCA50000}"/>
    <cellStyle name="Normal 3 3 5 10 2" xfId="29840" xr:uid="{00000000-0005-0000-0000-0000CDA50000}"/>
    <cellStyle name="Normal 3 3 5 10 3" xfId="29841" xr:uid="{00000000-0005-0000-0000-0000CEA50000}"/>
    <cellStyle name="Normal 3 3 5 10_AVA DVA EL" xfId="29842" xr:uid="{00000000-0005-0000-0000-0000CFA50000}"/>
    <cellStyle name="Normal 3 3 5 11" xfId="29843" xr:uid="{00000000-0005-0000-0000-0000D0A50000}"/>
    <cellStyle name="Normal 3 3 5 11 2" xfId="29844" xr:uid="{00000000-0005-0000-0000-0000D1A50000}"/>
    <cellStyle name="Normal 3 3 5 11 3" xfId="29845" xr:uid="{00000000-0005-0000-0000-0000D2A50000}"/>
    <cellStyle name="Normal 3 3 5 11_AVA DVA EL" xfId="29846" xr:uid="{00000000-0005-0000-0000-0000D3A50000}"/>
    <cellStyle name="Normal 3 3 5 12" xfId="29847" xr:uid="{00000000-0005-0000-0000-0000D4A50000}"/>
    <cellStyle name="Normal 3 3 5 13" xfId="29848" xr:uid="{00000000-0005-0000-0000-0000D5A50000}"/>
    <cellStyle name="Normal 3 3 5 14" xfId="36131" xr:uid="{00000000-0005-0000-0000-0000D6A50000}"/>
    <cellStyle name="Normal 3 3 5 15" xfId="36024" xr:uid="{00000000-0005-0000-0000-0000D7A50000}"/>
    <cellStyle name="Normal 3 3 5 2" xfId="29849" xr:uid="{00000000-0005-0000-0000-0000D8A50000}"/>
    <cellStyle name="Normal 3 3 5 2 10" xfId="29850" xr:uid="{00000000-0005-0000-0000-0000D9A50000}"/>
    <cellStyle name="Normal 3 3 5 2 11" xfId="29851" xr:uid="{00000000-0005-0000-0000-0000DAA50000}"/>
    <cellStyle name="Normal 3 3 5 2 2" xfId="29852" xr:uid="{00000000-0005-0000-0000-0000DBA50000}"/>
    <cellStyle name="Normal 3 3 5 2 2 2" xfId="29853" xr:uid="{00000000-0005-0000-0000-0000DCA50000}"/>
    <cellStyle name="Normal 3 3 5 2 2 2 2" xfId="29854" xr:uid="{00000000-0005-0000-0000-0000DDA50000}"/>
    <cellStyle name="Normal 3 3 5 2 2 2 3" xfId="29855" xr:uid="{00000000-0005-0000-0000-0000DEA50000}"/>
    <cellStyle name="Normal 3 3 5 2 2 2_AVA DVA EL" xfId="29856" xr:uid="{00000000-0005-0000-0000-0000DFA50000}"/>
    <cellStyle name="Normal 3 3 5 2 2 3" xfId="29857" xr:uid="{00000000-0005-0000-0000-0000E0A50000}"/>
    <cellStyle name="Normal 3 3 5 2 2 3 2" xfId="29858" xr:uid="{00000000-0005-0000-0000-0000E1A50000}"/>
    <cellStyle name="Normal 3 3 5 2 2 3 3" xfId="29859" xr:uid="{00000000-0005-0000-0000-0000E2A50000}"/>
    <cellStyle name="Normal 3 3 5 2 2 3_AVA DVA EL" xfId="29860" xr:uid="{00000000-0005-0000-0000-0000E3A50000}"/>
    <cellStyle name="Normal 3 3 5 2 2 4" xfId="29861" xr:uid="{00000000-0005-0000-0000-0000E4A50000}"/>
    <cellStyle name="Normal 3 3 5 2 2 5" xfId="29862" xr:uid="{00000000-0005-0000-0000-0000E5A50000}"/>
    <cellStyle name="Normal 3 3 5 2 2_AVA DVA EL" xfId="29863" xr:uid="{00000000-0005-0000-0000-0000E6A50000}"/>
    <cellStyle name="Normal 3 3 5 2 3" xfId="29864" xr:uid="{00000000-0005-0000-0000-0000E7A50000}"/>
    <cellStyle name="Normal 3 3 5 2 3 2" xfId="29865" xr:uid="{00000000-0005-0000-0000-0000E8A50000}"/>
    <cellStyle name="Normal 3 3 5 2 3 3" xfId="29866" xr:uid="{00000000-0005-0000-0000-0000E9A50000}"/>
    <cellStyle name="Normal 3 3 5 2 3_AVA DVA EL" xfId="29867" xr:uid="{00000000-0005-0000-0000-0000EAA50000}"/>
    <cellStyle name="Normal 3 3 5 2 4" xfId="29868" xr:uid="{00000000-0005-0000-0000-0000EBA50000}"/>
    <cellStyle name="Normal 3 3 5 2 4 2" xfId="29869" xr:uid="{00000000-0005-0000-0000-0000ECA50000}"/>
    <cellStyle name="Normal 3 3 5 2 4 3" xfId="29870" xr:uid="{00000000-0005-0000-0000-0000EDA50000}"/>
    <cellStyle name="Normal 3 3 5 2 4_AVA DVA EL" xfId="29871" xr:uid="{00000000-0005-0000-0000-0000EEA50000}"/>
    <cellStyle name="Normal 3 3 5 2 5" xfId="29872" xr:uid="{00000000-0005-0000-0000-0000EFA50000}"/>
    <cellStyle name="Normal 3 3 5 2 5 2" xfId="29873" xr:uid="{00000000-0005-0000-0000-0000F0A50000}"/>
    <cellStyle name="Normal 3 3 5 2 5 3" xfId="29874" xr:uid="{00000000-0005-0000-0000-0000F1A50000}"/>
    <cellStyle name="Normal 3 3 5 2 5_AVA DVA EL" xfId="29875" xr:uid="{00000000-0005-0000-0000-0000F2A50000}"/>
    <cellStyle name="Normal 3 3 5 2 6" xfId="29876" xr:uid="{00000000-0005-0000-0000-0000F3A50000}"/>
    <cellStyle name="Normal 3 3 5 2 6 2" xfId="29877" xr:uid="{00000000-0005-0000-0000-0000F4A50000}"/>
    <cellStyle name="Normal 3 3 5 2 6 3" xfId="29878" xr:uid="{00000000-0005-0000-0000-0000F5A50000}"/>
    <cellStyle name="Normal 3 3 5 2 6_AVA DVA EL" xfId="29879" xr:uid="{00000000-0005-0000-0000-0000F6A50000}"/>
    <cellStyle name="Normal 3 3 5 2 7" xfId="29880" xr:uid="{00000000-0005-0000-0000-0000F7A50000}"/>
    <cellStyle name="Normal 3 3 5 2 7 2" xfId="29881" xr:uid="{00000000-0005-0000-0000-0000F8A50000}"/>
    <cellStyle name="Normal 3 3 5 2 7 3" xfId="29882" xr:uid="{00000000-0005-0000-0000-0000F9A50000}"/>
    <cellStyle name="Normal 3 3 5 2 7_AVA DVA EL" xfId="29883" xr:uid="{00000000-0005-0000-0000-0000FAA50000}"/>
    <cellStyle name="Normal 3 3 5 2 8" xfId="29884" xr:uid="{00000000-0005-0000-0000-0000FBA50000}"/>
    <cellStyle name="Normal 3 3 5 2 8 2" xfId="29885" xr:uid="{00000000-0005-0000-0000-0000FCA50000}"/>
    <cellStyle name="Normal 3 3 5 2 8 3" xfId="29886" xr:uid="{00000000-0005-0000-0000-0000FDA50000}"/>
    <cellStyle name="Normal 3 3 5 2 8_AVA DVA EL" xfId="29887" xr:uid="{00000000-0005-0000-0000-0000FEA50000}"/>
    <cellStyle name="Normal 3 3 5 2 9" xfId="29888" xr:uid="{00000000-0005-0000-0000-0000FFA50000}"/>
    <cellStyle name="Normal 3 3 5 2 9 2" xfId="29889" xr:uid="{00000000-0005-0000-0000-000000A60000}"/>
    <cellStyle name="Normal 3 3 5 2 9 3" xfId="29890" xr:uid="{00000000-0005-0000-0000-000001A60000}"/>
    <cellStyle name="Normal 3 3 5 2 9_AVA DVA EL" xfId="29891" xr:uid="{00000000-0005-0000-0000-000002A60000}"/>
    <cellStyle name="Normal 3 3 5 2_AVA DVA EL" xfId="29892" xr:uid="{00000000-0005-0000-0000-000003A60000}"/>
    <cellStyle name="Normal 3 3 5 3" xfId="29893" xr:uid="{00000000-0005-0000-0000-000004A60000}"/>
    <cellStyle name="Normal 3 3 5 3 2" xfId="29894" xr:uid="{00000000-0005-0000-0000-000005A60000}"/>
    <cellStyle name="Normal 3 3 5 3 2 2" xfId="29895" xr:uid="{00000000-0005-0000-0000-000006A60000}"/>
    <cellStyle name="Normal 3 3 5 3 2 3" xfId="29896" xr:uid="{00000000-0005-0000-0000-000007A60000}"/>
    <cellStyle name="Normal 3 3 5 3 2_AVA DVA EL" xfId="29897" xr:uid="{00000000-0005-0000-0000-000008A60000}"/>
    <cellStyle name="Normal 3 3 5 3 3" xfId="29898" xr:uid="{00000000-0005-0000-0000-000009A60000}"/>
    <cellStyle name="Normal 3 3 5 3 3 2" xfId="29899" xr:uid="{00000000-0005-0000-0000-00000AA60000}"/>
    <cellStyle name="Normal 3 3 5 3 3 3" xfId="29900" xr:uid="{00000000-0005-0000-0000-00000BA60000}"/>
    <cellStyle name="Normal 3 3 5 3 3_AVA DVA EL" xfId="29901" xr:uid="{00000000-0005-0000-0000-00000CA60000}"/>
    <cellStyle name="Normal 3 3 5 3 4" xfId="29902" xr:uid="{00000000-0005-0000-0000-00000DA60000}"/>
    <cellStyle name="Normal 3 3 5 3 5" xfId="29903" xr:uid="{00000000-0005-0000-0000-00000EA60000}"/>
    <cellStyle name="Normal 3 3 5 3_AVA DVA EL" xfId="29904" xr:uid="{00000000-0005-0000-0000-00000FA60000}"/>
    <cellStyle name="Normal 3 3 5 4" xfId="29905" xr:uid="{00000000-0005-0000-0000-000010A60000}"/>
    <cellStyle name="Normal 3 3 5 4 2" xfId="29906" xr:uid="{00000000-0005-0000-0000-000011A60000}"/>
    <cellStyle name="Normal 3 3 5 4 3" xfId="29907" xr:uid="{00000000-0005-0000-0000-000012A60000}"/>
    <cellStyle name="Normal 3 3 5 4_AVA DVA EL" xfId="29908" xr:uid="{00000000-0005-0000-0000-000013A60000}"/>
    <cellStyle name="Normal 3 3 5 5" xfId="29909" xr:uid="{00000000-0005-0000-0000-000014A60000}"/>
    <cellStyle name="Normal 3 3 5 5 2" xfId="29910" xr:uid="{00000000-0005-0000-0000-000015A60000}"/>
    <cellStyle name="Normal 3 3 5 5 3" xfId="29911" xr:uid="{00000000-0005-0000-0000-000016A60000}"/>
    <cellStyle name="Normal 3 3 5 5_AVA DVA EL" xfId="29912" xr:uid="{00000000-0005-0000-0000-000017A60000}"/>
    <cellStyle name="Normal 3 3 5 6" xfId="29913" xr:uid="{00000000-0005-0000-0000-000018A60000}"/>
    <cellStyle name="Normal 3 3 5 6 2" xfId="29914" xr:uid="{00000000-0005-0000-0000-000019A60000}"/>
    <cellStyle name="Normal 3 3 5 6 3" xfId="29915" xr:uid="{00000000-0005-0000-0000-00001AA60000}"/>
    <cellStyle name="Normal 3 3 5 6_AVA DVA EL" xfId="29916" xr:uid="{00000000-0005-0000-0000-00001BA60000}"/>
    <cellStyle name="Normal 3 3 5 7" xfId="29917" xr:uid="{00000000-0005-0000-0000-00001CA60000}"/>
    <cellStyle name="Normal 3 3 5 7 2" xfId="29918" xr:uid="{00000000-0005-0000-0000-00001DA60000}"/>
    <cellStyle name="Normal 3 3 5 7 3" xfId="29919" xr:uid="{00000000-0005-0000-0000-00001EA60000}"/>
    <cellStyle name="Normal 3 3 5 7_AVA DVA EL" xfId="29920" xr:uid="{00000000-0005-0000-0000-00001FA60000}"/>
    <cellStyle name="Normal 3 3 5 8" xfId="29921" xr:uid="{00000000-0005-0000-0000-000020A60000}"/>
    <cellStyle name="Normal 3 3 5 8 2" xfId="29922" xr:uid="{00000000-0005-0000-0000-000021A60000}"/>
    <cellStyle name="Normal 3 3 5 8 3" xfId="29923" xr:uid="{00000000-0005-0000-0000-000022A60000}"/>
    <cellStyle name="Normal 3 3 5 8_AVA DVA EL" xfId="29924" xr:uid="{00000000-0005-0000-0000-000023A60000}"/>
    <cellStyle name="Normal 3 3 5 9" xfId="29925" xr:uid="{00000000-0005-0000-0000-000024A60000}"/>
    <cellStyle name="Normal 3 3 5 9 2" xfId="29926" xr:uid="{00000000-0005-0000-0000-000025A60000}"/>
    <cellStyle name="Normal 3 3 5 9 3" xfId="29927" xr:uid="{00000000-0005-0000-0000-000026A60000}"/>
    <cellStyle name="Normal 3 3 5 9_AVA DVA EL" xfId="29928" xr:uid="{00000000-0005-0000-0000-000027A60000}"/>
    <cellStyle name="Normal 3 3 5_AVA DVA EL" xfId="29929" xr:uid="{00000000-0005-0000-0000-000028A60000}"/>
    <cellStyle name="Normal 3 3 6" xfId="29930" xr:uid="{00000000-0005-0000-0000-000029A60000}"/>
    <cellStyle name="Normal 3 3 6 10" xfId="29931" xr:uid="{00000000-0005-0000-0000-00002AA60000}"/>
    <cellStyle name="Normal 3 3 6 10 2" xfId="29932" xr:uid="{00000000-0005-0000-0000-00002BA60000}"/>
    <cellStyle name="Normal 3 3 6 10 3" xfId="29933" xr:uid="{00000000-0005-0000-0000-00002CA60000}"/>
    <cellStyle name="Normal 3 3 6 10_AVA DVA EL" xfId="29934" xr:uid="{00000000-0005-0000-0000-00002DA60000}"/>
    <cellStyle name="Normal 3 3 6 11" xfId="29935" xr:uid="{00000000-0005-0000-0000-00002EA60000}"/>
    <cellStyle name="Normal 3 3 6 12" xfId="29936" xr:uid="{00000000-0005-0000-0000-00002FA60000}"/>
    <cellStyle name="Normal 3 3 6 13" xfId="36239" xr:uid="{00000000-0005-0000-0000-000030A60000}"/>
    <cellStyle name="Normal 3 3 6 14" xfId="36436" xr:uid="{00000000-0005-0000-0000-000031A60000}"/>
    <cellStyle name="Normal 3 3 6 2" xfId="29937" xr:uid="{00000000-0005-0000-0000-000032A60000}"/>
    <cellStyle name="Normal 3 3 6 2 2" xfId="29938" xr:uid="{00000000-0005-0000-0000-000033A60000}"/>
    <cellStyle name="Normal 3 3 6 2 2 2" xfId="29939" xr:uid="{00000000-0005-0000-0000-000034A60000}"/>
    <cellStyle name="Normal 3 3 6 2 2 3" xfId="29940" xr:uid="{00000000-0005-0000-0000-000035A60000}"/>
    <cellStyle name="Normal 3 3 6 2 2_AVA DVA EL" xfId="29941" xr:uid="{00000000-0005-0000-0000-000036A60000}"/>
    <cellStyle name="Normal 3 3 6 2 3" xfId="29942" xr:uid="{00000000-0005-0000-0000-000037A60000}"/>
    <cellStyle name="Normal 3 3 6 2 3 2" xfId="29943" xr:uid="{00000000-0005-0000-0000-000038A60000}"/>
    <cellStyle name="Normal 3 3 6 2 3 3" xfId="29944" xr:uid="{00000000-0005-0000-0000-000039A60000}"/>
    <cellStyle name="Normal 3 3 6 2 3_AVA DVA EL" xfId="29945" xr:uid="{00000000-0005-0000-0000-00003AA60000}"/>
    <cellStyle name="Normal 3 3 6 2 4" xfId="29946" xr:uid="{00000000-0005-0000-0000-00003BA60000}"/>
    <cellStyle name="Normal 3 3 6 2 5" xfId="29947" xr:uid="{00000000-0005-0000-0000-00003CA60000}"/>
    <cellStyle name="Normal 3 3 6 2_AVA DVA EL" xfId="29948" xr:uid="{00000000-0005-0000-0000-00003DA60000}"/>
    <cellStyle name="Normal 3 3 6 3" xfId="29949" xr:uid="{00000000-0005-0000-0000-00003EA60000}"/>
    <cellStyle name="Normal 3 3 6 3 2" xfId="29950" xr:uid="{00000000-0005-0000-0000-00003FA60000}"/>
    <cellStyle name="Normal 3 3 6 3 3" xfId="29951" xr:uid="{00000000-0005-0000-0000-000040A60000}"/>
    <cellStyle name="Normal 3 3 6 3_AVA DVA EL" xfId="29952" xr:uid="{00000000-0005-0000-0000-000041A60000}"/>
    <cellStyle name="Normal 3 3 6 4" xfId="29953" xr:uid="{00000000-0005-0000-0000-000042A60000}"/>
    <cellStyle name="Normal 3 3 6 4 2" xfId="29954" xr:uid="{00000000-0005-0000-0000-000043A60000}"/>
    <cellStyle name="Normal 3 3 6 4 3" xfId="29955" xr:uid="{00000000-0005-0000-0000-000044A60000}"/>
    <cellStyle name="Normal 3 3 6 4_AVA DVA EL" xfId="29956" xr:uid="{00000000-0005-0000-0000-000045A60000}"/>
    <cellStyle name="Normal 3 3 6 5" xfId="29957" xr:uid="{00000000-0005-0000-0000-000046A60000}"/>
    <cellStyle name="Normal 3 3 6 5 2" xfId="29958" xr:uid="{00000000-0005-0000-0000-000047A60000}"/>
    <cellStyle name="Normal 3 3 6 5 3" xfId="29959" xr:uid="{00000000-0005-0000-0000-000048A60000}"/>
    <cellStyle name="Normal 3 3 6 5_AVA DVA EL" xfId="29960" xr:uid="{00000000-0005-0000-0000-000049A60000}"/>
    <cellStyle name="Normal 3 3 6 6" xfId="29961" xr:uid="{00000000-0005-0000-0000-00004AA60000}"/>
    <cellStyle name="Normal 3 3 6 6 2" xfId="29962" xr:uid="{00000000-0005-0000-0000-00004BA60000}"/>
    <cellStyle name="Normal 3 3 6 6 3" xfId="29963" xr:uid="{00000000-0005-0000-0000-00004CA60000}"/>
    <cellStyle name="Normal 3 3 6 6_AVA DVA EL" xfId="29964" xr:uid="{00000000-0005-0000-0000-00004DA60000}"/>
    <cellStyle name="Normal 3 3 6 7" xfId="29965" xr:uid="{00000000-0005-0000-0000-00004EA60000}"/>
    <cellStyle name="Normal 3 3 6 7 2" xfId="29966" xr:uid="{00000000-0005-0000-0000-00004FA60000}"/>
    <cellStyle name="Normal 3 3 6 7 3" xfId="29967" xr:uid="{00000000-0005-0000-0000-000050A60000}"/>
    <cellStyle name="Normal 3 3 6 7_AVA DVA EL" xfId="29968" xr:uid="{00000000-0005-0000-0000-000051A60000}"/>
    <cellStyle name="Normal 3 3 6 8" xfId="29969" xr:uid="{00000000-0005-0000-0000-000052A60000}"/>
    <cellStyle name="Normal 3 3 6 8 2" xfId="29970" xr:uid="{00000000-0005-0000-0000-000053A60000}"/>
    <cellStyle name="Normal 3 3 6 8 3" xfId="29971" xr:uid="{00000000-0005-0000-0000-000054A60000}"/>
    <cellStyle name="Normal 3 3 6 8_AVA DVA EL" xfId="29972" xr:uid="{00000000-0005-0000-0000-000055A60000}"/>
    <cellStyle name="Normal 3 3 6 9" xfId="29973" xr:uid="{00000000-0005-0000-0000-000056A60000}"/>
    <cellStyle name="Normal 3 3 6 9 2" xfId="29974" xr:uid="{00000000-0005-0000-0000-000057A60000}"/>
    <cellStyle name="Normal 3 3 6 9 3" xfId="29975" xr:uid="{00000000-0005-0000-0000-000058A60000}"/>
    <cellStyle name="Normal 3 3 6 9_AVA DVA EL" xfId="29976" xr:uid="{00000000-0005-0000-0000-000059A60000}"/>
    <cellStyle name="Normal 3 3 6_AVA DVA EL" xfId="29977" xr:uid="{00000000-0005-0000-0000-00005AA60000}"/>
    <cellStyle name="Normal 3 3 7" xfId="29978" xr:uid="{00000000-0005-0000-0000-00005BA60000}"/>
    <cellStyle name="Normal 3 3 7 2" xfId="29979" xr:uid="{00000000-0005-0000-0000-00005CA60000}"/>
    <cellStyle name="Normal 3 3 7 2 2" xfId="29980" xr:uid="{00000000-0005-0000-0000-00005DA60000}"/>
    <cellStyle name="Normal 3 3 7 2 3" xfId="29981" xr:uid="{00000000-0005-0000-0000-00005EA60000}"/>
    <cellStyle name="Normal 3 3 7 2_AVA DVA EL" xfId="29982" xr:uid="{00000000-0005-0000-0000-00005FA60000}"/>
    <cellStyle name="Normal 3 3 7 3" xfId="29983" xr:uid="{00000000-0005-0000-0000-000060A60000}"/>
    <cellStyle name="Normal 3 3 7 3 2" xfId="29984" xr:uid="{00000000-0005-0000-0000-000061A60000}"/>
    <cellStyle name="Normal 3 3 7 3 3" xfId="29985" xr:uid="{00000000-0005-0000-0000-000062A60000}"/>
    <cellStyle name="Normal 3 3 7 3_AVA DVA EL" xfId="29986" xr:uid="{00000000-0005-0000-0000-000063A60000}"/>
    <cellStyle name="Normal 3 3 7 4" xfId="29987" xr:uid="{00000000-0005-0000-0000-000064A60000}"/>
    <cellStyle name="Normal 3 3 7 4 2" xfId="29988" xr:uid="{00000000-0005-0000-0000-000065A60000}"/>
    <cellStyle name="Normal 3 3 7 4 3" xfId="29989" xr:uid="{00000000-0005-0000-0000-000066A60000}"/>
    <cellStyle name="Normal 3 3 7 4_AVA DVA EL" xfId="29990" xr:uid="{00000000-0005-0000-0000-000067A60000}"/>
    <cellStyle name="Normal 3 3 7 5" xfId="29991" xr:uid="{00000000-0005-0000-0000-000068A60000}"/>
    <cellStyle name="Normal 3 3 7 6" xfId="29992" xr:uid="{00000000-0005-0000-0000-000069A60000}"/>
    <cellStyle name="Normal 3 3 7 7" xfId="36240" xr:uid="{00000000-0005-0000-0000-00006AA60000}"/>
    <cellStyle name="Normal 3 3 7 8" xfId="36437" xr:uid="{00000000-0005-0000-0000-00006BA60000}"/>
    <cellStyle name="Normal 3 3 7_AVA DVA EL" xfId="29993" xr:uid="{00000000-0005-0000-0000-00006CA60000}"/>
    <cellStyle name="Normal 3 3 8" xfId="29994" xr:uid="{00000000-0005-0000-0000-00006DA60000}"/>
    <cellStyle name="Normal 3 3 8 2" xfId="29995" xr:uid="{00000000-0005-0000-0000-00006EA60000}"/>
    <cellStyle name="Normal 3 3 8 2 2" xfId="29996" xr:uid="{00000000-0005-0000-0000-00006FA60000}"/>
    <cellStyle name="Normal 3 3 8 2 3" xfId="29997" xr:uid="{00000000-0005-0000-0000-000070A60000}"/>
    <cellStyle name="Normal 3 3 8 2_AVA DVA EL" xfId="29998" xr:uid="{00000000-0005-0000-0000-000071A60000}"/>
    <cellStyle name="Normal 3 3 8 3" xfId="29999" xr:uid="{00000000-0005-0000-0000-000072A60000}"/>
    <cellStyle name="Normal 3 3 8 3 2" xfId="30000" xr:uid="{00000000-0005-0000-0000-000073A60000}"/>
    <cellStyle name="Normal 3 3 8 3 3" xfId="30001" xr:uid="{00000000-0005-0000-0000-000074A60000}"/>
    <cellStyle name="Normal 3 3 8 3_AVA DVA EL" xfId="30002" xr:uid="{00000000-0005-0000-0000-000075A60000}"/>
    <cellStyle name="Normal 3 3 8 4" xfId="30003" xr:uid="{00000000-0005-0000-0000-000076A60000}"/>
    <cellStyle name="Normal 3 3 8 4 2" xfId="30004" xr:uid="{00000000-0005-0000-0000-000077A60000}"/>
    <cellStyle name="Normal 3 3 8 4 3" xfId="30005" xr:uid="{00000000-0005-0000-0000-000078A60000}"/>
    <cellStyle name="Normal 3 3 8 4_AVA DVA EL" xfId="30006" xr:uid="{00000000-0005-0000-0000-000079A60000}"/>
    <cellStyle name="Normal 3 3 8 5" xfId="30007" xr:uid="{00000000-0005-0000-0000-00007AA60000}"/>
    <cellStyle name="Normal 3 3 8 6" xfId="30008" xr:uid="{00000000-0005-0000-0000-00007BA60000}"/>
    <cellStyle name="Normal 3 3 8 7" xfId="36340" xr:uid="{00000000-0005-0000-0000-00007CA60000}"/>
    <cellStyle name="Normal 3 3 8 8" xfId="36431" xr:uid="{00000000-0005-0000-0000-00007DA60000}"/>
    <cellStyle name="Normal 3 3 8_AVA DVA EL" xfId="30009" xr:uid="{00000000-0005-0000-0000-00007EA60000}"/>
    <cellStyle name="Normal 3 3 9" xfId="30010" xr:uid="{00000000-0005-0000-0000-00007FA60000}"/>
    <cellStyle name="Normal 3 3 9 2" xfId="30011" xr:uid="{00000000-0005-0000-0000-000080A60000}"/>
    <cellStyle name="Normal 3 3 9 2 2" xfId="30012" xr:uid="{00000000-0005-0000-0000-000081A60000}"/>
    <cellStyle name="Normal 3 3 9 2 3" xfId="30013" xr:uid="{00000000-0005-0000-0000-000082A60000}"/>
    <cellStyle name="Normal 3 3 9 2_AVA DVA EL" xfId="30014" xr:uid="{00000000-0005-0000-0000-000083A60000}"/>
    <cellStyle name="Normal 3 3 9 3" xfId="30015" xr:uid="{00000000-0005-0000-0000-000084A60000}"/>
    <cellStyle name="Normal 3 3 9 4" xfId="30016" xr:uid="{00000000-0005-0000-0000-000085A60000}"/>
    <cellStyle name="Normal 3 3 9 5" xfId="36364" xr:uid="{00000000-0005-0000-0000-000086A60000}"/>
    <cellStyle name="Normal 3 3 9 6" xfId="36428" xr:uid="{00000000-0005-0000-0000-000087A60000}"/>
    <cellStyle name="Normal 3 3 9_AVA DVA EL" xfId="30017" xr:uid="{00000000-0005-0000-0000-000088A60000}"/>
    <cellStyle name="Normal 3 3_4Q16" xfId="30018" xr:uid="{00000000-0005-0000-0000-000089A60000}"/>
    <cellStyle name="Normal 3 4" xfId="8425" xr:uid="{00000000-0005-0000-0000-00008AA60000}"/>
    <cellStyle name="Normal 3 4 10" xfId="36234" xr:uid="{00000000-0005-0000-0000-00008BA60000}"/>
    <cellStyle name="Normal 3 4 11" xfId="36874" xr:uid="{00000000-0005-0000-0000-00008CA60000}"/>
    <cellStyle name="Normal 3 4 2" xfId="8426" xr:uid="{00000000-0005-0000-0000-00008DA60000}"/>
    <cellStyle name="Normal 3 4 2 2" xfId="8427" xr:uid="{00000000-0005-0000-0000-00008EA60000}"/>
    <cellStyle name="Normal 3 4 2 2 2" xfId="30019" xr:uid="{00000000-0005-0000-0000-00008FA60000}"/>
    <cellStyle name="Normal 3 4 2 2_A01" xfId="35959" xr:uid="{00000000-0005-0000-0000-000090A60000}"/>
    <cellStyle name="Normal 3 4 2 3" xfId="30020" xr:uid="{00000000-0005-0000-0000-000091A60000}"/>
    <cellStyle name="Normal 3 4 2 3 2" xfId="30021" xr:uid="{00000000-0005-0000-0000-000092A60000}"/>
    <cellStyle name="Normal 3 4 2 3 3" xfId="30022" xr:uid="{00000000-0005-0000-0000-000093A60000}"/>
    <cellStyle name="Normal 3 4 2 3_AVA DVA EL" xfId="30023" xr:uid="{00000000-0005-0000-0000-000094A60000}"/>
    <cellStyle name="Normal 3 4 2 4" xfId="30024" xr:uid="{00000000-0005-0000-0000-000095A60000}"/>
    <cellStyle name="Normal 3 4 2 5" xfId="36875" xr:uid="{00000000-0005-0000-0000-000096A60000}"/>
    <cellStyle name="Normal 3 4 2_4Q16" xfId="30025" xr:uid="{00000000-0005-0000-0000-000097A60000}"/>
    <cellStyle name="Normal 3 4 3" xfId="8428" xr:uid="{00000000-0005-0000-0000-000098A60000}"/>
    <cellStyle name="Normal 3 4 3 2" xfId="8429" xr:uid="{00000000-0005-0000-0000-000099A60000}"/>
    <cellStyle name="Normal 3 4 3 2 2" xfId="8430" xr:uid="{00000000-0005-0000-0000-00009AA60000}"/>
    <cellStyle name="Normal 3 4 3 2_CR4_19" xfId="8431" xr:uid="{00000000-0005-0000-0000-00009BA60000}"/>
    <cellStyle name="Normal 3 4 3_A01" xfId="8432" xr:uid="{00000000-0005-0000-0000-00009CA60000}"/>
    <cellStyle name="Normal 3 4 4" xfId="8433" xr:uid="{00000000-0005-0000-0000-00009DA60000}"/>
    <cellStyle name="Normal 3 4 4 2" xfId="8434" xr:uid="{00000000-0005-0000-0000-00009EA60000}"/>
    <cellStyle name="Normal 3 4 4 2 2" xfId="8435" xr:uid="{00000000-0005-0000-0000-00009FA60000}"/>
    <cellStyle name="Normal 3 4 4 2_CR4_19" xfId="8436" xr:uid="{00000000-0005-0000-0000-0000A0A60000}"/>
    <cellStyle name="Normal 3 4 4_A01" xfId="12541" xr:uid="{00000000-0005-0000-0000-0000A1A60000}"/>
    <cellStyle name="Normal 3 4 5" xfId="8437" xr:uid="{00000000-0005-0000-0000-0000A2A60000}"/>
    <cellStyle name="Normal 3 4 5 2" xfId="8438" xr:uid="{00000000-0005-0000-0000-0000A3A60000}"/>
    <cellStyle name="Normal 3 4 5 2 2" xfId="8439" xr:uid="{00000000-0005-0000-0000-0000A4A60000}"/>
    <cellStyle name="Normal 3 4 5 2_CR4_19" xfId="8440" xr:uid="{00000000-0005-0000-0000-0000A5A60000}"/>
    <cellStyle name="Normal 3 4 5 3" xfId="8441" xr:uid="{00000000-0005-0000-0000-0000A6A60000}"/>
    <cellStyle name="Normal 3 4 5_AVA DVA EL" xfId="30026" xr:uid="{00000000-0005-0000-0000-0000A7A60000}"/>
    <cellStyle name="Normal 3 4 6" xfId="8442" xr:uid="{00000000-0005-0000-0000-0000A8A60000}"/>
    <cellStyle name="Normal 3 4 6 2" xfId="8443" xr:uid="{00000000-0005-0000-0000-0000A9A60000}"/>
    <cellStyle name="Normal 3 4 6 3" xfId="30027" xr:uid="{00000000-0005-0000-0000-0000AAA60000}"/>
    <cellStyle name="Normal 3 4 6_AVA DVA EL" xfId="30028" xr:uid="{00000000-0005-0000-0000-0000ABA60000}"/>
    <cellStyle name="Normal 3 4 7" xfId="8444" xr:uid="{00000000-0005-0000-0000-0000ACA60000}"/>
    <cellStyle name="Normal 3 4 7 2" xfId="8445" xr:uid="{00000000-0005-0000-0000-0000ADA60000}"/>
    <cellStyle name="Normal 3 4 7 3" xfId="30029" xr:uid="{00000000-0005-0000-0000-0000AEA60000}"/>
    <cellStyle name="Normal 3 4 7_AVA DVA EL" xfId="30030" xr:uid="{00000000-0005-0000-0000-0000AFA60000}"/>
    <cellStyle name="Normal 3 4 8" xfId="30031" xr:uid="{00000000-0005-0000-0000-0000B0A60000}"/>
    <cellStyle name="Normal 3 4 8 2" xfId="36159" xr:uid="{00000000-0005-0000-0000-0000B1A60000}"/>
    <cellStyle name="Normal 3 4 9" xfId="36241" xr:uid="{00000000-0005-0000-0000-0000B2A60000}"/>
    <cellStyle name="Normal 3 4_4Q16" xfId="30032" xr:uid="{00000000-0005-0000-0000-0000B3A60000}"/>
    <cellStyle name="Normal 3 5" xfId="8446" xr:uid="{00000000-0005-0000-0000-0000B4A60000}"/>
    <cellStyle name="Normal 3 5 10" xfId="30033" xr:uid="{00000000-0005-0000-0000-0000B5A60000}"/>
    <cellStyle name="Normal 3 5 10 2" xfId="30034" xr:uid="{00000000-0005-0000-0000-0000B6A60000}"/>
    <cellStyle name="Normal 3 5 10 3" xfId="30035" xr:uid="{00000000-0005-0000-0000-0000B7A60000}"/>
    <cellStyle name="Normal 3 5 10_AVA DVA EL" xfId="30036" xr:uid="{00000000-0005-0000-0000-0000B8A60000}"/>
    <cellStyle name="Normal 3 5 11" xfId="30037" xr:uid="{00000000-0005-0000-0000-0000B9A60000}"/>
    <cellStyle name="Normal 3 5 11 2" xfId="30038" xr:uid="{00000000-0005-0000-0000-0000BAA60000}"/>
    <cellStyle name="Normal 3 5 11 3" xfId="30039" xr:uid="{00000000-0005-0000-0000-0000BBA60000}"/>
    <cellStyle name="Normal 3 5 11_AVA DVA EL" xfId="30040" xr:uid="{00000000-0005-0000-0000-0000BCA60000}"/>
    <cellStyle name="Normal 3 5 12" xfId="30041" xr:uid="{00000000-0005-0000-0000-0000BDA60000}"/>
    <cellStyle name="Normal 3 5 13" xfId="50589" xr:uid="{00000000-0005-0000-0000-0000BEA60000}"/>
    <cellStyle name="Normal 3 5 2" xfId="30042" xr:uid="{00000000-0005-0000-0000-0000BFA60000}"/>
    <cellStyle name="Normal 3 5 2 10" xfId="30043" xr:uid="{00000000-0005-0000-0000-0000C0A60000}"/>
    <cellStyle name="Normal 3 5 2 10 2" xfId="30044" xr:uid="{00000000-0005-0000-0000-0000C1A60000}"/>
    <cellStyle name="Normal 3 5 2 10 3" xfId="30045" xr:uid="{00000000-0005-0000-0000-0000C2A60000}"/>
    <cellStyle name="Normal 3 5 2 10_AVA DVA EL" xfId="30046" xr:uid="{00000000-0005-0000-0000-0000C3A60000}"/>
    <cellStyle name="Normal 3 5 2 11" xfId="30047" xr:uid="{00000000-0005-0000-0000-0000C4A60000}"/>
    <cellStyle name="Normal 3 5 2 12" xfId="30048" xr:uid="{00000000-0005-0000-0000-0000C5A60000}"/>
    <cellStyle name="Normal 3 5 2 13" xfId="36315" xr:uid="{00000000-0005-0000-0000-0000C6A60000}"/>
    <cellStyle name="Normal 3 5 2 14" xfId="36434" xr:uid="{00000000-0005-0000-0000-0000C7A60000}"/>
    <cellStyle name="Normal 3 5 2 2" xfId="30049" xr:uid="{00000000-0005-0000-0000-0000C8A60000}"/>
    <cellStyle name="Normal 3 5 2 2 2" xfId="30050" xr:uid="{00000000-0005-0000-0000-0000C9A60000}"/>
    <cellStyle name="Normal 3 5 2 2 2 2" xfId="30051" xr:uid="{00000000-0005-0000-0000-0000CAA60000}"/>
    <cellStyle name="Normal 3 5 2 2 2 3" xfId="30052" xr:uid="{00000000-0005-0000-0000-0000CBA60000}"/>
    <cellStyle name="Normal 3 5 2 2 2_AVA DVA EL" xfId="30053" xr:uid="{00000000-0005-0000-0000-0000CCA60000}"/>
    <cellStyle name="Normal 3 5 2 2 3" xfId="30054" xr:uid="{00000000-0005-0000-0000-0000CDA60000}"/>
    <cellStyle name="Normal 3 5 2 2 3 2" xfId="30055" xr:uid="{00000000-0005-0000-0000-0000CEA60000}"/>
    <cellStyle name="Normal 3 5 2 2 3 3" xfId="30056" xr:uid="{00000000-0005-0000-0000-0000CFA60000}"/>
    <cellStyle name="Normal 3 5 2 2 3_AVA DVA EL" xfId="30057" xr:uid="{00000000-0005-0000-0000-0000D0A60000}"/>
    <cellStyle name="Normal 3 5 2 2 4" xfId="30058" xr:uid="{00000000-0005-0000-0000-0000D1A60000}"/>
    <cellStyle name="Normal 3 5 2 2 5" xfId="30059" xr:uid="{00000000-0005-0000-0000-0000D2A60000}"/>
    <cellStyle name="Normal 3 5 2 2_AVA DVA EL" xfId="30060" xr:uid="{00000000-0005-0000-0000-0000D3A60000}"/>
    <cellStyle name="Normal 3 5 2 3" xfId="30061" xr:uid="{00000000-0005-0000-0000-0000D4A60000}"/>
    <cellStyle name="Normal 3 5 2 3 2" xfId="30062" xr:uid="{00000000-0005-0000-0000-0000D5A60000}"/>
    <cellStyle name="Normal 3 5 2 3 3" xfId="30063" xr:uid="{00000000-0005-0000-0000-0000D6A60000}"/>
    <cellStyle name="Normal 3 5 2 3_AVA DVA EL" xfId="30064" xr:uid="{00000000-0005-0000-0000-0000D7A60000}"/>
    <cellStyle name="Normal 3 5 2 4" xfId="30065" xr:uid="{00000000-0005-0000-0000-0000D8A60000}"/>
    <cellStyle name="Normal 3 5 2 4 2" xfId="30066" xr:uid="{00000000-0005-0000-0000-0000D9A60000}"/>
    <cellStyle name="Normal 3 5 2 4 3" xfId="30067" xr:uid="{00000000-0005-0000-0000-0000DAA60000}"/>
    <cellStyle name="Normal 3 5 2 4_AVA DVA EL" xfId="30068" xr:uid="{00000000-0005-0000-0000-0000DBA60000}"/>
    <cellStyle name="Normal 3 5 2 5" xfId="30069" xr:uid="{00000000-0005-0000-0000-0000DCA60000}"/>
    <cellStyle name="Normal 3 5 2 5 2" xfId="30070" xr:uid="{00000000-0005-0000-0000-0000DDA60000}"/>
    <cellStyle name="Normal 3 5 2 5 3" xfId="30071" xr:uid="{00000000-0005-0000-0000-0000DEA60000}"/>
    <cellStyle name="Normal 3 5 2 5_AVA DVA EL" xfId="30072" xr:uid="{00000000-0005-0000-0000-0000DFA60000}"/>
    <cellStyle name="Normal 3 5 2 6" xfId="30073" xr:uid="{00000000-0005-0000-0000-0000E0A60000}"/>
    <cellStyle name="Normal 3 5 2 6 2" xfId="30074" xr:uid="{00000000-0005-0000-0000-0000E1A60000}"/>
    <cellStyle name="Normal 3 5 2 6 3" xfId="30075" xr:uid="{00000000-0005-0000-0000-0000E2A60000}"/>
    <cellStyle name="Normal 3 5 2 6_AVA DVA EL" xfId="30076" xr:uid="{00000000-0005-0000-0000-0000E3A60000}"/>
    <cellStyle name="Normal 3 5 2 7" xfId="30077" xr:uid="{00000000-0005-0000-0000-0000E4A60000}"/>
    <cellStyle name="Normal 3 5 2 7 2" xfId="30078" xr:uid="{00000000-0005-0000-0000-0000E5A60000}"/>
    <cellStyle name="Normal 3 5 2 7 3" xfId="30079" xr:uid="{00000000-0005-0000-0000-0000E6A60000}"/>
    <cellStyle name="Normal 3 5 2 7_AVA DVA EL" xfId="30080" xr:uid="{00000000-0005-0000-0000-0000E7A60000}"/>
    <cellStyle name="Normal 3 5 2 8" xfId="30081" xr:uid="{00000000-0005-0000-0000-0000E8A60000}"/>
    <cellStyle name="Normal 3 5 2 8 2" xfId="30082" xr:uid="{00000000-0005-0000-0000-0000E9A60000}"/>
    <cellStyle name="Normal 3 5 2 8 3" xfId="30083" xr:uid="{00000000-0005-0000-0000-0000EAA60000}"/>
    <cellStyle name="Normal 3 5 2 8_AVA DVA EL" xfId="30084" xr:uid="{00000000-0005-0000-0000-0000EBA60000}"/>
    <cellStyle name="Normal 3 5 2 9" xfId="30085" xr:uid="{00000000-0005-0000-0000-0000ECA60000}"/>
    <cellStyle name="Normal 3 5 2 9 2" xfId="30086" xr:uid="{00000000-0005-0000-0000-0000EDA60000}"/>
    <cellStyle name="Normal 3 5 2 9 3" xfId="30087" xr:uid="{00000000-0005-0000-0000-0000EEA60000}"/>
    <cellStyle name="Normal 3 5 2 9_AVA DVA EL" xfId="30088" xr:uid="{00000000-0005-0000-0000-0000EFA60000}"/>
    <cellStyle name="Normal 3 5 2_AVA DVA EL" xfId="30089" xr:uid="{00000000-0005-0000-0000-0000F0A60000}"/>
    <cellStyle name="Normal 3 5 3" xfId="30090" xr:uid="{00000000-0005-0000-0000-0000F1A60000}"/>
    <cellStyle name="Normal 3 5 3 2" xfId="30091" xr:uid="{00000000-0005-0000-0000-0000F2A60000}"/>
    <cellStyle name="Normal 3 5 3 2 2" xfId="30092" xr:uid="{00000000-0005-0000-0000-0000F3A60000}"/>
    <cellStyle name="Normal 3 5 3 2 3" xfId="30093" xr:uid="{00000000-0005-0000-0000-0000F4A60000}"/>
    <cellStyle name="Normal 3 5 3 2_AVA DVA EL" xfId="30094" xr:uid="{00000000-0005-0000-0000-0000F5A60000}"/>
    <cellStyle name="Normal 3 5 3 3" xfId="30095" xr:uid="{00000000-0005-0000-0000-0000F6A60000}"/>
    <cellStyle name="Normal 3 5 3 3 2" xfId="30096" xr:uid="{00000000-0005-0000-0000-0000F7A60000}"/>
    <cellStyle name="Normal 3 5 3 3 3" xfId="30097" xr:uid="{00000000-0005-0000-0000-0000F8A60000}"/>
    <cellStyle name="Normal 3 5 3 3_AVA DVA EL" xfId="30098" xr:uid="{00000000-0005-0000-0000-0000F9A60000}"/>
    <cellStyle name="Normal 3 5 3 4" xfId="30099" xr:uid="{00000000-0005-0000-0000-0000FAA60000}"/>
    <cellStyle name="Normal 3 5 3 5" xfId="30100" xr:uid="{00000000-0005-0000-0000-0000FBA60000}"/>
    <cellStyle name="Normal 3 5 3_AVA DVA EL" xfId="30101" xr:uid="{00000000-0005-0000-0000-0000FCA60000}"/>
    <cellStyle name="Normal 3 5 4" xfId="30102" xr:uid="{00000000-0005-0000-0000-0000FDA60000}"/>
    <cellStyle name="Normal 3 5 4 2" xfId="30103" xr:uid="{00000000-0005-0000-0000-0000FEA60000}"/>
    <cellStyle name="Normal 3 5 4 3" xfId="30104" xr:uid="{00000000-0005-0000-0000-0000FFA60000}"/>
    <cellStyle name="Normal 3 5 4_AVA DVA EL" xfId="30105" xr:uid="{00000000-0005-0000-0000-000000A70000}"/>
    <cellStyle name="Normal 3 5 5" xfId="30106" xr:uid="{00000000-0005-0000-0000-000001A70000}"/>
    <cellStyle name="Normal 3 5 5 2" xfId="30107" xr:uid="{00000000-0005-0000-0000-000002A70000}"/>
    <cellStyle name="Normal 3 5 5 3" xfId="30108" xr:uid="{00000000-0005-0000-0000-000003A70000}"/>
    <cellStyle name="Normal 3 5 5_AVA DVA EL" xfId="30109" xr:uid="{00000000-0005-0000-0000-000004A70000}"/>
    <cellStyle name="Normal 3 5 6" xfId="30110" xr:uid="{00000000-0005-0000-0000-000005A70000}"/>
    <cellStyle name="Normal 3 5 6 2" xfId="30111" xr:uid="{00000000-0005-0000-0000-000006A70000}"/>
    <cellStyle name="Normal 3 5 6 3" xfId="30112" xr:uid="{00000000-0005-0000-0000-000007A70000}"/>
    <cellStyle name="Normal 3 5 6_AVA DVA EL" xfId="30113" xr:uid="{00000000-0005-0000-0000-000008A70000}"/>
    <cellStyle name="Normal 3 5 7" xfId="30114" xr:uid="{00000000-0005-0000-0000-000009A70000}"/>
    <cellStyle name="Normal 3 5 7 2" xfId="30115" xr:uid="{00000000-0005-0000-0000-00000AA70000}"/>
    <cellStyle name="Normal 3 5 7 3" xfId="30116" xr:uid="{00000000-0005-0000-0000-00000BA70000}"/>
    <cellStyle name="Normal 3 5 7_AVA DVA EL" xfId="30117" xr:uid="{00000000-0005-0000-0000-00000CA70000}"/>
    <cellStyle name="Normal 3 5 8" xfId="30118" xr:uid="{00000000-0005-0000-0000-00000DA70000}"/>
    <cellStyle name="Normal 3 5 8 2" xfId="30119" xr:uid="{00000000-0005-0000-0000-00000EA70000}"/>
    <cellStyle name="Normal 3 5 8 3" xfId="30120" xr:uid="{00000000-0005-0000-0000-00000FA70000}"/>
    <cellStyle name="Normal 3 5 8_AVA DVA EL" xfId="30121" xr:uid="{00000000-0005-0000-0000-000010A70000}"/>
    <cellStyle name="Normal 3 5 9" xfId="30122" xr:uid="{00000000-0005-0000-0000-000011A70000}"/>
    <cellStyle name="Normal 3 5 9 2" xfId="30123" xr:uid="{00000000-0005-0000-0000-000012A70000}"/>
    <cellStyle name="Normal 3 5 9 3" xfId="30124" xr:uid="{00000000-0005-0000-0000-000013A70000}"/>
    <cellStyle name="Normal 3 5 9_AVA DVA EL" xfId="30125" xr:uid="{00000000-0005-0000-0000-000014A70000}"/>
    <cellStyle name="Normal 3 5_A01" xfId="35960" xr:uid="{00000000-0005-0000-0000-000015A70000}"/>
    <cellStyle name="Normal 3 6" xfId="8447" xr:uid="{00000000-0005-0000-0000-000016A70000}"/>
    <cellStyle name="Normal 3 6 2" xfId="30126" xr:uid="{00000000-0005-0000-0000-000017A70000}"/>
    <cellStyle name="Normal 3 6 2 2" xfId="30127" xr:uid="{00000000-0005-0000-0000-000018A70000}"/>
    <cellStyle name="Normal 3 6 2 3" xfId="30128" xr:uid="{00000000-0005-0000-0000-000019A70000}"/>
    <cellStyle name="Normal 3 6 2_AVA DVA EL" xfId="30129" xr:uid="{00000000-0005-0000-0000-00001AA70000}"/>
    <cellStyle name="Normal 3 6 3" xfId="30130" xr:uid="{00000000-0005-0000-0000-00001BA70000}"/>
    <cellStyle name="Normal 3 6 4" xfId="50590" xr:uid="{00000000-0005-0000-0000-00001CA70000}"/>
    <cellStyle name="Normal 3 6_A01" xfId="35961" xr:uid="{00000000-0005-0000-0000-00001DA70000}"/>
    <cellStyle name="Normal 3 7" xfId="8448" xr:uid="{00000000-0005-0000-0000-00001EA70000}"/>
    <cellStyle name="Normal 3 7 2" xfId="30131" xr:uid="{00000000-0005-0000-0000-00001FA70000}"/>
    <cellStyle name="Normal 3 7 2 2" xfId="30132" xr:uid="{00000000-0005-0000-0000-000020A70000}"/>
    <cellStyle name="Normal 3 7 2 3" xfId="30133" xr:uid="{00000000-0005-0000-0000-000021A70000}"/>
    <cellStyle name="Normal 3 7 2_AVA DVA EL" xfId="30134" xr:uid="{00000000-0005-0000-0000-000022A70000}"/>
    <cellStyle name="Normal 3 7 3" xfId="30135" xr:uid="{00000000-0005-0000-0000-000023A70000}"/>
    <cellStyle name="Normal 3 7 4" xfId="50591" xr:uid="{00000000-0005-0000-0000-000024A70000}"/>
    <cellStyle name="Normal 3 7_AVA DVA EL" xfId="30136" xr:uid="{00000000-0005-0000-0000-000025A70000}"/>
    <cellStyle name="Normal 3 8" xfId="8449" xr:uid="{00000000-0005-0000-0000-000026A70000}"/>
    <cellStyle name="Normal 3 8 2" xfId="30137" xr:uid="{00000000-0005-0000-0000-000027A70000}"/>
    <cellStyle name="Normal 3 8 2 2" xfId="30138" xr:uid="{00000000-0005-0000-0000-000028A70000}"/>
    <cellStyle name="Normal 3 8 2 3" xfId="30139" xr:uid="{00000000-0005-0000-0000-000029A70000}"/>
    <cellStyle name="Normal 3 8 2_AVA DVA EL" xfId="30140" xr:uid="{00000000-0005-0000-0000-00002AA70000}"/>
    <cellStyle name="Normal 3 8 3" xfId="30141" xr:uid="{00000000-0005-0000-0000-00002BA70000}"/>
    <cellStyle name="Normal 3 8 4" xfId="50592" xr:uid="{00000000-0005-0000-0000-00002CA70000}"/>
    <cellStyle name="Normal 3 8_AVA DVA EL" xfId="30142" xr:uid="{00000000-0005-0000-0000-00002DA70000}"/>
    <cellStyle name="Normal 3 9" xfId="8450" xr:uid="{00000000-0005-0000-0000-00002EA70000}"/>
    <cellStyle name="Normal 3 9 2" xfId="30143" xr:uid="{00000000-0005-0000-0000-00002FA70000}"/>
    <cellStyle name="Normal 3 9 3" xfId="50593" xr:uid="{00000000-0005-0000-0000-000030A70000}"/>
    <cellStyle name="Normal 3 9_AVA DVA EL" xfId="30144" xr:uid="{00000000-0005-0000-0000-000031A70000}"/>
    <cellStyle name="Normal 3_~1520012" xfId="8451" xr:uid="{00000000-0005-0000-0000-000032A70000}"/>
    <cellStyle name="Normal 30" xfId="8452" xr:uid="{00000000-0005-0000-0000-000033A70000}"/>
    <cellStyle name="Normal 30 2" xfId="8453" xr:uid="{00000000-0005-0000-0000-000034A70000}"/>
    <cellStyle name="Normal 30 2 2" xfId="30145" xr:uid="{00000000-0005-0000-0000-000035A70000}"/>
    <cellStyle name="Normal 30 2 2 2" xfId="50594" xr:uid="{00000000-0005-0000-0000-000036A70000}"/>
    <cellStyle name="Normal 30 2 3" xfId="50595" xr:uid="{00000000-0005-0000-0000-000037A70000}"/>
    <cellStyle name="Normal 30 2 4" xfId="50596" xr:uid="{00000000-0005-0000-0000-000038A70000}"/>
    <cellStyle name="Normal 30 2_AVA DVA EL" xfId="30146" xr:uid="{00000000-0005-0000-0000-000039A70000}"/>
    <cellStyle name="Normal 30 3" xfId="30147" xr:uid="{00000000-0005-0000-0000-00003AA70000}"/>
    <cellStyle name="Normal 30 3 2" xfId="30148" xr:uid="{00000000-0005-0000-0000-00003BA70000}"/>
    <cellStyle name="Normal 30 3 3" xfId="30149" xr:uid="{00000000-0005-0000-0000-00003CA70000}"/>
    <cellStyle name="Normal 30 3 4" xfId="50597" xr:uid="{00000000-0005-0000-0000-00003DA70000}"/>
    <cellStyle name="Normal 30 3_AVA DVA EL" xfId="30150" xr:uid="{00000000-0005-0000-0000-00003EA70000}"/>
    <cellStyle name="Normal 30 4" xfId="30151" xr:uid="{00000000-0005-0000-0000-00003FA70000}"/>
    <cellStyle name="Normal 30 4 2" xfId="50598" xr:uid="{00000000-0005-0000-0000-000040A70000}"/>
    <cellStyle name="Normal 30 5" xfId="8454" xr:uid="{00000000-0005-0000-0000-000041A70000}"/>
    <cellStyle name="Normal 30 5 2" xfId="8455" xr:uid="{00000000-0005-0000-0000-000042A70000}"/>
    <cellStyle name="Normal 30 5_CR4_19" xfId="8456" xr:uid="{00000000-0005-0000-0000-000043A70000}"/>
    <cellStyle name="Normal 30 6" xfId="50599" xr:uid="{00000000-0005-0000-0000-000044A70000}"/>
    <cellStyle name="Normal 30_AVA DVA EL" xfId="30152" xr:uid="{00000000-0005-0000-0000-000045A70000}"/>
    <cellStyle name="Normal 31" xfId="8457" xr:uid="{00000000-0005-0000-0000-000046A70000}"/>
    <cellStyle name="Normal 31 2" xfId="8458" xr:uid="{00000000-0005-0000-0000-000047A70000}"/>
    <cellStyle name="Normal 31 2 2" xfId="30153" xr:uid="{00000000-0005-0000-0000-000048A70000}"/>
    <cellStyle name="Normal 31 2 3" xfId="50600" xr:uid="{00000000-0005-0000-0000-000049A70000}"/>
    <cellStyle name="Normal 31 2_AVA DVA EL" xfId="30154" xr:uid="{00000000-0005-0000-0000-00004AA70000}"/>
    <cellStyle name="Normal 31 3" xfId="30155" xr:uid="{00000000-0005-0000-0000-00004BA70000}"/>
    <cellStyle name="Normal 31 3 2" xfId="30156" xr:uid="{00000000-0005-0000-0000-00004CA70000}"/>
    <cellStyle name="Normal 31 3 3" xfId="30157" xr:uid="{00000000-0005-0000-0000-00004DA70000}"/>
    <cellStyle name="Normal 31 3 4" xfId="50601" xr:uid="{00000000-0005-0000-0000-00004EA70000}"/>
    <cellStyle name="Normal 31 3_AVA DVA EL" xfId="30158" xr:uid="{00000000-0005-0000-0000-00004FA70000}"/>
    <cellStyle name="Normal 31 4" xfId="30159" xr:uid="{00000000-0005-0000-0000-000050A70000}"/>
    <cellStyle name="Normal 31 5" xfId="50602" xr:uid="{00000000-0005-0000-0000-000051A70000}"/>
    <cellStyle name="Normal 31_AVA DVA EL" xfId="30160" xr:uid="{00000000-0005-0000-0000-000052A70000}"/>
    <cellStyle name="Normal 32" xfId="8459" xr:uid="{00000000-0005-0000-0000-000053A70000}"/>
    <cellStyle name="Normal 32 2" xfId="8460" xr:uid="{00000000-0005-0000-0000-000054A70000}"/>
    <cellStyle name="Normal 32 2 2" xfId="30161" xr:uid="{00000000-0005-0000-0000-000055A70000}"/>
    <cellStyle name="Normal 32 2 2 2" xfId="30162" xr:uid="{00000000-0005-0000-0000-000056A70000}"/>
    <cellStyle name="Normal 32 2 2 3" xfId="30163" xr:uid="{00000000-0005-0000-0000-000057A70000}"/>
    <cellStyle name="Normal 32 2 2_AVA DVA EL" xfId="30164" xr:uid="{00000000-0005-0000-0000-000058A70000}"/>
    <cellStyle name="Normal 32 2 3" xfId="50603" xr:uid="{00000000-0005-0000-0000-000059A70000}"/>
    <cellStyle name="Normal 32 2_AVA DVA EL" xfId="50604" xr:uid="{00000000-0005-0000-0000-00005AA70000}"/>
    <cellStyle name="Normal 32 3" xfId="30165" xr:uid="{00000000-0005-0000-0000-00005BA70000}"/>
    <cellStyle name="Normal 32 3 2" xfId="30166" xr:uid="{00000000-0005-0000-0000-00005CA70000}"/>
    <cellStyle name="Normal 32 3 3" xfId="30167" xr:uid="{00000000-0005-0000-0000-00005DA70000}"/>
    <cellStyle name="Normal 32 3 4" xfId="50605" xr:uid="{00000000-0005-0000-0000-00005EA70000}"/>
    <cellStyle name="Normal 32 3_AVA DVA EL" xfId="30168" xr:uid="{00000000-0005-0000-0000-00005FA70000}"/>
    <cellStyle name="Normal 32 4" xfId="30169" xr:uid="{00000000-0005-0000-0000-000060A70000}"/>
    <cellStyle name="Normal 32 4 2" xfId="30170" xr:uid="{00000000-0005-0000-0000-000061A70000}"/>
    <cellStyle name="Normal 32 4 3" xfId="30171" xr:uid="{00000000-0005-0000-0000-000062A70000}"/>
    <cellStyle name="Normal 32 4_AVA DVA EL" xfId="30172" xr:uid="{00000000-0005-0000-0000-000063A70000}"/>
    <cellStyle name="Normal 32 5" xfId="50606" xr:uid="{00000000-0005-0000-0000-000064A70000}"/>
    <cellStyle name="Normal 32_AVA DVA EL" xfId="50607" xr:uid="{00000000-0005-0000-0000-000065A70000}"/>
    <cellStyle name="Normal 33" xfId="8461" xr:uid="{00000000-0005-0000-0000-000066A70000}"/>
    <cellStyle name="Normal 33 2" xfId="30173" xr:uid="{00000000-0005-0000-0000-000067A70000}"/>
    <cellStyle name="Normal 33 2 2" xfId="30174" xr:uid="{00000000-0005-0000-0000-000068A70000}"/>
    <cellStyle name="Normal 33 2 3" xfId="30175" xr:uid="{00000000-0005-0000-0000-000069A70000}"/>
    <cellStyle name="Normal 33 2 4" xfId="50608" xr:uid="{00000000-0005-0000-0000-00006AA70000}"/>
    <cellStyle name="Normal 33 2_AVA DVA EL" xfId="30176" xr:uid="{00000000-0005-0000-0000-00006BA70000}"/>
    <cellStyle name="Normal 33 3" xfId="30177" xr:uid="{00000000-0005-0000-0000-00006CA70000}"/>
    <cellStyle name="Normal 33 3 2" xfId="50609" xr:uid="{00000000-0005-0000-0000-00006DA70000}"/>
    <cellStyle name="Normal 33 4" xfId="50610" xr:uid="{00000000-0005-0000-0000-00006EA70000}"/>
    <cellStyle name="Normal 33_AVA DVA EL" xfId="30178" xr:uid="{00000000-0005-0000-0000-00006FA70000}"/>
    <cellStyle name="Normal 34" xfId="8462" xr:uid="{00000000-0005-0000-0000-000070A70000}"/>
    <cellStyle name="Normal 34 2" xfId="30179" xr:uid="{00000000-0005-0000-0000-000071A70000}"/>
    <cellStyle name="Normal 34 2 2" xfId="30180" xr:uid="{00000000-0005-0000-0000-000072A70000}"/>
    <cellStyle name="Normal 34 2 3" xfId="30181" xr:uid="{00000000-0005-0000-0000-000073A70000}"/>
    <cellStyle name="Normal 34 2 4" xfId="50611" xr:uid="{00000000-0005-0000-0000-000074A70000}"/>
    <cellStyle name="Normal 34 2_AVA DVA EL" xfId="30182" xr:uid="{00000000-0005-0000-0000-000075A70000}"/>
    <cellStyle name="Normal 34 3" xfId="30183" xr:uid="{00000000-0005-0000-0000-000076A70000}"/>
    <cellStyle name="Normal 34 3 2" xfId="50612" xr:uid="{00000000-0005-0000-0000-000077A70000}"/>
    <cellStyle name="Normal 34 4" xfId="50613" xr:uid="{00000000-0005-0000-0000-000078A70000}"/>
    <cellStyle name="Normal 34_AVA DVA EL" xfId="30184" xr:uid="{00000000-0005-0000-0000-000079A70000}"/>
    <cellStyle name="Normal 35" xfId="8463" xr:uid="{00000000-0005-0000-0000-00007AA70000}"/>
    <cellStyle name="Normal 35 2" xfId="30185" xr:uid="{00000000-0005-0000-0000-00007BA70000}"/>
    <cellStyle name="Normal 35 2 2" xfId="30186" xr:uid="{00000000-0005-0000-0000-00007CA70000}"/>
    <cellStyle name="Normal 35 2 3" xfId="30187" xr:uid="{00000000-0005-0000-0000-00007DA70000}"/>
    <cellStyle name="Normal 35 2_AVA DVA EL" xfId="30188" xr:uid="{00000000-0005-0000-0000-00007EA70000}"/>
    <cellStyle name="Normal 35 3" xfId="30189" xr:uid="{00000000-0005-0000-0000-00007FA70000}"/>
    <cellStyle name="Normal 35 3 2" xfId="30190" xr:uid="{00000000-0005-0000-0000-000080A70000}"/>
    <cellStyle name="Normal 35 3 3" xfId="30191" xr:uid="{00000000-0005-0000-0000-000081A70000}"/>
    <cellStyle name="Normal 35 3_AVA DVA EL" xfId="30192" xr:uid="{00000000-0005-0000-0000-000082A70000}"/>
    <cellStyle name="Normal 35 4" xfId="30193" xr:uid="{00000000-0005-0000-0000-000083A70000}"/>
    <cellStyle name="Normal 35 4 2" xfId="30194" xr:uid="{00000000-0005-0000-0000-000084A70000}"/>
    <cellStyle name="Normal 35 4 3" xfId="30195" xr:uid="{00000000-0005-0000-0000-000085A70000}"/>
    <cellStyle name="Normal 35 4_AVA DVA EL" xfId="30196" xr:uid="{00000000-0005-0000-0000-000086A70000}"/>
    <cellStyle name="Normal 35 5" xfId="30197" xr:uid="{00000000-0005-0000-0000-000087A70000}"/>
    <cellStyle name="Normal 35 5 2" xfId="30198" xr:uid="{00000000-0005-0000-0000-000088A70000}"/>
    <cellStyle name="Normal 35 5 3" xfId="30199" xr:uid="{00000000-0005-0000-0000-000089A70000}"/>
    <cellStyle name="Normal 35 5_AVA DVA EL" xfId="30200" xr:uid="{00000000-0005-0000-0000-00008AA70000}"/>
    <cellStyle name="Normal 35 6" xfId="30201" xr:uid="{00000000-0005-0000-0000-00008BA70000}"/>
    <cellStyle name="Normal 35_AVA DVA EL" xfId="30202" xr:uid="{00000000-0005-0000-0000-00008CA70000}"/>
    <cellStyle name="Normal 36" xfId="8464" xr:uid="{00000000-0005-0000-0000-00008DA70000}"/>
    <cellStyle name="Normal 36 2" xfId="30203" xr:uid="{00000000-0005-0000-0000-00008EA70000}"/>
    <cellStyle name="Normal 36 2 2" xfId="30204" xr:uid="{00000000-0005-0000-0000-00008FA70000}"/>
    <cellStyle name="Normal 36 2 2 2" xfId="30205" xr:uid="{00000000-0005-0000-0000-000090A70000}"/>
    <cellStyle name="Normal 36 2 2 3" xfId="30206" xr:uid="{00000000-0005-0000-0000-000091A70000}"/>
    <cellStyle name="Normal 36 2 2_AVA DVA EL" xfId="30207" xr:uid="{00000000-0005-0000-0000-000092A70000}"/>
    <cellStyle name="Normal 36 2 3" xfId="30208" xr:uid="{00000000-0005-0000-0000-000093A70000}"/>
    <cellStyle name="Normal 36 2 4" xfId="30209" xr:uid="{00000000-0005-0000-0000-000094A70000}"/>
    <cellStyle name="Normal 36 2_AVA DVA EL" xfId="30210" xr:uid="{00000000-0005-0000-0000-000095A70000}"/>
    <cellStyle name="Normal 36 3" xfId="30211" xr:uid="{00000000-0005-0000-0000-000096A70000}"/>
    <cellStyle name="Normal 36 3 2" xfId="30212" xr:uid="{00000000-0005-0000-0000-000097A70000}"/>
    <cellStyle name="Normal 36 3 3" xfId="30213" xr:uid="{00000000-0005-0000-0000-000098A70000}"/>
    <cellStyle name="Normal 36 3_AVA DVA EL" xfId="30214" xr:uid="{00000000-0005-0000-0000-000099A70000}"/>
    <cellStyle name="Normal 36 4" xfId="30215" xr:uid="{00000000-0005-0000-0000-00009AA70000}"/>
    <cellStyle name="Normal 36 4 2" xfId="30216" xr:uid="{00000000-0005-0000-0000-00009BA70000}"/>
    <cellStyle name="Normal 36 4 3" xfId="30217" xr:uid="{00000000-0005-0000-0000-00009CA70000}"/>
    <cellStyle name="Normal 36 4_AVA DVA EL" xfId="30218" xr:uid="{00000000-0005-0000-0000-00009DA70000}"/>
    <cellStyle name="Normal 36 5" xfId="30219" xr:uid="{00000000-0005-0000-0000-00009EA70000}"/>
    <cellStyle name="Normal 36 5 2" xfId="30220" xr:uid="{00000000-0005-0000-0000-00009FA70000}"/>
    <cellStyle name="Normal 36 5 3" xfId="30221" xr:uid="{00000000-0005-0000-0000-0000A0A70000}"/>
    <cellStyle name="Normal 36 5_AVA DVA EL" xfId="30222" xr:uid="{00000000-0005-0000-0000-0000A1A70000}"/>
    <cellStyle name="Normal 36 6" xfId="30223" xr:uid="{00000000-0005-0000-0000-0000A2A70000}"/>
    <cellStyle name="Normal 36 6 2" xfId="30224" xr:uid="{00000000-0005-0000-0000-0000A3A70000}"/>
    <cellStyle name="Normal 36 6 3" xfId="30225" xr:uid="{00000000-0005-0000-0000-0000A4A70000}"/>
    <cellStyle name="Normal 36 6_AVA DVA EL" xfId="30226" xr:uid="{00000000-0005-0000-0000-0000A5A70000}"/>
    <cellStyle name="Normal 36 7" xfId="50614" xr:uid="{00000000-0005-0000-0000-0000A6A70000}"/>
    <cellStyle name="Normal 36_AVA DVA EL" xfId="50615" xr:uid="{00000000-0005-0000-0000-0000A7A70000}"/>
    <cellStyle name="Normal 37" xfId="8465" xr:uid="{00000000-0005-0000-0000-0000A8A70000}"/>
    <cellStyle name="Normal 37 2" xfId="30227" xr:uid="{00000000-0005-0000-0000-0000A9A70000}"/>
    <cellStyle name="Normal 37 2 2" xfId="30228" xr:uid="{00000000-0005-0000-0000-0000AAA70000}"/>
    <cellStyle name="Normal 37 2 2 2" xfId="30229" xr:uid="{00000000-0005-0000-0000-0000ABA70000}"/>
    <cellStyle name="Normal 37 2 2 3" xfId="30230" xr:uid="{00000000-0005-0000-0000-0000ACA70000}"/>
    <cellStyle name="Normal 37 2 2_AVA DVA EL" xfId="30231" xr:uid="{00000000-0005-0000-0000-0000ADA70000}"/>
    <cellStyle name="Normal 37 2 3" xfId="30232" xr:uid="{00000000-0005-0000-0000-0000AEA70000}"/>
    <cellStyle name="Normal 37 2 4" xfId="30233" xr:uid="{00000000-0005-0000-0000-0000AFA70000}"/>
    <cellStyle name="Normal 37 2_AVA DVA EL" xfId="30234" xr:uid="{00000000-0005-0000-0000-0000B0A70000}"/>
    <cellStyle name="Normal 37 3" xfId="30235" xr:uid="{00000000-0005-0000-0000-0000B1A70000}"/>
    <cellStyle name="Normal 37 3 2" xfId="30236" xr:uid="{00000000-0005-0000-0000-0000B2A70000}"/>
    <cellStyle name="Normal 37 3 3" xfId="30237" xr:uid="{00000000-0005-0000-0000-0000B3A70000}"/>
    <cellStyle name="Normal 37 3_AVA DVA EL" xfId="30238" xr:uid="{00000000-0005-0000-0000-0000B4A70000}"/>
    <cellStyle name="Normal 37 4" xfId="30239" xr:uid="{00000000-0005-0000-0000-0000B5A70000}"/>
    <cellStyle name="Normal 37 4 2" xfId="30240" xr:uid="{00000000-0005-0000-0000-0000B6A70000}"/>
    <cellStyle name="Normal 37 4 3" xfId="30241" xr:uid="{00000000-0005-0000-0000-0000B7A70000}"/>
    <cellStyle name="Normal 37 4_AVA DVA EL" xfId="30242" xr:uid="{00000000-0005-0000-0000-0000B8A70000}"/>
    <cellStyle name="Normal 37 5" xfId="30243" xr:uid="{00000000-0005-0000-0000-0000B9A70000}"/>
    <cellStyle name="Normal 37 5 2" xfId="30244" xr:uid="{00000000-0005-0000-0000-0000BAA70000}"/>
    <cellStyle name="Normal 37 5 3" xfId="30245" xr:uid="{00000000-0005-0000-0000-0000BBA70000}"/>
    <cellStyle name="Normal 37 5_AVA DVA EL" xfId="30246" xr:uid="{00000000-0005-0000-0000-0000BCA70000}"/>
    <cellStyle name="Normal 37 6" xfId="30247" xr:uid="{00000000-0005-0000-0000-0000BDA70000}"/>
    <cellStyle name="Normal 37 6 2" xfId="30248" xr:uid="{00000000-0005-0000-0000-0000BEA70000}"/>
    <cellStyle name="Normal 37 6 3" xfId="30249" xr:uid="{00000000-0005-0000-0000-0000BFA70000}"/>
    <cellStyle name="Normal 37 6_AVA DVA EL" xfId="30250" xr:uid="{00000000-0005-0000-0000-0000C0A70000}"/>
    <cellStyle name="Normal 37 7" xfId="30251" xr:uid="{00000000-0005-0000-0000-0000C1A70000}"/>
    <cellStyle name="Normal 37 8" xfId="50616" xr:uid="{00000000-0005-0000-0000-0000C2A70000}"/>
    <cellStyle name="Normal 37_AVA DVA EL" xfId="30252" xr:uid="{00000000-0005-0000-0000-0000C3A70000}"/>
    <cellStyle name="Normal 38" xfId="8466" xr:uid="{00000000-0005-0000-0000-0000C4A70000}"/>
    <cellStyle name="Normal 38 2" xfId="30253" xr:uid="{00000000-0005-0000-0000-0000C5A70000}"/>
    <cellStyle name="Normal 38 2 2" xfId="30254" xr:uid="{00000000-0005-0000-0000-0000C6A70000}"/>
    <cellStyle name="Normal 38 2 3" xfId="30255" xr:uid="{00000000-0005-0000-0000-0000C7A70000}"/>
    <cellStyle name="Normal 38 2_AVA DVA EL" xfId="30256" xr:uid="{00000000-0005-0000-0000-0000C8A70000}"/>
    <cellStyle name="Normal 38 3" xfId="30257" xr:uid="{00000000-0005-0000-0000-0000C9A70000}"/>
    <cellStyle name="Normal 38 3 2" xfId="30258" xr:uid="{00000000-0005-0000-0000-0000CAA70000}"/>
    <cellStyle name="Normal 38 3 3" xfId="30259" xr:uid="{00000000-0005-0000-0000-0000CBA70000}"/>
    <cellStyle name="Normal 38 3_AVA DVA EL" xfId="30260" xr:uid="{00000000-0005-0000-0000-0000CCA70000}"/>
    <cellStyle name="Normal 38 4" xfId="30261" xr:uid="{00000000-0005-0000-0000-0000CDA70000}"/>
    <cellStyle name="Normal 38 4 2" xfId="30262" xr:uid="{00000000-0005-0000-0000-0000CEA70000}"/>
    <cellStyle name="Normal 38 4 3" xfId="30263" xr:uid="{00000000-0005-0000-0000-0000CFA70000}"/>
    <cellStyle name="Normal 38 4_AVA DVA EL" xfId="30264" xr:uid="{00000000-0005-0000-0000-0000D0A70000}"/>
    <cellStyle name="Normal 38 5" xfId="30265" xr:uid="{00000000-0005-0000-0000-0000D1A70000}"/>
    <cellStyle name="Normal 38 5 2" xfId="30266" xr:uid="{00000000-0005-0000-0000-0000D2A70000}"/>
    <cellStyle name="Normal 38 5 3" xfId="30267" xr:uid="{00000000-0005-0000-0000-0000D3A70000}"/>
    <cellStyle name="Normal 38 5_AVA DVA EL" xfId="30268" xr:uid="{00000000-0005-0000-0000-0000D4A70000}"/>
    <cellStyle name="Normal 38 6" xfId="30269" xr:uid="{00000000-0005-0000-0000-0000D5A70000}"/>
    <cellStyle name="Normal 38 6 2" xfId="30270" xr:uid="{00000000-0005-0000-0000-0000D6A70000}"/>
    <cellStyle name="Normal 38 6 3" xfId="30271" xr:uid="{00000000-0005-0000-0000-0000D7A70000}"/>
    <cellStyle name="Normal 38 6_AVA DVA EL" xfId="30272" xr:uid="{00000000-0005-0000-0000-0000D8A70000}"/>
    <cellStyle name="Normal 38 7" xfId="30273" xr:uid="{00000000-0005-0000-0000-0000D9A70000}"/>
    <cellStyle name="Normal 38 8" xfId="50617" xr:uid="{00000000-0005-0000-0000-0000DAA70000}"/>
    <cellStyle name="Normal 38_AVA DVA EL" xfId="30274" xr:uid="{00000000-0005-0000-0000-0000DBA70000}"/>
    <cellStyle name="Normal 39" xfId="8467" xr:uid="{00000000-0005-0000-0000-0000DCA70000}"/>
    <cellStyle name="Normal 39 2" xfId="30275" xr:uid="{00000000-0005-0000-0000-0000DDA70000}"/>
    <cellStyle name="Normal 39 2 2" xfId="30276" xr:uid="{00000000-0005-0000-0000-0000DEA70000}"/>
    <cellStyle name="Normal 39 2 3" xfId="30277" xr:uid="{00000000-0005-0000-0000-0000DFA70000}"/>
    <cellStyle name="Normal 39 2_AVA DVA EL" xfId="30278" xr:uid="{00000000-0005-0000-0000-0000E0A70000}"/>
    <cellStyle name="Normal 39 3" xfId="30279" xr:uid="{00000000-0005-0000-0000-0000E1A70000}"/>
    <cellStyle name="Normal 39 3 2" xfId="30280" xr:uid="{00000000-0005-0000-0000-0000E2A70000}"/>
    <cellStyle name="Normal 39 3 3" xfId="30281" xr:uid="{00000000-0005-0000-0000-0000E3A70000}"/>
    <cellStyle name="Normal 39 3_AVA DVA EL" xfId="30282" xr:uid="{00000000-0005-0000-0000-0000E4A70000}"/>
    <cellStyle name="Normal 39 4" xfId="30283" xr:uid="{00000000-0005-0000-0000-0000E5A70000}"/>
    <cellStyle name="Normal 39 4 2" xfId="30284" xr:uid="{00000000-0005-0000-0000-0000E6A70000}"/>
    <cellStyle name="Normal 39 4 3" xfId="30285" xr:uid="{00000000-0005-0000-0000-0000E7A70000}"/>
    <cellStyle name="Normal 39 4_AVA DVA EL" xfId="30286" xr:uid="{00000000-0005-0000-0000-0000E8A70000}"/>
    <cellStyle name="Normal 39 5" xfId="30287" xr:uid="{00000000-0005-0000-0000-0000E9A70000}"/>
    <cellStyle name="Normal 39 5 2" xfId="30288" xr:uid="{00000000-0005-0000-0000-0000EAA70000}"/>
    <cellStyle name="Normal 39 5 3" xfId="30289" xr:uid="{00000000-0005-0000-0000-0000EBA70000}"/>
    <cellStyle name="Normal 39 5_AVA DVA EL" xfId="30290" xr:uid="{00000000-0005-0000-0000-0000ECA70000}"/>
    <cellStyle name="Normal 39 6" xfId="30291" xr:uid="{00000000-0005-0000-0000-0000EDA70000}"/>
    <cellStyle name="Normal 39 6 2" xfId="30292" xr:uid="{00000000-0005-0000-0000-0000EEA70000}"/>
    <cellStyle name="Normal 39 6 3" xfId="30293" xr:uid="{00000000-0005-0000-0000-0000EFA70000}"/>
    <cellStyle name="Normal 39 6_AVA DVA EL" xfId="30294" xr:uid="{00000000-0005-0000-0000-0000F0A70000}"/>
    <cellStyle name="Normal 39 7" xfId="30295" xr:uid="{00000000-0005-0000-0000-0000F1A70000}"/>
    <cellStyle name="Normal 39 8" xfId="50618" xr:uid="{00000000-0005-0000-0000-0000F2A70000}"/>
    <cellStyle name="Normal 39_AVA DVA EL" xfId="30296" xr:uid="{00000000-0005-0000-0000-0000F3A70000}"/>
    <cellStyle name="Normal 4" xfId="8468" xr:uid="{00000000-0005-0000-0000-0000F4A70000}"/>
    <cellStyle name="Normal 4 10" xfId="8469" xr:uid="{00000000-0005-0000-0000-0000F5A70000}"/>
    <cellStyle name="Normal 4 10 2" xfId="30297" xr:uid="{00000000-0005-0000-0000-0000F6A70000}"/>
    <cellStyle name="Normal 4 10 2 2" xfId="30298" xr:uid="{00000000-0005-0000-0000-0000F7A70000}"/>
    <cellStyle name="Normal 4 10 2 3" xfId="30299" xr:uid="{00000000-0005-0000-0000-0000F8A70000}"/>
    <cellStyle name="Normal 4 10 2_AVA DVA EL" xfId="30300" xr:uid="{00000000-0005-0000-0000-0000F9A70000}"/>
    <cellStyle name="Normal 4 10 3" xfId="30301" xr:uid="{00000000-0005-0000-0000-0000FAA70000}"/>
    <cellStyle name="Normal 4 10 4" xfId="50619" xr:uid="{00000000-0005-0000-0000-0000FBA70000}"/>
    <cellStyle name="Normal 4 10_AVA DVA EL" xfId="30302" xr:uid="{00000000-0005-0000-0000-0000FCA70000}"/>
    <cellStyle name="Normal 4 11" xfId="8470" xr:uid="{00000000-0005-0000-0000-0000FDA70000}"/>
    <cellStyle name="Normal 4 11 2" xfId="30303" xr:uid="{00000000-0005-0000-0000-0000FEA70000}"/>
    <cellStyle name="Normal 4 11 2 2" xfId="30304" xr:uid="{00000000-0005-0000-0000-0000FFA70000}"/>
    <cellStyle name="Normal 4 11 2 3" xfId="30305" xr:uid="{00000000-0005-0000-0000-000000A80000}"/>
    <cellStyle name="Normal 4 11 2_AVA DVA EL" xfId="30306" xr:uid="{00000000-0005-0000-0000-000001A80000}"/>
    <cellStyle name="Normal 4 11 3" xfId="30307" xr:uid="{00000000-0005-0000-0000-000002A80000}"/>
    <cellStyle name="Normal 4 11_AVA DVA EL" xfId="30308" xr:uid="{00000000-0005-0000-0000-000003A80000}"/>
    <cellStyle name="Normal 4 12" xfId="8471" xr:uid="{00000000-0005-0000-0000-000004A80000}"/>
    <cellStyle name="Normal 4 12 2" xfId="30309" xr:uid="{00000000-0005-0000-0000-000005A80000}"/>
    <cellStyle name="Normal 4 12 2 2" xfId="30310" xr:uid="{00000000-0005-0000-0000-000006A80000}"/>
    <cellStyle name="Normal 4 12 2 3" xfId="30311" xr:uid="{00000000-0005-0000-0000-000007A80000}"/>
    <cellStyle name="Normal 4 12 2_AVA DVA EL" xfId="30312" xr:uid="{00000000-0005-0000-0000-000008A80000}"/>
    <cellStyle name="Normal 4 12 3" xfId="30313" xr:uid="{00000000-0005-0000-0000-000009A80000}"/>
    <cellStyle name="Normal 4 12_AVA DVA EL" xfId="30314" xr:uid="{00000000-0005-0000-0000-00000AA80000}"/>
    <cellStyle name="Normal 4 13" xfId="8472" xr:uid="{00000000-0005-0000-0000-00000BA80000}"/>
    <cellStyle name="Normal 4 13 2" xfId="30315" xr:uid="{00000000-0005-0000-0000-00000CA80000}"/>
    <cellStyle name="Normal 4 13 2 2" xfId="30316" xr:uid="{00000000-0005-0000-0000-00000DA80000}"/>
    <cellStyle name="Normal 4 13 2 3" xfId="30317" xr:uid="{00000000-0005-0000-0000-00000EA80000}"/>
    <cellStyle name="Normal 4 13 2_AVA DVA EL" xfId="30318" xr:uid="{00000000-0005-0000-0000-00000FA80000}"/>
    <cellStyle name="Normal 4 13 3" xfId="30319" xr:uid="{00000000-0005-0000-0000-000010A80000}"/>
    <cellStyle name="Normal 4 13_AVA DVA EL" xfId="30320" xr:uid="{00000000-0005-0000-0000-000011A80000}"/>
    <cellStyle name="Normal 4 14" xfId="8473" xr:uid="{00000000-0005-0000-0000-000012A80000}"/>
    <cellStyle name="Normal 4 14 2" xfId="30321" xr:uid="{00000000-0005-0000-0000-000013A80000}"/>
    <cellStyle name="Normal 4 14 2 2" xfId="30322" xr:uid="{00000000-0005-0000-0000-000014A80000}"/>
    <cellStyle name="Normal 4 14 2 3" xfId="30323" xr:uid="{00000000-0005-0000-0000-000015A80000}"/>
    <cellStyle name="Normal 4 14 2_AVA DVA EL" xfId="30324" xr:uid="{00000000-0005-0000-0000-000016A80000}"/>
    <cellStyle name="Normal 4 14 3" xfId="30325" xr:uid="{00000000-0005-0000-0000-000017A80000}"/>
    <cellStyle name="Normal 4 14_AVA DVA EL" xfId="30326" xr:uid="{00000000-0005-0000-0000-000018A80000}"/>
    <cellStyle name="Normal 4 15" xfId="8474" xr:uid="{00000000-0005-0000-0000-000019A80000}"/>
    <cellStyle name="Normal 4 15 2" xfId="30327" xr:uid="{00000000-0005-0000-0000-00001AA80000}"/>
    <cellStyle name="Normal 4 15 2 2" xfId="30328" xr:uid="{00000000-0005-0000-0000-00001BA80000}"/>
    <cellStyle name="Normal 4 15 2 3" xfId="30329" xr:uid="{00000000-0005-0000-0000-00001CA80000}"/>
    <cellStyle name="Normal 4 15 2_AVA DVA EL" xfId="30330" xr:uid="{00000000-0005-0000-0000-00001DA80000}"/>
    <cellStyle name="Normal 4 15 3" xfId="30331" xr:uid="{00000000-0005-0000-0000-00001EA80000}"/>
    <cellStyle name="Normal 4 15_AVA DVA EL" xfId="30332" xr:uid="{00000000-0005-0000-0000-00001FA80000}"/>
    <cellStyle name="Normal 4 16" xfId="8475" xr:uid="{00000000-0005-0000-0000-000020A80000}"/>
    <cellStyle name="Normal 4 16 2" xfId="30333" xr:uid="{00000000-0005-0000-0000-000021A80000}"/>
    <cellStyle name="Normal 4 16_AVA DVA EL" xfId="30334" xr:uid="{00000000-0005-0000-0000-000022A80000}"/>
    <cellStyle name="Normal 4 17" xfId="30335" xr:uid="{00000000-0005-0000-0000-000023A80000}"/>
    <cellStyle name="Normal 4 17 2" xfId="30336" xr:uid="{00000000-0005-0000-0000-000024A80000}"/>
    <cellStyle name="Normal 4 17 3" xfId="30337" xr:uid="{00000000-0005-0000-0000-000025A80000}"/>
    <cellStyle name="Normal 4 17 4" xfId="36071" xr:uid="{00000000-0005-0000-0000-000026A80000}"/>
    <cellStyle name="Normal 4 17_AVA DVA EL" xfId="30338" xr:uid="{00000000-0005-0000-0000-000027A80000}"/>
    <cellStyle name="Normal 4 18" xfId="30339" xr:uid="{00000000-0005-0000-0000-000028A80000}"/>
    <cellStyle name="Normal 4 18 2" xfId="36413" xr:uid="{00000000-0005-0000-0000-000029A80000}"/>
    <cellStyle name="Normal 4 18_Mars 2018" xfId="50620" xr:uid="{00000000-0005-0000-0000-00002AA80000}"/>
    <cellStyle name="Normal 4 19" xfId="30340" xr:uid="{00000000-0005-0000-0000-00002BA80000}"/>
    <cellStyle name="Normal 4 19 2" xfId="30341" xr:uid="{00000000-0005-0000-0000-00002CA80000}"/>
    <cellStyle name="Normal 4 19 3" xfId="30342" xr:uid="{00000000-0005-0000-0000-00002DA80000}"/>
    <cellStyle name="Normal 4 19_AVA DVA EL" xfId="30343" xr:uid="{00000000-0005-0000-0000-00002EA80000}"/>
    <cellStyle name="Normal 4 2" xfId="8476" xr:uid="{00000000-0005-0000-0000-00002FA80000}"/>
    <cellStyle name="Normal 4 2 10" xfId="8477" xr:uid="{00000000-0005-0000-0000-000030A80000}"/>
    <cellStyle name="Normal 4 2 10 2" xfId="30344" xr:uid="{00000000-0005-0000-0000-000031A80000}"/>
    <cellStyle name="Normal 4 2 10_AVA DVA EL" xfId="30345" xr:uid="{00000000-0005-0000-0000-000032A80000}"/>
    <cellStyle name="Normal 4 2 11" xfId="8478" xr:uid="{00000000-0005-0000-0000-000033A80000}"/>
    <cellStyle name="Normal 4 2 11 2" xfId="30346" xr:uid="{00000000-0005-0000-0000-000034A80000}"/>
    <cellStyle name="Normal 4 2 11_AVA DVA EL" xfId="30347" xr:uid="{00000000-0005-0000-0000-000035A80000}"/>
    <cellStyle name="Normal 4 2 12" xfId="30348" xr:uid="{00000000-0005-0000-0000-000036A80000}"/>
    <cellStyle name="Normal 4 2 12 2" xfId="30349" xr:uid="{00000000-0005-0000-0000-000037A80000}"/>
    <cellStyle name="Normal 4 2 12 3" xfId="30350" xr:uid="{00000000-0005-0000-0000-000038A80000}"/>
    <cellStyle name="Normal 4 2 12 4" xfId="36072" xr:uid="{00000000-0005-0000-0000-000039A80000}"/>
    <cellStyle name="Normal 4 2 12_AVA DVA EL" xfId="30351" xr:uid="{00000000-0005-0000-0000-00003AA80000}"/>
    <cellStyle name="Normal 4 2 13" xfId="30352" xr:uid="{00000000-0005-0000-0000-00003BA80000}"/>
    <cellStyle name="Normal 4 2 13 2" xfId="30353" xr:uid="{00000000-0005-0000-0000-00003CA80000}"/>
    <cellStyle name="Normal 4 2 13 3" xfId="30354" xr:uid="{00000000-0005-0000-0000-00003DA80000}"/>
    <cellStyle name="Normal 4 2 13_AVA DVA EL" xfId="30355" xr:uid="{00000000-0005-0000-0000-00003EA80000}"/>
    <cellStyle name="Normal 4 2 14" xfId="30356" xr:uid="{00000000-0005-0000-0000-00003FA80000}"/>
    <cellStyle name="Normal 4 2 15" xfId="35996" xr:uid="{00000000-0005-0000-0000-000040A80000}"/>
    <cellStyle name="Normal 4 2 16" xfId="36089" xr:uid="{00000000-0005-0000-0000-000041A80000}"/>
    <cellStyle name="Normal 4 2 17" xfId="36876" xr:uid="{00000000-0005-0000-0000-000042A80000}"/>
    <cellStyle name="Normal 4 2 2" xfId="8479" xr:uid="{00000000-0005-0000-0000-000043A80000}"/>
    <cellStyle name="Normal 4 2 2 10" xfId="30357" xr:uid="{00000000-0005-0000-0000-000044A80000}"/>
    <cellStyle name="Normal 4 2 2 11" xfId="50621" xr:uid="{00000000-0005-0000-0000-000045A80000}"/>
    <cellStyle name="Normal 4 2 2 2" xfId="30358" xr:uid="{00000000-0005-0000-0000-000046A80000}"/>
    <cellStyle name="Normal 4 2 2 2 2" xfId="30359" xr:uid="{00000000-0005-0000-0000-000047A80000}"/>
    <cellStyle name="Normal 4 2 2 2 3" xfId="30360" xr:uid="{00000000-0005-0000-0000-000048A80000}"/>
    <cellStyle name="Normal 4 2 2 2_AVA DVA EL" xfId="30361" xr:uid="{00000000-0005-0000-0000-000049A80000}"/>
    <cellStyle name="Normal 4 2 2 3" xfId="30362" xr:uid="{00000000-0005-0000-0000-00004AA80000}"/>
    <cellStyle name="Normal 4 2 2 3 2" xfId="30363" xr:uid="{00000000-0005-0000-0000-00004BA80000}"/>
    <cellStyle name="Normal 4 2 2 3 3" xfId="30364" xr:uid="{00000000-0005-0000-0000-00004CA80000}"/>
    <cellStyle name="Normal 4 2 2 3_AVA DVA EL" xfId="30365" xr:uid="{00000000-0005-0000-0000-00004DA80000}"/>
    <cellStyle name="Normal 4 2 2 4" xfId="30366" xr:uid="{00000000-0005-0000-0000-00004EA80000}"/>
    <cellStyle name="Normal 4 2 2 4 2" xfId="30367" xr:uid="{00000000-0005-0000-0000-00004FA80000}"/>
    <cellStyle name="Normal 4 2 2 4 3" xfId="30368" xr:uid="{00000000-0005-0000-0000-000050A80000}"/>
    <cellStyle name="Normal 4 2 2 4_AVA DVA EL" xfId="30369" xr:uid="{00000000-0005-0000-0000-000051A80000}"/>
    <cellStyle name="Normal 4 2 2 5" xfId="30370" xr:uid="{00000000-0005-0000-0000-000052A80000}"/>
    <cellStyle name="Normal 4 2 2 5 2" xfId="30371" xr:uid="{00000000-0005-0000-0000-000053A80000}"/>
    <cellStyle name="Normal 4 2 2 5 3" xfId="30372" xr:uid="{00000000-0005-0000-0000-000054A80000}"/>
    <cellStyle name="Normal 4 2 2 5_AVA DVA EL" xfId="30373" xr:uid="{00000000-0005-0000-0000-000055A80000}"/>
    <cellStyle name="Normal 4 2 2 6" xfId="30374" xr:uid="{00000000-0005-0000-0000-000056A80000}"/>
    <cellStyle name="Normal 4 2 2 6 2" xfId="30375" xr:uid="{00000000-0005-0000-0000-000057A80000}"/>
    <cellStyle name="Normal 4 2 2 6 3" xfId="30376" xr:uid="{00000000-0005-0000-0000-000058A80000}"/>
    <cellStyle name="Normal 4 2 2 6_AVA DVA EL" xfId="30377" xr:uid="{00000000-0005-0000-0000-000059A80000}"/>
    <cellStyle name="Normal 4 2 2 7" xfId="30378" xr:uid="{00000000-0005-0000-0000-00005AA80000}"/>
    <cellStyle name="Normal 4 2 2 7 2" xfId="30379" xr:uid="{00000000-0005-0000-0000-00005BA80000}"/>
    <cellStyle name="Normal 4 2 2 7 3" xfId="30380" xr:uid="{00000000-0005-0000-0000-00005CA80000}"/>
    <cellStyle name="Normal 4 2 2 7_AVA DVA EL" xfId="30381" xr:uid="{00000000-0005-0000-0000-00005DA80000}"/>
    <cellStyle name="Normal 4 2 2 8" xfId="30382" xr:uid="{00000000-0005-0000-0000-00005EA80000}"/>
    <cellStyle name="Normal 4 2 2 8 2" xfId="30383" xr:uid="{00000000-0005-0000-0000-00005FA80000}"/>
    <cellStyle name="Normal 4 2 2 8 3" xfId="30384" xr:uid="{00000000-0005-0000-0000-000060A80000}"/>
    <cellStyle name="Normal 4 2 2 8_AVA DVA EL" xfId="30385" xr:uid="{00000000-0005-0000-0000-000061A80000}"/>
    <cellStyle name="Normal 4 2 2 9" xfId="30386" xr:uid="{00000000-0005-0000-0000-000062A80000}"/>
    <cellStyle name="Normal 4 2 2 9 2" xfId="30387" xr:uid="{00000000-0005-0000-0000-000063A80000}"/>
    <cellStyle name="Normal 4 2 2 9 3" xfId="30388" xr:uid="{00000000-0005-0000-0000-000064A80000}"/>
    <cellStyle name="Normal 4 2 2 9_AVA DVA EL" xfId="30389" xr:uid="{00000000-0005-0000-0000-000065A80000}"/>
    <cellStyle name="Normal 4 2 2_AVA DVA EL" xfId="30390" xr:uid="{00000000-0005-0000-0000-000066A80000}"/>
    <cellStyle name="Normal 4 2 3" xfId="8480" xr:uid="{00000000-0005-0000-0000-000067A80000}"/>
    <cellStyle name="Normal 4 2 3 2" xfId="30391" xr:uid="{00000000-0005-0000-0000-000068A80000}"/>
    <cellStyle name="Normal 4 2 3 2 2" xfId="30392" xr:uid="{00000000-0005-0000-0000-000069A80000}"/>
    <cellStyle name="Normal 4 2 3 2 3" xfId="30393" xr:uid="{00000000-0005-0000-0000-00006AA80000}"/>
    <cellStyle name="Normal 4 2 3 2_AVA DVA EL" xfId="30394" xr:uid="{00000000-0005-0000-0000-00006BA80000}"/>
    <cellStyle name="Normal 4 2 3 3" xfId="30395" xr:uid="{00000000-0005-0000-0000-00006CA80000}"/>
    <cellStyle name="Normal 4 2 3_AVA DVA EL" xfId="30396" xr:uid="{00000000-0005-0000-0000-00006DA80000}"/>
    <cellStyle name="Normal 4 2 4" xfId="8481" xr:uid="{00000000-0005-0000-0000-00006EA80000}"/>
    <cellStyle name="Normal 4 2 4 2" xfId="30397" xr:uid="{00000000-0005-0000-0000-00006FA80000}"/>
    <cellStyle name="Normal 4 2 4 2 2" xfId="30398" xr:uid="{00000000-0005-0000-0000-000070A80000}"/>
    <cellStyle name="Normal 4 2 4 2 3" xfId="30399" xr:uid="{00000000-0005-0000-0000-000071A80000}"/>
    <cellStyle name="Normal 4 2 4 2_AVA DVA EL" xfId="30400" xr:uid="{00000000-0005-0000-0000-000072A80000}"/>
    <cellStyle name="Normal 4 2 4 3" xfId="30401" xr:uid="{00000000-0005-0000-0000-000073A80000}"/>
    <cellStyle name="Normal 4 2 4_AVA DVA EL" xfId="30402" xr:uid="{00000000-0005-0000-0000-000074A80000}"/>
    <cellStyle name="Normal 4 2 5" xfId="8482" xr:uid="{00000000-0005-0000-0000-000075A80000}"/>
    <cellStyle name="Normal 4 2 5 2" xfId="30403" xr:uid="{00000000-0005-0000-0000-000076A80000}"/>
    <cellStyle name="Normal 4 2 5 2 2" xfId="30404" xr:uid="{00000000-0005-0000-0000-000077A80000}"/>
    <cellStyle name="Normal 4 2 5 2 3" xfId="30405" xr:uid="{00000000-0005-0000-0000-000078A80000}"/>
    <cellStyle name="Normal 4 2 5 2_AVA DVA EL" xfId="30406" xr:uid="{00000000-0005-0000-0000-000079A80000}"/>
    <cellStyle name="Normal 4 2 5 3" xfId="30407" xr:uid="{00000000-0005-0000-0000-00007AA80000}"/>
    <cellStyle name="Normal 4 2 5_AVA DVA EL" xfId="30408" xr:uid="{00000000-0005-0000-0000-00007BA80000}"/>
    <cellStyle name="Normal 4 2 6" xfId="8483" xr:uid="{00000000-0005-0000-0000-00007CA80000}"/>
    <cellStyle name="Normal 4 2 6 2" xfId="30409" xr:uid="{00000000-0005-0000-0000-00007DA80000}"/>
    <cellStyle name="Normal 4 2 6 2 2" xfId="30410" xr:uid="{00000000-0005-0000-0000-00007EA80000}"/>
    <cellStyle name="Normal 4 2 6 2 3" xfId="30411" xr:uid="{00000000-0005-0000-0000-00007FA80000}"/>
    <cellStyle name="Normal 4 2 6 2_AVA DVA EL" xfId="30412" xr:uid="{00000000-0005-0000-0000-000080A80000}"/>
    <cellStyle name="Normal 4 2 6 3" xfId="30413" xr:uid="{00000000-0005-0000-0000-000081A80000}"/>
    <cellStyle name="Normal 4 2 6_AVA DVA EL" xfId="30414" xr:uid="{00000000-0005-0000-0000-000082A80000}"/>
    <cellStyle name="Normal 4 2 7" xfId="8484" xr:uid="{00000000-0005-0000-0000-000083A80000}"/>
    <cellStyle name="Normal 4 2 7 2" xfId="30415" xr:uid="{00000000-0005-0000-0000-000084A80000}"/>
    <cellStyle name="Normal 4 2 7 2 2" xfId="30416" xr:uid="{00000000-0005-0000-0000-000085A80000}"/>
    <cellStyle name="Normal 4 2 7 2 3" xfId="30417" xr:uid="{00000000-0005-0000-0000-000086A80000}"/>
    <cellStyle name="Normal 4 2 7 2_AVA DVA EL" xfId="30418" xr:uid="{00000000-0005-0000-0000-000087A80000}"/>
    <cellStyle name="Normal 4 2 7 3" xfId="30419" xr:uid="{00000000-0005-0000-0000-000088A80000}"/>
    <cellStyle name="Normal 4 2 7_AVA DVA EL" xfId="30420" xr:uid="{00000000-0005-0000-0000-000089A80000}"/>
    <cellStyle name="Normal 4 2 8" xfId="8485" xr:uid="{00000000-0005-0000-0000-00008AA80000}"/>
    <cellStyle name="Normal 4 2 8 2" xfId="30421" xr:uid="{00000000-0005-0000-0000-00008BA80000}"/>
    <cellStyle name="Normal 4 2 8 2 2" xfId="30422" xr:uid="{00000000-0005-0000-0000-00008CA80000}"/>
    <cellStyle name="Normal 4 2 8 2 3" xfId="30423" xr:uid="{00000000-0005-0000-0000-00008DA80000}"/>
    <cellStyle name="Normal 4 2 8 2_AVA DVA EL" xfId="30424" xr:uid="{00000000-0005-0000-0000-00008EA80000}"/>
    <cellStyle name="Normal 4 2 8 3" xfId="30425" xr:uid="{00000000-0005-0000-0000-00008FA80000}"/>
    <cellStyle name="Normal 4 2 8_AVA DVA EL" xfId="30426" xr:uid="{00000000-0005-0000-0000-000090A80000}"/>
    <cellStyle name="Normal 4 2 9" xfId="8486" xr:uid="{00000000-0005-0000-0000-000091A80000}"/>
    <cellStyle name="Normal 4 2 9 2" xfId="30427" xr:uid="{00000000-0005-0000-0000-000092A80000}"/>
    <cellStyle name="Normal 4 2 9 2 2" xfId="30428" xr:uid="{00000000-0005-0000-0000-000093A80000}"/>
    <cellStyle name="Normal 4 2 9 2 3" xfId="30429" xr:uid="{00000000-0005-0000-0000-000094A80000}"/>
    <cellStyle name="Normal 4 2 9 2_AVA DVA EL" xfId="30430" xr:uid="{00000000-0005-0000-0000-000095A80000}"/>
    <cellStyle name="Normal 4 2 9 3" xfId="30431" xr:uid="{00000000-0005-0000-0000-000096A80000}"/>
    <cellStyle name="Normal 4 2 9_AVA DVA EL" xfId="30432" xr:uid="{00000000-0005-0000-0000-000097A80000}"/>
    <cellStyle name="Normal 4 2_11" xfId="8487" xr:uid="{00000000-0005-0000-0000-000098A80000}"/>
    <cellStyle name="Normal 4 20" xfId="35982" xr:uid="{00000000-0005-0000-0000-000099A80000}"/>
    <cellStyle name="Normal 4 21" xfId="36101" xr:uid="{00000000-0005-0000-0000-00009AA80000}"/>
    <cellStyle name="Normal 4 3" xfId="8488" xr:uid="{00000000-0005-0000-0000-00009BA80000}"/>
    <cellStyle name="Normal 4 3 2" xfId="8489" xr:uid="{00000000-0005-0000-0000-00009CA80000}"/>
    <cellStyle name="Normal 4 3 2 2" xfId="30433" xr:uid="{00000000-0005-0000-0000-00009DA80000}"/>
    <cellStyle name="Normal 4 3 2 2 2" xfId="30434" xr:uid="{00000000-0005-0000-0000-00009EA80000}"/>
    <cellStyle name="Normal 4 3 2 2 3" xfId="30435" xr:uid="{00000000-0005-0000-0000-00009FA80000}"/>
    <cellStyle name="Normal 4 3 2 2_AVA DVA EL" xfId="30436" xr:uid="{00000000-0005-0000-0000-0000A0A80000}"/>
    <cellStyle name="Normal 4 3 2 3" xfId="30437" xr:uid="{00000000-0005-0000-0000-0000A1A80000}"/>
    <cellStyle name="Normal 4 3 2 4" xfId="40124" xr:uid="{00000000-0005-0000-0000-0000A2A80000}"/>
    <cellStyle name="Normal 4 3 2_AVA DVA EL" xfId="30438" xr:uid="{00000000-0005-0000-0000-0000A3A80000}"/>
    <cellStyle name="Normal 4 3 3" xfId="8490" xr:uid="{00000000-0005-0000-0000-0000A4A80000}"/>
    <cellStyle name="Normal 4 3 3 2" xfId="8491" xr:uid="{00000000-0005-0000-0000-0000A5A80000}"/>
    <cellStyle name="Normal 4 3 3 3" xfId="40125" xr:uid="{00000000-0005-0000-0000-0000A6A80000}"/>
    <cellStyle name="Normal 4 3 3_A01" xfId="12542" xr:uid="{00000000-0005-0000-0000-0000A7A80000}"/>
    <cellStyle name="Normal 4 3 4" xfId="8492" xr:uid="{00000000-0005-0000-0000-0000A8A80000}"/>
    <cellStyle name="Normal 4 3 4 2" xfId="8493" xr:uid="{00000000-0005-0000-0000-0000A9A80000}"/>
    <cellStyle name="Normal 4 3 4_A01" xfId="12543" xr:uid="{00000000-0005-0000-0000-0000AAA80000}"/>
    <cellStyle name="Normal 4 3 5" xfId="8494" xr:uid="{00000000-0005-0000-0000-0000ABA80000}"/>
    <cellStyle name="Normal 4 3 5 2" xfId="30439" xr:uid="{00000000-0005-0000-0000-0000ACA80000}"/>
    <cellStyle name="Normal 4 3 5 3" xfId="30440" xr:uid="{00000000-0005-0000-0000-0000ADA80000}"/>
    <cellStyle name="Normal 4 3 5_AVA DVA EL" xfId="30441" xr:uid="{00000000-0005-0000-0000-0000AEA80000}"/>
    <cellStyle name="Normal 4 3 6" xfId="30442" xr:uid="{00000000-0005-0000-0000-0000AFA80000}"/>
    <cellStyle name="Normal 4 3 7" xfId="36877" xr:uid="{00000000-0005-0000-0000-0000B0A80000}"/>
    <cellStyle name="Normal 4 3_AVA DVA EL" xfId="30443" xr:uid="{00000000-0005-0000-0000-0000B1A80000}"/>
    <cellStyle name="Normal 4 4" xfId="8495" xr:uid="{00000000-0005-0000-0000-0000B2A80000}"/>
    <cellStyle name="Normal 4 4 2" xfId="30444" xr:uid="{00000000-0005-0000-0000-0000B3A80000}"/>
    <cellStyle name="Normal 4 4 2 2" xfId="30445" xr:uid="{00000000-0005-0000-0000-0000B4A80000}"/>
    <cellStyle name="Normal 4 4 2 3" xfId="30446" xr:uid="{00000000-0005-0000-0000-0000B5A80000}"/>
    <cellStyle name="Normal 4 4 2 4" xfId="36318" xr:uid="{00000000-0005-0000-0000-0000B6A80000}"/>
    <cellStyle name="Normal 4 4 2_AVA DVA EL" xfId="30447" xr:uid="{00000000-0005-0000-0000-0000B7A80000}"/>
    <cellStyle name="Normal 4 4 3" xfId="30448" xr:uid="{00000000-0005-0000-0000-0000B8A80000}"/>
    <cellStyle name="Normal 4 4 4" xfId="50622" xr:uid="{00000000-0005-0000-0000-0000B9A80000}"/>
    <cellStyle name="Normal 4 4_AVA DVA EL" xfId="30449" xr:uid="{00000000-0005-0000-0000-0000BAA80000}"/>
    <cellStyle name="Normal 4 5" xfId="8496" xr:uid="{00000000-0005-0000-0000-0000BBA80000}"/>
    <cellStyle name="Normal 4 5 2" xfId="30450" xr:uid="{00000000-0005-0000-0000-0000BCA80000}"/>
    <cellStyle name="Normal 4 5 2 2" xfId="30451" xr:uid="{00000000-0005-0000-0000-0000BDA80000}"/>
    <cellStyle name="Normal 4 5 2 3" xfId="30452" xr:uid="{00000000-0005-0000-0000-0000BEA80000}"/>
    <cellStyle name="Normal 4 5 2_AVA DVA EL" xfId="30453" xr:uid="{00000000-0005-0000-0000-0000BFA80000}"/>
    <cellStyle name="Normal 4 5 3" xfId="30454" xr:uid="{00000000-0005-0000-0000-0000C0A80000}"/>
    <cellStyle name="Normal 4 5 4" xfId="50623" xr:uid="{00000000-0005-0000-0000-0000C1A80000}"/>
    <cellStyle name="Normal 4 5_AVA DVA EL" xfId="30455" xr:uid="{00000000-0005-0000-0000-0000C2A80000}"/>
    <cellStyle name="Normal 4 6" xfId="8497" xr:uid="{00000000-0005-0000-0000-0000C3A80000}"/>
    <cellStyle name="Normal 4 6 2" xfId="30456" xr:uid="{00000000-0005-0000-0000-0000C4A80000}"/>
    <cellStyle name="Normal 4 6 2 2" xfId="30457" xr:uid="{00000000-0005-0000-0000-0000C5A80000}"/>
    <cellStyle name="Normal 4 6 2 3" xfId="30458" xr:uid="{00000000-0005-0000-0000-0000C6A80000}"/>
    <cellStyle name="Normal 4 6 2_AVA DVA EL" xfId="30459" xr:uid="{00000000-0005-0000-0000-0000C7A80000}"/>
    <cellStyle name="Normal 4 6 3" xfId="30460" xr:uid="{00000000-0005-0000-0000-0000C8A80000}"/>
    <cellStyle name="Normal 4 6 4" xfId="50624" xr:uid="{00000000-0005-0000-0000-0000C9A80000}"/>
    <cellStyle name="Normal 4 6_AVA DVA EL" xfId="30461" xr:uid="{00000000-0005-0000-0000-0000CAA80000}"/>
    <cellStyle name="Normal 4 7" xfId="8498" xr:uid="{00000000-0005-0000-0000-0000CBA80000}"/>
    <cellStyle name="Normal 4 7 2" xfId="30462" xr:uid="{00000000-0005-0000-0000-0000CCA80000}"/>
    <cellStyle name="Normal 4 7 2 2" xfId="30463" xr:uid="{00000000-0005-0000-0000-0000CDA80000}"/>
    <cellStyle name="Normal 4 7 2 3" xfId="30464" xr:uid="{00000000-0005-0000-0000-0000CEA80000}"/>
    <cellStyle name="Normal 4 7 2_AVA DVA EL" xfId="30465" xr:uid="{00000000-0005-0000-0000-0000CFA80000}"/>
    <cellStyle name="Normal 4 7 3" xfId="30466" xr:uid="{00000000-0005-0000-0000-0000D0A80000}"/>
    <cellStyle name="Normal 4 7 4" xfId="50625" xr:uid="{00000000-0005-0000-0000-0000D1A80000}"/>
    <cellStyle name="Normal 4 7_AVA DVA EL" xfId="30467" xr:uid="{00000000-0005-0000-0000-0000D2A80000}"/>
    <cellStyle name="Normal 4 8" xfId="8499" xr:uid="{00000000-0005-0000-0000-0000D3A80000}"/>
    <cellStyle name="Normal 4 8 2" xfId="30468" xr:uid="{00000000-0005-0000-0000-0000D4A80000}"/>
    <cellStyle name="Normal 4 8 2 2" xfId="30469" xr:uid="{00000000-0005-0000-0000-0000D5A80000}"/>
    <cellStyle name="Normal 4 8 2 3" xfId="30470" xr:uid="{00000000-0005-0000-0000-0000D6A80000}"/>
    <cellStyle name="Normal 4 8 2_AVA DVA EL" xfId="30471" xr:uid="{00000000-0005-0000-0000-0000D7A80000}"/>
    <cellStyle name="Normal 4 8 3" xfId="30472" xr:uid="{00000000-0005-0000-0000-0000D8A80000}"/>
    <cellStyle name="Normal 4 8 4" xfId="50626" xr:uid="{00000000-0005-0000-0000-0000D9A80000}"/>
    <cellStyle name="Normal 4 8_AVA DVA EL" xfId="30473" xr:uid="{00000000-0005-0000-0000-0000DAA80000}"/>
    <cellStyle name="Normal 4 9" xfId="8500" xr:uid="{00000000-0005-0000-0000-0000DBA80000}"/>
    <cellStyle name="Normal 4 9 2" xfId="30474" xr:uid="{00000000-0005-0000-0000-0000DCA80000}"/>
    <cellStyle name="Normal 4 9 2 2" xfId="30475" xr:uid="{00000000-0005-0000-0000-0000DDA80000}"/>
    <cellStyle name="Normal 4 9 2 3" xfId="30476" xr:uid="{00000000-0005-0000-0000-0000DEA80000}"/>
    <cellStyle name="Normal 4 9 2_AVA DVA EL" xfId="30477" xr:uid="{00000000-0005-0000-0000-0000DFA80000}"/>
    <cellStyle name="Normal 4 9 3" xfId="30478" xr:uid="{00000000-0005-0000-0000-0000E0A80000}"/>
    <cellStyle name="Normal 4 9 4" xfId="50627" xr:uid="{00000000-0005-0000-0000-0000E1A80000}"/>
    <cellStyle name="Normal 4 9_AVA DVA EL" xfId="30479" xr:uid="{00000000-0005-0000-0000-0000E2A80000}"/>
    <cellStyle name="Normal 4_11" xfId="8501" xr:uid="{00000000-0005-0000-0000-0000E3A80000}"/>
    <cellStyle name="Normal 40" xfId="8502" xr:uid="{00000000-0005-0000-0000-0000E4A80000}"/>
    <cellStyle name="Normal 40 2" xfId="8503" xr:uid="{00000000-0005-0000-0000-0000E5A80000}"/>
    <cellStyle name="Normal 40 2 2" xfId="30480" xr:uid="{00000000-0005-0000-0000-0000E6A80000}"/>
    <cellStyle name="Normal 40 2 2 2" xfId="30481" xr:uid="{00000000-0005-0000-0000-0000E7A80000}"/>
    <cellStyle name="Normal 40 2 2 3" xfId="30482" xr:uid="{00000000-0005-0000-0000-0000E8A80000}"/>
    <cellStyle name="Normal 40 2 2_AVA DVA EL" xfId="30483" xr:uid="{00000000-0005-0000-0000-0000E9A80000}"/>
    <cellStyle name="Normal 40 2_AVA DVA EL" xfId="50628" xr:uid="{00000000-0005-0000-0000-0000EAA80000}"/>
    <cellStyle name="Normal 40 3" xfId="30484" xr:uid="{00000000-0005-0000-0000-0000EBA80000}"/>
    <cellStyle name="Normal 40 3 2" xfId="30485" xr:uid="{00000000-0005-0000-0000-0000ECA80000}"/>
    <cellStyle name="Normal 40 3 3" xfId="30486" xr:uid="{00000000-0005-0000-0000-0000EDA80000}"/>
    <cellStyle name="Normal 40 3_AVA DVA EL" xfId="30487" xr:uid="{00000000-0005-0000-0000-0000EEA80000}"/>
    <cellStyle name="Normal 40 4" xfId="30488" xr:uid="{00000000-0005-0000-0000-0000EFA80000}"/>
    <cellStyle name="Normal 40 4 2" xfId="30489" xr:uid="{00000000-0005-0000-0000-0000F0A80000}"/>
    <cellStyle name="Normal 40 4 3" xfId="30490" xr:uid="{00000000-0005-0000-0000-0000F1A80000}"/>
    <cellStyle name="Normal 40 4_AVA DVA EL" xfId="30491" xr:uid="{00000000-0005-0000-0000-0000F2A80000}"/>
    <cellStyle name="Normal 40 5" xfId="30492" xr:uid="{00000000-0005-0000-0000-0000F3A80000}"/>
    <cellStyle name="Normal 40 5 2" xfId="30493" xr:uid="{00000000-0005-0000-0000-0000F4A80000}"/>
    <cellStyle name="Normal 40 5 3" xfId="30494" xr:uid="{00000000-0005-0000-0000-0000F5A80000}"/>
    <cellStyle name="Normal 40 5_AVA DVA EL" xfId="30495" xr:uid="{00000000-0005-0000-0000-0000F6A80000}"/>
    <cellStyle name="Normal 40 6" xfId="30496" xr:uid="{00000000-0005-0000-0000-0000F7A80000}"/>
    <cellStyle name="Normal 40 6 2" xfId="30497" xr:uid="{00000000-0005-0000-0000-0000F8A80000}"/>
    <cellStyle name="Normal 40 6 3" xfId="30498" xr:uid="{00000000-0005-0000-0000-0000F9A80000}"/>
    <cellStyle name="Normal 40 6_AVA DVA EL" xfId="30499" xr:uid="{00000000-0005-0000-0000-0000FAA80000}"/>
    <cellStyle name="Normal 40 7" xfId="50629" xr:uid="{00000000-0005-0000-0000-0000FBA80000}"/>
    <cellStyle name="Normal 40_AVA DVA EL" xfId="50630" xr:uid="{00000000-0005-0000-0000-0000FCA80000}"/>
    <cellStyle name="Normal 41" xfId="8504" xr:uid="{00000000-0005-0000-0000-0000FDA80000}"/>
    <cellStyle name="Normal 41 2" xfId="30500" xr:uid="{00000000-0005-0000-0000-0000FEA80000}"/>
    <cellStyle name="Normal 41 2 2" xfId="30501" xr:uid="{00000000-0005-0000-0000-0000FFA80000}"/>
    <cellStyle name="Normal 41 2 3" xfId="30502" xr:uid="{00000000-0005-0000-0000-000000A90000}"/>
    <cellStyle name="Normal 41 2_AVA DVA EL" xfId="30503" xr:uid="{00000000-0005-0000-0000-000001A90000}"/>
    <cellStyle name="Normal 41 3" xfId="30504" xr:uid="{00000000-0005-0000-0000-000002A90000}"/>
    <cellStyle name="Normal 41 3 2" xfId="30505" xr:uid="{00000000-0005-0000-0000-000003A90000}"/>
    <cellStyle name="Normal 41 3 3" xfId="30506" xr:uid="{00000000-0005-0000-0000-000004A90000}"/>
    <cellStyle name="Normal 41 3_AVA DVA EL" xfId="30507" xr:uid="{00000000-0005-0000-0000-000005A90000}"/>
    <cellStyle name="Normal 41 4" xfId="30508" xr:uid="{00000000-0005-0000-0000-000006A90000}"/>
    <cellStyle name="Normal 41 4 2" xfId="30509" xr:uid="{00000000-0005-0000-0000-000007A90000}"/>
    <cellStyle name="Normal 41 4 3" xfId="30510" xr:uid="{00000000-0005-0000-0000-000008A90000}"/>
    <cellStyle name="Normal 41 4_AVA DVA EL" xfId="30511" xr:uid="{00000000-0005-0000-0000-000009A90000}"/>
    <cellStyle name="Normal 41 5" xfId="30512" xr:uid="{00000000-0005-0000-0000-00000AA90000}"/>
    <cellStyle name="Normal 41 5 2" xfId="30513" xr:uid="{00000000-0005-0000-0000-00000BA90000}"/>
    <cellStyle name="Normal 41 5 3" xfId="30514" xr:uid="{00000000-0005-0000-0000-00000CA90000}"/>
    <cellStyle name="Normal 41 5_AVA DVA EL" xfId="30515" xr:uid="{00000000-0005-0000-0000-00000DA90000}"/>
    <cellStyle name="Normal 41 6" xfId="30516" xr:uid="{00000000-0005-0000-0000-00000EA90000}"/>
    <cellStyle name="Normal 41 7" xfId="50631" xr:uid="{00000000-0005-0000-0000-00000FA90000}"/>
    <cellStyle name="Normal 41_AVA DVA EL" xfId="30517" xr:uid="{00000000-0005-0000-0000-000010A90000}"/>
    <cellStyle name="Normal 42" xfId="8505" xr:uid="{00000000-0005-0000-0000-000011A90000}"/>
    <cellStyle name="Normal 42 2" xfId="30518" xr:uid="{00000000-0005-0000-0000-000012A90000}"/>
    <cellStyle name="Normal 42 2 2" xfId="30519" xr:uid="{00000000-0005-0000-0000-000013A90000}"/>
    <cellStyle name="Normal 42 2 3" xfId="30520" xr:uid="{00000000-0005-0000-0000-000014A90000}"/>
    <cellStyle name="Normal 42 2_AVA DVA EL" xfId="30521" xr:uid="{00000000-0005-0000-0000-000015A90000}"/>
    <cellStyle name="Normal 42 3" xfId="30522" xr:uid="{00000000-0005-0000-0000-000016A90000}"/>
    <cellStyle name="Normal 42 3 2" xfId="30523" xr:uid="{00000000-0005-0000-0000-000017A90000}"/>
    <cellStyle name="Normal 42 3 3" xfId="30524" xr:uid="{00000000-0005-0000-0000-000018A90000}"/>
    <cellStyle name="Normal 42 3_AVA DVA EL" xfId="30525" xr:uid="{00000000-0005-0000-0000-000019A90000}"/>
    <cellStyle name="Normal 42 4" xfId="30526" xr:uid="{00000000-0005-0000-0000-00001AA90000}"/>
    <cellStyle name="Normal 42 4 2" xfId="30527" xr:uid="{00000000-0005-0000-0000-00001BA90000}"/>
    <cellStyle name="Normal 42 4 3" xfId="30528" xr:uid="{00000000-0005-0000-0000-00001CA90000}"/>
    <cellStyle name="Normal 42 4_AVA DVA EL" xfId="30529" xr:uid="{00000000-0005-0000-0000-00001DA90000}"/>
    <cellStyle name="Normal 42 5" xfId="30530" xr:uid="{00000000-0005-0000-0000-00001EA90000}"/>
    <cellStyle name="Normal 42 5 2" xfId="30531" xr:uid="{00000000-0005-0000-0000-00001FA90000}"/>
    <cellStyle name="Normal 42 5 3" xfId="30532" xr:uid="{00000000-0005-0000-0000-000020A90000}"/>
    <cellStyle name="Normal 42 5_AVA DVA EL" xfId="30533" xr:uid="{00000000-0005-0000-0000-000021A90000}"/>
    <cellStyle name="Normal 42 6" xfId="30534" xr:uid="{00000000-0005-0000-0000-000022A90000}"/>
    <cellStyle name="Normal 42 6 2" xfId="30535" xr:uid="{00000000-0005-0000-0000-000023A90000}"/>
    <cellStyle name="Normal 42 6 3" xfId="30536" xr:uid="{00000000-0005-0000-0000-000024A90000}"/>
    <cellStyle name="Normal 42 6_AVA DVA EL" xfId="30537" xr:uid="{00000000-0005-0000-0000-000025A90000}"/>
    <cellStyle name="Normal 42 7" xfId="30538" xr:uid="{00000000-0005-0000-0000-000026A90000}"/>
    <cellStyle name="Normal 42_AVA DVA EL" xfId="30539" xr:uid="{00000000-0005-0000-0000-000027A90000}"/>
    <cellStyle name="Normal 43" xfId="8506" xr:uid="{00000000-0005-0000-0000-000028A90000}"/>
    <cellStyle name="Normal 43 2" xfId="30540" xr:uid="{00000000-0005-0000-0000-000029A90000}"/>
    <cellStyle name="Normal 43 2 2" xfId="30541" xr:uid="{00000000-0005-0000-0000-00002AA90000}"/>
    <cellStyle name="Normal 43 2 3" xfId="30542" xr:uid="{00000000-0005-0000-0000-00002BA90000}"/>
    <cellStyle name="Normal 43 2_AVA DVA EL" xfId="30543" xr:uid="{00000000-0005-0000-0000-00002CA90000}"/>
    <cellStyle name="Normal 43 3" xfId="30544" xr:uid="{00000000-0005-0000-0000-00002DA90000}"/>
    <cellStyle name="Normal 43_AVA DVA EL" xfId="30545" xr:uid="{00000000-0005-0000-0000-00002EA90000}"/>
    <cellStyle name="Normal 44" xfId="8507" xr:uid="{00000000-0005-0000-0000-00002FA90000}"/>
    <cellStyle name="Normal 44 2" xfId="30546" xr:uid="{00000000-0005-0000-0000-000030A90000}"/>
    <cellStyle name="Normal 44 2 2" xfId="30547" xr:uid="{00000000-0005-0000-0000-000031A90000}"/>
    <cellStyle name="Normal 44 2 3" xfId="30548" xr:uid="{00000000-0005-0000-0000-000032A90000}"/>
    <cellStyle name="Normal 44 2_AVA DVA EL" xfId="30549" xr:uid="{00000000-0005-0000-0000-000033A90000}"/>
    <cellStyle name="Normal 44 3" xfId="30550" xr:uid="{00000000-0005-0000-0000-000034A90000}"/>
    <cellStyle name="Normal 44_AVA DVA EL" xfId="30551" xr:uid="{00000000-0005-0000-0000-000035A90000}"/>
    <cellStyle name="Normal 45" xfId="8508" xr:uid="{00000000-0005-0000-0000-000036A90000}"/>
    <cellStyle name="Normal 45 2" xfId="30552" xr:uid="{00000000-0005-0000-0000-000037A90000}"/>
    <cellStyle name="Normal 45 2 2" xfId="30553" xr:uid="{00000000-0005-0000-0000-000038A90000}"/>
    <cellStyle name="Normal 45 2 3" xfId="30554" xr:uid="{00000000-0005-0000-0000-000039A90000}"/>
    <cellStyle name="Normal 45 2_AVA DVA EL" xfId="30555" xr:uid="{00000000-0005-0000-0000-00003AA90000}"/>
    <cellStyle name="Normal 45 3" xfId="30556" xr:uid="{00000000-0005-0000-0000-00003BA90000}"/>
    <cellStyle name="Normal 45_AVA DVA EL" xfId="30557" xr:uid="{00000000-0005-0000-0000-00003CA90000}"/>
    <cellStyle name="Normal 46" xfId="8509" xr:uid="{00000000-0005-0000-0000-00003DA90000}"/>
    <cellStyle name="Normal 46 2" xfId="30558" xr:uid="{00000000-0005-0000-0000-00003EA90000}"/>
    <cellStyle name="Normal 46 2 2" xfId="30559" xr:uid="{00000000-0005-0000-0000-00003FA90000}"/>
    <cellStyle name="Normal 46 2 3" xfId="30560" xr:uid="{00000000-0005-0000-0000-000040A90000}"/>
    <cellStyle name="Normal 46 2_AVA DVA EL" xfId="30561" xr:uid="{00000000-0005-0000-0000-000041A90000}"/>
    <cellStyle name="Normal 46 3" xfId="30562" xr:uid="{00000000-0005-0000-0000-000042A90000}"/>
    <cellStyle name="Normal 46 3 2" xfId="30563" xr:uid="{00000000-0005-0000-0000-000043A90000}"/>
    <cellStyle name="Normal 46 3 3" xfId="30564" xr:uid="{00000000-0005-0000-0000-000044A90000}"/>
    <cellStyle name="Normal 46 3_AVA DVA EL" xfId="30565" xr:uid="{00000000-0005-0000-0000-000045A90000}"/>
    <cellStyle name="Normal 46 4" xfId="30566" xr:uid="{00000000-0005-0000-0000-000046A90000}"/>
    <cellStyle name="Normal 46 4 2" xfId="30567" xr:uid="{00000000-0005-0000-0000-000047A90000}"/>
    <cellStyle name="Normal 46 4 3" xfId="30568" xr:uid="{00000000-0005-0000-0000-000048A90000}"/>
    <cellStyle name="Normal 46 4_AVA DVA EL" xfId="30569" xr:uid="{00000000-0005-0000-0000-000049A90000}"/>
    <cellStyle name="Normal 46 5" xfId="30570" xr:uid="{00000000-0005-0000-0000-00004AA90000}"/>
    <cellStyle name="Normal 46 5 2" xfId="30571" xr:uid="{00000000-0005-0000-0000-00004BA90000}"/>
    <cellStyle name="Normal 46 5 3" xfId="30572" xr:uid="{00000000-0005-0000-0000-00004CA90000}"/>
    <cellStyle name="Normal 46 5_AVA DVA EL" xfId="30573" xr:uid="{00000000-0005-0000-0000-00004DA90000}"/>
    <cellStyle name="Normal 46 6" xfId="30574" xr:uid="{00000000-0005-0000-0000-00004EA90000}"/>
    <cellStyle name="Normal 46 6 2" xfId="30575" xr:uid="{00000000-0005-0000-0000-00004FA90000}"/>
    <cellStyle name="Normal 46 6 3" xfId="30576" xr:uid="{00000000-0005-0000-0000-000050A90000}"/>
    <cellStyle name="Normal 46 6_AVA DVA EL" xfId="30577" xr:uid="{00000000-0005-0000-0000-000051A90000}"/>
    <cellStyle name="Normal 46 7" xfId="30578" xr:uid="{00000000-0005-0000-0000-000052A90000}"/>
    <cellStyle name="Normal 46_AVA DVA EL" xfId="30579" xr:uid="{00000000-0005-0000-0000-000053A90000}"/>
    <cellStyle name="Normal 47" xfId="8510" xr:uid="{00000000-0005-0000-0000-000054A90000}"/>
    <cellStyle name="Normal 47 2" xfId="30580" xr:uid="{00000000-0005-0000-0000-000055A90000}"/>
    <cellStyle name="Normal 47 2 2" xfId="30581" xr:uid="{00000000-0005-0000-0000-000056A90000}"/>
    <cellStyle name="Normal 47 2 3" xfId="30582" xr:uid="{00000000-0005-0000-0000-000057A90000}"/>
    <cellStyle name="Normal 47 2_AVA DVA EL" xfId="30583" xr:uid="{00000000-0005-0000-0000-000058A90000}"/>
    <cellStyle name="Normal 47 3" xfId="30584" xr:uid="{00000000-0005-0000-0000-000059A90000}"/>
    <cellStyle name="Normal 47 3 2" xfId="30585" xr:uid="{00000000-0005-0000-0000-00005AA90000}"/>
    <cellStyle name="Normal 47 3 3" xfId="30586" xr:uid="{00000000-0005-0000-0000-00005BA90000}"/>
    <cellStyle name="Normal 47 3_AVA DVA EL" xfId="30587" xr:uid="{00000000-0005-0000-0000-00005CA90000}"/>
    <cellStyle name="Normal 47 4" xfId="30588" xr:uid="{00000000-0005-0000-0000-00005DA90000}"/>
    <cellStyle name="Normal 47 4 2" xfId="30589" xr:uid="{00000000-0005-0000-0000-00005EA90000}"/>
    <cellStyle name="Normal 47 4 3" xfId="30590" xr:uid="{00000000-0005-0000-0000-00005FA90000}"/>
    <cellStyle name="Normal 47 4_AVA DVA EL" xfId="30591" xr:uid="{00000000-0005-0000-0000-000060A90000}"/>
    <cellStyle name="Normal 47 5" xfId="30592" xr:uid="{00000000-0005-0000-0000-000061A90000}"/>
    <cellStyle name="Normal 47 5 2" xfId="30593" xr:uid="{00000000-0005-0000-0000-000062A90000}"/>
    <cellStyle name="Normal 47 5 3" xfId="30594" xr:uid="{00000000-0005-0000-0000-000063A90000}"/>
    <cellStyle name="Normal 47 5_AVA DVA EL" xfId="30595" xr:uid="{00000000-0005-0000-0000-000064A90000}"/>
    <cellStyle name="Normal 47 6" xfId="30596" xr:uid="{00000000-0005-0000-0000-000065A90000}"/>
    <cellStyle name="Normal 47_AVA DVA EL" xfId="30597" xr:uid="{00000000-0005-0000-0000-000066A90000}"/>
    <cellStyle name="Normal 48" xfId="8511" xr:uid="{00000000-0005-0000-0000-000067A90000}"/>
    <cellStyle name="Normal 48 2" xfId="30598" xr:uid="{00000000-0005-0000-0000-000068A90000}"/>
    <cellStyle name="Normal 48 2 2" xfId="30599" xr:uid="{00000000-0005-0000-0000-000069A90000}"/>
    <cellStyle name="Normal 48 2 3" xfId="30600" xr:uid="{00000000-0005-0000-0000-00006AA90000}"/>
    <cellStyle name="Normal 48 2_AVA DVA EL" xfId="30601" xr:uid="{00000000-0005-0000-0000-00006BA90000}"/>
    <cellStyle name="Normal 48 3" xfId="30602" xr:uid="{00000000-0005-0000-0000-00006CA90000}"/>
    <cellStyle name="Normal 48 3 2" xfId="30603" xr:uid="{00000000-0005-0000-0000-00006DA90000}"/>
    <cellStyle name="Normal 48 3 3" xfId="30604" xr:uid="{00000000-0005-0000-0000-00006EA90000}"/>
    <cellStyle name="Normal 48 3_AVA DVA EL" xfId="30605" xr:uid="{00000000-0005-0000-0000-00006FA90000}"/>
    <cellStyle name="Normal 48 4" xfId="30606" xr:uid="{00000000-0005-0000-0000-000070A90000}"/>
    <cellStyle name="Normal 48 4 2" xfId="30607" xr:uid="{00000000-0005-0000-0000-000071A90000}"/>
    <cellStyle name="Normal 48 4 3" xfId="30608" xr:uid="{00000000-0005-0000-0000-000072A90000}"/>
    <cellStyle name="Normal 48 4_AVA DVA EL" xfId="30609" xr:uid="{00000000-0005-0000-0000-000073A90000}"/>
    <cellStyle name="Normal 48 5" xfId="30610" xr:uid="{00000000-0005-0000-0000-000074A90000}"/>
    <cellStyle name="Normal 48 5 2" xfId="30611" xr:uid="{00000000-0005-0000-0000-000075A90000}"/>
    <cellStyle name="Normal 48 5 3" xfId="30612" xr:uid="{00000000-0005-0000-0000-000076A90000}"/>
    <cellStyle name="Normal 48 5_AVA DVA EL" xfId="30613" xr:uid="{00000000-0005-0000-0000-000077A90000}"/>
    <cellStyle name="Normal 48 6" xfId="30614" xr:uid="{00000000-0005-0000-0000-000078A90000}"/>
    <cellStyle name="Normal 48_AVA DVA EL" xfId="30615" xr:uid="{00000000-0005-0000-0000-000079A90000}"/>
    <cellStyle name="Normal 49" xfId="8512" xr:uid="{00000000-0005-0000-0000-00007AA90000}"/>
    <cellStyle name="Normal 49 2" xfId="30616" xr:uid="{00000000-0005-0000-0000-00007BA90000}"/>
    <cellStyle name="Normal 49 2 2" xfId="30617" xr:uid="{00000000-0005-0000-0000-00007CA90000}"/>
    <cellStyle name="Normal 49 2 3" xfId="30618" xr:uid="{00000000-0005-0000-0000-00007DA90000}"/>
    <cellStyle name="Normal 49 2_AVA DVA EL" xfId="30619" xr:uid="{00000000-0005-0000-0000-00007EA90000}"/>
    <cellStyle name="Normal 49 3" xfId="30620" xr:uid="{00000000-0005-0000-0000-00007FA90000}"/>
    <cellStyle name="Normal 49 3 2" xfId="30621" xr:uid="{00000000-0005-0000-0000-000080A90000}"/>
    <cellStyle name="Normal 49 3 3" xfId="30622" xr:uid="{00000000-0005-0000-0000-000081A90000}"/>
    <cellStyle name="Normal 49 3_AVA DVA EL" xfId="30623" xr:uid="{00000000-0005-0000-0000-000082A90000}"/>
    <cellStyle name="Normal 49 4" xfId="30624" xr:uid="{00000000-0005-0000-0000-000083A90000}"/>
    <cellStyle name="Normal 49 4 2" xfId="30625" xr:uid="{00000000-0005-0000-0000-000084A90000}"/>
    <cellStyle name="Normal 49 4 3" xfId="30626" xr:uid="{00000000-0005-0000-0000-000085A90000}"/>
    <cellStyle name="Normal 49 4_AVA DVA EL" xfId="30627" xr:uid="{00000000-0005-0000-0000-000086A90000}"/>
    <cellStyle name="Normal 49 5" xfId="30628" xr:uid="{00000000-0005-0000-0000-000087A90000}"/>
    <cellStyle name="Normal 49 5 2" xfId="30629" xr:uid="{00000000-0005-0000-0000-000088A90000}"/>
    <cellStyle name="Normal 49 5 3" xfId="30630" xr:uid="{00000000-0005-0000-0000-000089A90000}"/>
    <cellStyle name="Normal 49 5_AVA DVA EL" xfId="30631" xr:uid="{00000000-0005-0000-0000-00008AA90000}"/>
    <cellStyle name="Normal 49 6" xfId="30632" xr:uid="{00000000-0005-0000-0000-00008BA90000}"/>
    <cellStyle name="Normal 49_AVA DVA EL" xfId="30633" xr:uid="{00000000-0005-0000-0000-00008CA90000}"/>
    <cellStyle name="Normal 5" xfId="8513" xr:uid="{00000000-0005-0000-0000-00008DA90000}"/>
    <cellStyle name="Normal 5 10" xfId="8514" xr:uid="{00000000-0005-0000-0000-00008EA90000}"/>
    <cellStyle name="Normal 5 10 2" xfId="30634" xr:uid="{00000000-0005-0000-0000-00008FA90000}"/>
    <cellStyle name="Normal 5 10 2 2" xfId="30635" xr:uid="{00000000-0005-0000-0000-000090A90000}"/>
    <cellStyle name="Normal 5 10 2 3" xfId="30636" xr:uid="{00000000-0005-0000-0000-000091A90000}"/>
    <cellStyle name="Normal 5 10 2_AVA DVA EL" xfId="30637" xr:uid="{00000000-0005-0000-0000-000092A90000}"/>
    <cellStyle name="Normal 5 10 3" xfId="30638" xr:uid="{00000000-0005-0000-0000-000093A90000}"/>
    <cellStyle name="Normal 5 10_AVA DVA EL" xfId="30639" xr:uid="{00000000-0005-0000-0000-000094A90000}"/>
    <cellStyle name="Normal 5 11" xfId="8515" xr:uid="{00000000-0005-0000-0000-000095A90000}"/>
    <cellStyle name="Normal 5 11 2" xfId="30640" xr:uid="{00000000-0005-0000-0000-000096A90000}"/>
    <cellStyle name="Normal 5 11 2 2" xfId="30641" xr:uid="{00000000-0005-0000-0000-000097A90000}"/>
    <cellStyle name="Normal 5 11 2 3" xfId="30642" xr:uid="{00000000-0005-0000-0000-000098A90000}"/>
    <cellStyle name="Normal 5 11 2_AVA DVA EL" xfId="30643" xr:uid="{00000000-0005-0000-0000-000099A90000}"/>
    <cellStyle name="Normal 5 11 3" xfId="30644" xr:uid="{00000000-0005-0000-0000-00009AA90000}"/>
    <cellStyle name="Normal 5 11_AVA DVA EL" xfId="30645" xr:uid="{00000000-0005-0000-0000-00009BA90000}"/>
    <cellStyle name="Normal 5 12" xfId="8516" xr:uid="{00000000-0005-0000-0000-00009CA90000}"/>
    <cellStyle name="Normal 5 12 2" xfId="30646" xr:uid="{00000000-0005-0000-0000-00009DA90000}"/>
    <cellStyle name="Normal 5 12 2 2" xfId="30647" xr:uid="{00000000-0005-0000-0000-00009EA90000}"/>
    <cellStyle name="Normal 5 12 2 3" xfId="30648" xr:uid="{00000000-0005-0000-0000-00009FA90000}"/>
    <cellStyle name="Normal 5 12 2_AVA DVA EL" xfId="30649" xr:uid="{00000000-0005-0000-0000-0000A0A90000}"/>
    <cellStyle name="Normal 5 12 3" xfId="30650" xr:uid="{00000000-0005-0000-0000-0000A1A90000}"/>
    <cellStyle name="Normal 5 12_AVA DVA EL" xfId="30651" xr:uid="{00000000-0005-0000-0000-0000A2A90000}"/>
    <cellStyle name="Normal 5 13" xfId="8517" xr:uid="{00000000-0005-0000-0000-0000A3A90000}"/>
    <cellStyle name="Normal 5 13 2" xfId="30652" xr:uid="{00000000-0005-0000-0000-0000A4A90000}"/>
    <cellStyle name="Normal 5 13 2 2" xfId="30653" xr:uid="{00000000-0005-0000-0000-0000A5A90000}"/>
    <cellStyle name="Normal 5 13 2 3" xfId="30654" xr:uid="{00000000-0005-0000-0000-0000A6A90000}"/>
    <cellStyle name="Normal 5 13 2_AVA DVA EL" xfId="30655" xr:uid="{00000000-0005-0000-0000-0000A7A90000}"/>
    <cellStyle name="Normal 5 13 3" xfId="30656" xr:uid="{00000000-0005-0000-0000-0000A8A90000}"/>
    <cellStyle name="Normal 5 13_AVA DVA EL" xfId="30657" xr:uid="{00000000-0005-0000-0000-0000A9A90000}"/>
    <cellStyle name="Normal 5 14" xfId="8518" xr:uid="{00000000-0005-0000-0000-0000AAA90000}"/>
    <cellStyle name="Normal 5 14 2" xfId="30658" xr:uid="{00000000-0005-0000-0000-0000ABA90000}"/>
    <cellStyle name="Normal 5 14 2 2" xfId="30659" xr:uid="{00000000-0005-0000-0000-0000ACA90000}"/>
    <cellStyle name="Normal 5 14 2 3" xfId="30660" xr:uid="{00000000-0005-0000-0000-0000ADA90000}"/>
    <cellStyle name="Normal 5 14 2_AVA DVA EL" xfId="30661" xr:uid="{00000000-0005-0000-0000-0000AEA90000}"/>
    <cellStyle name="Normal 5 14 3" xfId="30662" xr:uid="{00000000-0005-0000-0000-0000AFA90000}"/>
    <cellStyle name="Normal 5 14_AVA DVA EL" xfId="30663" xr:uid="{00000000-0005-0000-0000-0000B0A90000}"/>
    <cellStyle name="Normal 5 15" xfId="8519" xr:uid="{00000000-0005-0000-0000-0000B1A90000}"/>
    <cellStyle name="Normal 5 15 2" xfId="30664" xr:uid="{00000000-0005-0000-0000-0000B2A90000}"/>
    <cellStyle name="Normal 5 15 2 2" xfId="30665" xr:uid="{00000000-0005-0000-0000-0000B3A90000}"/>
    <cellStyle name="Normal 5 15 2 3" xfId="30666" xr:uid="{00000000-0005-0000-0000-0000B4A90000}"/>
    <cellStyle name="Normal 5 15 2_AVA DVA EL" xfId="30667" xr:uid="{00000000-0005-0000-0000-0000B5A90000}"/>
    <cellStyle name="Normal 5 15 3" xfId="30668" xr:uid="{00000000-0005-0000-0000-0000B6A90000}"/>
    <cellStyle name="Normal 5 15_AVA DVA EL" xfId="30669" xr:uid="{00000000-0005-0000-0000-0000B7A90000}"/>
    <cellStyle name="Normal 5 16" xfId="8520" xr:uid="{00000000-0005-0000-0000-0000B8A90000}"/>
    <cellStyle name="Normal 5 16 2" xfId="30670" xr:uid="{00000000-0005-0000-0000-0000B9A90000}"/>
    <cellStyle name="Normal 5 16_AVA DVA EL" xfId="30671" xr:uid="{00000000-0005-0000-0000-0000BAA90000}"/>
    <cellStyle name="Normal 5 17" xfId="8521" xr:uid="{00000000-0005-0000-0000-0000BBA90000}"/>
    <cellStyle name="Normal 5 17 2" xfId="8522" xr:uid="{00000000-0005-0000-0000-0000BCA90000}"/>
    <cellStyle name="Normal 5 17_A01" xfId="12544" xr:uid="{00000000-0005-0000-0000-0000BDA90000}"/>
    <cellStyle name="Normal 5 18" xfId="8523" xr:uid="{00000000-0005-0000-0000-0000BEA90000}"/>
    <cellStyle name="Normal 5 18 2" xfId="8524" xr:uid="{00000000-0005-0000-0000-0000BFA90000}"/>
    <cellStyle name="Normal 5 18_A01" xfId="12545" xr:uid="{00000000-0005-0000-0000-0000C0A90000}"/>
    <cellStyle name="Normal 5 19" xfId="8525" xr:uid="{00000000-0005-0000-0000-0000C1A90000}"/>
    <cellStyle name="Normal 5 19 2" xfId="8526" xr:uid="{00000000-0005-0000-0000-0000C2A90000}"/>
    <cellStyle name="Normal 5 19_A01" xfId="12546" xr:uid="{00000000-0005-0000-0000-0000C3A90000}"/>
    <cellStyle name="Normal 5 2" xfId="8527" xr:uid="{00000000-0005-0000-0000-0000C4A90000}"/>
    <cellStyle name="Normal 5 2 10" xfId="8528" xr:uid="{00000000-0005-0000-0000-0000C5A90000}"/>
    <cellStyle name="Normal 5 2 10 2" xfId="30672" xr:uid="{00000000-0005-0000-0000-0000C6A90000}"/>
    <cellStyle name="Normal 5 2 10 2 2" xfId="30673" xr:uid="{00000000-0005-0000-0000-0000C7A90000}"/>
    <cellStyle name="Normal 5 2 10 2 3" xfId="30674" xr:uid="{00000000-0005-0000-0000-0000C8A90000}"/>
    <cellStyle name="Normal 5 2 10 2_AVA DVA EL" xfId="30675" xr:uid="{00000000-0005-0000-0000-0000C9A90000}"/>
    <cellStyle name="Normal 5 2 10 3" xfId="30676" xr:uid="{00000000-0005-0000-0000-0000CAA90000}"/>
    <cellStyle name="Normal 5 2 10_AVA DVA EL" xfId="30677" xr:uid="{00000000-0005-0000-0000-0000CBA90000}"/>
    <cellStyle name="Normal 5 2 11" xfId="8529" xr:uid="{00000000-0005-0000-0000-0000CCA90000}"/>
    <cellStyle name="Normal 5 2 11 2" xfId="30678" xr:uid="{00000000-0005-0000-0000-0000CDA90000}"/>
    <cellStyle name="Normal 5 2 11 2 2" xfId="30679" xr:uid="{00000000-0005-0000-0000-0000CEA90000}"/>
    <cellStyle name="Normal 5 2 11 2 3" xfId="30680" xr:uid="{00000000-0005-0000-0000-0000CFA90000}"/>
    <cellStyle name="Normal 5 2 11 2_AVA DVA EL" xfId="30681" xr:uid="{00000000-0005-0000-0000-0000D0A90000}"/>
    <cellStyle name="Normal 5 2 11 3" xfId="30682" xr:uid="{00000000-0005-0000-0000-0000D1A90000}"/>
    <cellStyle name="Normal 5 2 11_A01" xfId="35962" xr:uid="{00000000-0005-0000-0000-0000D2A90000}"/>
    <cellStyle name="Normal 5 2 12" xfId="30683" xr:uid="{00000000-0005-0000-0000-0000D3A90000}"/>
    <cellStyle name="Normal 5 2 12 2" xfId="30684" xr:uid="{00000000-0005-0000-0000-0000D4A90000}"/>
    <cellStyle name="Normal 5 2 12 2 2" xfId="30685" xr:uid="{00000000-0005-0000-0000-0000D5A90000}"/>
    <cellStyle name="Normal 5 2 12 2 3" xfId="30686" xr:uid="{00000000-0005-0000-0000-0000D6A90000}"/>
    <cellStyle name="Normal 5 2 12 2_AVA DVA EL" xfId="30687" xr:uid="{00000000-0005-0000-0000-0000D7A90000}"/>
    <cellStyle name="Normal 5 2 12 3" xfId="30688" xr:uid="{00000000-0005-0000-0000-0000D8A90000}"/>
    <cellStyle name="Normal 5 2 12 4" xfId="30689" xr:uid="{00000000-0005-0000-0000-0000D9A90000}"/>
    <cellStyle name="Normal 5 2 12 5" xfId="36135" xr:uid="{00000000-0005-0000-0000-0000DAA90000}"/>
    <cellStyle name="Normal 5 2 12 6" xfId="36022" xr:uid="{00000000-0005-0000-0000-0000DBA90000}"/>
    <cellStyle name="Normal 5 2 12_AVA DVA EL" xfId="30690" xr:uid="{00000000-0005-0000-0000-0000DCA90000}"/>
    <cellStyle name="Normal 5 2 13" xfId="30691" xr:uid="{00000000-0005-0000-0000-0000DDA90000}"/>
    <cellStyle name="Normal 5 2 13 2" xfId="30692" xr:uid="{00000000-0005-0000-0000-0000DEA90000}"/>
    <cellStyle name="Normal 5 2 13 2 2" xfId="36603" xr:uid="{00000000-0005-0000-0000-0000DFA90000}"/>
    <cellStyle name="Normal 5 2 13 3" xfId="30693" xr:uid="{00000000-0005-0000-0000-0000E0A90000}"/>
    <cellStyle name="Normal 5 2 13 4" xfId="36313" xr:uid="{00000000-0005-0000-0000-0000E1A90000}"/>
    <cellStyle name="Normal 5 2 13_AVA DVA EL" xfId="30694" xr:uid="{00000000-0005-0000-0000-0000E2A90000}"/>
    <cellStyle name="Normal 5 2 14" xfId="30695" xr:uid="{00000000-0005-0000-0000-0000E3A90000}"/>
    <cellStyle name="Normal 5 2 14 2" xfId="30696" xr:uid="{00000000-0005-0000-0000-0000E4A90000}"/>
    <cellStyle name="Normal 5 2 14 3" xfId="30697" xr:uid="{00000000-0005-0000-0000-0000E5A90000}"/>
    <cellStyle name="Normal 5 2 14_AVA DVA EL" xfId="30698" xr:uid="{00000000-0005-0000-0000-0000E6A90000}"/>
    <cellStyle name="Normal 5 2 15" xfId="30699" xr:uid="{00000000-0005-0000-0000-0000E7A90000}"/>
    <cellStyle name="Normal 5 2 15 2" xfId="30700" xr:uid="{00000000-0005-0000-0000-0000E8A90000}"/>
    <cellStyle name="Normal 5 2 15 3" xfId="30701" xr:uid="{00000000-0005-0000-0000-0000E9A90000}"/>
    <cellStyle name="Normal 5 2 15_AVA DVA EL" xfId="30702" xr:uid="{00000000-0005-0000-0000-0000EAA90000}"/>
    <cellStyle name="Normal 5 2 16" xfId="30703" xr:uid="{00000000-0005-0000-0000-0000EBA90000}"/>
    <cellStyle name="Normal 5 2 16 2" xfId="30704" xr:uid="{00000000-0005-0000-0000-0000ECA90000}"/>
    <cellStyle name="Normal 5 2 16 3" xfId="30705" xr:uid="{00000000-0005-0000-0000-0000EDA90000}"/>
    <cellStyle name="Normal 5 2 16_AVA DVA EL" xfId="30706" xr:uid="{00000000-0005-0000-0000-0000EEA90000}"/>
    <cellStyle name="Normal 5 2 17" xfId="30707" xr:uid="{00000000-0005-0000-0000-0000EFA90000}"/>
    <cellStyle name="Normal 5 2 17 2" xfId="30708" xr:uid="{00000000-0005-0000-0000-0000F0A90000}"/>
    <cellStyle name="Normal 5 2 17 3" xfId="30709" xr:uid="{00000000-0005-0000-0000-0000F1A90000}"/>
    <cellStyle name="Normal 5 2 17_AVA DVA EL" xfId="30710" xr:uid="{00000000-0005-0000-0000-0000F2A90000}"/>
    <cellStyle name="Normal 5 2 18" xfId="30711" xr:uid="{00000000-0005-0000-0000-0000F3A90000}"/>
    <cellStyle name="Normal 5 2 18 2" xfId="30712" xr:uid="{00000000-0005-0000-0000-0000F4A90000}"/>
    <cellStyle name="Normal 5 2 18 3" xfId="30713" xr:uid="{00000000-0005-0000-0000-0000F5A90000}"/>
    <cellStyle name="Normal 5 2 18_AVA DVA EL" xfId="30714" xr:uid="{00000000-0005-0000-0000-0000F6A90000}"/>
    <cellStyle name="Normal 5 2 19" xfId="36879" xr:uid="{00000000-0005-0000-0000-0000F7A90000}"/>
    <cellStyle name="Normal 5 2 2" xfId="8530" xr:uid="{00000000-0005-0000-0000-0000F8A90000}"/>
    <cellStyle name="Normal 5 2 2 10" xfId="30715" xr:uid="{00000000-0005-0000-0000-0000F9A90000}"/>
    <cellStyle name="Normal 5 2 2 10 2" xfId="30716" xr:uid="{00000000-0005-0000-0000-0000FAA90000}"/>
    <cellStyle name="Normal 5 2 2 10 3" xfId="30717" xr:uid="{00000000-0005-0000-0000-0000FBA90000}"/>
    <cellStyle name="Normal 5 2 2 10_AVA DVA EL" xfId="30718" xr:uid="{00000000-0005-0000-0000-0000FCA90000}"/>
    <cellStyle name="Normal 5 2 2 11" xfId="30719" xr:uid="{00000000-0005-0000-0000-0000FDA90000}"/>
    <cellStyle name="Normal 5 2 2 11 2" xfId="30720" xr:uid="{00000000-0005-0000-0000-0000FEA90000}"/>
    <cellStyle name="Normal 5 2 2 11 3" xfId="30721" xr:uid="{00000000-0005-0000-0000-0000FFA90000}"/>
    <cellStyle name="Normal 5 2 2 11_AVA DVA EL" xfId="30722" xr:uid="{00000000-0005-0000-0000-000000AA0000}"/>
    <cellStyle name="Normal 5 2 2 12" xfId="30723" xr:uid="{00000000-0005-0000-0000-000001AA0000}"/>
    <cellStyle name="Normal 5 2 2 12 2" xfId="30724" xr:uid="{00000000-0005-0000-0000-000002AA0000}"/>
    <cellStyle name="Normal 5 2 2 12 3" xfId="30725" xr:uid="{00000000-0005-0000-0000-000003AA0000}"/>
    <cellStyle name="Normal 5 2 2 12_AVA DVA EL" xfId="30726" xr:uid="{00000000-0005-0000-0000-000004AA0000}"/>
    <cellStyle name="Normal 5 2 2 13" xfId="30727" xr:uid="{00000000-0005-0000-0000-000005AA0000}"/>
    <cellStyle name="Normal 5 2 2 14" xfId="50632" xr:uid="{00000000-0005-0000-0000-000006AA0000}"/>
    <cellStyle name="Normal 5 2 2 2" xfId="30728" xr:uid="{00000000-0005-0000-0000-000007AA0000}"/>
    <cellStyle name="Normal 5 2 2 2 10" xfId="30729" xr:uid="{00000000-0005-0000-0000-000008AA0000}"/>
    <cellStyle name="Normal 5 2 2 2 10 2" xfId="30730" xr:uid="{00000000-0005-0000-0000-000009AA0000}"/>
    <cellStyle name="Normal 5 2 2 2 10 3" xfId="30731" xr:uid="{00000000-0005-0000-0000-00000AAA0000}"/>
    <cellStyle name="Normal 5 2 2 2 10_AVA DVA EL" xfId="30732" xr:uid="{00000000-0005-0000-0000-00000BAA0000}"/>
    <cellStyle name="Normal 5 2 2 2 11" xfId="30733" xr:uid="{00000000-0005-0000-0000-00000CAA0000}"/>
    <cellStyle name="Normal 5 2 2 2 12" xfId="30734" xr:uid="{00000000-0005-0000-0000-00000DAA0000}"/>
    <cellStyle name="Normal 5 2 2 2 13" xfId="36344" xr:uid="{00000000-0005-0000-0000-00000EAA0000}"/>
    <cellStyle name="Normal 5 2 2 2 14" xfId="36430" xr:uid="{00000000-0005-0000-0000-00000FAA0000}"/>
    <cellStyle name="Normal 5 2 2 2 2" xfId="30735" xr:uid="{00000000-0005-0000-0000-000010AA0000}"/>
    <cellStyle name="Normal 5 2 2 2 2 10" xfId="30736" xr:uid="{00000000-0005-0000-0000-000011AA0000}"/>
    <cellStyle name="Normal 5 2 2 2 2 11" xfId="30737" xr:uid="{00000000-0005-0000-0000-000012AA0000}"/>
    <cellStyle name="Normal 5 2 2 2 2 2" xfId="30738" xr:uid="{00000000-0005-0000-0000-000013AA0000}"/>
    <cellStyle name="Normal 5 2 2 2 2 2 2" xfId="30739" xr:uid="{00000000-0005-0000-0000-000014AA0000}"/>
    <cellStyle name="Normal 5 2 2 2 2 2 2 2" xfId="30740" xr:uid="{00000000-0005-0000-0000-000015AA0000}"/>
    <cellStyle name="Normal 5 2 2 2 2 2 2 3" xfId="30741" xr:uid="{00000000-0005-0000-0000-000016AA0000}"/>
    <cellStyle name="Normal 5 2 2 2 2 2 2_AVA DVA EL" xfId="30742" xr:uid="{00000000-0005-0000-0000-000017AA0000}"/>
    <cellStyle name="Normal 5 2 2 2 2 2 3" xfId="30743" xr:uid="{00000000-0005-0000-0000-000018AA0000}"/>
    <cellStyle name="Normal 5 2 2 2 2 2 3 2" xfId="30744" xr:uid="{00000000-0005-0000-0000-000019AA0000}"/>
    <cellStyle name="Normal 5 2 2 2 2 2 3 3" xfId="30745" xr:uid="{00000000-0005-0000-0000-00001AAA0000}"/>
    <cellStyle name="Normal 5 2 2 2 2 2 3_AVA DVA EL" xfId="30746" xr:uid="{00000000-0005-0000-0000-00001BAA0000}"/>
    <cellStyle name="Normal 5 2 2 2 2 2 4" xfId="30747" xr:uid="{00000000-0005-0000-0000-00001CAA0000}"/>
    <cellStyle name="Normal 5 2 2 2 2 2 5" xfId="30748" xr:uid="{00000000-0005-0000-0000-00001DAA0000}"/>
    <cellStyle name="Normal 5 2 2 2 2 2_AVA DVA EL" xfId="30749" xr:uid="{00000000-0005-0000-0000-00001EAA0000}"/>
    <cellStyle name="Normal 5 2 2 2 2 3" xfId="30750" xr:uid="{00000000-0005-0000-0000-00001FAA0000}"/>
    <cellStyle name="Normal 5 2 2 2 2 3 2" xfId="30751" xr:uid="{00000000-0005-0000-0000-000020AA0000}"/>
    <cellStyle name="Normal 5 2 2 2 2 3 3" xfId="30752" xr:uid="{00000000-0005-0000-0000-000021AA0000}"/>
    <cellStyle name="Normal 5 2 2 2 2 3_AVA DVA EL" xfId="30753" xr:uid="{00000000-0005-0000-0000-000022AA0000}"/>
    <cellStyle name="Normal 5 2 2 2 2 4" xfId="30754" xr:uid="{00000000-0005-0000-0000-000023AA0000}"/>
    <cellStyle name="Normal 5 2 2 2 2 4 2" xfId="30755" xr:uid="{00000000-0005-0000-0000-000024AA0000}"/>
    <cellStyle name="Normal 5 2 2 2 2 4 3" xfId="30756" xr:uid="{00000000-0005-0000-0000-000025AA0000}"/>
    <cellStyle name="Normal 5 2 2 2 2 4_AVA DVA EL" xfId="30757" xr:uid="{00000000-0005-0000-0000-000026AA0000}"/>
    <cellStyle name="Normal 5 2 2 2 2 5" xfId="30758" xr:uid="{00000000-0005-0000-0000-000027AA0000}"/>
    <cellStyle name="Normal 5 2 2 2 2 5 2" xfId="30759" xr:uid="{00000000-0005-0000-0000-000028AA0000}"/>
    <cellStyle name="Normal 5 2 2 2 2 5 3" xfId="30760" xr:uid="{00000000-0005-0000-0000-000029AA0000}"/>
    <cellStyle name="Normal 5 2 2 2 2 5_AVA DVA EL" xfId="30761" xr:uid="{00000000-0005-0000-0000-00002AAA0000}"/>
    <cellStyle name="Normal 5 2 2 2 2 6" xfId="30762" xr:uid="{00000000-0005-0000-0000-00002BAA0000}"/>
    <cellStyle name="Normal 5 2 2 2 2 6 2" xfId="30763" xr:uid="{00000000-0005-0000-0000-00002CAA0000}"/>
    <cellStyle name="Normal 5 2 2 2 2 6 3" xfId="30764" xr:uid="{00000000-0005-0000-0000-00002DAA0000}"/>
    <cellStyle name="Normal 5 2 2 2 2 6_AVA DVA EL" xfId="30765" xr:uid="{00000000-0005-0000-0000-00002EAA0000}"/>
    <cellStyle name="Normal 5 2 2 2 2 7" xfId="30766" xr:uid="{00000000-0005-0000-0000-00002FAA0000}"/>
    <cellStyle name="Normal 5 2 2 2 2 7 2" xfId="30767" xr:uid="{00000000-0005-0000-0000-000030AA0000}"/>
    <cellStyle name="Normal 5 2 2 2 2 7 3" xfId="30768" xr:uid="{00000000-0005-0000-0000-000031AA0000}"/>
    <cellStyle name="Normal 5 2 2 2 2 7_AVA DVA EL" xfId="30769" xr:uid="{00000000-0005-0000-0000-000032AA0000}"/>
    <cellStyle name="Normal 5 2 2 2 2 8" xfId="30770" xr:uid="{00000000-0005-0000-0000-000033AA0000}"/>
    <cellStyle name="Normal 5 2 2 2 2 8 2" xfId="30771" xr:uid="{00000000-0005-0000-0000-000034AA0000}"/>
    <cellStyle name="Normal 5 2 2 2 2 8 3" xfId="30772" xr:uid="{00000000-0005-0000-0000-000035AA0000}"/>
    <cellStyle name="Normal 5 2 2 2 2 8_AVA DVA EL" xfId="30773" xr:uid="{00000000-0005-0000-0000-000036AA0000}"/>
    <cellStyle name="Normal 5 2 2 2 2 9" xfId="30774" xr:uid="{00000000-0005-0000-0000-000037AA0000}"/>
    <cellStyle name="Normal 5 2 2 2 2 9 2" xfId="30775" xr:uid="{00000000-0005-0000-0000-000038AA0000}"/>
    <cellStyle name="Normal 5 2 2 2 2 9 3" xfId="30776" xr:uid="{00000000-0005-0000-0000-000039AA0000}"/>
    <cellStyle name="Normal 5 2 2 2 2 9_AVA DVA EL" xfId="30777" xr:uid="{00000000-0005-0000-0000-00003AAA0000}"/>
    <cellStyle name="Normal 5 2 2 2 2_AVA DVA EL" xfId="30778" xr:uid="{00000000-0005-0000-0000-00003BAA0000}"/>
    <cellStyle name="Normal 5 2 2 2 3" xfId="30779" xr:uid="{00000000-0005-0000-0000-00003CAA0000}"/>
    <cellStyle name="Normal 5 2 2 2 3 2" xfId="30780" xr:uid="{00000000-0005-0000-0000-00003DAA0000}"/>
    <cellStyle name="Normal 5 2 2 2 3 2 2" xfId="30781" xr:uid="{00000000-0005-0000-0000-00003EAA0000}"/>
    <cellStyle name="Normal 5 2 2 2 3 2 3" xfId="30782" xr:uid="{00000000-0005-0000-0000-00003FAA0000}"/>
    <cellStyle name="Normal 5 2 2 2 3 2_AVA DVA EL" xfId="30783" xr:uid="{00000000-0005-0000-0000-000040AA0000}"/>
    <cellStyle name="Normal 5 2 2 2 3 3" xfId="30784" xr:uid="{00000000-0005-0000-0000-000041AA0000}"/>
    <cellStyle name="Normal 5 2 2 2 3 3 2" xfId="30785" xr:uid="{00000000-0005-0000-0000-000042AA0000}"/>
    <cellStyle name="Normal 5 2 2 2 3 3 3" xfId="30786" xr:uid="{00000000-0005-0000-0000-000043AA0000}"/>
    <cellStyle name="Normal 5 2 2 2 3 3_AVA DVA EL" xfId="30787" xr:uid="{00000000-0005-0000-0000-000044AA0000}"/>
    <cellStyle name="Normal 5 2 2 2 3 4" xfId="30788" xr:uid="{00000000-0005-0000-0000-000045AA0000}"/>
    <cellStyle name="Normal 5 2 2 2 3 5" xfId="30789" xr:uid="{00000000-0005-0000-0000-000046AA0000}"/>
    <cellStyle name="Normal 5 2 2 2 3_AVA DVA EL" xfId="30790" xr:uid="{00000000-0005-0000-0000-000047AA0000}"/>
    <cellStyle name="Normal 5 2 2 2 4" xfId="30791" xr:uid="{00000000-0005-0000-0000-000048AA0000}"/>
    <cellStyle name="Normal 5 2 2 2 4 2" xfId="30792" xr:uid="{00000000-0005-0000-0000-000049AA0000}"/>
    <cellStyle name="Normal 5 2 2 2 4 3" xfId="30793" xr:uid="{00000000-0005-0000-0000-00004AAA0000}"/>
    <cellStyle name="Normal 5 2 2 2 4_AVA DVA EL" xfId="30794" xr:uid="{00000000-0005-0000-0000-00004BAA0000}"/>
    <cellStyle name="Normal 5 2 2 2 5" xfId="30795" xr:uid="{00000000-0005-0000-0000-00004CAA0000}"/>
    <cellStyle name="Normal 5 2 2 2 5 2" xfId="30796" xr:uid="{00000000-0005-0000-0000-00004DAA0000}"/>
    <cellStyle name="Normal 5 2 2 2 5 3" xfId="30797" xr:uid="{00000000-0005-0000-0000-00004EAA0000}"/>
    <cellStyle name="Normal 5 2 2 2 5_AVA DVA EL" xfId="30798" xr:uid="{00000000-0005-0000-0000-00004FAA0000}"/>
    <cellStyle name="Normal 5 2 2 2 6" xfId="30799" xr:uid="{00000000-0005-0000-0000-000050AA0000}"/>
    <cellStyle name="Normal 5 2 2 2 6 2" xfId="30800" xr:uid="{00000000-0005-0000-0000-000051AA0000}"/>
    <cellStyle name="Normal 5 2 2 2 6 3" xfId="30801" xr:uid="{00000000-0005-0000-0000-000052AA0000}"/>
    <cellStyle name="Normal 5 2 2 2 6_AVA DVA EL" xfId="30802" xr:uid="{00000000-0005-0000-0000-000053AA0000}"/>
    <cellStyle name="Normal 5 2 2 2 7" xfId="30803" xr:uid="{00000000-0005-0000-0000-000054AA0000}"/>
    <cellStyle name="Normal 5 2 2 2 7 2" xfId="30804" xr:uid="{00000000-0005-0000-0000-000055AA0000}"/>
    <cellStyle name="Normal 5 2 2 2 7 3" xfId="30805" xr:uid="{00000000-0005-0000-0000-000056AA0000}"/>
    <cellStyle name="Normal 5 2 2 2 7_AVA DVA EL" xfId="30806" xr:uid="{00000000-0005-0000-0000-000057AA0000}"/>
    <cellStyle name="Normal 5 2 2 2 8" xfId="30807" xr:uid="{00000000-0005-0000-0000-000058AA0000}"/>
    <cellStyle name="Normal 5 2 2 2 8 2" xfId="30808" xr:uid="{00000000-0005-0000-0000-000059AA0000}"/>
    <cellStyle name="Normal 5 2 2 2 8 3" xfId="30809" xr:uid="{00000000-0005-0000-0000-00005AAA0000}"/>
    <cellStyle name="Normal 5 2 2 2 8_AVA DVA EL" xfId="30810" xr:uid="{00000000-0005-0000-0000-00005BAA0000}"/>
    <cellStyle name="Normal 5 2 2 2 9" xfId="30811" xr:uid="{00000000-0005-0000-0000-00005CAA0000}"/>
    <cellStyle name="Normal 5 2 2 2 9 2" xfId="30812" xr:uid="{00000000-0005-0000-0000-00005DAA0000}"/>
    <cellStyle name="Normal 5 2 2 2 9 3" xfId="30813" xr:uid="{00000000-0005-0000-0000-00005EAA0000}"/>
    <cellStyle name="Normal 5 2 2 2 9_AVA DVA EL" xfId="30814" xr:uid="{00000000-0005-0000-0000-00005FAA0000}"/>
    <cellStyle name="Normal 5 2 2 2_AVA DVA EL" xfId="30815" xr:uid="{00000000-0005-0000-0000-000060AA0000}"/>
    <cellStyle name="Normal 5 2 2 3" xfId="30816" xr:uid="{00000000-0005-0000-0000-000061AA0000}"/>
    <cellStyle name="Normal 5 2 2 3 10" xfId="30817" xr:uid="{00000000-0005-0000-0000-000062AA0000}"/>
    <cellStyle name="Normal 5 2 2 3 11" xfId="30818" xr:uid="{00000000-0005-0000-0000-000063AA0000}"/>
    <cellStyle name="Normal 5 2 2 3 2" xfId="30819" xr:uid="{00000000-0005-0000-0000-000064AA0000}"/>
    <cellStyle name="Normal 5 2 2 3 2 2" xfId="30820" xr:uid="{00000000-0005-0000-0000-000065AA0000}"/>
    <cellStyle name="Normal 5 2 2 3 2 2 2" xfId="30821" xr:uid="{00000000-0005-0000-0000-000066AA0000}"/>
    <cellStyle name="Normal 5 2 2 3 2 2 3" xfId="30822" xr:uid="{00000000-0005-0000-0000-000067AA0000}"/>
    <cellStyle name="Normal 5 2 2 3 2 2_AVA DVA EL" xfId="30823" xr:uid="{00000000-0005-0000-0000-000068AA0000}"/>
    <cellStyle name="Normal 5 2 2 3 2 3" xfId="30824" xr:uid="{00000000-0005-0000-0000-000069AA0000}"/>
    <cellStyle name="Normal 5 2 2 3 2 3 2" xfId="30825" xr:uid="{00000000-0005-0000-0000-00006AAA0000}"/>
    <cellStyle name="Normal 5 2 2 3 2 3 3" xfId="30826" xr:uid="{00000000-0005-0000-0000-00006BAA0000}"/>
    <cellStyle name="Normal 5 2 2 3 2 3_AVA DVA EL" xfId="30827" xr:uid="{00000000-0005-0000-0000-00006CAA0000}"/>
    <cellStyle name="Normal 5 2 2 3 2 4" xfId="30828" xr:uid="{00000000-0005-0000-0000-00006DAA0000}"/>
    <cellStyle name="Normal 5 2 2 3 2 5" xfId="30829" xr:uid="{00000000-0005-0000-0000-00006EAA0000}"/>
    <cellStyle name="Normal 5 2 2 3 2_AVA DVA EL" xfId="30830" xr:uid="{00000000-0005-0000-0000-00006FAA0000}"/>
    <cellStyle name="Normal 5 2 2 3 3" xfId="30831" xr:uid="{00000000-0005-0000-0000-000070AA0000}"/>
    <cellStyle name="Normal 5 2 2 3 3 2" xfId="30832" xr:uid="{00000000-0005-0000-0000-000071AA0000}"/>
    <cellStyle name="Normal 5 2 2 3 3 3" xfId="30833" xr:uid="{00000000-0005-0000-0000-000072AA0000}"/>
    <cellStyle name="Normal 5 2 2 3 3_AVA DVA EL" xfId="30834" xr:uid="{00000000-0005-0000-0000-000073AA0000}"/>
    <cellStyle name="Normal 5 2 2 3 4" xfId="30835" xr:uid="{00000000-0005-0000-0000-000074AA0000}"/>
    <cellStyle name="Normal 5 2 2 3 4 2" xfId="30836" xr:uid="{00000000-0005-0000-0000-000075AA0000}"/>
    <cellStyle name="Normal 5 2 2 3 4 3" xfId="30837" xr:uid="{00000000-0005-0000-0000-000076AA0000}"/>
    <cellStyle name="Normal 5 2 2 3 4_AVA DVA EL" xfId="30838" xr:uid="{00000000-0005-0000-0000-000077AA0000}"/>
    <cellStyle name="Normal 5 2 2 3 5" xfId="30839" xr:uid="{00000000-0005-0000-0000-000078AA0000}"/>
    <cellStyle name="Normal 5 2 2 3 5 2" xfId="30840" xr:uid="{00000000-0005-0000-0000-000079AA0000}"/>
    <cellStyle name="Normal 5 2 2 3 5 3" xfId="30841" xr:uid="{00000000-0005-0000-0000-00007AAA0000}"/>
    <cellStyle name="Normal 5 2 2 3 5_AVA DVA EL" xfId="30842" xr:uid="{00000000-0005-0000-0000-00007BAA0000}"/>
    <cellStyle name="Normal 5 2 2 3 6" xfId="30843" xr:uid="{00000000-0005-0000-0000-00007CAA0000}"/>
    <cellStyle name="Normal 5 2 2 3 6 2" xfId="30844" xr:uid="{00000000-0005-0000-0000-00007DAA0000}"/>
    <cellStyle name="Normal 5 2 2 3 6 3" xfId="30845" xr:uid="{00000000-0005-0000-0000-00007EAA0000}"/>
    <cellStyle name="Normal 5 2 2 3 6_AVA DVA EL" xfId="30846" xr:uid="{00000000-0005-0000-0000-00007FAA0000}"/>
    <cellStyle name="Normal 5 2 2 3 7" xfId="30847" xr:uid="{00000000-0005-0000-0000-000080AA0000}"/>
    <cellStyle name="Normal 5 2 2 3 7 2" xfId="30848" xr:uid="{00000000-0005-0000-0000-000081AA0000}"/>
    <cellStyle name="Normal 5 2 2 3 7 3" xfId="30849" xr:uid="{00000000-0005-0000-0000-000082AA0000}"/>
    <cellStyle name="Normal 5 2 2 3 7_AVA DVA EL" xfId="30850" xr:uid="{00000000-0005-0000-0000-000083AA0000}"/>
    <cellStyle name="Normal 5 2 2 3 8" xfId="30851" xr:uid="{00000000-0005-0000-0000-000084AA0000}"/>
    <cellStyle name="Normal 5 2 2 3 8 2" xfId="30852" xr:uid="{00000000-0005-0000-0000-000085AA0000}"/>
    <cellStyle name="Normal 5 2 2 3 8 3" xfId="30853" xr:uid="{00000000-0005-0000-0000-000086AA0000}"/>
    <cellStyle name="Normal 5 2 2 3 8_AVA DVA EL" xfId="30854" xr:uid="{00000000-0005-0000-0000-000087AA0000}"/>
    <cellStyle name="Normal 5 2 2 3 9" xfId="30855" xr:uid="{00000000-0005-0000-0000-000088AA0000}"/>
    <cellStyle name="Normal 5 2 2 3 9 2" xfId="30856" xr:uid="{00000000-0005-0000-0000-000089AA0000}"/>
    <cellStyle name="Normal 5 2 2 3 9 3" xfId="30857" xr:uid="{00000000-0005-0000-0000-00008AAA0000}"/>
    <cellStyle name="Normal 5 2 2 3 9_AVA DVA EL" xfId="30858" xr:uid="{00000000-0005-0000-0000-00008BAA0000}"/>
    <cellStyle name="Normal 5 2 2 3_AVA DVA EL" xfId="30859" xr:uid="{00000000-0005-0000-0000-00008CAA0000}"/>
    <cellStyle name="Normal 5 2 2 4" xfId="30860" xr:uid="{00000000-0005-0000-0000-00008DAA0000}"/>
    <cellStyle name="Normal 5 2 2 4 2" xfId="30861" xr:uid="{00000000-0005-0000-0000-00008EAA0000}"/>
    <cellStyle name="Normal 5 2 2 4 2 2" xfId="30862" xr:uid="{00000000-0005-0000-0000-00008FAA0000}"/>
    <cellStyle name="Normal 5 2 2 4 2 3" xfId="30863" xr:uid="{00000000-0005-0000-0000-000090AA0000}"/>
    <cellStyle name="Normal 5 2 2 4 2_AVA DVA EL" xfId="30864" xr:uid="{00000000-0005-0000-0000-000091AA0000}"/>
    <cellStyle name="Normal 5 2 2 4 3" xfId="30865" xr:uid="{00000000-0005-0000-0000-000092AA0000}"/>
    <cellStyle name="Normal 5 2 2 4 3 2" xfId="30866" xr:uid="{00000000-0005-0000-0000-000093AA0000}"/>
    <cellStyle name="Normal 5 2 2 4 3 3" xfId="30867" xr:uid="{00000000-0005-0000-0000-000094AA0000}"/>
    <cellStyle name="Normal 5 2 2 4 3_AVA DVA EL" xfId="30868" xr:uid="{00000000-0005-0000-0000-000095AA0000}"/>
    <cellStyle name="Normal 5 2 2 4 4" xfId="30869" xr:uid="{00000000-0005-0000-0000-000096AA0000}"/>
    <cellStyle name="Normal 5 2 2 4 5" xfId="30870" xr:uid="{00000000-0005-0000-0000-000097AA0000}"/>
    <cellStyle name="Normal 5 2 2 4_AVA DVA EL" xfId="30871" xr:uid="{00000000-0005-0000-0000-000098AA0000}"/>
    <cellStyle name="Normal 5 2 2 5" xfId="30872" xr:uid="{00000000-0005-0000-0000-000099AA0000}"/>
    <cellStyle name="Normal 5 2 2 5 2" xfId="30873" xr:uid="{00000000-0005-0000-0000-00009AAA0000}"/>
    <cellStyle name="Normal 5 2 2 5 3" xfId="30874" xr:uid="{00000000-0005-0000-0000-00009BAA0000}"/>
    <cellStyle name="Normal 5 2 2 5_AVA DVA EL" xfId="30875" xr:uid="{00000000-0005-0000-0000-00009CAA0000}"/>
    <cellStyle name="Normal 5 2 2 6" xfId="30876" xr:uid="{00000000-0005-0000-0000-00009DAA0000}"/>
    <cellStyle name="Normal 5 2 2 6 2" xfId="30877" xr:uid="{00000000-0005-0000-0000-00009EAA0000}"/>
    <cellStyle name="Normal 5 2 2 6 3" xfId="30878" xr:uid="{00000000-0005-0000-0000-00009FAA0000}"/>
    <cellStyle name="Normal 5 2 2 6_AVA DVA EL" xfId="30879" xr:uid="{00000000-0005-0000-0000-0000A0AA0000}"/>
    <cellStyle name="Normal 5 2 2 7" xfId="30880" xr:uid="{00000000-0005-0000-0000-0000A1AA0000}"/>
    <cellStyle name="Normal 5 2 2 7 2" xfId="30881" xr:uid="{00000000-0005-0000-0000-0000A2AA0000}"/>
    <cellStyle name="Normal 5 2 2 7 3" xfId="30882" xr:uid="{00000000-0005-0000-0000-0000A3AA0000}"/>
    <cellStyle name="Normal 5 2 2 7_AVA DVA EL" xfId="30883" xr:uid="{00000000-0005-0000-0000-0000A4AA0000}"/>
    <cellStyle name="Normal 5 2 2 8" xfId="30884" xr:uid="{00000000-0005-0000-0000-0000A5AA0000}"/>
    <cellStyle name="Normal 5 2 2 8 2" xfId="30885" xr:uid="{00000000-0005-0000-0000-0000A6AA0000}"/>
    <cellStyle name="Normal 5 2 2 8 3" xfId="30886" xr:uid="{00000000-0005-0000-0000-0000A7AA0000}"/>
    <cellStyle name="Normal 5 2 2 8_AVA DVA EL" xfId="30887" xr:uid="{00000000-0005-0000-0000-0000A8AA0000}"/>
    <cellStyle name="Normal 5 2 2 9" xfId="30888" xr:uid="{00000000-0005-0000-0000-0000A9AA0000}"/>
    <cellStyle name="Normal 5 2 2 9 2" xfId="30889" xr:uid="{00000000-0005-0000-0000-0000AAAA0000}"/>
    <cellStyle name="Normal 5 2 2 9 3" xfId="30890" xr:uid="{00000000-0005-0000-0000-0000ABAA0000}"/>
    <cellStyle name="Normal 5 2 2 9_AVA DVA EL" xfId="30891" xr:uid="{00000000-0005-0000-0000-0000ACAA0000}"/>
    <cellStyle name="Normal 5 2 2_A01" xfId="35963" xr:uid="{00000000-0005-0000-0000-0000ADAA0000}"/>
    <cellStyle name="Normal 5 2 20" xfId="50633" xr:uid="{00000000-0005-0000-0000-0000AEAA0000}"/>
    <cellStyle name="Normal 5 2 21" xfId="50634" xr:uid="{00000000-0005-0000-0000-0000AFAA0000}"/>
    <cellStyle name="Normal 5 2 3" xfId="8531" xr:uid="{00000000-0005-0000-0000-0000B0AA0000}"/>
    <cellStyle name="Normal 5 2 3 10" xfId="30892" xr:uid="{00000000-0005-0000-0000-0000B1AA0000}"/>
    <cellStyle name="Normal 5 2 3 10 2" xfId="30893" xr:uid="{00000000-0005-0000-0000-0000B2AA0000}"/>
    <cellStyle name="Normal 5 2 3 10 3" xfId="30894" xr:uid="{00000000-0005-0000-0000-0000B3AA0000}"/>
    <cellStyle name="Normal 5 2 3 10_AVA DVA EL" xfId="30895" xr:uid="{00000000-0005-0000-0000-0000B4AA0000}"/>
    <cellStyle name="Normal 5 2 3 11" xfId="30896" xr:uid="{00000000-0005-0000-0000-0000B5AA0000}"/>
    <cellStyle name="Normal 5 2 3 11 2" xfId="30897" xr:uid="{00000000-0005-0000-0000-0000B6AA0000}"/>
    <cellStyle name="Normal 5 2 3 11 3" xfId="30898" xr:uid="{00000000-0005-0000-0000-0000B7AA0000}"/>
    <cellStyle name="Normal 5 2 3 11_AVA DVA EL" xfId="30899" xr:uid="{00000000-0005-0000-0000-0000B8AA0000}"/>
    <cellStyle name="Normal 5 2 3 12" xfId="30900" xr:uid="{00000000-0005-0000-0000-0000B9AA0000}"/>
    <cellStyle name="Normal 5 2 3 12 2" xfId="30901" xr:uid="{00000000-0005-0000-0000-0000BAAA0000}"/>
    <cellStyle name="Normal 5 2 3 12 3" xfId="30902" xr:uid="{00000000-0005-0000-0000-0000BBAA0000}"/>
    <cellStyle name="Normal 5 2 3 12_AVA DVA EL" xfId="30903" xr:uid="{00000000-0005-0000-0000-0000BCAA0000}"/>
    <cellStyle name="Normal 5 2 3 13" xfId="30904" xr:uid="{00000000-0005-0000-0000-0000BDAA0000}"/>
    <cellStyle name="Normal 5 2 3 14" xfId="50635" xr:uid="{00000000-0005-0000-0000-0000BEAA0000}"/>
    <cellStyle name="Normal 5 2 3 2" xfId="30905" xr:uid="{00000000-0005-0000-0000-0000BFAA0000}"/>
    <cellStyle name="Normal 5 2 3 2 10" xfId="30906" xr:uid="{00000000-0005-0000-0000-0000C0AA0000}"/>
    <cellStyle name="Normal 5 2 3 2 10 2" xfId="30907" xr:uid="{00000000-0005-0000-0000-0000C1AA0000}"/>
    <cellStyle name="Normal 5 2 3 2 10 3" xfId="30908" xr:uid="{00000000-0005-0000-0000-0000C2AA0000}"/>
    <cellStyle name="Normal 5 2 3 2 10_AVA DVA EL" xfId="30909" xr:uid="{00000000-0005-0000-0000-0000C3AA0000}"/>
    <cellStyle name="Normal 5 2 3 2 11" xfId="30910" xr:uid="{00000000-0005-0000-0000-0000C4AA0000}"/>
    <cellStyle name="Normal 5 2 3 2 12" xfId="30911" xr:uid="{00000000-0005-0000-0000-0000C5AA0000}"/>
    <cellStyle name="Normal 5 2 3 2 2" xfId="30912" xr:uid="{00000000-0005-0000-0000-0000C6AA0000}"/>
    <cellStyle name="Normal 5 2 3 2 2 10" xfId="30913" xr:uid="{00000000-0005-0000-0000-0000C7AA0000}"/>
    <cellStyle name="Normal 5 2 3 2 2 11" xfId="30914" xr:uid="{00000000-0005-0000-0000-0000C8AA0000}"/>
    <cellStyle name="Normal 5 2 3 2 2 2" xfId="30915" xr:uid="{00000000-0005-0000-0000-0000C9AA0000}"/>
    <cellStyle name="Normal 5 2 3 2 2 2 2" xfId="30916" xr:uid="{00000000-0005-0000-0000-0000CAAA0000}"/>
    <cellStyle name="Normal 5 2 3 2 2 2 2 2" xfId="30917" xr:uid="{00000000-0005-0000-0000-0000CBAA0000}"/>
    <cellStyle name="Normal 5 2 3 2 2 2 2 3" xfId="30918" xr:uid="{00000000-0005-0000-0000-0000CCAA0000}"/>
    <cellStyle name="Normal 5 2 3 2 2 2 2_AVA DVA EL" xfId="30919" xr:uid="{00000000-0005-0000-0000-0000CDAA0000}"/>
    <cellStyle name="Normal 5 2 3 2 2 2 3" xfId="30920" xr:uid="{00000000-0005-0000-0000-0000CEAA0000}"/>
    <cellStyle name="Normal 5 2 3 2 2 2 3 2" xfId="30921" xr:uid="{00000000-0005-0000-0000-0000CFAA0000}"/>
    <cellStyle name="Normal 5 2 3 2 2 2 3 3" xfId="30922" xr:uid="{00000000-0005-0000-0000-0000D0AA0000}"/>
    <cellStyle name="Normal 5 2 3 2 2 2 3_AVA DVA EL" xfId="30923" xr:uid="{00000000-0005-0000-0000-0000D1AA0000}"/>
    <cellStyle name="Normal 5 2 3 2 2 2 4" xfId="30924" xr:uid="{00000000-0005-0000-0000-0000D2AA0000}"/>
    <cellStyle name="Normal 5 2 3 2 2 2 5" xfId="30925" xr:uid="{00000000-0005-0000-0000-0000D3AA0000}"/>
    <cellStyle name="Normal 5 2 3 2 2 2_AVA DVA EL" xfId="30926" xr:uid="{00000000-0005-0000-0000-0000D4AA0000}"/>
    <cellStyle name="Normal 5 2 3 2 2 3" xfId="30927" xr:uid="{00000000-0005-0000-0000-0000D5AA0000}"/>
    <cellStyle name="Normal 5 2 3 2 2 3 2" xfId="30928" xr:uid="{00000000-0005-0000-0000-0000D6AA0000}"/>
    <cellStyle name="Normal 5 2 3 2 2 3 3" xfId="30929" xr:uid="{00000000-0005-0000-0000-0000D7AA0000}"/>
    <cellStyle name="Normal 5 2 3 2 2 3_AVA DVA EL" xfId="30930" xr:uid="{00000000-0005-0000-0000-0000D8AA0000}"/>
    <cellStyle name="Normal 5 2 3 2 2 4" xfId="30931" xr:uid="{00000000-0005-0000-0000-0000D9AA0000}"/>
    <cellStyle name="Normal 5 2 3 2 2 4 2" xfId="30932" xr:uid="{00000000-0005-0000-0000-0000DAAA0000}"/>
    <cellStyle name="Normal 5 2 3 2 2 4 3" xfId="30933" xr:uid="{00000000-0005-0000-0000-0000DBAA0000}"/>
    <cellStyle name="Normal 5 2 3 2 2 4_AVA DVA EL" xfId="30934" xr:uid="{00000000-0005-0000-0000-0000DCAA0000}"/>
    <cellStyle name="Normal 5 2 3 2 2 5" xfId="30935" xr:uid="{00000000-0005-0000-0000-0000DDAA0000}"/>
    <cellStyle name="Normal 5 2 3 2 2 5 2" xfId="30936" xr:uid="{00000000-0005-0000-0000-0000DEAA0000}"/>
    <cellStyle name="Normal 5 2 3 2 2 5 3" xfId="30937" xr:uid="{00000000-0005-0000-0000-0000DFAA0000}"/>
    <cellStyle name="Normal 5 2 3 2 2 5_AVA DVA EL" xfId="30938" xr:uid="{00000000-0005-0000-0000-0000E0AA0000}"/>
    <cellStyle name="Normal 5 2 3 2 2 6" xfId="30939" xr:uid="{00000000-0005-0000-0000-0000E1AA0000}"/>
    <cellStyle name="Normal 5 2 3 2 2 6 2" xfId="30940" xr:uid="{00000000-0005-0000-0000-0000E2AA0000}"/>
    <cellStyle name="Normal 5 2 3 2 2 6 3" xfId="30941" xr:uid="{00000000-0005-0000-0000-0000E3AA0000}"/>
    <cellStyle name="Normal 5 2 3 2 2 6_AVA DVA EL" xfId="30942" xr:uid="{00000000-0005-0000-0000-0000E4AA0000}"/>
    <cellStyle name="Normal 5 2 3 2 2 7" xfId="30943" xr:uid="{00000000-0005-0000-0000-0000E5AA0000}"/>
    <cellStyle name="Normal 5 2 3 2 2 7 2" xfId="30944" xr:uid="{00000000-0005-0000-0000-0000E6AA0000}"/>
    <cellStyle name="Normal 5 2 3 2 2 7 3" xfId="30945" xr:uid="{00000000-0005-0000-0000-0000E7AA0000}"/>
    <cellStyle name="Normal 5 2 3 2 2 7_AVA DVA EL" xfId="30946" xr:uid="{00000000-0005-0000-0000-0000E8AA0000}"/>
    <cellStyle name="Normal 5 2 3 2 2 8" xfId="30947" xr:uid="{00000000-0005-0000-0000-0000E9AA0000}"/>
    <cellStyle name="Normal 5 2 3 2 2 8 2" xfId="30948" xr:uid="{00000000-0005-0000-0000-0000EAAA0000}"/>
    <cellStyle name="Normal 5 2 3 2 2 8 3" xfId="30949" xr:uid="{00000000-0005-0000-0000-0000EBAA0000}"/>
    <cellStyle name="Normal 5 2 3 2 2 8_AVA DVA EL" xfId="30950" xr:uid="{00000000-0005-0000-0000-0000ECAA0000}"/>
    <cellStyle name="Normal 5 2 3 2 2 9" xfId="30951" xr:uid="{00000000-0005-0000-0000-0000EDAA0000}"/>
    <cellStyle name="Normal 5 2 3 2 2 9 2" xfId="30952" xr:uid="{00000000-0005-0000-0000-0000EEAA0000}"/>
    <cellStyle name="Normal 5 2 3 2 2 9 3" xfId="30953" xr:uid="{00000000-0005-0000-0000-0000EFAA0000}"/>
    <cellStyle name="Normal 5 2 3 2 2 9_AVA DVA EL" xfId="30954" xr:uid="{00000000-0005-0000-0000-0000F0AA0000}"/>
    <cellStyle name="Normal 5 2 3 2 2_AVA DVA EL" xfId="30955" xr:uid="{00000000-0005-0000-0000-0000F1AA0000}"/>
    <cellStyle name="Normal 5 2 3 2 3" xfId="30956" xr:uid="{00000000-0005-0000-0000-0000F2AA0000}"/>
    <cellStyle name="Normal 5 2 3 2 3 2" xfId="30957" xr:uid="{00000000-0005-0000-0000-0000F3AA0000}"/>
    <cellStyle name="Normal 5 2 3 2 3 2 2" xfId="30958" xr:uid="{00000000-0005-0000-0000-0000F4AA0000}"/>
    <cellStyle name="Normal 5 2 3 2 3 2 3" xfId="30959" xr:uid="{00000000-0005-0000-0000-0000F5AA0000}"/>
    <cellStyle name="Normal 5 2 3 2 3 2_AVA DVA EL" xfId="30960" xr:uid="{00000000-0005-0000-0000-0000F6AA0000}"/>
    <cellStyle name="Normal 5 2 3 2 3 3" xfId="30961" xr:uid="{00000000-0005-0000-0000-0000F7AA0000}"/>
    <cellStyle name="Normal 5 2 3 2 3 3 2" xfId="30962" xr:uid="{00000000-0005-0000-0000-0000F8AA0000}"/>
    <cellStyle name="Normal 5 2 3 2 3 3 3" xfId="30963" xr:uid="{00000000-0005-0000-0000-0000F9AA0000}"/>
    <cellStyle name="Normal 5 2 3 2 3 3_AVA DVA EL" xfId="30964" xr:uid="{00000000-0005-0000-0000-0000FAAA0000}"/>
    <cellStyle name="Normal 5 2 3 2 3 4" xfId="30965" xr:uid="{00000000-0005-0000-0000-0000FBAA0000}"/>
    <cellStyle name="Normal 5 2 3 2 3 5" xfId="30966" xr:uid="{00000000-0005-0000-0000-0000FCAA0000}"/>
    <cellStyle name="Normal 5 2 3 2 3_AVA DVA EL" xfId="30967" xr:uid="{00000000-0005-0000-0000-0000FDAA0000}"/>
    <cellStyle name="Normal 5 2 3 2 4" xfId="30968" xr:uid="{00000000-0005-0000-0000-0000FEAA0000}"/>
    <cellStyle name="Normal 5 2 3 2 4 2" xfId="30969" xr:uid="{00000000-0005-0000-0000-0000FFAA0000}"/>
    <cellStyle name="Normal 5 2 3 2 4 3" xfId="30970" xr:uid="{00000000-0005-0000-0000-000000AB0000}"/>
    <cellStyle name="Normal 5 2 3 2 4_AVA DVA EL" xfId="30971" xr:uid="{00000000-0005-0000-0000-000001AB0000}"/>
    <cellStyle name="Normal 5 2 3 2 5" xfId="30972" xr:uid="{00000000-0005-0000-0000-000002AB0000}"/>
    <cellStyle name="Normal 5 2 3 2 5 2" xfId="30973" xr:uid="{00000000-0005-0000-0000-000003AB0000}"/>
    <cellStyle name="Normal 5 2 3 2 5 3" xfId="30974" xr:uid="{00000000-0005-0000-0000-000004AB0000}"/>
    <cellStyle name="Normal 5 2 3 2 5_AVA DVA EL" xfId="30975" xr:uid="{00000000-0005-0000-0000-000005AB0000}"/>
    <cellStyle name="Normal 5 2 3 2 6" xfId="30976" xr:uid="{00000000-0005-0000-0000-000006AB0000}"/>
    <cellStyle name="Normal 5 2 3 2 6 2" xfId="30977" xr:uid="{00000000-0005-0000-0000-000007AB0000}"/>
    <cellStyle name="Normal 5 2 3 2 6 3" xfId="30978" xr:uid="{00000000-0005-0000-0000-000008AB0000}"/>
    <cellStyle name="Normal 5 2 3 2 6_AVA DVA EL" xfId="30979" xr:uid="{00000000-0005-0000-0000-000009AB0000}"/>
    <cellStyle name="Normal 5 2 3 2 7" xfId="30980" xr:uid="{00000000-0005-0000-0000-00000AAB0000}"/>
    <cellStyle name="Normal 5 2 3 2 7 2" xfId="30981" xr:uid="{00000000-0005-0000-0000-00000BAB0000}"/>
    <cellStyle name="Normal 5 2 3 2 7 3" xfId="30982" xr:uid="{00000000-0005-0000-0000-00000CAB0000}"/>
    <cellStyle name="Normal 5 2 3 2 7_AVA DVA EL" xfId="30983" xr:uid="{00000000-0005-0000-0000-00000DAB0000}"/>
    <cellStyle name="Normal 5 2 3 2 8" xfId="30984" xr:uid="{00000000-0005-0000-0000-00000EAB0000}"/>
    <cellStyle name="Normal 5 2 3 2 8 2" xfId="30985" xr:uid="{00000000-0005-0000-0000-00000FAB0000}"/>
    <cellStyle name="Normal 5 2 3 2 8 3" xfId="30986" xr:uid="{00000000-0005-0000-0000-000010AB0000}"/>
    <cellStyle name="Normal 5 2 3 2 8_AVA DVA EL" xfId="30987" xr:uid="{00000000-0005-0000-0000-000011AB0000}"/>
    <cellStyle name="Normal 5 2 3 2 9" xfId="30988" xr:uid="{00000000-0005-0000-0000-000012AB0000}"/>
    <cellStyle name="Normal 5 2 3 2 9 2" xfId="30989" xr:uid="{00000000-0005-0000-0000-000013AB0000}"/>
    <cellStyle name="Normal 5 2 3 2 9 3" xfId="30990" xr:uid="{00000000-0005-0000-0000-000014AB0000}"/>
    <cellStyle name="Normal 5 2 3 2 9_AVA DVA EL" xfId="30991" xr:uid="{00000000-0005-0000-0000-000015AB0000}"/>
    <cellStyle name="Normal 5 2 3 2_AVA DVA EL" xfId="30992" xr:uid="{00000000-0005-0000-0000-000016AB0000}"/>
    <cellStyle name="Normal 5 2 3 3" xfId="30993" xr:uid="{00000000-0005-0000-0000-000017AB0000}"/>
    <cellStyle name="Normal 5 2 3 3 10" xfId="30994" xr:uid="{00000000-0005-0000-0000-000018AB0000}"/>
    <cellStyle name="Normal 5 2 3 3 11" xfId="30995" xr:uid="{00000000-0005-0000-0000-000019AB0000}"/>
    <cellStyle name="Normal 5 2 3 3 2" xfId="30996" xr:uid="{00000000-0005-0000-0000-00001AAB0000}"/>
    <cellStyle name="Normal 5 2 3 3 2 2" xfId="30997" xr:uid="{00000000-0005-0000-0000-00001BAB0000}"/>
    <cellStyle name="Normal 5 2 3 3 2 2 2" xfId="30998" xr:uid="{00000000-0005-0000-0000-00001CAB0000}"/>
    <cellStyle name="Normal 5 2 3 3 2 2 3" xfId="30999" xr:uid="{00000000-0005-0000-0000-00001DAB0000}"/>
    <cellStyle name="Normal 5 2 3 3 2 2_AVA DVA EL" xfId="31000" xr:uid="{00000000-0005-0000-0000-00001EAB0000}"/>
    <cellStyle name="Normal 5 2 3 3 2 3" xfId="31001" xr:uid="{00000000-0005-0000-0000-00001FAB0000}"/>
    <cellStyle name="Normal 5 2 3 3 2 3 2" xfId="31002" xr:uid="{00000000-0005-0000-0000-000020AB0000}"/>
    <cellStyle name="Normal 5 2 3 3 2 3 3" xfId="31003" xr:uid="{00000000-0005-0000-0000-000021AB0000}"/>
    <cellStyle name="Normal 5 2 3 3 2 3_AVA DVA EL" xfId="31004" xr:uid="{00000000-0005-0000-0000-000022AB0000}"/>
    <cellStyle name="Normal 5 2 3 3 2 4" xfId="31005" xr:uid="{00000000-0005-0000-0000-000023AB0000}"/>
    <cellStyle name="Normal 5 2 3 3 2 5" xfId="31006" xr:uid="{00000000-0005-0000-0000-000024AB0000}"/>
    <cellStyle name="Normal 5 2 3 3 2_AVA DVA EL" xfId="31007" xr:uid="{00000000-0005-0000-0000-000025AB0000}"/>
    <cellStyle name="Normal 5 2 3 3 3" xfId="31008" xr:uid="{00000000-0005-0000-0000-000026AB0000}"/>
    <cellStyle name="Normal 5 2 3 3 3 2" xfId="31009" xr:uid="{00000000-0005-0000-0000-000027AB0000}"/>
    <cellStyle name="Normal 5 2 3 3 3 3" xfId="31010" xr:uid="{00000000-0005-0000-0000-000028AB0000}"/>
    <cellStyle name="Normal 5 2 3 3 3_AVA DVA EL" xfId="31011" xr:uid="{00000000-0005-0000-0000-000029AB0000}"/>
    <cellStyle name="Normal 5 2 3 3 4" xfId="31012" xr:uid="{00000000-0005-0000-0000-00002AAB0000}"/>
    <cellStyle name="Normal 5 2 3 3 4 2" xfId="31013" xr:uid="{00000000-0005-0000-0000-00002BAB0000}"/>
    <cellStyle name="Normal 5 2 3 3 4 3" xfId="31014" xr:uid="{00000000-0005-0000-0000-00002CAB0000}"/>
    <cellStyle name="Normal 5 2 3 3 4_AVA DVA EL" xfId="31015" xr:uid="{00000000-0005-0000-0000-00002DAB0000}"/>
    <cellStyle name="Normal 5 2 3 3 5" xfId="31016" xr:uid="{00000000-0005-0000-0000-00002EAB0000}"/>
    <cellStyle name="Normal 5 2 3 3 5 2" xfId="31017" xr:uid="{00000000-0005-0000-0000-00002FAB0000}"/>
    <cellStyle name="Normal 5 2 3 3 5 3" xfId="31018" xr:uid="{00000000-0005-0000-0000-000030AB0000}"/>
    <cellStyle name="Normal 5 2 3 3 5_AVA DVA EL" xfId="31019" xr:uid="{00000000-0005-0000-0000-000031AB0000}"/>
    <cellStyle name="Normal 5 2 3 3 6" xfId="31020" xr:uid="{00000000-0005-0000-0000-000032AB0000}"/>
    <cellStyle name="Normal 5 2 3 3 6 2" xfId="31021" xr:uid="{00000000-0005-0000-0000-000033AB0000}"/>
    <cellStyle name="Normal 5 2 3 3 6 3" xfId="31022" xr:uid="{00000000-0005-0000-0000-000034AB0000}"/>
    <cellStyle name="Normal 5 2 3 3 6_AVA DVA EL" xfId="31023" xr:uid="{00000000-0005-0000-0000-000035AB0000}"/>
    <cellStyle name="Normal 5 2 3 3 7" xfId="31024" xr:uid="{00000000-0005-0000-0000-000036AB0000}"/>
    <cellStyle name="Normal 5 2 3 3 7 2" xfId="31025" xr:uid="{00000000-0005-0000-0000-000037AB0000}"/>
    <cellStyle name="Normal 5 2 3 3 7 3" xfId="31026" xr:uid="{00000000-0005-0000-0000-000038AB0000}"/>
    <cellStyle name="Normal 5 2 3 3 7_AVA DVA EL" xfId="31027" xr:uid="{00000000-0005-0000-0000-000039AB0000}"/>
    <cellStyle name="Normal 5 2 3 3 8" xfId="31028" xr:uid="{00000000-0005-0000-0000-00003AAB0000}"/>
    <cellStyle name="Normal 5 2 3 3 8 2" xfId="31029" xr:uid="{00000000-0005-0000-0000-00003BAB0000}"/>
    <cellStyle name="Normal 5 2 3 3 8 3" xfId="31030" xr:uid="{00000000-0005-0000-0000-00003CAB0000}"/>
    <cellStyle name="Normal 5 2 3 3 8_AVA DVA EL" xfId="31031" xr:uid="{00000000-0005-0000-0000-00003DAB0000}"/>
    <cellStyle name="Normal 5 2 3 3 9" xfId="31032" xr:uid="{00000000-0005-0000-0000-00003EAB0000}"/>
    <cellStyle name="Normal 5 2 3 3 9 2" xfId="31033" xr:uid="{00000000-0005-0000-0000-00003FAB0000}"/>
    <cellStyle name="Normal 5 2 3 3 9 3" xfId="31034" xr:uid="{00000000-0005-0000-0000-000040AB0000}"/>
    <cellStyle name="Normal 5 2 3 3 9_AVA DVA EL" xfId="31035" xr:uid="{00000000-0005-0000-0000-000041AB0000}"/>
    <cellStyle name="Normal 5 2 3 3_AVA DVA EL" xfId="31036" xr:uid="{00000000-0005-0000-0000-000042AB0000}"/>
    <cellStyle name="Normal 5 2 3 4" xfId="31037" xr:uid="{00000000-0005-0000-0000-000043AB0000}"/>
    <cellStyle name="Normal 5 2 3 4 2" xfId="31038" xr:uid="{00000000-0005-0000-0000-000044AB0000}"/>
    <cellStyle name="Normal 5 2 3 4 2 2" xfId="31039" xr:uid="{00000000-0005-0000-0000-000045AB0000}"/>
    <cellStyle name="Normal 5 2 3 4 2 3" xfId="31040" xr:uid="{00000000-0005-0000-0000-000046AB0000}"/>
    <cellStyle name="Normal 5 2 3 4 2_AVA DVA EL" xfId="31041" xr:uid="{00000000-0005-0000-0000-000047AB0000}"/>
    <cellStyle name="Normal 5 2 3 4 3" xfId="31042" xr:uid="{00000000-0005-0000-0000-000048AB0000}"/>
    <cellStyle name="Normal 5 2 3 4 3 2" xfId="31043" xr:uid="{00000000-0005-0000-0000-000049AB0000}"/>
    <cellStyle name="Normal 5 2 3 4 3 3" xfId="31044" xr:uid="{00000000-0005-0000-0000-00004AAB0000}"/>
    <cellStyle name="Normal 5 2 3 4 3_AVA DVA EL" xfId="31045" xr:uid="{00000000-0005-0000-0000-00004BAB0000}"/>
    <cellStyle name="Normal 5 2 3 4 4" xfId="31046" xr:uid="{00000000-0005-0000-0000-00004CAB0000}"/>
    <cellStyle name="Normal 5 2 3 4 5" xfId="31047" xr:uid="{00000000-0005-0000-0000-00004DAB0000}"/>
    <cellStyle name="Normal 5 2 3 4_AVA DVA EL" xfId="31048" xr:uid="{00000000-0005-0000-0000-00004EAB0000}"/>
    <cellStyle name="Normal 5 2 3 5" xfId="31049" xr:uid="{00000000-0005-0000-0000-00004FAB0000}"/>
    <cellStyle name="Normal 5 2 3 5 2" xfId="31050" xr:uid="{00000000-0005-0000-0000-000050AB0000}"/>
    <cellStyle name="Normal 5 2 3 5 3" xfId="31051" xr:uid="{00000000-0005-0000-0000-000051AB0000}"/>
    <cellStyle name="Normal 5 2 3 5_AVA DVA EL" xfId="31052" xr:uid="{00000000-0005-0000-0000-000052AB0000}"/>
    <cellStyle name="Normal 5 2 3 6" xfId="31053" xr:uid="{00000000-0005-0000-0000-000053AB0000}"/>
    <cellStyle name="Normal 5 2 3 6 2" xfId="31054" xr:uid="{00000000-0005-0000-0000-000054AB0000}"/>
    <cellStyle name="Normal 5 2 3 6 3" xfId="31055" xr:uid="{00000000-0005-0000-0000-000055AB0000}"/>
    <cellStyle name="Normal 5 2 3 6_AVA DVA EL" xfId="31056" xr:uid="{00000000-0005-0000-0000-000056AB0000}"/>
    <cellStyle name="Normal 5 2 3 7" xfId="31057" xr:uid="{00000000-0005-0000-0000-000057AB0000}"/>
    <cellStyle name="Normal 5 2 3 7 2" xfId="31058" xr:uid="{00000000-0005-0000-0000-000058AB0000}"/>
    <cellStyle name="Normal 5 2 3 7 3" xfId="31059" xr:uid="{00000000-0005-0000-0000-000059AB0000}"/>
    <cellStyle name="Normal 5 2 3 7_AVA DVA EL" xfId="31060" xr:uid="{00000000-0005-0000-0000-00005AAB0000}"/>
    <cellStyle name="Normal 5 2 3 8" xfId="31061" xr:uid="{00000000-0005-0000-0000-00005BAB0000}"/>
    <cellStyle name="Normal 5 2 3 8 2" xfId="31062" xr:uid="{00000000-0005-0000-0000-00005CAB0000}"/>
    <cellStyle name="Normal 5 2 3 8 3" xfId="31063" xr:uid="{00000000-0005-0000-0000-00005DAB0000}"/>
    <cellStyle name="Normal 5 2 3 8_AVA DVA EL" xfId="31064" xr:uid="{00000000-0005-0000-0000-00005EAB0000}"/>
    <cellStyle name="Normal 5 2 3 9" xfId="31065" xr:uid="{00000000-0005-0000-0000-00005FAB0000}"/>
    <cellStyle name="Normal 5 2 3 9 2" xfId="31066" xr:uid="{00000000-0005-0000-0000-000060AB0000}"/>
    <cellStyle name="Normal 5 2 3 9 3" xfId="31067" xr:uid="{00000000-0005-0000-0000-000061AB0000}"/>
    <cellStyle name="Normal 5 2 3 9_AVA DVA EL" xfId="31068" xr:uid="{00000000-0005-0000-0000-000062AB0000}"/>
    <cellStyle name="Normal 5 2 3_A01" xfId="35964" xr:uid="{00000000-0005-0000-0000-000063AB0000}"/>
    <cellStyle name="Normal 5 2 4" xfId="8532" xr:uid="{00000000-0005-0000-0000-000064AB0000}"/>
    <cellStyle name="Normal 5 2 4 10" xfId="31069" xr:uid="{00000000-0005-0000-0000-000065AB0000}"/>
    <cellStyle name="Normal 5 2 4 10 2" xfId="31070" xr:uid="{00000000-0005-0000-0000-000066AB0000}"/>
    <cellStyle name="Normal 5 2 4 10 3" xfId="31071" xr:uid="{00000000-0005-0000-0000-000067AB0000}"/>
    <cellStyle name="Normal 5 2 4 10_AVA DVA EL" xfId="31072" xr:uid="{00000000-0005-0000-0000-000068AB0000}"/>
    <cellStyle name="Normal 5 2 4 11" xfId="31073" xr:uid="{00000000-0005-0000-0000-000069AB0000}"/>
    <cellStyle name="Normal 5 2 4 11 2" xfId="31074" xr:uid="{00000000-0005-0000-0000-00006AAB0000}"/>
    <cellStyle name="Normal 5 2 4 11 3" xfId="31075" xr:uid="{00000000-0005-0000-0000-00006BAB0000}"/>
    <cellStyle name="Normal 5 2 4 11_AVA DVA EL" xfId="31076" xr:uid="{00000000-0005-0000-0000-00006CAB0000}"/>
    <cellStyle name="Normal 5 2 4 12" xfId="31077" xr:uid="{00000000-0005-0000-0000-00006DAB0000}"/>
    <cellStyle name="Normal 5 2 4 2" xfId="31078" xr:uid="{00000000-0005-0000-0000-00006EAB0000}"/>
    <cellStyle name="Normal 5 2 4 2 10" xfId="31079" xr:uid="{00000000-0005-0000-0000-00006FAB0000}"/>
    <cellStyle name="Normal 5 2 4 2 11" xfId="31080" xr:uid="{00000000-0005-0000-0000-000070AB0000}"/>
    <cellStyle name="Normal 5 2 4 2 2" xfId="31081" xr:uid="{00000000-0005-0000-0000-000071AB0000}"/>
    <cellStyle name="Normal 5 2 4 2 2 2" xfId="31082" xr:uid="{00000000-0005-0000-0000-000072AB0000}"/>
    <cellStyle name="Normal 5 2 4 2 2 2 2" xfId="31083" xr:uid="{00000000-0005-0000-0000-000073AB0000}"/>
    <cellStyle name="Normal 5 2 4 2 2 2 3" xfId="31084" xr:uid="{00000000-0005-0000-0000-000074AB0000}"/>
    <cellStyle name="Normal 5 2 4 2 2 2_AVA DVA EL" xfId="31085" xr:uid="{00000000-0005-0000-0000-000075AB0000}"/>
    <cellStyle name="Normal 5 2 4 2 2 3" xfId="31086" xr:uid="{00000000-0005-0000-0000-000076AB0000}"/>
    <cellStyle name="Normal 5 2 4 2 2 3 2" xfId="31087" xr:uid="{00000000-0005-0000-0000-000077AB0000}"/>
    <cellStyle name="Normal 5 2 4 2 2 3 3" xfId="31088" xr:uid="{00000000-0005-0000-0000-000078AB0000}"/>
    <cellStyle name="Normal 5 2 4 2 2 3_AVA DVA EL" xfId="31089" xr:uid="{00000000-0005-0000-0000-000079AB0000}"/>
    <cellStyle name="Normal 5 2 4 2 2 4" xfId="31090" xr:uid="{00000000-0005-0000-0000-00007AAB0000}"/>
    <cellStyle name="Normal 5 2 4 2 2 5" xfId="31091" xr:uid="{00000000-0005-0000-0000-00007BAB0000}"/>
    <cellStyle name="Normal 5 2 4 2 2_AVA DVA EL" xfId="31092" xr:uid="{00000000-0005-0000-0000-00007CAB0000}"/>
    <cellStyle name="Normal 5 2 4 2 3" xfId="31093" xr:uid="{00000000-0005-0000-0000-00007DAB0000}"/>
    <cellStyle name="Normal 5 2 4 2 3 2" xfId="31094" xr:uid="{00000000-0005-0000-0000-00007EAB0000}"/>
    <cellStyle name="Normal 5 2 4 2 3 3" xfId="31095" xr:uid="{00000000-0005-0000-0000-00007FAB0000}"/>
    <cellStyle name="Normal 5 2 4 2 3_AVA DVA EL" xfId="31096" xr:uid="{00000000-0005-0000-0000-000080AB0000}"/>
    <cellStyle name="Normal 5 2 4 2 4" xfId="31097" xr:uid="{00000000-0005-0000-0000-000081AB0000}"/>
    <cellStyle name="Normal 5 2 4 2 4 2" xfId="31098" xr:uid="{00000000-0005-0000-0000-000082AB0000}"/>
    <cellStyle name="Normal 5 2 4 2 4 3" xfId="31099" xr:uid="{00000000-0005-0000-0000-000083AB0000}"/>
    <cellStyle name="Normal 5 2 4 2 4_AVA DVA EL" xfId="31100" xr:uid="{00000000-0005-0000-0000-000084AB0000}"/>
    <cellStyle name="Normal 5 2 4 2 5" xfId="31101" xr:uid="{00000000-0005-0000-0000-000085AB0000}"/>
    <cellStyle name="Normal 5 2 4 2 5 2" xfId="31102" xr:uid="{00000000-0005-0000-0000-000086AB0000}"/>
    <cellStyle name="Normal 5 2 4 2 5 3" xfId="31103" xr:uid="{00000000-0005-0000-0000-000087AB0000}"/>
    <cellStyle name="Normal 5 2 4 2 5_AVA DVA EL" xfId="31104" xr:uid="{00000000-0005-0000-0000-000088AB0000}"/>
    <cellStyle name="Normal 5 2 4 2 6" xfId="31105" xr:uid="{00000000-0005-0000-0000-000089AB0000}"/>
    <cellStyle name="Normal 5 2 4 2 6 2" xfId="31106" xr:uid="{00000000-0005-0000-0000-00008AAB0000}"/>
    <cellStyle name="Normal 5 2 4 2 6 3" xfId="31107" xr:uid="{00000000-0005-0000-0000-00008BAB0000}"/>
    <cellStyle name="Normal 5 2 4 2 6_AVA DVA EL" xfId="31108" xr:uid="{00000000-0005-0000-0000-00008CAB0000}"/>
    <cellStyle name="Normal 5 2 4 2 7" xfId="31109" xr:uid="{00000000-0005-0000-0000-00008DAB0000}"/>
    <cellStyle name="Normal 5 2 4 2 7 2" xfId="31110" xr:uid="{00000000-0005-0000-0000-00008EAB0000}"/>
    <cellStyle name="Normal 5 2 4 2 7 3" xfId="31111" xr:uid="{00000000-0005-0000-0000-00008FAB0000}"/>
    <cellStyle name="Normal 5 2 4 2 7_AVA DVA EL" xfId="31112" xr:uid="{00000000-0005-0000-0000-000090AB0000}"/>
    <cellStyle name="Normal 5 2 4 2 8" xfId="31113" xr:uid="{00000000-0005-0000-0000-000091AB0000}"/>
    <cellStyle name="Normal 5 2 4 2 8 2" xfId="31114" xr:uid="{00000000-0005-0000-0000-000092AB0000}"/>
    <cellStyle name="Normal 5 2 4 2 8 3" xfId="31115" xr:uid="{00000000-0005-0000-0000-000093AB0000}"/>
    <cellStyle name="Normal 5 2 4 2 8_AVA DVA EL" xfId="31116" xr:uid="{00000000-0005-0000-0000-000094AB0000}"/>
    <cellStyle name="Normal 5 2 4 2 9" xfId="31117" xr:uid="{00000000-0005-0000-0000-000095AB0000}"/>
    <cellStyle name="Normal 5 2 4 2 9 2" xfId="31118" xr:uid="{00000000-0005-0000-0000-000096AB0000}"/>
    <cellStyle name="Normal 5 2 4 2 9 3" xfId="31119" xr:uid="{00000000-0005-0000-0000-000097AB0000}"/>
    <cellStyle name="Normal 5 2 4 2 9_AVA DVA EL" xfId="31120" xr:uid="{00000000-0005-0000-0000-000098AB0000}"/>
    <cellStyle name="Normal 5 2 4 2_AVA DVA EL" xfId="31121" xr:uid="{00000000-0005-0000-0000-000099AB0000}"/>
    <cellStyle name="Normal 5 2 4 3" xfId="31122" xr:uid="{00000000-0005-0000-0000-00009AAB0000}"/>
    <cellStyle name="Normal 5 2 4 3 2" xfId="31123" xr:uid="{00000000-0005-0000-0000-00009BAB0000}"/>
    <cellStyle name="Normal 5 2 4 3 2 2" xfId="31124" xr:uid="{00000000-0005-0000-0000-00009CAB0000}"/>
    <cellStyle name="Normal 5 2 4 3 2 3" xfId="31125" xr:uid="{00000000-0005-0000-0000-00009DAB0000}"/>
    <cellStyle name="Normal 5 2 4 3 2_AVA DVA EL" xfId="31126" xr:uid="{00000000-0005-0000-0000-00009EAB0000}"/>
    <cellStyle name="Normal 5 2 4 3 3" xfId="31127" xr:uid="{00000000-0005-0000-0000-00009FAB0000}"/>
    <cellStyle name="Normal 5 2 4 3 3 2" xfId="31128" xr:uid="{00000000-0005-0000-0000-0000A0AB0000}"/>
    <cellStyle name="Normal 5 2 4 3 3 3" xfId="31129" xr:uid="{00000000-0005-0000-0000-0000A1AB0000}"/>
    <cellStyle name="Normal 5 2 4 3 3_AVA DVA EL" xfId="31130" xr:uid="{00000000-0005-0000-0000-0000A2AB0000}"/>
    <cellStyle name="Normal 5 2 4 3 4" xfId="31131" xr:uid="{00000000-0005-0000-0000-0000A3AB0000}"/>
    <cellStyle name="Normal 5 2 4 3 5" xfId="31132" xr:uid="{00000000-0005-0000-0000-0000A4AB0000}"/>
    <cellStyle name="Normal 5 2 4 3_AVA DVA EL" xfId="31133" xr:uid="{00000000-0005-0000-0000-0000A5AB0000}"/>
    <cellStyle name="Normal 5 2 4 4" xfId="31134" xr:uid="{00000000-0005-0000-0000-0000A6AB0000}"/>
    <cellStyle name="Normal 5 2 4 4 2" xfId="31135" xr:uid="{00000000-0005-0000-0000-0000A7AB0000}"/>
    <cellStyle name="Normal 5 2 4 4 3" xfId="31136" xr:uid="{00000000-0005-0000-0000-0000A8AB0000}"/>
    <cellStyle name="Normal 5 2 4 4_AVA DVA EL" xfId="31137" xr:uid="{00000000-0005-0000-0000-0000A9AB0000}"/>
    <cellStyle name="Normal 5 2 4 5" xfId="31138" xr:uid="{00000000-0005-0000-0000-0000AAAB0000}"/>
    <cellStyle name="Normal 5 2 4 5 2" xfId="31139" xr:uid="{00000000-0005-0000-0000-0000ABAB0000}"/>
    <cellStyle name="Normal 5 2 4 5 3" xfId="31140" xr:uid="{00000000-0005-0000-0000-0000ACAB0000}"/>
    <cellStyle name="Normal 5 2 4 5_AVA DVA EL" xfId="31141" xr:uid="{00000000-0005-0000-0000-0000ADAB0000}"/>
    <cellStyle name="Normal 5 2 4 6" xfId="31142" xr:uid="{00000000-0005-0000-0000-0000AEAB0000}"/>
    <cellStyle name="Normal 5 2 4 6 2" xfId="31143" xr:uid="{00000000-0005-0000-0000-0000AFAB0000}"/>
    <cellStyle name="Normal 5 2 4 6 3" xfId="31144" xr:uid="{00000000-0005-0000-0000-0000B0AB0000}"/>
    <cellStyle name="Normal 5 2 4 6_AVA DVA EL" xfId="31145" xr:uid="{00000000-0005-0000-0000-0000B1AB0000}"/>
    <cellStyle name="Normal 5 2 4 7" xfId="31146" xr:uid="{00000000-0005-0000-0000-0000B2AB0000}"/>
    <cellStyle name="Normal 5 2 4 7 2" xfId="31147" xr:uid="{00000000-0005-0000-0000-0000B3AB0000}"/>
    <cellStyle name="Normal 5 2 4 7 3" xfId="31148" xr:uid="{00000000-0005-0000-0000-0000B4AB0000}"/>
    <cellStyle name="Normal 5 2 4 7_AVA DVA EL" xfId="31149" xr:uid="{00000000-0005-0000-0000-0000B5AB0000}"/>
    <cellStyle name="Normal 5 2 4 8" xfId="31150" xr:uid="{00000000-0005-0000-0000-0000B6AB0000}"/>
    <cellStyle name="Normal 5 2 4 8 2" xfId="31151" xr:uid="{00000000-0005-0000-0000-0000B7AB0000}"/>
    <cellStyle name="Normal 5 2 4 8 3" xfId="31152" xr:uid="{00000000-0005-0000-0000-0000B8AB0000}"/>
    <cellStyle name="Normal 5 2 4 8_AVA DVA EL" xfId="31153" xr:uid="{00000000-0005-0000-0000-0000B9AB0000}"/>
    <cellStyle name="Normal 5 2 4 9" xfId="31154" xr:uid="{00000000-0005-0000-0000-0000BAAB0000}"/>
    <cellStyle name="Normal 5 2 4 9 2" xfId="31155" xr:uid="{00000000-0005-0000-0000-0000BBAB0000}"/>
    <cellStyle name="Normal 5 2 4 9 3" xfId="31156" xr:uid="{00000000-0005-0000-0000-0000BCAB0000}"/>
    <cellStyle name="Normal 5 2 4 9_AVA DVA EL" xfId="31157" xr:uid="{00000000-0005-0000-0000-0000BDAB0000}"/>
    <cellStyle name="Normal 5 2 4_AVA DVA EL" xfId="31158" xr:uid="{00000000-0005-0000-0000-0000BEAB0000}"/>
    <cellStyle name="Normal 5 2 5" xfId="8533" xr:uid="{00000000-0005-0000-0000-0000BFAB0000}"/>
    <cellStyle name="Normal 5 2 5 10" xfId="31159" xr:uid="{00000000-0005-0000-0000-0000C0AB0000}"/>
    <cellStyle name="Normal 5 2 5 10 2" xfId="31160" xr:uid="{00000000-0005-0000-0000-0000C1AB0000}"/>
    <cellStyle name="Normal 5 2 5 10 3" xfId="31161" xr:uid="{00000000-0005-0000-0000-0000C2AB0000}"/>
    <cellStyle name="Normal 5 2 5 10_AVA DVA EL" xfId="31162" xr:uid="{00000000-0005-0000-0000-0000C3AB0000}"/>
    <cellStyle name="Normal 5 2 5 11" xfId="31163" xr:uid="{00000000-0005-0000-0000-0000C4AB0000}"/>
    <cellStyle name="Normal 5 2 5 11 2" xfId="31164" xr:uid="{00000000-0005-0000-0000-0000C5AB0000}"/>
    <cellStyle name="Normal 5 2 5 11 3" xfId="31165" xr:uid="{00000000-0005-0000-0000-0000C6AB0000}"/>
    <cellStyle name="Normal 5 2 5 11_AVA DVA EL" xfId="31166" xr:uid="{00000000-0005-0000-0000-0000C7AB0000}"/>
    <cellStyle name="Normal 5 2 5 12" xfId="31167" xr:uid="{00000000-0005-0000-0000-0000C8AB0000}"/>
    <cellStyle name="Normal 5 2 5 2" xfId="31168" xr:uid="{00000000-0005-0000-0000-0000C9AB0000}"/>
    <cellStyle name="Normal 5 2 5 2 10" xfId="31169" xr:uid="{00000000-0005-0000-0000-0000CAAB0000}"/>
    <cellStyle name="Normal 5 2 5 2 11" xfId="31170" xr:uid="{00000000-0005-0000-0000-0000CBAB0000}"/>
    <cellStyle name="Normal 5 2 5 2 2" xfId="31171" xr:uid="{00000000-0005-0000-0000-0000CCAB0000}"/>
    <cellStyle name="Normal 5 2 5 2 2 2" xfId="31172" xr:uid="{00000000-0005-0000-0000-0000CDAB0000}"/>
    <cellStyle name="Normal 5 2 5 2 2 2 2" xfId="31173" xr:uid="{00000000-0005-0000-0000-0000CEAB0000}"/>
    <cellStyle name="Normal 5 2 5 2 2 2 3" xfId="31174" xr:uid="{00000000-0005-0000-0000-0000CFAB0000}"/>
    <cellStyle name="Normal 5 2 5 2 2 2_AVA DVA EL" xfId="31175" xr:uid="{00000000-0005-0000-0000-0000D0AB0000}"/>
    <cellStyle name="Normal 5 2 5 2 2 3" xfId="31176" xr:uid="{00000000-0005-0000-0000-0000D1AB0000}"/>
    <cellStyle name="Normal 5 2 5 2 2 3 2" xfId="31177" xr:uid="{00000000-0005-0000-0000-0000D2AB0000}"/>
    <cellStyle name="Normal 5 2 5 2 2 3 3" xfId="31178" xr:uid="{00000000-0005-0000-0000-0000D3AB0000}"/>
    <cellStyle name="Normal 5 2 5 2 2 3_AVA DVA EL" xfId="31179" xr:uid="{00000000-0005-0000-0000-0000D4AB0000}"/>
    <cellStyle name="Normal 5 2 5 2 2 4" xfId="31180" xr:uid="{00000000-0005-0000-0000-0000D5AB0000}"/>
    <cellStyle name="Normal 5 2 5 2 2 5" xfId="31181" xr:uid="{00000000-0005-0000-0000-0000D6AB0000}"/>
    <cellStyle name="Normal 5 2 5 2 2_AVA DVA EL" xfId="31182" xr:uid="{00000000-0005-0000-0000-0000D7AB0000}"/>
    <cellStyle name="Normal 5 2 5 2 3" xfId="31183" xr:uid="{00000000-0005-0000-0000-0000D8AB0000}"/>
    <cellStyle name="Normal 5 2 5 2 3 2" xfId="31184" xr:uid="{00000000-0005-0000-0000-0000D9AB0000}"/>
    <cellStyle name="Normal 5 2 5 2 3 3" xfId="31185" xr:uid="{00000000-0005-0000-0000-0000DAAB0000}"/>
    <cellStyle name="Normal 5 2 5 2 3_AVA DVA EL" xfId="31186" xr:uid="{00000000-0005-0000-0000-0000DBAB0000}"/>
    <cellStyle name="Normal 5 2 5 2 4" xfId="31187" xr:uid="{00000000-0005-0000-0000-0000DCAB0000}"/>
    <cellStyle name="Normal 5 2 5 2 4 2" xfId="31188" xr:uid="{00000000-0005-0000-0000-0000DDAB0000}"/>
    <cellStyle name="Normal 5 2 5 2 4 3" xfId="31189" xr:uid="{00000000-0005-0000-0000-0000DEAB0000}"/>
    <cellStyle name="Normal 5 2 5 2 4_AVA DVA EL" xfId="31190" xr:uid="{00000000-0005-0000-0000-0000DFAB0000}"/>
    <cellStyle name="Normal 5 2 5 2 5" xfId="31191" xr:uid="{00000000-0005-0000-0000-0000E0AB0000}"/>
    <cellStyle name="Normal 5 2 5 2 5 2" xfId="31192" xr:uid="{00000000-0005-0000-0000-0000E1AB0000}"/>
    <cellStyle name="Normal 5 2 5 2 5 3" xfId="31193" xr:uid="{00000000-0005-0000-0000-0000E2AB0000}"/>
    <cellStyle name="Normal 5 2 5 2 5_AVA DVA EL" xfId="31194" xr:uid="{00000000-0005-0000-0000-0000E3AB0000}"/>
    <cellStyle name="Normal 5 2 5 2 6" xfId="31195" xr:uid="{00000000-0005-0000-0000-0000E4AB0000}"/>
    <cellStyle name="Normal 5 2 5 2 6 2" xfId="31196" xr:uid="{00000000-0005-0000-0000-0000E5AB0000}"/>
    <cellStyle name="Normal 5 2 5 2 6 3" xfId="31197" xr:uid="{00000000-0005-0000-0000-0000E6AB0000}"/>
    <cellStyle name="Normal 5 2 5 2 6_AVA DVA EL" xfId="31198" xr:uid="{00000000-0005-0000-0000-0000E7AB0000}"/>
    <cellStyle name="Normal 5 2 5 2 7" xfId="31199" xr:uid="{00000000-0005-0000-0000-0000E8AB0000}"/>
    <cellStyle name="Normal 5 2 5 2 7 2" xfId="31200" xr:uid="{00000000-0005-0000-0000-0000E9AB0000}"/>
    <cellStyle name="Normal 5 2 5 2 7 3" xfId="31201" xr:uid="{00000000-0005-0000-0000-0000EAAB0000}"/>
    <cellStyle name="Normal 5 2 5 2 7_AVA DVA EL" xfId="31202" xr:uid="{00000000-0005-0000-0000-0000EBAB0000}"/>
    <cellStyle name="Normal 5 2 5 2 8" xfId="31203" xr:uid="{00000000-0005-0000-0000-0000ECAB0000}"/>
    <cellStyle name="Normal 5 2 5 2 8 2" xfId="31204" xr:uid="{00000000-0005-0000-0000-0000EDAB0000}"/>
    <cellStyle name="Normal 5 2 5 2 8 3" xfId="31205" xr:uid="{00000000-0005-0000-0000-0000EEAB0000}"/>
    <cellStyle name="Normal 5 2 5 2 8_AVA DVA EL" xfId="31206" xr:uid="{00000000-0005-0000-0000-0000EFAB0000}"/>
    <cellStyle name="Normal 5 2 5 2 9" xfId="31207" xr:uid="{00000000-0005-0000-0000-0000F0AB0000}"/>
    <cellStyle name="Normal 5 2 5 2 9 2" xfId="31208" xr:uid="{00000000-0005-0000-0000-0000F1AB0000}"/>
    <cellStyle name="Normal 5 2 5 2 9 3" xfId="31209" xr:uid="{00000000-0005-0000-0000-0000F2AB0000}"/>
    <cellStyle name="Normal 5 2 5 2 9_AVA DVA EL" xfId="31210" xr:uid="{00000000-0005-0000-0000-0000F3AB0000}"/>
    <cellStyle name="Normal 5 2 5 2_AVA DVA EL" xfId="31211" xr:uid="{00000000-0005-0000-0000-0000F4AB0000}"/>
    <cellStyle name="Normal 5 2 5 3" xfId="31212" xr:uid="{00000000-0005-0000-0000-0000F5AB0000}"/>
    <cellStyle name="Normal 5 2 5 3 2" xfId="31213" xr:uid="{00000000-0005-0000-0000-0000F6AB0000}"/>
    <cellStyle name="Normal 5 2 5 3 2 2" xfId="31214" xr:uid="{00000000-0005-0000-0000-0000F7AB0000}"/>
    <cellStyle name="Normal 5 2 5 3 2 3" xfId="31215" xr:uid="{00000000-0005-0000-0000-0000F8AB0000}"/>
    <cellStyle name="Normal 5 2 5 3 2_AVA DVA EL" xfId="31216" xr:uid="{00000000-0005-0000-0000-0000F9AB0000}"/>
    <cellStyle name="Normal 5 2 5 3 3" xfId="31217" xr:uid="{00000000-0005-0000-0000-0000FAAB0000}"/>
    <cellStyle name="Normal 5 2 5 3 3 2" xfId="31218" xr:uid="{00000000-0005-0000-0000-0000FBAB0000}"/>
    <cellStyle name="Normal 5 2 5 3 3 3" xfId="31219" xr:uid="{00000000-0005-0000-0000-0000FCAB0000}"/>
    <cellStyle name="Normal 5 2 5 3 3_AVA DVA EL" xfId="31220" xr:uid="{00000000-0005-0000-0000-0000FDAB0000}"/>
    <cellStyle name="Normal 5 2 5 3 4" xfId="31221" xr:uid="{00000000-0005-0000-0000-0000FEAB0000}"/>
    <cellStyle name="Normal 5 2 5 3 5" xfId="31222" xr:uid="{00000000-0005-0000-0000-0000FFAB0000}"/>
    <cellStyle name="Normal 5 2 5 3_AVA DVA EL" xfId="31223" xr:uid="{00000000-0005-0000-0000-000000AC0000}"/>
    <cellStyle name="Normal 5 2 5 4" xfId="31224" xr:uid="{00000000-0005-0000-0000-000001AC0000}"/>
    <cellStyle name="Normal 5 2 5 4 2" xfId="31225" xr:uid="{00000000-0005-0000-0000-000002AC0000}"/>
    <cellStyle name="Normal 5 2 5 4 3" xfId="31226" xr:uid="{00000000-0005-0000-0000-000003AC0000}"/>
    <cellStyle name="Normal 5 2 5 4_AVA DVA EL" xfId="31227" xr:uid="{00000000-0005-0000-0000-000004AC0000}"/>
    <cellStyle name="Normal 5 2 5 5" xfId="31228" xr:uid="{00000000-0005-0000-0000-000005AC0000}"/>
    <cellStyle name="Normal 5 2 5 5 2" xfId="31229" xr:uid="{00000000-0005-0000-0000-000006AC0000}"/>
    <cellStyle name="Normal 5 2 5 5 3" xfId="31230" xr:uid="{00000000-0005-0000-0000-000007AC0000}"/>
    <cellStyle name="Normal 5 2 5 5_AVA DVA EL" xfId="31231" xr:uid="{00000000-0005-0000-0000-000008AC0000}"/>
    <cellStyle name="Normal 5 2 5 6" xfId="31232" xr:uid="{00000000-0005-0000-0000-000009AC0000}"/>
    <cellStyle name="Normal 5 2 5 6 2" xfId="31233" xr:uid="{00000000-0005-0000-0000-00000AAC0000}"/>
    <cellStyle name="Normal 5 2 5 6 3" xfId="31234" xr:uid="{00000000-0005-0000-0000-00000BAC0000}"/>
    <cellStyle name="Normal 5 2 5 6_AVA DVA EL" xfId="31235" xr:uid="{00000000-0005-0000-0000-00000CAC0000}"/>
    <cellStyle name="Normal 5 2 5 7" xfId="31236" xr:uid="{00000000-0005-0000-0000-00000DAC0000}"/>
    <cellStyle name="Normal 5 2 5 7 2" xfId="31237" xr:uid="{00000000-0005-0000-0000-00000EAC0000}"/>
    <cellStyle name="Normal 5 2 5 7 3" xfId="31238" xr:uid="{00000000-0005-0000-0000-00000FAC0000}"/>
    <cellStyle name="Normal 5 2 5 7_AVA DVA EL" xfId="31239" xr:uid="{00000000-0005-0000-0000-000010AC0000}"/>
    <cellStyle name="Normal 5 2 5 8" xfId="31240" xr:uid="{00000000-0005-0000-0000-000011AC0000}"/>
    <cellStyle name="Normal 5 2 5 8 2" xfId="31241" xr:uid="{00000000-0005-0000-0000-000012AC0000}"/>
    <cellStyle name="Normal 5 2 5 8 3" xfId="31242" xr:uid="{00000000-0005-0000-0000-000013AC0000}"/>
    <cellStyle name="Normal 5 2 5 8_AVA DVA EL" xfId="31243" xr:uid="{00000000-0005-0000-0000-000014AC0000}"/>
    <cellStyle name="Normal 5 2 5 9" xfId="31244" xr:uid="{00000000-0005-0000-0000-000015AC0000}"/>
    <cellStyle name="Normal 5 2 5 9 2" xfId="31245" xr:uid="{00000000-0005-0000-0000-000016AC0000}"/>
    <cellStyle name="Normal 5 2 5 9 3" xfId="31246" xr:uid="{00000000-0005-0000-0000-000017AC0000}"/>
    <cellStyle name="Normal 5 2 5 9_AVA DVA EL" xfId="31247" xr:uid="{00000000-0005-0000-0000-000018AC0000}"/>
    <cellStyle name="Normal 5 2 5_AVA DVA EL" xfId="31248" xr:uid="{00000000-0005-0000-0000-000019AC0000}"/>
    <cellStyle name="Normal 5 2 6" xfId="8534" xr:uid="{00000000-0005-0000-0000-00001AAC0000}"/>
    <cellStyle name="Normal 5 2 6 10" xfId="31249" xr:uid="{00000000-0005-0000-0000-00001BAC0000}"/>
    <cellStyle name="Normal 5 2 6 10 2" xfId="31250" xr:uid="{00000000-0005-0000-0000-00001CAC0000}"/>
    <cellStyle name="Normal 5 2 6 10 3" xfId="31251" xr:uid="{00000000-0005-0000-0000-00001DAC0000}"/>
    <cellStyle name="Normal 5 2 6 10_AVA DVA EL" xfId="31252" xr:uid="{00000000-0005-0000-0000-00001EAC0000}"/>
    <cellStyle name="Normal 5 2 6 11" xfId="31253" xr:uid="{00000000-0005-0000-0000-00001FAC0000}"/>
    <cellStyle name="Normal 5 2 6 2" xfId="31254" xr:uid="{00000000-0005-0000-0000-000020AC0000}"/>
    <cellStyle name="Normal 5 2 6 2 2" xfId="31255" xr:uid="{00000000-0005-0000-0000-000021AC0000}"/>
    <cellStyle name="Normal 5 2 6 2 2 2" xfId="31256" xr:uid="{00000000-0005-0000-0000-000022AC0000}"/>
    <cellStyle name="Normal 5 2 6 2 2 3" xfId="31257" xr:uid="{00000000-0005-0000-0000-000023AC0000}"/>
    <cellStyle name="Normal 5 2 6 2 2_AVA DVA EL" xfId="31258" xr:uid="{00000000-0005-0000-0000-000024AC0000}"/>
    <cellStyle name="Normal 5 2 6 2 3" xfId="31259" xr:uid="{00000000-0005-0000-0000-000025AC0000}"/>
    <cellStyle name="Normal 5 2 6 2 3 2" xfId="31260" xr:uid="{00000000-0005-0000-0000-000026AC0000}"/>
    <cellStyle name="Normal 5 2 6 2 3 3" xfId="31261" xr:uid="{00000000-0005-0000-0000-000027AC0000}"/>
    <cellStyle name="Normal 5 2 6 2 3_AVA DVA EL" xfId="31262" xr:uid="{00000000-0005-0000-0000-000028AC0000}"/>
    <cellStyle name="Normal 5 2 6 2 4" xfId="31263" xr:uid="{00000000-0005-0000-0000-000029AC0000}"/>
    <cellStyle name="Normal 5 2 6 2 5" xfId="31264" xr:uid="{00000000-0005-0000-0000-00002AAC0000}"/>
    <cellStyle name="Normal 5 2 6 2_AVA DVA EL" xfId="31265" xr:uid="{00000000-0005-0000-0000-00002BAC0000}"/>
    <cellStyle name="Normal 5 2 6 3" xfId="31266" xr:uid="{00000000-0005-0000-0000-00002CAC0000}"/>
    <cellStyle name="Normal 5 2 6 3 2" xfId="31267" xr:uid="{00000000-0005-0000-0000-00002DAC0000}"/>
    <cellStyle name="Normal 5 2 6 3 3" xfId="31268" xr:uid="{00000000-0005-0000-0000-00002EAC0000}"/>
    <cellStyle name="Normal 5 2 6 3_AVA DVA EL" xfId="31269" xr:uid="{00000000-0005-0000-0000-00002FAC0000}"/>
    <cellStyle name="Normal 5 2 6 4" xfId="31270" xr:uid="{00000000-0005-0000-0000-000030AC0000}"/>
    <cellStyle name="Normal 5 2 6 4 2" xfId="31271" xr:uid="{00000000-0005-0000-0000-000031AC0000}"/>
    <cellStyle name="Normal 5 2 6 4 3" xfId="31272" xr:uid="{00000000-0005-0000-0000-000032AC0000}"/>
    <cellStyle name="Normal 5 2 6 4_AVA DVA EL" xfId="31273" xr:uid="{00000000-0005-0000-0000-000033AC0000}"/>
    <cellStyle name="Normal 5 2 6 5" xfId="31274" xr:uid="{00000000-0005-0000-0000-000034AC0000}"/>
    <cellStyle name="Normal 5 2 6 5 2" xfId="31275" xr:uid="{00000000-0005-0000-0000-000035AC0000}"/>
    <cellStyle name="Normal 5 2 6 5 3" xfId="31276" xr:uid="{00000000-0005-0000-0000-000036AC0000}"/>
    <cellStyle name="Normal 5 2 6 5_AVA DVA EL" xfId="31277" xr:uid="{00000000-0005-0000-0000-000037AC0000}"/>
    <cellStyle name="Normal 5 2 6 6" xfId="31278" xr:uid="{00000000-0005-0000-0000-000038AC0000}"/>
    <cellStyle name="Normal 5 2 6 6 2" xfId="31279" xr:uid="{00000000-0005-0000-0000-000039AC0000}"/>
    <cellStyle name="Normal 5 2 6 6 3" xfId="31280" xr:uid="{00000000-0005-0000-0000-00003AAC0000}"/>
    <cellStyle name="Normal 5 2 6 6_AVA DVA EL" xfId="31281" xr:uid="{00000000-0005-0000-0000-00003BAC0000}"/>
    <cellStyle name="Normal 5 2 6 7" xfId="31282" xr:uid="{00000000-0005-0000-0000-00003CAC0000}"/>
    <cellStyle name="Normal 5 2 6 7 2" xfId="31283" xr:uid="{00000000-0005-0000-0000-00003DAC0000}"/>
    <cellStyle name="Normal 5 2 6 7 3" xfId="31284" xr:uid="{00000000-0005-0000-0000-00003EAC0000}"/>
    <cellStyle name="Normal 5 2 6 7_AVA DVA EL" xfId="31285" xr:uid="{00000000-0005-0000-0000-00003FAC0000}"/>
    <cellStyle name="Normal 5 2 6 8" xfId="31286" xr:uid="{00000000-0005-0000-0000-000040AC0000}"/>
    <cellStyle name="Normal 5 2 6 8 2" xfId="31287" xr:uid="{00000000-0005-0000-0000-000041AC0000}"/>
    <cellStyle name="Normal 5 2 6 8 3" xfId="31288" xr:uid="{00000000-0005-0000-0000-000042AC0000}"/>
    <cellStyle name="Normal 5 2 6 8_AVA DVA EL" xfId="31289" xr:uid="{00000000-0005-0000-0000-000043AC0000}"/>
    <cellStyle name="Normal 5 2 6 9" xfId="31290" xr:uid="{00000000-0005-0000-0000-000044AC0000}"/>
    <cellStyle name="Normal 5 2 6 9 2" xfId="31291" xr:uid="{00000000-0005-0000-0000-000045AC0000}"/>
    <cellStyle name="Normal 5 2 6 9 3" xfId="31292" xr:uid="{00000000-0005-0000-0000-000046AC0000}"/>
    <cellStyle name="Normal 5 2 6 9_AVA DVA EL" xfId="31293" xr:uid="{00000000-0005-0000-0000-000047AC0000}"/>
    <cellStyle name="Normal 5 2 6_AVA DVA EL" xfId="31294" xr:uid="{00000000-0005-0000-0000-000048AC0000}"/>
    <cellStyle name="Normal 5 2 7" xfId="8535" xr:uid="{00000000-0005-0000-0000-000049AC0000}"/>
    <cellStyle name="Normal 5 2 7 2" xfId="31295" xr:uid="{00000000-0005-0000-0000-00004AAC0000}"/>
    <cellStyle name="Normal 5 2 7 2 2" xfId="31296" xr:uid="{00000000-0005-0000-0000-00004BAC0000}"/>
    <cellStyle name="Normal 5 2 7 2 3" xfId="31297" xr:uid="{00000000-0005-0000-0000-00004CAC0000}"/>
    <cellStyle name="Normal 5 2 7 2_AVA DVA EL" xfId="31298" xr:uid="{00000000-0005-0000-0000-00004DAC0000}"/>
    <cellStyle name="Normal 5 2 7 3" xfId="31299" xr:uid="{00000000-0005-0000-0000-00004EAC0000}"/>
    <cellStyle name="Normal 5 2 7 3 2" xfId="31300" xr:uid="{00000000-0005-0000-0000-00004FAC0000}"/>
    <cellStyle name="Normal 5 2 7 3 3" xfId="31301" xr:uid="{00000000-0005-0000-0000-000050AC0000}"/>
    <cellStyle name="Normal 5 2 7 3_AVA DVA EL" xfId="31302" xr:uid="{00000000-0005-0000-0000-000051AC0000}"/>
    <cellStyle name="Normal 5 2 7 4" xfId="31303" xr:uid="{00000000-0005-0000-0000-000052AC0000}"/>
    <cellStyle name="Normal 5 2 7 4 2" xfId="31304" xr:uid="{00000000-0005-0000-0000-000053AC0000}"/>
    <cellStyle name="Normal 5 2 7 4 3" xfId="31305" xr:uid="{00000000-0005-0000-0000-000054AC0000}"/>
    <cellStyle name="Normal 5 2 7 4_AVA DVA EL" xfId="31306" xr:uid="{00000000-0005-0000-0000-000055AC0000}"/>
    <cellStyle name="Normal 5 2 7 5" xfId="31307" xr:uid="{00000000-0005-0000-0000-000056AC0000}"/>
    <cellStyle name="Normal 5 2 7_AVA DVA EL" xfId="31308" xr:uid="{00000000-0005-0000-0000-000057AC0000}"/>
    <cellStyle name="Normal 5 2 8" xfId="8536" xr:uid="{00000000-0005-0000-0000-000058AC0000}"/>
    <cellStyle name="Normal 5 2 8 2" xfId="31309" xr:uid="{00000000-0005-0000-0000-000059AC0000}"/>
    <cellStyle name="Normal 5 2 8 2 2" xfId="31310" xr:uid="{00000000-0005-0000-0000-00005AAC0000}"/>
    <cellStyle name="Normal 5 2 8 2 3" xfId="31311" xr:uid="{00000000-0005-0000-0000-00005BAC0000}"/>
    <cellStyle name="Normal 5 2 8 2_AVA DVA EL" xfId="31312" xr:uid="{00000000-0005-0000-0000-00005CAC0000}"/>
    <cellStyle name="Normal 5 2 8 3" xfId="31313" xr:uid="{00000000-0005-0000-0000-00005DAC0000}"/>
    <cellStyle name="Normal 5 2 8 3 2" xfId="31314" xr:uid="{00000000-0005-0000-0000-00005EAC0000}"/>
    <cellStyle name="Normal 5 2 8 3 3" xfId="31315" xr:uid="{00000000-0005-0000-0000-00005FAC0000}"/>
    <cellStyle name="Normal 5 2 8 3_AVA DVA EL" xfId="31316" xr:uid="{00000000-0005-0000-0000-000060AC0000}"/>
    <cellStyle name="Normal 5 2 8 4" xfId="31317" xr:uid="{00000000-0005-0000-0000-000061AC0000}"/>
    <cellStyle name="Normal 5 2 8 4 2" xfId="31318" xr:uid="{00000000-0005-0000-0000-000062AC0000}"/>
    <cellStyle name="Normal 5 2 8 4 3" xfId="31319" xr:uid="{00000000-0005-0000-0000-000063AC0000}"/>
    <cellStyle name="Normal 5 2 8 4_AVA DVA EL" xfId="31320" xr:uid="{00000000-0005-0000-0000-000064AC0000}"/>
    <cellStyle name="Normal 5 2 8 5" xfId="31321" xr:uid="{00000000-0005-0000-0000-000065AC0000}"/>
    <cellStyle name="Normal 5 2 8_AVA DVA EL" xfId="31322" xr:uid="{00000000-0005-0000-0000-000066AC0000}"/>
    <cellStyle name="Normal 5 2 9" xfId="8537" xr:uid="{00000000-0005-0000-0000-000067AC0000}"/>
    <cellStyle name="Normal 5 2 9 2" xfId="31323" xr:uid="{00000000-0005-0000-0000-000068AC0000}"/>
    <cellStyle name="Normal 5 2 9 2 2" xfId="31324" xr:uid="{00000000-0005-0000-0000-000069AC0000}"/>
    <cellStyle name="Normal 5 2 9 2 3" xfId="31325" xr:uid="{00000000-0005-0000-0000-00006AAC0000}"/>
    <cellStyle name="Normal 5 2 9 2_AVA DVA EL" xfId="31326" xr:uid="{00000000-0005-0000-0000-00006BAC0000}"/>
    <cellStyle name="Normal 5 2 9 3" xfId="31327" xr:uid="{00000000-0005-0000-0000-00006CAC0000}"/>
    <cellStyle name="Normal 5 2 9_AVA DVA EL" xfId="31328" xr:uid="{00000000-0005-0000-0000-00006DAC0000}"/>
    <cellStyle name="Normal 5 2_4Q16" xfId="31329" xr:uid="{00000000-0005-0000-0000-00006EAC0000}"/>
    <cellStyle name="Normal 5 20" xfId="31330" xr:uid="{00000000-0005-0000-0000-00006FAC0000}"/>
    <cellStyle name="Normal 5 20 2" xfId="31331" xr:uid="{00000000-0005-0000-0000-000070AC0000}"/>
    <cellStyle name="Normal 5 20 3" xfId="31332" xr:uid="{00000000-0005-0000-0000-000071AC0000}"/>
    <cellStyle name="Normal 5 20 4" xfId="36073" xr:uid="{00000000-0005-0000-0000-000072AC0000}"/>
    <cellStyle name="Normal 5 20_AVA DVA EL" xfId="31333" xr:uid="{00000000-0005-0000-0000-000073AC0000}"/>
    <cellStyle name="Normal 5 21" xfId="31334" xr:uid="{00000000-0005-0000-0000-000074AC0000}"/>
    <cellStyle name="Normal 5 21 2" xfId="31335" xr:uid="{00000000-0005-0000-0000-000075AC0000}"/>
    <cellStyle name="Normal 5 21 3" xfId="31336" xr:uid="{00000000-0005-0000-0000-000076AC0000}"/>
    <cellStyle name="Normal 5 21 4" xfId="36414" xr:uid="{00000000-0005-0000-0000-000077AC0000}"/>
    <cellStyle name="Normal 5 21_AVA DVA EL" xfId="31337" xr:uid="{00000000-0005-0000-0000-000078AC0000}"/>
    <cellStyle name="Normal 5 22" xfId="31338" xr:uid="{00000000-0005-0000-0000-000079AC0000}"/>
    <cellStyle name="Normal 5 22 2" xfId="31339" xr:uid="{00000000-0005-0000-0000-00007AAC0000}"/>
    <cellStyle name="Normal 5 22 3" xfId="31340" xr:uid="{00000000-0005-0000-0000-00007BAC0000}"/>
    <cellStyle name="Normal 5 22_AVA DVA EL" xfId="31341" xr:uid="{00000000-0005-0000-0000-00007CAC0000}"/>
    <cellStyle name="Normal 5 23" xfId="31342" xr:uid="{00000000-0005-0000-0000-00007DAC0000}"/>
    <cellStyle name="Normal 5 23 2" xfId="31343" xr:uid="{00000000-0005-0000-0000-00007EAC0000}"/>
    <cellStyle name="Normal 5 23 3" xfId="31344" xr:uid="{00000000-0005-0000-0000-00007FAC0000}"/>
    <cellStyle name="Normal 5 23_AVA DVA EL" xfId="31345" xr:uid="{00000000-0005-0000-0000-000080AC0000}"/>
    <cellStyle name="Normal 5 24" xfId="31346" xr:uid="{00000000-0005-0000-0000-000081AC0000}"/>
    <cellStyle name="Normal 5 24 2" xfId="31347" xr:uid="{00000000-0005-0000-0000-000082AC0000}"/>
    <cellStyle name="Normal 5 24 3" xfId="31348" xr:uid="{00000000-0005-0000-0000-000083AC0000}"/>
    <cellStyle name="Normal 5 24_AVA DVA EL" xfId="31349" xr:uid="{00000000-0005-0000-0000-000084AC0000}"/>
    <cellStyle name="Normal 5 25" xfId="31350" xr:uid="{00000000-0005-0000-0000-000085AC0000}"/>
    <cellStyle name="Normal 5 25 2" xfId="31351" xr:uid="{00000000-0005-0000-0000-000086AC0000}"/>
    <cellStyle name="Normal 5 25 3" xfId="31352" xr:uid="{00000000-0005-0000-0000-000087AC0000}"/>
    <cellStyle name="Normal 5 25_AVA DVA EL" xfId="31353" xr:uid="{00000000-0005-0000-0000-000088AC0000}"/>
    <cellStyle name="Normal 5 26" xfId="31354" xr:uid="{00000000-0005-0000-0000-000089AC0000}"/>
    <cellStyle name="Normal 5 26 2" xfId="31355" xr:uid="{00000000-0005-0000-0000-00008AAC0000}"/>
    <cellStyle name="Normal 5 26 3" xfId="31356" xr:uid="{00000000-0005-0000-0000-00008BAC0000}"/>
    <cellStyle name="Normal 5 26_AVA DVA EL" xfId="31357" xr:uid="{00000000-0005-0000-0000-00008CAC0000}"/>
    <cellStyle name="Normal 5 27" xfId="31358" xr:uid="{00000000-0005-0000-0000-00008DAC0000}"/>
    <cellStyle name="Normal 5 27 2" xfId="31359" xr:uid="{00000000-0005-0000-0000-00008EAC0000}"/>
    <cellStyle name="Normal 5 27 3" xfId="31360" xr:uid="{00000000-0005-0000-0000-00008FAC0000}"/>
    <cellStyle name="Normal 5 27_AVA DVA EL" xfId="31361" xr:uid="{00000000-0005-0000-0000-000090AC0000}"/>
    <cellStyle name="Normal 5 28" xfId="31362" xr:uid="{00000000-0005-0000-0000-000091AC0000}"/>
    <cellStyle name="Normal 5 28 2" xfId="31363" xr:uid="{00000000-0005-0000-0000-000092AC0000}"/>
    <cellStyle name="Normal 5 28 3" xfId="31364" xr:uid="{00000000-0005-0000-0000-000093AC0000}"/>
    <cellStyle name="Normal 5 28_AVA DVA EL" xfId="31365" xr:uid="{00000000-0005-0000-0000-000094AC0000}"/>
    <cellStyle name="Normal 5 29" xfId="31366" xr:uid="{00000000-0005-0000-0000-000095AC0000}"/>
    <cellStyle name="Normal 5 3" xfId="8538" xr:uid="{00000000-0005-0000-0000-000096AC0000}"/>
    <cellStyle name="Normal 5 3 10" xfId="31367" xr:uid="{00000000-0005-0000-0000-000097AC0000}"/>
    <cellStyle name="Normal 5 3 10 2" xfId="31368" xr:uid="{00000000-0005-0000-0000-000098AC0000}"/>
    <cellStyle name="Normal 5 3 10 3" xfId="31369" xr:uid="{00000000-0005-0000-0000-000099AC0000}"/>
    <cellStyle name="Normal 5 3 10_AVA DVA EL" xfId="31370" xr:uid="{00000000-0005-0000-0000-00009AAC0000}"/>
    <cellStyle name="Normal 5 3 11" xfId="31371" xr:uid="{00000000-0005-0000-0000-00009BAC0000}"/>
    <cellStyle name="Normal 5 3 11 2" xfId="31372" xr:uid="{00000000-0005-0000-0000-00009CAC0000}"/>
    <cellStyle name="Normal 5 3 11 3" xfId="31373" xr:uid="{00000000-0005-0000-0000-00009DAC0000}"/>
    <cellStyle name="Normal 5 3 11_AVA DVA EL" xfId="31374" xr:uid="{00000000-0005-0000-0000-00009EAC0000}"/>
    <cellStyle name="Normal 5 3 12" xfId="31375" xr:uid="{00000000-0005-0000-0000-00009FAC0000}"/>
    <cellStyle name="Normal 5 3 12 2" xfId="31376" xr:uid="{00000000-0005-0000-0000-0000A0AC0000}"/>
    <cellStyle name="Normal 5 3 12 3" xfId="31377" xr:uid="{00000000-0005-0000-0000-0000A1AC0000}"/>
    <cellStyle name="Normal 5 3 12_AVA DVA EL" xfId="31378" xr:uid="{00000000-0005-0000-0000-0000A2AC0000}"/>
    <cellStyle name="Normal 5 3 13" xfId="31379" xr:uid="{00000000-0005-0000-0000-0000A3AC0000}"/>
    <cellStyle name="Normal 5 3 14" xfId="50636" xr:uid="{00000000-0005-0000-0000-0000A4AC0000}"/>
    <cellStyle name="Normal 5 3 2" xfId="8539" xr:uid="{00000000-0005-0000-0000-0000A5AC0000}"/>
    <cellStyle name="Normal 5 3 2 10" xfId="31380" xr:uid="{00000000-0005-0000-0000-0000A6AC0000}"/>
    <cellStyle name="Normal 5 3 2 10 2" xfId="31381" xr:uid="{00000000-0005-0000-0000-0000A7AC0000}"/>
    <cellStyle name="Normal 5 3 2 10 3" xfId="31382" xr:uid="{00000000-0005-0000-0000-0000A8AC0000}"/>
    <cellStyle name="Normal 5 3 2 10_AVA DVA EL" xfId="31383" xr:uid="{00000000-0005-0000-0000-0000A9AC0000}"/>
    <cellStyle name="Normal 5 3 2 11" xfId="31384" xr:uid="{00000000-0005-0000-0000-0000AAAC0000}"/>
    <cellStyle name="Normal 5 3 2 11 2" xfId="31385" xr:uid="{00000000-0005-0000-0000-0000ABAC0000}"/>
    <cellStyle name="Normal 5 3 2 11 3" xfId="31386" xr:uid="{00000000-0005-0000-0000-0000ACAC0000}"/>
    <cellStyle name="Normal 5 3 2 11_AVA DVA EL" xfId="31387" xr:uid="{00000000-0005-0000-0000-0000ADAC0000}"/>
    <cellStyle name="Normal 5 3 2 12" xfId="31388" xr:uid="{00000000-0005-0000-0000-0000AEAC0000}"/>
    <cellStyle name="Normal 5 3 2 2" xfId="8540" xr:uid="{00000000-0005-0000-0000-0000AFAC0000}"/>
    <cellStyle name="Normal 5 3 2 2 10" xfId="31389" xr:uid="{00000000-0005-0000-0000-0000B0AC0000}"/>
    <cellStyle name="Normal 5 3 2 2 11" xfId="31390" xr:uid="{00000000-0005-0000-0000-0000B1AC0000}"/>
    <cellStyle name="Normal 5 3 2 2 2" xfId="31391" xr:uid="{00000000-0005-0000-0000-0000B2AC0000}"/>
    <cellStyle name="Normal 5 3 2 2 2 2" xfId="31392" xr:uid="{00000000-0005-0000-0000-0000B3AC0000}"/>
    <cellStyle name="Normal 5 3 2 2 2 2 2" xfId="31393" xr:uid="{00000000-0005-0000-0000-0000B4AC0000}"/>
    <cellStyle name="Normal 5 3 2 2 2 2 3" xfId="31394" xr:uid="{00000000-0005-0000-0000-0000B5AC0000}"/>
    <cellStyle name="Normal 5 3 2 2 2 2_AVA DVA EL" xfId="31395" xr:uid="{00000000-0005-0000-0000-0000B6AC0000}"/>
    <cellStyle name="Normal 5 3 2 2 2 3" xfId="31396" xr:uid="{00000000-0005-0000-0000-0000B7AC0000}"/>
    <cellStyle name="Normal 5 3 2 2 2 3 2" xfId="31397" xr:uid="{00000000-0005-0000-0000-0000B8AC0000}"/>
    <cellStyle name="Normal 5 3 2 2 2 3 3" xfId="31398" xr:uid="{00000000-0005-0000-0000-0000B9AC0000}"/>
    <cellStyle name="Normal 5 3 2 2 2 3_AVA DVA EL" xfId="31399" xr:uid="{00000000-0005-0000-0000-0000BAAC0000}"/>
    <cellStyle name="Normal 5 3 2 2 2 4" xfId="31400" xr:uid="{00000000-0005-0000-0000-0000BBAC0000}"/>
    <cellStyle name="Normal 5 3 2 2 2 5" xfId="31401" xr:uid="{00000000-0005-0000-0000-0000BCAC0000}"/>
    <cellStyle name="Normal 5 3 2 2 2_AVA DVA EL" xfId="31402" xr:uid="{00000000-0005-0000-0000-0000BDAC0000}"/>
    <cellStyle name="Normal 5 3 2 2 3" xfId="31403" xr:uid="{00000000-0005-0000-0000-0000BEAC0000}"/>
    <cellStyle name="Normal 5 3 2 2 3 2" xfId="31404" xr:uid="{00000000-0005-0000-0000-0000BFAC0000}"/>
    <cellStyle name="Normal 5 3 2 2 3 3" xfId="31405" xr:uid="{00000000-0005-0000-0000-0000C0AC0000}"/>
    <cellStyle name="Normal 5 3 2 2 3_AVA DVA EL" xfId="31406" xr:uid="{00000000-0005-0000-0000-0000C1AC0000}"/>
    <cellStyle name="Normal 5 3 2 2 4" xfId="31407" xr:uid="{00000000-0005-0000-0000-0000C2AC0000}"/>
    <cellStyle name="Normal 5 3 2 2 4 2" xfId="31408" xr:uid="{00000000-0005-0000-0000-0000C3AC0000}"/>
    <cellStyle name="Normal 5 3 2 2 4 3" xfId="31409" xr:uid="{00000000-0005-0000-0000-0000C4AC0000}"/>
    <cellStyle name="Normal 5 3 2 2 4_AVA DVA EL" xfId="31410" xr:uid="{00000000-0005-0000-0000-0000C5AC0000}"/>
    <cellStyle name="Normal 5 3 2 2 5" xfId="31411" xr:uid="{00000000-0005-0000-0000-0000C6AC0000}"/>
    <cellStyle name="Normal 5 3 2 2 5 2" xfId="31412" xr:uid="{00000000-0005-0000-0000-0000C7AC0000}"/>
    <cellStyle name="Normal 5 3 2 2 5 3" xfId="31413" xr:uid="{00000000-0005-0000-0000-0000C8AC0000}"/>
    <cellStyle name="Normal 5 3 2 2 5_AVA DVA EL" xfId="31414" xr:uid="{00000000-0005-0000-0000-0000C9AC0000}"/>
    <cellStyle name="Normal 5 3 2 2 6" xfId="31415" xr:uid="{00000000-0005-0000-0000-0000CAAC0000}"/>
    <cellStyle name="Normal 5 3 2 2 6 2" xfId="31416" xr:uid="{00000000-0005-0000-0000-0000CBAC0000}"/>
    <cellStyle name="Normal 5 3 2 2 6 3" xfId="31417" xr:uid="{00000000-0005-0000-0000-0000CCAC0000}"/>
    <cellStyle name="Normal 5 3 2 2 6_AVA DVA EL" xfId="31418" xr:uid="{00000000-0005-0000-0000-0000CDAC0000}"/>
    <cellStyle name="Normal 5 3 2 2 7" xfId="31419" xr:uid="{00000000-0005-0000-0000-0000CEAC0000}"/>
    <cellStyle name="Normal 5 3 2 2 7 2" xfId="31420" xr:uid="{00000000-0005-0000-0000-0000CFAC0000}"/>
    <cellStyle name="Normal 5 3 2 2 7 3" xfId="31421" xr:uid="{00000000-0005-0000-0000-0000D0AC0000}"/>
    <cellStyle name="Normal 5 3 2 2 7_AVA DVA EL" xfId="31422" xr:uid="{00000000-0005-0000-0000-0000D1AC0000}"/>
    <cellStyle name="Normal 5 3 2 2 8" xfId="31423" xr:uid="{00000000-0005-0000-0000-0000D2AC0000}"/>
    <cellStyle name="Normal 5 3 2 2 8 2" xfId="31424" xr:uid="{00000000-0005-0000-0000-0000D3AC0000}"/>
    <cellStyle name="Normal 5 3 2 2 8 3" xfId="31425" xr:uid="{00000000-0005-0000-0000-0000D4AC0000}"/>
    <cellStyle name="Normal 5 3 2 2 8_AVA DVA EL" xfId="31426" xr:uid="{00000000-0005-0000-0000-0000D5AC0000}"/>
    <cellStyle name="Normal 5 3 2 2 9" xfId="31427" xr:uid="{00000000-0005-0000-0000-0000D6AC0000}"/>
    <cellStyle name="Normal 5 3 2 2 9 2" xfId="31428" xr:uid="{00000000-0005-0000-0000-0000D7AC0000}"/>
    <cellStyle name="Normal 5 3 2 2 9 3" xfId="31429" xr:uid="{00000000-0005-0000-0000-0000D8AC0000}"/>
    <cellStyle name="Normal 5 3 2 2 9_AVA DVA EL" xfId="31430" xr:uid="{00000000-0005-0000-0000-0000D9AC0000}"/>
    <cellStyle name="Normal 5 3 2 2_AVA DVA EL" xfId="31431" xr:uid="{00000000-0005-0000-0000-0000DAAC0000}"/>
    <cellStyle name="Normal 5 3 2 3" xfId="31432" xr:uid="{00000000-0005-0000-0000-0000DBAC0000}"/>
    <cellStyle name="Normal 5 3 2 3 2" xfId="31433" xr:uid="{00000000-0005-0000-0000-0000DCAC0000}"/>
    <cellStyle name="Normal 5 3 2 3 2 2" xfId="31434" xr:uid="{00000000-0005-0000-0000-0000DDAC0000}"/>
    <cellStyle name="Normal 5 3 2 3 2 3" xfId="31435" xr:uid="{00000000-0005-0000-0000-0000DEAC0000}"/>
    <cellStyle name="Normal 5 3 2 3 2_AVA DVA EL" xfId="31436" xr:uid="{00000000-0005-0000-0000-0000DFAC0000}"/>
    <cellStyle name="Normal 5 3 2 3 3" xfId="31437" xr:uid="{00000000-0005-0000-0000-0000E0AC0000}"/>
    <cellStyle name="Normal 5 3 2 3 3 2" xfId="31438" xr:uid="{00000000-0005-0000-0000-0000E1AC0000}"/>
    <cellStyle name="Normal 5 3 2 3 3 3" xfId="31439" xr:uid="{00000000-0005-0000-0000-0000E2AC0000}"/>
    <cellStyle name="Normal 5 3 2 3 3_AVA DVA EL" xfId="31440" xr:uid="{00000000-0005-0000-0000-0000E3AC0000}"/>
    <cellStyle name="Normal 5 3 2 3 4" xfId="31441" xr:uid="{00000000-0005-0000-0000-0000E4AC0000}"/>
    <cellStyle name="Normal 5 3 2 3 5" xfId="31442" xr:uid="{00000000-0005-0000-0000-0000E5AC0000}"/>
    <cellStyle name="Normal 5 3 2 3_AVA DVA EL" xfId="31443" xr:uid="{00000000-0005-0000-0000-0000E6AC0000}"/>
    <cellStyle name="Normal 5 3 2 4" xfId="31444" xr:uid="{00000000-0005-0000-0000-0000E7AC0000}"/>
    <cellStyle name="Normal 5 3 2 4 2" xfId="31445" xr:uid="{00000000-0005-0000-0000-0000E8AC0000}"/>
    <cellStyle name="Normal 5 3 2 4 3" xfId="31446" xr:uid="{00000000-0005-0000-0000-0000E9AC0000}"/>
    <cellStyle name="Normal 5 3 2 4_AVA DVA EL" xfId="31447" xr:uid="{00000000-0005-0000-0000-0000EAAC0000}"/>
    <cellStyle name="Normal 5 3 2 5" xfId="31448" xr:uid="{00000000-0005-0000-0000-0000EBAC0000}"/>
    <cellStyle name="Normal 5 3 2 5 2" xfId="31449" xr:uid="{00000000-0005-0000-0000-0000ECAC0000}"/>
    <cellStyle name="Normal 5 3 2 5 3" xfId="31450" xr:uid="{00000000-0005-0000-0000-0000EDAC0000}"/>
    <cellStyle name="Normal 5 3 2 5_AVA DVA EL" xfId="31451" xr:uid="{00000000-0005-0000-0000-0000EEAC0000}"/>
    <cellStyle name="Normal 5 3 2 6" xfId="31452" xr:uid="{00000000-0005-0000-0000-0000EFAC0000}"/>
    <cellStyle name="Normal 5 3 2 6 2" xfId="31453" xr:uid="{00000000-0005-0000-0000-0000F0AC0000}"/>
    <cellStyle name="Normal 5 3 2 6 3" xfId="31454" xr:uid="{00000000-0005-0000-0000-0000F1AC0000}"/>
    <cellStyle name="Normal 5 3 2 6_AVA DVA EL" xfId="31455" xr:uid="{00000000-0005-0000-0000-0000F2AC0000}"/>
    <cellStyle name="Normal 5 3 2 7" xfId="31456" xr:uid="{00000000-0005-0000-0000-0000F3AC0000}"/>
    <cellStyle name="Normal 5 3 2 7 2" xfId="31457" xr:uid="{00000000-0005-0000-0000-0000F4AC0000}"/>
    <cellStyle name="Normal 5 3 2 7 3" xfId="31458" xr:uid="{00000000-0005-0000-0000-0000F5AC0000}"/>
    <cellStyle name="Normal 5 3 2 7_AVA DVA EL" xfId="31459" xr:uid="{00000000-0005-0000-0000-0000F6AC0000}"/>
    <cellStyle name="Normal 5 3 2 8" xfId="31460" xr:uid="{00000000-0005-0000-0000-0000F7AC0000}"/>
    <cellStyle name="Normal 5 3 2 8 2" xfId="31461" xr:uid="{00000000-0005-0000-0000-0000F8AC0000}"/>
    <cellStyle name="Normal 5 3 2 8 3" xfId="31462" xr:uid="{00000000-0005-0000-0000-0000F9AC0000}"/>
    <cellStyle name="Normal 5 3 2 8_AVA DVA EL" xfId="31463" xr:uid="{00000000-0005-0000-0000-0000FAAC0000}"/>
    <cellStyle name="Normal 5 3 2 9" xfId="31464" xr:uid="{00000000-0005-0000-0000-0000FBAC0000}"/>
    <cellStyle name="Normal 5 3 2 9 2" xfId="31465" xr:uid="{00000000-0005-0000-0000-0000FCAC0000}"/>
    <cellStyle name="Normal 5 3 2 9 3" xfId="31466" xr:uid="{00000000-0005-0000-0000-0000FDAC0000}"/>
    <cellStyle name="Normal 5 3 2 9_AVA DVA EL" xfId="31467" xr:uid="{00000000-0005-0000-0000-0000FEAC0000}"/>
    <cellStyle name="Normal 5 3 2_A01" xfId="8541" xr:uid="{00000000-0005-0000-0000-0000FFAC0000}"/>
    <cellStyle name="Normal 5 3 3" xfId="31468" xr:uid="{00000000-0005-0000-0000-000000AD0000}"/>
    <cellStyle name="Normal 5 3 3 10" xfId="31469" xr:uid="{00000000-0005-0000-0000-000001AD0000}"/>
    <cellStyle name="Normal 5 3 3 11" xfId="31470" xr:uid="{00000000-0005-0000-0000-000002AD0000}"/>
    <cellStyle name="Normal 5 3 3 12" xfId="36164" xr:uid="{00000000-0005-0000-0000-000003AD0000}"/>
    <cellStyle name="Normal 5 3 3 2" xfId="31471" xr:uid="{00000000-0005-0000-0000-000004AD0000}"/>
    <cellStyle name="Normal 5 3 3 2 2" xfId="31472" xr:uid="{00000000-0005-0000-0000-000005AD0000}"/>
    <cellStyle name="Normal 5 3 3 2 2 2" xfId="31473" xr:uid="{00000000-0005-0000-0000-000006AD0000}"/>
    <cellStyle name="Normal 5 3 3 2 2 3" xfId="31474" xr:uid="{00000000-0005-0000-0000-000007AD0000}"/>
    <cellStyle name="Normal 5 3 3 2 2_AVA DVA EL" xfId="31475" xr:uid="{00000000-0005-0000-0000-000008AD0000}"/>
    <cellStyle name="Normal 5 3 3 2 3" xfId="31476" xr:uid="{00000000-0005-0000-0000-000009AD0000}"/>
    <cellStyle name="Normal 5 3 3 2 3 2" xfId="31477" xr:uid="{00000000-0005-0000-0000-00000AAD0000}"/>
    <cellStyle name="Normal 5 3 3 2 3 3" xfId="31478" xr:uid="{00000000-0005-0000-0000-00000BAD0000}"/>
    <cellStyle name="Normal 5 3 3 2 3_AVA DVA EL" xfId="31479" xr:uid="{00000000-0005-0000-0000-00000CAD0000}"/>
    <cellStyle name="Normal 5 3 3 2 4" xfId="31480" xr:uid="{00000000-0005-0000-0000-00000DAD0000}"/>
    <cellStyle name="Normal 5 3 3 2 5" xfId="31481" xr:uid="{00000000-0005-0000-0000-00000EAD0000}"/>
    <cellStyle name="Normal 5 3 3 2_AVA DVA EL" xfId="31482" xr:uid="{00000000-0005-0000-0000-00000FAD0000}"/>
    <cellStyle name="Normal 5 3 3 3" xfId="31483" xr:uid="{00000000-0005-0000-0000-000010AD0000}"/>
    <cellStyle name="Normal 5 3 3 3 2" xfId="31484" xr:uid="{00000000-0005-0000-0000-000011AD0000}"/>
    <cellStyle name="Normal 5 3 3 3 3" xfId="31485" xr:uid="{00000000-0005-0000-0000-000012AD0000}"/>
    <cellStyle name="Normal 5 3 3 3_AVA DVA EL" xfId="31486" xr:uid="{00000000-0005-0000-0000-000013AD0000}"/>
    <cellStyle name="Normal 5 3 3 4" xfId="31487" xr:uid="{00000000-0005-0000-0000-000014AD0000}"/>
    <cellStyle name="Normal 5 3 3 4 2" xfId="31488" xr:uid="{00000000-0005-0000-0000-000015AD0000}"/>
    <cellStyle name="Normal 5 3 3 4 3" xfId="31489" xr:uid="{00000000-0005-0000-0000-000016AD0000}"/>
    <cellStyle name="Normal 5 3 3 4_AVA DVA EL" xfId="31490" xr:uid="{00000000-0005-0000-0000-000017AD0000}"/>
    <cellStyle name="Normal 5 3 3 5" xfId="31491" xr:uid="{00000000-0005-0000-0000-000018AD0000}"/>
    <cellStyle name="Normal 5 3 3 5 2" xfId="31492" xr:uid="{00000000-0005-0000-0000-000019AD0000}"/>
    <cellStyle name="Normal 5 3 3 5 3" xfId="31493" xr:uid="{00000000-0005-0000-0000-00001AAD0000}"/>
    <cellStyle name="Normal 5 3 3 5_AVA DVA EL" xfId="31494" xr:uid="{00000000-0005-0000-0000-00001BAD0000}"/>
    <cellStyle name="Normal 5 3 3 6" xfId="31495" xr:uid="{00000000-0005-0000-0000-00001CAD0000}"/>
    <cellStyle name="Normal 5 3 3 6 2" xfId="31496" xr:uid="{00000000-0005-0000-0000-00001DAD0000}"/>
    <cellStyle name="Normal 5 3 3 6 3" xfId="31497" xr:uid="{00000000-0005-0000-0000-00001EAD0000}"/>
    <cellStyle name="Normal 5 3 3 6_AVA DVA EL" xfId="31498" xr:uid="{00000000-0005-0000-0000-00001FAD0000}"/>
    <cellStyle name="Normal 5 3 3 7" xfId="31499" xr:uid="{00000000-0005-0000-0000-000020AD0000}"/>
    <cellStyle name="Normal 5 3 3 7 2" xfId="31500" xr:uid="{00000000-0005-0000-0000-000021AD0000}"/>
    <cellStyle name="Normal 5 3 3 7 3" xfId="31501" xr:uid="{00000000-0005-0000-0000-000022AD0000}"/>
    <cellStyle name="Normal 5 3 3 7_AVA DVA EL" xfId="31502" xr:uid="{00000000-0005-0000-0000-000023AD0000}"/>
    <cellStyle name="Normal 5 3 3 8" xfId="31503" xr:uid="{00000000-0005-0000-0000-000024AD0000}"/>
    <cellStyle name="Normal 5 3 3 8 2" xfId="31504" xr:uid="{00000000-0005-0000-0000-000025AD0000}"/>
    <cellStyle name="Normal 5 3 3 8 3" xfId="31505" xr:uid="{00000000-0005-0000-0000-000026AD0000}"/>
    <cellStyle name="Normal 5 3 3 8_AVA DVA EL" xfId="31506" xr:uid="{00000000-0005-0000-0000-000027AD0000}"/>
    <cellStyle name="Normal 5 3 3 9" xfId="31507" xr:uid="{00000000-0005-0000-0000-000028AD0000}"/>
    <cellStyle name="Normal 5 3 3 9 2" xfId="31508" xr:uid="{00000000-0005-0000-0000-000029AD0000}"/>
    <cellStyle name="Normal 5 3 3 9 3" xfId="31509" xr:uid="{00000000-0005-0000-0000-00002AAD0000}"/>
    <cellStyle name="Normal 5 3 3 9_AVA DVA EL" xfId="31510" xr:uid="{00000000-0005-0000-0000-00002BAD0000}"/>
    <cellStyle name="Normal 5 3 3_AVA DVA EL" xfId="31511" xr:uid="{00000000-0005-0000-0000-00002CAD0000}"/>
    <cellStyle name="Normal 5 3 4" xfId="31512" xr:uid="{00000000-0005-0000-0000-00002DAD0000}"/>
    <cellStyle name="Normal 5 3 4 2" xfId="31513" xr:uid="{00000000-0005-0000-0000-00002EAD0000}"/>
    <cellStyle name="Normal 5 3 4 2 2" xfId="31514" xr:uid="{00000000-0005-0000-0000-00002FAD0000}"/>
    <cellStyle name="Normal 5 3 4 2 3" xfId="31515" xr:uid="{00000000-0005-0000-0000-000030AD0000}"/>
    <cellStyle name="Normal 5 3 4 2_AVA DVA EL" xfId="31516" xr:uid="{00000000-0005-0000-0000-000031AD0000}"/>
    <cellStyle name="Normal 5 3 4 3" xfId="31517" xr:uid="{00000000-0005-0000-0000-000032AD0000}"/>
    <cellStyle name="Normal 5 3 4 3 2" xfId="31518" xr:uid="{00000000-0005-0000-0000-000033AD0000}"/>
    <cellStyle name="Normal 5 3 4 3 3" xfId="31519" xr:uid="{00000000-0005-0000-0000-000034AD0000}"/>
    <cellStyle name="Normal 5 3 4 3_AVA DVA EL" xfId="31520" xr:uid="{00000000-0005-0000-0000-000035AD0000}"/>
    <cellStyle name="Normal 5 3 4 4" xfId="31521" xr:uid="{00000000-0005-0000-0000-000036AD0000}"/>
    <cellStyle name="Normal 5 3 4 5" xfId="31522" xr:uid="{00000000-0005-0000-0000-000037AD0000}"/>
    <cellStyle name="Normal 5 3 4_AVA DVA EL" xfId="31523" xr:uid="{00000000-0005-0000-0000-000038AD0000}"/>
    <cellStyle name="Normal 5 3 5" xfId="31524" xr:uid="{00000000-0005-0000-0000-000039AD0000}"/>
    <cellStyle name="Normal 5 3 5 2" xfId="31525" xr:uid="{00000000-0005-0000-0000-00003AAD0000}"/>
    <cellStyle name="Normal 5 3 5 3" xfId="31526" xr:uid="{00000000-0005-0000-0000-00003BAD0000}"/>
    <cellStyle name="Normal 5 3 5_AVA DVA EL" xfId="31527" xr:uid="{00000000-0005-0000-0000-00003CAD0000}"/>
    <cellStyle name="Normal 5 3 6" xfId="31528" xr:uid="{00000000-0005-0000-0000-00003DAD0000}"/>
    <cellStyle name="Normal 5 3 6 2" xfId="31529" xr:uid="{00000000-0005-0000-0000-00003EAD0000}"/>
    <cellStyle name="Normal 5 3 6 3" xfId="31530" xr:uid="{00000000-0005-0000-0000-00003FAD0000}"/>
    <cellStyle name="Normal 5 3 6_AVA DVA EL" xfId="31531" xr:uid="{00000000-0005-0000-0000-000040AD0000}"/>
    <cellStyle name="Normal 5 3 7" xfId="31532" xr:uid="{00000000-0005-0000-0000-000041AD0000}"/>
    <cellStyle name="Normal 5 3 7 2" xfId="31533" xr:uid="{00000000-0005-0000-0000-000042AD0000}"/>
    <cellStyle name="Normal 5 3 7 3" xfId="31534" xr:uid="{00000000-0005-0000-0000-000043AD0000}"/>
    <cellStyle name="Normal 5 3 7_AVA DVA EL" xfId="31535" xr:uid="{00000000-0005-0000-0000-000044AD0000}"/>
    <cellStyle name="Normal 5 3 8" xfId="31536" xr:uid="{00000000-0005-0000-0000-000045AD0000}"/>
    <cellStyle name="Normal 5 3 8 2" xfId="31537" xr:uid="{00000000-0005-0000-0000-000046AD0000}"/>
    <cellStyle name="Normal 5 3 8 3" xfId="31538" xr:uid="{00000000-0005-0000-0000-000047AD0000}"/>
    <cellStyle name="Normal 5 3 8_AVA DVA EL" xfId="31539" xr:uid="{00000000-0005-0000-0000-000048AD0000}"/>
    <cellStyle name="Normal 5 3 9" xfId="31540" xr:uid="{00000000-0005-0000-0000-000049AD0000}"/>
    <cellStyle name="Normal 5 3 9 2" xfId="31541" xr:uid="{00000000-0005-0000-0000-00004AAD0000}"/>
    <cellStyle name="Normal 5 3 9 3" xfId="31542" xr:uid="{00000000-0005-0000-0000-00004BAD0000}"/>
    <cellStyle name="Normal 5 3 9_AVA DVA EL" xfId="31543" xr:uid="{00000000-0005-0000-0000-00004CAD0000}"/>
    <cellStyle name="Normal 5 3_4Q16" xfId="31544" xr:uid="{00000000-0005-0000-0000-00004DAD0000}"/>
    <cellStyle name="Normal 5 30" xfId="31545" xr:uid="{00000000-0005-0000-0000-00004EAD0000}"/>
    <cellStyle name="Normal 5 31" xfId="35983" xr:uid="{00000000-0005-0000-0000-00004FAD0000}"/>
    <cellStyle name="Normal 5 32" xfId="36100" xr:uid="{00000000-0005-0000-0000-000050AD0000}"/>
    <cellStyle name="Normal 5 33" xfId="36878" xr:uid="{00000000-0005-0000-0000-000051AD0000}"/>
    <cellStyle name="Normal 5 4" xfId="8542" xr:uid="{00000000-0005-0000-0000-000052AD0000}"/>
    <cellStyle name="Normal 5 4 10" xfId="31546" xr:uid="{00000000-0005-0000-0000-000053AD0000}"/>
    <cellStyle name="Normal 5 4 10 2" xfId="31547" xr:uid="{00000000-0005-0000-0000-000054AD0000}"/>
    <cellStyle name="Normal 5 4 10 3" xfId="31548" xr:uid="{00000000-0005-0000-0000-000055AD0000}"/>
    <cellStyle name="Normal 5 4 10_AVA DVA EL" xfId="31549" xr:uid="{00000000-0005-0000-0000-000056AD0000}"/>
    <cellStyle name="Normal 5 4 11" xfId="31550" xr:uid="{00000000-0005-0000-0000-000057AD0000}"/>
    <cellStyle name="Normal 5 4 11 2" xfId="31551" xr:uid="{00000000-0005-0000-0000-000058AD0000}"/>
    <cellStyle name="Normal 5 4 11 3" xfId="31552" xr:uid="{00000000-0005-0000-0000-000059AD0000}"/>
    <cellStyle name="Normal 5 4 11_AVA DVA EL" xfId="31553" xr:uid="{00000000-0005-0000-0000-00005AAD0000}"/>
    <cellStyle name="Normal 5 4 12" xfId="31554" xr:uid="{00000000-0005-0000-0000-00005BAD0000}"/>
    <cellStyle name="Normal 5 4 12 2" xfId="31555" xr:uid="{00000000-0005-0000-0000-00005CAD0000}"/>
    <cellStyle name="Normal 5 4 12 3" xfId="31556" xr:uid="{00000000-0005-0000-0000-00005DAD0000}"/>
    <cellStyle name="Normal 5 4 12_AVA DVA EL" xfId="31557" xr:uid="{00000000-0005-0000-0000-00005EAD0000}"/>
    <cellStyle name="Normal 5 4 13" xfId="31558" xr:uid="{00000000-0005-0000-0000-00005FAD0000}"/>
    <cellStyle name="Normal 5 4 14" xfId="50637" xr:uid="{00000000-0005-0000-0000-000060AD0000}"/>
    <cellStyle name="Normal 5 4 2" xfId="31559" xr:uid="{00000000-0005-0000-0000-000061AD0000}"/>
    <cellStyle name="Normal 5 4 2 10" xfId="31560" xr:uid="{00000000-0005-0000-0000-000062AD0000}"/>
    <cellStyle name="Normal 5 4 2 10 2" xfId="31561" xr:uid="{00000000-0005-0000-0000-000063AD0000}"/>
    <cellStyle name="Normal 5 4 2 10 3" xfId="31562" xr:uid="{00000000-0005-0000-0000-000064AD0000}"/>
    <cellStyle name="Normal 5 4 2 10_AVA DVA EL" xfId="31563" xr:uid="{00000000-0005-0000-0000-000065AD0000}"/>
    <cellStyle name="Normal 5 4 2 11" xfId="31564" xr:uid="{00000000-0005-0000-0000-000066AD0000}"/>
    <cellStyle name="Normal 5 4 2 12" xfId="31565" xr:uid="{00000000-0005-0000-0000-000067AD0000}"/>
    <cellStyle name="Normal 5 4 2 13" xfId="36321" xr:uid="{00000000-0005-0000-0000-000068AD0000}"/>
    <cellStyle name="Normal 5 4 2 14" xfId="36012" xr:uid="{00000000-0005-0000-0000-000069AD0000}"/>
    <cellStyle name="Normal 5 4 2 2" xfId="31566" xr:uid="{00000000-0005-0000-0000-00006AAD0000}"/>
    <cellStyle name="Normal 5 4 2 2 10" xfId="31567" xr:uid="{00000000-0005-0000-0000-00006BAD0000}"/>
    <cellStyle name="Normal 5 4 2 2 11" xfId="31568" xr:uid="{00000000-0005-0000-0000-00006CAD0000}"/>
    <cellStyle name="Normal 5 4 2 2 2" xfId="31569" xr:uid="{00000000-0005-0000-0000-00006DAD0000}"/>
    <cellStyle name="Normal 5 4 2 2 2 2" xfId="31570" xr:uid="{00000000-0005-0000-0000-00006EAD0000}"/>
    <cellStyle name="Normal 5 4 2 2 2 2 2" xfId="31571" xr:uid="{00000000-0005-0000-0000-00006FAD0000}"/>
    <cellStyle name="Normal 5 4 2 2 2 2 3" xfId="31572" xr:uid="{00000000-0005-0000-0000-000070AD0000}"/>
    <cellStyle name="Normal 5 4 2 2 2 2_AVA DVA EL" xfId="31573" xr:uid="{00000000-0005-0000-0000-000071AD0000}"/>
    <cellStyle name="Normal 5 4 2 2 2 3" xfId="31574" xr:uid="{00000000-0005-0000-0000-000072AD0000}"/>
    <cellStyle name="Normal 5 4 2 2 2 3 2" xfId="31575" xr:uid="{00000000-0005-0000-0000-000073AD0000}"/>
    <cellStyle name="Normal 5 4 2 2 2 3 3" xfId="31576" xr:uid="{00000000-0005-0000-0000-000074AD0000}"/>
    <cellStyle name="Normal 5 4 2 2 2 3_AVA DVA EL" xfId="31577" xr:uid="{00000000-0005-0000-0000-000075AD0000}"/>
    <cellStyle name="Normal 5 4 2 2 2 4" xfId="31578" xr:uid="{00000000-0005-0000-0000-000076AD0000}"/>
    <cellStyle name="Normal 5 4 2 2 2 5" xfId="31579" xr:uid="{00000000-0005-0000-0000-000077AD0000}"/>
    <cellStyle name="Normal 5 4 2 2 2_AVA DVA EL" xfId="31580" xr:uid="{00000000-0005-0000-0000-000078AD0000}"/>
    <cellStyle name="Normal 5 4 2 2 3" xfId="31581" xr:uid="{00000000-0005-0000-0000-000079AD0000}"/>
    <cellStyle name="Normal 5 4 2 2 3 2" xfId="31582" xr:uid="{00000000-0005-0000-0000-00007AAD0000}"/>
    <cellStyle name="Normal 5 4 2 2 3 3" xfId="31583" xr:uid="{00000000-0005-0000-0000-00007BAD0000}"/>
    <cellStyle name="Normal 5 4 2 2 3_AVA DVA EL" xfId="31584" xr:uid="{00000000-0005-0000-0000-00007CAD0000}"/>
    <cellStyle name="Normal 5 4 2 2 4" xfId="31585" xr:uid="{00000000-0005-0000-0000-00007DAD0000}"/>
    <cellStyle name="Normal 5 4 2 2 4 2" xfId="31586" xr:uid="{00000000-0005-0000-0000-00007EAD0000}"/>
    <cellStyle name="Normal 5 4 2 2 4 3" xfId="31587" xr:uid="{00000000-0005-0000-0000-00007FAD0000}"/>
    <cellStyle name="Normal 5 4 2 2 4_AVA DVA EL" xfId="31588" xr:uid="{00000000-0005-0000-0000-000080AD0000}"/>
    <cellStyle name="Normal 5 4 2 2 5" xfId="31589" xr:uid="{00000000-0005-0000-0000-000081AD0000}"/>
    <cellStyle name="Normal 5 4 2 2 5 2" xfId="31590" xr:uid="{00000000-0005-0000-0000-000082AD0000}"/>
    <cellStyle name="Normal 5 4 2 2 5 3" xfId="31591" xr:uid="{00000000-0005-0000-0000-000083AD0000}"/>
    <cellStyle name="Normal 5 4 2 2 5_AVA DVA EL" xfId="31592" xr:uid="{00000000-0005-0000-0000-000084AD0000}"/>
    <cellStyle name="Normal 5 4 2 2 6" xfId="31593" xr:uid="{00000000-0005-0000-0000-000085AD0000}"/>
    <cellStyle name="Normal 5 4 2 2 6 2" xfId="31594" xr:uid="{00000000-0005-0000-0000-000086AD0000}"/>
    <cellStyle name="Normal 5 4 2 2 6 3" xfId="31595" xr:uid="{00000000-0005-0000-0000-000087AD0000}"/>
    <cellStyle name="Normal 5 4 2 2 6_AVA DVA EL" xfId="31596" xr:uid="{00000000-0005-0000-0000-000088AD0000}"/>
    <cellStyle name="Normal 5 4 2 2 7" xfId="31597" xr:uid="{00000000-0005-0000-0000-000089AD0000}"/>
    <cellStyle name="Normal 5 4 2 2 7 2" xfId="31598" xr:uid="{00000000-0005-0000-0000-00008AAD0000}"/>
    <cellStyle name="Normal 5 4 2 2 7 3" xfId="31599" xr:uid="{00000000-0005-0000-0000-00008BAD0000}"/>
    <cellStyle name="Normal 5 4 2 2 7_AVA DVA EL" xfId="31600" xr:uid="{00000000-0005-0000-0000-00008CAD0000}"/>
    <cellStyle name="Normal 5 4 2 2 8" xfId="31601" xr:uid="{00000000-0005-0000-0000-00008DAD0000}"/>
    <cellStyle name="Normal 5 4 2 2 8 2" xfId="31602" xr:uid="{00000000-0005-0000-0000-00008EAD0000}"/>
    <cellStyle name="Normal 5 4 2 2 8 3" xfId="31603" xr:uid="{00000000-0005-0000-0000-00008FAD0000}"/>
    <cellStyle name="Normal 5 4 2 2 8_AVA DVA EL" xfId="31604" xr:uid="{00000000-0005-0000-0000-000090AD0000}"/>
    <cellStyle name="Normal 5 4 2 2 9" xfId="31605" xr:uid="{00000000-0005-0000-0000-000091AD0000}"/>
    <cellStyle name="Normal 5 4 2 2 9 2" xfId="31606" xr:uid="{00000000-0005-0000-0000-000092AD0000}"/>
    <cellStyle name="Normal 5 4 2 2 9 3" xfId="31607" xr:uid="{00000000-0005-0000-0000-000093AD0000}"/>
    <cellStyle name="Normal 5 4 2 2 9_AVA DVA EL" xfId="31608" xr:uid="{00000000-0005-0000-0000-000094AD0000}"/>
    <cellStyle name="Normal 5 4 2 2_AVA DVA EL" xfId="31609" xr:uid="{00000000-0005-0000-0000-000095AD0000}"/>
    <cellStyle name="Normal 5 4 2 3" xfId="31610" xr:uid="{00000000-0005-0000-0000-000096AD0000}"/>
    <cellStyle name="Normal 5 4 2 3 2" xfId="31611" xr:uid="{00000000-0005-0000-0000-000097AD0000}"/>
    <cellStyle name="Normal 5 4 2 3 2 2" xfId="31612" xr:uid="{00000000-0005-0000-0000-000098AD0000}"/>
    <cellStyle name="Normal 5 4 2 3 2 3" xfId="31613" xr:uid="{00000000-0005-0000-0000-000099AD0000}"/>
    <cellStyle name="Normal 5 4 2 3 2_AVA DVA EL" xfId="31614" xr:uid="{00000000-0005-0000-0000-00009AAD0000}"/>
    <cellStyle name="Normal 5 4 2 3 3" xfId="31615" xr:uid="{00000000-0005-0000-0000-00009BAD0000}"/>
    <cellStyle name="Normal 5 4 2 3 3 2" xfId="31616" xr:uid="{00000000-0005-0000-0000-00009CAD0000}"/>
    <cellStyle name="Normal 5 4 2 3 3 3" xfId="31617" xr:uid="{00000000-0005-0000-0000-00009DAD0000}"/>
    <cellStyle name="Normal 5 4 2 3 3_AVA DVA EL" xfId="31618" xr:uid="{00000000-0005-0000-0000-00009EAD0000}"/>
    <cellStyle name="Normal 5 4 2 3 4" xfId="31619" xr:uid="{00000000-0005-0000-0000-00009FAD0000}"/>
    <cellStyle name="Normal 5 4 2 3 5" xfId="31620" xr:uid="{00000000-0005-0000-0000-0000A0AD0000}"/>
    <cellStyle name="Normal 5 4 2 3_AVA DVA EL" xfId="31621" xr:uid="{00000000-0005-0000-0000-0000A1AD0000}"/>
    <cellStyle name="Normal 5 4 2 4" xfId="31622" xr:uid="{00000000-0005-0000-0000-0000A2AD0000}"/>
    <cellStyle name="Normal 5 4 2 4 2" xfId="31623" xr:uid="{00000000-0005-0000-0000-0000A3AD0000}"/>
    <cellStyle name="Normal 5 4 2 4 3" xfId="31624" xr:uid="{00000000-0005-0000-0000-0000A4AD0000}"/>
    <cellStyle name="Normal 5 4 2 4_AVA DVA EL" xfId="31625" xr:uid="{00000000-0005-0000-0000-0000A5AD0000}"/>
    <cellStyle name="Normal 5 4 2 5" xfId="31626" xr:uid="{00000000-0005-0000-0000-0000A6AD0000}"/>
    <cellStyle name="Normal 5 4 2 5 2" xfId="31627" xr:uid="{00000000-0005-0000-0000-0000A7AD0000}"/>
    <cellStyle name="Normal 5 4 2 5 3" xfId="31628" xr:uid="{00000000-0005-0000-0000-0000A8AD0000}"/>
    <cellStyle name="Normal 5 4 2 5_AVA DVA EL" xfId="31629" xr:uid="{00000000-0005-0000-0000-0000A9AD0000}"/>
    <cellStyle name="Normal 5 4 2 6" xfId="31630" xr:uid="{00000000-0005-0000-0000-0000AAAD0000}"/>
    <cellStyle name="Normal 5 4 2 6 2" xfId="31631" xr:uid="{00000000-0005-0000-0000-0000ABAD0000}"/>
    <cellStyle name="Normal 5 4 2 6 3" xfId="31632" xr:uid="{00000000-0005-0000-0000-0000ACAD0000}"/>
    <cellStyle name="Normal 5 4 2 6_AVA DVA EL" xfId="31633" xr:uid="{00000000-0005-0000-0000-0000ADAD0000}"/>
    <cellStyle name="Normal 5 4 2 7" xfId="31634" xr:uid="{00000000-0005-0000-0000-0000AEAD0000}"/>
    <cellStyle name="Normal 5 4 2 7 2" xfId="31635" xr:uid="{00000000-0005-0000-0000-0000AFAD0000}"/>
    <cellStyle name="Normal 5 4 2 7 3" xfId="31636" xr:uid="{00000000-0005-0000-0000-0000B0AD0000}"/>
    <cellStyle name="Normal 5 4 2 7_AVA DVA EL" xfId="31637" xr:uid="{00000000-0005-0000-0000-0000B1AD0000}"/>
    <cellStyle name="Normal 5 4 2 8" xfId="31638" xr:uid="{00000000-0005-0000-0000-0000B2AD0000}"/>
    <cellStyle name="Normal 5 4 2 8 2" xfId="31639" xr:uid="{00000000-0005-0000-0000-0000B3AD0000}"/>
    <cellStyle name="Normal 5 4 2 8 3" xfId="31640" xr:uid="{00000000-0005-0000-0000-0000B4AD0000}"/>
    <cellStyle name="Normal 5 4 2 8_AVA DVA EL" xfId="31641" xr:uid="{00000000-0005-0000-0000-0000B5AD0000}"/>
    <cellStyle name="Normal 5 4 2 9" xfId="31642" xr:uid="{00000000-0005-0000-0000-0000B6AD0000}"/>
    <cellStyle name="Normal 5 4 2 9 2" xfId="31643" xr:uid="{00000000-0005-0000-0000-0000B7AD0000}"/>
    <cellStyle name="Normal 5 4 2 9 3" xfId="31644" xr:uid="{00000000-0005-0000-0000-0000B8AD0000}"/>
    <cellStyle name="Normal 5 4 2 9_AVA DVA EL" xfId="31645" xr:uid="{00000000-0005-0000-0000-0000B9AD0000}"/>
    <cellStyle name="Normal 5 4 2_AVA DVA EL" xfId="31646" xr:uid="{00000000-0005-0000-0000-0000BAAD0000}"/>
    <cellStyle name="Normal 5 4 3" xfId="31647" xr:uid="{00000000-0005-0000-0000-0000BBAD0000}"/>
    <cellStyle name="Normal 5 4 3 10" xfId="31648" xr:uid="{00000000-0005-0000-0000-0000BCAD0000}"/>
    <cellStyle name="Normal 5 4 3 11" xfId="31649" xr:uid="{00000000-0005-0000-0000-0000BDAD0000}"/>
    <cellStyle name="Normal 5 4 3 2" xfId="31650" xr:uid="{00000000-0005-0000-0000-0000BEAD0000}"/>
    <cellStyle name="Normal 5 4 3 2 2" xfId="31651" xr:uid="{00000000-0005-0000-0000-0000BFAD0000}"/>
    <cellStyle name="Normal 5 4 3 2 2 2" xfId="31652" xr:uid="{00000000-0005-0000-0000-0000C0AD0000}"/>
    <cellStyle name="Normal 5 4 3 2 2 3" xfId="31653" xr:uid="{00000000-0005-0000-0000-0000C1AD0000}"/>
    <cellStyle name="Normal 5 4 3 2 2_AVA DVA EL" xfId="31654" xr:uid="{00000000-0005-0000-0000-0000C2AD0000}"/>
    <cellStyle name="Normal 5 4 3 2 3" xfId="31655" xr:uid="{00000000-0005-0000-0000-0000C3AD0000}"/>
    <cellStyle name="Normal 5 4 3 2 3 2" xfId="31656" xr:uid="{00000000-0005-0000-0000-0000C4AD0000}"/>
    <cellStyle name="Normal 5 4 3 2 3 3" xfId="31657" xr:uid="{00000000-0005-0000-0000-0000C5AD0000}"/>
    <cellStyle name="Normal 5 4 3 2 3_AVA DVA EL" xfId="31658" xr:uid="{00000000-0005-0000-0000-0000C6AD0000}"/>
    <cellStyle name="Normal 5 4 3 2 4" xfId="31659" xr:uid="{00000000-0005-0000-0000-0000C7AD0000}"/>
    <cellStyle name="Normal 5 4 3 2 5" xfId="31660" xr:uid="{00000000-0005-0000-0000-0000C8AD0000}"/>
    <cellStyle name="Normal 5 4 3 2_AVA DVA EL" xfId="31661" xr:uid="{00000000-0005-0000-0000-0000C9AD0000}"/>
    <cellStyle name="Normal 5 4 3 3" xfId="31662" xr:uid="{00000000-0005-0000-0000-0000CAAD0000}"/>
    <cellStyle name="Normal 5 4 3 3 2" xfId="31663" xr:uid="{00000000-0005-0000-0000-0000CBAD0000}"/>
    <cellStyle name="Normal 5 4 3 3 3" xfId="31664" xr:uid="{00000000-0005-0000-0000-0000CCAD0000}"/>
    <cellStyle name="Normal 5 4 3 3_AVA DVA EL" xfId="31665" xr:uid="{00000000-0005-0000-0000-0000CDAD0000}"/>
    <cellStyle name="Normal 5 4 3 4" xfId="31666" xr:uid="{00000000-0005-0000-0000-0000CEAD0000}"/>
    <cellStyle name="Normal 5 4 3 4 2" xfId="31667" xr:uid="{00000000-0005-0000-0000-0000CFAD0000}"/>
    <cellStyle name="Normal 5 4 3 4 3" xfId="31668" xr:uid="{00000000-0005-0000-0000-0000D0AD0000}"/>
    <cellStyle name="Normal 5 4 3 4_AVA DVA EL" xfId="31669" xr:uid="{00000000-0005-0000-0000-0000D1AD0000}"/>
    <cellStyle name="Normal 5 4 3 5" xfId="31670" xr:uid="{00000000-0005-0000-0000-0000D2AD0000}"/>
    <cellStyle name="Normal 5 4 3 5 2" xfId="31671" xr:uid="{00000000-0005-0000-0000-0000D3AD0000}"/>
    <cellStyle name="Normal 5 4 3 5 3" xfId="31672" xr:uid="{00000000-0005-0000-0000-0000D4AD0000}"/>
    <cellStyle name="Normal 5 4 3 5_AVA DVA EL" xfId="31673" xr:uid="{00000000-0005-0000-0000-0000D5AD0000}"/>
    <cellStyle name="Normal 5 4 3 6" xfId="31674" xr:uid="{00000000-0005-0000-0000-0000D6AD0000}"/>
    <cellStyle name="Normal 5 4 3 6 2" xfId="31675" xr:uid="{00000000-0005-0000-0000-0000D7AD0000}"/>
    <cellStyle name="Normal 5 4 3 6 3" xfId="31676" xr:uid="{00000000-0005-0000-0000-0000D8AD0000}"/>
    <cellStyle name="Normal 5 4 3 6_AVA DVA EL" xfId="31677" xr:uid="{00000000-0005-0000-0000-0000D9AD0000}"/>
    <cellStyle name="Normal 5 4 3 7" xfId="31678" xr:uid="{00000000-0005-0000-0000-0000DAAD0000}"/>
    <cellStyle name="Normal 5 4 3 7 2" xfId="31679" xr:uid="{00000000-0005-0000-0000-0000DBAD0000}"/>
    <cellStyle name="Normal 5 4 3 7 3" xfId="31680" xr:uid="{00000000-0005-0000-0000-0000DCAD0000}"/>
    <cellStyle name="Normal 5 4 3 7_AVA DVA EL" xfId="31681" xr:uid="{00000000-0005-0000-0000-0000DDAD0000}"/>
    <cellStyle name="Normal 5 4 3 8" xfId="31682" xr:uid="{00000000-0005-0000-0000-0000DEAD0000}"/>
    <cellStyle name="Normal 5 4 3 8 2" xfId="31683" xr:uid="{00000000-0005-0000-0000-0000DFAD0000}"/>
    <cellStyle name="Normal 5 4 3 8 3" xfId="31684" xr:uid="{00000000-0005-0000-0000-0000E0AD0000}"/>
    <cellStyle name="Normal 5 4 3 8_AVA DVA EL" xfId="31685" xr:uid="{00000000-0005-0000-0000-0000E1AD0000}"/>
    <cellStyle name="Normal 5 4 3 9" xfId="31686" xr:uid="{00000000-0005-0000-0000-0000E2AD0000}"/>
    <cellStyle name="Normal 5 4 3 9 2" xfId="31687" xr:uid="{00000000-0005-0000-0000-0000E3AD0000}"/>
    <cellStyle name="Normal 5 4 3 9 3" xfId="31688" xr:uid="{00000000-0005-0000-0000-0000E4AD0000}"/>
    <cellStyle name="Normal 5 4 3 9_AVA DVA EL" xfId="31689" xr:uid="{00000000-0005-0000-0000-0000E5AD0000}"/>
    <cellStyle name="Normal 5 4 3_AVA DVA EL" xfId="31690" xr:uid="{00000000-0005-0000-0000-0000E6AD0000}"/>
    <cellStyle name="Normal 5 4 4" xfId="31691" xr:uid="{00000000-0005-0000-0000-0000E7AD0000}"/>
    <cellStyle name="Normal 5 4 4 2" xfId="31692" xr:uid="{00000000-0005-0000-0000-0000E8AD0000}"/>
    <cellStyle name="Normal 5 4 4 2 2" xfId="31693" xr:uid="{00000000-0005-0000-0000-0000E9AD0000}"/>
    <cellStyle name="Normal 5 4 4 2 3" xfId="31694" xr:uid="{00000000-0005-0000-0000-0000EAAD0000}"/>
    <cellStyle name="Normal 5 4 4 2_AVA DVA EL" xfId="31695" xr:uid="{00000000-0005-0000-0000-0000EBAD0000}"/>
    <cellStyle name="Normal 5 4 4 3" xfId="31696" xr:uid="{00000000-0005-0000-0000-0000ECAD0000}"/>
    <cellStyle name="Normal 5 4 4 3 2" xfId="31697" xr:uid="{00000000-0005-0000-0000-0000EDAD0000}"/>
    <cellStyle name="Normal 5 4 4 3 3" xfId="31698" xr:uid="{00000000-0005-0000-0000-0000EEAD0000}"/>
    <cellStyle name="Normal 5 4 4 3_AVA DVA EL" xfId="31699" xr:uid="{00000000-0005-0000-0000-0000EFAD0000}"/>
    <cellStyle name="Normal 5 4 4 4" xfId="31700" xr:uid="{00000000-0005-0000-0000-0000F0AD0000}"/>
    <cellStyle name="Normal 5 4 4 5" xfId="31701" xr:uid="{00000000-0005-0000-0000-0000F1AD0000}"/>
    <cellStyle name="Normal 5 4 4_AVA DVA EL" xfId="31702" xr:uid="{00000000-0005-0000-0000-0000F2AD0000}"/>
    <cellStyle name="Normal 5 4 5" xfId="31703" xr:uid="{00000000-0005-0000-0000-0000F3AD0000}"/>
    <cellStyle name="Normal 5 4 5 2" xfId="31704" xr:uid="{00000000-0005-0000-0000-0000F4AD0000}"/>
    <cellStyle name="Normal 5 4 5 3" xfId="31705" xr:uid="{00000000-0005-0000-0000-0000F5AD0000}"/>
    <cellStyle name="Normal 5 4 5_AVA DVA EL" xfId="31706" xr:uid="{00000000-0005-0000-0000-0000F6AD0000}"/>
    <cellStyle name="Normal 5 4 6" xfId="31707" xr:uid="{00000000-0005-0000-0000-0000F7AD0000}"/>
    <cellStyle name="Normal 5 4 6 2" xfId="31708" xr:uid="{00000000-0005-0000-0000-0000F8AD0000}"/>
    <cellStyle name="Normal 5 4 6 3" xfId="31709" xr:uid="{00000000-0005-0000-0000-0000F9AD0000}"/>
    <cellStyle name="Normal 5 4 6_AVA DVA EL" xfId="31710" xr:uid="{00000000-0005-0000-0000-0000FAAD0000}"/>
    <cellStyle name="Normal 5 4 7" xfId="31711" xr:uid="{00000000-0005-0000-0000-0000FBAD0000}"/>
    <cellStyle name="Normal 5 4 7 2" xfId="31712" xr:uid="{00000000-0005-0000-0000-0000FCAD0000}"/>
    <cellStyle name="Normal 5 4 7 3" xfId="31713" xr:uid="{00000000-0005-0000-0000-0000FDAD0000}"/>
    <cellStyle name="Normal 5 4 7_AVA DVA EL" xfId="31714" xr:uid="{00000000-0005-0000-0000-0000FEAD0000}"/>
    <cellStyle name="Normal 5 4 8" xfId="31715" xr:uid="{00000000-0005-0000-0000-0000FFAD0000}"/>
    <cellStyle name="Normal 5 4 8 2" xfId="31716" xr:uid="{00000000-0005-0000-0000-000000AE0000}"/>
    <cellStyle name="Normal 5 4 8 3" xfId="31717" xr:uid="{00000000-0005-0000-0000-000001AE0000}"/>
    <cellStyle name="Normal 5 4 8_AVA DVA EL" xfId="31718" xr:uid="{00000000-0005-0000-0000-000002AE0000}"/>
    <cellStyle name="Normal 5 4 9" xfId="31719" xr:uid="{00000000-0005-0000-0000-000003AE0000}"/>
    <cellStyle name="Normal 5 4 9 2" xfId="31720" xr:uid="{00000000-0005-0000-0000-000004AE0000}"/>
    <cellStyle name="Normal 5 4 9 3" xfId="31721" xr:uid="{00000000-0005-0000-0000-000005AE0000}"/>
    <cellStyle name="Normal 5 4 9_AVA DVA EL" xfId="31722" xr:uid="{00000000-0005-0000-0000-000006AE0000}"/>
    <cellStyle name="Normal 5 4_A01" xfId="35965" xr:uid="{00000000-0005-0000-0000-000007AE0000}"/>
    <cellStyle name="Normal 5 5" xfId="8543" xr:uid="{00000000-0005-0000-0000-000008AE0000}"/>
    <cellStyle name="Normal 5 5 10" xfId="31723" xr:uid="{00000000-0005-0000-0000-000009AE0000}"/>
    <cellStyle name="Normal 5 5 10 2" xfId="31724" xr:uid="{00000000-0005-0000-0000-00000AAE0000}"/>
    <cellStyle name="Normal 5 5 10 3" xfId="31725" xr:uid="{00000000-0005-0000-0000-00000BAE0000}"/>
    <cellStyle name="Normal 5 5 10_AVA DVA EL" xfId="31726" xr:uid="{00000000-0005-0000-0000-00000CAE0000}"/>
    <cellStyle name="Normal 5 5 11" xfId="31727" xr:uid="{00000000-0005-0000-0000-00000DAE0000}"/>
    <cellStyle name="Normal 5 5 11 2" xfId="31728" xr:uid="{00000000-0005-0000-0000-00000EAE0000}"/>
    <cellStyle name="Normal 5 5 11 3" xfId="31729" xr:uid="{00000000-0005-0000-0000-00000FAE0000}"/>
    <cellStyle name="Normal 5 5 11_AVA DVA EL" xfId="31730" xr:uid="{00000000-0005-0000-0000-000010AE0000}"/>
    <cellStyle name="Normal 5 5 12" xfId="31731" xr:uid="{00000000-0005-0000-0000-000011AE0000}"/>
    <cellStyle name="Normal 5 5 2" xfId="31732" xr:uid="{00000000-0005-0000-0000-000012AE0000}"/>
    <cellStyle name="Normal 5 5 2 10" xfId="31733" xr:uid="{00000000-0005-0000-0000-000013AE0000}"/>
    <cellStyle name="Normal 5 5 2 11" xfId="31734" xr:uid="{00000000-0005-0000-0000-000014AE0000}"/>
    <cellStyle name="Normal 5 5 2 2" xfId="31735" xr:uid="{00000000-0005-0000-0000-000015AE0000}"/>
    <cellStyle name="Normal 5 5 2 2 2" xfId="31736" xr:uid="{00000000-0005-0000-0000-000016AE0000}"/>
    <cellStyle name="Normal 5 5 2 2 2 2" xfId="31737" xr:uid="{00000000-0005-0000-0000-000017AE0000}"/>
    <cellStyle name="Normal 5 5 2 2 2 3" xfId="31738" xr:uid="{00000000-0005-0000-0000-000018AE0000}"/>
    <cellStyle name="Normal 5 5 2 2 2_AVA DVA EL" xfId="31739" xr:uid="{00000000-0005-0000-0000-000019AE0000}"/>
    <cellStyle name="Normal 5 5 2 2 3" xfId="31740" xr:uid="{00000000-0005-0000-0000-00001AAE0000}"/>
    <cellStyle name="Normal 5 5 2 2 3 2" xfId="31741" xr:uid="{00000000-0005-0000-0000-00001BAE0000}"/>
    <cellStyle name="Normal 5 5 2 2 3 3" xfId="31742" xr:uid="{00000000-0005-0000-0000-00001CAE0000}"/>
    <cellStyle name="Normal 5 5 2 2 3_AVA DVA EL" xfId="31743" xr:uid="{00000000-0005-0000-0000-00001DAE0000}"/>
    <cellStyle name="Normal 5 5 2 2 4" xfId="31744" xr:uid="{00000000-0005-0000-0000-00001EAE0000}"/>
    <cellStyle name="Normal 5 5 2 2 5" xfId="31745" xr:uid="{00000000-0005-0000-0000-00001FAE0000}"/>
    <cellStyle name="Normal 5 5 2 2_AVA DVA EL" xfId="31746" xr:uid="{00000000-0005-0000-0000-000020AE0000}"/>
    <cellStyle name="Normal 5 5 2 3" xfId="31747" xr:uid="{00000000-0005-0000-0000-000021AE0000}"/>
    <cellStyle name="Normal 5 5 2 3 2" xfId="31748" xr:uid="{00000000-0005-0000-0000-000022AE0000}"/>
    <cellStyle name="Normal 5 5 2 3 3" xfId="31749" xr:uid="{00000000-0005-0000-0000-000023AE0000}"/>
    <cellStyle name="Normal 5 5 2 3_AVA DVA EL" xfId="31750" xr:uid="{00000000-0005-0000-0000-000024AE0000}"/>
    <cellStyle name="Normal 5 5 2 4" xfId="31751" xr:uid="{00000000-0005-0000-0000-000025AE0000}"/>
    <cellStyle name="Normal 5 5 2 4 2" xfId="31752" xr:uid="{00000000-0005-0000-0000-000026AE0000}"/>
    <cellStyle name="Normal 5 5 2 4 3" xfId="31753" xr:uid="{00000000-0005-0000-0000-000027AE0000}"/>
    <cellStyle name="Normal 5 5 2 4_AVA DVA EL" xfId="31754" xr:uid="{00000000-0005-0000-0000-000028AE0000}"/>
    <cellStyle name="Normal 5 5 2 5" xfId="31755" xr:uid="{00000000-0005-0000-0000-000029AE0000}"/>
    <cellStyle name="Normal 5 5 2 5 2" xfId="31756" xr:uid="{00000000-0005-0000-0000-00002AAE0000}"/>
    <cellStyle name="Normal 5 5 2 5 3" xfId="31757" xr:uid="{00000000-0005-0000-0000-00002BAE0000}"/>
    <cellStyle name="Normal 5 5 2 5_AVA DVA EL" xfId="31758" xr:uid="{00000000-0005-0000-0000-00002CAE0000}"/>
    <cellStyle name="Normal 5 5 2 6" xfId="31759" xr:uid="{00000000-0005-0000-0000-00002DAE0000}"/>
    <cellStyle name="Normal 5 5 2 6 2" xfId="31760" xr:uid="{00000000-0005-0000-0000-00002EAE0000}"/>
    <cellStyle name="Normal 5 5 2 6 3" xfId="31761" xr:uid="{00000000-0005-0000-0000-00002FAE0000}"/>
    <cellStyle name="Normal 5 5 2 6_AVA DVA EL" xfId="31762" xr:uid="{00000000-0005-0000-0000-000030AE0000}"/>
    <cellStyle name="Normal 5 5 2 7" xfId="31763" xr:uid="{00000000-0005-0000-0000-000031AE0000}"/>
    <cellStyle name="Normal 5 5 2 7 2" xfId="31764" xr:uid="{00000000-0005-0000-0000-000032AE0000}"/>
    <cellStyle name="Normal 5 5 2 7 3" xfId="31765" xr:uid="{00000000-0005-0000-0000-000033AE0000}"/>
    <cellStyle name="Normal 5 5 2 7_AVA DVA EL" xfId="31766" xr:uid="{00000000-0005-0000-0000-000034AE0000}"/>
    <cellStyle name="Normal 5 5 2 8" xfId="31767" xr:uid="{00000000-0005-0000-0000-000035AE0000}"/>
    <cellStyle name="Normal 5 5 2 8 2" xfId="31768" xr:uid="{00000000-0005-0000-0000-000036AE0000}"/>
    <cellStyle name="Normal 5 5 2 8 3" xfId="31769" xr:uid="{00000000-0005-0000-0000-000037AE0000}"/>
    <cellStyle name="Normal 5 5 2 8_AVA DVA EL" xfId="31770" xr:uid="{00000000-0005-0000-0000-000038AE0000}"/>
    <cellStyle name="Normal 5 5 2 9" xfId="31771" xr:uid="{00000000-0005-0000-0000-000039AE0000}"/>
    <cellStyle name="Normal 5 5 2 9 2" xfId="31772" xr:uid="{00000000-0005-0000-0000-00003AAE0000}"/>
    <cellStyle name="Normal 5 5 2 9 3" xfId="31773" xr:uid="{00000000-0005-0000-0000-00003BAE0000}"/>
    <cellStyle name="Normal 5 5 2 9_AVA DVA EL" xfId="31774" xr:uid="{00000000-0005-0000-0000-00003CAE0000}"/>
    <cellStyle name="Normal 5 5 2_AVA DVA EL" xfId="31775" xr:uid="{00000000-0005-0000-0000-00003DAE0000}"/>
    <cellStyle name="Normal 5 5 3" xfId="31776" xr:uid="{00000000-0005-0000-0000-00003EAE0000}"/>
    <cellStyle name="Normal 5 5 3 2" xfId="31777" xr:uid="{00000000-0005-0000-0000-00003FAE0000}"/>
    <cellStyle name="Normal 5 5 3 2 2" xfId="31778" xr:uid="{00000000-0005-0000-0000-000040AE0000}"/>
    <cellStyle name="Normal 5 5 3 2 3" xfId="31779" xr:uid="{00000000-0005-0000-0000-000041AE0000}"/>
    <cellStyle name="Normal 5 5 3 2_AVA DVA EL" xfId="31780" xr:uid="{00000000-0005-0000-0000-000042AE0000}"/>
    <cellStyle name="Normal 5 5 3 3" xfId="31781" xr:uid="{00000000-0005-0000-0000-000043AE0000}"/>
    <cellStyle name="Normal 5 5 3 3 2" xfId="31782" xr:uid="{00000000-0005-0000-0000-000044AE0000}"/>
    <cellStyle name="Normal 5 5 3 3 3" xfId="31783" xr:uid="{00000000-0005-0000-0000-000045AE0000}"/>
    <cellStyle name="Normal 5 5 3 3_AVA DVA EL" xfId="31784" xr:uid="{00000000-0005-0000-0000-000046AE0000}"/>
    <cellStyle name="Normal 5 5 3 4" xfId="31785" xr:uid="{00000000-0005-0000-0000-000047AE0000}"/>
    <cellStyle name="Normal 5 5 3 5" xfId="31786" xr:uid="{00000000-0005-0000-0000-000048AE0000}"/>
    <cellStyle name="Normal 5 5 3_AVA DVA EL" xfId="31787" xr:uid="{00000000-0005-0000-0000-000049AE0000}"/>
    <cellStyle name="Normal 5 5 4" xfId="31788" xr:uid="{00000000-0005-0000-0000-00004AAE0000}"/>
    <cellStyle name="Normal 5 5 4 2" xfId="31789" xr:uid="{00000000-0005-0000-0000-00004BAE0000}"/>
    <cellStyle name="Normal 5 5 4 3" xfId="31790" xr:uid="{00000000-0005-0000-0000-00004CAE0000}"/>
    <cellStyle name="Normal 5 5 4_AVA DVA EL" xfId="31791" xr:uid="{00000000-0005-0000-0000-00004DAE0000}"/>
    <cellStyle name="Normal 5 5 5" xfId="31792" xr:uid="{00000000-0005-0000-0000-00004EAE0000}"/>
    <cellStyle name="Normal 5 5 5 2" xfId="31793" xr:uid="{00000000-0005-0000-0000-00004FAE0000}"/>
    <cellStyle name="Normal 5 5 5 3" xfId="31794" xr:uid="{00000000-0005-0000-0000-000050AE0000}"/>
    <cellStyle name="Normal 5 5 5_AVA DVA EL" xfId="31795" xr:uid="{00000000-0005-0000-0000-000051AE0000}"/>
    <cellStyle name="Normal 5 5 6" xfId="31796" xr:uid="{00000000-0005-0000-0000-000052AE0000}"/>
    <cellStyle name="Normal 5 5 6 2" xfId="31797" xr:uid="{00000000-0005-0000-0000-000053AE0000}"/>
    <cellStyle name="Normal 5 5 6 3" xfId="31798" xr:uid="{00000000-0005-0000-0000-000054AE0000}"/>
    <cellStyle name="Normal 5 5 6_AVA DVA EL" xfId="31799" xr:uid="{00000000-0005-0000-0000-000055AE0000}"/>
    <cellStyle name="Normal 5 5 7" xfId="31800" xr:uid="{00000000-0005-0000-0000-000056AE0000}"/>
    <cellStyle name="Normal 5 5 7 2" xfId="31801" xr:uid="{00000000-0005-0000-0000-000057AE0000}"/>
    <cellStyle name="Normal 5 5 7 3" xfId="31802" xr:uid="{00000000-0005-0000-0000-000058AE0000}"/>
    <cellStyle name="Normal 5 5 7_AVA DVA EL" xfId="31803" xr:uid="{00000000-0005-0000-0000-000059AE0000}"/>
    <cellStyle name="Normal 5 5 8" xfId="31804" xr:uid="{00000000-0005-0000-0000-00005AAE0000}"/>
    <cellStyle name="Normal 5 5 8 2" xfId="31805" xr:uid="{00000000-0005-0000-0000-00005BAE0000}"/>
    <cellStyle name="Normal 5 5 8 3" xfId="31806" xr:uid="{00000000-0005-0000-0000-00005CAE0000}"/>
    <cellStyle name="Normal 5 5 8_AVA DVA EL" xfId="31807" xr:uid="{00000000-0005-0000-0000-00005DAE0000}"/>
    <cellStyle name="Normal 5 5 9" xfId="31808" xr:uid="{00000000-0005-0000-0000-00005EAE0000}"/>
    <cellStyle name="Normal 5 5 9 2" xfId="31809" xr:uid="{00000000-0005-0000-0000-00005FAE0000}"/>
    <cellStyle name="Normal 5 5 9 3" xfId="31810" xr:uid="{00000000-0005-0000-0000-000060AE0000}"/>
    <cellStyle name="Normal 5 5 9_AVA DVA EL" xfId="31811" xr:uid="{00000000-0005-0000-0000-000061AE0000}"/>
    <cellStyle name="Normal 5 5_AVA DVA EL" xfId="31812" xr:uid="{00000000-0005-0000-0000-000062AE0000}"/>
    <cellStyle name="Normal 5 6" xfId="8544" xr:uid="{00000000-0005-0000-0000-000063AE0000}"/>
    <cellStyle name="Normal 5 6 10" xfId="31813" xr:uid="{00000000-0005-0000-0000-000064AE0000}"/>
    <cellStyle name="Normal 5 6 10 2" xfId="31814" xr:uid="{00000000-0005-0000-0000-000065AE0000}"/>
    <cellStyle name="Normal 5 6 10 3" xfId="31815" xr:uid="{00000000-0005-0000-0000-000066AE0000}"/>
    <cellStyle name="Normal 5 6 10_AVA DVA EL" xfId="31816" xr:uid="{00000000-0005-0000-0000-000067AE0000}"/>
    <cellStyle name="Normal 5 6 11" xfId="31817" xr:uid="{00000000-0005-0000-0000-000068AE0000}"/>
    <cellStyle name="Normal 5 6 11 2" xfId="31818" xr:uid="{00000000-0005-0000-0000-000069AE0000}"/>
    <cellStyle name="Normal 5 6 11 3" xfId="31819" xr:uid="{00000000-0005-0000-0000-00006AAE0000}"/>
    <cellStyle name="Normal 5 6 11_AVA DVA EL" xfId="31820" xr:uid="{00000000-0005-0000-0000-00006BAE0000}"/>
    <cellStyle name="Normal 5 6 12" xfId="31821" xr:uid="{00000000-0005-0000-0000-00006CAE0000}"/>
    <cellStyle name="Normal 5 6 2" xfId="31822" xr:uid="{00000000-0005-0000-0000-00006DAE0000}"/>
    <cellStyle name="Normal 5 6 2 10" xfId="31823" xr:uid="{00000000-0005-0000-0000-00006EAE0000}"/>
    <cellStyle name="Normal 5 6 2 11" xfId="31824" xr:uid="{00000000-0005-0000-0000-00006FAE0000}"/>
    <cellStyle name="Normal 5 6 2 2" xfId="31825" xr:uid="{00000000-0005-0000-0000-000070AE0000}"/>
    <cellStyle name="Normal 5 6 2 2 2" xfId="31826" xr:uid="{00000000-0005-0000-0000-000071AE0000}"/>
    <cellStyle name="Normal 5 6 2 2 2 2" xfId="31827" xr:uid="{00000000-0005-0000-0000-000072AE0000}"/>
    <cellStyle name="Normal 5 6 2 2 2 3" xfId="31828" xr:uid="{00000000-0005-0000-0000-000073AE0000}"/>
    <cellStyle name="Normal 5 6 2 2 2_AVA DVA EL" xfId="31829" xr:uid="{00000000-0005-0000-0000-000074AE0000}"/>
    <cellStyle name="Normal 5 6 2 2 3" xfId="31830" xr:uid="{00000000-0005-0000-0000-000075AE0000}"/>
    <cellStyle name="Normal 5 6 2 2 3 2" xfId="31831" xr:uid="{00000000-0005-0000-0000-000076AE0000}"/>
    <cellStyle name="Normal 5 6 2 2 3 3" xfId="31832" xr:uid="{00000000-0005-0000-0000-000077AE0000}"/>
    <cellStyle name="Normal 5 6 2 2 3_AVA DVA EL" xfId="31833" xr:uid="{00000000-0005-0000-0000-000078AE0000}"/>
    <cellStyle name="Normal 5 6 2 2 4" xfId="31834" xr:uid="{00000000-0005-0000-0000-000079AE0000}"/>
    <cellStyle name="Normal 5 6 2 2 5" xfId="31835" xr:uid="{00000000-0005-0000-0000-00007AAE0000}"/>
    <cellStyle name="Normal 5 6 2 2_AVA DVA EL" xfId="31836" xr:uid="{00000000-0005-0000-0000-00007BAE0000}"/>
    <cellStyle name="Normal 5 6 2 3" xfId="31837" xr:uid="{00000000-0005-0000-0000-00007CAE0000}"/>
    <cellStyle name="Normal 5 6 2 3 2" xfId="31838" xr:uid="{00000000-0005-0000-0000-00007DAE0000}"/>
    <cellStyle name="Normal 5 6 2 3 3" xfId="31839" xr:uid="{00000000-0005-0000-0000-00007EAE0000}"/>
    <cellStyle name="Normal 5 6 2 3_AVA DVA EL" xfId="31840" xr:uid="{00000000-0005-0000-0000-00007FAE0000}"/>
    <cellStyle name="Normal 5 6 2 4" xfId="31841" xr:uid="{00000000-0005-0000-0000-000080AE0000}"/>
    <cellStyle name="Normal 5 6 2 4 2" xfId="31842" xr:uid="{00000000-0005-0000-0000-000081AE0000}"/>
    <cellStyle name="Normal 5 6 2 4 3" xfId="31843" xr:uid="{00000000-0005-0000-0000-000082AE0000}"/>
    <cellStyle name="Normal 5 6 2 4_AVA DVA EL" xfId="31844" xr:uid="{00000000-0005-0000-0000-000083AE0000}"/>
    <cellStyle name="Normal 5 6 2 5" xfId="31845" xr:uid="{00000000-0005-0000-0000-000084AE0000}"/>
    <cellStyle name="Normal 5 6 2 5 2" xfId="31846" xr:uid="{00000000-0005-0000-0000-000085AE0000}"/>
    <cellStyle name="Normal 5 6 2 5 3" xfId="31847" xr:uid="{00000000-0005-0000-0000-000086AE0000}"/>
    <cellStyle name="Normal 5 6 2 5_AVA DVA EL" xfId="31848" xr:uid="{00000000-0005-0000-0000-000087AE0000}"/>
    <cellStyle name="Normal 5 6 2 6" xfId="31849" xr:uid="{00000000-0005-0000-0000-000088AE0000}"/>
    <cellStyle name="Normal 5 6 2 6 2" xfId="31850" xr:uid="{00000000-0005-0000-0000-000089AE0000}"/>
    <cellStyle name="Normal 5 6 2 6 3" xfId="31851" xr:uid="{00000000-0005-0000-0000-00008AAE0000}"/>
    <cellStyle name="Normal 5 6 2 6_AVA DVA EL" xfId="31852" xr:uid="{00000000-0005-0000-0000-00008BAE0000}"/>
    <cellStyle name="Normal 5 6 2 7" xfId="31853" xr:uid="{00000000-0005-0000-0000-00008CAE0000}"/>
    <cellStyle name="Normal 5 6 2 7 2" xfId="31854" xr:uid="{00000000-0005-0000-0000-00008DAE0000}"/>
    <cellStyle name="Normal 5 6 2 7 3" xfId="31855" xr:uid="{00000000-0005-0000-0000-00008EAE0000}"/>
    <cellStyle name="Normal 5 6 2 7_AVA DVA EL" xfId="31856" xr:uid="{00000000-0005-0000-0000-00008FAE0000}"/>
    <cellStyle name="Normal 5 6 2 8" xfId="31857" xr:uid="{00000000-0005-0000-0000-000090AE0000}"/>
    <cellStyle name="Normal 5 6 2 8 2" xfId="31858" xr:uid="{00000000-0005-0000-0000-000091AE0000}"/>
    <cellStyle name="Normal 5 6 2 8 3" xfId="31859" xr:uid="{00000000-0005-0000-0000-000092AE0000}"/>
    <cellStyle name="Normal 5 6 2 8_AVA DVA EL" xfId="31860" xr:uid="{00000000-0005-0000-0000-000093AE0000}"/>
    <cellStyle name="Normal 5 6 2 9" xfId="31861" xr:uid="{00000000-0005-0000-0000-000094AE0000}"/>
    <cellStyle name="Normal 5 6 2 9 2" xfId="31862" xr:uid="{00000000-0005-0000-0000-000095AE0000}"/>
    <cellStyle name="Normal 5 6 2 9 3" xfId="31863" xr:uid="{00000000-0005-0000-0000-000096AE0000}"/>
    <cellStyle name="Normal 5 6 2 9_AVA DVA EL" xfId="31864" xr:uid="{00000000-0005-0000-0000-000097AE0000}"/>
    <cellStyle name="Normal 5 6 2_AVA DVA EL" xfId="31865" xr:uid="{00000000-0005-0000-0000-000098AE0000}"/>
    <cellStyle name="Normal 5 6 3" xfId="31866" xr:uid="{00000000-0005-0000-0000-000099AE0000}"/>
    <cellStyle name="Normal 5 6 3 2" xfId="31867" xr:uid="{00000000-0005-0000-0000-00009AAE0000}"/>
    <cellStyle name="Normal 5 6 3 2 2" xfId="31868" xr:uid="{00000000-0005-0000-0000-00009BAE0000}"/>
    <cellStyle name="Normal 5 6 3 2 3" xfId="31869" xr:uid="{00000000-0005-0000-0000-00009CAE0000}"/>
    <cellStyle name="Normal 5 6 3 2_AVA DVA EL" xfId="31870" xr:uid="{00000000-0005-0000-0000-00009DAE0000}"/>
    <cellStyle name="Normal 5 6 3 3" xfId="31871" xr:uid="{00000000-0005-0000-0000-00009EAE0000}"/>
    <cellStyle name="Normal 5 6 3 3 2" xfId="31872" xr:uid="{00000000-0005-0000-0000-00009FAE0000}"/>
    <cellStyle name="Normal 5 6 3 3 3" xfId="31873" xr:uid="{00000000-0005-0000-0000-0000A0AE0000}"/>
    <cellStyle name="Normal 5 6 3 3_AVA DVA EL" xfId="31874" xr:uid="{00000000-0005-0000-0000-0000A1AE0000}"/>
    <cellStyle name="Normal 5 6 3 4" xfId="31875" xr:uid="{00000000-0005-0000-0000-0000A2AE0000}"/>
    <cellStyle name="Normal 5 6 3 5" xfId="31876" xr:uid="{00000000-0005-0000-0000-0000A3AE0000}"/>
    <cellStyle name="Normal 5 6 3_AVA DVA EL" xfId="31877" xr:uid="{00000000-0005-0000-0000-0000A4AE0000}"/>
    <cellStyle name="Normal 5 6 4" xfId="31878" xr:uid="{00000000-0005-0000-0000-0000A5AE0000}"/>
    <cellStyle name="Normal 5 6 4 2" xfId="31879" xr:uid="{00000000-0005-0000-0000-0000A6AE0000}"/>
    <cellStyle name="Normal 5 6 4 3" xfId="31880" xr:uid="{00000000-0005-0000-0000-0000A7AE0000}"/>
    <cellStyle name="Normal 5 6 4_AVA DVA EL" xfId="31881" xr:uid="{00000000-0005-0000-0000-0000A8AE0000}"/>
    <cellStyle name="Normal 5 6 5" xfId="31882" xr:uid="{00000000-0005-0000-0000-0000A9AE0000}"/>
    <cellStyle name="Normal 5 6 5 2" xfId="31883" xr:uid="{00000000-0005-0000-0000-0000AAAE0000}"/>
    <cellStyle name="Normal 5 6 5 3" xfId="31884" xr:uid="{00000000-0005-0000-0000-0000ABAE0000}"/>
    <cellStyle name="Normal 5 6 5_AVA DVA EL" xfId="31885" xr:uid="{00000000-0005-0000-0000-0000ACAE0000}"/>
    <cellStyle name="Normal 5 6 6" xfId="31886" xr:uid="{00000000-0005-0000-0000-0000ADAE0000}"/>
    <cellStyle name="Normal 5 6 6 2" xfId="31887" xr:uid="{00000000-0005-0000-0000-0000AEAE0000}"/>
    <cellStyle name="Normal 5 6 6 3" xfId="31888" xr:uid="{00000000-0005-0000-0000-0000AFAE0000}"/>
    <cellStyle name="Normal 5 6 6_AVA DVA EL" xfId="31889" xr:uid="{00000000-0005-0000-0000-0000B0AE0000}"/>
    <cellStyle name="Normal 5 6 7" xfId="31890" xr:uid="{00000000-0005-0000-0000-0000B1AE0000}"/>
    <cellStyle name="Normal 5 6 7 2" xfId="31891" xr:uid="{00000000-0005-0000-0000-0000B2AE0000}"/>
    <cellStyle name="Normal 5 6 7 3" xfId="31892" xr:uid="{00000000-0005-0000-0000-0000B3AE0000}"/>
    <cellStyle name="Normal 5 6 7_AVA DVA EL" xfId="31893" xr:uid="{00000000-0005-0000-0000-0000B4AE0000}"/>
    <cellStyle name="Normal 5 6 8" xfId="31894" xr:uid="{00000000-0005-0000-0000-0000B5AE0000}"/>
    <cellStyle name="Normal 5 6 8 2" xfId="31895" xr:uid="{00000000-0005-0000-0000-0000B6AE0000}"/>
    <cellStyle name="Normal 5 6 8 3" xfId="31896" xr:uid="{00000000-0005-0000-0000-0000B7AE0000}"/>
    <cellStyle name="Normal 5 6 8_AVA DVA EL" xfId="31897" xr:uid="{00000000-0005-0000-0000-0000B8AE0000}"/>
    <cellStyle name="Normal 5 6 9" xfId="31898" xr:uid="{00000000-0005-0000-0000-0000B9AE0000}"/>
    <cellStyle name="Normal 5 6 9 2" xfId="31899" xr:uid="{00000000-0005-0000-0000-0000BAAE0000}"/>
    <cellStyle name="Normal 5 6 9 3" xfId="31900" xr:uid="{00000000-0005-0000-0000-0000BBAE0000}"/>
    <cellStyle name="Normal 5 6 9_AVA DVA EL" xfId="31901" xr:uid="{00000000-0005-0000-0000-0000BCAE0000}"/>
    <cellStyle name="Normal 5 6_AVA DVA EL" xfId="31902" xr:uid="{00000000-0005-0000-0000-0000BDAE0000}"/>
    <cellStyle name="Normal 5 7" xfId="8545" xr:uid="{00000000-0005-0000-0000-0000BEAE0000}"/>
    <cellStyle name="Normal 5 7 10" xfId="31903" xr:uid="{00000000-0005-0000-0000-0000BFAE0000}"/>
    <cellStyle name="Normal 5 7 10 2" xfId="31904" xr:uid="{00000000-0005-0000-0000-0000C0AE0000}"/>
    <cellStyle name="Normal 5 7 10 3" xfId="31905" xr:uid="{00000000-0005-0000-0000-0000C1AE0000}"/>
    <cellStyle name="Normal 5 7 10_AVA DVA EL" xfId="31906" xr:uid="{00000000-0005-0000-0000-0000C2AE0000}"/>
    <cellStyle name="Normal 5 7 11" xfId="31907" xr:uid="{00000000-0005-0000-0000-0000C3AE0000}"/>
    <cellStyle name="Normal 5 7 2" xfId="31908" xr:uid="{00000000-0005-0000-0000-0000C4AE0000}"/>
    <cellStyle name="Normal 5 7 2 2" xfId="31909" xr:uid="{00000000-0005-0000-0000-0000C5AE0000}"/>
    <cellStyle name="Normal 5 7 2 2 2" xfId="31910" xr:uid="{00000000-0005-0000-0000-0000C6AE0000}"/>
    <cellStyle name="Normal 5 7 2 2 3" xfId="31911" xr:uid="{00000000-0005-0000-0000-0000C7AE0000}"/>
    <cellStyle name="Normal 5 7 2 2_AVA DVA EL" xfId="31912" xr:uid="{00000000-0005-0000-0000-0000C8AE0000}"/>
    <cellStyle name="Normal 5 7 2 3" xfId="31913" xr:uid="{00000000-0005-0000-0000-0000C9AE0000}"/>
    <cellStyle name="Normal 5 7 2 3 2" xfId="31914" xr:uid="{00000000-0005-0000-0000-0000CAAE0000}"/>
    <cellStyle name="Normal 5 7 2 3 3" xfId="31915" xr:uid="{00000000-0005-0000-0000-0000CBAE0000}"/>
    <cellStyle name="Normal 5 7 2 3_AVA DVA EL" xfId="31916" xr:uid="{00000000-0005-0000-0000-0000CCAE0000}"/>
    <cellStyle name="Normal 5 7 2 4" xfId="31917" xr:uid="{00000000-0005-0000-0000-0000CDAE0000}"/>
    <cellStyle name="Normal 5 7 2 5" xfId="31918" xr:uid="{00000000-0005-0000-0000-0000CEAE0000}"/>
    <cellStyle name="Normal 5 7 2_AVA DVA EL" xfId="31919" xr:uid="{00000000-0005-0000-0000-0000CFAE0000}"/>
    <cellStyle name="Normal 5 7 3" xfId="31920" xr:uid="{00000000-0005-0000-0000-0000D0AE0000}"/>
    <cellStyle name="Normal 5 7 3 2" xfId="31921" xr:uid="{00000000-0005-0000-0000-0000D1AE0000}"/>
    <cellStyle name="Normal 5 7 3 3" xfId="31922" xr:uid="{00000000-0005-0000-0000-0000D2AE0000}"/>
    <cellStyle name="Normal 5 7 3_AVA DVA EL" xfId="31923" xr:uid="{00000000-0005-0000-0000-0000D3AE0000}"/>
    <cellStyle name="Normal 5 7 4" xfId="31924" xr:uid="{00000000-0005-0000-0000-0000D4AE0000}"/>
    <cellStyle name="Normal 5 7 4 2" xfId="31925" xr:uid="{00000000-0005-0000-0000-0000D5AE0000}"/>
    <cellStyle name="Normal 5 7 4 3" xfId="31926" xr:uid="{00000000-0005-0000-0000-0000D6AE0000}"/>
    <cellStyle name="Normal 5 7 4_AVA DVA EL" xfId="31927" xr:uid="{00000000-0005-0000-0000-0000D7AE0000}"/>
    <cellStyle name="Normal 5 7 5" xfId="31928" xr:uid="{00000000-0005-0000-0000-0000D8AE0000}"/>
    <cellStyle name="Normal 5 7 5 2" xfId="31929" xr:uid="{00000000-0005-0000-0000-0000D9AE0000}"/>
    <cellStyle name="Normal 5 7 5 3" xfId="31930" xr:uid="{00000000-0005-0000-0000-0000DAAE0000}"/>
    <cellStyle name="Normal 5 7 5_AVA DVA EL" xfId="31931" xr:uid="{00000000-0005-0000-0000-0000DBAE0000}"/>
    <cellStyle name="Normal 5 7 6" xfId="31932" xr:uid="{00000000-0005-0000-0000-0000DCAE0000}"/>
    <cellStyle name="Normal 5 7 6 2" xfId="31933" xr:uid="{00000000-0005-0000-0000-0000DDAE0000}"/>
    <cellStyle name="Normal 5 7 6 3" xfId="31934" xr:uid="{00000000-0005-0000-0000-0000DEAE0000}"/>
    <cellStyle name="Normal 5 7 6_AVA DVA EL" xfId="31935" xr:uid="{00000000-0005-0000-0000-0000DFAE0000}"/>
    <cellStyle name="Normal 5 7 7" xfId="31936" xr:uid="{00000000-0005-0000-0000-0000E0AE0000}"/>
    <cellStyle name="Normal 5 7 7 2" xfId="31937" xr:uid="{00000000-0005-0000-0000-0000E1AE0000}"/>
    <cellStyle name="Normal 5 7 7 3" xfId="31938" xr:uid="{00000000-0005-0000-0000-0000E2AE0000}"/>
    <cellStyle name="Normal 5 7 7_AVA DVA EL" xfId="31939" xr:uid="{00000000-0005-0000-0000-0000E3AE0000}"/>
    <cellStyle name="Normal 5 7 8" xfId="31940" xr:uid="{00000000-0005-0000-0000-0000E4AE0000}"/>
    <cellStyle name="Normal 5 7 8 2" xfId="31941" xr:uid="{00000000-0005-0000-0000-0000E5AE0000}"/>
    <cellStyle name="Normal 5 7 8 3" xfId="31942" xr:uid="{00000000-0005-0000-0000-0000E6AE0000}"/>
    <cellStyle name="Normal 5 7 8_AVA DVA EL" xfId="31943" xr:uid="{00000000-0005-0000-0000-0000E7AE0000}"/>
    <cellStyle name="Normal 5 7 9" xfId="31944" xr:uid="{00000000-0005-0000-0000-0000E8AE0000}"/>
    <cellStyle name="Normal 5 7 9 2" xfId="31945" xr:uid="{00000000-0005-0000-0000-0000E9AE0000}"/>
    <cellStyle name="Normal 5 7 9 3" xfId="31946" xr:uid="{00000000-0005-0000-0000-0000EAAE0000}"/>
    <cellStyle name="Normal 5 7 9_AVA DVA EL" xfId="31947" xr:uid="{00000000-0005-0000-0000-0000EBAE0000}"/>
    <cellStyle name="Normal 5 7_AVA DVA EL" xfId="31948" xr:uid="{00000000-0005-0000-0000-0000ECAE0000}"/>
    <cellStyle name="Normal 5 8" xfId="8546" xr:uid="{00000000-0005-0000-0000-0000EDAE0000}"/>
    <cellStyle name="Normal 5 8 10" xfId="31949" xr:uid="{00000000-0005-0000-0000-0000EEAE0000}"/>
    <cellStyle name="Normal 5 8 10 2" xfId="31950" xr:uid="{00000000-0005-0000-0000-0000EFAE0000}"/>
    <cellStyle name="Normal 5 8 10 3" xfId="31951" xr:uid="{00000000-0005-0000-0000-0000F0AE0000}"/>
    <cellStyle name="Normal 5 8 10_AVA DVA EL" xfId="31952" xr:uid="{00000000-0005-0000-0000-0000F1AE0000}"/>
    <cellStyle name="Normal 5 8 11" xfId="31953" xr:uid="{00000000-0005-0000-0000-0000F2AE0000}"/>
    <cellStyle name="Normal 5 8 2" xfId="31954" xr:uid="{00000000-0005-0000-0000-0000F3AE0000}"/>
    <cellStyle name="Normal 5 8 2 2" xfId="31955" xr:uid="{00000000-0005-0000-0000-0000F4AE0000}"/>
    <cellStyle name="Normal 5 8 2 2 2" xfId="31956" xr:uid="{00000000-0005-0000-0000-0000F5AE0000}"/>
    <cellStyle name="Normal 5 8 2 2 3" xfId="31957" xr:uid="{00000000-0005-0000-0000-0000F6AE0000}"/>
    <cellStyle name="Normal 5 8 2 2_AVA DVA EL" xfId="31958" xr:uid="{00000000-0005-0000-0000-0000F7AE0000}"/>
    <cellStyle name="Normal 5 8 2 3" xfId="31959" xr:uid="{00000000-0005-0000-0000-0000F8AE0000}"/>
    <cellStyle name="Normal 5 8 2 3 2" xfId="31960" xr:uid="{00000000-0005-0000-0000-0000F9AE0000}"/>
    <cellStyle name="Normal 5 8 2 3 3" xfId="31961" xr:uid="{00000000-0005-0000-0000-0000FAAE0000}"/>
    <cellStyle name="Normal 5 8 2 3_AVA DVA EL" xfId="31962" xr:uid="{00000000-0005-0000-0000-0000FBAE0000}"/>
    <cellStyle name="Normal 5 8 2 4" xfId="31963" xr:uid="{00000000-0005-0000-0000-0000FCAE0000}"/>
    <cellStyle name="Normal 5 8 2 5" xfId="31964" xr:uid="{00000000-0005-0000-0000-0000FDAE0000}"/>
    <cellStyle name="Normal 5 8 2_AVA DVA EL" xfId="31965" xr:uid="{00000000-0005-0000-0000-0000FEAE0000}"/>
    <cellStyle name="Normal 5 8 3" xfId="31966" xr:uid="{00000000-0005-0000-0000-0000FFAE0000}"/>
    <cellStyle name="Normal 5 8 3 2" xfId="31967" xr:uid="{00000000-0005-0000-0000-000000AF0000}"/>
    <cellStyle name="Normal 5 8 3 3" xfId="31968" xr:uid="{00000000-0005-0000-0000-000001AF0000}"/>
    <cellStyle name="Normal 5 8 3_AVA DVA EL" xfId="31969" xr:uid="{00000000-0005-0000-0000-000002AF0000}"/>
    <cellStyle name="Normal 5 8 4" xfId="31970" xr:uid="{00000000-0005-0000-0000-000003AF0000}"/>
    <cellStyle name="Normal 5 8 4 2" xfId="31971" xr:uid="{00000000-0005-0000-0000-000004AF0000}"/>
    <cellStyle name="Normal 5 8 4 3" xfId="31972" xr:uid="{00000000-0005-0000-0000-000005AF0000}"/>
    <cellStyle name="Normal 5 8 4_AVA DVA EL" xfId="31973" xr:uid="{00000000-0005-0000-0000-000006AF0000}"/>
    <cellStyle name="Normal 5 8 5" xfId="31974" xr:uid="{00000000-0005-0000-0000-000007AF0000}"/>
    <cellStyle name="Normal 5 8 5 2" xfId="31975" xr:uid="{00000000-0005-0000-0000-000008AF0000}"/>
    <cellStyle name="Normal 5 8 5 3" xfId="31976" xr:uid="{00000000-0005-0000-0000-000009AF0000}"/>
    <cellStyle name="Normal 5 8 5_AVA DVA EL" xfId="31977" xr:uid="{00000000-0005-0000-0000-00000AAF0000}"/>
    <cellStyle name="Normal 5 8 6" xfId="31978" xr:uid="{00000000-0005-0000-0000-00000BAF0000}"/>
    <cellStyle name="Normal 5 8 6 2" xfId="31979" xr:uid="{00000000-0005-0000-0000-00000CAF0000}"/>
    <cellStyle name="Normal 5 8 6 3" xfId="31980" xr:uid="{00000000-0005-0000-0000-00000DAF0000}"/>
    <cellStyle name="Normal 5 8 6_AVA DVA EL" xfId="31981" xr:uid="{00000000-0005-0000-0000-00000EAF0000}"/>
    <cellStyle name="Normal 5 8 7" xfId="31982" xr:uid="{00000000-0005-0000-0000-00000FAF0000}"/>
    <cellStyle name="Normal 5 8 7 2" xfId="31983" xr:uid="{00000000-0005-0000-0000-000010AF0000}"/>
    <cellStyle name="Normal 5 8 7 3" xfId="31984" xr:uid="{00000000-0005-0000-0000-000011AF0000}"/>
    <cellStyle name="Normal 5 8 7_AVA DVA EL" xfId="31985" xr:uid="{00000000-0005-0000-0000-000012AF0000}"/>
    <cellStyle name="Normal 5 8 8" xfId="31986" xr:uid="{00000000-0005-0000-0000-000013AF0000}"/>
    <cellStyle name="Normal 5 8 8 2" xfId="31987" xr:uid="{00000000-0005-0000-0000-000014AF0000}"/>
    <cellStyle name="Normal 5 8 8 3" xfId="31988" xr:uid="{00000000-0005-0000-0000-000015AF0000}"/>
    <cellStyle name="Normal 5 8 8_AVA DVA EL" xfId="31989" xr:uid="{00000000-0005-0000-0000-000016AF0000}"/>
    <cellStyle name="Normal 5 8 9" xfId="31990" xr:uid="{00000000-0005-0000-0000-000017AF0000}"/>
    <cellStyle name="Normal 5 8 9 2" xfId="31991" xr:uid="{00000000-0005-0000-0000-000018AF0000}"/>
    <cellStyle name="Normal 5 8 9 3" xfId="31992" xr:uid="{00000000-0005-0000-0000-000019AF0000}"/>
    <cellStyle name="Normal 5 8 9_AVA DVA EL" xfId="31993" xr:uid="{00000000-0005-0000-0000-00001AAF0000}"/>
    <cellStyle name="Normal 5 8_AVA DVA EL" xfId="31994" xr:uid="{00000000-0005-0000-0000-00001BAF0000}"/>
    <cellStyle name="Normal 5 9" xfId="8547" xr:uid="{00000000-0005-0000-0000-00001CAF0000}"/>
    <cellStyle name="Normal 5 9 2" xfId="31995" xr:uid="{00000000-0005-0000-0000-00001DAF0000}"/>
    <cellStyle name="Normal 5 9 2 2" xfId="31996" xr:uid="{00000000-0005-0000-0000-00001EAF0000}"/>
    <cellStyle name="Normal 5 9 2 3" xfId="31997" xr:uid="{00000000-0005-0000-0000-00001FAF0000}"/>
    <cellStyle name="Normal 5 9 2_AVA DVA EL" xfId="31998" xr:uid="{00000000-0005-0000-0000-000020AF0000}"/>
    <cellStyle name="Normal 5 9 3" xfId="31999" xr:uid="{00000000-0005-0000-0000-000021AF0000}"/>
    <cellStyle name="Normal 5 9_AVA DVA EL" xfId="32000" xr:uid="{00000000-0005-0000-0000-000022AF0000}"/>
    <cellStyle name="Normal 5_11" xfId="8548" xr:uid="{00000000-0005-0000-0000-000023AF0000}"/>
    <cellStyle name="Normal 50" xfId="8549" xr:uid="{00000000-0005-0000-0000-000024AF0000}"/>
    <cellStyle name="Normal 50 2" xfId="32001" xr:uid="{00000000-0005-0000-0000-000025AF0000}"/>
    <cellStyle name="Normal 50 2 2" xfId="32002" xr:uid="{00000000-0005-0000-0000-000026AF0000}"/>
    <cellStyle name="Normal 50 2 3" xfId="32003" xr:uid="{00000000-0005-0000-0000-000027AF0000}"/>
    <cellStyle name="Normal 50 2_AVA DVA EL" xfId="32004" xr:uid="{00000000-0005-0000-0000-000028AF0000}"/>
    <cellStyle name="Normal 50 3" xfId="32005" xr:uid="{00000000-0005-0000-0000-000029AF0000}"/>
    <cellStyle name="Normal 50 3 2" xfId="32006" xr:uid="{00000000-0005-0000-0000-00002AAF0000}"/>
    <cellStyle name="Normal 50 3 3" xfId="32007" xr:uid="{00000000-0005-0000-0000-00002BAF0000}"/>
    <cellStyle name="Normal 50 3_AVA DVA EL" xfId="32008" xr:uid="{00000000-0005-0000-0000-00002CAF0000}"/>
    <cellStyle name="Normal 50 4" xfId="32009" xr:uid="{00000000-0005-0000-0000-00002DAF0000}"/>
    <cellStyle name="Normal 50 4 2" xfId="32010" xr:uid="{00000000-0005-0000-0000-00002EAF0000}"/>
    <cellStyle name="Normal 50 4 3" xfId="32011" xr:uid="{00000000-0005-0000-0000-00002FAF0000}"/>
    <cellStyle name="Normal 50 4_AVA DVA EL" xfId="32012" xr:uid="{00000000-0005-0000-0000-000030AF0000}"/>
    <cellStyle name="Normal 50 5" xfId="32013" xr:uid="{00000000-0005-0000-0000-000031AF0000}"/>
    <cellStyle name="Normal 50 5 2" xfId="32014" xr:uid="{00000000-0005-0000-0000-000032AF0000}"/>
    <cellStyle name="Normal 50 5 3" xfId="32015" xr:uid="{00000000-0005-0000-0000-000033AF0000}"/>
    <cellStyle name="Normal 50 5_AVA DVA EL" xfId="32016" xr:uid="{00000000-0005-0000-0000-000034AF0000}"/>
    <cellStyle name="Normal 50 6" xfId="32017" xr:uid="{00000000-0005-0000-0000-000035AF0000}"/>
    <cellStyle name="Normal 50_AVA DVA EL" xfId="32018" xr:uid="{00000000-0005-0000-0000-000036AF0000}"/>
    <cellStyle name="Normal 51" xfId="8550" xr:uid="{00000000-0005-0000-0000-000037AF0000}"/>
    <cellStyle name="Normal 51 2" xfId="32019" xr:uid="{00000000-0005-0000-0000-000038AF0000}"/>
    <cellStyle name="Normal 51 2 2" xfId="32020" xr:uid="{00000000-0005-0000-0000-000039AF0000}"/>
    <cellStyle name="Normal 51 2 3" xfId="32021" xr:uid="{00000000-0005-0000-0000-00003AAF0000}"/>
    <cellStyle name="Normal 51 2_AVA DVA EL" xfId="32022" xr:uid="{00000000-0005-0000-0000-00003BAF0000}"/>
    <cellStyle name="Normal 51 3" xfId="32023" xr:uid="{00000000-0005-0000-0000-00003CAF0000}"/>
    <cellStyle name="Normal 51 3 2" xfId="32024" xr:uid="{00000000-0005-0000-0000-00003DAF0000}"/>
    <cellStyle name="Normal 51 3 3" xfId="32025" xr:uid="{00000000-0005-0000-0000-00003EAF0000}"/>
    <cellStyle name="Normal 51 3_AVA DVA EL" xfId="32026" xr:uid="{00000000-0005-0000-0000-00003FAF0000}"/>
    <cellStyle name="Normal 51 4" xfId="32027" xr:uid="{00000000-0005-0000-0000-000040AF0000}"/>
    <cellStyle name="Normal 51 4 2" xfId="32028" xr:uid="{00000000-0005-0000-0000-000041AF0000}"/>
    <cellStyle name="Normal 51 4 3" xfId="32029" xr:uid="{00000000-0005-0000-0000-000042AF0000}"/>
    <cellStyle name="Normal 51 4_AVA DVA EL" xfId="32030" xr:uid="{00000000-0005-0000-0000-000043AF0000}"/>
    <cellStyle name="Normal 51 5" xfId="32031" xr:uid="{00000000-0005-0000-0000-000044AF0000}"/>
    <cellStyle name="Normal 51 5 2" xfId="32032" xr:uid="{00000000-0005-0000-0000-000045AF0000}"/>
    <cellStyle name="Normal 51 5 3" xfId="32033" xr:uid="{00000000-0005-0000-0000-000046AF0000}"/>
    <cellStyle name="Normal 51 5_AVA DVA EL" xfId="32034" xr:uid="{00000000-0005-0000-0000-000047AF0000}"/>
    <cellStyle name="Normal 51 6" xfId="32035" xr:uid="{00000000-0005-0000-0000-000048AF0000}"/>
    <cellStyle name="Normal 51_AVA DVA EL" xfId="32036" xr:uid="{00000000-0005-0000-0000-000049AF0000}"/>
    <cellStyle name="Normal 52" xfId="8551" xr:uid="{00000000-0005-0000-0000-00004AAF0000}"/>
    <cellStyle name="Normal 52 2" xfId="8552" xr:uid="{00000000-0005-0000-0000-00004BAF0000}"/>
    <cellStyle name="Normal 52 2 2" xfId="32037" xr:uid="{00000000-0005-0000-0000-00004CAF0000}"/>
    <cellStyle name="Normal 52 2_AVA DVA EL" xfId="32038" xr:uid="{00000000-0005-0000-0000-00004DAF0000}"/>
    <cellStyle name="Normal 52 3" xfId="32039" xr:uid="{00000000-0005-0000-0000-00004EAF0000}"/>
    <cellStyle name="Normal 52 3 2" xfId="32040" xr:uid="{00000000-0005-0000-0000-00004FAF0000}"/>
    <cellStyle name="Normal 52 3 3" xfId="32041" xr:uid="{00000000-0005-0000-0000-000050AF0000}"/>
    <cellStyle name="Normal 52 3_AVA DVA EL" xfId="32042" xr:uid="{00000000-0005-0000-0000-000051AF0000}"/>
    <cellStyle name="Normal 52 4" xfId="32043" xr:uid="{00000000-0005-0000-0000-000052AF0000}"/>
    <cellStyle name="Normal 52 4 2" xfId="32044" xr:uid="{00000000-0005-0000-0000-000053AF0000}"/>
    <cellStyle name="Normal 52 4 3" xfId="32045" xr:uid="{00000000-0005-0000-0000-000054AF0000}"/>
    <cellStyle name="Normal 52 4_AVA DVA EL" xfId="32046" xr:uid="{00000000-0005-0000-0000-000055AF0000}"/>
    <cellStyle name="Normal 52 5" xfId="32047" xr:uid="{00000000-0005-0000-0000-000056AF0000}"/>
    <cellStyle name="Normal 52 5 2" xfId="32048" xr:uid="{00000000-0005-0000-0000-000057AF0000}"/>
    <cellStyle name="Normal 52 5 3" xfId="32049" xr:uid="{00000000-0005-0000-0000-000058AF0000}"/>
    <cellStyle name="Normal 52 5_AVA DVA EL" xfId="32050" xr:uid="{00000000-0005-0000-0000-000059AF0000}"/>
    <cellStyle name="Normal 52 6" xfId="32051" xr:uid="{00000000-0005-0000-0000-00005AAF0000}"/>
    <cellStyle name="Normal 52_AVA DVA EL" xfId="32052" xr:uid="{00000000-0005-0000-0000-00005BAF0000}"/>
    <cellStyle name="Normal 53" xfId="8553" xr:uid="{00000000-0005-0000-0000-00005CAF0000}"/>
    <cellStyle name="Normal 53 2" xfId="32053" xr:uid="{00000000-0005-0000-0000-00005DAF0000}"/>
    <cellStyle name="Normal 53 2 2" xfId="32054" xr:uid="{00000000-0005-0000-0000-00005EAF0000}"/>
    <cellStyle name="Normal 53 2 3" xfId="32055" xr:uid="{00000000-0005-0000-0000-00005FAF0000}"/>
    <cellStyle name="Normal 53 2_AVA DVA EL" xfId="32056" xr:uid="{00000000-0005-0000-0000-000060AF0000}"/>
    <cellStyle name="Normal 53 3" xfId="32057" xr:uid="{00000000-0005-0000-0000-000061AF0000}"/>
    <cellStyle name="Normal 53 3 2" xfId="32058" xr:uid="{00000000-0005-0000-0000-000062AF0000}"/>
    <cellStyle name="Normal 53 3 3" xfId="32059" xr:uid="{00000000-0005-0000-0000-000063AF0000}"/>
    <cellStyle name="Normal 53 3_AVA DVA EL" xfId="32060" xr:uid="{00000000-0005-0000-0000-000064AF0000}"/>
    <cellStyle name="Normal 53 4" xfId="32061" xr:uid="{00000000-0005-0000-0000-000065AF0000}"/>
    <cellStyle name="Normal 53 4 2" xfId="32062" xr:uid="{00000000-0005-0000-0000-000066AF0000}"/>
    <cellStyle name="Normal 53 4 3" xfId="32063" xr:uid="{00000000-0005-0000-0000-000067AF0000}"/>
    <cellStyle name="Normal 53 4_AVA DVA EL" xfId="32064" xr:uid="{00000000-0005-0000-0000-000068AF0000}"/>
    <cellStyle name="Normal 53 5" xfId="32065" xr:uid="{00000000-0005-0000-0000-000069AF0000}"/>
    <cellStyle name="Normal 53 5 2" xfId="32066" xr:uid="{00000000-0005-0000-0000-00006AAF0000}"/>
    <cellStyle name="Normal 53 5 3" xfId="32067" xr:uid="{00000000-0005-0000-0000-00006BAF0000}"/>
    <cellStyle name="Normal 53 5_AVA DVA EL" xfId="32068" xr:uid="{00000000-0005-0000-0000-00006CAF0000}"/>
    <cellStyle name="Normal 53 6" xfId="32069" xr:uid="{00000000-0005-0000-0000-00006DAF0000}"/>
    <cellStyle name="Normal 53_AVA DVA EL" xfId="32070" xr:uid="{00000000-0005-0000-0000-00006EAF0000}"/>
    <cellStyle name="Normal 54" xfId="8554" xr:uid="{00000000-0005-0000-0000-00006FAF0000}"/>
    <cellStyle name="Normal 54 2" xfId="32071" xr:uid="{00000000-0005-0000-0000-000070AF0000}"/>
    <cellStyle name="Normal 54 2 2" xfId="32072" xr:uid="{00000000-0005-0000-0000-000071AF0000}"/>
    <cellStyle name="Normal 54 2 3" xfId="32073" xr:uid="{00000000-0005-0000-0000-000072AF0000}"/>
    <cellStyle name="Normal 54 2_AVA DVA EL" xfId="32074" xr:uid="{00000000-0005-0000-0000-000073AF0000}"/>
    <cellStyle name="Normal 54 3" xfId="32075" xr:uid="{00000000-0005-0000-0000-000074AF0000}"/>
    <cellStyle name="Normal 54 3 2" xfId="32076" xr:uid="{00000000-0005-0000-0000-000075AF0000}"/>
    <cellStyle name="Normal 54 3 3" xfId="32077" xr:uid="{00000000-0005-0000-0000-000076AF0000}"/>
    <cellStyle name="Normal 54 3_AVA DVA EL" xfId="32078" xr:uid="{00000000-0005-0000-0000-000077AF0000}"/>
    <cellStyle name="Normal 54 4" xfId="32079" xr:uid="{00000000-0005-0000-0000-000078AF0000}"/>
    <cellStyle name="Normal 54 4 2" xfId="32080" xr:uid="{00000000-0005-0000-0000-000079AF0000}"/>
    <cellStyle name="Normal 54 4 3" xfId="32081" xr:uid="{00000000-0005-0000-0000-00007AAF0000}"/>
    <cellStyle name="Normal 54 4_AVA DVA EL" xfId="32082" xr:uid="{00000000-0005-0000-0000-00007BAF0000}"/>
    <cellStyle name="Normal 54 5" xfId="32083" xr:uid="{00000000-0005-0000-0000-00007CAF0000}"/>
    <cellStyle name="Normal 54 5 2" xfId="32084" xr:uid="{00000000-0005-0000-0000-00007DAF0000}"/>
    <cellStyle name="Normal 54 5 3" xfId="32085" xr:uid="{00000000-0005-0000-0000-00007EAF0000}"/>
    <cellStyle name="Normal 54 5_AVA DVA EL" xfId="32086" xr:uid="{00000000-0005-0000-0000-00007FAF0000}"/>
    <cellStyle name="Normal 54 6" xfId="32087" xr:uid="{00000000-0005-0000-0000-000080AF0000}"/>
    <cellStyle name="Normal 54_AVA DVA EL" xfId="32088" xr:uid="{00000000-0005-0000-0000-000081AF0000}"/>
    <cellStyle name="Normal 55" xfId="8555" xr:uid="{00000000-0005-0000-0000-000082AF0000}"/>
    <cellStyle name="Normal 55 2" xfId="32089" xr:uid="{00000000-0005-0000-0000-000083AF0000}"/>
    <cellStyle name="Normal 55 2 2" xfId="32090" xr:uid="{00000000-0005-0000-0000-000084AF0000}"/>
    <cellStyle name="Normal 55 2 3" xfId="32091" xr:uid="{00000000-0005-0000-0000-000085AF0000}"/>
    <cellStyle name="Normal 55 2_AVA DVA EL" xfId="32092" xr:uid="{00000000-0005-0000-0000-000086AF0000}"/>
    <cellStyle name="Normal 55 3" xfId="32093" xr:uid="{00000000-0005-0000-0000-000087AF0000}"/>
    <cellStyle name="Normal 55 3 2" xfId="32094" xr:uid="{00000000-0005-0000-0000-000088AF0000}"/>
    <cellStyle name="Normal 55 3 3" xfId="32095" xr:uid="{00000000-0005-0000-0000-000089AF0000}"/>
    <cellStyle name="Normal 55 3_AVA DVA EL" xfId="32096" xr:uid="{00000000-0005-0000-0000-00008AAF0000}"/>
    <cellStyle name="Normal 55 4" xfId="32097" xr:uid="{00000000-0005-0000-0000-00008BAF0000}"/>
    <cellStyle name="Normal 55 4 2" xfId="32098" xr:uid="{00000000-0005-0000-0000-00008CAF0000}"/>
    <cellStyle name="Normal 55 4 3" xfId="32099" xr:uid="{00000000-0005-0000-0000-00008DAF0000}"/>
    <cellStyle name="Normal 55 4_AVA DVA EL" xfId="32100" xr:uid="{00000000-0005-0000-0000-00008EAF0000}"/>
    <cellStyle name="Normal 55 5" xfId="32101" xr:uid="{00000000-0005-0000-0000-00008FAF0000}"/>
    <cellStyle name="Normal 55 5 2" xfId="32102" xr:uid="{00000000-0005-0000-0000-000090AF0000}"/>
    <cellStyle name="Normal 55 5 3" xfId="32103" xr:uid="{00000000-0005-0000-0000-000091AF0000}"/>
    <cellStyle name="Normal 55 5_AVA DVA EL" xfId="32104" xr:uid="{00000000-0005-0000-0000-000092AF0000}"/>
    <cellStyle name="Normal 55 6" xfId="32105" xr:uid="{00000000-0005-0000-0000-000093AF0000}"/>
    <cellStyle name="Normal 55_AVA DVA EL" xfId="32106" xr:uid="{00000000-0005-0000-0000-000094AF0000}"/>
    <cellStyle name="Normal 56" xfId="8556" xr:uid="{00000000-0005-0000-0000-000095AF0000}"/>
    <cellStyle name="Normal 56 2" xfId="8557" xr:uid="{00000000-0005-0000-0000-000096AF0000}"/>
    <cellStyle name="Normal 56 2 2" xfId="32107" xr:uid="{00000000-0005-0000-0000-000097AF0000}"/>
    <cellStyle name="Normal 56 2_AVA DVA EL" xfId="32108" xr:uid="{00000000-0005-0000-0000-000098AF0000}"/>
    <cellStyle name="Normal 56 3" xfId="32109" xr:uid="{00000000-0005-0000-0000-000099AF0000}"/>
    <cellStyle name="Normal 56 3 2" xfId="32110" xr:uid="{00000000-0005-0000-0000-00009AAF0000}"/>
    <cellStyle name="Normal 56 3 3" xfId="32111" xr:uid="{00000000-0005-0000-0000-00009BAF0000}"/>
    <cellStyle name="Normal 56 3_AVA DVA EL" xfId="32112" xr:uid="{00000000-0005-0000-0000-00009CAF0000}"/>
    <cellStyle name="Normal 56 4" xfId="32113" xr:uid="{00000000-0005-0000-0000-00009DAF0000}"/>
    <cellStyle name="Normal 56 4 2" xfId="32114" xr:uid="{00000000-0005-0000-0000-00009EAF0000}"/>
    <cellStyle name="Normal 56 4 3" xfId="32115" xr:uid="{00000000-0005-0000-0000-00009FAF0000}"/>
    <cellStyle name="Normal 56 4_AVA DVA EL" xfId="32116" xr:uid="{00000000-0005-0000-0000-0000A0AF0000}"/>
    <cellStyle name="Normal 56 5" xfId="32117" xr:uid="{00000000-0005-0000-0000-0000A1AF0000}"/>
    <cellStyle name="Normal 56 5 2" xfId="32118" xr:uid="{00000000-0005-0000-0000-0000A2AF0000}"/>
    <cellStyle name="Normal 56 5 3" xfId="32119" xr:uid="{00000000-0005-0000-0000-0000A3AF0000}"/>
    <cellStyle name="Normal 56 5_AVA DVA EL" xfId="32120" xr:uid="{00000000-0005-0000-0000-0000A4AF0000}"/>
    <cellStyle name="Normal 56 6" xfId="32121" xr:uid="{00000000-0005-0000-0000-0000A5AF0000}"/>
    <cellStyle name="Normal 56_11" xfId="8558" xr:uid="{00000000-0005-0000-0000-0000A6AF0000}"/>
    <cellStyle name="Normal 57" xfId="8559" xr:uid="{00000000-0005-0000-0000-0000A7AF0000}"/>
    <cellStyle name="Normal 57 2" xfId="8560" xr:uid="{00000000-0005-0000-0000-0000A8AF0000}"/>
    <cellStyle name="Normal 57 2 2" xfId="32122" xr:uid="{00000000-0005-0000-0000-0000A9AF0000}"/>
    <cellStyle name="Normal 57 2_AVA DVA EL" xfId="32123" xr:uid="{00000000-0005-0000-0000-0000AAAF0000}"/>
    <cellStyle name="Normal 57 3" xfId="8561" xr:uid="{00000000-0005-0000-0000-0000ABAF0000}"/>
    <cellStyle name="Normal 57 3 2" xfId="32124" xr:uid="{00000000-0005-0000-0000-0000ACAF0000}"/>
    <cellStyle name="Normal 57 3_AVA DVA EL" xfId="32125" xr:uid="{00000000-0005-0000-0000-0000ADAF0000}"/>
    <cellStyle name="Normal 57 4" xfId="32126" xr:uid="{00000000-0005-0000-0000-0000AEAF0000}"/>
    <cellStyle name="Normal 57 4 2" xfId="32127" xr:uid="{00000000-0005-0000-0000-0000AFAF0000}"/>
    <cellStyle name="Normal 57 4 3" xfId="32128" xr:uid="{00000000-0005-0000-0000-0000B0AF0000}"/>
    <cellStyle name="Normal 57 4_AVA DVA EL" xfId="32129" xr:uid="{00000000-0005-0000-0000-0000B1AF0000}"/>
    <cellStyle name="Normal 57 5" xfId="32130" xr:uid="{00000000-0005-0000-0000-0000B2AF0000}"/>
    <cellStyle name="Normal 57 5 2" xfId="32131" xr:uid="{00000000-0005-0000-0000-0000B3AF0000}"/>
    <cellStyle name="Normal 57 5 3" xfId="32132" xr:uid="{00000000-0005-0000-0000-0000B4AF0000}"/>
    <cellStyle name="Normal 57 5_AVA DVA EL" xfId="32133" xr:uid="{00000000-0005-0000-0000-0000B5AF0000}"/>
    <cellStyle name="Normal 57 6" xfId="32134" xr:uid="{00000000-0005-0000-0000-0000B6AF0000}"/>
    <cellStyle name="Normal 57_11" xfId="8562" xr:uid="{00000000-0005-0000-0000-0000B7AF0000}"/>
    <cellStyle name="Normal 58" xfId="8563" xr:uid="{00000000-0005-0000-0000-0000B8AF0000}"/>
    <cellStyle name="Normal 58 2" xfId="8564" xr:uid="{00000000-0005-0000-0000-0000B9AF0000}"/>
    <cellStyle name="Normal 58 2 2" xfId="32135" xr:uid="{00000000-0005-0000-0000-0000BAAF0000}"/>
    <cellStyle name="Normal 58 2_AVA DVA EL" xfId="32136" xr:uid="{00000000-0005-0000-0000-0000BBAF0000}"/>
    <cellStyle name="Normal 58 3" xfId="32137" xr:uid="{00000000-0005-0000-0000-0000BCAF0000}"/>
    <cellStyle name="Normal 58 3 2" xfId="32138" xr:uid="{00000000-0005-0000-0000-0000BDAF0000}"/>
    <cellStyle name="Normal 58 3 3" xfId="32139" xr:uid="{00000000-0005-0000-0000-0000BEAF0000}"/>
    <cellStyle name="Normal 58 3_AVA DVA EL" xfId="32140" xr:uid="{00000000-0005-0000-0000-0000BFAF0000}"/>
    <cellStyle name="Normal 58 4" xfId="32141" xr:uid="{00000000-0005-0000-0000-0000C0AF0000}"/>
    <cellStyle name="Normal 58 4 2" xfId="32142" xr:uid="{00000000-0005-0000-0000-0000C1AF0000}"/>
    <cellStyle name="Normal 58 4 3" xfId="32143" xr:uid="{00000000-0005-0000-0000-0000C2AF0000}"/>
    <cellStyle name="Normal 58 4_AVA DVA EL" xfId="32144" xr:uid="{00000000-0005-0000-0000-0000C3AF0000}"/>
    <cellStyle name="Normal 58 5" xfId="32145" xr:uid="{00000000-0005-0000-0000-0000C4AF0000}"/>
    <cellStyle name="Normal 58 5 2" xfId="32146" xr:uid="{00000000-0005-0000-0000-0000C5AF0000}"/>
    <cellStyle name="Normal 58 5 3" xfId="32147" xr:uid="{00000000-0005-0000-0000-0000C6AF0000}"/>
    <cellStyle name="Normal 58 5_AVA DVA EL" xfId="32148" xr:uid="{00000000-0005-0000-0000-0000C7AF0000}"/>
    <cellStyle name="Normal 58 6" xfId="32149" xr:uid="{00000000-0005-0000-0000-0000C8AF0000}"/>
    <cellStyle name="Normal 58_11" xfId="8565" xr:uid="{00000000-0005-0000-0000-0000C9AF0000}"/>
    <cellStyle name="Normal 59" xfId="8566" xr:uid="{00000000-0005-0000-0000-0000CAAF0000}"/>
    <cellStyle name="Normal 59 2" xfId="8567" xr:uid="{00000000-0005-0000-0000-0000CBAF0000}"/>
    <cellStyle name="Normal 59 2 2" xfId="32150" xr:uid="{00000000-0005-0000-0000-0000CCAF0000}"/>
    <cellStyle name="Normal 59 2 2 2" xfId="32151" xr:uid="{00000000-0005-0000-0000-0000CDAF0000}"/>
    <cellStyle name="Normal 59 2 2 3" xfId="32152" xr:uid="{00000000-0005-0000-0000-0000CEAF0000}"/>
    <cellStyle name="Normal 59 2 2_AVA DVA EL" xfId="32153" xr:uid="{00000000-0005-0000-0000-0000CFAF0000}"/>
    <cellStyle name="Normal 59 2 3" xfId="32154" xr:uid="{00000000-0005-0000-0000-0000D0AF0000}"/>
    <cellStyle name="Normal 59 2_A01" xfId="35966" xr:uid="{00000000-0005-0000-0000-0000D1AF0000}"/>
    <cellStyle name="Normal 59 3" xfId="8568" xr:uid="{00000000-0005-0000-0000-0000D2AF0000}"/>
    <cellStyle name="Normal 59 3 2" xfId="8569" xr:uid="{00000000-0005-0000-0000-0000D3AF0000}"/>
    <cellStyle name="Normal 59 3 3" xfId="32155" xr:uid="{00000000-0005-0000-0000-0000D4AF0000}"/>
    <cellStyle name="Normal 59 3_AVA DVA EL" xfId="32156" xr:uid="{00000000-0005-0000-0000-0000D5AF0000}"/>
    <cellStyle name="Normal 59 4" xfId="32157" xr:uid="{00000000-0005-0000-0000-0000D6AF0000}"/>
    <cellStyle name="Normal 59 4 2" xfId="32158" xr:uid="{00000000-0005-0000-0000-0000D7AF0000}"/>
    <cellStyle name="Normal 59 4 3" xfId="32159" xr:uid="{00000000-0005-0000-0000-0000D8AF0000}"/>
    <cellStyle name="Normal 59 4_AVA DVA EL" xfId="32160" xr:uid="{00000000-0005-0000-0000-0000D9AF0000}"/>
    <cellStyle name="Normal 59 5" xfId="32161" xr:uid="{00000000-0005-0000-0000-0000DAAF0000}"/>
    <cellStyle name="Normal 59 5 2" xfId="32162" xr:uid="{00000000-0005-0000-0000-0000DBAF0000}"/>
    <cellStyle name="Normal 59 5 3" xfId="32163" xr:uid="{00000000-0005-0000-0000-0000DCAF0000}"/>
    <cellStyle name="Normal 59 5_AVA DVA EL" xfId="32164" xr:uid="{00000000-0005-0000-0000-0000DDAF0000}"/>
    <cellStyle name="Normal 59 6" xfId="32165" xr:uid="{00000000-0005-0000-0000-0000DEAF0000}"/>
    <cellStyle name="Normal 59 6 2" xfId="32166" xr:uid="{00000000-0005-0000-0000-0000DFAF0000}"/>
    <cellStyle name="Normal 59 6 3" xfId="32167" xr:uid="{00000000-0005-0000-0000-0000E0AF0000}"/>
    <cellStyle name="Normal 59 6_AVA DVA EL" xfId="32168" xr:uid="{00000000-0005-0000-0000-0000E1AF0000}"/>
    <cellStyle name="Normal 59 7" xfId="32169" xr:uid="{00000000-0005-0000-0000-0000E2AF0000}"/>
    <cellStyle name="Normal 59 8" xfId="36880" xr:uid="{00000000-0005-0000-0000-0000E3AF0000}"/>
    <cellStyle name="Normal 59_4Q16" xfId="32170" xr:uid="{00000000-0005-0000-0000-0000E4AF0000}"/>
    <cellStyle name="Normal 6" xfId="8570" xr:uid="{00000000-0005-0000-0000-0000E5AF0000}"/>
    <cellStyle name="Normal 6 10" xfId="8571" xr:uid="{00000000-0005-0000-0000-0000E6AF0000}"/>
    <cellStyle name="Normal 6 10 2" xfId="8572" xr:uid="{00000000-0005-0000-0000-0000E7AF0000}"/>
    <cellStyle name="Normal 6 10 2 2" xfId="32171" xr:uid="{00000000-0005-0000-0000-0000E8AF0000}"/>
    <cellStyle name="Normal 6 10 2_A01" xfId="35967" xr:uid="{00000000-0005-0000-0000-0000E9AF0000}"/>
    <cellStyle name="Normal 6 10 3" xfId="32172" xr:uid="{00000000-0005-0000-0000-0000EAAF0000}"/>
    <cellStyle name="Normal 6 10 3 2" xfId="32173" xr:uid="{00000000-0005-0000-0000-0000EBAF0000}"/>
    <cellStyle name="Normal 6 10 3 3" xfId="32174" xr:uid="{00000000-0005-0000-0000-0000ECAF0000}"/>
    <cellStyle name="Normal 6 10 3_AVA DVA EL" xfId="32175" xr:uid="{00000000-0005-0000-0000-0000EDAF0000}"/>
    <cellStyle name="Normal 6 10 4" xfId="32176" xr:uid="{00000000-0005-0000-0000-0000EEAF0000}"/>
    <cellStyle name="Normal 6 10 5" xfId="36882" xr:uid="{00000000-0005-0000-0000-0000EFAF0000}"/>
    <cellStyle name="Normal 6 10_4Q16" xfId="32177" xr:uid="{00000000-0005-0000-0000-0000F0AF0000}"/>
    <cellStyle name="Normal 6 11" xfId="8573" xr:uid="{00000000-0005-0000-0000-0000F1AF0000}"/>
    <cellStyle name="Normal 6 11 2" xfId="32178" xr:uid="{00000000-0005-0000-0000-0000F2AF0000}"/>
    <cellStyle name="Normal 6 11_A01" xfId="35968" xr:uid="{00000000-0005-0000-0000-0000F3AF0000}"/>
    <cellStyle name="Normal 6 12" xfId="8574" xr:uid="{00000000-0005-0000-0000-0000F4AF0000}"/>
    <cellStyle name="Normal 6 12 2" xfId="32179" xr:uid="{00000000-0005-0000-0000-0000F5AF0000}"/>
    <cellStyle name="Normal 6 12_A01" xfId="35969" xr:uid="{00000000-0005-0000-0000-0000F6AF0000}"/>
    <cellStyle name="Normal 6 13" xfId="32180" xr:uid="{00000000-0005-0000-0000-0000F7AF0000}"/>
    <cellStyle name="Normal 6 13 2" xfId="32181" xr:uid="{00000000-0005-0000-0000-0000F8AF0000}"/>
    <cellStyle name="Normal 6 13 3" xfId="32182" xr:uid="{00000000-0005-0000-0000-0000F9AF0000}"/>
    <cellStyle name="Normal 6 13_AVA DVA EL" xfId="32183" xr:uid="{00000000-0005-0000-0000-0000FAAF0000}"/>
    <cellStyle name="Normal 6 14" xfId="32184" xr:uid="{00000000-0005-0000-0000-0000FBAF0000}"/>
    <cellStyle name="Normal 6 14 2" xfId="32185" xr:uid="{00000000-0005-0000-0000-0000FCAF0000}"/>
    <cellStyle name="Normal 6 14 3" xfId="32186" xr:uid="{00000000-0005-0000-0000-0000FDAF0000}"/>
    <cellStyle name="Normal 6 14 4" xfId="36109" xr:uid="{00000000-0005-0000-0000-0000FEAF0000}"/>
    <cellStyle name="Normal 6 14_AVA DVA EL" xfId="32187" xr:uid="{00000000-0005-0000-0000-0000FFAF0000}"/>
    <cellStyle name="Normal 6 15" xfId="32188" xr:uid="{00000000-0005-0000-0000-000000B00000}"/>
    <cellStyle name="Normal 6 15 2" xfId="32189" xr:uid="{00000000-0005-0000-0000-000001B00000}"/>
    <cellStyle name="Normal 6 15 3" xfId="32190" xr:uid="{00000000-0005-0000-0000-000002B00000}"/>
    <cellStyle name="Normal 6 15 4" xfId="36417" xr:uid="{00000000-0005-0000-0000-000003B00000}"/>
    <cellStyle name="Normal 6 15_AVA DVA EL" xfId="32191" xr:uid="{00000000-0005-0000-0000-000004B00000}"/>
    <cellStyle name="Normal 6 16" xfId="32192" xr:uid="{00000000-0005-0000-0000-000005B00000}"/>
    <cellStyle name="Normal 6 16 2" xfId="32193" xr:uid="{00000000-0005-0000-0000-000006B00000}"/>
    <cellStyle name="Normal 6 16_AVA DVA EL" xfId="32194" xr:uid="{00000000-0005-0000-0000-000007B00000}"/>
    <cellStyle name="Normal 6 17" xfId="32195" xr:uid="{00000000-0005-0000-0000-000008B00000}"/>
    <cellStyle name="Normal 6 18" xfId="32196" xr:uid="{00000000-0005-0000-0000-000009B00000}"/>
    <cellStyle name="Normal 6 19" xfId="32197" xr:uid="{00000000-0005-0000-0000-00000AB00000}"/>
    <cellStyle name="Normal 6 2" xfId="8575" xr:uid="{00000000-0005-0000-0000-00000BB00000}"/>
    <cellStyle name="Normal 6 2 10" xfId="32198" xr:uid="{00000000-0005-0000-0000-00000CB00000}"/>
    <cellStyle name="Normal 6 2 10 2" xfId="32199" xr:uid="{00000000-0005-0000-0000-00000DB00000}"/>
    <cellStyle name="Normal 6 2 10 3" xfId="32200" xr:uid="{00000000-0005-0000-0000-00000EB00000}"/>
    <cellStyle name="Normal 6 2 10 4" xfId="36137" xr:uid="{00000000-0005-0000-0000-00000FB00000}"/>
    <cellStyle name="Normal 6 2 10_AVA DVA EL" xfId="32201" xr:uid="{00000000-0005-0000-0000-000010B00000}"/>
    <cellStyle name="Normal 6 2 11" xfId="32202" xr:uid="{00000000-0005-0000-0000-000011B00000}"/>
    <cellStyle name="Normal 6 2 11 2" xfId="32203" xr:uid="{00000000-0005-0000-0000-000012B00000}"/>
    <cellStyle name="Normal 6 2 11 3" xfId="32204" xr:uid="{00000000-0005-0000-0000-000013B00000}"/>
    <cellStyle name="Normal 6 2 11_AVA DVA EL" xfId="32205" xr:uid="{00000000-0005-0000-0000-000014B00000}"/>
    <cellStyle name="Normal 6 2 12" xfId="32206" xr:uid="{00000000-0005-0000-0000-000015B00000}"/>
    <cellStyle name="Normal 6 2 12 2" xfId="32207" xr:uid="{00000000-0005-0000-0000-000016B00000}"/>
    <cellStyle name="Normal 6 2 12 3" xfId="32208" xr:uid="{00000000-0005-0000-0000-000017B00000}"/>
    <cellStyle name="Normal 6 2 12_AVA DVA EL" xfId="32209" xr:uid="{00000000-0005-0000-0000-000018B00000}"/>
    <cellStyle name="Normal 6 2 13" xfId="32210" xr:uid="{00000000-0005-0000-0000-000019B00000}"/>
    <cellStyle name="Normal 6 2 13 2" xfId="32211" xr:uid="{00000000-0005-0000-0000-00001AB00000}"/>
    <cellStyle name="Normal 6 2 13_AVA DVA EL" xfId="32212" xr:uid="{00000000-0005-0000-0000-00001BB00000}"/>
    <cellStyle name="Normal 6 2 14" xfId="32213" xr:uid="{00000000-0005-0000-0000-00001CB00000}"/>
    <cellStyle name="Normal 6 2 15" xfId="32214" xr:uid="{00000000-0005-0000-0000-00001DB00000}"/>
    <cellStyle name="Normal 6 2 16" xfId="36883" xr:uid="{00000000-0005-0000-0000-00001EB00000}"/>
    <cellStyle name="Normal 6 2 17" xfId="50638" xr:uid="{00000000-0005-0000-0000-00001FB00000}"/>
    <cellStyle name="Normal 6 2 18" xfId="50639" xr:uid="{00000000-0005-0000-0000-000020B00000}"/>
    <cellStyle name="Normal 6 2 2" xfId="8576" xr:uid="{00000000-0005-0000-0000-000021B00000}"/>
    <cellStyle name="Normal 6 2 2 10" xfId="32215" xr:uid="{00000000-0005-0000-0000-000022B00000}"/>
    <cellStyle name="Normal 6 2 2 10 2" xfId="32216" xr:uid="{00000000-0005-0000-0000-000023B00000}"/>
    <cellStyle name="Normal 6 2 2 10_AVA DVA EL" xfId="32217" xr:uid="{00000000-0005-0000-0000-000024B00000}"/>
    <cellStyle name="Normal 6 2 2 11" xfId="32218" xr:uid="{00000000-0005-0000-0000-000025B00000}"/>
    <cellStyle name="Normal 6 2 2 12" xfId="50640" xr:uid="{00000000-0005-0000-0000-000026B00000}"/>
    <cellStyle name="Normal 6 2 2 13" xfId="50641" xr:uid="{00000000-0005-0000-0000-000027B00000}"/>
    <cellStyle name="Normal 6 2 2 14" xfId="50642" xr:uid="{00000000-0005-0000-0000-000028B00000}"/>
    <cellStyle name="Normal 6 2 2 2" xfId="8577" xr:uid="{00000000-0005-0000-0000-000029B00000}"/>
    <cellStyle name="Normal 6 2 2 2 10" xfId="50643" xr:uid="{00000000-0005-0000-0000-00002AB00000}"/>
    <cellStyle name="Normal 6 2 2 2 2" xfId="8578" xr:uid="{00000000-0005-0000-0000-00002BB00000}"/>
    <cellStyle name="Normal 6 2 2 2 2 2" xfId="32219" xr:uid="{00000000-0005-0000-0000-00002CB00000}"/>
    <cellStyle name="Normal 6 2 2 2 2 2 2" xfId="32220" xr:uid="{00000000-0005-0000-0000-00002DB00000}"/>
    <cellStyle name="Normal 6 2 2 2 2 2 3" xfId="50644" xr:uid="{00000000-0005-0000-0000-00002EB00000}"/>
    <cellStyle name="Normal 6 2 2 2 2 2_AVA DVA EL" xfId="32221" xr:uid="{00000000-0005-0000-0000-00002FB00000}"/>
    <cellStyle name="Normal 6 2 2 2 2 3" xfId="32222" xr:uid="{00000000-0005-0000-0000-000030B00000}"/>
    <cellStyle name="Normal 6 2 2 2 2 4" xfId="50645" xr:uid="{00000000-0005-0000-0000-000031B00000}"/>
    <cellStyle name="Normal 6 2 2 2 2 5" xfId="50646" xr:uid="{00000000-0005-0000-0000-000032B00000}"/>
    <cellStyle name="Normal 6 2 2 2 2 6" xfId="50647" xr:uid="{00000000-0005-0000-0000-000033B00000}"/>
    <cellStyle name="Normal 6 2 2 2 2 7" xfId="50648" xr:uid="{00000000-0005-0000-0000-000034B00000}"/>
    <cellStyle name="Normal 6 2 2 2 2_3. Chng in credit spreads" xfId="50649" xr:uid="{00000000-0005-0000-0000-000035B00000}"/>
    <cellStyle name="Normal 6 2 2 2 3" xfId="8579" xr:uid="{00000000-0005-0000-0000-000036B00000}"/>
    <cellStyle name="Normal 6 2 2 2 3 2" xfId="32223" xr:uid="{00000000-0005-0000-0000-000037B00000}"/>
    <cellStyle name="Normal 6 2 2 2 3 2 2" xfId="32224" xr:uid="{00000000-0005-0000-0000-000038B00000}"/>
    <cellStyle name="Normal 6 2 2 2 3 2 3" xfId="50650" xr:uid="{00000000-0005-0000-0000-000039B00000}"/>
    <cellStyle name="Normal 6 2 2 2 3 2_AVA DVA EL" xfId="32225" xr:uid="{00000000-0005-0000-0000-00003AB00000}"/>
    <cellStyle name="Normal 6 2 2 2 3 3" xfId="32226" xr:uid="{00000000-0005-0000-0000-00003BB00000}"/>
    <cellStyle name="Normal 6 2 2 2 3 4" xfId="50651" xr:uid="{00000000-0005-0000-0000-00003CB00000}"/>
    <cellStyle name="Normal 6 2 2 2 3 5" xfId="50652" xr:uid="{00000000-0005-0000-0000-00003DB00000}"/>
    <cellStyle name="Normal 6 2 2 2 3 6" xfId="50653" xr:uid="{00000000-0005-0000-0000-00003EB00000}"/>
    <cellStyle name="Normal 6 2 2 2 3 7" xfId="50654" xr:uid="{00000000-0005-0000-0000-00003FB00000}"/>
    <cellStyle name="Normal 6 2 2 2 3_3. Chng in credit spreads" xfId="50655" xr:uid="{00000000-0005-0000-0000-000040B00000}"/>
    <cellStyle name="Normal 6 2 2 2 4" xfId="32227" xr:uid="{00000000-0005-0000-0000-000041B00000}"/>
    <cellStyle name="Normal 6 2 2 2 4 2" xfId="32228" xr:uid="{00000000-0005-0000-0000-000042B00000}"/>
    <cellStyle name="Normal 6 2 2 2 4 2 2" xfId="32229" xr:uid="{00000000-0005-0000-0000-000043B00000}"/>
    <cellStyle name="Normal 6 2 2 2 4 2_AVA DVA EL" xfId="32230" xr:uid="{00000000-0005-0000-0000-000044B00000}"/>
    <cellStyle name="Normal 6 2 2 2 4 3" xfId="32231" xr:uid="{00000000-0005-0000-0000-000045B00000}"/>
    <cellStyle name="Normal 6 2 2 2 4 4" xfId="32232" xr:uid="{00000000-0005-0000-0000-000046B00000}"/>
    <cellStyle name="Normal 6 2 2 2 4 5" xfId="50656" xr:uid="{00000000-0005-0000-0000-000047B00000}"/>
    <cellStyle name="Normal 6 2 2 2 4 6" xfId="50657" xr:uid="{00000000-0005-0000-0000-000048B00000}"/>
    <cellStyle name="Normal 6 2 2 2 4_AVA DVA EL" xfId="32233" xr:uid="{00000000-0005-0000-0000-000049B00000}"/>
    <cellStyle name="Normal 6 2 2 2 5" xfId="32234" xr:uid="{00000000-0005-0000-0000-00004AB00000}"/>
    <cellStyle name="Normal 6 2 2 2 5 2" xfId="32235" xr:uid="{00000000-0005-0000-0000-00004BB00000}"/>
    <cellStyle name="Normal 6 2 2 2 5 3" xfId="32236" xr:uid="{00000000-0005-0000-0000-00004CB00000}"/>
    <cellStyle name="Normal 6 2 2 2 5 4" xfId="50658" xr:uid="{00000000-0005-0000-0000-00004DB00000}"/>
    <cellStyle name="Normal 6 2 2 2 5_AVA DVA EL" xfId="32237" xr:uid="{00000000-0005-0000-0000-00004EB00000}"/>
    <cellStyle name="Normal 6 2 2 2 6" xfId="32238" xr:uid="{00000000-0005-0000-0000-00004FB00000}"/>
    <cellStyle name="Normal 6 2 2 2 6 2" xfId="32239" xr:uid="{00000000-0005-0000-0000-000050B00000}"/>
    <cellStyle name="Normal 6 2 2 2 6_AVA DVA EL" xfId="32240" xr:uid="{00000000-0005-0000-0000-000051B00000}"/>
    <cellStyle name="Normal 6 2 2 2 7" xfId="32241" xr:uid="{00000000-0005-0000-0000-000052B00000}"/>
    <cellStyle name="Normal 6 2 2 2 8" xfId="50659" xr:uid="{00000000-0005-0000-0000-000053B00000}"/>
    <cellStyle name="Normal 6 2 2 2 9" xfId="50660" xr:uid="{00000000-0005-0000-0000-000054B00000}"/>
    <cellStyle name="Normal 6 2 2 2_3. Chng in credit spreads" xfId="50661" xr:uid="{00000000-0005-0000-0000-000055B00000}"/>
    <cellStyle name="Normal 6 2 2 3" xfId="8580" xr:uid="{00000000-0005-0000-0000-000056B00000}"/>
    <cellStyle name="Normal 6 2 2 3 2" xfId="8581" xr:uid="{00000000-0005-0000-0000-000057B00000}"/>
    <cellStyle name="Normal 6 2 2 3 2 2" xfId="50662" xr:uid="{00000000-0005-0000-0000-000058B00000}"/>
    <cellStyle name="Normal 6 2 2 3 3" xfId="8582" xr:uid="{00000000-0005-0000-0000-000059B00000}"/>
    <cellStyle name="Normal 6 2 2 3 4" xfId="32242" xr:uid="{00000000-0005-0000-0000-00005AB00000}"/>
    <cellStyle name="Normal 6 2 2 3 4 2" xfId="32243" xr:uid="{00000000-0005-0000-0000-00005BB00000}"/>
    <cellStyle name="Normal 6 2 2 3 4 3" xfId="32244" xr:uid="{00000000-0005-0000-0000-00005CB00000}"/>
    <cellStyle name="Normal 6 2 2 3 4_AVA DVA EL" xfId="32245" xr:uid="{00000000-0005-0000-0000-00005DB00000}"/>
    <cellStyle name="Normal 6 2 2 3 5" xfId="32246" xr:uid="{00000000-0005-0000-0000-00005EB00000}"/>
    <cellStyle name="Normal 6 2 2 3 5 2" xfId="32247" xr:uid="{00000000-0005-0000-0000-00005FB00000}"/>
    <cellStyle name="Normal 6 2 2 3 5_AVA DVA EL" xfId="32248" xr:uid="{00000000-0005-0000-0000-000060B00000}"/>
    <cellStyle name="Normal 6 2 2 3 6" xfId="32249" xr:uid="{00000000-0005-0000-0000-000061B00000}"/>
    <cellStyle name="Normal 6 2 2 3 7" xfId="32250" xr:uid="{00000000-0005-0000-0000-000062B00000}"/>
    <cellStyle name="Normal 6 2 2 3 8" xfId="50663" xr:uid="{00000000-0005-0000-0000-000063B00000}"/>
    <cellStyle name="Normal 6 2 2 3 9" xfId="50664" xr:uid="{00000000-0005-0000-0000-000064B00000}"/>
    <cellStyle name="Normal 6 2 2 3_3. Chng in credit spreads" xfId="50665" xr:uid="{00000000-0005-0000-0000-000065B00000}"/>
    <cellStyle name="Normal 6 2 2 4" xfId="8583" xr:uid="{00000000-0005-0000-0000-000066B00000}"/>
    <cellStyle name="Normal 6 2 2 4 2" xfId="8584" xr:uid="{00000000-0005-0000-0000-000067B00000}"/>
    <cellStyle name="Normal 6 2 2 4 2 2" xfId="50666" xr:uid="{00000000-0005-0000-0000-000068B00000}"/>
    <cellStyle name="Normal 6 2 2 4 3" xfId="8585" xr:uid="{00000000-0005-0000-0000-000069B00000}"/>
    <cellStyle name="Normal 6 2 2 4 4" xfId="32251" xr:uid="{00000000-0005-0000-0000-00006AB00000}"/>
    <cellStyle name="Normal 6 2 2 4 4 2" xfId="32252" xr:uid="{00000000-0005-0000-0000-00006BB00000}"/>
    <cellStyle name="Normal 6 2 2 4 4 3" xfId="32253" xr:uid="{00000000-0005-0000-0000-00006CB00000}"/>
    <cellStyle name="Normal 6 2 2 4 4_AVA DVA EL" xfId="32254" xr:uid="{00000000-0005-0000-0000-00006DB00000}"/>
    <cellStyle name="Normal 6 2 2 4 5" xfId="32255" xr:uid="{00000000-0005-0000-0000-00006EB00000}"/>
    <cellStyle name="Normal 6 2 2 4 5 2" xfId="32256" xr:uid="{00000000-0005-0000-0000-00006FB00000}"/>
    <cellStyle name="Normal 6 2 2 4 5_AVA DVA EL" xfId="32257" xr:uid="{00000000-0005-0000-0000-000070B00000}"/>
    <cellStyle name="Normal 6 2 2 4 6" xfId="32258" xr:uid="{00000000-0005-0000-0000-000071B00000}"/>
    <cellStyle name="Normal 6 2 2 4 7" xfId="32259" xr:uid="{00000000-0005-0000-0000-000072B00000}"/>
    <cellStyle name="Normal 6 2 2 4 8" xfId="50667" xr:uid="{00000000-0005-0000-0000-000073B00000}"/>
    <cellStyle name="Normal 6 2 2 4 9" xfId="50668" xr:uid="{00000000-0005-0000-0000-000074B00000}"/>
    <cellStyle name="Normal 6 2 2 4_3. Chng in credit spreads" xfId="50669" xr:uid="{00000000-0005-0000-0000-000075B00000}"/>
    <cellStyle name="Normal 6 2 2 5" xfId="8586" xr:uid="{00000000-0005-0000-0000-000076B00000}"/>
    <cellStyle name="Normal 6 2 2 5 2" xfId="32260" xr:uid="{00000000-0005-0000-0000-000077B00000}"/>
    <cellStyle name="Normal 6 2 2 5 2 2" xfId="32261" xr:uid="{00000000-0005-0000-0000-000078B00000}"/>
    <cellStyle name="Normal 6 2 2 5 2 3" xfId="32262" xr:uid="{00000000-0005-0000-0000-000079B00000}"/>
    <cellStyle name="Normal 6 2 2 5 2_AVA DVA EL" xfId="32263" xr:uid="{00000000-0005-0000-0000-00007AB00000}"/>
    <cellStyle name="Normal 6 2 2 5 3" xfId="32264" xr:uid="{00000000-0005-0000-0000-00007BB00000}"/>
    <cellStyle name="Normal 6 2 2 5 3 2" xfId="32265" xr:uid="{00000000-0005-0000-0000-00007CB00000}"/>
    <cellStyle name="Normal 6 2 2 5 3_AVA DVA EL" xfId="32266" xr:uid="{00000000-0005-0000-0000-00007DB00000}"/>
    <cellStyle name="Normal 6 2 2 5 4" xfId="32267" xr:uid="{00000000-0005-0000-0000-00007EB00000}"/>
    <cellStyle name="Normal 6 2 2 5 5" xfId="32268" xr:uid="{00000000-0005-0000-0000-00007FB00000}"/>
    <cellStyle name="Normal 6 2 2 5 6" xfId="50670" xr:uid="{00000000-0005-0000-0000-000080B00000}"/>
    <cellStyle name="Normal 6 2 2 5 7" xfId="50671" xr:uid="{00000000-0005-0000-0000-000081B00000}"/>
    <cellStyle name="Normal 6 2 2 5_AVA DVA EL" xfId="50672" xr:uid="{00000000-0005-0000-0000-000082B00000}"/>
    <cellStyle name="Normal 6 2 2 6" xfId="8587" xr:uid="{00000000-0005-0000-0000-000083B00000}"/>
    <cellStyle name="Normal 6 2 2 6 2" xfId="32269" xr:uid="{00000000-0005-0000-0000-000084B00000}"/>
    <cellStyle name="Normal 6 2 2 6 2 2" xfId="32270" xr:uid="{00000000-0005-0000-0000-000085B00000}"/>
    <cellStyle name="Normal 6 2 2 6 2 3" xfId="32271" xr:uid="{00000000-0005-0000-0000-000086B00000}"/>
    <cellStyle name="Normal 6 2 2 6 2_AVA DVA EL" xfId="32272" xr:uid="{00000000-0005-0000-0000-000087B00000}"/>
    <cellStyle name="Normal 6 2 2 6 3" xfId="32273" xr:uid="{00000000-0005-0000-0000-000088B00000}"/>
    <cellStyle name="Normal 6 2 2 6 3 2" xfId="32274" xr:uid="{00000000-0005-0000-0000-000089B00000}"/>
    <cellStyle name="Normal 6 2 2 6 3_AVA DVA EL" xfId="32275" xr:uid="{00000000-0005-0000-0000-00008AB00000}"/>
    <cellStyle name="Normal 6 2 2 6 4" xfId="32276" xr:uid="{00000000-0005-0000-0000-00008BB00000}"/>
    <cellStyle name="Normal 6 2 2 6 5" xfId="32277" xr:uid="{00000000-0005-0000-0000-00008CB00000}"/>
    <cellStyle name="Normal 6 2 2 6 6" xfId="50673" xr:uid="{00000000-0005-0000-0000-00008DB00000}"/>
    <cellStyle name="Normal 6 2 2 6_AVA DVA EL" xfId="50674" xr:uid="{00000000-0005-0000-0000-00008EB00000}"/>
    <cellStyle name="Normal 6 2 2 7" xfId="32278" xr:uid="{00000000-0005-0000-0000-00008FB00000}"/>
    <cellStyle name="Normal 6 2 2 7 2" xfId="32279" xr:uid="{00000000-0005-0000-0000-000090B00000}"/>
    <cellStyle name="Normal 6 2 2 7 3" xfId="32280" xr:uid="{00000000-0005-0000-0000-000091B00000}"/>
    <cellStyle name="Normal 6 2 2 7_AVA DVA EL" xfId="32281" xr:uid="{00000000-0005-0000-0000-000092B00000}"/>
    <cellStyle name="Normal 6 2 2 8" xfId="32282" xr:uid="{00000000-0005-0000-0000-000093B00000}"/>
    <cellStyle name="Normal 6 2 2 8 2" xfId="32283" xr:uid="{00000000-0005-0000-0000-000094B00000}"/>
    <cellStyle name="Normal 6 2 2 8 3" xfId="32284" xr:uid="{00000000-0005-0000-0000-000095B00000}"/>
    <cellStyle name="Normal 6 2 2 8_AVA DVA EL" xfId="32285" xr:uid="{00000000-0005-0000-0000-000096B00000}"/>
    <cellStyle name="Normal 6 2 2 9" xfId="32286" xr:uid="{00000000-0005-0000-0000-000097B00000}"/>
    <cellStyle name="Normal 6 2 2 9 2" xfId="32287" xr:uid="{00000000-0005-0000-0000-000098B00000}"/>
    <cellStyle name="Normal 6 2 2 9 3" xfId="32288" xr:uid="{00000000-0005-0000-0000-000099B00000}"/>
    <cellStyle name="Normal 6 2 2 9_AVA DVA EL" xfId="32289" xr:uid="{00000000-0005-0000-0000-00009AB00000}"/>
    <cellStyle name="Normal 6 2 2_3. Chng in credit spreads" xfId="50675" xr:uid="{00000000-0005-0000-0000-00009BB00000}"/>
    <cellStyle name="Normal 6 2 3" xfId="8588" xr:uid="{00000000-0005-0000-0000-00009CB00000}"/>
    <cellStyle name="Normal 6 2 3 10" xfId="50676" xr:uid="{00000000-0005-0000-0000-00009DB00000}"/>
    <cellStyle name="Normal 6 2 3 11" xfId="50677" xr:uid="{00000000-0005-0000-0000-00009EB00000}"/>
    <cellStyle name="Normal 6 2 3 12" xfId="50678" xr:uid="{00000000-0005-0000-0000-00009FB00000}"/>
    <cellStyle name="Normal 6 2 3 2" xfId="8589" xr:uid="{00000000-0005-0000-0000-0000A0B00000}"/>
    <cellStyle name="Normal 6 2 3 2 2" xfId="8590" xr:uid="{00000000-0005-0000-0000-0000A1B00000}"/>
    <cellStyle name="Normal 6 2 3 2 2 2" xfId="50679" xr:uid="{00000000-0005-0000-0000-0000A2B00000}"/>
    <cellStyle name="Normal 6 2 3 2 2 2 2" xfId="50680" xr:uid="{00000000-0005-0000-0000-0000A3B00000}"/>
    <cellStyle name="Normal 6 2 3 2 2 3" xfId="50681" xr:uid="{00000000-0005-0000-0000-0000A4B00000}"/>
    <cellStyle name="Normal 6 2 3 2 2_3. Chng in credit spreads" xfId="50682" xr:uid="{00000000-0005-0000-0000-0000A5B00000}"/>
    <cellStyle name="Normal 6 2 3 2 3" xfId="8591" xr:uid="{00000000-0005-0000-0000-0000A6B00000}"/>
    <cellStyle name="Normal 6 2 3 2 3 2" xfId="50683" xr:uid="{00000000-0005-0000-0000-0000A7B00000}"/>
    <cellStyle name="Normal 6 2 3 2 3 2 2" xfId="50684" xr:uid="{00000000-0005-0000-0000-0000A8B00000}"/>
    <cellStyle name="Normal 6 2 3 2 3 3" xfId="50685" xr:uid="{00000000-0005-0000-0000-0000A9B00000}"/>
    <cellStyle name="Normal 6 2 3 2 3_3. Chng in credit spreads" xfId="50686" xr:uid="{00000000-0005-0000-0000-0000AAB00000}"/>
    <cellStyle name="Normal 6 2 3 2 4" xfId="32290" xr:uid="{00000000-0005-0000-0000-0000ABB00000}"/>
    <cellStyle name="Normal 6 2 3 2 4 2" xfId="32291" xr:uid="{00000000-0005-0000-0000-0000ACB00000}"/>
    <cellStyle name="Normal 6 2 3 2 4 3" xfId="50687" xr:uid="{00000000-0005-0000-0000-0000ADB00000}"/>
    <cellStyle name="Normal 6 2 3 2 4_AVA DVA EL" xfId="32292" xr:uid="{00000000-0005-0000-0000-0000AEB00000}"/>
    <cellStyle name="Normal 6 2 3 2 5" xfId="32293" xr:uid="{00000000-0005-0000-0000-0000AFB00000}"/>
    <cellStyle name="Normal 6 2 3 2 6" xfId="50688" xr:uid="{00000000-0005-0000-0000-0000B0B00000}"/>
    <cellStyle name="Normal 6 2 3 2 7" xfId="50689" xr:uid="{00000000-0005-0000-0000-0000B1B00000}"/>
    <cellStyle name="Normal 6 2 3 2 8" xfId="50690" xr:uid="{00000000-0005-0000-0000-0000B2B00000}"/>
    <cellStyle name="Normal 6 2 3 2 9" xfId="50691" xr:uid="{00000000-0005-0000-0000-0000B3B00000}"/>
    <cellStyle name="Normal 6 2 3 2_3. Chng in credit spreads" xfId="50692" xr:uid="{00000000-0005-0000-0000-0000B4B00000}"/>
    <cellStyle name="Normal 6 2 3 3" xfId="8592" xr:uid="{00000000-0005-0000-0000-0000B5B00000}"/>
    <cellStyle name="Normal 6 2 3 3 2" xfId="8593" xr:uid="{00000000-0005-0000-0000-0000B6B00000}"/>
    <cellStyle name="Normal 6 2 3 3 2 2" xfId="50693" xr:uid="{00000000-0005-0000-0000-0000B7B00000}"/>
    <cellStyle name="Normal 6 2 3 3 3" xfId="8594" xr:uid="{00000000-0005-0000-0000-0000B8B00000}"/>
    <cellStyle name="Normal 6 2 3 3 4" xfId="32294" xr:uid="{00000000-0005-0000-0000-0000B9B00000}"/>
    <cellStyle name="Normal 6 2 3 3 4 2" xfId="32295" xr:uid="{00000000-0005-0000-0000-0000BAB00000}"/>
    <cellStyle name="Normal 6 2 3 3 4_AVA DVA EL" xfId="32296" xr:uid="{00000000-0005-0000-0000-0000BBB00000}"/>
    <cellStyle name="Normal 6 2 3 3 5" xfId="32297" xr:uid="{00000000-0005-0000-0000-0000BCB00000}"/>
    <cellStyle name="Normal 6 2 3 3 6" xfId="50694" xr:uid="{00000000-0005-0000-0000-0000BDB00000}"/>
    <cellStyle name="Normal 6 2 3 3 7" xfId="50695" xr:uid="{00000000-0005-0000-0000-0000BEB00000}"/>
    <cellStyle name="Normal 6 2 3 3 8" xfId="50696" xr:uid="{00000000-0005-0000-0000-0000BFB00000}"/>
    <cellStyle name="Normal 6 2 3 3 9" xfId="50697" xr:uid="{00000000-0005-0000-0000-0000C0B00000}"/>
    <cellStyle name="Normal 6 2 3 3_3. Chng in credit spreads" xfId="50698" xr:uid="{00000000-0005-0000-0000-0000C1B00000}"/>
    <cellStyle name="Normal 6 2 3 4" xfId="8595" xr:uid="{00000000-0005-0000-0000-0000C2B00000}"/>
    <cellStyle name="Normal 6 2 3 4 2" xfId="8596" xr:uid="{00000000-0005-0000-0000-0000C3B00000}"/>
    <cellStyle name="Normal 6 2 3 4 2 2" xfId="50699" xr:uid="{00000000-0005-0000-0000-0000C4B00000}"/>
    <cellStyle name="Normal 6 2 3 4 3" xfId="8597" xr:uid="{00000000-0005-0000-0000-0000C5B00000}"/>
    <cellStyle name="Normal 6 2 3 4 4" xfId="32298" xr:uid="{00000000-0005-0000-0000-0000C6B00000}"/>
    <cellStyle name="Normal 6 2 3 4 4 2" xfId="32299" xr:uid="{00000000-0005-0000-0000-0000C7B00000}"/>
    <cellStyle name="Normal 6 2 3 4 4_AVA DVA EL" xfId="32300" xr:uid="{00000000-0005-0000-0000-0000C8B00000}"/>
    <cellStyle name="Normal 6 2 3 4 5" xfId="32301" xr:uid="{00000000-0005-0000-0000-0000C9B00000}"/>
    <cellStyle name="Normal 6 2 3 4 6" xfId="50700" xr:uid="{00000000-0005-0000-0000-0000CAB00000}"/>
    <cellStyle name="Normal 6 2 3 4 7" xfId="50701" xr:uid="{00000000-0005-0000-0000-0000CBB00000}"/>
    <cellStyle name="Normal 6 2 3 4 8" xfId="50702" xr:uid="{00000000-0005-0000-0000-0000CCB00000}"/>
    <cellStyle name="Normal 6 2 3 4_3. Chng in credit spreads" xfId="50703" xr:uid="{00000000-0005-0000-0000-0000CDB00000}"/>
    <cellStyle name="Normal 6 2 3 5" xfId="8598" xr:uid="{00000000-0005-0000-0000-0000CEB00000}"/>
    <cellStyle name="Normal 6 2 3 5 2" xfId="32302" xr:uid="{00000000-0005-0000-0000-0000CFB00000}"/>
    <cellStyle name="Normal 6 2 3 5 2 2" xfId="32303" xr:uid="{00000000-0005-0000-0000-0000D0B00000}"/>
    <cellStyle name="Normal 6 2 3 5 2_AVA DVA EL" xfId="32304" xr:uid="{00000000-0005-0000-0000-0000D1B00000}"/>
    <cellStyle name="Normal 6 2 3 5 3" xfId="32305" xr:uid="{00000000-0005-0000-0000-0000D2B00000}"/>
    <cellStyle name="Normal 6 2 3 5 4" xfId="50704" xr:uid="{00000000-0005-0000-0000-0000D3B00000}"/>
    <cellStyle name="Normal 6 2 3 5 5" xfId="50705" xr:uid="{00000000-0005-0000-0000-0000D4B00000}"/>
    <cellStyle name="Normal 6 2 3 5 6" xfId="50706" xr:uid="{00000000-0005-0000-0000-0000D5B00000}"/>
    <cellStyle name="Normal 6 2 3 5_AVA DVA EL" xfId="50707" xr:uid="{00000000-0005-0000-0000-0000D6B00000}"/>
    <cellStyle name="Normal 6 2 3 6" xfId="8599" xr:uid="{00000000-0005-0000-0000-0000D7B00000}"/>
    <cellStyle name="Normal 6 2 3 7" xfId="32306" xr:uid="{00000000-0005-0000-0000-0000D8B00000}"/>
    <cellStyle name="Normal 6 2 3 7 2" xfId="32307" xr:uid="{00000000-0005-0000-0000-0000D9B00000}"/>
    <cellStyle name="Normal 6 2 3 7 3" xfId="32308" xr:uid="{00000000-0005-0000-0000-0000DAB00000}"/>
    <cellStyle name="Normal 6 2 3 7_AVA DVA EL" xfId="32309" xr:uid="{00000000-0005-0000-0000-0000DBB00000}"/>
    <cellStyle name="Normal 6 2 3 8" xfId="32310" xr:uid="{00000000-0005-0000-0000-0000DCB00000}"/>
    <cellStyle name="Normal 6 2 3 8 2" xfId="32311" xr:uid="{00000000-0005-0000-0000-0000DDB00000}"/>
    <cellStyle name="Normal 6 2 3 8_AVA DVA EL" xfId="32312" xr:uid="{00000000-0005-0000-0000-0000DEB00000}"/>
    <cellStyle name="Normal 6 2 3 9" xfId="32313" xr:uid="{00000000-0005-0000-0000-0000DFB00000}"/>
    <cellStyle name="Normal 6 2 3_3. Chng in credit spreads" xfId="50708" xr:uid="{00000000-0005-0000-0000-0000E0B00000}"/>
    <cellStyle name="Normal 6 2 4" xfId="8600" xr:uid="{00000000-0005-0000-0000-0000E1B00000}"/>
    <cellStyle name="Normal 6 2 4 2" xfId="8601" xr:uid="{00000000-0005-0000-0000-0000E2B00000}"/>
    <cellStyle name="Normal 6 2 4 2 2" xfId="50709" xr:uid="{00000000-0005-0000-0000-0000E3B00000}"/>
    <cellStyle name="Normal 6 2 4 2 2 2" xfId="50710" xr:uid="{00000000-0005-0000-0000-0000E4B00000}"/>
    <cellStyle name="Normal 6 2 4 2 3" xfId="50711" xr:uid="{00000000-0005-0000-0000-0000E5B00000}"/>
    <cellStyle name="Normal 6 2 4 2_3. Chng in credit spreads" xfId="50712" xr:uid="{00000000-0005-0000-0000-0000E6B00000}"/>
    <cellStyle name="Normal 6 2 4 3" xfId="8602" xr:uid="{00000000-0005-0000-0000-0000E7B00000}"/>
    <cellStyle name="Normal 6 2 4 3 2" xfId="50713" xr:uid="{00000000-0005-0000-0000-0000E8B00000}"/>
    <cellStyle name="Normal 6 2 4 3 2 2" xfId="50714" xr:uid="{00000000-0005-0000-0000-0000E9B00000}"/>
    <cellStyle name="Normal 6 2 4 3 3" xfId="50715" xr:uid="{00000000-0005-0000-0000-0000EAB00000}"/>
    <cellStyle name="Normal 6 2 4 3_3. Chng in credit spreads" xfId="50716" xr:uid="{00000000-0005-0000-0000-0000EBB00000}"/>
    <cellStyle name="Normal 6 2 4 4" xfId="32314" xr:uid="{00000000-0005-0000-0000-0000ECB00000}"/>
    <cellStyle name="Normal 6 2 4 4 2" xfId="32315" xr:uid="{00000000-0005-0000-0000-0000EDB00000}"/>
    <cellStyle name="Normal 6 2 4 4 3" xfId="32316" xr:uid="{00000000-0005-0000-0000-0000EEB00000}"/>
    <cellStyle name="Normal 6 2 4 4 4" xfId="50717" xr:uid="{00000000-0005-0000-0000-0000EFB00000}"/>
    <cellStyle name="Normal 6 2 4 4_AVA DVA EL" xfId="32317" xr:uid="{00000000-0005-0000-0000-0000F0B00000}"/>
    <cellStyle name="Normal 6 2 4 5" xfId="32318" xr:uid="{00000000-0005-0000-0000-0000F1B00000}"/>
    <cellStyle name="Normal 6 2 4 5 2" xfId="32319" xr:uid="{00000000-0005-0000-0000-0000F2B00000}"/>
    <cellStyle name="Normal 6 2 4 5_AVA DVA EL" xfId="32320" xr:uid="{00000000-0005-0000-0000-0000F3B00000}"/>
    <cellStyle name="Normal 6 2 4 6" xfId="32321" xr:uid="{00000000-0005-0000-0000-0000F4B00000}"/>
    <cellStyle name="Normal 6 2 4 7" xfId="32322" xr:uid="{00000000-0005-0000-0000-0000F5B00000}"/>
    <cellStyle name="Normal 6 2 4 8" xfId="50718" xr:uid="{00000000-0005-0000-0000-0000F6B00000}"/>
    <cellStyle name="Normal 6 2 4 9" xfId="50719" xr:uid="{00000000-0005-0000-0000-0000F7B00000}"/>
    <cellStyle name="Normal 6 2 4_3. Chng in credit spreads" xfId="50720" xr:uid="{00000000-0005-0000-0000-0000F8B00000}"/>
    <cellStyle name="Normal 6 2 5" xfId="8603" xr:uid="{00000000-0005-0000-0000-0000F9B00000}"/>
    <cellStyle name="Normal 6 2 5 2" xfId="8604" xr:uid="{00000000-0005-0000-0000-0000FAB00000}"/>
    <cellStyle name="Normal 6 2 5 2 2" xfId="50721" xr:uid="{00000000-0005-0000-0000-0000FBB00000}"/>
    <cellStyle name="Normal 6 2 5 3" xfId="8605" xr:uid="{00000000-0005-0000-0000-0000FCB00000}"/>
    <cellStyle name="Normal 6 2 5 4" xfId="32323" xr:uid="{00000000-0005-0000-0000-0000FDB00000}"/>
    <cellStyle name="Normal 6 2 5 4 2" xfId="32324" xr:uid="{00000000-0005-0000-0000-0000FEB00000}"/>
    <cellStyle name="Normal 6 2 5 4 3" xfId="32325" xr:uid="{00000000-0005-0000-0000-0000FFB00000}"/>
    <cellStyle name="Normal 6 2 5 4_AVA DVA EL" xfId="32326" xr:uid="{00000000-0005-0000-0000-000000B10000}"/>
    <cellStyle name="Normal 6 2 5 5" xfId="32327" xr:uid="{00000000-0005-0000-0000-000001B10000}"/>
    <cellStyle name="Normal 6 2 5 5 2" xfId="32328" xr:uid="{00000000-0005-0000-0000-000002B10000}"/>
    <cellStyle name="Normal 6 2 5 5_AVA DVA EL" xfId="32329" xr:uid="{00000000-0005-0000-0000-000003B10000}"/>
    <cellStyle name="Normal 6 2 5 6" xfId="32330" xr:uid="{00000000-0005-0000-0000-000004B10000}"/>
    <cellStyle name="Normal 6 2 5 7" xfId="32331" xr:uid="{00000000-0005-0000-0000-000005B10000}"/>
    <cellStyle name="Normal 6 2 5 8" xfId="50722" xr:uid="{00000000-0005-0000-0000-000006B10000}"/>
    <cellStyle name="Normal 6 2 5 9" xfId="50723" xr:uid="{00000000-0005-0000-0000-000007B10000}"/>
    <cellStyle name="Normal 6 2 5_3. Chng in credit spreads" xfId="50724" xr:uid="{00000000-0005-0000-0000-000008B10000}"/>
    <cellStyle name="Normal 6 2 6" xfId="8606" xr:uid="{00000000-0005-0000-0000-000009B10000}"/>
    <cellStyle name="Normal 6 2 6 2" xfId="8607" xr:uid="{00000000-0005-0000-0000-00000AB10000}"/>
    <cellStyle name="Normal 6 2 6 2 2" xfId="50725" xr:uid="{00000000-0005-0000-0000-00000BB10000}"/>
    <cellStyle name="Normal 6 2 6 3" xfId="8608" xr:uid="{00000000-0005-0000-0000-00000CB10000}"/>
    <cellStyle name="Normal 6 2 6 4" xfId="32332" xr:uid="{00000000-0005-0000-0000-00000DB10000}"/>
    <cellStyle name="Normal 6 2 6 4 2" xfId="32333" xr:uid="{00000000-0005-0000-0000-00000EB10000}"/>
    <cellStyle name="Normal 6 2 6 4 3" xfId="32334" xr:uid="{00000000-0005-0000-0000-00000FB10000}"/>
    <cellStyle name="Normal 6 2 6 4_AVA DVA EL" xfId="32335" xr:uid="{00000000-0005-0000-0000-000010B10000}"/>
    <cellStyle name="Normal 6 2 6 5" xfId="32336" xr:uid="{00000000-0005-0000-0000-000011B10000}"/>
    <cellStyle name="Normal 6 2 6 5 2" xfId="32337" xr:uid="{00000000-0005-0000-0000-000012B10000}"/>
    <cellStyle name="Normal 6 2 6 5_AVA DVA EL" xfId="32338" xr:uid="{00000000-0005-0000-0000-000013B10000}"/>
    <cellStyle name="Normal 6 2 6 6" xfId="32339" xr:uid="{00000000-0005-0000-0000-000014B10000}"/>
    <cellStyle name="Normal 6 2 6 7" xfId="32340" xr:uid="{00000000-0005-0000-0000-000015B10000}"/>
    <cellStyle name="Normal 6 2 6 8" xfId="50726" xr:uid="{00000000-0005-0000-0000-000016B10000}"/>
    <cellStyle name="Normal 6 2 6 9" xfId="50727" xr:uid="{00000000-0005-0000-0000-000017B10000}"/>
    <cellStyle name="Normal 6 2 6_3. Chng in credit spreads" xfId="50728" xr:uid="{00000000-0005-0000-0000-000018B10000}"/>
    <cellStyle name="Normal 6 2 7" xfId="8609" xr:uid="{00000000-0005-0000-0000-000019B10000}"/>
    <cellStyle name="Normal 6 2 7 2" xfId="32341" xr:uid="{00000000-0005-0000-0000-00001AB10000}"/>
    <cellStyle name="Normal 6 2 7 2 2" xfId="32342" xr:uid="{00000000-0005-0000-0000-00001BB10000}"/>
    <cellStyle name="Normal 6 2 7 2 3" xfId="32343" xr:uid="{00000000-0005-0000-0000-00001CB10000}"/>
    <cellStyle name="Normal 6 2 7 2_AVA DVA EL" xfId="32344" xr:uid="{00000000-0005-0000-0000-00001DB10000}"/>
    <cellStyle name="Normal 6 2 7 3" xfId="32345" xr:uid="{00000000-0005-0000-0000-00001EB10000}"/>
    <cellStyle name="Normal 6 2 7 3 2" xfId="32346" xr:uid="{00000000-0005-0000-0000-00001FB10000}"/>
    <cellStyle name="Normal 6 2 7 3_AVA DVA EL" xfId="32347" xr:uid="{00000000-0005-0000-0000-000020B10000}"/>
    <cellStyle name="Normal 6 2 7 4" xfId="32348" xr:uid="{00000000-0005-0000-0000-000021B10000}"/>
    <cellStyle name="Normal 6 2 7 5" xfId="32349" xr:uid="{00000000-0005-0000-0000-000022B10000}"/>
    <cellStyle name="Normal 6 2 7 6" xfId="50729" xr:uid="{00000000-0005-0000-0000-000023B10000}"/>
    <cellStyle name="Normal 6 2 7_AVA DVA EL" xfId="50730" xr:uid="{00000000-0005-0000-0000-000024B10000}"/>
    <cellStyle name="Normal 6 2 8" xfId="8610" xr:uid="{00000000-0005-0000-0000-000025B10000}"/>
    <cellStyle name="Normal 6 2 8 2" xfId="32350" xr:uid="{00000000-0005-0000-0000-000026B10000}"/>
    <cellStyle name="Normal 6 2 8 2 2" xfId="32351" xr:uid="{00000000-0005-0000-0000-000027B10000}"/>
    <cellStyle name="Normal 6 2 8 2 3" xfId="32352" xr:uid="{00000000-0005-0000-0000-000028B10000}"/>
    <cellStyle name="Normal 6 2 8 2_AVA DVA EL" xfId="32353" xr:uid="{00000000-0005-0000-0000-000029B10000}"/>
    <cellStyle name="Normal 6 2 8_AVA DVA EL" xfId="50731" xr:uid="{00000000-0005-0000-0000-00002AB10000}"/>
    <cellStyle name="Normal 6 2 9" xfId="8611" xr:uid="{00000000-0005-0000-0000-00002BB10000}"/>
    <cellStyle name="Normal 6 2 9 2" xfId="32354" xr:uid="{00000000-0005-0000-0000-00002CB10000}"/>
    <cellStyle name="Normal 6 2 9_AVA DVA EL" xfId="32355" xr:uid="{00000000-0005-0000-0000-00002DB10000}"/>
    <cellStyle name="Normal 6 2_3. Chng in credit spreads" xfId="50732" xr:uid="{00000000-0005-0000-0000-00002EB10000}"/>
    <cellStyle name="Normal 6 20" xfId="32356" xr:uid="{00000000-0005-0000-0000-00002FB10000}"/>
    <cellStyle name="Normal 6 21" xfId="35988" xr:uid="{00000000-0005-0000-0000-000030B10000}"/>
    <cellStyle name="Normal 6 22" xfId="36097" xr:uid="{00000000-0005-0000-0000-000031B10000}"/>
    <cellStyle name="Normal 6 23" xfId="36881" xr:uid="{00000000-0005-0000-0000-000032B10000}"/>
    <cellStyle name="Normal 6 3" xfId="8612" xr:uid="{00000000-0005-0000-0000-000033B10000}"/>
    <cellStyle name="Normal 6 3 10" xfId="32357" xr:uid="{00000000-0005-0000-0000-000034B10000}"/>
    <cellStyle name="Normal 6 3 10 2" xfId="32358" xr:uid="{00000000-0005-0000-0000-000035B10000}"/>
    <cellStyle name="Normal 6 3 10 3" xfId="32359" xr:uid="{00000000-0005-0000-0000-000036B10000}"/>
    <cellStyle name="Normal 6 3 10 4" xfId="36357" xr:uid="{00000000-0005-0000-0000-000037B10000}"/>
    <cellStyle name="Normal 6 3 10_AVA DVA EL" xfId="32360" xr:uid="{00000000-0005-0000-0000-000038B10000}"/>
    <cellStyle name="Normal 6 3 11" xfId="32361" xr:uid="{00000000-0005-0000-0000-000039B10000}"/>
    <cellStyle name="Normal 6 3 11 2" xfId="32362" xr:uid="{00000000-0005-0000-0000-00003AB10000}"/>
    <cellStyle name="Normal 6 3 11 3" xfId="32363" xr:uid="{00000000-0005-0000-0000-00003BB10000}"/>
    <cellStyle name="Normal 6 3 11_AVA DVA EL" xfId="32364" xr:uid="{00000000-0005-0000-0000-00003CB10000}"/>
    <cellStyle name="Normal 6 3 12" xfId="32365" xr:uid="{00000000-0005-0000-0000-00003DB10000}"/>
    <cellStyle name="Normal 6 3 12 2" xfId="32366" xr:uid="{00000000-0005-0000-0000-00003EB10000}"/>
    <cellStyle name="Normal 6 3 12_AVA DVA EL" xfId="32367" xr:uid="{00000000-0005-0000-0000-00003FB10000}"/>
    <cellStyle name="Normal 6 3 13" xfId="32368" xr:uid="{00000000-0005-0000-0000-000040B10000}"/>
    <cellStyle name="Normal 6 3 14" xfId="32369" xr:uid="{00000000-0005-0000-0000-000041B10000}"/>
    <cellStyle name="Normal 6 3 15" xfId="50733" xr:uid="{00000000-0005-0000-0000-000042B10000}"/>
    <cellStyle name="Normal 6 3 16" xfId="50734" xr:uid="{00000000-0005-0000-0000-000043B10000}"/>
    <cellStyle name="Normal 6 3 2" xfId="8613" xr:uid="{00000000-0005-0000-0000-000044B10000}"/>
    <cellStyle name="Normal 6 3 2 10" xfId="50735" xr:uid="{00000000-0005-0000-0000-000045B10000}"/>
    <cellStyle name="Normal 6 3 2 2" xfId="8614" xr:uid="{00000000-0005-0000-0000-000046B10000}"/>
    <cellStyle name="Normal 6 3 2 2 2" xfId="32370" xr:uid="{00000000-0005-0000-0000-000047B10000}"/>
    <cellStyle name="Normal 6 3 2 2 2 2" xfId="32371" xr:uid="{00000000-0005-0000-0000-000048B10000}"/>
    <cellStyle name="Normal 6 3 2 2 2 2 2" xfId="50736" xr:uid="{00000000-0005-0000-0000-000049B10000}"/>
    <cellStyle name="Normal 6 3 2 2 2 3" xfId="50737" xr:uid="{00000000-0005-0000-0000-00004AB10000}"/>
    <cellStyle name="Normal 6 3 2 2 2_3. Chng in credit spreads" xfId="50738" xr:uid="{00000000-0005-0000-0000-00004BB10000}"/>
    <cellStyle name="Normal 6 3 2 2 3" xfId="32372" xr:uid="{00000000-0005-0000-0000-00004CB10000}"/>
    <cellStyle name="Normal 6 3 2 2 3 2" xfId="50739" xr:uid="{00000000-0005-0000-0000-00004DB10000}"/>
    <cellStyle name="Normal 6 3 2 2 3 2 2" xfId="50740" xr:uid="{00000000-0005-0000-0000-00004EB10000}"/>
    <cellStyle name="Normal 6 3 2 2 3 3" xfId="50741" xr:uid="{00000000-0005-0000-0000-00004FB10000}"/>
    <cellStyle name="Normal 6 3 2 2 3_3. Chng in credit spreads" xfId="50742" xr:uid="{00000000-0005-0000-0000-000050B10000}"/>
    <cellStyle name="Normal 6 3 2 2 4" xfId="50743" xr:uid="{00000000-0005-0000-0000-000051B10000}"/>
    <cellStyle name="Normal 6 3 2 2 4 2" xfId="50744" xr:uid="{00000000-0005-0000-0000-000052B10000}"/>
    <cellStyle name="Normal 6 3 2 2 5" xfId="50745" xr:uid="{00000000-0005-0000-0000-000053B10000}"/>
    <cellStyle name="Normal 6 3 2 2 6" xfId="50746" xr:uid="{00000000-0005-0000-0000-000054B10000}"/>
    <cellStyle name="Normal 6 3 2 2 7" xfId="50747" xr:uid="{00000000-0005-0000-0000-000055B10000}"/>
    <cellStyle name="Normal 6 3 2 2_3. Chng in credit spreads" xfId="50748" xr:uid="{00000000-0005-0000-0000-000056B10000}"/>
    <cellStyle name="Normal 6 3 2 3" xfId="8615" xr:uid="{00000000-0005-0000-0000-000057B10000}"/>
    <cellStyle name="Normal 6 3 2 3 2" xfId="32373" xr:uid="{00000000-0005-0000-0000-000058B10000}"/>
    <cellStyle name="Normal 6 3 2 3 2 2" xfId="32374" xr:uid="{00000000-0005-0000-0000-000059B10000}"/>
    <cellStyle name="Normal 6 3 2 3 2 3" xfId="50749" xr:uid="{00000000-0005-0000-0000-00005AB10000}"/>
    <cellStyle name="Normal 6 3 2 3 2_AVA DVA EL" xfId="32375" xr:uid="{00000000-0005-0000-0000-00005BB10000}"/>
    <cellStyle name="Normal 6 3 2 3 3" xfId="32376" xr:uid="{00000000-0005-0000-0000-00005CB10000}"/>
    <cellStyle name="Normal 6 3 2 3 4" xfId="50750" xr:uid="{00000000-0005-0000-0000-00005DB10000}"/>
    <cellStyle name="Normal 6 3 2 3 5" xfId="50751" xr:uid="{00000000-0005-0000-0000-00005EB10000}"/>
    <cellStyle name="Normal 6 3 2 3 6" xfId="50752" xr:uid="{00000000-0005-0000-0000-00005FB10000}"/>
    <cellStyle name="Normal 6 3 2 3 7" xfId="50753" xr:uid="{00000000-0005-0000-0000-000060B10000}"/>
    <cellStyle name="Normal 6 3 2 3_3. Chng in credit spreads" xfId="50754" xr:uid="{00000000-0005-0000-0000-000061B10000}"/>
    <cellStyle name="Normal 6 3 2 4" xfId="32377" xr:uid="{00000000-0005-0000-0000-000062B10000}"/>
    <cellStyle name="Normal 6 3 2 4 2" xfId="32378" xr:uid="{00000000-0005-0000-0000-000063B10000}"/>
    <cellStyle name="Normal 6 3 2 4 2 2" xfId="32379" xr:uid="{00000000-0005-0000-0000-000064B10000}"/>
    <cellStyle name="Normal 6 3 2 4 2 3" xfId="50755" xr:uid="{00000000-0005-0000-0000-000065B10000}"/>
    <cellStyle name="Normal 6 3 2 4 2_AVA DVA EL" xfId="32380" xr:uid="{00000000-0005-0000-0000-000066B10000}"/>
    <cellStyle name="Normal 6 3 2 4 3" xfId="32381" xr:uid="{00000000-0005-0000-0000-000067B10000}"/>
    <cellStyle name="Normal 6 3 2 4 4" xfId="32382" xr:uid="{00000000-0005-0000-0000-000068B10000}"/>
    <cellStyle name="Normal 6 3 2 4 5" xfId="50756" xr:uid="{00000000-0005-0000-0000-000069B10000}"/>
    <cellStyle name="Normal 6 3 2 4 6" xfId="50757" xr:uid="{00000000-0005-0000-0000-00006AB10000}"/>
    <cellStyle name="Normal 6 3 2 4_3. Chng in credit spreads" xfId="50758" xr:uid="{00000000-0005-0000-0000-00006BB10000}"/>
    <cellStyle name="Normal 6 3 2 5" xfId="32383" xr:uid="{00000000-0005-0000-0000-00006CB10000}"/>
    <cellStyle name="Normal 6 3 2 5 2" xfId="32384" xr:uid="{00000000-0005-0000-0000-00006DB10000}"/>
    <cellStyle name="Normal 6 3 2 5 3" xfId="32385" xr:uid="{00000000-0005-0000-0000-00006EB10000}"/>
    <cellStyle name="Normal 6 3 2 5 4" xfId="50759" xr:uid="{00000000-0005-0000-0000-00006FB10000}"/>
    <cellStyle name="Normal 6 3 2 5 5" xfId="50760" xr:uid="{00000000-0005-0000-0000-000070B10000}"/>
    <cellStyle name="Normal 6 3 2 5_AVA DVA EL" xfId="32386" xr:uid="{00000000-0005-0000-0000-000071B10000}"/>
    <cellStyle name="Normal 6 3 2 6" xfId="32387" xr:uid="{00000000-0005-0000-0000-000072B10000}"/>
    <cellStyle name="Normal 6 3 2 6 2" xfId="32388" xr:uid="{00000000-0005-0000-0000-000073B10000}"/>
    <cellStyle name="Normal 6 3 2 6_AVA DVA EL" xfId="32389" xr:uid="{00000000-0005-0000-0000-000074B10000}"/>
    <cellStyle name="Normal 6 3 2 7" xfId="32390" xr:uid="{00000000-0005-0000-0000-000075B10000}"/>
    <cellStyle name="Normal 6 3 2 8" xfId="50761" xr:uid="{00000000-0005-0000-0000-000076B10000}"/>
    <cellStyle name="Normal 6 3 2 9" xfId="50762" xr:uid="{00000000-0005-0000-0000-000077B10000}"/>
    <cellStyle name="Normal 6 3 2_3. Chng in credit spreads" xfId="50763" xr:uid="{00000000-0005-0000-0000-000078B10000}"/>
    <cellStyle name="Normal 6 3 3" xfId="8616" xr:uid="{00000000-0005-0000-0000-000079B10000}"/>
    <cellStyle name="Normal 6 3 3 2" xfId="8617" xr:uid="{00000000-0005-0000-0000-00007AB10000}"/>
    <cellStyle name="Normal 6 3 3 2 2" xfId="50764" xr:uid="{00000000-0005-0000-0000-00007BB10000}"/>
    <cellStyle name="Normal 6 3 3 2 2 2" xfId="50765" xr:uid="{00000000-0005-0000-0000-00007CB10000}"/>
    <cellStyle name="Normal 6 3 3 2 2 2 2" xfId="50766" xr:uid="{00000000-0005-0000-0000-00007DB10000}"/>
    <cellStyle name="Normal 6 3 3 2 2 3" xfId="50767" xr:uid="{00000000-0005-0000-0000-00007EB10000}"/>
    <cellStyle name="Normal 6 3 3 2 2_3. Chng in credit spreads" xfId="50768" xr:uid="{00000000-0005-0000-0000-00007FB10000}"/>
    <cellStyle name="Normal 6 3 3 2 3" xfId="50769" xr:uid="{00000000-0005-0000-0000-000080B10000}"/>
    <cellStyle name="Normal 6 3 3 2 3 2" xfId="50770" xr:uid="{00000000-0005-0000-0000-000081B10000}"/>
    <cellStyle name="Normal 6 3 3 2 3 2 2" xfId="50771" xr:uid="{00000000-0005-0000-0000-000082B10000}"/>
    <cellStyle name="Normal 6 3 3 2 3 3" xfId="50772" xr:uid="{00000000-0005-0000-0000-000083B10000}"/>
    <cellStyle name="Normal 6 3 3 2 3_3. Chng in credit spreads" xfId="50773" xr:uid="{00000000-0005-0000-0000-000084B10000}"/>
    <cellStyle name="Normal 6 3 3 2 4" xfId="50774" xr:uid="{00000000-0005-0000-0000-000085B10000}"/>
    <cellStyle name="Normal 6 3 3 2 4 2" xfId="50775" xr:uid="{00000000-0005-0000-0000-000086B10000}"/>
    <cellStyle name="Normal 6 3 3 2 5" xfId="50776" xr:uid="{00000000-0005-0000-0000-000087B10000}"/>
    <cellStyle name="Normal 6 3 3 2_3. Chng in credit spreads" xfId="50777" xr:uid="{00000000-0005-0000-0000-000088B10000}"/>
    <cellStyle name="Normal 6 3 3 3" xfId="8618" xr:uid="{00000000-0005-0000-0000-000089B10000}"/>
    <cellStyle name="Normal 6 3 3 3 2" xfId="50778" xr:uid="{00000000-0005-0000-0000-00008AB10000}"/>
    <cellStyle name="Normal 6 3 3 3 2 2" xfId="50779" xr:uid="{00000000-0005-0000-0000-00008BB10000}"/>
    <cellStyle name="Normal 6 3 3 3 3" xfId="50780" xr:uid="{00000000-0005-0000-0000-00008CB10000}"/>
    <cellStyle name="Normal 6 3 3 3_3. Chng in credit spreads" xfId="50781" xr:uid="{00000000-0005-0000-0000-00008DB10000}"/>
    <cellStyle name="Normal 6 3 3 4" xfId="32391" xr:uid="{00000000-0005-0000-0000-00008EB10000}"/>
    <cellStyle name="Normal 6 3 3 4 2" xfId="32392" xr:uid="{00000000-0005-0000-0000-00008FB10000}"/>
    <cellStyle name="Normal 6 3 3 4 2 2" xfId="50782" xr:uid="{00000000-0005-0000-0000-000090B10000}"/>
    <cellStyle name="Normal 6 3 3 4 3" xfId="50783" xr:uid="{00000000-0005-0000-0000-000091B10000}"/>
    <cellStyle name="Normal 6 3 3 4_3. Chng in credit spreads" xfId="50784" xr:uid="{00000000-0005-0000-0000-000092B10000}"/>
    <cellStyle name="Normal 6 3 3 5" xfId="32393" xr:uid="{00000000-0005-0000-0000-000093B10000}"/>
    <cellStyle name="Normal 6 3 3 5 2" xfId="50785" xr:uid="{00000000-0005-0000-0000-000094B10000}"/>
    <cellStyle name="Normal 6 3 3 6" xfId="50786" xr:uid="{00000000-0005-0000-0000-000095B10000}"/>
    <cellStyle name="Normal 6 3 3 7" xfId="50787" xr:uid="{00000000-0005-0000-0000-000096B10000}"/>
    <cellStyle name="Normal 6 3 3 8" xfId="50788" xr:uid="{00000000-0005-0000-0000-000097B10000}"/>
    <cellStyle name="Normal 6 3 3 9" xfId="50789" xr:uid="{00000000-0005-0000-0000-000098B10000}"/>
    <cellStyle name="Normal 6 3 3_3. Chng in credit spreads" xfId="50790" xr:uid="{00000000-0005-0000-0000-000099B10000}"/>
    <cellStyle name="Normal 6 3 4" xfId="8619" xr:uid="{00000000-0005-0000-0000-00009AB10000}"/>
    <cellStyle name="Normal 6 3 4 2" xfId="8620" xr:uid="{00000000-0005-0000-0000-00009BB10000}"/>
    <cellStyle name="Normal 6 3 4 2 2" xfId="50791" xr:uid="{00000000-0005-0000-0000-00009CB10000}"/>
    <cellStyle name="Normal 6 3 4 2 2 2" xfId="50792" xr:uid="{00000000-0005-0000-0000-00009DB10000}"/>
    <cellStyle name="Normal 6 3 4 2 3" xfId="50793" xr:uid="{00000000-0005-0000-0000-00009EB10000}"/>
    <cellStyle name="Normal 6 3 4 2_3. Chng in credit spreads" xfId="50794" xr:uid="{00000000-0005-0000-0000-00009FB10000}"/>
    <cellStyle name="Normal 6 3 4 3" xfId="8621" xr:uid="{00000000-0005-0000-0000-0000A0B10000}"/>
    <cellStyle name="Normal 6 3 4 3 2" xfId="50795" xr:uid="{00000000-0005-0000-0000-0000A1B10000}"/>
    <cellStyle name="Normal 6 3 4 3 2 2" xfId="50796" xr:uid="{00000000-0005-0000-0000-0000A2B10000}"/>
    <cellStyle name="Normal 6 3 4 3 3" xfId="50797" xr:uid="{00000000-0005-0000-0000-0000A3B10000}"/>
    <cellStyle name="Normal 6 3 4 3_3. Chng in credit spreads" xfId="50798" xr:uid="{00000000-0005-0000-0000-0000A4B10000}"/>
    <cellStyle name="Normal 6 3 4 4" xfId="32394" xr:uid="{00000000-0005-0000-0000-0000A5B10000}"/>
    <cellStyle name="Normal 6 3 4 4 2" xfId="32395" xr:uid="{00000000-0005-0000-0000-0000A6B10000}"/>
    <cellStyle name="Normal 6 3 4 4 3" xfId="50799" xr:uid="{00000000-0005-0000-0000-0000A7B10000}"/>
    <cellStyle name="Normal 6 3 4 4_AVA DVA EL" xfId="32396" xr:uid="{00000000-0005-0000-0000-0000A8B10000}"/>
    <cellStyle name="Normal 6 3 4 5" xfId="32397" xr:uid="{00000000-0005-0000-0000-0000A9B10000}"/>
    <cellStyle name="Normal 6 3 4 6" xfId="50800" xr:uid="{00000000-0005-0000-0000-0000AAB10000}"/>
    <cellStyle name="Normal 6 3 4 7" xfId="50801" xr:uid="{00000000-0005-0000-0000-0000ABB10000}"/>
    <cellStyle name="Normal 6 3 4 8" xfId="50802" xr:uid="{00000000-0005-0000-0000-0000ACB10000}"/>
    <cellStyle name="Normal 6 3 4 9" xfId="50803" xr:uid="{00000000-0005-0000-0000-0000ADB10000}"/>
    <cellStyle name="Normal 6 3 4_3. Chng in credit spreads" xfId="50804" xr:uid="{00000000-0005-0000-0000-0000AEB10000}"/>
    <cellStyle name="Normal 6 3 5" xfId="8622" xr:uid="{00000000-0005-0000-0000-0000AFB10000}"/>
    <cellStyle name="Normal 6 3 5 2" xfId="32398" xr:uid="{00000000-0005-0000-0000-0000B0B10000}"/>
    <cellStyle name="Normal 6 3 5 2 2" xfId="32399" xr:uid="{00000000-0005-0000-0000-0000B1B10000}"/>
    <cellStyle name="Normal 6 3 5 2 3" xfId="50805" xr:uid="{00000000-0005-0000-0000-0000B2B10000}"/>
    <cellStyle name="Normal 6 3 5 2_AVA DVA EL" xfId="32400" xr:uid="{00000000-0005-0000-0000-0000B3B10000}"/>
    <cellStyle name="Normal 6 3 5 3" xfId="32401" xr:uid="{00000000-0005-0000-0000-0000B4B10000}"/>
    <cellStyle name="Normal 6 3 5 4" xfId="50806" xr:uid="{00000000-0005-0000-0000-0000B5B10000}"/>
    <cellStyle name="Normal 6 3 5 5" xfId="50807" xr:uid="{00000000-0005-0000-0000-0000B6B10000}"/>
    <cellStyle name="Normal 6 3 5 6" xfId="50808" xr:uid="{00000000-0005-0000-0000-0000B7B10000}"/>
    <cellStyle name="Normal 6 3 5_3. Chng in credit spreads" xfId="50809" xr:uid="{00000000-0005-0000-0000-0000B8B10000}"/>
    <cellStyle name="Normal 6 3 6" xfId="8623" xr:uid="{00000000-0005-0000-0000-0000B9B10000}"/>
    <cellStyle name="Normal 6 3 6 2" xfId="32402" xr:uid="{00000000-0005-0000-0000-0000BAB10000}"/>
    <cellStyle name="Normal 6 3 6 2 2" xfId="32403" xr:uid="{00000000-0005-0000-0000-0000BBB10000}"/>
    <cellStyle name="Normal 6 3 6 2 3" xfId="50810" xr:uid="{00000000-0005-0000-0000-0000BCB10000}"/>
    <cellStyle name="Normal 6 3 6 2_AVA DVA EL" xfId="32404" xr:uid="{00000000-0005-0000-0000-0000BDB10000}"/>
    <cellStyle name="Normal 6 3 6 3" xfId="32405" xr:uid="{00000000-0005-0000-0000-0000BEB10000}"/>
    <cellStyle name="Normal 6 3 6 4" xfId="50811" xr:uid="{00000000-0005-0000-0000-0000BFB10000}"/>
    <cellStyle name="Normal 6 3 6 5" xfId="50812" xr:uid="{00000000-0005-0000-0000-0000C0B10000}"/>
    <cellStyle name="Normal 6 3 6 6" xfId="50813" xr:uid="{00000000-0005-0000-0000-0000C1B10000}"/>
    <cellStyle name="Normal 6 3 6_3. Chng in credit spreads" xfId="50814" xr:uid="{00000000-0005-0000-0000-0000C2B10000}"/>
    <cellStyle name="Normal 6 3 7" xfId="32406" xr:uid="{00000000-0005-0000-0000-0000C3B10000}"/>
    <cellStyle name="Normal 6 3 7 2" xfId="32407" xr:uid="{00000000-0005-0000-0000-0000C4B10000}"/>
    <cellStyle name="Normal 6 3 7 3" xfId="32408" xr:uid="{00000000-0005-0000-0000-0000C5B10000}"/>
    <cellStyle name="Normal 6 3 7 4" xfId="36167" xr:uid="{00000000-0005-0000-0000-0000C6B10000}"/>
    <cellStyle name="Normal 6 3 7_AVA DVA EL" xfId="32409" xr:uid="{00000000-0005-0000-0000-0000C7B10000}"/>
    <cellStyle name="Normal 6 3 8" xfId="32410" xr:uid="{00000000-0005-0000-0000-0000C8B10000}"/>
    <cellStyle name="Normal 6 3 8 2" xfId="32411" xr:uid="{00000000-0005-0000-0000-0000C9B10000}"/>
    <cellStyle name="Normal 6 3 8 3" xfId="32412" xr:uid="{00000000-0005-0000-0000-0000CAB10000}"/>
    <cellStyle name="Normal 6 3 8 4" xfId="36242" xr:uid="{00000000-0005-0000-0000-0000CBB10000}"/>
    <cellStyle name="Normal 6 3 8_AVA DVA EL" xfId="32413" xr:uid="{00000000-0005-0000-0000-0000CCB10000}"/>
    <cellStyle name="Normal 6 3 9" xfId="32414" xr:uid="{00000000-0005-0000-0000-0000CDB10000}"/>
    <cellStyle name="Normal 6 3 9 2" xfId="32415" xr:uid="{00000000-0005-0000-0000-0000CEB10000}"/>
    <cellStyle name="Normal 6 3 9 3" xfId="32416" xr:uid="{00000000-0005-0000-0000-0000CFB10000}"/>
    <cellStyle name="Normal 6 3 9 4" xfId="36233" xr:uid="{00000000-0005-0000-0000-0000D0B10000}"/>
    <cellStyle name="Normal 6 3 9_AVA DVA EL" xfId="32417" xr:uid="{00000000-0005-0000-0000-0000D1B10000}"/>
    <cellStyle name="Normal 6 3_3. Chng in credit spreads" xfId="50815" xr:uid="{00000000-0005-0000-0000-0000D2B10000}"/>
    <cellStyle name="Normal 6 4" xfId="8624" xr:uid="{00000000-0005-0000-0000-0000D3B10000}"/>
    <cellStyle name="Normal 6 4 10" xfId="32418" xr:uid="{00000000-0005-0000-0000-0000D4B10000}"/>
    <cellStyle name="Normal 6 4 11" xfId="50816" xr:uid="{00000000-0005-0000-0000-0000D5B10000}"/>
    <cellStyle name="Normal 6 4 12" xfId="50817" xr:uid="{00000000-0005-0000-0000-0000D6B10000}"/>
    <cellStyle name="Normal 6 4 13" xfId="50818" xr:uid="{00000000-0005-0000-0000-0000D7B10000}"/>
    <cellStyle name="Normal 6 4 2" xfId="8625" xr:uid="{00000000-0005-0000-0000-0000D8B10000}"/>
    <cellStyle name="Normal 6 4 2 2" xfId="8626" xr:uid="{00000000-0005-0000-0000-0000D9B10000}"/>
    <cellStyle name="Normal 6 4 2 2 2" xfId="50819" xr:uid="{00000000-0005-0000-0000-0000DAB10000}"/>
    <cellStyle name="Normal 6 4 2 2 2 2" xfId="50820" xr:uid="{00000000-0005-0000-0000-0000DBB10000}"/>
    <cellStyle name="Normal 6 4 2 2 3" xfId="50821" xr:uid="{00000000-0005-0000-0000-0000DCB10000}"/>
    <cellStyle name="Normal 6 4 2 2_3. Chng in credit spreads" xfId="50822" xr:uid="{00000000-0005-0000-0000-0000DDB10000}"/>
    <cellStyle name="Normal 6 4 2 3" xfId="8627" xr:uid="{00000000-0005-0000-0000-0000DEB10000}"/>
    <cellStyle name="Normal 6 4 2 3 2" xfId="50823" xr:uid="{00000000-0005-0000-0000-0000DFB10000}"/>
    <cellStyle name="Normal 6 4 2 3 2 2" xfId="50824" xr:uid="{00000000-0005-0000-0000-0000E0B10000}"/>
    <cellStyle name="Normal 6 4 2 3 3" xfId="50825" xr:uid="{00000000-0005-0000-0000-0000E1B10000}"/>
    <cellStyle name="Normal 6 4 2 3_3. Chng in credit spreads" xfId="50826" xr:uid="{00000000-0005-0000-0000-0000E2B10000}"/>
    <cellStyle name="Normal 6 4 2 4" xfId="32419" xr:uid="{00000000-0005-0000-0000-0000E3B10000}"/>
    <cellStyle name="Normal 6 4 2 4 2" xfId="32420" xr:uid="{00000000-0005-0000-0000-0000E4B10000}"/>
    <cellStyle name="Normal 6 4 2 4 3" xfId="50827" xr:uid="{00000000-0005-0000-0000-0000E5B10000}"/>
    <cellStyle name="Normal 6 4 2 4_AVA DVA EL" xfId="32421" xr:uid="{00000000-0005-0000-0000-0000E6B10000}"/>
    <cellStyle name="Normal 6 4 2 5" xfId="32422" xr:uid="{00000000-0005-0000-0000-0000E7B10000}"/>
    <cellStyle name="Normal 6 4 2 6" xfId="50828" xr:uid="{00000000-0005-0000-0000-0000E8B10000}"/>
    <cellStyle name="Normal 6 4 2 7" xfId="50829" xr:uid="{00000000-0005-0000-0000-0000E9B10000}"/>
    <cellStyle name="Normal 6 4 2 8" xfId="50830" xr:uid="{00000000-0005-0000-0000-0000EAB10000}"/>
    <cellStyle name="Normal 6 4 2 9" xfId="50831" xr:uid="{00000000-0005-0000-0000-0000EBB10000}"/>
    <cellStyle name="Normal 6 4 2_3. Chng in credit spreads" xfId="50832" xr:uid="{00000000-0005-0000-0000-0000ECB10000}"/>
    <cellStyle name="Normal 6 4 3" xfId="8628" xr:uid="{00000000-0005-0000-0000-0000EDB10000}"/>
    <cellStyle name="Normal 6 4 3 2" xfId="8629" xr:uid="{00000000-0005-0000-0000-0000EEB10000}"/>
    <cellStyle name="Normal 6 4 3 2 2" xfId="50833" xr:uid="{00000000-0005-0000-0000-0000EFB10000}"/>
    <cellStyle name="Normal 6 4 3 3" xfId="8630" xr:uid="{00000000-0005-0000-0000-0000F0B10000}"/>
    <cellStyle name="Normal 6 4 3 4" xfId="32423" xr:uid="{00000000-0005-0000-0000-0000F1B10000}"/>
    <cellStyle name="Normal 6 4 3 4 2" xfId="32424" xr:uid="{00000000-0005-0000-0000-0000F2B10000}"/>
    <cellStyle name="Normal 6 4 3 4_AVA DVA EL" xfId="32425" xr:uid="{00000000-0005-0000-0000-0000F3B10000}"/>
    <cellStyle name="Normal 6 4 3 5" xfId="32426" xr:uid="{00000000-0005-0000-0000-0000F4B10000}"/>
    <cellStyle name="Normal 6 4 3 6" xfId="50834" xr:uid="{00000000-0005-0000-0000-0000F5B10000}"/>
    <cellStyle name="Normal 6 4 3 7" xfId="50835" xr:uid="{00000000-0005-0000-0000-0000F6B10000}"/>
    <cellStyle name="Normal 6 4 3 8" xfId="50836" xr:uid="{00000000-0005-0000-0000-0000F7B10000}"/>
    <cellStyle name="Normal 6 4 3 9" xfId="50837" xr:uid="{00000000-0005-0000-0000-0000F8B10000}"/>
    <cellStyle name="Normal 6 4 3_3. Chng in credit spreads" xfId="50838" xr:uid="{00000000-0005-0000-0000-0000F9B10000}"/>
    <cellStyle name="Normal 6 4 4" xfId="8631" xr:uid="{00000000-0005-0000-0000-0000FAB10000}"/>
    <cellStyle name="Normal 6 4 4 2" xfId="8632" xr:uid="{00000000-0005-0000-0000-0000FBB10000}"/>
    <cellStyle name="Normal 6 4 4 2 2" xfId="50839" xr:uid="{00000000-0005-0000-0000-0000FCB10000}"/>
    <cellStyle name="Normal 6 4 4 3" xfId="8633" xr:uid="{00000000-0005-0000-0000-0000FDB10000}"/>
    <cellStyle name="Normal 6 4 4 4" xfId="32427" xr:uid="{00000000-0005-0000-0000-0000FEB10000}"/>
    <cellStyle name="Normal 6 4 4 4 2" xfId="32428" xr:uid="{00000000-0005-0000-0000-0000FFB10000}"/>
    <cellStyle name="Normal 6 4 4 4_AVA DVA EL" xfId="32429" xr:uid="{00000000-0005-0000-0000-000000B20000}"/>
    <cellStyle name="Normal 6 4 4 5" xfId="32430" xr:uid="{00000000-0005-0000-0000-000001B20000}"/>
    <cellStyle name="Normal 6 4 4 6" xfId="50840" xr:uid="{00000000-0005-0000-0000-000002B20000}"/>
    <cellStyle name="Normal 6 4 4 7" xfId="50841" xr:uid="{00000000-0005-0000-0000-000003B20000}"/>
    <cellStyle name="Normal 6 4 4 8" xfId="50842" xr:uid="{00000000-0005-0000-0000-000004B20000}"/>
    <cellStyle name="Normal 6 4 4_3. Chng in credit spreads" xfId="50843" xr:uid="{00000000-0005-0000-0000-000005B20000}"/>
    <cellStyle name="Normal 6 4 5" xfId="8634" xr:uid="{00000000-0005-0000-0000-000006B20000}"/>
    <cellStyle name="Normal 6 4 5 2" xfId="32431" xr:uid="{00000000-0005-0000-0000-000007B20000}"/>
    <cellStyle name="Normal 6 4 5 2 2" xfId="32432" xr:uid="{00000000-0005-0000-0000-000008B20000}"/>
    <cellStyle name="Normal 6 4 5 2_AVA DVA EL" xfId="32433" xr:uid="{00000000-0005-0000-0000-000009B20000}"/>
    <cellStyle name="Normal 6 4 5 3" xfId="32434" xr:uid="{00000000-0005-0000-0000-00000AB20000}"/>
    <cellStyle name="Normal 6 4 5 4" xfId="50844" xr:uid="{00000000-0005-0000-0000-00000BB20000}"/>
    <cellStyle name="Normal 6 4 5 5" xfId="50845" xr:uid="{00000000-0005-0000-0000-00000CB20000}"/>
    <cellStyle name="Normal 6 4 5_AVA DVA EL" xfId="50846" xr:uid="{00000000-0005-0000-0000-00000DB20000}"/>
    <cellStyle name="Normal 6 4 6" xfId="8635" xr:uid="{00000000-0005-0000-0000-00000EB20000}"/>
    <cellStyle name="Normal 6 4 7" xfId="32435" xr:uid="{00000000-0005-0000-0000-00000FB20000}"/>
    <cellStyle name="Normal 6 4 7 2" xfId="32436" xr:uid="{00000000-0005-0000-0000-000010B20000}"/>
    <cellStyle name="Normal 6 4 7 3" xfId="32437" xr:uid="{00000000-0005-0000-0000-000011B20000}"/>
    <cellStyle name="Normal 6 4 7 4" xfId="36324" xr:uid="{00000000-0005-0000-0000-000012B20000}"/>
    <cellStyle name="Normal 6 4 7_AVA DVA EL" xfId="32438" xr:uid="{00000000-0005-0000-0000-000013B20000}"/>
    <cellStyle name="Normal 6 4 8" xfId="32439" xr:uid="{00000000-0005-0000-0000-000014B20000}"/>
    <cellStyle name="Normal 6 4 8 2" xfId="32440" xr:uid="{00000000-0005-0000-0000-000015B20000}"/>
    <cellStyle name="Normal 6 4 8 3" xfId="32441" xr:uid="{00000000-0005-0000-0000-000016B20000}"/>
    <cellStyle name="Normal 6 4 8_AVA DVA EL" xfId="32442" xr:uid="{00000000-0005-0000-0000-000017B20000}"/>
    <cellStyle name="Normal 6 4 9" xfId="32443" xr:uid="{00000000-0005-0000-0000-000018B20000}"/>
    <cellStyle name="Normal 6 4 9 2" xfId="32444" xr:uid="{00000000-0005-0000-0000-000019B20000}"/>
    <cellStyle name="Normal 6 4 9_AVA DVA EL" xfId="32445" xr:uid="{00000000-0005-0000-0000-00001AB20000}"/>
    <cellStyle name="Normal 6 4_3. Chng in credit spreads" xfId="50847" xr:uid="{00000000-0005-0000-0000-00001BB20000}"/>
    <cellStyle name="Normal 6 5" xfId="8636" xr:uid="{00000000-0005-0000-0000-00001CB20000}"/>
    <cellStyle name="Normal 6 5 2" xfId="8637" xr:uid="{00000000-0005-0000-0000-00001DB20000}"/>
    <cellStyle name="Normal 6 5 2 2" xfId="50848" xr:uid="{00000000-0005-0000-0000-00001EB20000}"/>
    <cellStyle name="Normal 6 5 2 2 2" xfId="50849" xr:uid="{00000000-0005-0000-0000-00001FB20000}"/>
    <cellStyle name="Normal 6 5 2 2 2 2" xfId="50850" xr:uid="{00000000-0005-0000-0000-000020B20000}"/>
    <cellStyle name="Normal 6 5 2 2 3" xfId="50851" xr:uid="{00000000-0005-0000-0000-000021B20000}"/>
    <cellStyle name="Normal 6 5 2 2_3. Chng in credit spreads" xfId="50852" xr:uid="{00000000-0005-0000-0000-000022B20000}"/>
    <cellStyle name="Normal 6 5 2 3" xfId="50853" xr:uid="{00000000-0005-0000-0000-000023B20000}"/>
    <cellStyle name="Normal 6 5 2 3 2" xfId="50854" xr:uid="{00000000-0005-0000-0000-000024B20000}"/>
    <cellStyle name="Normal 6 5 2 3 2 2" xfId="50855" xr:uid="{00000000-0005-0000-0000-000025B20000}"/>
    <cellStyle name="Normal 6 5 2 3 3" xfId="50856" xr:uid="{00000000-0005-0000-0000-000026B20000}"/>
    <cellStyle name="Normal 6 5 2 3_3. Chng in credit spreads" xfId="50857" xr:uid="{00000000-0005-0000-0000-000027B20000}"/>
    <cellStyle name="Normal 6 5 2 4" xfId="50858" xr:uid="{00000000-0005-0000-0000-000028B20000}"/>
    <cellStyle name="Normal 6 5 2 4 2" xfId="50859" xr:uid="{00000000-0005-0000-0000-000029B20000}"/>
    <cellStyle name="Normal 6 5 2 5" xfId="50860" xr:uid="{00000000-0005-0000-0000-00002AB20000}"/>
    <cellStyle name="Normal 6 5 2_3. Chng in credit spreads" xfId="50861" xr:uid="{00000000-0005-0000-0000-00002BB20000}"/>
    <cellStyle name="Normal 6 5 3" xfId="8638" xr:uid="{00000000-0005-0000-0000-00002CB20000}"/>
    <cellStyle name="Normal 6 5 3 2" xfId="50862" xr:uid="{00000000-0005-0000-0000-00002DB20000}"/>
    <cellStyle name="Normal 6 5 3 2 2" xfId="50863" xr:uid="{00000000-0005-0000-0000-00002EB20000}"/>
    <cellStyle name="Normal 6 5 3 3" xfId="50864" xr:uid="{00000000-0005-0000-0000-00002FB20000}"/>
    <cellStyle name="Normal 6 5 3_3. Chng in credit spreads" xfId="50865" xr:uid="{00000000-0005-0000-0000-000030B20000}"/>
    <cellStyle name="Normal 6 5 4" xfId="32446" xr:uid="{00000000-0005-0000-0000-000031B20000}"/>
    <cellStyle name="Normal 6 5 4 2" xfId="32447" xr:uid="{00000000-0005-0000-0000-000032B20000}"/>
    <cellStyle name="Normal 6 5 4 2 2" xfId="50866" xr:uid="{00000000-0005-0000-0000-000033B20000}"/>
    <cellStyle name="Normal 6 5 4 3" xfId="32448" xr:uid="{00000000-0005-0000-0000-000034B20000}"/>
    <cellStyle name="Normal 6 5 4 4" xfId="50867" xr:uid="{00000000-0005-0000-0000-000035B20000}"/>
    <cellStyle name="Normal 6 5 4_3. Chng in credit spreads" xfId="50868" xr:uid="{00000000-0005-0000-0000-000036B20000}"/>
    <cellStyle name="Normal 6 5 5" xfId="32449" xr:uid="{00000000-0005-0000-0000-000037B20000}"/>
    <cellStyle name="Normal 6 5 5 2" xfId="32450" xr:uid="{00000000-0005-0000-0000-000038B20000}"/>
    <cellStyle name="Normal 6 5 5 3" xfId="50869" xr:uid="{00000000-0005-0000-0000-000039B20000}"/>
    <cellStyle name="Normal 6 5 5_AVA DVA EL" xfId="32451" xr:uid="{00000000-0005-0000-0000-00003AB20000}"/>
    <cellStyle name="Normal 6 5 6" xfId="32452" xr:uid="{00000000-0005-0000-0000-00003BB20000}"/>
    <cellStyle name="Normal 6 5 7" xfId="32453" xr:uid="{00000000-0005-0000-0000-00003CB20000}"/>
    <cellStyle name="Normal 6 5 8" xfId="50870" xr:uid="{00000000-0005-0000-0000-00003DB20000}"/>
    <cellStyle name="Normal 6 5 9" xfId="50871" xr:uid="{00000000-0005-0000-0000-00003EB20000}"/>
    <cellStyle name="Normal 6 5_3. Chng in credit spreads" xfId="50872" xr:uid="{00000000-0005-0000-0000-00003FB20000}"/>
    <cellStyle name="Normal 6 6" xfId="8639" xr:uid="{00000000-0005-0000-0000-000040B20000}"/>
    <cellStyle name="Normal 6 6 2" xfId="8640" xr:uid="{00000000-0005-0000-0000-000041B20000}"/>
    <cellStyle name="Normal 6 6 2 2" xfId="50873" xr:uid="{00000000-0005-0000-0000-000042B20000}"/>
    <cellStyle name="Normal 6 6 2 2 2" xfId="50874" xr:uid="{00000000-0005-0000-0000-000043B20000}"/>
    <cellStyle name="Normal 6 6 2 3" xfId="50875" xr:uid="{00000000-0005-0000-0000-000044B20000}"/>
    <cellStyle name="Normal 6 6 2_3. Chng in credit spreads" xfId="50876" xr:uid="{00000000-0005-0000-0000-000045B20000}"/>
    <cellStyle name="Normal 6 6 3" xfId="8641" xr:uid="{00000000-0005-0000-0000-000046B20000}"/>
    <cellStyle name="Normal 6 6 3 2" xfId="50877" xr:uid="{00000000-0005-0000-0000-000047B20000}"/>
    <cellStyle name="Normal 6 6 3 2 2" xfId="50878" xr:uid="{00000000-0005-0000-0000-000048B20000}"/>
    <cellStyle name="Normal 6 6 3 3" xfId="50879" xr:uid="{00000000-0005-0000-0000-000049B20000}"/>
    <cellStyle name="Normal 6 6 3_3. Chng in credit spreads" xfId="50880" xr:uid="{00000000-0005-0000-0000-00004AB20000}"/>
    <cellStyle name="Normal 6 6 4" xfId="32454" xr:uid="{00000000-0005-0000-0000-00004BB20000}"/>
    <cellStyle name="Normal 6 6 4 2" xfId="32455" xr:uid="{00000000-0005-0000-0000-00004CB20000}"/>
    <cellStyle name="Normal 6 6 4 3" xfId="32456" xr:uid="{00000000-0005-0000-0000-00004DB20000}"/>
    <cellStyle name="Normal 6 6 4 4" xfId="50881" xr:uid="{00000000-0005-0000-0000-00004EB20000}"/>
    <cellStyle name="Normal 6 6 4_AVA DVA EL" xfId="32457" xr:uid="{00000000-0005-0000-0000-00004FB20000}"/>
    <cellStyle name="Normal 6 6 5" xfId="32458" xr:uid="{00000000-0005-0000-0000-000050B20000}"/>
    <cellStyle name="Normal 6 6 5 2" xfId="32459" xr:uid="{00000000-0005-0000-0000-000051B20000}"/>
    <cellStyle name="Normal 6 6 5_AVA DVA EL" xfId="32460" xr:uid="{00000000-0005-0000-0000-000052B20000}"/>
    <cellStyle name="Normal 6 6 6" xfId="32461" xr:uid="{00000000-0005-0000-0000-000053B20000}"/>
    <cellStyle name="Normal 6 6 7" xfId="32462" xr:uid="{00000000-0005-0000-0000-000054B20000}"/>
    <cellStyle name="Normal 6 6 8" xfId="50882" xr:uid="{00000000-0005-0000-0000-000055B20000}"/>
    <cellStyle name="Normal 6 6 9" xfId="50883" xr:uid="{00000000-0005-0000-0000-000056B20000}"/>
    <cellStyle name="Normal 6 6_3. Chng in credit spreads" xfId="50884" xr:uid="{00000000-0005-0000-0000-000057B20000}"/>
    <cellStyle name="Normal 6 7" xfId="8642" xr:uid="{00000000-0005-0000-0000-000058B20000}"/>
    <cellStyle name="Normal 6 7 2" xfId="8643" xr:uid="{00000000-0005-0000-0000-000059B20000}"/>
    <cellStyle name="Normal 6 7 2 2" xfId="50885" xr:uid="{00000000-0005-0000-0000-00005AB20000}"/>
    <cellStyle name="Normal 6 7 3" xfId="8644" xr:uid="{00000000-0005-0000-0000-00005BB20000}"/>
    <cellStyle name="Normal 6 7 4" xfId="32463" xr:uid="{00000000-0005-0000-0000-00005CB20000}"/>
    <cellStyle name="Normal 6 7 4 2" xfId="32464" xr:uid="{00000000-0005-0000-0000-00005DB20000}"/>
    <cellStyle name="Normal 6 7 4 3" xfId="32465" xr:uid="{00000000-0005-0000-0000-00005EB20000}"/>
    <cellStyle name="Normal 6 7 4_AVA DVA EL" xfId="32466" xr:uid="{00000000-0005-0000-0000-00005FB20000}"/>
    <cellStyle name="Normal 6 7 5" xfId="32467" xr:uid="{00000000-0005-0000-0000-000060B20000}"/>
    <cellStyle name="Normal 6 7 5 2" xfId="32468" xr:uid="{00000000-0005-0000-0000-000061B20000}"/>
    <cellStyle name="Normal 6 7 5_AVA DVA EL" xfId="32469" xr:uid="{00000000-0005-0000-0000-000062B20000}"/>
    <cellStyle name="Normal 6 7 6" xfId="32470" xr:uid="{00000000-0005-0000-0000-000063B20000}"/>
    <cellStyle name="Normal 6 7 7" xfId="32471" xr:uid="{00000000-0005-0000-0000-000064B20000}"/>
    <cellStyle name="Normal 6 7 8" xfId="50886" xr:uid="{00000000-0005-0000-0000-000065B20000}"/>
    <cellStyle name="Normal 6 7 9" xfId="50887" xr:uid="{00000000-0005-0000-0000-000066B20000}"/>
    <cellStyle name="Normal 6 7_3. Chng in credit spreads" xfId="50888" xr:uid="{00000000-0005-0000-0000-000067B20000}"/>
    <cellStyle name="Normal 6 8" xfId="8645" xr:uid="{00000000-0005-0000-0000-000068B20000}"/>
    <cellStyle name="Normal 6 8 2" xfId="32472" xr:uid="{00000000-0005-0000-0000-000069B20000}"/>
    <cellStyle name="Normal 6 8 2 2" xfId="32473" xr:uid="{00000000-0005-0000-0000-00006AB20000}"/>
    <cellStyle name="Normal 6 8 2 3" xfId="32474" xr:uid="{00000000-0005-0000-0000-00006BB20000}"/>
    <cellStyle name="Normal 6 8 2 4" xfId="50889" xr:uid="{00000000-0005-0000-0000-00006CB20000}"/>
    <cellStyle name="Normal 6 8 2_AVA DVA EL" xfId="32475" xr:uid="{00000000-0005-0000-0000-00006DB20000}"/>
    <cellStyle name="Normal 6 8 3" xfId="32476" xr:uid="{00000000-0005-0000-0000-00006EB20000}"/>
    <cellStyle name="Normal 6 8 3 2" xfId="32477" xr:uid="{00000000-0005-0000-0000-00006FB20000}"/>
    <cellStyle name="Normal 6 8 3_AVA DVA EL" xfId="32478" xr:uid="{00000000-0005-0000-0000-000070B20000}"/>
    <cellStyle name="Normal 6 8 4" xfId="32479" xr:uid="{00000000-0005-0000-0000-000071B20000}"/>
    <cellStyle name="Normal 6 8 5" xfId="32480" xr:uid="{00000000-0005-0000-0000-000072B20000}"/>
    <cellStyle name="Normal 6 8 6" xfId="50890" xr:uid="{00000000-0005-0000-0000-000073B20000}"/>
    <cellStyle name="Normal 6 8 7" xfId="50891" xr:uid="{00000000-0005-0000-0000-000074B20000}"/>
    <cellStyle name="Normal 6 8_3. Chng in credit spreads" xfId="50892" xr:uid="{00000000-0005-0000-0000-000075B20000}"/>
    <cellStyle name="Normal 6 9" xfId="8646" xr:uid="{00000000-0005-0000-0000-000076B20000}"/>
    <cellStyle name="Normal 6 9 2" xfId="32481" xr:uid="{00000000-0005-0000-0000-000077B20000}"/>
    <cellStyle name="Normal 6 9 2 2" xfId="32482" xr:uid="{00000000-0005-0000-0000-000078B20000}"/>
    <cellStyle name="Normal 6 9 2 3" xfId="32483" xr:uid="{00000000-0005-0000-0000-000079B20000}"/>
    <cellStyle name="Normal 6 9 2 4" xfId="50893" xr:uid="{00000000-0005-0000-0000-00007AB20000}"/>
    <cellStyle name="Normal 6 9 2_AVA DVA EL" xfId="32484" xr:uid="{00000000-0005-0000-0000-00007BB20000}"/>
    <cellStyle name="Normal 6 9 3" xfId="32485" xr:uid="{00000000-0005-0000-0000-00007CB20000}"/>
    <cellStyle name="Normal 6 9 3 2" xfId="32486" xr:uid="{00000000-0005-0000-0000-00007DB20000}"/>
    <cellStyle name="Normal 6 9 3 3" xfId="32487" xr:uid="{00000000-0005-0000-0000-00007EB20000}"/>
    <cellStyle name="Normal 6 9 3_AVA DVA EL" xfId="32488" xr:uid="{00000000-0005-0000-0000-00007FB20000}"/>
    <cellStyle name="Normal 6 9 4" xfId="50894" xr:uid="{00000000-0005-0000-0000-000080B20000}"/>
    <cellStyle name="Normal 6 9_3. Chng in credit spreads" xfId="50895" xr:uid="{00000000-0005-0000-0000-000081B20000}"/>
    <cellStyle name="Normal 6_11" xfId="8647" xr:uid="{00000000-0005-0000-0000-000082B20000}"/>
    <cellStyle name="Normal 60" xfId="8648" xr:uid="{00000000-0005-0000-0000-000083B20000}"/>
    <cellStyle name="Normal 60 2" xfId="8649" xr:uid="{00000000-0005-0000-0000-000084B20000}"/>
    <cellStyle name="Normal 60 2 2" xfId="32489" xr:uid="{00000000-0005-0000-0000-000085B20000}"/>
    <cellStyle name="Normal 60 2 2 2" xfId="32490" xr:uid="{00000000-0005-0000-0000-000086B20000}"/>
    <cellStyle name="Normal 60 2 2 3" xfId="32491" xr:uid="{00000000-0005-0000-0000-000087B20000}"/>
    <cellStyle name="Normal 60 2 2_AVA DVA EL" xfId="32492" xr:uid="{00000000-0005-0000-0000-000088B20000}"/>
    <cellStyle name="Normal 60 2 3" xfId="32493" xr:uid="{00000000-0005-0000-0000-000089B20000}"/>
    <cellStyle name="Normal 60 2_AVA DVA EL" xfId="32494" xr:uid="{00000000-0005-0000-0000-00008AB20000}"/>
    <cellStyle name="Normal 60 3" xfId="32495" xr:uid="{00000000-0005-0000-0000-00008BB20000}"/>
    <cellStyle name="Normal 60 3 2" xfId="32496" xr:uid="{00000000-0005-0000-0000-00008CB20000}"/>
    <cellStyle name="Normal 60 3 3" xfId="32497" xr:uid="{00000000-0005-0000-0000-00008DB20000}"/>
    <cellStyle name="Normal 60 3_AVA DVA EL" xfId="32498" xr:uid="{00000000-0005-0000-0000-00008EB20000}"/>
    <cellStyle name="Normal 60 4" xfId="32499" xr:uid="{00000000-0005-0000-0000-00008FB20000}"/>
    <cellStyle name="Normal 60 4 2" xfId="32500" xr:uid="{00000000-0005-0000-0000-000090B20000}"/>
    <cellStyle name="Normal 60 4 3" xfId="32501" xr:uid="{00000000-0005-0000-0000-000091B20000}"/>
    <cellStyle name="Normal 60 4_AVA DVA EL" xfId="32502" xr:uid="{00000000-0005-0000-0000-000092B20000}"/>
    <cellStyle name="Normal 60 5" xfId="32503" xr:uid="{00000000-0005-0000-0000-000093B20000}"/>
    <cellStyle name="Normal 60 5 2" xfId="32504" xr:uid="{00000000-0005-0000-0000-000094B20000}"/>
    <cellStyle name="Normal 60 5 3" xfId="32505" xr:uid="{00000000-0005-0000-0000-000095B20000}"/>
    <cellStyle name="Normal 60 5_AVA DVA EL" xfId="32506" xr:uid="{00000000-0005-0000-0000-000096B20000}"/>
    <cellStyle name="Normal 60 6" xfId="32507" xr:uid="{00000000-0005-0000-0000-000097B20000}"/>
    <cellStyle name="Normal 60 6 2" xfId="32508" xr:uid="{00000000-0005-0000-0000-000098B20000}"/>
    <cellStyle name="Normal 60 6 3" xfId="32509" xr:uid="{00000000-0005-0000-0000-000099B20000}"/>
    <cellStyle name="Normal 60 6_AVA DVA EL" xfId="32510" xr:uid="{00000000-0005-0000-0000-00009AB20000}"/>
    <cellStyle name="Normal 60 7" xfId="32511" xr:uid="{00000000-0005-0000-0000-00009BB20000}"/>
    <cellStyle name="Normal 60 8" xfId="36884" xr:uid="{00000000-0005-0000-0000-00009CB20000}"/>
    <cellStyle name="Normal 60_4Q16" xfId="32512" xr:uid="{00000000-0005-0000-0000-00009DB20000}"/>
    <cellStyle name="Normal 61" xfId="8650" xr:uid="{00000000-0005-0000-0000-00009EB20000}"/>
    <cellStyle name="Normal 61 2" xfId="8651" xr:uid="{00000000-0005-0000-0000-00009FB20000}"/>
    <cellStyle name="Normal 61 2 2" xfId="8652" xr:uid="{00000000-0005-0000-0000-0000A0B20000}"/>
    <cellStyle name="Normal 61 2 2 2" xfId="32513" xr:uid="{00000000-0005-0000-0000-0000A1B20000}"/>
    <cellStyle name="Normal 61 2 2_AVA DVA EL" xfId="32514" xr:uid="{00000000-0005-0000-0000-0000A2B20000}"/>
    <cellStyle name="Normal 61 2 3" xfId="32515" xr:uid="{00000000-0005-0000-0000-0000A3B20000}"/>
    <cellStyle name="Normal 61 2 3 2" xfId="32516" xr:uid="{00000000-0005-0000-0000-0000A4B20000}"/>
    <cellStyle name="Normal 61 2 3 3" xfId="32517" xr:uid="{00000000-0005-0000-0000-0000A5B20000}"/>
    <cellStyle name="Normal 61 2 3_AVA DVA EL" xfId="32518" xr:uid="{00000000-0005-0000-0000-0000A6B20000}"/>
    <cellStyle name="Normal 61 2 4" xfId="32519" xr:uid="{00000000-0005-0000-0000-0000A7B20000}"/>
    <cellStyle name="Normal 61 2 5" xfId="36886" xr:uid="{00000000-0005-0000-0000-0000A8B20000}"/>
    <cellStyle name="Normal 61 2_4Q16" xfId="32520" xr:uid="{00000000-0005-0000-0000-0000A9B20000}"/>
    <cellStyle name="Normal 61 3" xfId="8653" xr:uid="{00000000-0005-0000-0000-0000AAB20000}"/>
    <cellStyle name="Normal 61 3 2" xfId="32521" xr:uid="{00000000-0005-0000-0000-0000ABB20000}"/>
    <cellStyle name="Normal 61 3 2 2" xfId="32522" xr:uid="{00000000-0005-0000-0000-0000ACB20000}"/>
    <cellStyle name="Normal 61 3 2 3" xfId="32523" xr:uid="{00000000-0005-0000-0000-0000ADB20000}"/>
    <cellStyle name="Normal 61 3 2_AVA DVA EL" xfId="32524" xr:uid="{00000000-0005-0000-0000-0000AEB20000}"/>
    <cellStyle name="Normal 61 3 3" xfId="32525" xr:uid="{00000000-0005-0000-0000-0000AFB20000}"/>
    <cellStyle name="Normal 61 3_AVA DVA EL" xfId="32526" xr:uid="{00000000-0005-0000-0000-0000B0B20000}"/>
    <cellStyle name="Normal 61 4" xfId="8654" xr:uid="{00000000-0005-0000-0000-0000B1B20000}"/>
    <cellStyle name="Normal 61 4 2" xfId="32527" xr:uid="{00000000-0005-0000-0000-0000B2B20000}"/>
    <cellStyle name="Normal 61 4_AVA DVA EL" xfId="32528" xr:uid="{00000000-0005-0000-0000-0000B3B20000}"/>
    <cellStyle name="Normal 61 5" xfId="32529" xr:uid="{00000000-0005-0000-0000-0000B4B20000}"/>
    <cellStyle name="Normal 61 5 2" xfId="32530" xr:uid="{00000000-0005-0000-0000-0000B5B20000}"/>
    <cellStyle name="Normal 61 5 3" xfId="32531" xr:uid="{00000000-0005-0000-0000-0000B6B20000}"/>
    <cellStyle name="Normal 61 5_AVA DVA EL" xfId="32532" xr:uid="{00000000-0005-0000-0000-0000B7B20000}"/>
    <cellStyle name="Normal 61 6" xfId="32533" xr:uid="{00000000-0005-0000-0000-0000B8B20000}"/>
    <cellStyle name="Normal 61 6 2" xfId="32534" xr:uid="{00000000-0005-0000-0000-0000B9B20000}"/>
    <cellStyle name="Normal 61 6 3" xfId="32535" xr:uid="{00000000-0005-0000-0000-0000BAB20000}"/>
    <cellStyle name="Normal 61 6_AVA DVA EL" xfId="32536" xr:uid="{00000000-0005-0000-0000-0000BBB20000}"/>
    <cellStyle name="Normal 61 7" xfId="32537" xr:uid="{00000000-0005-0000-0000-0000BCB20000}"/>
    <cellStyle name="Normal 61 8" xfId="36885" xr:uid="{00000000-0005-0000-0000-0000BDB20000}"/>
    <cellStyle name="Normal 61_4Q16" xfId="32538" xr:uid="{00000000-0005-0000-0000-0000BEB20000}"/>
    <cellStyle name="Normal 62" xfId="8655" xr:uid="{00000000-0005-0000-0000-0000BFB20000}"/>
    <cellStyle name="Normal 62 2" xfId="8656" xr:uid="{00000000-0005-0000-0000-0000C0B20000}"/>
    <cellStyle name="Normal 62 2 2" xfId="8657" xr:uid="{00000000-0005-0000-0000-0000C1B20000}"/>
    <cellStyle name="Normal 62 2 2 2" xfId="8658" xr:uid="{00000000-0005-0000-0000-0000C2B20000}"/>
    <cellStyle name="Normal 62 2 2 3" xfId="32539" xr:uid="{00000000-0005-0000-0000-0000C3B20000}"/>
    <cellStyle name="Normal 62 2 2_AVA DVA EL" xfId="32540" xr:uid="{00000000-0005-0000-0000-0000C4B20000}"/>
    <cellStyle name="Normal 62 2 3" xfId="8659" xr:uid="{00000000-0005-0000-0000-0000C5B20000}"/>
    <cellStyle name="Normal 62 2 3 2" xfId="8660" xr:uid="{00000000-0005-0000-0000-0000C6B20000}"/>
    <cellStyle name="Normal 62 2 3 2 2" xfId="8661" xr:uid="{00000000-0005-0000-0000-0000C7B20000}"/>
    <cellStyle name="Normal 62 2 3 2_CR4_19" xfId="8662" xr:uid="{00000000-0005-0000-0000-0000C8B20000}"/>
    <cellStyle name="Normal 62 2 3 3" xfId="8663" xr:uid="{00000000-0005-0000-0000-0000C9B20000}"/>
    <cellStyle name="Normal 62 2 3_CR4_19" xfId="8664" xr:uid="{00000000-0005-0000-0000-0000CAB20000}"/>
    <cellStyle name="Normal 62 2_AVA DVA EL" xfId="32541" xr:uid="{00000000-0005-0000-0000-0000CBB20000}"/>
    <cellStyle name="Normal 62 3" xfId="8665" xr:uid="{00000000-0005-0000-0000-0000CCB20000}"/>
    <cellStyle name="Normal 62 3 2" xfId="8666" xr:uid="{00000000-0005-0000-0000-0000CDB20000}"/>
    <cellStyle name="Normal 62 3 3" xfId="32542" xr:uid="{00000000-0005-0000-0000-0000CEB20000}"/>
    <cellStyle name="Normal 62 3_AVA DVA EL" xfId="32543" xr:uid="{00000000-0005-0000-0000-0000CFB20000}"/>
    <cellStyle name="Normal 62 4" xfId="32544" xr:uid="{00000000-0005-0000-0000-0000D0B20000}"/>
    <cellStyle name="Normal 62 4 2" xfId="32545" xr:uid="{00000000-0005-0000-0000-0000D1B20000}"/>
    <cellStyle name="Normal 62 4 3" xfId="32546" xr:uid="{00000000-0005-0000-0000-0000D2B20000}"/>
    <cellStyle name="Normal 62 4_AVA DVA EL" xfId="32547" xr:uid="{00000000-0005-0000-0000-0000D3B20000}"/>
    <cellStyle name="Normal 62 5" xfId="32548" xr:uid="{00000000-0005-0000-0000-0000D4B20000}"/>
    <cellStyle name="Normal 62 5 2" xfId="32549" xr:uid="{00000000-0005-0000-0000-0000D5B20000}"/>
    <cellStyle name="Normal 62 5 3" xfId="32550" xr:uid="{00000000-0005-0000-0000-0000D6B20000}"/>
    <cellStyle name="Normal 62 5_AVA DVA EL" xfId="32551" xr:uid="{00000000-0005-0000-0000-0000D7B20000}"/>
    <cellStyle name="Normal 62 6" xfId="32552" xr:uid="{00000000-0005-0000-0000-0000D8B20000}"/>
    <cellStyle name="Normal 62 6 2" xfId="32553" xr:uid="{00000000-0005-0000-0000-0000D9B20000}"/>
    <cellStyle name="Normal 62 6 3" xfId="32554" xr:uid="{00000000-0005-0000-0000-0000DAB20000}"/>
    <cellStyle name="Normal 62 6_AVA DVA EL" xfId="32555" xr:uid="{00000000-0005-0000-0000-0000DBB20000}"/>
    <cellStyle name="Normal 62 7" xfId="32556" xr:uid="{00000000-0005-0000-0000-0000DCB20000}"/>
    <cellStyle name="Normal 62_4Q16" xfId="32557" xr:uid="{00000000-0005-0000-0000-0000DDB20000}"/>
    <cellStyle name="Normal 63" xfId="8667" xr:uid="{00000000-0005-0000-0000-0000DEB20000}"/>
    <cellStyle name="Normal 63 2" xfId="8668" xr:uid="{00000000-0005-0000-0000-0000DFB20000}"/>
    <cellStyle name="Normal 63 2 2" xfId="32558" xr:uid="{00000000-0005-0000-0000-0000E0B20000}"/>
    <cellStyle name="Normal 63 2 2 2" xfId="32559" xr:uid="{00000000-0005-0000-0000-0000E1B20000}"/>
    <cellStyle name="Normal 63 2 2 3" xfId="32560" xr:uid="{00000000-0005-0000-0000-0000E2B20000}"/>
    <cellStyle name="Normal 63 2 2_AVA DVA EL" xfId="32561" xr:uid="{00000000-0005-0000-0000-0000E3B20000}"/>
    <cellStyle name="Normal 63 2 3" xfId="32562" xr:uid="{00000000-0005-0000-0000-0000E4B20000}"/>
    <cellStyle name="Normal 63 2 4" xfId="32563" xr:uid="{00000000-0005-0000-0000-0000E5B20000}"/>
    <cellStyle name="Normal 63 2_AVA DVA EL" xfId="32564" xr:uid="{00000000-0005-0000-0000-0000E6B20000}"/>
    <cellStyle name="Normal 63 3" xfId="32565" xr:uid="{00000000-0005-0000-0000-0000E7B20000}"/>
    <cellStyle name="Normal 63 3 2" xfId="32566" xr:uid="{00000000-0005-0000-0000-0000E8B20000}"/>
    <cellStyle name="Normal 63 3 3" xfId="32567" xr:uid="{00000000-0005-0000-0000-0000E9B20000}"/>
    <cellStyle name="Normal 63 3_AVA DVA EL" xfId="32568" xr:uid="{00000000-0005-0000-0000-0000EAB20000}"/>
    <cellStyle name="Normal 63 4" xfId="32569" xr:uid="{00000000-0005-0000-0000-0000EBB20000}"/>
    <cellStyle name="Normal 63 4 2" xfId="32570" xr:uid="{00000000-0005-0000-0000-0000ECB20000}"/>
    <cellStyle name="Normal 63 4 3" xfId="32571" xr:uid="{00000000-0005-0000-0000-0000EDB20000}"/>
    <cellStyle name="Normal 63 4_AVA DVA EL" xfId="32572" xr:uid="{00000000-0005-0000-0000-0000EEB20000}"/>
    <cellStyle name="Normal 63 5" xfId="32573" xr:uid="{00000000-0005-0000-0000-0000EFB20000}"/>
    <cellStyle name="Normal 63 5 2" xfId="32574" xr:uid="{00000000-0005-0000-0000-0000F0B20000}"/>
    <cellStyle name="Normal 63 5 3" xfId="32575" xr:uid="{00000000-0005-0000-0000-0000F1B20000}"/>
    <cellStyle name="Normal 63 5_AVA DVA EL" xfId="32576" xr:uid="{00000000-0005-0000-0000-0000F2B20000}"/>
    <cellStyle name="Normal 63 6" xfId="32577" xr:uid="{00000000-0005-0000-0000-0000F3B20000}"/>
    <cellStyle name="Normal 63_AVA DVA EL" xfId="32578" xr:uid="{00000000-0005-0000-0000-0000F4B20000}"/>
    <cellStyle name="Normal 64" xfId="8669" xr:uid="{00000000-0005-0000-0000-0000F5B20000}"/>
    <cellStyle name="Normal 64 2" xfId="8670" xr:uid="{00000000-0005-0000-0000-0000F6B20000}"/>
    <cellStyle name="Normal 64 2 2" xfId="32579" xr:uid="{00000000-0005-0000-0000-0000F7B20000}"/>
    <cellStyle name="Normal 64 2 2 2" xfId="32580" xr:uid="{00000000-0005-0000-0000-0000F8B20000}"/>
    <cellStyle name="Normal 64 2 2 3" xfId="32581" xr:uid="{00000000-0005-0000-0000-0000F9B20000}"/>
    <cellStyle name="Normal 64 2 2_AVA DVA EL" xfId="32582" xr:uid="{00000000-0005-0000-0000-0000FAB20000}"/>
    <cellStyle name="Normal 64 2 3" xfId="32583" xr:uid="{00000000-0005-0000-0000-0000FBB20000}"/>
    <cellStyle name="Normal 64 2_AVA DVA EL" xfId="32584" xr:uid="{00000000-0005-0000-0000-0000FCB20000}"/>
    <cellStyle name="Normal 64 3" xfId="32585" xr:uid="{00000000-0005-0000-0000-0000FDB20000}"/>
    <cellStyle name="Normal 64 3 2" xfId="32586" xr:uid="{00000000-0005-0000-0000-0000FEB20000}"/>
    <cellStyle name="Normal 64 3 3" xfId="32587" xr:uid="{00000000-0005-0000-0000-0000FFB20000}"/>
    <cellStyle name="Normal 64 3_AVA DVA EL" xfId="32588" xr:uid="{00000000-0005-0000-0000-000000B30000}"/>
    <cellStyle name="Normal 64 4" xfId="32589" xr:uid="{00000000-0005-0000-0000-000001B30000}"/>
    <cellStyle name="Normal 64 4 2" xfId="32590" xr:uid="{00000000-0005-0000-0000-000002B30000}"/>
    <cellStyle name="Normal 64 4 3" xfId="32591" xr:uid="{00000000-0005-0000-0000-000003B30000}"/>
    <cellStyle name="Normal 64 4_AVA DVA EL" xfId="32592" xr:uid="{00000000-0005-0000-0000-000004B30000}"/>
    <cellStyle name="Normal 64 5" xfId="32593" xr:uid="{00000000-0005-0000-0000-000005B30000}"/>
    <cellStyle name="Normal 64 5 2" xfId="32594" xr:uid="{00000000-0005-0000-0000-000006B30000}"/>
    <cellStyle name="Normal 64 5 3" xfId="32595" xr:uid="{00000000-0005-0000-0000-000007B30000}"/>
    <cellStyle name="Normal 64 5_AVA DVA EL" xfId="32596" xr:uid="{00000000-0005-0000-0000-000008B30000}"/>
    <cellStyle name="Normal 64 6" xfId="32597" xr:uid="{00000000-0005-0000-0000-000009B30000}"/>
    <cellStyle name="Normal 64 6 2" xfId="32598" xr:uid="{00000000-0005-0000-0000-00000AB30000}"/>
    <cellStyle name="Normal 64 6 3" xfId="32599" xr:uid="{00000000-0005-0000-0000-00000BB30000}"/>
    <cellStyle name="Normal 64 6_AVA DVA EL" xfId="32600" xr:uid="{00000000-0005-0000-0000-00000CB30000}"/>
    <cellStyle name="Normal 64 7" xfId="32601" xr:uid="{00000000-0005-0000-0000-00000DB30000}"/>
    <cellStyle name="Normal 64 8" xfId="36887" xr:uid="{00000000-0005-0000-0000-00000EB30000}"/>
    <cellStyle name="Normal 64_4Q16" xfId="32602" xr:uid="{00000000-0005-0000-0000-00000FB30000}"/>
    <cellStyle name="Normal 65" xfId="8671" xr:uid="{00000000-0005-0000-0000-000010B30000}"/>
    <cellStyle name="Normal 65 2" xfId="32603" xr:uid="{00000000-0005-0000-0000-000011B30000}"/>
    <cellStyle name="Normal 65 2 2" xfId="32604" xr:uid="{00000000-0005-0000-0000-000012B30000}"/>
    <cellStyle name="Normal 65 2 3" xfId="32605" xr:uid="{00000000-0005-0000-0000-000013B30000}"/>
    <cellStyle name="Normal 65 2_AVA DVA EL" xfId="32606" xr:uid="{00000000-0005-0000-0000-000014B30000}"/>
    <cellStyle name="Normal 65 3" xfId="32607" xr:uid="{00000000-0005-0000-0000-000015B30000}"/>
    <cellStyle name="Normal 65 3 2" xfId="32608" xr:uid="{00000000-0005-0000-0000-000016B30000}"/>
    <cellStyle name="Normal 65 3 3" xfId="32609" xr:uid="{00000000-0005-0000-0000-000017B30000}"/>
    <cellStyle name="Normal 65 3_AVA DVA EL" xfId="32610" xr:uid="{00000000-0005-0000-0000-000018B30000}"/>
    <cellStyle name="Normal 65 4" xfId="32611" xr:uid="{00000000-0005-0000-0000-000019B30000}"/>
    <cellStyle name="Normal 65 4 2" xfId="32612" xr:uid="{00000000-0005-0000-0000-00001AB30000}"/>
    <cellStyle name="Normal 65 4 3" xfId="32613" xr:uid="{00000000-0005-0000-0000-00001BB30000}"/>
    <cellStyle name="Normal 65 4_AVA DVA EL" xfId="32614" xr:uid="{00000000-0005-0000-0000-00001CB30000}"/>
    <cellStyle name="Normal 65 5" xfId="32615" xr:uid="{00000000-0005-0000-0000-00001DB30000}"/>
    <cellStyle name="Normal 65 5 2" xfId="32616" xr:uid="{00000000-0005-0000-0000-00001EB30000}"/>
    <cellStyle name="Normal 65 5 3" xfId="32617" xr:uid="{00000000-0005-0000-0000-00001FB30000}"/>
    <cellStyle name="Normal 65 5_AVA DVA EL" xfId="32618" xr:uid="{00000000-0005-0000-0000-000020B30000}"/>
    <cellStyle name="Normal 65 6" xfId="32619" xr:uid="{00000000-0005-0000-0000-000021B30000}"/>
    <cellStyle name="Normal 65 6 2" xfId="32620" xr:uid="{00000000-0005-0000-0000-000022B30000}"/>
    <cellStyle name="Normal 65 6 3" xfId="32621" xr:uid="{00000000-0005-0000-0000-000023B30000}"/>
    <cellStyle name="Normal 65 6_AVA DVA EL" xfId="32622" xr:uid="{00000000-0005-0000-0000-000024B30000}"/>
    <cellStyle name="Normal 65 7" xfId="32623" xr:uid="{00000000-0005-0000-0000-000025B30000}"/>
    <cellStyle name="Normal 65_AVA DVA EL" xfId="32624" xr:uid="{00000000-0005-0000-0000-000026B30000}"/>
    <cellStyle name="Normal 66" xfId="8672" xr:uid="{00000000-0005-0000-0000-000027B30000}"/>
    <cellStyle name="Normal 66 2" xfId="8673" xr:uid="{00000000-0005-0000-0000-000028B30000}"/>
    <cellStyle name="Normal 66 2 2" xfId="32625" xr:uid="{00000000-0005-0000-0000-000029B30000}"/>
    <cellStyle name="Normal 66 2 2 2" xfId="32626" xr:uid="{00000000-0005-0000-0000-00002AB30000}"/>
    <cellStyle name="Normal 66 2 2 3" xfId="32627" xr:uid="{00000000-0005-0000-0000-00002BB30000}"/>
    <cellStyle name="Normal 66 2 2_AVA DVA EL" xfId="32628" xr:uid="{00000000-0005-0000-0000-00002CB30000}"/>
    <cellStyle name="Normal 66 2 3" xfId="32629" xr:uid="{00000000-0005-0000-0000-00002DB30000}"/>
    <cellStyle name="Normal 66 2_AVA DVA EL" xfId="32630" xr:uid="{00000000-0005-0000-0000-00002EB30000}"/>
    <cellStyle name="Normal 66 3" xfId="32631" xr:uid="{00000000-0005-0000-0000-00002FB30000}"/>
    <cellStyle name="Normal 66 3 2" xfId="32632" xr:uid="{00000000-0005-0000-0000-000030B30000}"/>
    <cellStyle name="Normal 66 3 3" xfId="32633" xr:uid="{00000000-0005-0000-0000-000031B30000}"/>
    <cellStyle name="Normal 66 3_AVA DVA EL" xfId="32634" xr:uid="{00000000-0005-0000-0000-000032B30000}"/>
    <cellStyle name="Normal 66 4" xfId="32635" xr:uid="{00000000-0005-0000-0000-000033B30000}"/>
    <cellStyle name="Normal 66 4 2" xfId="32636" xr:uid="{00000000-0005-0000-0000-000034B30000}"/>
    <cellStyle name="Normal 66 4 3" xfId="32637" xr:uid="{00000000-0005-0000-0000-000035B30000}"/>
    <cellStyle name="Normal 66 4_AVA DVA EL" xfId="32638" xr:uid="{00000000-0005-0000-0000-000036B30000}"/>
    <cellStyle name="Normal 66 5" xfId="32639" xr:uid="{00000000-0005-0000-0000-000037B30000}"/>
    <cellStyle name="Normal 66 5 2" xfId="32640" xr:uid="{00000000-0005-0000-0000-000038B30000}"/>
    <cellStyle name="Normal 66 5 3" xfId="32641" xr:uid="{00000000-0005-0000-0000-000039B30000}"/>
    <cellStyle name="Normal 66 5_AVA DVA EL" xfId="32642" xr:uid="{00000000-0005-0000-0000-00003AB30000}"/>
    <cellStyle name="Normal 66 6" xfId="32643" xr:uid="{00000000-0005-0000-0000-00003BB30000}"/>
    <cellStyle name="Normal 66 6 2" xfId="32644" xr:uid="{00000000-0005-0000-0000-00003CB30000}"/>
    <cellStyle name="Normal 66 6 3" xfId="32645" xr:uid="{00000000-0005-0000-0000-00003DB30000}"/>
    <cellStyle name="Normal 66 6_AVA DVA EL" xfId="32646" xr:uid="{00000000-0005-0000-0000-00003EB30000}"/>
    <cellStyle name="Normal 66 7" xfId="32647" xr:uid="{00000000-0005-0000-0000-00003FB30000}"/>
    <cellStyle name="Normal 66 8" xfId="36888" xr:uid="{00000000-0005-0000-0000-000040B30000}"/>
    <cellStyle name="Normal 66_4Q16" xfId="32648" xr:uid="{00000000-0005-0000-0000-000041B30000}"/>
    <cellStyle name="Normal 67" xfId="8674" xr:uid="{00000000-0005-0000-0000-000042B30000}"/>
    <cellStyle name="Normal 67 2" xfId="8675" xr:uid="{00000000-0005-0000-0000-000043B30000}"/>
    <cellStyle name="Normal 67 2 2" xfId="32649" xr:uid="{00000000-0005-0000-0000-000044B30000}"/>
    <cellStyle name="Normal 67 2 2 2" xfId="32650" xr:uid="{00000000-0005-0000-0000-000045B30000}"/>
    <cellStyle name="Normal 67 2 2 3" xfId="32651" xr:uid="{00000000-0005-0000-0000-000046B30000}"/>
    <cellStyle name="Normal 67 2 2_AVA DVA EL" xfId="32652" xr:uid="{00000000-0005-0000-0000-000047B30000}"/>
    <cellStyle name="Normal 67 2 3" xfId="32653" xr:uid="{00000000-0005-0000-0000-000048B30000}"/>
    <cellStyle name="Normal 67 2_AVA DVA EL" xfId="32654" xr:uid="{00000000-0005-0000-0000-000049B30000}"/>
    <cellStyle name="Normal 67 3" xfId="32655" xr:uid="{00000000-0005-0000-0000-00004AB30000}"/>
    <cellStyle name="Normal 67 3 2" xfId="32656" xr:uid="{00000000-0005-0000-0000-00004BB30000}"/>
    <cellStyle name="Normal 67 3 3" xfId="32657" xr:uid="{00000000-0005-0000-0000-00004CB30000}"/>
    <cellStyle name="Normal 67 3_AVA DVA EL" xfId="32658" xr:uid="{00000000-0005-0000-0000-00004DB30000}"/>
    <cellStyle name="Normal 67 4" xfId="32659" xr:uid="{00000000-0005-0000-0000-00004EB30000}"/>
    <cellStyle name="Normal 67 4 2" xfId="32660" xr:uid="{00000000-0005-0000-0000-00004FB30000}"/>
    <cellStyle name="Normal 67 4 3" xfId="32661" xr:uid="{00000000-0005-0000-0000-000050B30000}"/>
    <cellStyle name="Normal 67 4_AVA DVA EL" xfId="32662" xr:uid="{00000000-0005-0000-0000-000051B30000}"/>
    <cellStyle name="Normal 67 5" xfId="32663" xr:uid="{00000000-0005-0000-0000-000052B30000}"/>
    <cellStyle name="Normal 67 5 2" xfId="32664" xr:uid="{00000000-0005-0000-0000-000053B30000}"/>
    <cellStyle name="Normal 67 5 3" xfId="32665" xr:uid="{00000000-0005-0000-0000-000054B30000}"/>
    <cellStyle name="Normal 67 5_AVA DVA EL" xfId="32666" xr:uid="{00000000-0005-0000-0000-000055B30000}"/>
    <cellStyle name="Normal 67 6" xfId="32667" xr:uid="{00000000-0005-0000-0000-000056B30000}"/>
    <cellStyle name="Normal 67 6 2" xfId="32668" xr:uid="{00000000-0005-0000-0000-000057B30000}"/>
    <cellStyle name="Normal 67 6 3" xfId="32669" xr:uid="{00000000-0005-0000-0000-000058B30000}"/>
    <cellStyle name="Normal 67 6_AVA DVA EL" xfId="32670" xr:uid="{00000000-0005-0000-0000-000059B30000}"/>
    <cellStyle name="Normal 67 7" xfId="32671" xr:uid="{00000000-0005-0000-0000-00005AB30000}"/>
    <cellStyle name="Normal 67 8" xfId="36889" xr:uid="{00000000-0005-0000-0000-00005BB30000}"/>
    <cellStyle name="Normal 67_4Q16" xfId="32672" xr:uid="{00000000-0005-0000-0000-00005CB30000}"/>
    <cellStyle name="Normal 68" xfId="8676" xr:uid="{00000000-0005-0000-0000-00005DB30000}"/>
    <cellStyle name="Normal 68 2" xfId="8677" xr:uid="{00000000-0005-0000-0000-00005EB30000}"/>
    <cellStyle name="Normal 68 2 2" xfId="32673" xr:uid="{00000000-0005-0000-0000-00005FB30000}"/>
    <cellStyle name="Normal 68 2 3" xfId="32674" xr:uid="{00000000-0005-0000-0000-000060B30000}"/>
    <cellStyle name="Normal 68 2_AVA DVA EL" xfId="32675" xr:uid="{00000000-0005-0000-0000-000061B30000}"/>
    <cellStyle name="Normal 68 3" xfId="8678" xr:uid="{00000000-0005-0000-0000-000062B30000}"/>
    <cellStyle name="Normal 68 3 2" xfId="8679" xr:uid="{00000000-0005-0000-0000-000063B30000}"/>
    <cellStyle name="Normal 68 3 3" xfId="32676" xr:uid="{00000000-0005-0000-0000-000064B30000}"/>
    <cellStyle name="Normal 68 3_AVA DVA EL" xfId="32677" xr:uid="{00000000-0005-0000-0000-000065B30000}"/>
    <cellStyle name="Normal 68 4" xfId="32678" xr:uid="{00000000-0005-0000-0000-000066B30000}"/>
    <cellStyle name="Normal 68 4 2" xfId="32679" xr:uid="{00000000-0005-0000-0000-000067B30000}"/>
    <cellStyle name="Normal 68 4 3" xfId="32680" xr:uid="{00000000-0005-0000-0000-000068B30000}"/>
    <cellStyle name="Normal 68 4_AVA DVA EL" xfId="32681" xr:uid="{00000000-0005-0000-0000-000069B30000}"/>
    <cellStyle name="Normal 68 5" xfId="32682" xr:uid="{00000000-0005-0000-0000-00006AB30000}"/>
    <cellStyle name="Normal 68 5 2" xfId="32683" xr:uid="{00000000-0005-0000-0000-00006BB30000}"/>
    <cellStyle name="Normal 68 5 3" xfId="32684" xr:uid="{00000000-0005-0000-0000-00006CB30000}"/>
    <cellStyle name="Normal 68 5_AVA DVA EL" xfId="32685" xr:uid="{00000000-0005-0000-0000-00006DB30000}"/>
    <cellStyle name="Normal 68 6" xfId="32686" xr:uid="{00000000-0005-0000-0000-00006EB30000}"/>
    <cellStyle name="Normal 68 6 2" xfId="32687" xr:uid="{00000000-0005-0000-0000-00006FB30000}"/>
    <cellStyle name="Normal 68 6 3" xfId="32688" xr:uid="{00000000-0005-0000-0000-000070B30000}"/>
    <cellStyle name="Normal 68 6_AVA DVA EL" xfId="32689" xr:uid="{00000000-0005-0000-0000-000071B30000}"/>
    <cellStyle name="Normal 68 7" xfId="32690" xr:uid="{00000000-0005-0000-0000-000072B30000}"/>
    <cellStyle name="Normal 68 8" xfId="36890" xr:uid="{00000000-0005-0000-0000-000073B30000}"/>
    <cellStyle name="Normal 68_AVA DVA EL" xfId="32691" xr:uid="{00000000-0005-0000-0000-000074B30000}"/>
    <cellStyle name="Normal 69" xfId="8680" xr:uid="{00000000-0005-0000-0000-000075B30000}"/>
    <cellStyle name="Normal 69 2" xfId="8681" xr:uid="{00000000-0005-0000-0000-000076B30000}"/>
    <cellStyle name="Normal 69 2 2" xfId="8682" xr:uid="{00000000-0005-0000-0000-000077B30000}"/>
    <cellStyle name="Normal 69 2 3" xfId="32692" xr:uid="{00000000-0005-0000-0000-000078B30000}"/>
    <cellStyle name="Normal 69 2_AVA DVA EL" xfId="32693" xr:uid="{00000000-0005-0000-0000-000079B30000}"/>
    <cellStyle name="Normal 69 3" xfId="8683" xr:uid="{00000000-0005-0000-0000-00007AB30000}"/>
    <cellStyle name="Normal 69 3 2" xfId="32694" xr:uid="{00000000-0005-0000-0000-00007BB30000}"/>
    <cellStyle name="Normal 69 3 3" xfId="32695" xr:uid="{00000000-0005-0000-0000-00007CB30000}"/>
    <cellStyle name="Normal 69 3_AVA DVA EL" xfId="32696" xr:uid="{00000000-0005-0000-0000-00007DB30000}"/>
    <cellStyle name="Normal 69 4" xfId="32697" xr:uid="{00000000-0005-0000-0000-00007EB30000}"/>
    <cellStyle name="Normal 69_AVA DVA EL" xfId="32698" xr:uid="{00000000-0005-0000-0000-00007FB30000}"/>
    <cellStyle name="Normal 7" xfId="8684" xr:uid="{00000000-0005-0000-0000-000080B30000}"/>
    <cellStyle name="Normal 7 10" xfId="8685" xr:uid="{00000000-0005-0000-0000-000081B30000}"/>
    <cellStyle name="Normal 7 10 2" xfId="32699" xr:uid="{00000000-0005-0000-0000-000082B30000}"/>
    <cellStyle name="Normal 7 10 2 2" xfId="32700" xr:uid="{00000000-0005-0000-0000-000083B30000}"/>
    <cellStyle name="Normal 7 10 2 3" xfId="32701" xr:uid="{00000000-0005-0000-0000-000084B30000}"/>
    <cellStyle name="Normal 7 10 2_AVA DVA EL" xfId="32702" xr:uid="{00000000-0005-0000-0000-000085B30000}"/>
    <cellStyle name="Normal 7 10 3" xfId="32703" xr:uid="{00000000-0005-0000-0000-000086B30000}"/>
    <cellStyle name="Normal 7 10_AVA DVA EL" xfId="32704" xr:uid="{00000000-0005-0000-0000-000087B30000}"/>
    <cellStyle name="Normal 7 11" xfId="8686" xr:uid="{00000000-0005-0000-0000-000088B30000}"/>
    <cellStyle name="Normal 7 11 2" xfId="32705" xr:uid="{00000000-0005-0000-0000-000089B30000}"/>
    <cellStyle name="Normal 7 11_AVA DVA EL" xfId="32706" xr:uid="{00000000-0005-0000-0000-00008AB30000}"/>
    <cellStyle name="Normal 7 12" xfId="8687" xr:uid="{00000000-0005-0000-0000-00008BB30000}"/>
    <cellStyle name="Normal 7 12 2" xfId="8688" xr:uid="{00000000-0005-0000-0000-00008CB30000}"/>
    <cellStyle name="Normal 7 12_AVA DVA EL" xfId="32707" xr:uid="{00000000-0005-0000-0000-00008DB30000}"/>
    <cellStyle name="Normal 7 13" xfId="8689" xr:uid="{00000000-0005-0000-0000-00008EB30000}"/>
    <cellStyle name="Normal 7 13 2" xfId="8690" xr:uid="{00000000-0005-0000-0000-00008FB30000}"/>
    <cellStyle name="Normal 7 13_AVA DVA EL" xfId="32708" xr:uid="{00000000-0005-0000-0000-000090B30000}"/>
    <cellStyle name="Normal 7 14" xfId="32709" xr:uid="{00000000-0005-0000-0000-000091B30000}"/>
    <cellStyle name="Normal 7 14 2" xfId="32710" xr:uid="{00000000-0005-0000-0000-000092B30000}"/>
    <cellStyle name="Normal 7 14 3" xfId="32711" xr:uid="{00000000-0005-0000-0000-000093B30000}"/>
    <cellStyle name="Normal 7 14 4" xfId="36074" xr:uid="{00000000-0005-0000-0000-000094B30000}"/>
    <cellStyle name="Normal 7 14_AVA DVA EL" xfId="32712" xr:uid="{00000000-0005-0000-0000-000095B30000}"/>
    <cellStyle name="Normal 7 15" xfId="32713" xr:uid="{00000000-0005-0000-0000-000096B30000}"/>
    <cellStyle name="Normal 7 15 2" xfId="32714" xr:uid="{00000000-0005-0000-0000-000097B30000}"/>
    <cellStyle name="Normal 7 15 3" xfId="32715" xr:uid="{00000000-0005-0000-0000-000098B30000}"/>
    <cellStyle name="Normal 7 15_AVA DVA EL" xfId="32716" xr:uid="{00000000-0005-0000-0000-000099B30000}"/>
    <cellStyle name="Normal 7 16" xfId="32717" xr:uid="{00000000-0005-0000-0000-00009AB30000}"/>
    <cellStyle name="Normal 7 16 2" xfId="32718" xr:uid="{00000000-0005-0000-0000-00009BB30000}"/>
    <cellStyle name="Normal 7 16 3" xfId="32719" xr:uid="{00000000-0005-0000-0000-00009CB30000}"/>
    <cellStyle name="Normal 7 16_AVA DVA EL" xfId="32720" xr:uid="{00000000-0005-0000-0000-00009DB30000}"/>
    <cellStyle name="Normal 7 17" xfId="32721" xr:uid="{00000000-0005-0000-0000-00009EB30000}"/>
    <cellStyle name="Normal 7 18" xfId="32722" xr:uid="{00000000-0005-0000-0000-00009FB30000}"/>
    <cellStyle name="Normal 7 19" xfId="35989" xr:uid="{00000000-0005-0000-0000-0000A0B30000}"/>
    <cellStyle name="Normal 7 2" xfId="8691" xr:uid="{00000000-0005-0000-0000-0000A1B30000}"/>
    <cellStyle name="Normal 7 2 10" xfId="8692" xr:uid="{00000000-0005-0000-0000-0000A2B30000}"/>
    <cellStyle name="Normal 7 2 10 2" xfId="32723" xr:uid="{00000000-0005-0000-0000-0000A3B30000}"/>
    <cellStyle name="Normal 7 2 10_AVA DVA EL" xfId="32724" xr:uid="{00000000-0005-0000-0000-0000A4B30000}"/>
    <cellStyle name="Normal 7 2 11" xfId="8693" xr:uid="{00000000-0005-0000-0000-0000A5B30000}"/>
    <cellStyle name="Normal 7 2 11 2" xfId="32725" xr:uid="{00000000-0005-0000-0000-0000A6B30000}"/>
    <cellStyle name="Normal 7 2 11_AVA DVA EL" xfId="32726" xr:uid="{00000000-0005-0000-0000-0000A7B30000}"/>
    <cellStyle name="Normal 7 2 12" xfId="32727" xr:uid="{00000000-0005-0000-0000-0000A8B30000}"/>
    <cellStyle name="Normal 7 2 12 2" xfId="32728" xr:uid="{00000000-0005-0000-0000-0000A9B30000}"/>
    <cellStyle name="Normal 7 2 12 3" xfId="32729" xr:uid="{00000000-0005-0000-0000-0000AAB30000}"/>
    <cellStyle name="Normal 7 2 12 4" xfId="36140" xr:uid="{00000000-0005-0000-0000-0000ABB30000}"/>
    <cellStyle name="Normal 7 2 12_AVA DVA EL" xfId="32730" xr:uid="{00000000-0005-0000-0000-0000ACB30000}"/>
    <cellStyle name="Normal 7 2 13" xfId="32731" xr:uid="{00000000-0005-0000-0000-0000ADB30000}"/>
    <cellStyle name="Normal 7 2 13 2" xfId="32732" xr:uid="{00000000-0005-0000-0000-0000AEB30000}"/>
    <cellStyle name="Normal 7 2 13 3" xfId="32733" xr:uid="{00000000-0005-0000-0000-0000AFB30000}"/>
    <cellStyle name="Normal 7 2 13_AVA DVA EL" xfId="32734" xr:uid="{00000000-0005-0000-0000-0000B0B30000}"/>
    <cellStyle name="Normal 7 2 14" xfId="32735" xr:uid="{00000000-0005-0000-0000-0000B1B30000}"/>
    <cellStyle name="Normal 7 2 14 2" xfId="32736" xr:uid="{00000000-0005-0000-0000-0000B2B30000}"/>
    <cellStyle name="Normal 7 2 14 3" xfId="32737" xr:uid="{00000000-0005-0000-0000-0000B3B30000}"/>
    <cellStyle name="Normal 7 2 14_AVA DVA EL" xfId="32738" xr:uid="{00000000-0005-0000-0000-0000B4B30000}"/>
    <cellStyle name="Normal 7 2 15" xfId="32739" xr:uid="{00000000-0005-0000-0000-0000B5B30000}"/>
    <cellStyle name="Normal 7 2 16" xfId="32740" xr:uid="{00000000-0005-0000-0000-0000B6B30000}"/>
    <cellStyle name="Normal 7 2 17" xfId="36892" xr:uid="{00000000-0005-0000-0000-0000B7B30000}"/>
    <cellStyle name="Normal 7 2 18" xfId="50896" xr:uid="{00000000-0005-0000-0000-0000B8B30000}"/>
    <cellStyle name="Normal 7 2 19" xfId="50897" xr:uid="{00000000-0005-0000-0000-0000B9B30000}"/>
    <cellStyle name="Normal 7 2 2" xfId="8694" xr:uid="{00000000-0005-0000-0000-0000BAB30000}"/>
    <cellStyle name="Normal 7 2 2 10" xfId="50898" xr:uid="{00000000-0005-0000-0000-0000BBB30000}"/>
    <cellStyle name="Normal 7 2 2 2" xfId="32741" xr:uid="{00000000-0005-0000-0000-0000BCB30000}"/>
    <cellStyle name="Normal 7 2 2 2 2" xfId="32742" xr:uid="{00000000-0005-0000-0000-0000BDB30000}"/>
    <cellStyle name="Normal 7 2 2 2 2 2" xfId="32743" xr:uid="{00000000-0005-0000-0000-0000BEB30000}"/>
    <cellStyle name="Normal 7 2 2 2 2 3" xfId="32744" xr:uid="{00000000-0005-0000-0000-0000BFB30000}"/>
    <cellStyle name="Normal 7 2 2 2 2 4" xfId="50899" xr:uid="{00000000-0005-0000-0000-0000C0B30000}"/>
    <cellStyle name="Normal 7 2 2 2 2 5" xfId="50900" xr:uid="{00000000-0005-0000-0000-0000C1B30000}"/>
    <cellStyle name="Normal 7 2 2 2 2_AVA DVA EL" xfId="32745" xr:uid="{00000000-0005-0000-0000-0000C2B30000}"/>
    <cellStyle name="Normal 7 2 2 2 3" xfId="32746" xr:uid="{00000000-0005-0000-0000-0000C3B30000}"/>
    <cellStyle name="Normal 7 2 2 2 3 2" xfId="32747" xr:uid="{00000000-0005-0000-0000-0000C4B30000}"/>
    <cellStyle name="Normal 7 2 2 2 3 3" xfId="32748" xr:uid="{00000000-0005-0000-0000-0000C5B30000}"/>
    <cellStyle name="Normal 7 2 2 2 3 4" xfId="50901" xr:uid="{00000000-0005-0000-0000-0000C6B30000}"/>
    <cellStyle name="Normal 7 2 2 2 3 5" xfId="50902" xr:uid="{00000000-0005-0000-0000-0000C7B30000}"/>
    <cellStyle name="Normal 7 2 2 2 3_AVA DVA EL" xfId="32749" xr:uid="{00000000-0005-0000-0000-0000C8B30000}"/>
    <cellStyle name="Normal 7 2 2 2 4" xfId="32750" xr:uid="{00000000-0005-0000-0000-0000C9B30000}"/>
    <cellStyle name="Normal 7 2 2 2 4 2" xfId="32751" xr:uid="{00000000-0005-0000-0000-0000CAB30000}"/>
    <cellStyle name="Normal 7 2 2 2 4 3" xfId="32752" xr:uid="{00000000-0005-0000-0000-0000CBB30000}"/>
    <cellStyle name="Normal 7 2 2 2 4 4" xfId="50903" xr:uid="{00000000-0005-0000-0000-0000CCB30000}"/>
    <cellStyle name="Normal 7 2 2 2 4 5" xfId="50904" xr:uid="{00000000-0005-0000-0000-0000CDB30000}"/>
    <cellStyle name="Normal 7 2 2 2 4_AVA DVA EL" xfId="32753" xr:uid="{00000000-0005-0000-0000-0000CEB30000}"/>
    <cellStyle name="Normal 7 2 2 2 5" xfId="32754" xr:uid="{00000000-0005-0000-0000-0000CFB30000}"/>
    <cellStyle name="Normal 7 2 2 2 5 2" xfId="32755" xr:uid="{00000000-0005-0000-0000-0000D0B30000}"/>
    <cellStyle name="Normal 7 2 2 2 5 3" xfId="32756" xr:uid="{00000000-0005-0000-0000-0000D1B30000}"/>
    <cellStyle name="Normal 7 2 2 2 5 4" xfId="50905" xr:uid="{00000000-0005-0000-0000-0000D2B30000}"/>
    <cellStyle name="Normal 7 2 2 2 5_AVA DVA EL" xfId="32757" xr:uid="{00000000-0005-0000-0000-0000D3B30000}"/>
    <cellStyle name="Normal 7 2 2 2 6" xfId="32758" xr:uid="{00000000-0005-0000-0000-0000D4B30000}"/>
    <cellStyle name="Normal 7 2 2 2 7" xfId="32759" xr:uid="{00000000-0005-0000-0000-0000D5B30000}"/>
    <cellStyle name="Normal 7 2 2 2 8" xfId="50906" xr:uid="{00000000-0005-0000-0000-0000D6B30000}"/>
    <cellStyle name="Normal 7 2 2 2 9" xfId="50907" xr:uid="{00000000-0005-0000-0000-0000D7B30000}"/>
    <cellStyle name="Normal 7 2 2 2_A02" xfId="55620" xr:uid="{7D6C927C-863B-42C4-BFAA-A5FE99695617}"/>
    <cellStyle name="Normal 7 2 2 3" xfId="32760" xr:uid="{00000000-0005-0000-0000-0000D9B30000}"/>
    <cellStyle name="Normal 7 2 2 3 2" xfId="32761" xr:uid="{00000000-0005-0000-0000-0000DAB30000}"/>
    <cellStyle name="Normal 7 2 2 3 3" xfId="32762" xr:uid="{00000000-0005-0000-0000-0000DBB30000}"/>
    <cellStyle name="Normal 7 2 2 3 4" xfId="50908" xr:uid="{00000000-0005-0000-0000-0000DCB30000}"/>
    <cellStyle name="Normal 7 2 2 3 5" xfId="50909" xr:uid="{00000000-0005-0000-0000-0000DDB30000}"/>
    <cellStyle name="Normal 7 2 2 3_AVA DVA EL" xfId="32763" xr:uid="{00000000-0005-0000-0000-0000DEB30000}"/>
    <cellStyle name="Normal 7 2 2 4" xfId="32764" xr:uid="{00000000-0005-0000-0000-0000DFB30000}"/>
    <cellStyle name="Normal 7 2 2 4 2" xfId="32765" xr:uid="{00000000-0005-0000-0000-0000E0B30000}"/>
    <cellStyle name="Normal 7 2 2 4 3" xfId="32766" xr:uid="{00000000-0005-0000-0000-0000E1B30000}"/>
    <cellStyle name="Normal 7 2 2 4 4" xfId="50910" xr:uid="{00000000-0005-0000-0000-0000E2B30000}"/>
    <cellStyle name="Normal 7 2 2 4 5" xfId="50911" xr:uid="{00000000-0005-0000-0000-0000E3B30000}"/>
    <cellStyle name="Normal 7 2 2 4_AVA DVA EL" xfId="32767" xr:uid="{00000000-0005-0000-0000-0000E4B30000}"/>
    <cellStyle name="Normal 7 2 2 5" xfId="32768" xr:uid="{00000000-0005-0000-0000-0000E5B30000}"/>
    <cellStyle name="Normal 7 2 2 5 2" xfId="32769" xr:uid="{00000000-0005-0000-0000-0000E6B30000}"/>
    <cellStyle name="Normal 7 2 2 5 3" xfId="32770" xr:uid="{00000000-0005-0000-0000-0000E7B30000}"/>
    <cellStyle name="Normal 7 2 2 5 4" xfId="50912" xr:uid="{00000000-0005-0000-0000-0000E8B30000}"/>
    <cellStyle name="Normal 7 2 2 5 5" xfId="50913" xr:uid="{00000000-0005-0000-0000-0000E9B30000}"/>
    <cellStyle name="Normal 7 2 2 5_AVA DVA EL" xfId="32771" xr:uid="{00000000-0005-0000-0000-0000EAB30000}"/>
    <cellStyle name="Normal 7 2 2 6" xfId="32772" xr:uid="{00000000-0005-0000-0000-0000EBB30000}"/>
    <cellStyle name="Normal 7 2 2 6 2" xfId="32773" xr:uid="{00000000-0005-0000-0000-0000ECB30000}"/>
    <cellStyle name="Normal 7 2 2 6 3" xfId="32774" xr:uid="{00000000-0005-0000-0000-0000EDB30000}"/>
    <cellStyle name="Normal 7 2 2 6 4" xfId="50914" xr:uid="{00000000-0005-0000-0000-0000EEB30000}"/>
    <cellStyle name="Normal 7 2 2 6 5" xfId="50915" xr:uid="{00000000-0005-0000-0000-0000EFB30000}"/>
    <cellStyle name="Normal 7 2 2 6_AVA DVA EL" xfId="32775" xr:uid="{00000000-0005-0000-0000-0000F0B30000}"/>
    <cellStyle name="Normal 7 2 2 7" xfId="32776" xr:uid="{00000000-0005-0000-0000-0000F1B30000}"/>
    <cellStyle name="Normal 7 2 2 8" xfId="50916" xr:uid="{00000000-0005-0000-0000-0000F2B30000}"/>
    <cellStyle name="Normal 7 2 2 9" xfId="50917" xr:uid="{00000000-0005-0000-0000-0000F3B30000}"/>
    <cellStyle name="Normal 7 2 2_A01" xfId="35970" xr:uid="{00000000-0005-0000-0000-0000F4B30000}"/>
    <cellStyle name="Normal 7 2 3" xfId="8695" xr:uid="{00000000-0005-0000-0000-0000F5B30000}"/>
    <cellStyle name="Normal 7 2 3 2" xfId="32777" xr:uid="{00000000-0005-0000-0000-0000F6B30000}"/>
    <cellStyle name="Normal 7 2 3 2 2" xfId="32778" xr:uid="{00000000-0005-0000-0000-0000F7B30000}"/>
    <cellStyle name="Normal 7 2 3 2 3" xfId="32779" xr:uid="{00000000-0005-0000-0000-0000F8B30000}"/>
    <cellStyle name="Normal 7 2 3 2 4" xfId="50918" xr:uid="{00000000-0005-0000-0000-0000F9B30000}"/>
    <cellStyle name="Normal 7 2 3 2 5" xfId="50919" xr:uid="{00000000-0005-0000-0000-0000FAB30000}"/>
    <cellStyle name="Normal 7 2 3 2_AVA DVA EL" xfId="32780" xr:uid="{00000000-0005-0000-0000-0000FBB30000}"/>
    <cellStyle name="Normal 7 2 3 3" xfId="32781" xr:uid="{00000000-0005-0000-0000-0000FCB30000}"/>
    <cellStyle name="Normal 7 2 3 3 2" xfId="32782" xr:uid="{00000000-0005-0000-0000-0000FDB30000}"/>
    <cellStyle name="Normal 7 2 3 3 3" xfId="32783" xr:uid="{00000000-0005-0000-0000-0000FEB30000}"/>
    <cellStyle name="Normal 7 2 3 3 4" xfId="50920" xr:uid="{00000000-0005-0000-0000-0000FFB30000}"/>
    <cellStyle name="Normal 7 2 3 3 5" xfId="50921" xr:uid="{00000000-0005-0000-0000-000000B40000}"/>
    <cellStyle name="Normal 7 2 3 3_AVA DVA EL" xfId="32784" xr:uid="{00000000-0005-0000-0000-000001B40000}"/>
    <cellStyle name="Normal 7 2 3 4" xfId="32785" xr:uid="{00000000-0005-0000-0000-000002B40000}"/>
    <cellStyle name="Normal 7 2 3 4 2" xfId="32786" xr:uid="{00000000-0005-0000-0000-000003B40000}"/>
    <cellStyle name="Normal 7 2 3 4 3" xfId="32787" xr:uid="{00000000-0005-0000-0000-000004B40000}"/>
    <cellStyle name="Normal 7 2 3 4 4" xfId="50922" xr:uid="{00000000-0005-0000-0000-000005B40000}"/>
    <cellStyle name="Normal 7 2 3 4 5" xfId="50923" xr:uid="{00000000-0005-0000-0000-000006B40000}"/>
    <cellStyle name="Normal 7 2 3 4_AVA DVA EL" xfId="32788" xr:uid="{00000000-0005-0000-0000-000007B40000}"/>
    <cellStyle name="Normal 7 2 3 5" xfId="32789" xr:uid="{00000000-0005-0000-0000-000008B40000}"/>
    <cellStyle name="Normal 7 2 3 5 2" xfId="32790" xr:uid="{00000000-0005-0000-0000-000009B40000}"/>
    <cellStyle name="Normal 7 2 3 5 3" xfId="32791" xr:uid="{00000000-0005-0000-0000-00000AB40000}"/>
    <cellStyle name="Normal 7 2 3 5 4" xfId="50924" xr:uid="{00000000-0005-0000-0000-00000BB40000}"/>
    <cellStyle name="Normal 7 2 3 5 5" xfId="50925" xr:uid="{00000000-0005-0000-0000-00000CB40000}"/>
    <cellStyle name="Normal 7 2 3 5_AVA DVA EL" xfId="32792" xr:uid="{00000000-0005-0000-0000-00000DB40000}"/>
    <cellStyle name="Normal 7 2 3 6" xfId="32793" xr:uid="{00000000-0005-0000-0000-00000EB40000}"/>
    <cellStyle name="Normal 7 2 3 6 2" xfId="32794" xr:uid="{00000000-0005-0000-0000-00000FB40000}"/>
    <cellStyle name="Normal 7 2 3 6_AVA DVA EL" xfId="32795" xr:uid="{00000000-0005-0000-0000-000010B40000}"/>
    <cellStyle name="Normal 7 2 3 7" xfId="32796" xr:uid="{00000000-0005-0000-0000-000011B40000}"/>
    <cellStyle name="Normal 7 2 3 8" xfId="50926" xr:uid="{00000000-0005-0000-0000-000012B40000}"/>
    <cellStyle name="Normal 7 2 3 9" xfId="50927" xr:uid="{00000000-0005-0000-0000-000013B40000}"/>
    <cellStyle name="Normal 7 2 3_A01" xfId="35971" xr:uid="{00000000-0005-0000-0000-000014B40000}"/>
    <cellStyle name="Normal 7 2 4" xfId="8696" xr:uid="{00000000-0005-0000-0000-000015B40000}"/>
    <cellStyle name="Normal 7 2 4 2" xfId="32797" xr:uid="{00000000-0005-0000-0000-000016B40000}"/>
    <cellStyle name="Normal 7 2 4 2 2" xfId="32798" xr:uid="{00000000-0005-0000-0000-000017B40000}"/>
    <cellStyle name="Normal 7 2 4 2_AVA DVA EL" xfId="32799" xr:uid="{00000000-0005-0000-0000-000018B40000}"/>
    <cellStyle name="Normal 7 2 4 3" xfId="32800" xr:uid="{00000000-0005-0000-0000-000019B40000}"/>
    <cellStyle name="Normal 7 2 4 4" xfId="50928" xr:uid="{00000000-0005-0000-0000-00001AB40000}"/>
    <cellStyle name="Normal 7 2 4 5" xfId="50929" xr:uid="{00000000-0005-0000-0000-00001BB40000}"/>
    <cellStyle name="Normal 7 2 4 6" xfId="50930" xr:uid="{00000000-0005-0000-0000-00001CB40000}"/>
    <cellStyle name="Normal 7 2 4_AVA DVA EL" xfId="32801" xr:uid="{00000000-0005-0000-0000-00001DB40000}"/>
    <cellStyle name="Normal 7 2 5" xfId="8697" xr:uid="{00000000-0005-0000-0000-00001EB40000}"/>
    <cellStyle name="Normal 7 2 5 2" xfId="32802" xr:uid="{00000000-0005-0000-0000-00001FB40000}"/>
    <cellStyle name="Normal 7 2 5 2 2" xfId="32803" xr:uid="{00000000-0005-0000-0000-000020B40000}"/>
    <cellStyle name="Normal 7 2 5 2_AVA DVA EL" xfId="32804" xr:uid="{00000000-0005-0000-0000-000021B40000}"/>
    <cellStyle name="Normal 7 2 5 3" xfId="32805" xr:uid="{00000000-0005-0000-0000-000022B40000}"/>
    <cellStyle name="Normal 7 2 5 4" xfId="50931" xr:uid="{00000000-0005-0000-0000-000023B40000}"/>
    <cellStyle name="Normal 7 2 5 5" xfId="50932" xr:uid="{00000000-0005-0000-0000-000024B40000}"/>
    <cellStyle name="Normal 7 2 5 6" xfId="50933" xr:uid="{00000000-0005-0000-0000-000025B40000}"/>
    <cellStyle name="Normal 7 2 5_AVA DVA EL" xfId="32806" xr:uid="{00000000-0005-0000-0000-000026B40000}"/>
    <cellStyle name="Normal 7 2 6" xfId="8698" xr:uid="{00000000-0005-0000-0000-000027B40000}"/>
    <cellStyle name="Normal 7 2 6 2" xfId="32807" xr:uid="{00000000-0005-0000-0000-000028B40000}"/>
    <cellStyle name="Normal 7 2 6 2 2" xfId="32808" xr:uid="{00000000-0005-0000-0000-000029B40000}"/>
    <cellStyle name="Normal 7 2 6 2_AVA DVA EL" xfId="32809" xr:uid="{00000000-0005-0000-0000-00002AB40000}"/>
    <cellStyle name="Normal 7 2 6 3" xfId="32810" xr:uid="{00000000-0005-0000-0000-00002BB40000}"/>
    <cellStyle name="Normal 7 2 6 4" xfId="50934" xr:uid="{00000000-0005-0000-0000-00002CB40000}"/>
    <cellStyle name="Normal 7 2 6 5" xfId="50935" xr:uid="{00000000-0005-0000-0000-00002DB40000}"/>
    <cellStyle name="Normal 7 2 6_AVA DVA EL" xfId="32811" xr:uid="{00000000-0005-0000-0000-00002EB40000}"/>
    <cellStyle name="Normal 7 2 7" xfId="8699" xr:uid="{00000000-0005-0000-0000-00002FB40000}"/>
    <cellStyle name="Normal 7 2 7 2" xfId="32812" xr:uid="{00000000-0005-0000-0000-000030B40000}"/>
    <cellStyle name="Normal 7 2 7 2 2" xfId="32813" xr:uid="{00000000-0005-0000-0000-000031B40000}"/>
    <cellStyle name="Normal 7 2 7 2_AVA DVA EL" xfId="32814" xr:uid="{00000000-0005-0000-0000-000032B40000}"/>
    <cellStyle name="Normal 7 2 7 3" xfId="32815" xr:uid="{00000000-0005-0000-0000-000033B40000}"/>
    <cellStyle name="Normal 7 2 7 4" xfId="50936" xr:uid="{00000000-0005-0000-0000-000034B40000}"/>
    <cellStyle name="Normal 7 2 7 5" xfId="50937" xr:uid="{00000000-0005-0000-0000-000035B40000}"/>
    <cellStyle name="Normal 7 2 7_AVA DVA EL" xfId="32816" xr:uid="{00000000-0005-0000-0000-000036B40000}"/>
    <cellStyle name="Normal 7 2 8" xfId="8700" xr:uid="{00000000-0005-0000-0000-000037B40000}"/>
    <cellStyle name="Normal 7 2 8 2" xfId="32817" xr:uid="{00000000-0005-0000-0000-000038B40000}"/>
    <cellStyle name="Normal 7 2 8_AVA DVA EL" xfId="32818" xr:uid="{00000000-0005-0000-0000-000039B40000}"/>
    <cellStyle name="Normal 7 2 9" xfId="8701" xr:uid="{00000000-0005-0000-0000-00003AB40000}"/>
    <cellStyle name="Normal 7 2 9 2" xfId="32819" xr:uid="{00000000-0005-0000-0000-00003BB40000}"/>
    <cellStyle name="Normal 7 2 9_AVA DVA EL" xfId="32820" xr:uid="{00000000-0005-0000-0000-00003CB40000}"/>
    <cellStyle name="Normal 7 2_4Q16" xfId="32821" xr:uid="{00000000-0005-0000-0000-00003DB40000}"/>
    <cellStyle name="Normal 7 20" xfId="36096" xr:uid="{00000000-0005-0000-0000-00003EB40000}"/>
    <cellStyle name="Normal 7 21" xfId="36891" xr:uid="{00000000-0005-0000-0000-00003FB40000}"/>
    <cellStyle name="Normal 7 3" xfId="8702" xr:uid="{00000000-0005-0000-0000-000040B40000}"/>
    <cellStyle name="Normal 7 3 10" xfId="32822" xr:uid="{00000000-0005-0000-0000-000041B40000}"/>
    <cellStyle name="Normal 7 3 10 2" xfId="32823" xr:uid="{00000000-0005-0000-0000-000042B40000}"/>
    <cellStyle name="Normal 7 3 10 3" xfId="32824" xr:uid="{00000000-0005-0000-0000-000043B40000}"/>
    <cellStyle name="Normal 7 3 10_AVA DVA EL" xfId="32825" xr:uid="{00000000-0005-0000-0000-000044B40000}"/>
    <cellStyle name="Normal 7 3 11" xfId="32826" xr:uid="{00000000-0005-0000-0000-000045B40000}"/>
    <cellStyle name="Normal 7 3 11 2" xfId="32827" xr:uid="{00000000-0005-0000-0000-000046B40000}"/>
    <cellStyle name="Normal 7 3 11 3" xfId="32828" xr:uid="{00000000-0005-0000-0000-000047B40000}"/>
    <cellStyle name="Normal 7 3 11_AVA DVA EL" xfId="32829" xr:uid="{00000000-0005-0000-0000-000048B40000}"/>
    <cellStyle name="Normal 7 3 12" xfId="32830" xr:uid="{00000000-0005-0000-0000-000049B40000}"/>
    <cellStyle name="Normal 7 3 13" xfId="32831" xr:uid="{00000000-0005-0000-0000-00004AB40000}"/>
    <cellStyle name="Normal 7 3 14" xfId="50938" xr:uid="{00000000-0005-0000-0000-00004BB40000}"/>
    <cellStyle name="Normal 7 3 15" xfId="50939" xr:uid="{00000000-0005-0000-0000-00004CB40000}"/>
    <cellStyle name="Normal 7 3 16" xfId="50940" xr:uid="{00000000-0005-0000-0000-00004DB40000}"/>
    <cellStyle name="Normal 7 3 2" xfId="8703" xr:uid="{00000000-0005-0000-0000-00004EB40000}"/>
    <cellStyle name="Normal 7 3 2 10" xfId="32832" xr:uid="{00000000-0005-0000-0000-00004FB40000}"/>
    <cellStyle name="Normal 7 3 2 10 2" xfId="32833" xr:uid="{00000000-0005-0000-0000-000050B40000}"/>
    <cellStyle name="Normal 7 3 2 10 3" xfId="32834" xr:uid="{00000000-0005-0000-0000-000051B40000}"/>
    <cellStyle name="Normal 7 3 2 10_AVA DVA EL" xfId="32835" xr:uid="{00000000-0005-0000-0000-000052B40000}"/>
    <cellStyle name="Normal 7 3 2 11" xfId="32836" xr:uid="{00000000-0005-0000-0000-000053B40000}"/>
    <cellStyle name="Normal 7 3 2 12" xfId="32837" xr:uid="{00000000-0005-0000-0000-000054B40000}"/>
    <cellStyle name="Normal 7 3 2 13" xfId="50941" xr:uid="{00000000-0005-0000-0000-000055B40000}"/>
    <cellStyle name="Normal 7 3 2 14" xfId="50942" xr:uid="{00000000-0005-0000-0000-000056B40000}"/>
    <cellStyle name="Normal 7 3 2 2" xfId="8704" xr:uid="{00000000-0005-0000-0000-000057B40000}"/>
    <cellStyle name="Normal 7 3 2 2 2" xfId="32838" xr:uid="{00000000-0005-0000-0000-000058B40000}"/>
    <cellStyle name="Normal 7 3 2 2 2 2" xfId="32839" xr:uid="{00000000-0005-0000-0000-000059B40000}"/>
    <cellStyle name="Normal 7 3 2 2 2 3" xfId="32840" xr:uid="{00000000-0005-0000-0000-00005AB40000}"/>
    <cellStyle name="Normal 7 3 2 2 2_AVA DVA EL" xfId="32841" xr:uid="{00000000-0005-0000-0000-00005BB40000}"/>
    <cellStyle name="Normal 7 3 2 2 3" xfId="32842" xr:uid="{00000000-0005-0000-0000-00005CB40000}"/>
    <cellStyle name="Normal 7 3 2 2 3 2" xfId="32843" xr:uid="{00000000-0005-0000-0000-00005DB40000}"/>
    <cellStyle name="Normal 7 3 2 2 3 3" xfId="32844" xr:uid="{00000000-0005-0000-0000-00005EB40000}"/>
    <cellStyle name="Normal 7 3 2 2 3_AVA DVA EL" xfId="32845" xr:uid="{00000000-0005-0000-0000-00005FB40000}"/>
    <cellStyle name="Normal 7 3 2 2 4" xfId="32846" xr:uid="{00000000-0005-0000-0000-000060B40000}"/>
    <cellStyle name="Normal 7 3 2 2 4 2" xfId="32847" xr:uid="{00000000-0005-0000-0000-000061B40000}"/>
    <cellStyle name="Normal 7 3 2 2 4_AVA DVA EL" xfId="32848" xr:uid="{00000000-0005-0000-0000-000062B40000}"/>
    <cellStyle name="Normal 7 3 2 2 5" xfId="32849" xr:uid="{00000000-0005-0000-0000-000063B40000}"/>
    <cellStyle name="Normal 7 3 2 2 6" xfId="32850" xr:uid="{00000000-0005-0000-0000-000064B40000}"/>
    <cellStyle name="Normal 7 3 2 2 7" xfId="32851" xr:uid="{00000000-0005-0000-0000-000065B40000}"/>
    <cellStyle name="Normal 7 3 2 2_AVA DVA EL" xfId="32852" xr:uid="{00000000-0005-0000-0000-000066B40000}"/>
    <cellStyle name="Normal 7 3 2 3" xfId="32853" xr:uid="{00000000-0005-0000-0000-000067B40000}"/>
    <cellStyle name="Normal 7 3 2 3 2" xfId="32854" xr:uid="{00000000-0005-0000-0000-000068B40000}"/>
    <cellStyle name="Normal 7 3 2 3 2 2" xfId="32855" xr:uid="{00000000-0005-0000-0000-000069B40000}"/>
    <cellStyle name="Normal 7 3 2 3 2_AVA DVA EL" xfId="32856" xr:uid="{00000000-0005-0000-0000-00006AB40000}"/>
    <cellStyle name="Normal 7 3 2 3 3" xfId="32857" xr:uid="{00000000-0005-0000-0000-00006BB40000}"/>
    <cellStyle name="Normal 7 3 2 3 4" xfId="32858" xr:uid="{00000000-0005-0000-0000-00006CB40000}"/>
    <cellStyle name="Normal 7 3 2 3 5" xfId="50943" xr:uid="{00000000-0005-0000-0000-00006DB40000}"/>
    <cellStyle name="Normal 7 3 2 3_AVA DVA EL" xfId="32859" xr:uid="{00000000-0005-0000-0000-00006EB40000}"/>
    <cellStyle name="Normal 7 3 2 4" xfId="32860" xr:uid="{00000000-0005-0000-0000-00006FB40000}"/>
    <cellStyle name="Normal 7 3 2 4 2" xfId="32861" xr:uid="{00000000-0005-0000-0000-000070B40000}"/>
    <cellStyle name="Normal 7 3 2 4 2 2" xfId="32862" xr:uid="{00000000-0005-0000-0000-000071B40000}"/>
    <cellStyle name="Normal 7 3 2 4 2_AVA DVA EL" xfId="32863" xr:uid="{00000000-0005-0000-0000-000072B40000}"/>
    <cellStyle name="Normal 7 3 2 4 3" xfId="32864" xr:uid="{00000000-0005-0000-0000-000073B40000}"/>
    <cellStyle name="Normal 7 3 2 4 4" xfId="32865" xr:uid="{00000000-0005-0000-0000-000074B40000}"/>
    <cellStyle name="Normal 7 3 2 4 5" xfId="50944" xr:uid="{00000000-0005-0000-0000-000075B40000}"/>
    <cellStyle name="Normal 7 3 2 4_AVA DVA EL" xfId="32866" xr:uid="{00000000-0005-0000-0000-000076B40000}"/>
    <cellStyle name="Normal 7 3 2 5" xfId="32867" xr:uid="{00000000-0005-0000-0000-000077B40000}"/>
    <cellStyle name="Normal 7 3 2 5 2" xfId="32868" xr:uid="{00000000-0005-0000-0000-000078B40000}"/>
    <cellStyle name="Normal 7 3 2 5 2 2" xfId="32869" xr:uid="{00000000-0005-0000-0000-000079B40000}"/>
    <cellStyle name="Normal 7 3 2 5 2_AVA DVA EL" xfId="32870" xr:uid="{00000000-0005-0000-0000-00007AB40000}"/>
    <cellStyle name="Normal 7 3 2 5 3" xfId="32871" xr:uid="{00000000-0005-0000-0000-00007BB40000}"/>
    <cellStyle name="Normal 7 3 2 5 4" xfId="32872" xr:uid="{00000000-0005-0000-0000-00007CB40000}"/>
    <cellStyle name="Normal 7 3 2 5 5" xfId="50945" xr:uid="{00000000-0005-0000-0000-00007DB40000}"/>
    <cellStyle name="Normal 7 3 2 5_AVA DVA EL" xfId="32873" xr:uid="{00000000-0005-0000-0000-00007EB40000}"/>
    <cellStyle name="Normal 7 3 2 6" xfId="32874" xr:uid="{00000000-0005-0000-0000-00007FB40000}"/>
    <cellStyle name="Normal 7 3 2 6 2" xfId="32875" xr:uid="{00000000-0005-0000-0000-000080B40000}"/>
    <cellStyle name="Normal 7 3 2 6 3" xfId="32876" xr:uid="{00000000-0005-0000-0000-000081B40000}"/>
    <cellStyle name="Normal 7 3 2 6_AVA DVA EL" xfId="32877" xr:uid="{00000000-0005-0000-0000-000082B40000}"/>
    <cellStyle name="Normal 7 3 2 7" xfId="32878" xr:uid="{00000000-0005-0000-0000-000083B40000}"/>
    <cellStyle name="Normal 7 3 2 7 2" xfId="32879" xr:uid="{00000000-0005-0000-0000-000084B40000}"/>
    <cellStyle name="Normal 7 3 2 7 3" xfId="32880" xr:uid="{00000000-0005-0000-0000-000085B40000}"/>
    <cellStyle name="Normal 7 3 2 7_AVA DVA EL" xfId="32881" xr:uid="{00000000-0005-0000-0000-000086B40000}"/>
    <cellStyle name="Normal 7 3 2 8" xfId="32882" xr:uid="{00000000-0005-0000-0000-000087B40000}"/>
    <cellStyle name="Normal 7 3 2 8 2" xfId="32883" xr:uid="{00000000-0005-0000-0000-000088B40000}"/>
    <cellStyle name="Normal 7 3 2 8 3" xfId="32884" xr:uid="{00000000-0005-0000-0000-000089B40000}"/>
    <cellStyle name="Normal 7 3 2 8_AVA DVA EL" xfId="32885" xr:uid="{00000000-0005-0000-0000-00008AB40000}"/>
    <cellStyle name="Normal 7 3 2 9" xfId="32886" xr:uid="{00000000-0005-0000-0000-00008BB40000}"/>
    <cellStyle name="Normal 7 3 2 9 2" xfId="32887" xr:uid="{00000000-0005-0000-0000-00008CB40000}"/>
    <cellStyle name="Normal 7 3 2 9 3" xfId="32888" xr:uid="{00000000-0005-0000-0000-00008DB40000}"/>
    <cellStyle name="Normal 7 3 2 9_AVA DVA EL" xfId="32889" xr:uid="{00000000-0005-0000-0000-00008EB40000}"/>
    <cellStyle name="Normal 7 3 2_A01" xfId="8705" xr:uid="{00000000-0005-0000-0000-00008FB40000}"/>
    <cellStyle name="Normal 7 3 3" xfId="32890" xr:uid="{00000000-0005-0000-0000-000090B40000}"/>
    <cellStyle name="Normal 7 3 3 10" xfId="36016" xr:uid="{00000000-0005-0000-0000-000091B40000}"/>
    <cellStyle name="Normal 7 3 3 2" xfId="32891" xr:uid="{00000000-0005-0000-0000-000092B40000}"/>
    <cellStyle name="Normal 7 3 3 2 2" xfId="32892" xr:uid="{00000000-0005-0000-0000-000093B40000}"/>
    <cellStyle name="Normal 7 3 3 2 3" xfId="32893" xr:uid="{00000000-0005-0000-0000-000094B40000}"/>
    <cellStyle name="Normal 7 3 3 2_AVA DVA EL" xfId="32894" xr:uid="{00000000-0005-0000-0000-000095B40000}"/>
    <cellStyle name="Normal 7 3 3 3" xfId="32895" xr:uid="{00000000-0005-0000-0000-000096B40000}"/>
    <cellStyle name="Normal 7 3 3 3 2" xfId="32896" xr:uid="{00000000-0005-0000-0000-000097B40000}"/>
    <cellStyle name="Normal 7 3 3 3 3" xfId="32897" xr:uid="{00000000-0005-0000-0000-000098B40000}"/>
    <cellStyle name="Normal 7 3 3 3_AVA DVA EL" xfId="32898" xr:uid="{00000000-0005-0000-0000-000099B40000}"/>
    <cellStyle name="Normal 7 3 3 4" xfId="32899" xr:uid="{00000000-0005-0000-0000-00009AB40000}"/>
    <cellStyle name="Normal 7 3 3 4 2" xfId="32900" xr:uid="{00000000-0005-0000-0000-00009BB40000}"/>
    <cellStyle name="Normal 7 3 3 4 3" xfId="32901" xr:uid="{00000000-0005-0000-0000-00009CB40000}"/>
    <cellStyle name="Normal 7 3 3 4_AVA DVA EL" xfId="32902" xr:uid="{00000000-0005-0000-0000-00009DB40000}"/>
    <cellStyle name="Normal 7 3 3 5" xfId="32903" xr:uid="{00000000-0005-0000-0000-00009EB40000}"/>
    <cellStyle name="Normal 7 3 3 5 2" xfId="32904" xr:uid="{00000000-0005-0000-0000-00009FB40000}"/>
    <cellStyle name="Normal 7 3 3 5_AVA DVA EL" xfId="32905" xr:uid="{00000000-0005-0000-0000-0000A0B40000}"/>
    <cellStyle name="Normal 7 3 3 6" xfId="32906" xr:uid="{00000000-0005-0000-0000-0000A1B40000}"/>
    <cellStyle name="Normal 7 3 3 7" xfId="32907" xr:uid="{00000000-0005-0000-0000-0000A2B40000}"/>
    <cellStyle name="Normal 7 3 3 8" xfId="32908" xr:uid="{00000000-0005-0000-0000-0000A3B40000}"/>
    <cellStyle name="Normal 7 3 3 9" xfId="36170" xr:uid="{00000000-0005-0000-0000-0000A4B40000}"/>
    <cellStyle name="Normal 7 3 3_AVA DVA EL" xfId="32909" xr:uid="{00000000-0005-0000-0000-0000A5B40000}"/>
    <cellStyle name="Normal 7 3 4" xfId="32910" xr:uid="{00000000-0005-0000-0000-0000A6B40000}"/>
    <cellStyle name="Normal 7 3 4 2" xfId="32911" xr:uid="{00000000-0005-0000-0000-0000A7B40000}"/>
    <cellStyle name="Normal 7 3 4 2 2" xfId="32912" xr:uid="{00000000-0005-0000-0000-0000A8B40000}"/>
    <cellStyle name="Normal 7 3 4 2_AVA DVA EL" xfId="32913" xr:uid="{00000000-0005-0000-0000-0000A9B40000}"/>
    <cellStyle name="Normal 7 3 4 3" xfId="32914" xr:uid="{00000000-0005-0000-0000-0000AAB40000}"/>
    <cellStyle name="Normal 7 3 4 4" xfId="32915" xr:uid="{00000000-0005-0000-0000-0000ABB40000}"/>
    <cellStyle name="Normal 7 3 4 5" xfId="50946" xr:uid="{00000000-0005-0000-0000-0000ACB40000}"/>
    <cellStyle name="Normal 7 3 4_AVA DVA EL" xfId="32916" xr:uid="{00000000-0005-0000-0000-0000ADB40000}"/>
    <cellStyle name="Normal 7 3 5" xfId="32917" xr:uid="{00000000-0005-0000-0000-0000AEB40000}"/>
    <cellStyle name="Normal 7 3 5 2" xfId="32918" xr:uid="{00000000-0005-0000-0000-0000AFB40000}"/>
    <cellStyle name="Normal 7 3 5 2 2" xfId="32919" xr:uid="{00000000-0005-0000-0000-0000B0B40000}"/>
    <cellStyle name="Normal 7 3 5 2_AVA DVA EL" xfId="32920" xr:uid="{00000000-0005-0000-0000-0000B1B40000}"/>
    <cellStyle name="Normal 7 3 5 3" xfId="32921" xr:uid="{00000000-0005-0000-0000-0000B2B40000}"/>
    <cellStyle name="Normal 7 3 5 4" xfId="32922" xr:uid="{00000000-0005-0000-0000-0000B3B40000}"/>
    <cellStyle name="Normal 7 3 5 5" xfId="50947" xr:uid="{00000000-0005-0000-0000-0000B4B40000}"/>
    <cellStyle name="Normal 7 3 5_AVA DVA EL" xfId="32923" xr:uid="{00000000-0005-0000-0000-0000B5B40000}"/>
    <cellStyle name="Normal 7 3 6" xfId="32924" xr:uid="{00000000-0005-0000-0000-0000B6B40000}"/>
    <cellStyle name="Normal 7 3 6 2" xfId="32925" xr:uid="{00000000-0005-0000-0000-0000B7B40000}"/>
    <cellStyle name="Normal 7 3 6 2 2" xfId="32926" xr:uid="{00000000-0005-0000-0000-0000B8B40000}"/>
    <cellStyle name="Normal 7 3 6 2_AVA DVA EL" xfId="32927" xr:uid="{00000000-0005-0000-0000-0000B9B40000}"/>
    <cellStyle name="Normal 7 3 6 3" xfId="32928" xr:uid="{00000000-0005-0000-0000-0000BAB40000}"/>
    <cellStyle name="Normal 7 3 6 4" xfId="32929" xr:uid="{00000000-0005-0000-0000-0000BBB40000}"/>
    <cellStyle name="Normal 7 3 6 5" xfId="50948" xr:uid="{00000000-0005-0000-0000-0000BCB40000}"/>
    <cellStyle name="Normal 7 3 6_AVA DVA EL" xfId="32930" xr:uid="{00000000-0005-0000-0000-0000BDB40000}"/>
    <cellStyle name="Normal 7 3 7" xfId="32931" xr:uid="{00000000-0005-0000-0000-0000BEB40000}"/>
    <cellStyle name="Normal 7 3 7 2" xfId="32932" xr:uid="{00000000-0005-0000-0000-0000BFB40000}"/>
    <cellStyle name="Normal 7 3 7 3" xfId="32933" xr:uid="{00000000-0005-0000-0000-0000C0B40000}"/>
    <cellStyle name="Normal 7 3 7_AVA DVA EL" xfId="32934" xr:uid="{00000000-0005-0000-0000-0000C1B40000}"/>
    <cellStyle name="Normal 7 3 8" xfId="32935" xr:uid="{00000000-0005-0000-0000-0000C2B40000}"/>
    <cellStyle name="Normal 7 3 8 2" xfId="32936" xr:uid="{00000000-0005-0000-0000-0000C3B40000}"/>
    <cellStyle name="Normal 7 3 8 3" xfId="32937" xr:uid="{00000000-0005-0000-0000-0000C4B40000}"/>
    <cellStyle name="Normal 7 3 8_AVA DVA EL" xfId="32938" xr:uid="{00000000-0005-0000-0000-0000C5B40000}"/>
    <cellStyle name="Normal 7 3 9" xfId="32939" xr:uid="{00000000-0005-0000-0000-0000C6B40000}"/>
    <cellStyle name="Normal 7 3 9 2" xfId="32940" xr:uid="{00000000-0005-0000-0000-0000C7B40000}"/>
    <cellStyle name="Normal 7 3 9 3" xfId="32941" xr:uid="{00000000-0005-0000-0000-0000C8B40000}"/>
    <cellStyle name="Normal 7 3 9_AVA DVA EL" xfId="32942" xr:uid="{00000000-0005-0000-0000-0000C9B40000}"/>
    <cellStyle name="Normal 7 3_4Q16" xfId="32943" xr:uid="{00000000-0005-0000-0000-0000CAB40000}"/>
    <cellStyle name="Normal 7 4" xfId="8706" xr:uid="{00000000-0005-0000-0000-0000CBB40000}"/>
    <cellStyle name="Normal 7 4 10" xfId="50949" xr:uid="{00000000-0005-0000-0000-0000CCB40000}"/>
    <cellStyle name="Normal 7 4 2" xfId="32944" xr:uid="{00000000-0005-0000-0000-0000CDB40000}"/>
    <cellStyle name="Normal 7 4 2 2" xfId="32945" xr:uid="{00000000-0005-0000-0000-0000CEB40000}"/>
    <cellStyle name="Normal 7 4 2 2 2" xfId="32946" xr:uid="{00000000-0005-0000-0000-0000CFB40000}"/>
    <cellStyle name="Normal 7 4 2 2_AVA DVA EL" xfId="32947" xr:uid="{00000000-0005-0000-0000-0000D0B40000}"/>
    <cellStyle name="Normal 7 4 2 3" xfId="32948" xr:uid="{00000000-0005-0000-0000-0000D1B40000}"/>
    <cellStyle name="Normal 7 4 2 4" xfId="32949" xr:uid="{00000000-0005-0000-0000-0000D2B40000}"/>
    <cellStyle name="Normal 7 4 2 5" xfId="36327" xr:uid="{00000000-0005-0000-0000-0000D3B40000}"/>
    <cellStyle name="Normal 7 4 2 6" xfId="36433" xr:uid="{00000000-0005-0000-0000-0000D4B40000}"/>
    <cellStyle name="Normal 7 4 2_AVA DVA EL" xfId="32950" xr:uid="{00000000-0005-0000-0000-0000D5B40000}"/>
    <cellStyle name="Normal 7 4 3" xfId="32951" xr:uid="{00000000-0005-0000-0000-0000D6B40000}"/>
    <cellStyle name="Normal 7 4 3 2" xfId="32952" xr:uid="{00000000-0005-0000-0000-0000D7B40000}"/>
    <cellStyle name="Normal 7 4 3 3" xfId="32953" xr:uid="{00000000-0005-0000-0000-0000D8B40000}"/>
    <cellStyle name="Normal 7 4 3 4" xfId="50950" xr:uid="{00000000-0005-0000-0000-0000D9B40000}"/>
    <cellStyle name="Normal 7 4 3 5" xfId="50951" xr:uid="{00000000-0005-0000-0000-0000DAB40000}"/>
    <cellStyle name="Normal 7 4 3_AVA DVA EL" xfId="32954" xr:uid="{00000000-0005-0000-0000-0000DBB40000}"/>
    <cellStyle name="Normal 7 4 4" xfId="32955" xr:uid="{00000000-0005-0000-0000-0000DCB40000}"/>
    <cellStyle name="Normal 7 4 4 2" xfId="32956" xr:uid="{00000000-0005-0000-0000-0000DDB40000}"/>
    <cellStyle name="Normal 7 4 4 3" xfId="32957" xr:uid="{00000000-0005-0000-0000-0000DEB40000}"/>
    <cellStyle name="Normal 7 4 4 4" xfId="50952" xr:uid="{00000000-0005-0000-0000-0000DFB40000}"/>
    <cellStyle name="Normal 7 4 4 5" xfId="50953" xr:uid="{00000000-0005-0000-0000-0000E0B40000}"/>
    <cellStyle name="Normal 7 4 4_AVA DVA EL" xfId="32958" xr:uid="{00000000-0005-0000-0000-0000E1B40000}"/>
    <cellStyle name="Normal 7 4 5" xfId="32959" xr:uid="{00000000-0005-0000-0000-0000E2B40000}"/>
    <cellStyle name="Normal 7 4 5 2" xfId="32960" xr:uid="{00000000-0005-0000-0000-0000E3B40000}"/>
    <cellStyle name="Normal 7 4 5 3" xfId="32961" xr:uid="{00000000-0005-0000-0000-0000E4B40000}"/>
    <cellStyle name="Normal 7 4 5 4" xfId="50954" xr:uid="{00000000-0005-0000-0000-0000E5B40000}"/>
    <cellStyle name="Normal 7 4 5 5" xfId="50955" xr:uid="{00000000-0005-0000-0000-0000E6B40000}"/>
    <cellStyle name="Normal 7 4 5_AVA DVA EL" xfId="32962" xr:uid="{00000000-0005-0000-0000-0000E7B40000}"/>
    <cellStyle name="Normal 7 4 6" xfId="32963" xr:uid="{00000000-0005-0000-0000-0000E8B40000}"/>
    <cellStyle name="Normal 7 4 6 2" xfId="32964" xr:uid="{00000000-0005-0000-0000-0000E9B40000}"/>
    <cellStyle name="Normal 7 4 6_AVA DVA EL" xfId="32965" xr:uid="{00000000-0005-0000-0000-0000EAB40000}"/>
    <cellStyle name="Normal 7 4 7" xfId="32966" xr:uid="{00000000-0005-0000-0000-0000EBB40000}"/>
    <cellStyle name="Normal 7 4 8" xfId="50956" xr:uid="{00000000-0005-0000-0000-0000ECB40000}"/>
    <cellStyle name="Normal 7 4 9" xfId="50957" xr:uid="{00000000-0005-0000-0000-0000EDB40000}"/>
    <cellStyle name="Normal 7 4_A01" xfId="35972" xr:uid="{00000000-0005-0000-0000-0000EEB40000}"/>
    <cellStyle name="Normal 7 5" xfId="8707" xr:uid="{00000000-0005-0000-0000-0000EFB40000}"/>
    <cellStyle name="Normal 7 5 2" xfId="32967" xr:uid="{00000000-0005-0000-0000-0000F0B40000}"/>
    <cellStyle name="Normal 7 5 2 2" xfId="32968" xr:uid="{00000000-0005-0000-0000-0000F1B40000}"/>
    <cellStyle name="Normal 7 5 2 3" xfId="32969" xr:uid="{00000000-0005-0000-0000-0000F2B40000}"/>
    <cellStyle name="Normal 7 5 2_AVA DVA EL" xfId="32970" xr:uid="{00000000-0005-0000-0000-0000F3B40000}"/>
    <cellStyle name="Normal 7 5 3" xfId="32971" xr:uid="{00000000-0005-0000-0000-0000F4B40000}"/>
    <cellStyle name="Normal 7 5 3 2" xfId="32972" xr:uid="{00000000-0005-0000-0000-0000F5B40000}"/>
    <cellStyle name="Normal 7 5 3_AVA DVA EL" xfId="32973" xr:uid="{00000000-0005-0000-0000-0000F6B40000}"/>
    <cellStyle name="Normal 7 5 4" xfId="32974" xr:uid="{00000000-0005-0000-0000-0000F7B40000}"/>
    <cellStyle name="Normal 7 5 5" xfId="32975" xr:uid="{00000000-0005-0000-0000-0000F8B40000}"/>
    <cellStyle name="Normal 7 5 6" xfId="50958" xr:uid="{00000000-0005-0000-0000-0000F9B40000}"/>
    <cellStyle name="Normal 7 5 7" xfId="50959" xr:uid="{00000000-0005-0000-0000-0000FAB40000}"/>
    <cellStyle name="Normal 7 5 8" xfId="50960" xr:uid="{00000000-0005-0000-0000-0000FBB40000}"/>
    <cellStyle name="Normal 7 5_A01" xfId="35973" xr:uid="{00000000-0005-0000-0000-0000FCB40000}"/>
    <cellStyle name="Normal 7 6" xfId="8708" xr:uid="{00000000-0005-0000-0000-0000FDB40000}"/>
    <cellStyle name="Normal 7 6 2" xfId="32976" xr:uid="{00000000-0005-0000-0000-0000FEB40000}"/>
    <cellStyle name="Normal 7 6 2 2" xfId="32977" xr:uid="{00000000-0005-0000-0000-0000FFB40000}"/>
    <cellStyle name="Normal 7 6 2 3" xfId="32978" xr:uid="{00000000-0005-0000-0000-000000B50000}"/>
    <cellStyle name="Normal 7 6 2_AVA DVA EL" xfId="32979" xr:uid="{00000000-0005-0000-0000-000001B50000}"/>
    <cellStyle name="Normal 7 6 3" xfId="32980" xr:uid="{00000000-0005-0000-0000-000002B50000}"/>
    <cellStyle name="Normal 7 6 3 2" xfId="32981" xr:uid="{00000000-0005-0000-0000-000003B50000}"/>
    <cellStyle name="Normal 7 6 3_AVA DVA EL" xfId="32982" xr:uid="{00000000-0005-0000-0000-000004B50000}"/>
    <cellStyle name="Normal 7 6 4" xfId="32983" xr:uid="{00000000-0005-0000-0000-000005B50000}"/>
    <cellStyle name="Normal 7 6 5" xfId="32984" xr:uid="{00000000-0005-0000-0000-000006B50000}"/>
    <cellStyle name="Normal 7 6 6" xfId="50961" xr:uid="{00000000-0005-0000-0000-000007B50000}"/>
    <cellStyle name="Normal 7 6_AVA DVA EL" xfId="32985" xr:uid="{00000000-0005-0000-0000-000008B50000}"/>
    <cellStyle name="Normal 7 7" xfId="8709" xr:uid="{00000000-0005-0000-0000-000009B50000}"/>
    <cellStyle name="Normal 7 7 2" xfId="32986" xr:uid="{00000000-0005-0000-0000-00000AB50000}"/>
    <cellStyle name="Normal 7 7 2 2" xfId="32987" xr:uid="{00000000-0005-0000-0000-00000BB50000}"/>
    <cellStyle name="Normal 7 7 2 3" xfId="32988" xr:uid="{00000000-0005-0000-0000-00000CB50000}"/>
    <cellStyle name="Normal 7 7 2_AVA DVA EL" xfId="32989" xr:uid="{00000000-0005-0000-0000-00000DB50000}"/>
    <cellStyle name="Normal 7 7 3" xfId="32990" xr:uid="{00000000-0005-0000-0000-00000EB50000}"/>
    <cellStyle name="Normal 7 7 3 2" xfId="32991" xr:uid="{00000000-0005-0000-0000-00000FB50000}"/>
    <cellStyle name="Normal 7 7 3_AVA DVA EL" xfId="32992" xr:uid="{00000000-0005-0000-0000-000010B50000}"/>
    <cellStyle name="Normal 7 7 4" xfId="32993" xr:uid="{00000000-0005-0000-0000-000011B50000}"/>
    <cellStyle name="Normal 7 7 5" xfId="32994" xr:uid="{00000000-0005-0000-0000-000012B50000}"/>
    <cellStyle name="Normal 7 7 6" xfId="50962" xr:uid="{00000000-0005-0000-0000-000013B50000}"/>
    <cellStyle name="Normal 7 7_AVA DVA EL" xfId="32995" xr:uid="{00000000-0005-0000-0000-000014B50000}"/>
    <cellStyle name="Normal 7 8" xfId="8710" xr:uid="{00000000-0005-0000-0000-000015B50000}"/>
    <cellStyle name="Normal 7 8 2" xfId="32996" xr:uid="{00000000-0005-0000-0000-000016B50000}"/>
    <cellStyle name="Normal 7 8 2 2" xfId="32997" xr:uid="{00000000-0005-0000-0000-000017B50000}"/>
    <cellStyle name="Normal 7 8 2 3" xfId="32998" xr:uid="{00000000-0005-0000-0000-000018B50000}"/>
    <cellStyle name="Normal 7 8 2_AVA DVA EL" xfId="32999" xr:uid="{00000000-0005-0000-0000-000019B50000}"/>
    <cellStyle name="Normal 7 8 3" xfId="33000" xr:uid="{00000000-0005-0000-0000-00001AB50000}"/>
    <cellStyle name="Normal 7 8 3 2" xfId="33001" xr:uid="{00000000-0005-0000-0000-00001BB50000}"/>
    <cellStyle name="Normal 7 8 3_AVA DVA EL" xfId="33002" xr:uid="{00000000-0005-0000-0000-00001CB50000}"/>
    <cellStyle name="Normal 7 8 4" xfId="33003" xr:uid="{00000000-0005-0000-0000-00001DB50000}"/>
    <cellStyle name="Normal 7 8 5" xfId="33004" xr:uid="{00000000-0005-0000-0000-00001EB50000}"/>
    <cellStyle name="Normal 7 8 6" xfId="50963" xr:uid="{00000000-0005-0000-0000-00001FB50000}"/>
    <cellStyle name="Normal 7 8_AVA DVA EL" xfId="33005" xr:uid="{00000000-0005-0000-0000-000020B50000}"/>
    <cellStyle name="Normal 7 9" xfId="8711" xr:uid="{00000000-0005-0000-0000-000021B50000}"/>
    <cellStyle name="Normal 7 9 2" xfId="33006" xr:uid="{00000000-0005-0000-0000-000022B50000}"/>
    <cellStyle name="Normal 7 9 2 2" xfId="33007" xr:uid="{00000000-0005-0000-0000-000023B50000}"/>
    <cellStyle name="Normal 7 9 2 3" xfId="33008" xr:uid="{00000000-0005-0000-0000-000024B50000}"/>
    <cellStyle name="Normal 7 9 2_AVA DVA EL" xfId="33009" xr:uid="{00000000-0005-0000-0000-000025B50000}"/>
    <cellStyle name="Normal 7 9 3" xfId="33010" xr:uid="{00000000-0005-0000-0000-000026B50000}"/>
    <cellStyle name="Normal 7 9_AVA DVA EL" xfId="33011" xr:uid="{00000000-0005-0000-0000-000027B50000}"/>
    <cellStyle name="Normal 7_11" xfId="8712" xr:uid="{00000000-0005-0000-0000-000028B50000}"/>
    <cellStyle name="Normal 70" xfId="8713" xr:uid="{00000000-0005-0000-0000-000029B50000}"/>
    <cellStyle name="Normal 70 2" xfId="8714" xr:uid="{00000000-0005-0000-0000-00002AB50000}"/>
    <cellStyle name="Normal 70 2 2" xfId="8715" xr:uid="{00000000-0005-0000-0000-00002BB50000}"/>
    <cellStyle name="Normal 70 2 3" xfId="33012" xr:uid="{00000000-0005-0000-0000-00002CB50000}"/>
    <cellStyle name="Normal 70 2_AVA DVA EL" xfId="33013" xr:uid="{00000000-0005-0000-0000-00002DB50000}"/>
    <cellStyle name="Normal 70 3" xfId="8716" xr:uid="{00000000-0005-0000-0000-00002EB50000}"/>
    <cellStyle name="Normal 70 4" xfId="33014" xr:uid="{00000000-0005-0000-0000-00002FB50000}"/>
    <cellStyle name="Normal 70_AVA DVA EL" xfId="33015" xr:uid="{00000000-0005-0000-0000-000030B50000}"/>
    <cellStyle name="Normal 71" xfId="8717" xr:uid="{00000000-0005-0000-0000-000031B50000}"/>
    <cellStyle name="Normal 71 2" xfId="8718" xr:uid="{00000000-0005-0000-0000-000032B50000}"/>
    <cellStyle name="Normal 71 2 2" xfId="33016" xr:uid="{00000000-0005-0000-0000-000033B50000}"/>
    <cellStyle name="Normal 71 2 3" xfId="33017" xr:uid="{00000000-0005-0000-0000-000034B50000}"/>
    <cellStyle name="Normal 71 2_AVA DVA EL" xfId="33018" xr:uid="{00000000-0005-0000-0000-000035B50000}"/>
    <cellStyle name="Normal 71 3" xfId="8719" xr:uid="{00000000-0005-0000-0000-000036B50000}"/>
    <cellStyle name="Normal 71 4" xfId="33019" xr:uid="{00000000-0005-0000-0000-000037B50000}"/>
    <cellStyle name="Normal 71_AVA DVA EL" xfId="33020" xr:uid="{00000000-0005-0000-0000-000038B50000}"/>
    <cellStyle name="Normal 72" xfId="8720" xr:uid="{00000000-0005-0000-0000-000039B50000}"/>
    <cellStyle name="Normal 72 2" xfId="8721" xr:uid="{00000000-0005-0000-0000-00003AB50000}"/>
    <cellStyle name="Normal 72 2 2" xfId="8722" xr:uid="{00000000-0005-0000-0000-00003BB50000}"/>
    <cellStyle name="Normal 72 2 3" xfId="33021" xr:uid="{00000000-0005-0000-0000-00003CB50000}"/>
    <cellStyle name="Normal 72 2_AVA DVA EL" xfId="33022" xr:uid="{00000000-0005-0000-0000-00003DB50000}"/>
    <cellStyle name="Normal 72 3" xfId="8723" xr:uid="{00000000-0005-0000-0000-00003EB50000}"/>
    <cellStyle name="Normal 72 3 2" xfId="33023" xr:uid="{00000000-0005-0000-0000-00003FB50000}"/>
    <cellStyle name="Normal 72 3 3" xfId="33024" xr:uid="{00000000-0005-0000-0000-000040B50000}"/>
    <cellStyle name="Normal 72 3_AVA DVA EL" xfId="33025" xr:uid="{00000000-0005-0000-0000-000041B50000}"/>
    <cellStyle name="Normal 72 4" xfId="33026" xr:uid="{00000000-0005-0000-0000-000042B50000}"/>
    <cellStyle name="Normal 72 4 2" xfId="33027" xr:uid="{00000000-0005-0000-0000-000043B50000}"/>
    <cellStyle name="Normal 72 4 3" xfId="33028" xr:uid="{00000000-0005-0000-0000-000044B50000}"/>
    <cellStyle name="Normal 72 4_AVA DVA EL" xfId="33029" xr:uid="{00000000-0005-0000-0000-000045B50000}"/>
    <cellStyle name="Normal 72 5" xfId="33030" xr:uid="{00000000-0005-0000-0000-000046B50000}"/>
    <cellStyle name="Normal 72 5 2" xfId="33031" xr:uid="{00000000-0005-0000-0000-000047B50000}"/>
    <cellStyle name="Normal 72 5 3" xfId="33032" xr:uid="{00000000-0005-0000-0000-000048B50000}"/>
    <cellStyle name="Normal 72 5_AVA DVA EL" xfId="33033" xr:uid="{00000000-0005-0000-0000-000049B50000}"/>
    <cellStyle name="Normal 72 6" xfId="33034" xr:uid="{00000000-0005-0000-0000-00004AB50000}"/>
    <cellStyle name="Normal 72 6 2" xfId="33035" xr:uid="{00000000-0005-0000-0000-00004BB50000}"/>
    <cellStyle name="Normal 72 6 3" xfId="33036" xr:uid="{00000000-0005-0000-0000-00004CB50000}"/>
    <cellStyle name="Normal 72 6_AVA DVA EL" xfId="33037" xr:uid="{00000000-0005-0000-0000-00004DB50000}"/>
    <cellStyle name="Normal 72 7" xfId="33038" xr:uid="{00000000-0005-0000-0000-00004EB50000}"/>
    <cellStyle name="Normal 72 8" xfId="33039" xr:uid="{00000000-0005-0000-0000-00004FB50000}"/>
    <cellStyle name="Normal 72_AVA DVA EL" xfId="33040" xr:uid="{00000000-0005-0000-0000-000050B50000}"/>
    <cellStyle name="Normal 73" xfId="8724" xr:uid="{00000000-0005-0000-0000-000051B50000}"/>
    <cellStyle name="Normal 73 2" xfId="8725" xr:uid="{00000000-0005-0000-0000-000052B50000}"/>
    <cellStyle name="Normal 73 2 2" xfId="8726" xr:uid="{00000000-0005-0000-0000-000053B50000}"/>
    <cellStyle name="Normal 73 2 2 2" xfId="33041" xr:uid="{00000000-0005-0000-0000-000054B50000}"/>
    <cellStyle name="Normal 73 2 2 3" xfId="33042" xr:uid="{00000000-0005-0000-0000-000055B50000}"/>
    <cellStyle name="Normal 73 2 2_AVA DVA EL" xfId="33043" xr:uid="{00000000-0005-0000-0000-000056B50000}"/>
    <cellStyle name="Normal 73 2 3" xfId="33044" xr:uid="{00000000-0005-0000-0000-000057B50000}"/>
    <cellStyle name="Normal 73 2 4" xfId="33045" xr:uid="{00000000-0005-0000-0000-000058B50000}"/>
    <cellStyle name="Normal 73 2_AVA DVA EL" xfId="33046" xr:uid="{00000000-0005-0000-0000-000059B50000}"/>
    <cellStyle name="Normal 73 3" xfId="8727" xr:uid="{00000000-0005-0000-0000-00005AB50000}"/>
    <cellStyle name="Normal 73 3 2" xfId="33047" xr:uid="{00000000-0005-0000-0000-00005BB50000}"/>
    <cellStyle name="Normal 73 3 3" xfId="33048" xr:uid="{00000000-0005-0000-0000-00005CB50000}"/>
    <cellStyle name="Normal 73 3_AVA DVA EL" xfId="33049" xr:uid="{00000000-0005-0000-0000-00005DB50000}"/>
    <cellStyle name="Normal 73 4" xfId="33050" xr:uid="{00000000-0005-0000-0000-00005EB50000}"/>
    <cellStyle name="Normal 73 4 2" xfId="33051" xr:uid="{00000000-0005-0000-0000-00005FB50000}"/>
    <cellStyle name="Normal 73 4 3" xfId="33052" xr:uid="{00000000-0005-0000-0000-000060B50000}"/>
    <cellStyle name="Normal 73 4_AVA DVA EL" xfId="33053" xr:uid="{00000000-0005-0000-0000-000061B50000}"/>
    <cellStyle name="Normal 73 5" xfId="33054" xr:uid="{00000000-0005-0000-0000-000062B50000}"/>
    <cellStyle name="Normal 73 5 2" xfId="33055" xr:uid="{00000000-0005-0000-0000-000063B50000}"/>
    <cellStyle name="Normal 73 5 3" xfId="33056" xr:uid="{00000000-0005-0000-0000-000064B50000}"/>
    <cellStyle name="Normal 73 5_AVA DVA EL" xfId="33057" xr:uid="{00000000-0005-0000-0000-000065B50000}"/>
    <cellStyle name="Normal 73 6" xfId="33058" xr:uid="{00000000-0005-0000-0000-000066B50000}"/>
    <cellStyle name="Normal 73 6 2" xfId="33059" xr:uid="{00000000-0005-0000-0000-000067B50000}"/>
    <cellStyle name="Normal 73 6 3" xfId="33060" xr:uid="{00000000-0005-0000-0000-000068B50000}"/>
    <cellStyle name="Normal 73 6_AVA DVA EL" xfId="33061" xr:uid="{00000000-0005-0000-0000-000069B50000}"/>
    <cellStyle name="Normal 73 7" xfId="33062" xr:uid="{00000000-0005-0000-0000-00006AB50000}"/>
    <cellStyle name="Normal 73 8" xfId="33063" xr:uid="{00000000-0005-0000-0000-00006BB50000}"/>
    <cellStyle name="Normal 73_AVA DVA EL" xfId="33064" xr:uid="{00000000-0005-0000-0000-00006CB50000}"/>
    <cellStyle name="Normal 74" xfId="8728" xr:uid="{00000000-0005-0000-0000-00006DB50000}"/>
    <cellStyle name="Normal 74 2" xfId="8729" xr:uid="{00000000-0005-0000-0000-00006EB50000}"/>
    <cellStyle name="Normal 74 2 2" xfId="8730" xr:uid="{00000000-0005-0000-0000-00006FB50000}"/>
    <cellStyle name="Normal 74 2 3" xfId="33065" xr:uid="{00000000-0005-0000-0000-000070B50000}"/>
    <cellStyle name="Normal 74 2_AVA DVA EL" xfId="33066" xr:uid="{00000000-0005-0000-0000-000071B50000}"/>
    <cellStyle name="Normal 74 3" xfId="8731" xr:uid="{00000000-0005-0000-0000-000072B50000}"/>
    <cellStyle name="Normal 74 3 2" xfId="33067" xr:uid="{00000000-0005-0000-0000-000073B50000}"/>
    <cellStyle name="Normal 74 3 3" xfId="33068" xr:uid="{00000000-0005-0000-0000-000074B50000}"/>
    <cellStyle name="Normal 74 3_AVA DVA EL" xfId="33069" xr:uid="{00000000-0005-0000-0000-000075B50000}"/>
    <cellStyle name="Normal 74 4" xfId="33070" xr:uid="{00000000-0005-0000-0000-000076B50000}"/>
    <cellStyle name="Normal 74 4 2" xfId="33071" xr:uid="{00000000-0005-0000-0000-000077B50000}"/>
    <cellStyle name="Normal 74 4 3" xfId="33072" xr:uid="{00000000-0005-0000-0000-000078B50000}"/>
    <cellStyle name="Normal 74 4_AVA DVA EL" xfId="33073" xr:uid="{00000000-0005-0000-0000-000079B50000}"/>
    <cellStyle name="Normal 74 5" xfId="33074" xr:uid="{00000000-0005-0000-0000-00007AB50000}"/>
    <cellStyle name="Normal 74 5 2" xfId="33075" xr:uid="{00000000-0005-0000-0000-00007BB50000}"/>
    <cellStyle name="Normal 74 5 3" xfId="33076" xr:uid="{00000000-0005-0000-0000-00007CB50000}"/>
    <cellStyle name="Normal 74 5_AVA DVA EL" xfId="33077" xr:uid="{00000000-0005-0000-0000-00007DB50000}"/>
    <cellStyle name="Normal 74 6" xfId="33078" xr:uid="{00000000-0005-0000-0000-00007EB50000}"/>
    <cellStyle name="Normal 74 6 2" xfId="33079" xr:uid="{00000000-0005-0000-0000-00007FB50000}"/>
    <cellStyle name="Normal 74 6 3" xfId="33080" xr:uid="{00000000-0005-0000-0000-000080B50000}"/>
    <cellStyle name="Normal 74 6_AVA DVA EL" xfId="33081" xr:uid="{00000000-0005-0000-0000-000081B50000}"/>
    <cellStyle name="Normal 74 7" xfId="33082" xr:uid="{00000000-0005-0000-0000-000082B50000}"/>
    <cellStyle name="Normal 74 8" xfId="33083" xr:uid="{00000000-0005-0000-0000-000083B50000}"/>
    <cellStyle name="Normal 74_AVA DVA EL" xfId="33084" xr:uid="{00000000-0005-0000-0000-000084B50000}"/>
    <cellStyle name="Normal 75" xfId="8732" xr:uid="{00000000-0005-0000-0000-000085B50000}"/>
    <cellStyle name="Normal 75 2" xfId="8733" xr:uid="{00000000-0005-0000-0000-000086B50000}"/>
    <cellStyle name="Normal 75 2 2" xfId="33085" xr:uid="{00000000-0005-0000-0000-000087B50000}"/>
    <cellStyle name="Normal 75 2 3" xfId="33086" xr:uid="{00000000-0005-0000-0000-000088B50000}"/>
    <cellStyle name="Normal 75 2_AVA DVA EL" xfId="33087" xr:uid="{00000000-0005-0000-0000-000089B50000}"/>
    <cellStyle name="Normal 75 3" xfId="33088" xr:uid="{00000000-0005-0000-0000-00008AB50000}"/>
    <cellStyle name="Normal 75 4" xfId="33089" xr:uid="{00000000-0005-0000-0000-00008BB50000}"/>
    <cellStyle name="Normal 75_AVA DVA EL" xfId="33090" xr:uid="{00000000-0005-0000-0000-00008CB50000}"/>
    <cellStyle name="Normal 76" xfId="8734" xr:uid="{00000000-0005-0000-0000-00008DB50000}"/>
    <cellStyle name="Normal 76 2" xfId="8735" xr:uid="{00000000-0005-0000-0000-00008EB50000}"/>
    <cellStyle name="Normal 76 2 2" xfId="8736" xr:uid="{00000000-0005-0000-0000-00008FB50000}"/>
    <cellStyle name="Normal 76 2 2 2" xfId="8737" xr:uid="{00000000-0005-0000-0000-000090B50000}"/>
    <cellStyle name="Normal 76 2 2_CR4_19" xfId="8738" xr:uid="{00000000-0005-0000-0000-000091B50000}"/>
    <cellStyle name="Normal 76 2 3" xfId="8739" xr:uid="{00000000-0005-0000-0000-000092B50000}"/>
    <cellStyle name="Normal 76 2 3 2" xfId="8740" xr:uid="{00000000-0005-0000-0000-000093B50000}"/>
    <cellStyle name="Normal 76 2 3_CR4_19" xfId="8741" xr:uid="{00000000-0005-0000-0000-000094B50000}"/>
    <cellStyle name="Normal 76 2 4" xfId="8742" xr:uid="{00000000-0005-0000-0000-000095B50000}"/>
    <cellStyle name="Normal 76 2_AVA DVA EL" xfId="33091" xr:uid="{00000000-0005-0000-0000-000096B50000}"/>
    <cellStyle name="Normal 76 3" xfId="8743" xr:uid="{00000000-0005-0000-0000-000097B50000}"/>
    <cellStyle name="Normal 76 4" xfId="33092" xr:uid="{00000000-0005-0000-0000-000098B50000}"/>
    <cellStyle name="Normal 76_AVA DVA EL" xfId="33093" xr:uid="{00000000-0005-0000-0000-000099B50000}"/>
    <cellStyle name="Normal 77" xfId="8744" xr:uid="{00000000-0005-0000-0000-00009AB50000}"/>
    <cellStyle name="Normal 77 2" xfId="8745" xr:uid="{00000000-0005-0000-0000-00009BB50000}"/>
    <cellStyle name="Normal 77 2 2" xfId="33094" xr:uid="{00000000-0005-0000-0000-00009CB50000}"/>
    <cellStyle name="Normal 77 2 3" xfId="33095" xr:uid="{00000000-0005-0000-0000-00009DB50000}"/>
    <cellStyle name="Normal 77 2_AVA DVA EL" xfId="33096" xr:uid="{00000000-0005-0000-0000-00009EB50000}"/>
    <cellStyle name="Normal 77 3" xfId="33097" xr:uid="{00000000-0005-0000-0000-00009FB50000}"/>
    <cellStyle name="Normal 77 3 2" xfId="33098" xr:uid="{00000000-0005-0000-0000-0000A0B50000}"/>
    <cellStyle name="Normal 77 3 3" xfId="33099" xr:uid="{00000000-0005-0000-0000-0000A1B50000}"/>
    <cellStyle name="Normal 77 3_AVA DVA EL" xfId="33100" xr:uid="{00000000-0005-0000-0000-0000A2B50000}"/>
    <cellStyle name="Normal 77 4" xfId="33101" xr:uid="{00000000-0005-0000-0000-0000A3B50000}"/>
    <cellStyle name="Normal 77 5" xfId="33102" xr:uid="{00000000-0005-0000-0000-0000A4B50000}"/>
    <cellStyle name="Normal 77_AVA DVA EL" xfId="33103" xr:uid="{00000000-0005-0000-0000-0000A5B50000}"/>
    <cellStyle name="Normal 78" xfId="8746" xr:uid="{00000000-0005-0000-0000-0000A6B50000}"/>
    <cellStyle name="Normal 78 2" xfId="8747" xr:uid="{00000000-0005-0000-0000-0000A7B50000}"/>
    <cellStyle name="Normal 78 2 2" xfId="33104" xr:uid="{00000000-0005-0000-0000-0000A8B50000}"/>
    <cellStyle name="Normal 78 2 3" xfId="33105" xr:uid="{00000000-0005-0000-0000-0000A9B50000}"/>
    <cellStyle name="Normal 78 2_AVA DVA EL" xfId="33106" xr:uid="{00000000-0005-0000-0000-0000AAB50000}"/>
    <cellStyle name="Normal 78 3" xfId="33107" xr:uid="{00000000-0005-0000-0000-0000ABB50000}"/>
    <cellStyle name="Normal 78 4" xfId="33108" xr:uid="{00000000-0005-0000-0000-0000ACB50000}"/>
    <cellStyle name="Normal 78_AVA DVA EL" xfId="33109" xr:uid="{00000000-0005-0000-0000-0000ADB50000}"/>
    <cellStyle name="Normal 79" xfId="8748" xr:uid="{00000000-0005-0000-0000-0000AEB50000}"/>
    <cellStyle name="Normal 79 2" xfId="8749" xr:uid="{00000000-0005-0000-0000-0000AFB50000}"/>
    <cellStyle name="Normal 79 2 2" xfId="33110" xr:uid="{00000000-0005-0000-0000-0000B0B50000}"/>
    <cellStyle name="Normal 79 2 3" xfId="33111" xr:uid="{00000000-0005-0000-0000-0000B1B50000}"/>
    <cellStyle name="Normal 79 2_AVA DVA EL" xfId="33112" xr:uid="{00000000-0005-0000-0000-0000B2B50000}"/>
    <cellStyle name="Normal 79 3" xfId="33113" xr:uid="{00000000-0005-0000-0000-0000B3B50000}"/>
    <cellStyle name="Normal 79 4" xfId="33114" xr:uid="{00000000-0005-0000-0000-0000B4B50000}"/>
    <cellStyle name="Normal 79_AVA DVA EL" xfId="33115" xr:uid="{00000000-0005-0000-0000-0000B5B50000}"/>
    <cellStyle name="Normal 8" xfId="8750" xr:uid="{00000000-0005-0000-0000-0000B6B50000}"/>
    <cellStyle name="Normal 8 10" xfId="33116" xr:uid="{00000000-0005-0000-0000-0000B7B50000}"/>
    <cellStyle name="Normal 8 10 2" xfId="33117" xr:uid="{00000000-0005-0000-0000-0000B8B50000}"/>
    <cellStyle name="Normal 8 10 2 2" xfId="33118" xr:uid="{00000000-0005-0000-0000-0000B9B50000}"/>
    <cellStyle name="Normal 8 10 2 3" xfId="33119" xr:uid="{00000000-0005-0000-0000-0000BAB50000}"/>
    <cellStyle name="Normal 8 10 2_AVA DVA EL" xfId="33120" xr:uid="{00000000-0005-0000-0000-0000BBB50000}"/>
    <cellStyle name="Normal 8 10 3" xfId="33121" xr:uid="{00000000-0005-0000-0000-0000BCB50000}"/>
    <cellStyle name="Normal 8 10 4" xfId="33122" xr:uid="{00000000-0005-0000-0000-0000BDB50000}"/>
    <cellStyle name="Normal 8 10_AVA DVA EL" xfId="33123" xr:uid="{00000000-0005-0000-0000-0000BEB50000}"/>
    <cellStyle name="Normal 8 11" xfId="33124" xr:uid="{00000000-0005-0000-0000-0000BFB50000}"/>
    <cellStyle name="Normal 8 11 2" xfId="33125" xr:uid="{00000000-0005-0000-0000-0000C0B50000}"/>
    <cellStyle name="Normal 8 11 2 2" xfId="33126" xr:uid="{00000000-0005-0000-0000-0000C1B50000}"/>
    <cellStyle name="Normal 8 11 2 3" xfId="33127" xr:uid="{00000000-0005-0000-0000-0000C2B50000}"/>
    <cellStyle name="Normal 8 11 2_AVA DVA EL" xfId="33128" xr:uid="{00000000-0005-0000-0000-0000C3B50000}"/>
    <cellStyle name="Normal 8 11 3" xfId="33129" xr:uid="{00000000-0005-0000-0000-0000C4B50000}"/>
    <cellStyle name="Normal 8 11 3 2" xfId="33130" xr:uid="{00000000-0005-0000-0000-0000C5B50000}"/>
    <cellStyle name="Normal 8 11 3 3" xfId="33131" xr:uid="{00000000-0005-0000-0000-0000C6B50000}"/>
    <cellStyle name="Normal 8 11 3_AVA DVA EL" xfId="33132" xr:uid="{00000000-0005-0000-0000-0000C7B50000}"/>
    <cellStyle name="Normal 8 11 4" xfId="33133" xr:uid="{00000000-0005-0000-0000-0000C8B50000}"/>
    <cellStyle name="Normal 8 11 5" xfId="33134" xr:uid="{00000000-0005-0000-0000-0000C9B50000}"/>
    <cellStyle name="Normal 8 11_AVA DVA EL" xfId="33135" xr:uid="{00000000-0005-0000-0000-0000CAB50000}"/>
    <cellStyle name="Normal 8 12" xfId="33136" xr:uid="{00000000-0005-0000-0000-0000CBB50000}"/>
    <cellStyle name="Normal 8 12 2" xfId="33137" xr:uid="{00000000-0005-0000-0000-0000CCB50000}"/>
    <cellStyle name="Normal 8 12 2 2" xfId="33138" xr:uid="{00000000-0005-0000-0000-0000CDB50000}"/>
    <cellStyle name="Normal 8 12 2 3" xfId="33139" xr:uid="{00000000-0005-0000-0000-0000CEB50000}"/>
    <cellStyle name="Normal 8 12 2_AVA DVA EL" xfId="33140" xr:uid="{00000000-0005-0000-0000-0000CFB50000}"/>
    <cellStyle name="Normal 8 12 3" xfId="33141" xr:uid="{00000000-0005-0000-0000-0000D0B50000}"/>
    <cellStyle name="Normal 8 12 4" xfId="33142" xr:uid="{00000000-0005-0000-0000-0000D1B50000}"/>
    <cellStyle name="Normal 8 12_AVA DVA EL" xfId="33143" xr:uid="{00000000-0005-0000-0000-0000D2B50000}"/>
    <cellStyle name="Normal 8 13" xfId="33144" xr:uid="{00000000-0005-0000-0000-0000D3B50000}"/>
    <cellStyle name="Normal 8 13 2" xfId="33145" xr:uid="{00000000-0005-0000-0000-0000D4B50000}"/>
    <cellStyle name="Normal 8 13 2 2" xfId="33146" xr:uid="{00000000-0005-0000-0000-0000D5B50000}"/>
    <cellStyle name="Normal 8 13 2 3" xfId="33147" xr:uid="{00000000-0005-0000-0000-0000D6B50000}"/>
    <cellStyle name="Normal 8 13 2_AVA DVA EL" xfId="33148" xr:uid="{00000000-0005-0000-0000-0000D7B50000}"/>
    <cellStyle name="Normal 8 13 3" xfId="33149" xr:uid="{00000000-0005-0000-0000-0000D8B50000}"/>
    <cellStyle name="Normal 8 13 4" xfId="33150" xr:uid="{00000000-0005-0000-0000-0000D9B50000}"/>
    <cellStyle name="Normal 8 13_AVA DVA EL" xfId="33151" xr:uid="{00000000-0005-0000-0000-0000DAB50000}"/>
    <cellStyle name="Normal 8 14" xfId="33152" xr:uid="{00000000-0005-0000-0000-0000DBB50000}"/>
    <cellStyle name="Normal 8 14 2" xfId="33153" xr:uid="{00000000-0005-0000-0000-0000DCB50000}"/>
    <cellStyle name="Normal 8 14 2 2" xfId="33154" xr:uid="{00000000-0005-0000-0000-0000DDB50000}"/>
    <cellStyle name="Normal 8 14 2 3" xfId="33155" xr:uid="{00000000-0005-0000-0000-0000DEB50000}"/>
    <cellStyle name="Normal 8 14 2_AVA DVA EL" xfId="33156" xr:uid="{00000000-0005-0000-0000-0000DFB50000}"/>
    <cellStyle name="Normal 8 14 3" xfId="33157" xr:uid="{00000000-0005-0000-0000-0000E0B50000}"/>
    <cellStyle name="Normal 8 14 4" xfId="33158" xr:uid="{00000000-0005-0000-0000-0000E1B50000}"/>
    <cellStyle name="Normal 8 14_AVA DVA EL" xfId="33159" xr:uid="{00000000-0005-0000-0000-0000E2B50000}"/>
    <cellStyle name="Normal 8 15" xfId="33160" xr:uid="{00000000-0005-0000-0000-0000E3B50000}"/>
    <cellStyle name="Normal 8 15 2" xfId="33161" xr:uid="{00000000-0005-0000-0000-0000E4B50000}"/>
    <cellStyle name="Normal 8 15 3" xfId="33162" xr:uid="{00000000-0005-0000-0000-0000E5B50000}"/>
    <cellStyle name="Normal 8 15_AVA DVA EL" xfId="33163" xr:uid="{00000000-0005-0000-0000-0000E6B50000}"/>
    <cellStyle name="Normal 8 16" xfId="33164" xr:uid="{00000000-0005-0000-0000-0000E7B50000}"/>
    <cellStyle name="Normal 8 16 2" xfId="33165" xr:uid="{00000000-0005-0000-0000-0000E8B50000}"/>
    <cellStyle name="Normal 8 16 3" xfId="33166" xr:uid="{00000000-0005-0000-0000-0000E9B50000}"/>
    <cellStyle name="Normal 8 16_AVA DVA EL" xfId="33167" xr:uid="{00000000-0005-0000-0000-0000EAB50000}"/>
    <cellStyle name="Normal 8 17" xfId="33168" xr:uid="{00000000-0005-0000-0000-0000EBB50000}"/>
    <cellStyle name="Normal 8 17 2" xfId="33169" xr:uid="{00000000-0005-0000-0000-0000ECB50000}"/>
    <cellStyle name="Normal 8 17 3" xfId="33170" xr:uid="{00000000-0005-0000-0000-0000EDB50000}"/>
    <cellStyle name="Normal 8 17_AVA DVA EL" xfId="33171" xr:uid="{00000000-0005-0000-0000-0000EEB50000}"/>
    <cellStyle name="Normal 8 18" xfId="33172" xr:uid="{00000000-0005-0000-0000-0000EFB50000}"/>
    <cellStyle name="Normal 8 19" xfId="33173" xr:uid="{00000000-0005-0000-0000-0000F0B50000}"/>
    <cellStyle name="Normal 8 2" xfId="8751" xr:uid="{00000000-0005-0000-0000-0000F1B50000}"/>
    <cellStyle name="Normal 8 2 10" xfId="33174" xr:uid="{00000000-0005-0000-0000-0000F2B50000}"/>
    <cellStyle name="Normal 8 2 10 2" xfId="33175" xr:uid="{00000000-0005-0000-0000-0000F3B50000}"/>
    <cellStyle name="Normal 8 2 10 2 2" xfId="33176" xr:uid="{00000000-0005-0000-0000-0000F4B50000}"/>
    <cellStyle name="Normal 8 2 10 2 3" xfId="33177" xr:uid="{00000000-0005-0000-0000-0000F5B50000}"/>
    <cellStyle name="Normal 8 2 10 2_AVA DVA EL" xfId="33178" xr:uid="{00000000-0005-0000-0000-0000F6B50000}"/>
    <cellStyle name="Normal 8 2 10 3" xfId="33179" xr:uid="{00000000-0005-0000-0000-0000F7B50000}"/>
    <cellStyle name="Normal 8 2 10 3 2" xfId="33180" xr:uid="{00000000-0005-0000-0000-0000F8B50000}"/>
    <cellStyle name="Normal 8 2 10 3 3" xfId="33181" xr:uid="{00000000-0005-0000-0000-0000F9B50000}"/>
    <cellStyle name="Normal 8 2 10 3_AVA DVA EL" xfId="33182" xr:uid="{00000000-0005-0000-0000-0000FAB50000}"/>
    <cellStyle name="Normal 8 2 10 4" xfId="33183" xr:uid="{00000000-0005-0000-0000-0000FBB50000}"/>
    <cellStyle name="Normal 8 2 10 5" xfId="33184" xr:uid="{00000000-0005-0000-0000-0000FCB50000}"/>
    <cellStyle name="Normal 8 2 10_AVA DVA EL" xfId="33185" xr:uid="{00000000-0005-0000-0000-0000FDB50000}"/>
    <cellStyle name="Normal 8 2 11" xfId="33186" xr:uid="{00000000-0005-0000-0000-0000FEB50000}"/>
    <cellStyle name="Normal 8 2 11 2" xfId="33187" xr:uid="{00000000-0005-0000-0000-0000FFB50000}"/>
    <cellStyle name="Normal 8 2 11 2 2" xfId="33188" xr:uid="{00000000-0005-0000-0000-000000B60000}"/>
    <cellStyle name="Normal 8 2 11 2 3" xfId="33189" xr:uid="{00000000-0005-0000-0000-000001B60000}"/>
    <cellStyle name="Normal 8 2 11 2_AVA DVA EL" xfId="33190" xr:uid="{00000000-0005-0000-0000-000002B60000}"/>
    <cellStyle name="Normal 8 2 11 3" xfId="33191" xr:uid="{00000000-0005-0000-0000-000003B60000}"/>
    <cellStyle name="Normal 8 2 11 4" xfId="33192" xr:uid="{00000000-0005-0000-0000-000004B60000}"/>
    <cellStyle name="Normal 8 2 11_AVA DVA EL" xfId="33193" xr:uid="{00000000-0005-0000-0000-000005B60000}"/>
    <cellStyle name="Normal 8 2 12" xfId="33194" xr:uid="{00000000-0005-0000-0000-000006B60000}"/>
    <cellStyle name="Normal 8 2 12 2" xfId="33195" xr:uid="{00000000-0005-0000-0000-000007B60000}"/>
    <cellStyle name="Normal 8 2 12 2 2" xfId="33196" xr:uid="{00000000-0005-0000-0000-000008B60000}"/>
    <cellStyle name="Normal 8 2 12 2 3" xfId="33197" xr:uid="{00000000-0005-0000-0000-000009B60000}"/>
    <cellStyle name="Normal 8 2 12 2_AVA DVA EL" xfId="33198" xr:uid="{00000000-0005-0000-0000-00000AB60000}"/>
    <cellStyle name="Normal 8 2 12 3" xfId="33199" xr:uid="{00000000-0005-0000-0000-00000BB60000}"/>
    <cellStyle name="Normal 8 2 12 4" xfId="33200" xr:uid="{00000000-0005-0000-0000-00000CB60000}"/>
    <cellStyle name="Normal 8 2 12_AVA DVA EL" xfId="33201" xr:uid="{00000000-0005-0000-0000-00000DB60000}"/>
    <cellStyle name="Normal 8 2 13" xfId="33202" xr:uid="{00000000-0005-0000-0000-00000EB60000}"/>
    <cellStyle name="Normal 8 2 13 2" xfId="33203" xr:uid="{00000000-0005-0000-0000-00000FB60000}"/>
    <cellStyle name="Normal 8 2 13 3" xfId="33204" xr:uid="{00000000-0005-0000-0000-000010B60000}"/>
    <cellStyle name="Normal 8 2 13_AVA DVA EL" xfId="33205" xr:uid="{00000000-0005-0000-0000-000011B60000}"/>
    <cellStyle name="Normal 8 2 14" xfId="33206" xr:uid="{00000000-0005-0000-0000-000012B60000}"/>
    <cellStyle name="Normal 8 2 14 2" xfId="33207" xr:uid="{00000000-0005-0000-0000-000013B60000}"/>
    <cellStyle name="Normal 8 2 14 3" xfId="33208" xr:uid="{00000000-0005-0000-0000-000014B60000}"/>
    <cellStyle name="Normal 8 2 14_AVA DVA EL" xfId="33209" xr:uid="{00000000-0005-0000-0000-000015B60000}"/>
    <cellStyle name="Normal 8 2 15" xfId="33210" xr:uid="{00000000-0005-0000-0000-000016B60000}"/>
    <cellStyle name="Normal 8 2 15 2" xfId="33211" xr:uid="{00000000-0005-0000-0000-000017B60000}"/>
    <cellStyle name="Normal 8 2 15_AVA DVA EL" xfId="33212" xr:uid="{00000000-0005-0000-0000-000018B60000}"/>
    <cellStyle name="Normal 8 2 16" xfId="33213" xr:uid="{00000000-0005-0000-0000-000019B60000}"/>
    <cellStyle name="Normal 8 2 17" xfId="33214" xr:uid="{00000000-0005-0000-0000-00001AB60000}"/>
    <cellStyle name="Normal 8 2 18" xfId="50964" xr:uid="{00000000-0005-0000-0000-00001BB60000}"/>
    <cellStyle name="Normal 8 2 19" xfId="50965" xr:uid="{00000000-0005-0000-0000-00001CB60000}"/>
    <cellStyle name="Normal 8 2 2" xfId="8752" xr:uid="{00000000-0005-0000-0000-00001DB60000}"/>
    <cellStyle name="Normal 8 2 2 10" xfId="33215" xr:uid="{00000000-0005-0000-0000-00001EB60000}"/>
    <cellStyle name="Normal 8 2 2 10 2" xfId="33216" xr:uid="{00000000-0005-0000-0000-00001FB60000}"/>
    <cellStyle name="Normal 8 2 2 10_AVA DVA EL" xfId="33217" xr:uid="{00000000-0005-0000-0000-000020B60000}"/>
    <cellStyle name="Normal 8 2 2 11" xfId="33218" xr:uid="{00000000-0005-0000-0000-000021B60000}"/>
    <cellStyle name="Normal 8 2 2 12" xfId="50966" xr:uid="{00000000-0005-0000-0000-000022B60000}"/>
    <cellStyle name="Normal 8 2 2 13" xfId="50967" xr:uid="{00000000-0005-0000-0000-000023B60000}"/>
    <cellStyle name="Normal 8 2 2 14" xfId="50968" xr:uid="{00000000-0005-0000-0000-000024B60000}"/>
    <cellStyle name="Normal 8 2 2 2" xfId="8753" xr:uid="{00000000-0005-0000-0000-000025B60000}"/>
    <cellStyle name="Normal 8 2 2 2 2" xfId="8754" xr:uid="{00000000-0005-0000-0000-000026B60000}"/>
    <cellStyle name="Normal 8 2 2 2 2 2" xfId="33219" xr:uid="{00000000-0005-0000-0000-000027B60000}"/>
    <cellStyle name="Normal 8 2 2 2 2 2 2" xfId="33220" xr:uid="{00000000-0005-0000-0000-000028B60000}"/>
    <cellStyle name="Normal 8 2 2 2 2 2_AVA DVA EL" xfId="33221" xr:uid="{00000000-0005-0000-0000-000029B60000}"/>
    <cellStyle name="Normal 8 2 2 2 2 3" xfId="33222" xr:uid="{00000000-0005-0000-0000-00002AB60000}"/>
    <cellStyle name="Normal 8 2 2 2 2 4" xfId="50969" xr:uid="{00000000-0005-0000-0000-00002BB60000}"/>
    <cellStyle name="Normal 8 2 2 2 2 5" xfId="50970" xr:uid="{00000000-0005-0000-0000-00002CB60000}"/>
    <cellStyle name="Normal 8 2 2 2 2 6" xfId="50971" xr:uid="{00000000-0005-0000-0000-00002DB60000}"/>
    <cellStyle name="Normal 8 2 2 2 2_Balanse bankkonsern" xfId="33223" xr:uid="{00000000-0005-0000-0000-00002EB60000}"/>
    <cellStyle name="Normal 8 2 2 2 3" xfId="8755" xr:uid="{00000000-0005-0000-0000-00002FB60000}"/>
    <cellStyle name="Normal 8 2 2 2 3 2" xfId="33224" xr:uid="{00000000-0005-0000-0000-000030B60000}"/>
    <cellStyle name="Normal 8 2 2 2 3 2 2" xfId="33225" xr:uid="{00000000-0005-0000-0000-000031B60000}"/>
    <cellStyle name="Normal 8 2 2 2 3 2_AVA DVA EL" xfId="33226" xr:uid="{00000000-0005-0000-0000-000032B60000}"/>
    <cellStyle name="Normal 8 2 2 2 3 3" xfId="33227" xr:uid="{00000000-0005-0000-0000-000033B60000}"/>
    <cellStyle name="Normal 8 2 2 2 3 4" xfId="50972" xr:uid="{00000000-0005-0000-0000-000034B60000}"/>
    <cellStyle name="Normal 8 2 2 2 3 5" xfId="50973" xr:uid="{00000000-0005-0000-0000-000035B60000}"/>
    <cellStyle name="Normal 8 2 2 2 3 6" xfId="50974" xr:uid="{00000000-0005-0000-0000-000036B60000}"/>
    <cellStyle name="Normal 8 2 2 2 3_Balanse bankkonsern" xfId="33228" xr:uid="{00000000-0005-0000-0000-000037B60000}"/>
    <cellStyle name="Normal 8 2 2 2 4" xfId="33229" xr:uid="{00000000-0005-0000-0000-000038B60000}"/>
    <cellStyle name="Normal 8 2 2 2 4 2" xfId="33230" xr:uid="{00000000-0005-0000-0000-000039B60000}"/>
    <cellStyle name="Normal 8 2 2 2 4 2 2" xfId="33231" xr:uid="{00000000-0005-0000-0000-00003AB60000}"/>
    <cellStyle name="Normal 8 2 2 2 4 2_AVA DVA EL" xfId="33232" xr:uid="{00000000-0005-0000-0000-00003BB60000}"/>
    <cellStyle name="Normal 8 2 2 2 4 3" xfId="33233" xr:uid="{00000000-0005-0000-0000-00003CB60000}"/>
    <cellStyle name="Normal 8 2 2 2 4 4" xfId="33234" xr:uid="{00000000-0005-0000-0000-00003DB60000}"/>
    <cellStyle name="Normal 8 2 2 2 4 5" xfId="50975" xr:uid="{00000000-0005-0000-0000-00003EB60000}"/>
    <cellStyle name="Normal 8 2 2 2 4_AVA DVA EL" xfId="33235" xr:uid="{00000000-0005-0000-0000-00003FB60000}"/>
    <cellStyle name="Normal 8 2 2 2 5" xfId="33236" xr:uid="{00000000-0005-0000-0000-000040B60000}"/>
    <cellStyle name="Normal 8 2 2 2 5 2" xfId="33237" xr:uid="{00000000-0005-0000-0000-000041B60000}"/>
    <cellStyle name="Normal 8 2 2 2 5 3" xfId="33238" xr:uid="{00000000-0005-0000-0000-000042B60000}"/>
    <cellStyle name="Normal 8 2 2 2 5 4" xfId="50976" xr:uid="{00000000-0005-0000-0000-000043B60000}"/>
    <cellStyle name="Normal 8 2 2 2 5_AVA DVA EL" xfId="33239" xr:uid="{00000000-0005-0000-0000-000044B60000}"/>
    <cellStyle name="Normal 8 2 2 2 6" xfId="33240" xr:uid="{00000000-0005-0000-0000-000045B60000}"/>
    <cellStyle name="Normal 8 2 2 2 6 2" xfId="33241" xr:uid="{00000000-0005-0000-0000-000046B60000}"/>
    <cellStyle name="Normal 8 2 2 2 6_AVA DVA EL" xfId="33242" xr:uid="{00000000-0005-0000-0000-000047B60000}"/>
    <cellStyle name="Normal 8 2 2 2 7" xfId="33243" xr:uid="{00000000-0005-0000-0000-000048B60000}"/>
    <cellStyle name="Normal 8 2 2 2 8" xfId="50977" xr:uid="{00000000-0005-0000-0000-000049B60000}"/>
    <cellStyle name="Normal 8 2 2 2 9" xfId="50978" xr:uid="{00000000-0005-0000-0000-00004AB60000}"/>
    <cellStyle name="Normal 8 2 2 2_Balanse bankkonsern" xfId="33244" xr:uid="{00000000-0005-0000-0000-00004BB60000}"/>
    <cellStyle name="Normal 8 2 2 3" xfId="8756" xr:uid="{00000000-0005-0000-0000-00004CB60000}"/>
    <cellStyle name="Normal 8 2 2 3 2" xfId="8757" xr:uid="{00000000-0005-0000-0000-00004DB60000}"/>
    <cellStyle name="Normal 8 2 2 3 3" xfId="8758" xr:uid="{00000000-0005-0000-0000-00004EB60000}"/>
    <cellStyle name="Normal 8 2 2 3 4" xfId="33245" xr:uid="{00000000-0005-0000-0000-00004FB60000}"/>
    <cellStyle name="Normal 8 2 2 3 4 2" xfId="33246" xr:uid="{00000000-0005-0000-0000-000050B60000}"/>
    <cellStyle name="Normal 8 2 2 3 4 3" xfId="33247" xr:uid="{00000000-0005-0000-0000-000051B60000}"/>
    <cellStyle name="Normal 8 2 2 3 4_AVA DVA EL" xfId="33248" xr:uid="{00000000-0005-0000-0000-000052B60000}"/>
    <cellStyle name="Normal 8 2 2 3 5" xfId="33249" xr:uid="{00000000-0005-0000-0000-000053B60000}"/>
    <cellStyle name="Normal 8 2 2 3 5 2" xfId="33250" xr:uid="{00000000-0005-0000-0000-000054B60000}"/>
    <cellStyle name="Normal 8 2 2 3 5_AVA DVA EL" xfId="33251" xr:uid="{00000000-0005-0000-0000-000055B60000}"/>
    <cellStyle name="Normal 8 2 2 3 6" xfId="33252" xr:uid="{00000000-0005-0000-0000-000056B60000}"/>
    <cellStyle name="Normal 8 2 2 3 7" xfId="33253" xr:uid="{00000000-0005-0000-0000-000057B60000}"/>
    <cellStyle name="Normal 8 2 2 3 8" xfId="50979" xr:uid="{00000000-0005-0000-0000-000058B60000}"/>
    <cellStyle name="Normal 8 2 2 3_Balanse bankkonsern" xfId="33254" xr:uid="{00000000-0005-0000-0000-000059B60000}"/>
    <cellStyle name="Normal 8 2 2 4" xfId="8759" xr:uid="{00000000-0005-0000-0000-00005AB60000}"/>
    <cellStyle name="Normal 8 2 2 4 2" xfId="8760" xr:uid="{00000000-0005-0000-0000-00005BB60000}"/>
    <cellStyle name="Normal 8 2 2 4 3" xfId="8761" xr:uid="{00000000-0005-0000-0000-00005CB60000}"/>
    <cellStyle name="Normal 8 2 2 4 4" xfId="33255" xr:uid="{00000000-0005-0000-0000-00005DB60000}"/>
    <cellStyle name="Normal 8 2 2 4 4 2" xfId="33256" xr:uid="{00000000-0005-0000-0000-00005EB60000}"/>
    <cellStyle name="Normal 8 2 2 4 4 3" xfId="33257" xr:uid="{00000000-0005-0000-0000-00005FB60000}"/>
    <cellStyle name="Normal 8 2 2 4 4_AVA DVA EL" xfId="33258" xr:uid="{00000000-0005-0000-0000-000060B60000}"/>
    <cellStyle name="Normal 8 2 2 4 5" xfId="33259" xr:uid="{00000000-0005-0000-0000-000061B60000}"/>
    <cellStyle name="Normal 8 2 2 4 5 2" xfId="33260" xr:uid="{00000000-0005-0000-0000-000062B60000}"/>
    <cellStyle name="Normal 8 2 2 4 5_AVA DVA EL" xfId="33261" xr:uid="{00000000-0005-0000-0000-000063B60000}"/>
    <cellStyle name="Normal 8 2 2 4 6" xfId="33262" xr:uid="{00000000-0005-0000-0000-000064B60000}"/>
    <cellStyle name="Normal 8 2 2 4 7" xfId="33263" xr:uid="{00000000-0005-0000-0000-000065B60000}"/>
    <cellStyle name="Normal 8 2 2 4 8" xfId="50980" xr:uid="{00000000-0005-0000-0000-000066B60000}"/>
    <cellStyle name="Normal 8 2 2 4_Balanse bankkonsern" xfId="33264" xr:uid="{00000000-0005-0000-0000-000067B60000}"/>
    <cellStyle name="Normal 8 2 2 5" xfId="8762" xr:uid="{00000000-0005-0000-0000-000068B60000}"/>
    <cellStyle name="Normal 8 2 2 5 2" xfId="8763" xr:uid="{00000000-0005-0000-0000-000069B60000}"/>
    <cellStyle name="Normal 8 2 2 5 2 2" xfId="8764" xr:uid="{00000000-0005-0000-0000-00006AB60000}"/>
    <cellStyle name="Normal 8 2 2 5 2 2 2" xfId="8765" xr:uid="{00000000-0005-0000-0000-00006BB60000}"/>
    <cellStyle name="Normal 8 2 2 5 2 2_CR4_19" xfId="8766" xr:uid="{00000000-0005-0000-0000-00006CB60000}"/>
    <cellStyle name="Normal 8 2 2 5 2 3" xfId="8767" xr:uid="{00000000-0005-0000-0000-00006DB60000}"/>
    <cellStyle name="Normal 8 2 2 5 2_AVA DVA EL" xfId="33265" xr:uid="{00000000-0005-0000-0000-00006EB60000}"/>
    <cellStyle name="Normal 8 2 2 5 3" xfId="8768" xr:uid="{00000000-0005-0000-0000-00006FB60000}"/>
    <cellStyle name="Normal 8 2 2 5 3 2" xfId="8769" xr:uid="{00000000-0005-0000-0000-000070B60000}"/>
    <cellStyle name="Normal 8 2 2 5 3 2 2" xfId="8770" xr:uid="{00000000-0005-0000-0000-000071B60000}"/>
    <cellStyle name="Normal 8 2 2 5 3 2_CR4_19" xfId="8771" xr:uid="{00000000-0005-0000-0000-000072B60000}"/>
    <cellStyle name="Normal 8 2 2 5 3 3" xfId="8772" xr:uid="{00000000-0005-0000-0000-000073B60000}"/>
    <cellStyle name="Normal 8 2 2 5 3_AVA DVA EL" xfId="33266" xr:uid="{00000000-0005-0000-0000-000074B60000}"/>
    <cellStyle name="Normal 8 2 2 5 4" xfId="33267" xr:uid="{00000000-0005-0000-0000-000075B60000}"/>
    <cellStyle name="Normal 8 2 2 5 5" xfId="33268" xr:uid="{00000000-0005-0000-0000-000076B60000}"/>
    <cellStyle name="Normal 8 2 2 5 6" xfId="50981" xr:uid="{00000000-0005-0000-0000-000077B60000}"/>
    <cellStyle name="Normal 8 2 2 5_Balanse bankkonsern" xfId="33269" xr:uid="{00000000-0005-0000-0000-000078B60000}"/>
    <cellStyle name="Normal 8 2 2 6" xfId="8773" xr:uid="{00000000-0005-0000-0000-000079B60000}"/>
    <cellStyle name="Normal 8 2 2 6 2" xfId="33270" xr:uid="{00000000-0005-0000-0000-00007AB60000}"/>
    <cellStyle name="Normal 8 2 2 6 2 2" xfId="33271" xr:uid="{00000000-0005-0000-0000-00007BB60000}"/>
    <cellStyle name="Normal 8 2 2 6 2 3" xfId="33272" xr:uid="{00000000-0005-0000-0000-00007CB60000}"/>
    <cellStyle name="Normal 8 2 2 6 2_AVA DVA EL" xfId="33273" xr:uid="{00000000-0005-0000-0000-00007DB60000}"/>
    <cellStyle name="Normal 8 2 2 6 3" xfId="33274" xr:uid="{00000000-0005-0000-0000-00007EB60000}"/>
    <cellStyle name="Normal 8 2 2 6 3 2" xfId="33275" xr:uid="{00000000-0005-0000-0000-00007FB60000}"/>
    <cellStyle name="Normal 8 2 2 6 3_AVA DVA EL" xfId="33276" xr:uid="{00000000-0005-0000-0000-000080B60000}"/>
    <cellStyle name="Normal 8 2 2 6 4" xfId="33277" xr:uid="{00000000-0005-0000-0000-000081B60000}"/>
    <cellStyle name="Normal 8 2 2 6 5" xfId="33278" xr:uid="{00000000-0005-0000-0000-000082B60000}"/>
    <cellStyle name="Normal 8 2 2 6 6" xfId="50982" xr:uid="{00000000-0005-0000-0000-000083B60000}"/>
    <cellStyle name="Normal 8 2 2 6_Balanse bankkonsern" xfId="33279" xr:uid="{00000000-0005-0000-0000-000084B60000}"/>
    <cellStyle name="Normal 8 2 2 7" xfId="8774" xr:uid="{00000000-0005-0000-0000-000085B60000}"/>
    <cellStyle name="Normal 8 2 2 7 2" xfId="8775" xr:uid="{00000000-0005-0000-0000-000086B60000}"/>
    <cellStyle name="Normal 8 2 2 7 2 2" xfId="8776" xr:uid="{00000000-0005-0000-0000-000087B60000}"/>
    <cellStyle name="Normal 8 2 2 7 2_CR4_19" xfId="8777" xr:uid="{00000000-0005-0000-0000-000088B60000}"/>
    <cellStyle name="Normal 8 2 2 7 3" xfId="8778" xr:uid="{00000000-0005-0000-0000-000089B60000}"/>
    <cellStyle name="Normal 8 2 2 7_AVA DVA EL" xfId="33280" xr:uid="{00000000-0005-0000-0000-00008AB60000}"/>
    <cellStyle name="Normal 8 2 2 8" xfId="33281" xr:uid="{00000000-0005-0000-0000-00008BB60000}"/>
    <cellStyle name="Normal 8 2 2 8 2" xfId="33282" xr:uid="{00000000-0005-0000-0000-00008CB60000}"/>
    <cellStyle name="Normal 8 2 2 8 3" xfId="33283" xr:uid="{00000000-0005-0000-0000-00008DB60000}"/>
    <cellStyle name="Normal 8 2 2 8_AVA DVA EL" xfId="33284" xr:uid="{00000000-0005-0000-0000-00008EB60000}"/>
    <cellStyle name="Normal 8 2 2 9" xfId="33285" xr:uid="{00000000-0005-0000-0000-00008FB60000}"/>
    <cellStyle name="Normal 8 2 2 9 2" xfId="33286" xr:uid="{00000000-0005-0000-0000-000090B60000}"/>
    <cellStyle name="Normal 8 2 2 9 3" xfId="33287" xr:uid="{00000000-0005-0000-0000-000091B60000}"/>
    <cellStyle name="Normal 8 2 2 9_AVA DVA EL" xfId="33288" xr:uid="{00000000-0005-0000-0000-000092B60000}"/>
    <cellStyle name="Normal 8 2 2_Balanse bankkonsern" xfId="33289" xr:uid="{00000000-0005-0000-0000-000093B60000}"/>
    <cellStyle name="Normal 8 2 3" xfId="8779" xr:uid="{00000000-0005-0000-0000-000094B60000}"/>
    <cellStyle name="Normal 8 2 3 10" xfId="50983" xr:uid="{00000000-0005-0000-0000-000095B60000}"/>
    <cellStyle name="Normal 8 2 3 11" xfId="50984" xr:uid="{00000000-0005-0000-0000-000096B60000}"/>
    <cellStyle name="Normal 8 2 3 2" xfId="8780" xr:uid="{00000000-0005-0000-0000-000097B60000}"/>
    <cellStyle name="Normal 8 2 3 2 2" xfId="8781" xr:uid="{00000000-0005-0000-0000-000098B60000}"/>
    <cellStyle name="Normal 8 2 3 2 3" xfId="8782" xr:uid="{00000000-0005-0000-0000-000099B60000}"/>
    <cellStyle name="Normal 8 2 3 2 4" xfId="33290" xr:uid="{00000000-0005-0000-0000-00009AB60000}"/>
    <cellStyle name="Normal 8 2 3 2 4 2" xfId="33291" xr:uid="{00000000-0005-0000-0000-00009BB60000}"/>
    <cellStyle name="Normal 8 2 3 2 4_AVA DVA EL" xfId="33292" xr:uid="{00000000-0005-0000-0000-00009CB60000}"/>
    <cellStyle name="Normal 8 2 3 2 5" xfId="33293" xr:uid="{00000000-0005-0000-0000-00009DB60000}"/>
    <cellStyle name="Normal 8 2 3 2 6" xfId="50985" xr:uid="{00000000-0005-0000-0000-00009EB60000}"/>
    <cellStyle name="Normal 8 2 3 2 7" xfId="50986" xr:uid="{00000000-0005-0000-0000-00009FB60000}"/>
    <cellStyle name="Normal 8 2 3 2 8" xfId="50987" xr:uid="{00000000-0005-0000-0000-0000A0B60000}"/>
    <cellStyle name="Normal 8 2 3 2_Balanse bankkonsern" xfId="33294" xr:uid="{00000000-0005-0000-0000-0000A1B60000}"/>
    <cellStyle name="Normal 8 2 3 3" xfId="8783" xr:uid="{00000000-0005-0000-0000-0000A2B60000}"/>
    <cellStyle name="Normal 8 2 3 3 2" xfId="8784" xr:uid="{00000000-0005-0000-0000-0000A3B60000}"/>
    <cellStyle name="Normal 8 2 3 3 3" xfId="8785" xr:uid="{00000000-0005-0000-0000-0000A4B60000}"/>
    <cellStyle name="Normal 8 2 3 3 4" xfId="33295" xr:uid="{00000000-0005-0000-0000-0000A5B60000}"/>
    <cellStyle name="Normal 8 2 3 3 4 2" xfId="33296" xr:uid="{00000000-0005-0000-0000-0000A6B60000}"/>
    <cellStyle name="Normal 8 2 3 3 4_AVA DVA EL" xfId="33297" xr:uid="{00000000-0005-0000-0000-0000A7B60000}"/>
    <cellStyle name="Normal 8 2 3 3 5" xfId="33298" xr:uid="{00000000-0005-0000-0000-0000A8B60000}"/>
    <cellStyle name="Normal 8 2 3 3 6" xfId="50988" xr:uid="{00000000-0005-0000-0000-0000A9B60000}"/>
    <cellStyle name="Normal 8 2 3 3 7" xfId="50989" xr:uid="{00000000-0005-0000-0000-0000AAB60000}"/>
    <cellStyle name="Normal 8 2 3 3 8" xfId="50990" xr:uid="{00000000-0005-0000-0000-0000ABB60000}"/>
    <cellStyle name="Normal 8 2 3 3_Balanse bankkonsern" xfId="33299" xr:uid="{00000000-0005-0000-0000-0000ACB60000}"/>
    <cellStyle name="Normal 8 2 3 4" xfId="8786" xr:uid="{00000000-0005-0000-0000-0000ADB60000}"/>
    <cellStyle name="Normal 8 2 3 4 2" xfId="8787" xr:uid="{00000000-0005-0000-0000-0000AEB60000}"/>
    <cellStyle name="Normal 8 2 3 4 3" xfId="8788" xr:uid="{00000000-0005-0000-0000-0000AFB60000}"/>
    <cellStyle name="Normal 8 2 3 4 4" xfId="33300" xr:uid="{00000000-0005-0000-0000-0000B0B60000}"/>
    <cellStyle name="Normal 8 2 3 4 4 2" xfId="33301" xr:uid="{00000000-0005-0000-0000-0000B1B60000}"/>
    <cellStyle name="Normal 8 2 3 4 4_AVA DVA EL" xfId="33302" xr:uid="{00000000-0005-0000-0000-0000B2B60000}"/>
    <cellStyle name="Normal 8 2 3 4 5" xfId="33303" xr:uid="{00000000-0005-0000-0000-0000B3B60000}"/>
    <cellStyle name="Normal 8 2 3 4 6" xfId="50991" xr:uid="{00000000-0005-0000-0000-0000B4B60000}"/>
    <cellStyle name="Normal 8 2 3 4 7" xfId="50992" xr:uid="{00000000-0005-0000-0000-0000B5B60000}"/>
    <cellStyle name="Normal 8 2 3 4_Balanse bankkonsern" xfId="33304" xr:uid="{00000000-0005-0000-0000-0000B6B60000}"/>
    <cellStyle name="Normal 8 2 3 5" xfId="8789" xr:uid="{00000000-0005-0000-0000-0000B7B60000}"/>
    <cellStyle name="Normal 8 2 3 5 2" xfId="33305" xr:uid="{00000000-0005-0000-0000-0000B8B60000}"/>
    <cellStyle name="Normal 8 2 3 5 2 2" xfId="33306" xr:uid="{00000000-0005-0000-0000-0000B9B60000}"/>
    <cellStyle name="Normal 8 2 3 5 2_AVA DVA EL" xfId="33307" xr:uid="{00000000-0005-0000-0000-0000BAB60000}"/>
    <cellStyle name="Normal 8 2 3 5 3" xfId="33308" xr:uid="{00000000-0005-0000-0000-0000BBB60000}"/>
    <cellStyle name="Normal 8 2 3 5 4" xfId="50993" xr:uid="{00000000-0005-0000-0000-0000BCB60000}"/>
    <cellStyle name="Normal 8 2 3 5 5" xfId="50994" xr:uid="{00000000-0005-0000-0000-0000BDB60000}"/>
    <cellStyle name="Normal 8 2 3 5_Balanse bankkonsern" xfId="33309" xr:uid="{00000000-0005-0000-0000-0000BEB60000}"/>
    <cellStyle name="Normal 8 2 3 6" xfId="8790" xr:uid="{00000000-0005-0000-0000-0000BFB60000}"/>
    <cellStyle name="Normal 8 2 3 7" xfId="33310" xr:uid="{00000000-0005-0000-0000-0000C0B60000}"/>
    <cellStyle name="Normal 8 2 3 7 2" xfId="33311" xr:uid="{00000000-0005-0000-0000-0000C1B60000}"/>
    <cellStyle name="Normal 8 2 3 7 3" xfId="33312" xr:uid="{00000000-0005-0000-0000-0000C2B60000}"/>
    <cellStyle name="Normal 8 2 3 7_AVA DVA EL" xfId="33313" xr:uid="{00000000-0005-0000-0000-0000C3B60000}"/>
    <cellStyle name="Normal 8 2 3 8" xfId="33314" xr:uid="{00000000-0005-0000-0000-0000C4B60000}"/>
    <cellStyle name="Normal 8 2 3 8 2" xfId="33315" xr:uid="{00000000-0005-0000-0000-0000C5B60000}"/>
    <cellStyle name="Normal 8 2 3 8_AVA DVA EL" xfId="33316" xr:uid="{00000000-0005-0000-0000-0000C6B60000}"/>
    <cellStyle name="Normal 8 2 3 9" xfId="33317" xr:uid="{00000000-0005-0000-0000-0000C7B60000}"/>
    <cellStyle name="Normal 8 2 3_Balanse bankkonsern" xfId="33318" xr:uid="{00000000-0005-0000-0000-0000C8B60000}"/>
    <cellStyle name="Normal 8 2 4" xfId="8791" xr:uid="{00000000-0005-0000-0000-0000C9B60000}"/>
    <cellStyle name="Normal 8 2 4 2" xfId="8792" xr:uid="{00000000-0005-0000-0000-0000CAB60000}"/>
    <cellStyle name="Normal 8 2 4 3" xfId="8793" xr:uid="{00000000-0005-0000-0000-0000CBB60000}"/>
    <cellStyle name="Normal 8 2 4 4" xfId="33319" xr:uid="{00000000-0005-0000-0000-0000CCB60000}"/>
    <cellStyle name="Normal 8 2 4 4 2" xfId="33320" xr:uid="{00000000-0005-0000-0000-0000CDB60000}"/>
    <cellStyle name="Normal 8 2 4 4 3" xfId="33321" xr:uid="{00000000-0005-0000-0000-0000CEB60000}"/>
    <cellStyle name="Normal 8 2 4 4_AVA DVA EL" xfId="33322" xr:uid="{00000000-0005-0000-0000-0000CFB60000}"/>
    <cellStyle name="Normal 8 2 4 5" xfId="33323" xr:uid="{00000000-0005-0000-0000-0000D0B60000}"/>
    <cellStyle name="Normal 8 2 4 5 2" xfId="33324" xr:uid="{00000000-0005-0000-0000-0000D1B60000}"/>
    <cellStyle name="Normal 8 2 4 5_AVA DVA EL" xfId="33325" xr:uid="{00000000-0005-0000-0000-0000D2B60000}"/>
    <cellStyle name="Normal 8 2 4 6" xfId="33326" xr:uid="{00000000-0005-0000-0000-0000D3B60000}"/>
    <cellStyle name="Normal 8 2 4 7" xfId="33327" xr:uid="{00000000-0005-0000-0000-0000D4B60000}"/>
    <cellStyle name="Normal 8 2 4 8" xfId="50995" xr:uid="{00000000-0005-0000-0000-0000D5B60000}"/>
    <cellStyle name="Normal 8 2 4_Balanse bankkonsern" xfId="33328" xr:uid="{00000000-0005-0000-0000-0000D6B60000}"/>
    <cellStyle name="Normal 8 2 5" xfId="8794" xr:uid="{00000000-0005-0000-0000-0000D7B60000}"/>
    <cellStyle name="Normal 8 2 5 2" xfId="8795" xr:uid="{00000000-0005-0000-0000-0000D8B60000}"/>
    <cellStyle name="Normal 8 2 5 3" xfId="8796" xr:uid="{00000000-0005-0000-0000-0000D9B60000}"/>
    <cellStyle name="Normal 8 2 5 4" xfId="33329" xr:uid="{00000000-0005-0000-0000-0000DAB60000}"/>
    <cellStyle name="Normal 8 2 5 4 2" xfId="33330" xr:uid="{00000000-0005-0000-0000-0000DBB60000}"/>
    <cellStyle name="Normal 8 2 5 4 3" xfId="33331" xr:uid="{00000000-0005-0000-0000-0000DCB60000}"/>
    <cellStyle name="Normal 8 2 5 4_AVA DVA EL" xfId="33332" xr:uid="{00000000-0005-0000-0000-0000DDB60000}"/>
    <cellStyle name="Normal 8 2 5 5" xfId="33333" xr:uid="{00000000-0005-0000-0000-0000DEB60000}"/>
    <cellStyle name="Normal 8 2 5 5 2" xfId="33334" xr:uid="{00000000-0005-0000-0000-0000DFB60000}"/>
    <cellStyle name="Normal 8 2 5 5_AVA DVA EL" xfId="33335" xr:uid="{00000000-0005-0000-0000-0000E0B60000}"/>
    <cellStyle name="Normal 8 2 5 6" xfId="33336" xr:uid="{00000000-0005-0000-0000-0000E1B60000}"/>
    <cellStyle name="Normal 8 2 5 7" xfId="33337" xr:uid="{00000000-0005-0000-0000-0000E2B60000}"/>
    <cellStyle name="Normal 8 2 5 8" xfId="50996" xr:uid="{00000000-0005-0000-0000-0000E3B60000}"/>
    <cellStyle name="Normal 8 2 5_Balanse bankkonsern" xfId="33338" xr:uid="{00000000-0005-0000-0000-0000E4B60000}"/>
    <cellStyle name="Normal 8 2 6" xfId="8797" xr:uid="{00000000-0005-0000-0000-0000E5B60000}"/>
    <cellStyle name="Normal 8 2 6 2" xfId="8798" xr:uid="{00000000-0005-0000-0000-0000E6B60000}"/>
    <cellStyle name="Normal 8 2 6 3" xfId="8799" xr:uid="{00000000-0005-0000-0000-0000E7B60000}"/>
    <cellStyle name="Normal 8 2 6 3 2" xfId="8800" xr:uid="{00000000-0005-0000-0000-0000E8B60000}"/>
    <cellStyle name="Normal 8 2 6 3 2 2" xfId="8801" xr:uid="{00000000-0005-0000-0000-0000E9B60000}"/>
    <cellStyle name="Normal 8 2 6 3 2 2 2" xfId="8802" xr:uid="{00000000-0005-0000-0000-0000EAB60000}"/>
    <cellStyle name="Normal 8 2 6 3 2 2_CR4_19" xfId="8803" xr:uid="{00000000-0005-0000-0000-0000EBB60000}"/>
    <cellStyle name="Normal 8 2 6 3 2 3" xfId="8804" xr:uid="{00000000-0005-0000-0000-0000ECB60000}"/>
    <cellStyle name="Normal 8 2 6 3 2_CR4_19" xfId="8805" xr:uid="{00000000-0005-0000-0000-0000EDB60000}"/>
    <cellStyle name="Normal 8 2 6 3_CCR3" xfId="8806" xr:uid="{00000000-0005-0000-0000-0000EEB60000}"/>
    <cellStyle name="Normal 8 2 6 4" xfId="8807" xr:uid="{00000000-0005-0000-0000-0000EFB60000}"/>
    <cellStyle name="Normal 8 2 6 4 2" xfId="8808" xr:uid="{00000000-0005-0000-0000-0000F0B60000}"/>
    <cellStyle name="Normal 8 2 6 4 2 2" xfId="8809" xr:uid="{00000000-0005-0000-0000-0000F1B60000}"/>
    <cellStyle name="Normal 8 2 6 4 2_CR4_19" xfId="8810" xr:uid="{00000000-0005-0000-0000-0000F2B60000}"/>
    <cellStyle name="Normal 8 2 6 4 3" xfId="8811" xr:uid="{00000000-0005-0000-0000-0000F3B60000}"/>
    <cellStyle name="Normal 8 2 6 4_AVA DVA EL" xfId="33339" xr:uid="{00000000-0005-0000-0000-0000F4B60000}"/>
    <cellStyle name="Normal 8 2 6 5" xfId="33340" xr:uid="{00000000-0005-0000-0000-0000F5B60000}"/>
    <cellStyle name="Normal 8 2 6 5 2" xfId="33341" xr:uid="{00000000-0005-0000-0000-0000F6B60000}"/>
    <cellStyle name="Normal 8 2 6 5_AVA DVA EL" xfId="33342" xr:uid="{00000000-0005-0000-0000-0000F7B60000}"/>
    <cellStyle name="Normal 8 2 6 6" xfId="33343" xr:uid="{00000000-0005-0000-0000-0000F8B60000}"/>
    <cellStyle name="Normal 8 2 6 7" xfId="33344" xr:uid="{00000000-0005-0000-0000-0000F9B60000}"/>
    <cellStyle name="Normal 8 2 6 8" xfId="50997" xr:uid="{00000000-0005-0000-0000-0000FAB60000}"/>
    <cellStyle name="Normal 8 2 6_Balanse bankkonsern" xfId="33345" xr:uid="{00000000-0005-0000-0000-0000FBB60000}"/>
    <cellStyle name="Normal 8 2 7" xfId="8812" xr:uid="{00000000-0005-0000-0000-0000FCB60000}"/>
    <cellStyle name="Normal 8 2 7 2" xfId="33346" xr:uid="{00000000-0005-0000-0000-0000FDB60000}"/>
    <cellStyle name="Normal 8 2 7 2 2" xfId="33347" xr:uid="{00000000-0005-0000-0000-0000FEB60000}"/>
    <cellStyle name="Normal 8 2 7 2 3" xfId="33348" xr:uid="{00000000-0005-0000-0000-0000FFB60000}"/>
    <cellStyle name="Normal 8 2 7 2_AVA DVA EL" xfId="33349" xr:uid="{00000000-0005-0000-0000-000000B70000}"/>
    <cellStyle name="Normal 8 2 7 3" xfId="33350" xr:uid="{00000000-0005-0000-0000-000001B70000}"/>
    <cellStyle name="Normal 8 2 7 3 2" xfId="33351" xr:uid="{00000000-0005-0000-0000-000002B70000}"/>
    <cellStyle name="Normal 8 2 7 3_AVA DVA EL" xfId="33352" xr:uid="{00000000-0005-0000-0000-000003B70000}"/>
    <cellStyle name="Normal 8 2 7 4" xfId="33353" xr:uid="{00000000-0005-0000-0000-000004B70000}"/>
    <cellStyle name="Normal 8 2 7 5" xfId="33354" xr:uid="{00000000-0005-0000-0000-000005B70000}"/>
    <cellStyle name="Normal 8 2 7 6" xfId="50998" xr:uid="{00000000-0005-0000-0000-000006B70000}"/>
    <cellStyle name="Normal 8 2 7_Balanse bankkonsern" xfId="33355" xr:uid="{00000000-0005-0000-0000-000007B70000}"/>
    <cellStyle name="Normal 8 2 8" xfId="8813" xr:uid="{00000000-0005-0000-0000-000008B70000}"/>
    <cellStyle name="Normal 8 2 8 2" xfId="33356" xr:uid="{00000000-0005-0000-0000-000009B70000}"/>
    <cellStyle name="Normal 8 2 8 2 2" xfId="33357" xr:uid="{00000000-0005-0000-0000-00000AB70000}"/>
    <cellStyle name="Normal 8 2 8 2 3" xfId="33358" xr:uid="{00000000-0005-0000-0000-00000BB70000}"/>
    <cellStyle name="Normal 8 2 8 2_AVA DVA EL" xfId="33359" xr:uid="{00000000-0005-0000-0000-00000CB70000}"/>
    <cellStyle name="Normal 8 2 8_Balanse bankkonsern" xfId="33360" xr:uid="{00000000-0005-0000-0000-00000DB70000}"/>
    <cellStyle name="Normal 8 2 9" xfId="33361" xr:uid="{00000000-0005-0000-0000-00000EB70000}"/>
    <cellStyle name="Normal 8 2 9 2" xfId="33362" xr:uid="{00000000-0005-0000-0000-00000FB70000}"/>
    <cellStyle name="Normal 8 2 9 2 2" xfId="33363" xr:uid="{00000000-0005-0000-0000-000010B70000}"/>
    <cellStyle name="Normal 8 2 9 2 3" xfId="33364" xr:uid="{00000000-0005-0000-0000-000011B70000}"/>
    <cellStyle name="Normal 8 2 9 2_AVA DVA EL" xfId="33365" xr:uid="{00000000-0005-0000-0000-000012B70000}"/>
    <cellStyle name="Normal 8 2 9 3" xfId="33366" xr:uid="{00000000-0005-0000-0000-000013B70000}"/>
    <cellStyle name="Normal 8 2 9 3 2" xfId="33367" xr:uid="{00000000-0005-0000-0000-000014B70000}"/>
    <cellStyle name="Normal 8 2 9 3 3" xfId="33368" xr:uid="{00000000-0005-0000-0000-000015B70000}"/>
    <cellStyle name="Normal 8 2 9 3_AVA DVA EL" xfId="33369" xr:uid="{00000000-0005-0000-0000-000016B70000}"/>
    <cellStyle name="Normal 8 2 9 4" xfId="33370" xr:uid="{00000000-0005-0000-0000-000017B70000}"/>
    <cellStyle name="Normal 8 2 9 5" xfId="33371" xr:uid="{00000000-0005-0000-0000-000018B70000}"/>
    <cellStyle name="Normal 8 2 9 6" xfId="36143" xr:uid="{00000000-0005-0000-0000-000019B70000}"/>
    <cellStyle name="Normal 8 2 9 7" xfId="36020" xr:uid="{00000000-0005-0000-0000-00001AB70000}"/>
    <cellStyle name="Normal 8 2 9_AVA DVA EL" xfId="33372" xr:uid="{00000000-0005-0000-0000-00001BB70000}"/>
    <cellStyle name="Normal 8 2_3. Chng in credit spreads" xfId="50999" xr:uid="{00000000-0005-0000-0000-00001CB70000}"/>
    <cellStyle name="Normal 8 20" xfId="35990" xr:uid="{00000000-0005-0000-0000-00001DB70000}"/>
    <cellStyle name="Normal 8 21" xfId="36095" xr:uid="{00000000-0005-0000-0000-00001EB70000}"/>
    <cellStyle name="Normal 8 22" xfId="36893" xr:uid="{00000000-0005-0000-0000-00001FB70000}"/>
    <cellStyle name="Normal 8 3" xfId="8814" xr:uid="{00000000-0005-0000-0000-000020B70000}"/>
    <cellStyle name="Normal 8 3 10" xfId="33373" xr:uid="{00000000-0005-0000-0000-000021B70000}"/>
    <cellStyle name="Normal 8 3 10 2" xfId="33374" xr:uid="{00000000-0005-0000-0000-000022B70000}"/>
    <cellStyle name="Normal 8 3 10 2 2" xfId="33375" xr:uid="{00000000-0005-0000-0000-000023B70000}"/>
    <cellStyle name="Normal 8 3 10 2 3" xfId="33376" xr:uid="{00000000-0005-0000-0000-000024B70000}"/>
    <cellStyle name="Normal 8 3 10 2_AVA DVA EL" xfId="33377" xr:uid="{00000000-0005-0000-0000-000025B70000}"/>
    <cellStyle name="Normal 8 3 10 3" xfId="33378" xr:uid="{00000000-0005-0000-0000-000026B70000}"/>
    <cellStyle name="Normal 8 3 10 4" xfId="33379" xr:uid="{00000000-0005-0000-0000-000027B70000}"/>
    <cellStyle name="Normal 8 3 10_AVA DVA EL" xfId="33380" xr:uid="{00000000-0005-0000-0000-000028B70000}"/>
    <cellStyle name="Normal 8 3 11" xfId="33381" xr:uid="{00000000-0005-0000-0000-000029B70000}"/>
    <cellStyle name="Normal 8 3 11 2" xfId="33382" xr:uid="{00000000-0005-0000-0000-00002AB70000}"/>
    <cellStyle name="Normal 8 3 11 2 2" xfId="33383" xr:uid="{00000000-0005-0000-0000-00002BB70000}"/>
    <cellStyle name="Normal 8 3 11 2 3" xfId="33384" xr:uid="{00000000-0005-0000-0000-00002CB70000}"/>
    <cellStyle name="Normal 8 3 11 2_AVA DVA EL" xfId="33385" xr:uid="{00000000-0005-0000-0000-00002DB70000}"/>
    <cellStyle name="Normal 8 3 11 3" xfId="33386" xr:uid="{00000000-0005-0000-0000-00002EB70000}"/>
    <cellStyle name="Normal 8 3 11 4" xfId="33387" xr:uid="{00000000-0005-0000-0000-00002FB70000}"/>
    <cellStyle name="Normal 8 3 11_AVA DVA EL" xfId="33388" xr:uid="{00000000-0005-0000-0000-000030B70000}"/>
    <cellStyle name="Normal 8 3 12" xfId="33389" xr:uid="{00000000-0005-0000-0000-000031B70000}"/>
    <cellStyle name="Normal 8 3 12 2" xfId="33390" xr:uid="{00000000-0005-0000-0000-000032B70000}"/>
    <cellStyle name="Normal 8 3 12 2 2" xfId="33391" xr:uid="{00000000-0005-0000-0000-000033B70000}"/>
    <cellStyle name="Normal 8 3 12 2 3" xfId="33392" xr:uid="{00000000-0005-0000-0000-000034B70000}"/>
    <cellStyle name="Normal 8 3 12 2_AVA DVA EL" xfId="33393" xr:uid="{00000000-0005-0000-0000-000035B70000}"/>
    <cellStyle name="Normal 8 3 12 3" xfId="33394" xr:uid="{00000000-0005-0000-0000-000036B70000}"/>
    <cellStyle name="Normal 8 3 12 4" xfId="33395" xr:uid="{00000000-0005-0000-0000-000037B70000}"/>
    <cellStyle name="Normal 8 3 12_AVA DVA EL" xfId="33396" xr:uid="{00000000-0005-0000-0000-000038B70000}"/>
    <cellStyle name="Normal 8 3 13" xfId="33397" xr:uid="{00000000-0005-0000-0000-000039B70000}"/>
    <cellStyle name="Normal 8 3 13 2" xfId="33398" xr:uid="{00000000-0005-0000-0000-00003AB70000}"/>
    <cellStyle name="Normal 8 3 13 3" xfId="33399" xr:uid="{00000000-0005-0000-0000-00003BB70000}"/>
    <cellStyle name="Normal 8 3 13_AVA DVA EL" xfId="33400" xr:uid="{00000000-0005-0000-0000-00003CB70000}"/>
    <cellStyle name="Normal 8 3 14" xfId="33401" xr:uid="{00000000-0005-0000-0000-00003DB70000}"/>
    <cellStyle name="Normal 8 3 14 2" xfId="33402" xr:uid="{00000000-0005-0000-0000-00003EB70000}"/>
    <cellStyle name="Normal 8 3 14 3" xfId="33403" xr:uid="{00000000-0005-0000-0000-00003FB70000}"/>
    <cellStyle name="Normal 8 3 14_AVA DVA EL" xfId="33404" xr:uid="{00000000-0005-0000-0000-000040B70000}"/>
    <cellStyle name="Normal 8 3 15" xfId="33405" xr:uid="{00000000-0005-0000-0000-000041B70000}"/>
    <cellStyle name="Normal 8 3 16" xfId="33406" xr:uid="{00000000-0005-0000-0000-000042B70000}"/>
    <cellStyle name="Normal 8 3 17" xfId="51000" xr:uid="{00000000-0005-0000-0000-000043B70000}"/>
    <cellStyle name="Normal 8 3 18" xfId="51001" xr:uid="{00000000-0005-0000-0000-000044B70000}"/>
    <cellStyle name="Normal 8 3 19" xfId="51002" xr:uid="{00000000-0005-0000-0000-000045B70000}"/>
    <cellStyle name="Normal 8 3 2" xfId="33407" xr:uid="{00000000-0005-0000-0000-000046B70000}"/>
    <cellStyle name="Normal 8 3 2 10" xfId="51003" xr:uid="{00000000-0005-0000-0000-000047B70000}"/>
    <cellStyle name="Normal 8 3 2 2" xfId="33408" xr:uid="{00000000-0005-0000-0000-000048B70000}"/>
    <cellStyle name="Normal 8 3 2 2 2" xfId="33409" xr:uid="{00000000-0005-0000-0000-000049B70000}"/>
    <cellStyle name="Normal 8 3 2 2 2 2" xfId="33410" xr:uid="{00000000-0005-0000-0000-00004AB70000}"/>
    <cellStyle name="Normal 8 3 2 2 2 3" xfId="51004" xr:uid="{00000000-0005-0000-0000-00004BB70000}"/>
    <cellStyle name="Normal 8 3 2 2 2_AVA DVA EL" xfId="33411" xr:uid="{00000000-0005-0000-0000-00004CB70000}"/>
    <cellStyle name="Normal 8 3 2 2 3" xfId="33412" xr:uid="{00000000-0005-0000-0000-00004DB70000}"/>
    <cellStyle name="Normal 8 3 2 2 4" xfId="33413" xr:uid="{00000000-0005-0000-0000-00004EB70000}"/>
    <cellStyle name="Normal 8 3 2 2 5" xfId="51005" xr:uid="{00000000-0005-0000-0000-00004FB70000}"/>
    <cellStyle name="Normal 8 3 2 2 6" xfId="51006" xr:uid="{00000000-0005-0000-0000-000050B70000}"/>
    <cellStyle name="Normal 8 3 2 2_3. Chng in credit spreads" xfId="51007" xr:uid="{00000000-0005-0000-0000-000051B70000}"/>
    <cellStyle name="Normal 8 3 2 3" xfId="33414" xr:uid="{00000000-0005-0000-0000-000052B70000}"/>
    <cellStyle name="Normal 8 3 2 3 2" xfId="33415" xr:uid="{00000000-0005-0000-0000-000053B70000}"/>
    <cellStyle name="Normal 8 3 2 3 2 2" xfId="51008" xr:uid="{00000000-0005-0000-0000-000054B70000}"/>
    <cellStyle name="Normal 8 3 2 3 3" xfId="33416" xr:uid="{00000000-0005-0000-0000-000055B70000}"/>
    <cellStyle name="Normal 8 3 2 3 4" xfId="51009" xr:uid="{00000000-0005-0000-0000-000056B70000}"/>
    <cellStyle name="Normal 8 3 2 3 5" xfId="51010" xr:uid="{00000000-0005-0000-0000-000057B70000}"/>
    <cellStyle name="Normal 8 3 2 3 6" xfId="51011" xr:uid="{00000000-0005-0000-0000-000058B70000}"/>
    <cellStyle name="Normal 8 3 2 3_3. Chng in credit spreads" xfId="51012" xr:uid="{00000000-0005-0000-0000-000059B70000}"/>
    <cellStyle name="Normal 8 3 2 4" xfId="33417" xr:uid="{00000000-0005-0000-0000-00005AB70000}"/>
    <cellStyle name="Normal 8 3 2 4 2" xfId="33418" xr:uid="{00000000-0005-0000-0000-00005BB70000}"/>
    <cellStyle name="Normal 8 3 2 4 3" xfId="33419" xr:uid="{00000000-0005-0000-0000-00005CB70000}"/>
    <cellStyle name="Normal 8 3 2 4 4" xfId="51013" xr:uid="{00000000-0005-0000-0000-00005DB70000}"/>
    <cellStyle name="Normal 8 3 2 4 5" xfId="51014" xr:uid="{00000000-0005-0000-0000-00005EB70000}"/>
    <cellStyle name="Normal 8 3 2 4 6" xfId="51015" xr:uid="{00000000-0005-0000-0000-00005FB70000}"/>
    <cellStyle name="Normal 8 3 2 4_AVA DVA EL" xfId="33420" xr:uid="{00000000-0005-0000-0000-000060B70000}"/>
    <cellStyle name="Normal 8 3 2 5" xfId="33421" xr:uid="{00000000-0005-0000-0000-000061B70000}"/>
    <cellStyle name="Normal 8 3 2 5 2" xfId="33422" xr:uid="{00000000-0005-0000-0000-000062B70000}"/>
    <cellStyle name="Normal 8 3 2 5 3" xfId="33423" xr:uid="{00000000-0005-0000-0000-000063B70000}"/>
    <cellStyle name="Normal 8 3 2 5 4" xfId="51016" xr:uid="{00000000-0005-0000-0000-000064B70000}"/>
    <cellStyle name="Normal 8 3 2 5_AVA DVA EL" xfId="33424" xr:uid="{00000000-0005-0000-0000-000065B70000}"/>
    <cellStyle name="Normal 8 3 2 6" xfId="33425" xr:uid="{00000000-0005-0000-0000-000066B70000}"/>
    <cellStyle name="Normal 8 3 2 7" xfId="33426" xr:uid="{00000000-0005-0000-0000-000067B70000}"/>
    <cellStyle name="Normal 8 3 2 8" xfId="36173" xr:uid="{00000000-0005-0000-0000-000068B70000}"/>
    <cellStyle name="Normal 8 3 2 9" xfId="36442" xr:uid="{00000000-0005-0000-0000-000069B70000}"/>
    <cellStyle name="Normal 8 3 2_3. Chng in credit spreads" xfId="51017" xr:uid="{00000000-0005-0000-0000-00006AB70000}"/>
    <cellStyle name="Normal 8 3 3" xfId="33427" xr:uid="{00000000-0005-0000-0000-00006BB70000}"/>
    <cellStyle name="Normal 8 3 3 2" xfId="33428" xr:uid="{00000000-0005-0000-0000-00006CB70000}"/>
    <cellStyle name="Normal 8 3 3 2 2" xfId="33429" xr:uid="{00000000-0005-0000-0000-00006DB70000}"/>
    <cellStyle name="Normal 8 3 3 2 3" xfId="51018" xr:uid="{00000000-0005-0000-0000-00006EB70000}"/>
    <cellStyle name="Normal 8 3 3 2_AVA DVA EL" xfId="33430" xr:uid="{00000000-0005-0000-0000-00006FB70000}"/>
    <cellStyle name="Normal 8 3 3 3" xfId="33431" xr:uid="{00000000-0005-0000-0000-000070B70000}"/>
    <cellStyle name="Normal 8 3 3 4" xfId="33432" xr:uid="{00000000-0005-0000-0000-000071B70000}"/>
    <cellStyle name="Normal 8 3 3 5" xfId="51019" xr:uid="{00000000-0005-0000-0000-000072B70000}"/>
    <cellStyle name="Normal 8 3 3 6" xfId="51020" xr:uid="{00000000-0005-0000-0000-000073B70000}"/>
    <cellStyle name="Normal 8 3 3_3. Chng in credit spreads" xfId="51021" xr:uid="{00000000-0005-0000-0000-000074B70000}"/>
    <cellStyle name="Normal 8 3 4" xfId="33433" xr:uid="{00000000-0005-0000-0000-000075B70000}"/>
    <cellStyle name="Normal 8 3 4 2" xfId="33434" xr:uid="{00000000-0005-0000-0000-000076B70000}"/>
    <cellStyle name="Normal 8 3 4 2 2" xfId="33435" xr:uid="{00000000-0005-0000-0000-000077B70000}"/>
    <cellStyle name="Normal 8 3 4 2 3" xfId="51022" xr:uid="{00000000-0005-0000-0000-000078B70000}"/>
    <cellStyle name="Normal 8 3 4 2_AVA DVA EL" xfId="33436" xr:uid="{00000000-0005-0000-0000-000079B70000}"/>
    <cellStyle name="Normal 8 3 4 3" xfId="33437" xr:uid="{00000000-0005-0000-0000-00007AB70000}"/>
    <cellStyle name="Normal 8 3 4 4" xfId="33438" xr:uid="{00000000-0005-0000-0000-00007BB70000}"/>
    <cellStyle name="Normal 8 3 4 5" xfId="51023" xr:uid="{00000000-0005-0000-0000-00007CB70000}"/>
    <cellStyle name="Normal 8 3 4 6" xfId="51024" xr:uid="{00000000-0005-0000-0000-00007DB70000}"/>
    <cellStyle name="Normal 8 3 4_3. Chng in credit spreads" xfId="51025" xr:uid="{00000000-0005-0000-0000-00007EB70000}"/>
    <cellStyle name="Normal 8 3 5" xfId="33439" xr:uid="{00000000-0005-0000-0000-00007FB70000}"/>
    <cellStyle name="Normal 8 3 5 2" xfId="33440" xr:uid="{00000000-0005-0000-0000-000080B70000}"/>
    <cellStyle name="Normal 8 3 5 2 2" xfId="33441" xr:uid="{00000000-0005-0000-0000-000081B70000}"/>
    <cellStyle name="Normal 8 3 5 2_AVA DVA EL" xfId="33442" xr:uid="{00000000-0005-0000-0000-000082B70000}"/>
    <cellStyle name="Normal 8 3 5 3" xfId="33443" xr:uid="{00000000-0005-0000-0000-000083B70000}"/>
    <cellStyle name="Normal 8 3 5 4" xfId="33444" xr:uid="{00000000-0005-0000-0000-000084B70000}"/>
    <cellStyle name="Normal 8 3 5 5" xfId="51026" xr:uid="{00000000-0005-0000-0000-000085B70000}"/>
    <cellStyle name="Normal 8 3 5_AVA DVA EL" xfId="33445" xr:uid="{00000000-0005-0000-0000-000086B70000}"/>
    <cellStyle name="Normal 8 3 6" xfId="33446" xr:uid="{00000000-0005-0000-0000-000087B70000}"/>
    <cellStyle name="Normal 8 3 6 2" xfId="33447" xr:uid="{00000000-0005-0000-0000-000088B70000}"/>
    <cellStyle name="Normal 8 3 6 2 2" xfId="33448" xr:uid="{00000000-0005-0000-0000-000089B70000}"/>
    <cellStyle name="Normal 8 3 6 2_AVA DVA EL" xfId="33449" xr:uid="{00000000-0005-0000-0000-00008AB70000}"/>
    <cellStyle name="Normal 8 3 6 3" xfId="33450" xr:uid="{00000000-0005-0000-0000-00008BB70000}"/>
    <cellStyle name="Normal 8 3 6 4" xfId="33451" xr:uid="{00000000-0005-0000-0000-00008CB70000}"/>
    <cellStyle name="Normal 8 3 6 5" xfId="51027" xr:uid="{00000000-0005-0000-0000-00008DB70000}"/>
    <cellStyle name="Normal 8 3 6_AVA DVA EL" xfId="33452" xr:uid="{00000000-0005-0000-0000-00008EB70000}"/>
    <cellStyle name="Normal 8 3 7" xfId="33453" xr:uid="{00000000-0005-0000-0000-00008FB70000}"/>
    <cellStyle name="Normal 8 3 7 2" xfId="33454" xr:uid="{00000000-0005-0000-0000-000090B70000}"/>
    <cellStyle name="Normal 8 3 7 3" xfId="33455" xr:uid="{00000000-0005-0000-0000-000091B70000}"/>
    <cellStyle name="Normal 8 3 7_AVA DVA EL" xfId="33456" xr:uid="{00000000-0005-0000-0000-000092B70000}"/>
    <cellStyle name="Normal 8 3 8" xfId="33457" xr:uid="{00000000-0005-0000-0000-000093B70000}"/>
    <cellStyle name="Normal 8 3 8 2" xfId="33458" xr:uid="{00000000-0005-0000-0000-000094B70000}"/>
    <cellStyle name="Normal 8 3 8 3" xfId="33459" xr:uid="{00000000-0005-0000-0000-000095B70000}"/>
    <cellStyle name="Normal 8 3 8_AVA DVA EL" xfId="33460" xr:uid="{00000000-0005-0000-0000-000096B70000}"/>
    <cellStyle name="Normal 8 3 9" xfId="33461" xr:uid="{00000000-0005-0000-0000-000097B70000}"/>
    <cellStyle name="Normal 8 3 9 2" xfId="33462" xr:uid="{00000000-0005-0000-0000-000098B70000}"/>
    <cellStyle name="Normal 8 3 9 2 2" xfId="33463" xr:uid="{00000000-0005-0000-0000-000099B70000}"/>
    <cellStyle name="Normal 8 3 9 2 3" xfId="33464" xr:uid="{00000000-0005-0000-0000-00009AB70000}"/>
    <cellStyle name="Normal 8 3 9 2_AVA DVA EL" xfId="33465" xr:uid="{00000000-0005-0000-0000-00009BB70000}"/>
    <cellStyle name="Normal 8 3 9 3" xfId="33466" xr:uid="{00000000-0005-0000-0000-00009CB70000}"/>
    <cellStyle name="Normal 8 3 9 4" xfId="33467" xr:uid="{00000000-0005-0000-0000-00009DB70000}"/>
    <cellStyle name="Normal 8 3 9_AVA DVA EL" xfId="33468" xr:uid="{00000000-0005-0000-0000-00009EB70000}"/>
    <cellStyle name="Normal 8 3_3. Chng in credit spreads" xfId="51028" xr:uid="{00000000-0005-0000-0000-00009FB70000}"/>
    <cellStyle name="Normal 8 4" xfId="8815" xr:uid="{00000000-0005-0000-0000-0000A0B70000}"/>
    <cellStyle name="Normal 8 4 10" xfId="51029" xr:uid="{00000000-0005-0000-0000-0000A1B70000}"/>
    <cellStyle name="Normal 8 4 2" xfId="8816" xr:uid="{00000000-0005-0000-0000-0000A2B70000}"/>
    <cellStyle name="Normal 8 4 2 2" xfId="33469" xr:uid="{00000000-0005-0000-0000-0000A3B70000}"/>
    <cellStyle name="Normal 8 4 2 2 2" xfId="33470" xr:uid="{00000000-0005-0000-0000-0000A4B70000}"/>
    <cellStyle name="Normal 8 4 2 2 2 2" xfId="51030" xr:uid="{00000000-0005-0000-0000-0000A5B70000}"/>
    <cellStyle name="Normal 8 4 2 2 3" xfId="51031" xr:uid="{00000000-0005-0000-0000-0000A6B70000}"/>
    <cellStyle name="Normal 8 4 2 2_3. Chng in credit spreads" xfId="51032" xr:uid="{00000000-0005-0000-0000-0000A7B70000}"/>
    <cellStyle name="Normal 8 4 2 3" xfId="33471" xr:uid="{00000000-0005-0000-0000-0000A8B70000}"/>
    <cellStyle name="Normal 8 4 2 3 2" xfId="51033" xr:uid="{00000000-0005-0000-0000-0000A9B70000}"/>
    <cellStyle name="Normal 8 4 2 3 2 2" xfId="51034" xr:uid="{00000000-0005-0000-0000-0000AAB70000}"/>
    <cellStyle name="Normal 8 4 2 3 3" xfId="51035" xr:uid="{00000000-0005-0000-0000-0000ABB70000}"/>
    <cellStyle name="Normal 8 4 2 3_3. Chng in credit spreads" xfId="51036" xr:uid="{00000000-0005-0000-0000-0000ACB70000}"/>
    <cellStyle name="Normal 8 4 2 4" xfId="33472" xr:uid="{00000000-0005-0000-0000-0000ADB70000}"/>
    <cellStyle name="Normal 8 4 2 4 2" xfId="51037" xr:uid="{00000000-0005-0000-0000-0000AEB70000}"/>
    <cellStyle name="Normal 8 4 2 5" xfId="51038" xr:uid="{00000000-0005-0000-0000-0000AFB70000}"/>
    <cellStyle name="Normal 8 4 2 6" xfId="51039" xr:uid="{00000000-0005-0000-0000-0000B0B70000}"/>
    <cellStyle name="Normal 8 4 2_3. Chng in credit spreads" xfId="51040" xr:uid="{00000000-0005-0000-0000-0000B1B70000}"/>
    <cellStyle name="Normal 8 4 3" xfId="33473" xr:uid="{00000000-0005-0000-0000-0000B2B70000}"/>
    <cellStyle name="Normal 8 4 3 2" xfId="33474" xr:uid="{00000000-0005-0000-0000-0000B3B70000}"/>
    <cellStyle name="Normal 8 4 3 2 2" xfId="51041" xr:uid="{00000000-0005-0000-0000-0000B4B70000}"/>
    <cellStyle name="Normal 8 4 3 3" xfId="33475" xr:uid="{00000000-0005-0000-0000-0000B5B70000}"/>
    <cellStyle name="Normal 8 4 3 4" xfId="51042" xr:uid="{00000000-0005-0000-0000-0000B6B70000}"/>
    <cellStyle name="Normal 8 4 3 5" xfId="51043" xr:uid="{00000000-0005-0000-0000-0000B7B70000}"/>
    <cellStyle name="Normal 8 4 3 6" xfId="51044" xr:uid="{00000000-0005-0000-0000-0000B8B70000}"/>
    <cellStyle name="Normal 8 4 3_3. Chng in credit spreads" xfId="51045" xr:uid="{00000000-0005-0000-0000-0000B9B70000}"/>
    <cellStyle name="Normal 8 4 4" xfId="33476" xr:uid="{00000000-0005-0000-0000-0000BAB70000}"/>
    <cellStyle name="Normal 8 4 4 2" xfId="33477" xr:uid="{00000000-0005-0000-0000-0000BBB70000}"/>
    <cellStyle name="Normal 8 4 4 2 2" xfId="51046" xr:uid="{00000000-0005-0000-0000-0000BCB70000}"/>
    <cellStyle name="Normal 8 4 4 3" xfId="33478" xr:uid="{00000000-0005-0000-0000-0000BDB70000}"/>
    <cellStyle name="Normal 8 4 4 4" xfId="51047" xr:uid="{00000000-0005-0000-0000-0000BEB70000}"/>
    <cellStyle name="Normal 8 4 4 5" xfId="51048" xr:uid="{00000000-0005-0000-0000-0000BFB70000}"/>
    <cellStyle name="Normal 8 4 4 6" xfId="51049" xr:uid="{00000000-0005-0000-0000-0000C0B70000}"/>
    <cellStyle name="Normal 8 4 4_3. Chng in credit spreads" xfId="51050" xr:uid="{00000000-0005-0000-0000-0000C1B70000}"/>
    <cellStyle name="Normal 8 4 5" xfId="33479" xr:uid="{00000000-0005-0000-0000-0000C2B70000}"/>
    <cellStyle name="Normal 8 4 5 2" xfId="33480" xr:uid="{00000000-0005-0000-0000-0000C3B70000}"/>
    <cellStyle name="Normal 8 4 5 3" xfId="33481" xr:uid="{00000000-0005-0000-0000-0000C4B70000}"/>
    <cellStyle name="Normal 8 4 5 4" xfId="51051" xr:uid="{00000000-0005-0000-0000-0000C5B70000}"/>
    <cellStyle name="Normal 8 4 5 5" xfId="51052" xr:uid="{00000000-0005-0000-0000-0000C6B70000}"/>
    <cellStyle name="Normal 8 4 5_AVA DVA EL" xfId="33482" xr:uid="{00000000-0005-0000-0000-0000C7B70000}"/>
    <cellStyle name="Normal 8 4 6" xfId="33483" xr:uid="{00000000-0005-0000-0000-0000C8B70000}"/>
    <cellStyle name="Normal 8 4 6 2" xfId="33484" xr:uid="{00000000-0005-0000-0000-0000C9B70000}"/>
    <cellStyle name="Normal 8 4 6_AVA DVA EL" xfId="33485" xr:uid="{00000000-0005-0000-0000-0000CAB70000}"/>
    <cellStyle name="Normal 8 4 7" xfId="33486" xr:uid="{00000000-0005-0000-0000-0000CBB70000}"/>
    <cellStyle name="Normal 8 4 8" xfId="51053" xr:uid="{00000000-0005-0000-0000-0000CCB70000}"/>
    <cellStyle name="Normal 8 4 9" xfId="51054" xr:uid="{00000000-0005-0000-0000-0000CDB70000}"/>
    <cellStyle name="Normal 8 4_3. Chng in credit spreads" xfId="51055" xr:uid="{00000000-0005-0000-0000-0000CEB70000}"/>
    <cellStyle name="Normal 8 5" xfId="8817" xr:uid="{00000000-0005-0000-0000-0000CFB70000}"/>
    <cellStyle name="Normal 8 5 2" xfId="8818" xr:uid="{00000000-0005-0000-0000-0000D0B70000}"/>
    <cellStyle name="Normal 8 5 2 2" xfId="33487" xr:uid="{00000000-0005-0000-0000-0000D1B70000}"/>
    <cellStyle name="Normal 8 5 2 2 2" xfId="51056" xr:uid="{00000000-0005-0000-0000-0000D2B70000}"/>
    <cellStyle name="Normal 8 5 2 3" xfId="33488" xr:uid="{00000000-0005-0000-0000-0000D3B70000}"/>
    <cellStyle name="Normal 8 5 2 4" xfId="51057" xr:uid="{00000000-0005-0000-0000-0000D4B70000}"/>
    <cellStyle name="Normal 8 5 2_3. Chng in credit spreads" xfId="51058" xr:uid="{00000000-0005-0000-0000-0000D5B70000}"/>
    <cellStyle name="Normal 8 5 3" xfId="33489" xr:uid="{00000000-0005-0000-0000-0000D6B70000}"/>
    <cellStyle name="Normal 8 5 3 2" xfId="33490" xr:uid="{00000000-0005-0000-0000-0000D7B70000}"/>
    <cellStyle name="Normal 8 5 3 2 2" xfId="51059" xr:uid="{00000000-0005-0000-0000-0000D8B70000}"/>
    <cellStyle name="Normal 8 5 3 3" xfId="51060" xr:uid="{00000000-0005-0000-0000-0000D9B70000}"/>
    <cellStyle name="Normal 8 5 3_3. Chng in credit spreads" xfId="51061" xr:uid="{00000000-0005-0000-0000-0000DAB70000}"/>
    <cellStyle name="Normal 8 5 4" xfId="33491" xr:uid="{00000000-0005-0000-0000-0000DBB70000}"/>
    <cellStyle name="Normal 8 5 4 2" xfId="51062" xr:uid="{00000000-0005-0000-0000-0000DCB70000}"/>
    <cellStyle name="Normal 8 5 5" xfId="33492" xr:uid="{00000000-0005-0000-0000-0000DDB70000}"/>
    <cellStyle name="Normal 8 5 6" xfId="51063" xr:uid="{00000000-0005-0000-0000-0000DEB70000}"/>
    <cellStyle name="Normal 8 5 7" xfId="51064" xr:uid="{00000000-0005-0000-0000-0000DFB70000}"/>
    <cellStyle name="Normal 8 5_3. Chng in credit spreads" xfId="51065" xr:uid="{00000000-0005-0000-0000-0000E0B70000}"/>
    <cellStyle name="Normal 8 6" xfId="8819" xr:uid="{00000000-0005-0000-0000-0000E1B70000}"/>
    <cellStyle name="Normal 8 6 2" xfId="8820" xr:uid="{00000000-0005-0000-0000-0000E2B70000}"/>
    <cellStyle name="Normal 8 6 2 2" xfId="33493" xr:uid="{00000000-0005-0000-0000-0000E3B70000}"/>
    <cellStyle name="Normal 8 6 2 3" xfId="33494" xr:uid="{00000000-0005-0000-0000-0000E4B70000}"/>
    <cellStyle name="Normal 8 6 2 4" xfId="51066" xr:uid="{00000000-0005-0000-0000-0000E5B70000}"/>
    <cellStyle name="Normal 8 6 2_AVA DVA EL" xfId="33495" xr:uid="{00000000-0005-0000-0000-0000E6B70000}"/>
    <cellStyle name="Normal 8 6 3" xfId="33496" xr:uid="{00000000-0005-0000-0000-0000E7B70000}"/>
    <cellStyle name="Normal 8 6 3 2" xfId="33497" xr:uid="{00000000-0005-0000-0000-0000E8B70000}"/>
    <cellStyle name="Normal 8 6 3_AVA DVA EL" xfId="33498" xr:uid="{00000000-0005-0000-0000-0000E9B70000}"/>
    <cellStyle name="Normal 8 6 4" xfId="33499" xr:uid="{00000000-0005-0000-0000-0000EAB70000}"/>
    <cellStyle name="Normal 8 6 5" xfId="33500" xr:uid="{00000000-0005-0000-0000-0000EBB70000}"/>
    <cellStyle name="Normal 8 6 6" xfId="51067" xr:uid="{00000000-0005-0000-0000-0000ECB70000}"/>
    <cellStyle name="Normal 8 6 7" xfId="51068" xr:uid="{00000000-0005-0000-0000-0000EDB70000}"/>
    <cellStyle name="Normal 8 6_3. Chng in credit spreads" xfId="51069" xr:uid="{00000000-0005-0000-0000-0000EEB70000}"/>
    <cellStyle name="Normal 8 7" xfId="33501" xr:uid="{00000000-0005-0000-0000-0000EFB70000}"/>
    <cellStyle name="Normal 8 7 2" xfId="33502" xr:uid="{00000000-0005-0000-0000-0000F0B70000}"/>
    <cellStyle name="Normal 8 7 2 2" xfId="33503" xr:uid="{00000000-0005-0000-0000-0000F1B70000}"/>
    <cellStyle name="Normal 8 7 2 3" xfId="33504" xr:uid="{00000000-0005-0000-0000-0000F2B70000}"/>
    <cellStyle name="Normal 8 7 2 4" xfId="51070" xr:uid="{00000000-0005-0000-0000-0000F3B70000}"/>
    <cellStyle name="Normal 8 7 2_AVA DVA EL" xfId="33505" xr:uid="{00000000-0005-0000-0000-0000F4B70000}"/>
    <cellStyle name="Normal 8 7 3" xfId="33506" xr:uid="{00000000-0005-0000-0000-0000F5B70000}"/>
    <cellStyle name="Normal 8 7 3 2" xfId="33507" xr:uid="{00000000-0005-0000-0000-0000F6B70000}"/>
    <cellStyle name="Normal 8 7 3_AVA DVA EL" xfId="33508" xr:uid="{00000000-0005-0000-0000-0000F7B70000}"/>
    <cellStyle name="Normal 8 7 4" xfId="33509" xr:uid="{00000000-0005-0000-0000-0000F8B70000}"/>
    <cellStyle name="Normal 8 7 5" xfId="33510" xr:uid="{00000000-0005-0000-0000-0000F9B70000}"/>
    <cellStyle name="Normal 8 7 6" xfId="33511" xr:uid="{00000000-0005-0000-0000-0000FAB70000}"/>
    <cellStyle name="Normal 8 7 7" xfId="51071" xr:uid="{00000000-0005-0000-0000-0000FBB70000}"/>
    <cellStyle name="Normal 8 7_3. Chng in credit spreads" xfId="51072" xr:uid="{00000000-0005-0000-0000-0000FCB70000}"/>
    <cellStyle name="Normal 8 8" xfId="33512" xr:uid="{00000000-0005-0000-0000-0000FDB70000}"/>
    <cellStyle name="Normal 8 8 2" xfId="33513" xr:uid="{00000000-0005-0000-0000-0000FEB70000}"/>
    <cellStyle name="Normal 8 8 2 2" xfId="33514" xr:uid="{00000000-0005-0000-0000-0000FFB70000}"/>
    <cellStyle name="Normal 8 8 2 3" xfId="33515" xr:uid="{00000000-0005-0000-0000-000000B80000}"/>
    <cellStyle name="Normal 8 8 2 4" xfId="51073" xr:uid="{00000000-0005-0000-0000-000001B80000}"/>
    <cellStyle name="Normal 8 8 2_AVA DVA EL" xfId="33516" xr:uid="{00000000-0005-0000-0000-000002B80000}"/>
    <cellStyle name="Normal 8 8 3" xfId="33517" xr:uid="{00000000-0005-0000-0000-000003B80000}"/>
    <cellStyle name="Normal 8 8 3 2" xfId="33518" xr:uid="{00000000-0005-0000-0000-000004B80000}"/>
    <cellStyle name="Normal 8 8 3_AVA DVA EL" xfId="33519" xr:uid="{00000000-0005-0000-0000-000005B80000}"/>
    <cellStyle name="Normal 8 8 4" xfId="33520" xr:uid="{00000000-0005-0000-0000-000006B80000}"/>
    <cellStyle name="Normal 8 8 5" xfId="33521" xr:uid="{00000000-0005-0000-0000-000007B80000}"/>
    <cellStyle name="Normal 8 8 6" xfId="33522" xr:uid="{00000000-0005-0000-0000-000008B80000}"/>
    <cellStyle name="Normal 8 8 7" xfId="36114" xr:uid="{00000000-0005-0000-0000-000009B80000}"/>
    <cellStyle name="Normal 8 8 8" xfId="36026" xr:uid="{00000000-0005-0000-0000-00000AB80000}"/>
    <cellStyle name="Normal 8 8_3. Chng in credit spreads" xfId="51074" xr:uid="{00000000-0005-0000-0000-00000BB80000}"/>
    <cellStyle name="Normal 8 9" xfId="33523" xr:uid="{00000000-0005-0000-0000-00000CB80000}"/>
    <cellStyle name="Normal 8 9 2" xfId="33524" xr:uid="{00000000-0005-0000-0000-00000DB80000}"/>
    <cellStyle name="Normal 8 9 2 2" xfId="33525" xr:uid="{00000000-0005-0000-0000-00000EB80000}"/>
    <cellStyle name="Normal 8 9 2 3" xfId="33526" xr:uid="{00000000-0005-0000-0000-00000FB80000}"/>
    <cellStyle name="Normal 8 9 2_AVA DVA EL" xfId="33527" xr:uid="{00000000-0005-0000-0000-000010B80000}"/>
    <cellStyle name="Normal 8 9 3" xfId="33528" xr:uid="{00000000-0005-0000-0000-000011B80000}"/>
    <cellStyle name="Normal 8 9 4" xfId="33529" xr:uid="{00000000-0005-0000-0000-000012B80000}"/>
    <cellStyle name="Normal 8 9 5" xfId="36418" xr:uid="{00000000-0005-0000-0000-000013B80000}"/>
    <cellStyle name="Normal 8 9 6" xfId="36008" xr:uid="{00000000-0005-0000-0000-000014B80000}"/>
    <cellStyle name="Normal 8 9_AVA DVA EL" xfId="33530" xr:uid="{00000000-0005-0000-0000-000015B80000}"/>
    <cellStyle name="Normal 8_11" xfId="8821" xr:uid="{00000000-0005-0000-0000-000016B80000}"/>
    <cellStyle name="Normal 80" xfId="8822" xr:uid="{00000000-0005-0000-0000-000017B80000}"/>
    <cellStyle name="Normal 80 2" xfId="8823" xr:uid="{00000000-0005-0000-0000-000018B80000}"/>
    <cellStyle name="Normal 80 3" xfId="33531" xr:uid="{00000000-0005-0000-0000-000019B80000}"/>
    <cellStyle name="Normal 80_AVA DVA EL" xfId="33532" xr:uid="{00000000-0005-0000-0000-00001AB80000}"/>
    <cellStyle name="Normal 81" xfId="8824" xr:uid="{00000000-0005-0000-0000-00001BB80000}"/>
    <cellStyle name="Normal 81 2" xfId="33533" xr:uid="{00000000-0005-0000-0000-00001CB80000}"/>
    <cellStyle name="Normal 81 3" xfId="33534" xr:uid="{00000000-0005-0000-0000-00001DB80000}"/>
    <cellStyle name="Normal 81_AVA DVA EL" xfId="33535" xr:uid="{00000000-0005-0000-0000-00001EB80000}"/>
    <cellStyle name="Normal 82" xfId="8825" xr:uid="{00000000-0005-0000-0000-00001FB80000}"/>
    <cellStyle name="Normal 82 2" xfId="8826" xr:uid="{00000000-0005-0000-0000-000020B80000}"/>
    <cellStyle name="Normal 82 3" xfId="33536" xr:uid="{00000000-0005-0000-0000-000021B80000}"/>
    <cellStyle name="Normal 82_AVA DVA EL" xfId="33537" xr:uid="{00000000-0005-0000-0000-000022B80000}"/>
    <cellStyle name="Normal 83" xfId="8827" xr:uid="{00000000-0005-0000-0000-000023B80000}"/>
    <cellStyle name="Normal 83 2" xfId="8828" xr:uid="{00000000-0005-0000-0000-000024B80000}"/>
    <cellStyle name="Normal 83 3" xfId="33538" xr:uid="{00000000-0005-0000-0000-000025B80000}"/>
    <cellStyle name="Normal 83_AVA DVA EL" xfId="33539" xr:uid="{00000000-0005-0000-0000-000026B80000}"/>
    <cellStyle name="Normal 84" xfId="8829" xr:uid="{00000000-0005-0000-0000-000027B80000}"/>
    <cellStyle name="Normal 84 2" xfId="33540" xr:uid="{00000000-0005-0000-0000-000028B80000}"/>
    <cellStyle name="Normal 84 3" xfId="33541" xr:uid="{00000000-0005-0000-0000-000029B80000}"/>
    <cellStyle name="Normal 84_AVA DVA EL" xfId="33542" xr:uid="{00000000-0005-0000-0000-00002AB80000}"/>
    <cellStyle name="Normal 85" xfId="8830" xr:uid="{00000000-0005-0000-0000-00002BB80000}"/>
    <cellStyle name="Normal 85 2" xfId="33543" xr:uid="{00000000-0005-0000-0000-00002CB80000}"/>
    <cellStyle name="Normal 85 2 2" xfId="36571" xr:uid="{00000000-0005-0000-0000-00002DB80000}"/>
    <cellStyle name="Normal 85 3" xfId="33544" xr:uid="{00000000-0005-0000-0000-00002EB80000}"/>
    <cellStyle name="Normal 85 4" xfId="36102" xr:uid="{00000000-0005-0000-0000-00002FB80000}"/>
    <cellStyle name="Normal 85_AVA DVA EL" xfId="33545" xr:uid="{00000000-0005-0000-0000-000030B80000}"/>
    <cellStyle name="Normal 86" xfId="8831" xr:uid="{00000000-0005-0000-0000-000031B80000}"/>
    <cellStyle name="Normal 86 2" xfId="33546" xr:uid="{00000000-0005-0000-0000-000032B80000}"/>
    <cellStyle name="Normal 86 3" xfId="33547" xr:uid="{00000000-0005-0000-0000-000033B80000}"/>
    <cellStyle name="Normal 86 4" xfId="36195" xr:uid="{00000000-0005-0000-0000-000034B80000}"/>
    <cellStyle name="Normal 86_AVA DVA EL" xfId="33548" xr:uid="{00000000-0005-0000-0000-000035B80000}"/>
    <cellStyle name="Normal 87" xfId="8832" xr:uid="{00000000-0005-0000-0000-000036B80000}"/>
    <cellStyle name="Normal 87 2" xfId="33549" xr:uid="{00000000-0005-0000-0000-000037B80000}"/>
    <cellStyle name="Normal 87 3" xfId="33550" xr:uid="{00000000-0005-0000-0000-000038B80000}"/>
    <cellStyle name="Normal 87 4" xfId="36203" xr:uid="{00000000-0005-0000-0000-000039B80000}"/>
    <cellStyle name="Normal 87_AVA DVA EL" xfId="33551" xr:uid="{00000000-0005-0000-0000-00003AB80000}"/>
    <cellStyle name="Normal 88" xfId="8833" xr:uid="{00000000-0005-0000-0000-00003BB80000}"/>
    <cellStyle name="Normal 88 2" xfId="33552" xr:uid="{00000000-0005-0000-0000-00003CB80000}"/>
    <cellStyle name="Normal 88 3" xfId="33553" xr:uid="{00000000-0005-0000-0000-00003DB80000}"/>
    <cellStyle name="Normal 88 4" xfId="36206" xr:uid="{00000000-0005-0000-0000-00003EB80000}"/>
    <cellStyle name="Normal 88_AVA DVA EL" xfId="33554" xr:uid="{00000000-0005-0000-0000-00003FB80000}"/>
    <cellStyle name="Normal 89" xfId="8834" xr:uid="{00000000-0005-0000-0000-000040B80000}"/>
    <cellStyle name="Normal 89 2" xfId="33555" xr:uid="{00000000-0005-0000-0000-000041B80000}"/>
    <cellStyle name="Normal 89 3" xfId="33556" xr:uid="{00000000-0005-0000-0000-000042B80000}"/>
    <cellStyle name="Normal 89 4" xfId="36210" xr:uid="{00000000-0005-0000-0000-000043B80000}"/>
    <cellStyle name="Normal 89_AVA DVA EL" xfId="33557" xr:uid="{00000000-0005-0000-0000-000044B80000}"/>
    <cellStyle name="Normal 9" xfId="8835" xr:uid="{00000000-0005-0000-0000-000045B80000}"/>
    <cellStyle name="Normal 9 10" xfId="8836" xr:uid="{00000000-0005-0000-0000-000046B80000}"/>
    <cellStyle name="Normal 9 10 2" xfId="33558" xr:uid="{00000000-0005-0000-0000-000047B80000}"/>
    <cellStyle name="Normal 9 10_AVA DVA EL" xfId="33559" xr:uid="{00000000-0005-0000-0000-000048B80000}"/>
    <cellStyle name="Normal 9 11" xfId="8837" xr:uid="{00000000-0005-0000-0000-000049B80000}"/>
    <cellStyle name="Normal 9 11 2" xfId="8838" xr:uid="{00000000-0005-0000-0000-00004AB80000}"/>
    <cellStyle name="Normal 9 11 2 2" xfId="33560" xr:uid="{00000000-0005-0000-0000-00004BB80000}"/>
    <cellStyle name="Normal 9 11 2_AVA DVA EL" xfId="33561" xr:uid="{00000000-0005-0000-0000-00004CB80000}"/>
    <cellStyle name="Normal 9 11 3" xfId="33562" xr:uid="{00000000-0005-0000-0000-00004DB80000}"/>
    <cellStyle name="Normal 9 11 4" xfId="36895" xr:uid="{00000000-0005-0000-0000-00004EB80000}"/>
    <cellStyle name="Normal 9 11_4Q16" xfId="33563" xr:uid="{00000000-0005-0000-0000-00004FB80000}"/>
    <cellStyle name="Normal 9 12" xfId="8839" xr:uid="{00000000-0005-0000-0000-000050B80000}"/>
    <cellStyle name="Normal 9 12 2" xfId="33564" xr:uid="{00000000-0005-0000-0000-000051B80000}"/>
    <cellStyle name="Normal 9 12_AVA DVA EL" xfId="33565" xr:uid="{00000000-0005-0000-0000-000052B80000}"/>
    <cellStyle name="Normal 9 13" xfId="8840" xr:uid="{00000000-0005-0000-0000-000053B80000}"/>
    <cellStyle name="Normal 9 13 2" xfId="33566" xr:uid="{00000000-0005-0000-0000-000054B80000}"/>
    <cellStyle name="Normal 9 13_AVA DVA EL" xfId="33567" xr:uid="{00000000-0005-0000-0000-000055B80000}"/>
    <cellStyle name="Normal 9 14" xfId="33568" xr:uid="{00000000-0005-0000-0000-000056B80000}"/>
    <cellStyle name="Normal 9 14 2" xfId="33569" xr:uid="{00000000-0005-0000-0000-000057B80000}"/>
    <cellStyle name="Normal 9 14 3" xfId="33570" xr:uid="{00000000-0005-0000-0000-000058B80000}"/>
    <cellStyle name="Normal 9 14 4" xfId="36117" xr:uid="{00000000-0005-0000-0000-000059B80000}"/>
    <cellStyle name="Normal 9 14_AVA DVA EL" xfId="33571" xr:uid="{00000000-0005-0000-0000-00005AB80000}"/>
    <cellStyle name="Normal 9 15" xfId="33572" xr:uid="{00000000-0005-0000-0000-00005BB80000}"/>
    <cellStyle name="Normal 9 15 2" xfId="33573" xr:uid="{00000000-0005-0000-0000-00005CB80000}"/>
    <cellStyle name="Normal 9 15 3" xfId="33574" xr:uid="{00000000-0005-0000-0000-00005DB80000}"/>
    <cellStyle name="Normal 9 15_AVA DVA EL" xfId="33575" xr:uid="{00000000-0005-0000-0000-00005EB80000}"/>
    <cellStyle name="Normal 9 16" xfId="33576" xr:uid="{00000000-0005-0000-0000-00005FB80000}"/>
    <cellStyle name="Normal 9 17" xfId="33577" xr:uid="{00000000-0005-0000-0000-000060B80000}"/>
    <cellStyle name="Normal 9 18" xfId="36894" xr:uid="{00000000-0005-0000-0000-000061B80000}"/>
    <cellStyle name="Normal 9 19" xfId="51075" xr:uid="{00000000-0005-0000-0000-000062B80000}"/>
    <cellStyle name="Normal 9 2" xfId="8841" xr:uid="{00000000-0005-0000-0000-000063B80000}"/>
    <cellStyle name="Normal 9 2 10" xfId="51076" xr:uid="{00000000-0005-0000-0000-000064B80000}"/>
    <cellStyle name="Normal 9 2 11" xfId="51077" xr:uid="{00000000-0005-0000-0000-000065B80000}"/>
    <cellStyle name="Normal 9 2 2" xfId="8842" xr:uid="{00000000-0005-0000-0000-000066B80000}"/>
    <cellStyle name="Normal 9 2 2 10" xfId="51078" xr:uid="{00000000-0005-0000-0000-000067B80000}"/>
    <cellStyle name="Normal 9 2 2 11" xfId="51079" xr:uid="{00000000-0005-0000-0000-000068B80000}"/>
    <cellStyle name="Normal 9 2 2 2" xfId="8843" xr:uid="{00000000-0005-0000-0000-000069B80000}"/>
    <cellStyle name="Normal 9 2 2 2 2" xfId="33578" xr:uid="{00000000-0005-0000-0000-00006AB80000}"/>
    <cellStyle name="Normal 9 2 2 2 2 2" xfId="33579" xr:uid="{00000000-0005-0000-0000-00006BB80000}"/>
    <cellStyle name="Normal 9 2 2 2 2 3" xfId="33580" xr:uid="{00000000-0005-0000-0000-00006CB80000}"/>
    <cellStyle name="Normal 9 2 2 2 2 4" xfId="51080" xr:uid="{00000000-0005-0000-0000-00006DB80000}"/>
    <cellStyle name="Normal 9 2 2 2 2 5" xfId="51081" xr:uid="{00000000-0005-0000-0000-00006EB80000}"/>
    <cellStyle name="Normal 9 2 2 2 2_AVA DVA EL" xfId="33581" xr:uid="{00000000-0005-0000-0000-00006FB80000}"/>
    <cellStyle name="Normal 9 2 2 2 3" xfId="33582" xr:uid="{00000000-0005-0000-0000-000070B80000}"/>
    <cellStyle name="Normal 9 2 2 2 3 2" xfId="33583" xr:uid="{00000000-0005-0000-0000-000071B80000}"/>
    <cellStyle name="Normal 9 2 2 2 3 3" xfId="33584" xr:uid="{00000000-0005-0000-0000-000072B80000}"/>
    <cellStyle name="Normal 9 2 2 2 3 4" xfId="51082" xr:uid="{00000000-0005-0000-0000-000073B80000}"/>
    <cellStyle name="Normal 9 2 2 2 3 5" xfId="51083" xr:uid="{00000000-0005-0000-0000-000074B80000}"/>
    <cellStyle name="Normal 9 2 2 2 3_AVA DVA EL" xfId="33585" xr:uid="{00000000-0005-0000-0000-000075B80000}"/>
    <cellStyle name="Normal 9 2 2 2 4" xfId="33586" xr:uid="{00000000-0005-0000-0000-000076B80000}"/>
    <cellStyle name="Normal 9 2 2 2 4 2" xfId="33587" xr:uid="{00000000-0005-0000-0000-000077B80000}"/>
    <cellStyle name="Normal 9 2 2 2 4 3" xfId="33588" xr:uid="{00000000-0005-0000-0000-000078B80000}"/>
    <cellStyle name="Normal 9 2 2 2 4 4" xfId="51084" xr:uid="{00000000-0005-0000-0000-000079B80000}"/>
    <cellStyle name="Normal 9 2 2 2 4 5" xfId="51085" xr:uid="{00000000-0005-0000-0000-00007AB80000}"/>
    <cellStyle name="Normal 9 2 2 2 4_AVA DVA EL" xfId="33589" xr:uid="{00000000-0005-0000-0000-00007BB80000}"/>
    <cellStyle name="Normal 9 2 2 2 5" xfId="33590" xr:uid="{00000000-0005-0000-0000-00007CB80000}"/>
    <cellStyle name="Normal 9 2 2 2 5 2" xfId="33591" xr:uid="{00000000-0005-0000-0000-00007DB80000}"/>
    <cellStyle name="Normal 9 2 2 2 5 3" xfId="33592" xr:uid="{00000000-0005-0000-0000-00007EB80000}"/>
    <cellStyle name="Normal 9 2 2 2 5 4" xfId="51086" xr:uid="{00000000-0005-0000-0000-00007FB80000}"/>
    <cellStyle name="Normal 9 2 2 2 5_AVA DVA EL" xfId="33593" xr:uid="{00000000-0005-0000-0000-000080B80000}"/>
    <cellStyle name="Normal 9 2 2 2 6" xfId="33594" xr:uid="{00000000-0005-0000-0000-000081B80000}"/>
    <cellStyle name="Normal 9 2 2 2 7" xfId="33595" xr:uid="{00000000-0005-0000-0000-000082B80000}"/>
    <cellStyle name="Normal 9 2 2 2 8" xfId="51087" xr:uid="{00000000-0005-0000-0000-000083B80000}"/>
    <cellStyle name="Normal 9 2 2 2 9" xfId="51088" xr:uid="{00000000-0005-0000-0000-000084B80000}"/>
    <cellStyle name="Normal 9 2 2 2_AVA DVA EL" xfId="33596" xr:uid="{00000000-0005-0000-0000-000085B80000}"/>
    <cellStyle name="Normal 9 2 2 3" xfId="33597" xr:uid="{00000000-0005-0000-0000-000086B80000}"/>
    <cellStyle name="Normal 9 2 2 3 2" xfId="33598" xr:uid="{00000000-0005-0000-0000-000087B80000}"/>
    <cellStyle name="Normal 9 2 2 3 3" xfId="33599" xr:uid="{00000000-0005-0000-0000-000088B80000}"/>
    <cellStyle name="Normal 9 2 2 3 4" xfId="51089" xr:uid="{00000000-0005-0000-0000-000089B80000}"/>
    <cellStyle name="Normal 9 2 2 3 5" xfId="51090" xr:uid="{00000000-0005-0000-0000-00008AB80000}"/>
    <cellStyle name="Normal 9 2 2 3_AVA DVA EL" xfId="33600" xr:uid="{00000000-0005-0000-0000-00008BB80000}"/>
    <cellStyle name="Normal 9 2 2 4" xfId="33601" xr:uid="{00000000-0005-0000-0000-00008CB80000}"/>
    <cellStyle name="Normal 9 2 2 4 2" xfId="33602" xr:uid="{00000000-0005-0000-0000-00008DB80000}"/>
    <cellStyle name="Normal 9 2 2 4 3" xfId="33603" xr:uid="{00000000-0005-0000-0000-00008EB80000}"/>
    <cellStyle name="Normal 9 2 2 4 4" xfId="51091" xr:uid="{00000000-0005-0000-0000-00008FB80000}"/>
    <cellStyle name="Normal 9 2 2 4 5" xfId="51092" xr:uid="{00000000-0005-0000-0000-000090B80000}"/>
    <cellStyle name="Normal 9 2 2 4_AVA DVA EL" xfId="33604" xr:uid="{00000000-0005-0000-0000-000091B80000}"/>
    <cellStyle name="Normal 9 2 2 5" xfId="33605" xr:uid="{00000000-0005-0000-0000-000092B80000}"/>
    <cellStyle name="Normal 9 2 2 5 2" xfId="33606" xr:uid="{00000000-0005-0000-0000-000093B80000}"/>
    <cellStyle name="Normal 9 2 2 5 3" xfId="33607" xr:uid="{00000000-0005-0000-0000-000094B80000}"/>
    <cellStyle name="Normal 9 2 2 5 4" xfId="51093" xr:uid="{00000000-0005-0000-0000-000095B80000}"/>
    <cellStyle name="Normal 9 2 2 5 5" xfId="51094" xr:uid="{00000000-0005-0000-0000-000096B80000}"/>
    <cellStyle name="Normal 9 2 2 5_AVA DVA EL" xfId="33608" xr:uid="{00000000-0005-0000-0000-000097B80000}"/>
    <cellStyle name="Normal 9 2 2 6" xfId="33609" xr:uid="{00000000-0005-0000-0000-000098B80000}"/>
    <cellStyle name="Normal 9 2 2 6 2" xfId="33610" xr:uid="{00000000-0005-0000-0000-000099B80000}"/>
    <cellStyle name="Normal 9 2 2 6 3" xfId="33611" xr:uid="{00000000-0005-0000-0000-00009AB80000}"/>
    <cellStyle name="Normal 9 2 2 6 4" xfId="51095" xr:uid="{00000000-0005-0000-0000-00009BB80000}"/>
    <cellStyle name="Normal 9 2 2 6 5" xfId="51096" xr:uid="{00000000-0005-0000-0000-00009CB80000}"/>
    <cellStyle name="Normal 9 2 2 6_AVA DVA EL" xfId="33612" xr:uid="{00000000-0005-0000-0000-00009DB80000}"/>
    <cellStyle name="Normal 9 2 2 7" xfId="33613" xr:uid="{00000000-0005-0000-0000-00009EB80000}"/>
    <cellStyle name="Normal 9 2 2 8" xfId="51097" xr:uid="{00000000-0005-0000-0000-00009FB80000}"/>
    <cellStyle name="Normal 9 2 2 9" xfId="51098" xr:uid="{00000000-0005-0000-0000-0000A0B80000}"/>
    <cellStyle name="Normal 9 2 2_A01" xfId="8844" xr:uid="{00000000-0005-0000-0000-0000A1B80000}"/>
    <cellStyle name="Normal 9 2 3" xfId="33614" xr:uid="{00000000-0005-0000-0000-0000A2B80000}"/>
    <cellStyle name="Normal 9 2 3 2" xfId="33615" xr:uid="{00000000-0005-0000-0000-0000A3B80000}"/>
    <cellStyle name="Normal 9 2 3 2 2" xfId="33616" xr:uid="{00000000-0005-0000-0000-0000A4B80000}"/>
    <cellStyle name="Normal 9 2 3 2 3" xfId="33617" xr:uid="{00000000-0005-0000-0000-0000A5B80000}"/>
    <cellStyle name="Normal 9 2 3 2 4" xfId="51099" xr:uid="{00000000-0005-0000-0000-0000A6B80000}"/>
    <cellStyle name="Normal 9 2 3 2 5" xfId="51100" xr:uid="{00000000-0005-0000-0000-0000A7B80000}"/>
    <cellStyle name="Normal 9 2 3 2_AVA DVA EL" xfId="33618" xr:uid="{00000000-0005-0000-0000-0000A8B80000}"/>
    <cellStyle name="Normal 9 2 3 3" xfId="33619" xr:uid="{00000000-0005-0000-0000-0000A9B80000}"/>
    <cellStyle name="Normal 9 2 3 3 2" xfId="33620" xr:uid="{00000000-0005-0000-0000-0000AAB80000}"/>
    <cellStyle name="Normal 9 2 3 3 3" xfId="33621" xr:uid="{00000000-0005-0000-0000-0000ABB80000}"/>
    <cellStyle name="Normal 9 2 3 3 4" xfId="51101" xr:uid="{00000000-0005-0000-0000-0000ACB80000}"/>
    <cellStyle name="Normal 9 2 3 3 5" xfId="51102" xr:uid="{00000000-0005-0000-0000-0000ADB80000}"/>
    <cellStyle name="Normal 9 2 3 3_AVA DVA EL" xfId="33622" xr:uid="{00000000-0005-0000-0000-0000AEB80000}"/>
    <cellStyle name="Normal 9 2 3 4" xfId="33623" xr:uid="{00000000-0005-0000-0000-0000AFB80000}"/>
    <cellStyle name="Normal 9 2 3 4 2" xfId="33624" xr:uid="{00000000-0005-0000-0000-0000B0B80000}"/>
    <cellStyle name="Normal 9 2 3 4 3" xfId="33625" xr:uid="{00000000-0005-0000-0000-0000B1B80000}"/>
    <cellStyle name="Normal 9 2 3 4 4" xfId="51103" xr:uid="{00000000-0005-0000-0000-0000B2B80000}"/>
    <cellStyle name="Normal 9 2 3 4 5" xfId="51104" xr:uid="{00000000-0005-0000-0000-0000B3B80000}"/>
    <cellStyle name="Normal 9 2 3 4_AVA DVA EL" xfId="33626" xr:uid="{00000000-0005-0000-0000-0000B4B80000}"/>
    <cellStyle name="Normal 9 2 3 5" xfId="33627" xr:uid="{00000000-0005-0000-0000-0000B5B80000}"/>
    <cellStyle name="Normal 9 2 3 5 2" xfId="33628" xr:uid="{00000000-0005-0000-0000-0000B6B80000}"/>
    <cellStyle name="Normal 9 2 3 5 3" xfId="33629" xr:uid="{00000000-0005-0000-0000-0000B7B80000}"/>
    <cellStyle name="Normal 9 2 3 5 4" xfId="51105" xr:uid="{00000000-0005-0000-0000-0000B8B80000}"/>
    <cellStyle name="Normal 9 2 3 5 5" xfId="51106" xr:uid="{00000000-0005-0000-0000-0000B9B80000}"/>
    <cellStyle name="Normal 9 2 3 5_AVA DVA EL" xfId="33630" xr:uid="{00000000-0005-0000-0000-0000BAB80000}"/>
    <cellStyle name="Normal 9 2 3 6" xfId="33631" xr:uid="{00000000-0005-0000-0000-0000BBB80000}"/>
    <cellStyle name="Normal 9 2 3 7" xfId="33632" xr:uid="{00000000-0005-0000-0000-0000BCB80000}"/>
    <cellStyle name="Normal 9 2 3 8" xfId="36146" xr:uid="{00000000-0005-0000-0000-0000BDB80000}"/>
    <cellStyle name="Normal 9 2 3 9" xfId="36019" xr:uid="{00000000-0005-0000-0000-0000BEB80000}"/>
    <cellStyle name="Normal 9 2 3_A02" xfId="55621" xr:uid="{A3647E74-73B6-45A3-AF83-267BEE5599B5}"/>
    <cellStyle name="Normal 9 2 4" xfId="33633" xr:uid="{00000000-0005-0000-0000-0000C0B80000}"/>
    <cellStyle name="Normal 9 2 4 2" xfId="33634" xr:uid="{00000000-0005-0000-0000-0000C1B80000}"/>
    <cellStyle name="Normal 9 2 4 2 2" xfId="33635" xr:uid="{00000000-0005-0000-0000-0000C2B80000}"/>
    <cellStyle name="Normal 9 2 4 2_AVA DVA EL" xfId="33636" xr:uid="{00000000-0005-0000-0000-0000C3B80000}"/>
    <cellStyle name="Normal 9 2 4 3" xfId="33637" xr:uid="{00000000-0005-0000-0000-0000C4B80000}"/>
    <cellStyle name="Normal 9 2 4 4" xfId="33638" xr:uid="{00000000-0005-0000-0000-0000C5B80000}"/>
    <cellStyle name="Normal 9 2 4 5" xfId="51107" xr:uid="{00000000-0005-0000-0000-0000C6B80000}"/>
    <cellStyle name="Normal 9 2 4 6" xfId="51108" xr:uid="{00000000-0005-0000-0000-0000C7B80000}"/>
    <cellStyle name="Normal 9 2 4_AVA DVA EL" xfId="33639" xr:uid="{00000000-0005-0000-0000-0000C8B80000}"/>
    <cellStyle name="Normal 9 2 5" xfId="33640" xr:uid="{00000000-0005-0000-0000-0000C9B80000}"/>
    <cellStyle name="Normal 9 2 5 2" xfId="33641" xr:uid="{00000000-0005-0000-0000-0000CAB80000}"/>
    <cellStyle name="Normal 9 2 5 2 2" xfId="33642" xr:uid="{00000000-0005-0000-0000-0000CBB80000}"/>
    <cellStyle name="Normal 9 2 5 2_AVA DVA EL" xfId="33643" xr:uid="{00000000-0005-0000-0000-0000CCB80000}"/>
    <cellStyle name="Normal 9 2 5 3" xfId="33644" xr:uid="{00000000-0005-0000-0000-0000CDB80000}"/>
    <cellStyle name="Normal 9 2 5 4" xfId="33645" xr:uid="{00000000-0005-0000-0000-0000CEB80000}"/>
    <cellStyle name="Normal 9 2 5 5" xfId="51109" xr:uid="{00000000-0005-0000-0000-0000CFB80000}"/>
    <cellStyle name="Normal 9 2 5_AVA DVA EL" xfId="33646" xr:uid="{00000000-0005-0000-0000-0000D0B80000}"/>
    <cellStyle name="Normal 9 2 6" xfId="33647" xr:uid="{00000000-0005-0000-0000-0000D1B80000}"/>
    <cellStyle name="Normal 9 2 6 2" xfId="33648" xr:uid="{00000000-0005-0000-0000-0000D2B80000}"/>
    <cellStyle name="Normal 9 2 6 3" xfId="33649" xr:uid="{00000000-0005-0000-0000-0000D3B80000}"/>
    <cellStyle name="Normal 9 2 6 4" xfId="51110" xr:uid="{00000000-0005-0000-0000-0000D4B80000}"/>
    <cellStyle name="Normal 9 2 6 5" xfId="51111" xr:uid="{00000000-0005-0000-0000-0000D5B80000}"/>
    <cellStyle name="Normal 9 2 6_AVA DVA EL" xfId="33650" xr:uid="{00000000-0005-0000-0000-0000D6B80000}"/>
    <cellStyle name="Normal 9 2 7" xfId="33651" xr:uid="{00000000-0005-0000-0000-0000D7B80000}"/>
    <cellStyle name="Normal 9 2 7 2" xfId="33652" xr:uid="{00000000-0005-0000-0000-0000D8B80000}"/>
    <cellStyle name="Normal 9 2 7 3" xfId="33653" xr:uid="{00000000-0005-0000-0000-0000D9B80000}"/>
    <cellStyle name="Normal 9 2 7 4" xfId="51112" xr:uid="{00000000-0005-0000-0000-0000DAB80000}"/>
    <cellStyle name="Normal 9 2 7 5" xfId="51113" xr:uid="{00000000-0005-0000-0000-0000DBB80000}"/>
    <cellStyle name="Normal 9 2 7_AVA DVA EL" xfId="33654" xr:uid="{00000000-0005-0000-0000-0000DCB80000}"/>
    <cellStyle name="Normal 9 2 8" xfId="33655" xr:uid="{00000000-0005-0000-0000-0000DDB80000}"/>
    <cellStyle name="Normal 9 2 9" xfId="51114" xr:uid="{00000000-0005-0000-0000-0000DEB80000}"/>
    <cellStyle name="Normal 9 2_3. Chng in credit spreads" xfId="51115" xr:uid="{00000000-0005-0000-0000-0000DFB80000}"/>
    <cellStyle name="Normal 9 20" xfId="51116" xr:uid="{00000000-0005-0000-0000-0000E0B80000}"/>
    <cellStyle name="Normal 9 21" xfId="51117" xr:uid="{00000000-0005-0000-0000-0000E1B80000}"/>
    <cellStyle name="Normal 9 22" xfId="51118" xr:uid="{00000000-0005-0000-0000-0000E2B80000}"/>
    <cellStyle name="Normal 9 23" xfId="51119" xr:uid="{00000000-0005-0000-0000-0000E3B80000}"/>
    <cellStyle name="Normal 9 3" xfId="8845" xr:uid="{00000000-0005-0000-0000-0000E4B80000}"/>
    <cellStyle name="Normal 9 3 10" xfId="51120" xr:uid="{00000000-0005-0000-0000-0000E5B80000}"/>
    <cellStyle name="Normal 9 3 11" xfId="51121" xr:uid="{00000000-0005-0000-0000-0000E6B80000}"/>
    <cellStyle name="Normal 9 3 2" xfId="33656" xr:uid="{00000000-0005-0000-0000-0000E7B80000}"/>
    <cellStyle name="Normal 9 3 2 10" xfId="51122" xr:uid="{00000000-0005-0000-0000-0000E8B80000}"/>
    <cellStyle name="Normal 9 3 2 2" xfId="33657" xr:uid="{00000000-0005-0000-0000-0000E9B80000}"/>
    <cellStyle name="Normal 9 3 2 2 2" xfId="33658" xr:uid="{00000000-0005-0000-0000-0000EAB80000}"/>
    <cellStyle name="Normal 9 3 2 2 3" xfId="33659" xr:uid="{00000000-0005-0000-0000-0000EBB80000}"/>
    <cellStyle name="Normal 9 3 2 2 4" xfId="51123" xr:uid="{00000000-0005-0000-0000-0000ECB80000}"/>
    <cellStyle name="Normal 9 3 2 2 5" xfId="51124" xr:uid="{00000000-0005-0000-0000-0000EDB80000}"/>
    <cellStyle name="Normal 9 3 2 2_AVA DVA EL" xfId="33660" xr:uid="{00000000-0005-0000-0000-0000EEB80000}"/>
    <cellStyle name="Normal 9 3 2 3" xfId="33661" xr:uid="{00000000-0005-0000-0000-0000EFB80000}"/>
    <cellStyle name="Normal 9 3 2 3 2" xfId="33662" xr:uid="{00000000-0005-0000-0000-0000F0B80000}"/>
    <cellStyle name="Normal 9 3 2 3 3" xfId="33663" xr:uid="{00000000-0005-0000-0000-0000F1B80000}"/>
    <cellStyle name="Normal 9 3 2 3 4" xfId="51125" xr:uid="{00000000-0005-0000-0000-0000F2B80000}"/>
    <cellStyle name="Normal 9 3 2 3 5" xfId="51126" xr:uid="{00000000-0005-0000-0000-0000F3B80000}"/>
    <cellStyle name="Normal 9 3 2 3_AVA DVA EL" xfId="33664" xr:uid="{00000000-0005-0000-0000-0000F4B80000}"/>
    <cellStyle name="Normal 9 3 2 4" xfId="33665" xr:uid="{00000000-0005-0000-0000-0000F5B80000}"/>
    <cellStyle name="Normal 9 3 2 4 2" xfId="33666" xr:uid="{00000000-0005-0000-0000-0000F6B80000}"/>
    <cellStyle name="Normal 9 3 2 4 3" xfId="33667" xr:uid="{00000000-0005-0000-0000-0000F7B80000}"/>
    <cellStyle name="Normal 9 3 2 4 4" xfId="51127" xr:uid="{00000000-0005-0000-0000-0000F8B80000}"/>
    <cellStyle name="Normal 9 3 2 4 5" xfId="51128" xr:uid="{00000000-0005-0000-0000-0000F9B80000}"/>
    <cellStyle name="Normal 9 3 2 4_AVA DVA EL" xfId="33668" xr:uid="{00000000-0005-0000-0000-0000FAB80000}"/>
    <cellStyle name="Normal 9 3 2 5" xfId="33669" xr:uid="{00000000-0005-0000-0000-0000FBB80000}"/>
    <cellStyle name="Normal 9 3 2 5 2" xfId="33670" xr:uid="{00000000-0005-0000-0000-0000FCB80000}"/>
    <cellStyle name="Normal 9 3 2 5 3" xfId="33671" xr:uid="{00000000-0005-0000-0000-0000FDB80000}"/>
    <cellStyle name="Normal 9 3 2 5 4" xfId="51129" xr:uid="{00000000-0005-0000-0000-0000FEB80000}"/>
    <cellStyle name="Normal 9 3 2 5 5" xfId="51130" xr:uid="{00000000-0005-0000-0000-0000FFB80000}"/>
    <cellStyle name="Normal 9 3 2 5_AVA DVA EL" xfId="33672" xr:uid="{00000000-0005-0000-0000-000000B90000}"/>
    <cellStyle name="Normal 9 3 2 6" xfId="33673" xr:uid="{00000000-0005-0000-0000-000001B90000}"/>
    <cellStyle name="Normal 9 3 2 7" xfId="33674" xr:uid="{00000000-0005-0000-0000-000002B90000}"/>
    <cellStyle name="Normal 9 3 2 8" xfId="36176" xr:uid="{00000000-0005-0000-0000-000003B90000}"/>
    <cellStyle name="Normal 9 3 2 9" xfId="36441" xr:uid="{00000000-0005-0000-0000-000004B90000}"/>
    <cellStyle name="Normal 9 3 2_A02" xfId="55622" xr:uid="{EDB263C5-B7E3-41E6-8E43-B327A592A023}"/>
    <cellStyle name="Normal 9 3 3" xfId="33675" xr:uid="{00000000-0005-0000-0000-000006B90000}"/>
    <cellStyle name="Normal 9 3 3 2" xfId="33676" xr:uid="{00000000-0005-0000-0000-000007B90000}"/>
    <cellStyle name="Normal 9 3 3 2 2" xfId="33677" xr:uid="{00000000-0005-0000-0000-000008B90000}"/>
    <cellStyle name="Normal 9 3 3 2_AVA DVA EL" xfId="33678" xr:uid="{00000000-0005-0000-0000-000009B90000}"/>
    <cellStyle name="Normal 9 3 3 3" xfId="33679" xr:uid="{00000000-0005-0000-0000-00000AB90000}"/>
    <cellStyle name="Normal 9 3 3 4" xfId="33680" xr:uid="{00000000-0005-0000-0000-00000BB90000}"/>
    <cellStyle name="Normal 9 3 3 5" xfId="51131" xr:uid="{00000000-0005-0000-0000-00000CB90000}"/>
    <cellStyle name="Normal 9 3 3_AVA DVA EL" xfId="33681" xr:uid="{00000000-0005-0000-0000-00000DB90000}"/>
    <cellStyle name="Normal 9 3 4" xfId="33682" xr:uid="{00000000-0005-0000-0000-00000EB90000}"/>
    <cellStyle name="Normal 9 3 4 2" xfId="33683" xr:uid="{00000000-0005-0000-0000-00000FB90000}"/>
    <cellStyle name="Normal 9 3 4 3" xfId="33684" xr:uid="{00000000-0005-0000-0000-000010B90000}"/>
    <cellStyle name="Normal 9 3 4 4" xfId="51132" xr:uid="{00000000-0005-0000-0000-000011B90000}"/>
    <cellStyle name="Normal 9 3 4 5" xfId="51133" xr:uid="{00000000-0005-0000-0000-000012B90000}"/>
    <cellStyle name="Normal 9 3 4_AVA DVA EL" xfId="33685" xr:uid="{00000000-0005-0000-0000-000013B90000}"/>
    <cellStyle name="Normal 9 3 5" xfId="33686" xr:uid="{00000000-0005-0000-0000-000014B90000}"/>
    <cellStyle name="Normal 9 3 5 2" xfId="33687" xr:uid="{00000000-0005-0000-0000-000015B90000}"/>
    <cellStyle name="Normal 9 3 5 3" xfId="33688" xr:uid="{00000000-0005-0000-0000-000016B90000}"/>
    <cellStyle name="Normal 9 3 5 4" xfId="51134" xr:uid="{00000000-0005-0000-0000-000017B90000}"/>
    <cellStyle name="Normal 9 3 5 5" xfId="51135" xr:uid="{00000000-0005-0000-0000-000018B90000}"/>
    <cellStyle name="Normal 9 3 5_AVA DVA EL" xfId="33689" xr:uid="{00000000-0005-0000-0000-000019B90000}"/>
    <cellStyle name="Normal 9 3 6" xfId="33690" xr:uid="{00000000-0005-0000-0000-00001AB90000}"/>
    <cellStyle name="Normal 9 3 6 2" xfId="33691" xr:uid="{00000000-0005-0000-0000-00001BB90000}"/>
    <cellStyle name="Normal 9 3 6 3" xfId="33692" xr:uid="{00000000-0005-0000-0000-00001CB90000}"/>
    <cellStyle name="Normal 9 3 6 4" xfId="51136" xr:uid="{00000000-0005-0000-0000-00001DB90000}"/>
    <cellStyle name="Normal 9 3 6_AVA DVA EL" xfId="33693" xr:uid="{00000000-0005-0000-0000-00001EB90000}"/>
    <cellStyle name="Normal 9 3 7" xfId="33694" xr:uid="{00000000-0005-0000-0000-00001FB90000}"/>
    <cellStyle name="Normal 9 3 8" xfId="51137" xr:uid="{00000000-0005-0000-0000-000020B90000}"/>
    <cellStyle name="Normal 9 3 9" xfId="51138" xr:uid="{00000000-0005-0000-0000-000021B90000}"/>
    <cellStyle name="Normal 9 3_3. Chng in credit spreads" xfId="51139" xr:uid="{00000000-0005-0000-0000-000022B90000}"/>
    <cellStyle name="Normal 9 4" xfId="8846" xr:uid="{00000000-0005-0000-0000-000023B90000}"/>
    <cellStyle name="Normal 9 4 10" xfId="51140" xr:uid="{00000000-0005-0000-0000-000024B90000}"/>
    <cellStyle name="Normal 9 4 2" xfId="33695" xr:uid="{00000000-0005-0000-0000-000025B90000}"/>
    <cellStyle name="Normal 9 4 2 2" xfId="33696" xr:uid="{00000000-0005-0000-0000-000026B90000}"/>
    <cellStyle name="Normal 9 4 2 2 2" xfId="33697" xr:uid="{00000000-0005-0000-0000-000027B90000}"/>
    <cellStyle name="Normal 9 4 2 2_AVA DVA EL" xfId="33698" xr:uid="{00000000-0005-0000-0000-000028B90000}"/>
    <cellStyle name="Normal 9 4 2 3" xfId="33699" xr:uid="{00000000-0005-0000-0000-000029B90000}"/>
    <cellStyle name="Normal 9 4 2 4" xfId="33700" xr:uid="{00000000-0005-0000-0000-00002AB90000}"/>
    <cellStyle name="Normal 9 4 2 5" xfId="36331" xr:uid="{00000000-0005-0000-0000-00002BB90000}"/>
    <cellStyle name="Normal 9 4 2 6" xfId="36432" xr:uid="{00000000-0005-0000-0000-00002CB90000}"/>
    <cellStyle name="Normal 9 4 2_AVA DVA EL" xfId="33701" xr:uid="{00000000-0005-0000-0000-00002DB90000}"/>
    <cellStyle name="Normal 9 4 3" xfId="33702" xr:uid="{00000000-0005-0000-0000-00002EB90000}"/>
    <cellStyle name="Normal 9 4 3 2" xfId="33703" xr:uid="{00000000-0005-0000-0000-00002FB90000}"/>
    <cellStyle name="Normal 9 4 3 3" xfId="33704" xr:uid="{00000000-0005-0000-0000-000030B90000}"/>
    <cellStyle name="Normal 9 4 3 4" xfId="51141" xr:uid="{00000000-0005-0000-0000-000031B90000}"/>
    <cellStyle name="Normal 9 4 3 5" xfId="51142" xr:uid="{00000000-0005-0000-0000-000032B90000}"/>
    <cellStyle name="Normal 9 4 3_AVA DVA EL" xfId="33705" xr:uid="{00000000-0005-0000-0000-000033B90000}"/>
    <cellStyle name="Normal 9 4 4" xfId="33706" xr:uid="{00000000-0005-0000-0000-000034B90000}"/>
    <cellStyle name="Normal 9 4 4 2" xfId="33707" xr:uid="{00000000-0005-0000-0000-000035B90000}"/>
    <cellStyle name="Normal 9 4 4 3" xfId="33708" xr:uid="{00000000-0005-0000-0000-000036B90000}"/>
    <cellStyle name="Normal 9 4 4 4" xfId="51143" xr:uid="{00000000-0005-0000-0000-000037B90000}"/>
    <cellStyle name="Normal 9 4 4 5" xfId="51144" xr:uid="{00000000-0005-0000-0000-000038B90000}"/>
    <cellStyle name="Normal 9 4 4_AVA DVA EL" xfId="33709" xr:uid="{00000000-0005-0000-0000-000039B90000}"/>
    <cellStyle name="Normal 9 4 5" xfId="33710" xr:uid="{00000000-0005-0000-0000-00003AB90000}"/>
    <cellStyle name="Normal 9 4 5 2" xfId="33711" xr:uid="{00000000-0005-0000-0000-00003BB90000}"/>
    <cellStyle name="Normal 9 4 5 3" xfId="33712" xr:uid="{00000000-0005-0000-0000-00003CB90000}"/>
    <cellStyle name="Normal 9 4 5 4" xfId="51145" xr:uid="{00000000-0005-0000-0000-00003DB90000}"/>
    <cellStyle name="Normal 9 4 5_AVA DVA EL" xfId="33713" xr:uid="{00000000-0005-0000-0000-00003EB90000}"/>
    <cellStyle name="Normal 9 4 6" xfId="33714" xr:uid="{00000000-0005-0000-0000-00003FB90000}"/>
    <cellStyle name="Normal 9 4 6 2" xfId="33715" xr:uid="{00000000-0005-0000-0000-000040B90000}"/>
    <cellStyle name="Normal 9 4 6_AVA DVA EL" xfId="33716" xr:uid="{00000000-0005-0000-0000-000041B90000}"/>
    <cellStyle name="Normal 9 4 7" xfId="33717" xr:uid="{00000000-0005-0000-0000-000042B90000}"/>
    <cellStyle name="Normal 9 4 8" xfId="51146" xr:uid="{00000000-0005-0000-0000-000043B90000}"/>
    <cellStyle name="Normal 9 4 9" xfId="51147" xr:uid="{00000000-0005-0000-0000-000044B90000}"/>
    <cellStyle name="Normal 9 4_AVA DVA EL" xfId="33718" xr:uid="{00000000-0005-0000-0000-000045B90000}"/>
    <cellStyle name="Normal 9 5" xfId="8847" xr:uid="{00000000-0005-0000-0000-000046B90000}"/>
    <cellStyle name="Normal 9 5 2" xfId="33719" xr:uid="{00000000-0005-0000-0000-000047B90000}"/>
    <cellStyle name="Normal 9 5 2 2" xfId="33720" xr:uid="{00000000-0005-0000-0000-000048B90000}"/>
    <cellStyle name="Normal 9 5 2 3" xfId="33721" xr:uid="{00000000-0005-0000-0000-000049B90000}"/>
    <cellStyle name="Normal 9 5 2_AVA DVA EL" xfId="33722" xr:uid="{00000000-0005-0000-0000-00004AB90000}"/>
    <cellStyle name="Normal 9 5 3" xfId="33723" xr:uid="{00000000-0005-0000-0000-00004BB90000}"/>
    <cellStyle name="Normal 9 5 3 2" xfId="33724" xr:uid="{00000000-0005-0000-0000-00004CB90000}"/>
    <cellStyle name="Normal 9 5 3_AVA DVA EL" xfId="33725" xr:uid="{00000000-0005-0000-0000-00004DB90000}"/>
    <cellStyle name="Normal 9 5 4" xfId="33726" xr:uid="{00000000-0005-0000-0000-00004EB90000}"/>
    <cellStyle name="Normal 9 5 5" xfId="33727" xr:uid="{00000000-0005-0000-0000-00004FB90000}"/>
    <cellStyle name="Normal 9 5 6" xfId="51148" xr:uid="{00000000-0005-0000-0000-000050B90000}"/>
    <cellStyle name="Normal 9 5_AVA DVA EL" xfId="33728" xr:uid="{00000000-0005-0000-0000-000051B90000}"/>
    <cellStyle name="Normal 9 6" xfId="8848" xr:uid="{00000000-0005-0000-0000-000052B90000}"/>
    <cellStyle name="Normal 9 6 2" xfId="33729" xr:uid="{00000000-0005-0000-0000-000053B90000}"/>
    <cellStyle name="Normal 9 6 2 2" xfId="33730" xr:uid="{00000000-0005-0000-0000-000054B90000}"/>
    <cellStyle name="Normal 9 6 2 3" xfId="33731" xr:uid="{00000000-0005-0000-0000-000055B90000}"/>
    <cellStyle name="Normal 9 6 2_AVA DVA EL" xfId="33732" xr:uid="{00000000-0005-0000-0000-000056B90000}"/>
    <cellStyle name="Normal 9 6 3" xfId="33733" xr:uid="{00000000-0005-0000-0000-000057B90000}"/>
    <cellStyle name="Normal 9 6 3 2" xfId="33734" xr:uid="{00000000-0005-0000-0000-000058B90000}"/>
    <cellStyle name="Normal 9 6 3_AVA DVA EL" xfId="33735" xr:uid="{00000000-0005-0000-0000-000059B90000}"/>
    <cellStyle name="Normal 9 6 4" xfId="33736" xr:uid="{00000000-0005-0000-0000-00005AB90000}"/>
    <cellStyle name="Normal 9 6 5" xfId="33737" xr:uid="{00000000-0005-0000-0000-00005BB90000}"/>
    <cellStyle name="Normal 9 6 6" xfId="51149" xr:uid="{00000000-0005-0000-0000-00005CB90000}"/>
    <cellStyle name="Normal 9 6_AVA DVA EL" xfId="33738" xr:uid="{00000000-0005-0000-0000-00005DB90000}"/>
    <cellStyle name="Normal 9 7" xfId="8849" xr:uid="{00000000-0005-0000-0000-00005EB90000}"/>
    <cellStyle name="Normal 9 7 2" xfId="33739" xr:uid="{00000000-0005-0000-0000-00005FB90000}"/>
    <cellStyle name="Normal 9 7 2 2" xfId="33740" xr:uid="{00000000-0005-0000-0000-000060B90000}"/>
    <cellStyle name="Normal 9 7 2 3" xfId="33741" xr:uid="{00000000-0005-0000-0000-000061B90000}"/>
    <cellStyle name="Normal 9 7 2_AVA DVA EL" xfId="33742" xr:uid="{00000000-0005-0000-0000-000062B90000}"/>
    <cellStyle name="Normal 9 7 3" xfId="33743" xr:uid="{00000000-0005-0000-0000-000063B90000}"/>
    <cellStyle name="Normal 9 7 3 2" xfId="33744" xr:uid="{00000000-0005-0000-0000-000064B90000}"/>
    <cellStyle name="Normal 9 7 3_AVA DVA EL" xfId="33745" xr:uid="{00000000-0005-0000-0000-000065B90000}"/>
    <cellStyle name="Normal 9 7 4" xfId="33746" xr:uid="{00000000-0005-0000-0000-000066B90000}"/>
    <cellStyle name="Normal 9 7 5" xfId="33747" xr:uid="{00000000-0005-0000-0000-000067B90000}"/>
    <cellStyle name="Normal 9 7 6" xfId="51150" xr:uid="{00000000-0005-0000-0000-000068B90000}"/>
    <cellStyle name="Normal 9 7_AVA DVA EL" xfId="33748" xr:uid="{00000000-0005-0000-0000-000069B90000}"/>
    <cellStyle name="Normal 9 8" xfId="8850" xr:uid="{00000000-0005-0000-0000-00006AB90000}"/>
    <cellStyle name="Normal 9 8 2" xfId="33749" xr:uid="{00000000-0005-0000-0000-00006BB90000}"/>
    <cellStyle name="Normal 9 8 2 2" xfId="33750" xr:uid="{00000000-0005-0000-0000-00006CB90000}"/>
    <cellStyle name="Normal 9 8 2 3" xfId="33751" xr:uid="{00000000-0005-0000-0000-00006DB90000}"/>
    <cellStyle name="Normal 9 8 2_AVA DVA EL" xfId="33752" xr:uid="{00000000-0005-0000-0000-00006EB90000}"/>
    <cellStyle name="Normal 9 8 3" xfId="33753" xr:uid="{00000000-0005-0000-0000-00006FB90000}"/>
    <cellStyle name="Normal 9 8 3 2" xfId="33754" xr:uid="{00000000-0005-0000-0000-000070B90000}"/>
    <cellStyle name="Normal 9 8 3_AVA DVA EL" xfId="33755" xr:uid="{00000000-0005-0000-0000-000071B90000}"/>
    <cellStyle name="Normal 9 8 4" xfId="33756" xr:uid="{00000000-0005-0000-0000-000072B90000}"/>
    <cellStyle name="Normal 9 8 5" xfId="33757" xr:uid="{00000000-0005-0000-0000-000073B90000}"/>
    <cellStyle name="Normal 9 8 6" xfId="51151" xr:uid="{00000000-0005-0000-0000-000074B90000}"/>
    <cellStyle name="Normal 9 8_AVA DVA EL" xfId="33758" xr:uid="{00000000-0005-0000-0000-000075B90000}"/>
    <cellStyle name="Normal 9 9" xfId="8851" xr:uid="{00000000-0005-0000-0000-000076B90000}"/>
    <cellStyle name="Normal 9 9 2" xfId="33759" xr:uid="{00000000-0005-0000-0000-000077B90000}"/>
    <cellStyle name="Normal 9 9 2 2" xfId="33760" xr:uid="{00000000-0005-0000-0000-000078B90000}"/>
    <cellStyle name="Normal 9 9 2 3" xfId="33761" xr:uid="{00000000-0005-0000-0000-000079B90000}"/>
    <cellStyle name="Normal 9 9 2_AVA DVA EL" xfId="33762" xr:uid="{00000000-0005-0000-0000-00007AB90000}"/>
    <cellStyle name="Normal 9 9 3" xfId="33763" xr:uid="{00000000-0005-0000-0000-00007BB90000}"/>
    <cellStyle name="Normal 9 9_AVA DVA EL" xfId="33764" xr:uid="{00000000-0005-0000-0000-00007CB90000}"/>
    <cellStyle name="Normal 9_11" xfId="8852" xr:uid="{00000000-0005-0000-0000-00007DB90000}"/>
    <cellStyle name="Normal 90" xfId="8853" xr:uid="{00000000-0005-0000-0000-00007EB90000}"/>
    <cellStyle name="Normal 90 2" xfId="33765" xr:uid="{00000000-0005-0000-0000-00007FB90000}"/>
    <cellStyle name="Normal 90 3" xfId="33766" xr:uid="{00000000-0005-0000-0000-000080B90000}"/>
    <cellStyle name="Normal 90 4" xfId="36214" xr:uid="{00000000-0005-0000-0000-000081B90000}"/>
    <cellStyle name="Normal 90_AVA DVA EL" xfId="33767" xr:uid="{00000000-0005-0000-0000-000082B90000}"/>
    <cellStyle name="Normal 91" xfId="8854" xr:uid="{00000000-0005-0000-0000-000083B90000}"/>
    <cellStyle name="Normal 91 2" xfId="33768" xr:uid="{00000000-0005-0000-0000-000084B90000}"/>
    <cellStyle name="Normal 91 3" xfId="33769" xr:uid="{00000000-0005-0000-0000-000085B90000}"/>
    <cellStyle name="Normal 91 4" xfId="36218" xr:uid="{00000000-0005-0000-0000-000086B90000}"/>
    <cellStyle name="Normal 91_AVA DVA EL" xfId="33770" xr:uid="{00000000-0005-0000-0000-000087B90000}"/>
    <cellStyle name="Normal 92" xfId="8855" xr:uid="{00000000-0005-0000-0000-000088B90000}"/>
    <cellStyle name="Normal 92 2" xfId="33771" xr:uid="{00000000-0005-0000-0000-000089B90000}"/>
    <cellStyle name="Normal 92 2 2" xfId="33772" xr:uid="{00000000-0005-0000-0000-00008AB90000}"/>
    <cellStyle name="Normal 92 2 3" xfId="33773" xr:uid="{00000000-0005-0000-0000-00008BB90000}"/>
    <cellStyle name="Normal 92 2_AVA DVA EL" xfId="33774" xr:uid="{00000000-0005-0000-0000-00008CB90000}"/>
    <cellStyle name="Normal 92 3" xfId="33775" xr:uid="{00000000-0005-0000-0000-00008DB90000}"/>
    <cellStyle name="Normal 92 4" xfId="33776" xr:uid="{00000000-0005-0000-0000-00008EB90000}"/>
    <cellStyle name="Normal 92 5" xfId="36197" xr:uid="{00000000-0005-0000-0000-00008FB90000}"/>
    <cellStyle name="Normal 92 6" xfId="36439" xr:uid="{00000000-0005-0000-0000-000090B90000}"/>
    <cellStyle name="Normal 92_AVA DVA EL" xfId="33777" xr:uid="{00000000-0005-0000-0000-000091B90000}"/>
    <cellStyle name="Normal 93" xfId="8856" xr:uid="{00000000-0005-0000-0000-000092B90000}"/>
    <cellStyle name="Normal 93 2" xfId="33778" xr:uid="{00000000-0005-0000-0000-000093B90000}"/>
    <cellStyle name="Normal 93 2 2" xfId="33779" xr:uid="{00000000-0005-0000-0000-000094B90000}"/>
    <cellStyle name="Normal 93 2 3" xfId="33780" xr:uid="{00000000-0005-0000-0000-000095B90000}"/>
    <cellStyle name="Normal 93 2_AVA DVA EL" xfId="33781" xr:uid="{00000000-0005-0000-0000-000096B90000}"/>
    <cellStyle name="Normal 93 3" xfId="33782" xr:uid="{00000000-0005-0000-0000-000097B90000}"/>
    <cellStyle name="Normal 93 4" xfId="33783" xr:uid="{00000000-0005-0000-0000-000098B90000}"/>
    <cellStyle name="Normal 93_AVA DVA EL" xfId="33784" xr:uid="{00000000-0005-0000-0000-000099B90000}"/>
    <cellStyle name="Normal 94" xfId="8857" xr:uid="{00000000-0005-0000-0000-00009AB90000}"/>
    <cellStyle name="Normal 94 2" xfId="33785" xr:uid="{00000000-0005-0000-0000-00009BB90000}"/>
    <cellStyle name="Normal 94 2 2" xfId="33786" xr:uid="{00000000-0005-0000-0000-00009CB90000}"/>
    <cellStyle name="Normal 94 2 3" xfId="33787" xr:uid="{00000000-0005-0000-0000-00009DB90000}"/>
    <cellStyle name="Normal 94 2_AVA DVA EL" xfId="33788" xr:uid="{00000000-0005-0000-0000-00009EB90000}"/>
    <cellStyle name="Normal 94 3" xfId="33789" xr:uid="{00000000-0005-0000-0000-00009FB90000}"/>
    <cellStyle name="Normal 94 4" xfId="33790" xr:uid="{00000000-0005-0000-0000-0000A0B90000}"/>
    <cellStyle name="Normal 94 5" xfId="36223" xr:uid="{00000000-0005-0000-0000-0000A1B90000}"/>
    <cellStyle name="Normal 94 6" xfId="36438" xr:uid="{00000000-0005-0000-0000-0000A2B90000}"/>
    <cellStyle name="Normal 94_AVA DVA EL" xfId="33791" xr:uid="{00000000-0005-0000-0000-0000A3B90000}"/>
    <cellStyle name="Normal 95" xfId="8858" xr:uid="{00000000-0005-0000-0000-0000A4B90000}"/>
    <cellStyle name="Normal 95 2" xfId="33792" xr:uid="{00000000-0005-0000-0000-0000A5B90000}"/>
    <cellStyle name="Normal 95 2 2" xfId="33793" xr:uid="{00000000-0005-0000-0000-0000A6B90000}"/>
    <cellStyle name="Normal 95 2 3" xfId="33794" xr:uid="{00000000-0005-0000-0000-0000A7B90000}"/>
    <cellStyle name="Normal 95 2_AVA DVA EL" xfId="33795" xr:uid="{00000000-0005-0000-0000-0000A8B90000}"/>
    <cellStyle name="Normal 95 3" xfId="33796" xr:uid="{00000000-0005-0000-0000-0000A9B90000}"/>
    <cellStyle name="Normal 95 4" xfId="33797" xr:uid="{00000000-0005-0000-0000-0000AAB90000}"/>
    <cellStyle name="Normal 95 5" xfId="36226" xr:uid="{00000000-0005-0000-0000-0000ABB90000}"/>
    <cellStyle name="Normal 95 6" xfId="36014" xr:uid="{00000000-0005-0000-0000-0000ACB90000}"/>
    <cellStyle name="Normal 95_AVA DVA EL" xfId="33798" xr:uid="{00000000-0005-0000-0000-0000ADB90000}"/>
    <cellStyle name="Normal 96" xfId="8859" xr:uid="{00000000-0005-0000-0000-0000AEB90000}"/>
    <cellStyle name="Normal 96 2" xfId="33799" xr:uid="{00000000-0005-0000-0000-0000AFB90000}"/>
    <cellStyle name="Normal 96 2 2" xfId="33800" xr:uid="{00000000-0005-0000-0000-0000B0B90000}"/>
    <cellStyle name="Normal 96 2 3" xfId="33801" xr:uid="{00000000-0005-0000-0000-0000B1B90000}"/>
    <cellStyle name="Normal 96 2 4" xfId="36574" xr:uid="{00000000-0005-0000-0000-0000B2B90000}"/>
    <cellStyle name="Normal 96 2_AVA DVA EL" xfId="33802" xr:uid="{00000000-0005-0000-0000-0000B3B90000}"/>
    <cellStyle name="Normal 96 3" xfId="33803" xr:uid="{00000000-0005-0000-0000-0000B4B90000}"/>
    <cellStyle name="Normal 96 4" xfId="33804" xr:uid="{00000000-0005-0000-0000-0000B5B90000}"/>
    <cellStyle name="Normal 96 5" xfId="36230" xr:uid="{00000000-0005-0000-0000-0000B6B90000}"/>
    <cellStyle name="Normal 96_AVA DVA EL" xfId="33805" xr:uid="{00000000-0005-0000-0000-0000B7B90000}"/>
    <cellStyle name="Normal 97" xfId="8860" xr:uid="{00000000-0005-0000-0000-0000B8B90000}"/>
    <cellStyle name="Normal 97 2" xfId="33806" xr:uid="{00000000-0005-0000-0000-0000B9B90000}"/>
    <cellStyle name="Normal 97 2 2" xfId="36580" xr:uid="{00000000-0005-0000-0000-0000BAB90000}"/>
    <cellStyle name="Normal 97 3" xfId="33807" xr:uid="{00000000-0005-0000-0000-0000BBB90000}"/>
    <cellStyle name="Normal 97 4" xfId="36244" xr:uid="{00000000-0005-0000-0000-0000BCB90000}"/>
    <cellStyle name="Normal 97_AVA DVA EL" xfId="33808" xr:uid="{00000000-0005-0000-0000-0000BDB90000}"/>
    <cellStyle name="Normal 98" xfId="8861" xr:uid="{00000000-0005-0000-0000-0000BEB90000}"/>
    <cellStyle name="Normal 98 2" xfId="33809" xr:uid="{00000000-0005-0000-0000-0000BFB90000}"/>
    <cellStyle name="Normal 98 3" xfId="33810" xr:uid="{00000000-0005-0000-0000-0000C0B90000}"/>
    <cellStyle name="Normal 98 4" xfId="36289" xr:uid="{00000000-0005-0000-0000-0000C1B90000}"/>
    <cellStyle name="Normal 98_AVA DVA EL" xfId="33811" xr:uid="{00000000-0005-0000-0000-0000C2B90000}"/>
    <cellStyle name="Normal 99" xfId="8862" xr:uid="{00000000-0005-0000-0000-0000C3B90000}"/>
    <cellStyle name="Normal 99 2" xfId="33812" xr:uid="{00000000-0005-0000-0000-0000C4B90000}"/>
    <cellStyle name="Normal 99 3" xfId="33813" xr:uid="{00000000-0005-0000-0000-0000C5B90000}"/>
    <cellStyle name="Normal 99 4" xfId="36387" xr:uid="{00000000-0005-0000-0000-0000C6B90000}"/>
    <cellStyle name="Normal 99_AVA DVA EL" xfId="33814" xr:uid="{00000000-0005-0000-0000-0000C7B90000}"/>
    <cellStyle name="Normal Cells" xfId="8863" xr:uid="{00000000-0005-0000-0000-0000C8B90000}"/>
    <cellStyle name="Normal Cells 2" xfId="8864" xr:uid="{00000000-0005-0000-0000-0000C9B90000}"/>
    <cellStyle name="Normal Cells 2 2" xfId="33815" xr:uid="{00000000-0005-0000-0000-0000CAB90000}"/>
    <cellStyle name="Normal Cells 2 2 2" xfId="51152" xr:uid="{00000000-0005-0000-0000-0000CBB90000}"/>
    <cellStyle name="Normal Cells 2 3" xfId="51153" xr:uid="{00000000-0005-0000-0000-0000CCB90000}"/>
    <cellStyle name="Normal Cells 2 3 2" xfId="51154" xr:uid="{00000000-0005-0000-0000-0000CDB90000}"/>
    <cellStyle name="Normal Cells 2_3. Chng in credit spreads" xfId="51155" xr:uid="{00000000-0005-0000-0000-0000CEB90000}"/>
    <cellStyle name="Normal Cells 3" xfId="33816" xr:uid="{00000000-0005-0000-0000-0000CFB90000}"/>
    <cellStyle name="Normal Cells 3 2" xfId="33817" xr:uid="{00000000-0005-0000-0000-0000D0B90000}"/>
    <cellStyle name="Normal Cells 3 2 2" xfId="33818" xr:uid="{00000000-0005-0000-0000-0000D1B90000}"/>
    <cellStyle name="Normal Cells 3 2 3" xfId="33819" xr:uid="{00000000-0005-0000-0000-0000D2B90000}"/>
    <cellStyle name="Normal Cells 3 2_AVA DVA EL" xfId="33820" xr:uid="{00000000-0005-0000-0000-0000D3B90000}"/>
    <cellStyle name="Normal Cells 3 3" xfId="33821" xr:uid="{00000000-0005-0000-0000-0000D4B90000}"/>
    <cellStyle name="Normal Cells 3 4" xfId="33822" xr:uid="{00000000-0005-0000-0000-0000D5B90000}"/>
    <cellStyle name="Normal Cells 3_3. Chng in credit spreads" xfId="51156" xr:uid="{00000000-0005-0000-0000-0000D6B90000}"/>
    <cellStyle name="Normal Cells 4" xfId="33823" xr:uid="{00000000-0005-0000-0000-0000D7B90000}"/>
    <cellStyle name="Normal Cells_1" xfId="51157" xr:uid="{00000000-0005-0000-0000-0000D8B90000}"/>
    <cellStyle name="Normal ej noll" xfId="33824" xr:uid="{00000000-0005-0000-0000-0000D9B90000}"/>
    <cellStyle name="Normal ej noll 2" xfId="33825" xr:uid="{00000000-0005-0000-0000-0000DAB90000}"/>
    <cellStyle name="Normal ej noll 3" xfId="33826" xr:uid="{00000000-0005-0000-0000-0000DBB90000}"/>
    <cellStyle name="Normal ej noll 4" xfId="51158" xr:uid="{00000000-0005-0000-0000-0000DCB90000}"/>
    <cellStyle name="Normal ej noll låst" xfId="33827" xr:uid="{00000000-0005-0000-0000-0000DDB90000}"/>
    <cellStyle name="Normal ej noll låst 2" xfId="33828" xr:uid="{00000000-0005-0000-0000-0000DEB90000}"/>
    <cellStyle name="Normal ej noll låst 3" xfId="33829" xr:uid="{00000000-0005-0000-0000-0000DFB90000}"/>
    <cellStyle name="Normal ej noll låst 4" xfId="51159" xr:uid="{00000000-0005-0000-0000-0000E0B90000}"/>
    <cellStyle name="Normal ej noll låst_AVA DVA EL" xfId="33830" xr:uid="{00000000-0005-0000-0000-0000E1B90000}"/>
    <cellStyle name="Normal ej noll_3. Chng in credit spreads" xfId="51160" xr:uid="{00000000-0005-0000-0000-0000E2B90000}"/>
    <cellStyle name="Normal_20 OPR" xfId="55768" xr:uid="{8D1BB559-9B98-4B4B-9866-E993C53BB66D}"/>
    <cellStyle name="Normal_A01" xfId="35947" xr:uid="{00000000-0005-0000-0000-0000E3B90000}"/>
    <cellStyle name="Normal_betty1" xfId="35974" xr:uid="{00000000-0005-0000-0000-0000E4B90000}"/>
    <cellStyle name="Normal_betty1 2" xfId="35975" xr:uid="{00000000-0005-0000-0000-0000E5B90000}"/>
    <cellStyle name="Normal2" xfId="33831" xr:uid="{00000000-0005-0000-0000-0000E7B90000}"/>
    <cellStyle name="Normal2 2" xfId="33832" xr:uid="{00000000-0005-0000-0000-0000E8B90000}"/>
    <cellStyle name="Normal2 3" xfId="33833" xr:uid="{00000000-0005-0000-0000-0000E9B90000}"/>
    <cellStyle name="Normal2_AVA DVA EL" xfId="33834" xr:uid="{00000000-0005-0000-0000-0000EAB90000}"/>
    <cellStyle name="Normale_2011 04 14 Templates for stress test_bcl" xfId="8865" xr:uid="{00000000-0005-0000-0000-0000EBB90000}"/>
    <cellStyle name="NormalGB" xfId="33835" xr:uid="{00000000-0005-0000-0000-0000ECB90000}"/>
    <cellStyle name="NormalGB 2" xfId="33836" xr:uid="{00000000-0005-0000-0000-0000EDB90000}"/>
    <cellStyle name="NormalGB 3" xfId="33837" xr:uid="{00000000-0005-0000-0000-0000EEB90000}"/>
    <cellStyle name="NormalGB_AVA DVA EL" xfId="33838" xr:uid="{00000000-0005-0000-0000-0000EFB90000}"/>
    <cellStyle name="Normalny_2007 10 11 nazwy departamentów i skróty" xfId="51161" xr:uid="{00000000-0005-0000-0000-0000F0B90000}"/>
    <cellStyle name="Notas" xfId="8866" xr:uid="{00000000-0005-0000-0000-0000F1B90000}"/>
    <cellStyle name="Notas 2" xfId="8867" xr:uid="{00000000-0005-0000-0000-0000F2B90000}"/>
    <cellStyle name="Notas 2 2" xfId="8868" xr:uid="{00000000-0005-0000-0000-0000F3B90000}"/>
    <cellStyle name="Notas 2 2 10" xfId="8869" xr:uid="{00000000-0005-0000-0000-0000F4B90000}"/>
    <cellStyle name="Notas 2 2 11" xfId="8870" xr:uid="{00000000-0005-0000-0000-0000F5B90000}"/>
    <cellStyle name="Notas 2 2 12" xfId="36750" xr:uid="{00000000-0005-0000-0000-0000F6B90000}"/>
    <cellStyle name="Notas 2 2 2" xfId="8871" xr:uid="{00000000-0005-0000-0000-0000F7B90000}"/>
    <cellStyle name="Notas 2 2 3" xfId="8872" xr:uid="{00000000-0005-0000-0000-0000F8B90000}"/>
    <cellStyle name="Notas 2 2 4" xfId="8873" xr:uid="{00000000-0005-0000-0000-0000F9B90000}"/>
    <cellStyle name="Notas 2 2 5" xfId="8874" xr:uid="{00000000-0005-0000-0000-0000FAB90000}"/>
    <cellStyle name="Notas 2 2 6" xfId="8875" xr:uid="{00000000-0005-0000-0000-0000FBB90000}"/>
    <cellStyle name="Notas 2 2 7" xfId="8876" xr:uid="{00000000-0005-0000-0000-0000FCB90000}"/>
    <cellStyle name="Notas 2 2 8" xfId="8877" xr:uid="{00000000-0005-0000-0000-0000FDB90000}"/>
    <cellStyle name="Notas 2 2 9" xfId="8878" xr:uid="{00000000-0005-0000-0000-0000FEB90000}"/>
    <cellStyle name="Notas 2 2_CR4_19" xfId="8879" xr:uid="{00000000-0005-0000-0000-0000FFB90000}"/>
    <cellStyle name="Notas 2 3" xfId="8880" xr:uid="{00000000-0005-0000-0000-000000BA0000}"/>
    <cellStyle name="Notas 2 3 10" xfId="8881" xr:uid="{00000000-0005-0000-0000-000001BA0000}"/>
    <cellStyle name="Notas 2 3 11" xfId="8882" xr:uid="{00000000-0005-0000-0000-000002BA0000}"/>
    <cellStyle name="Notas 2 3 12" xfId="36510" xr:uid="{00000000-0005-0000-0000-000003BA0000}"/>
    <cellStyle name="Notas 2 3 13" xfId="36735" xr:uid="{00000000-0005-0000-0000-000004BA0000}"/>
    <cellStyle name="Notas 2 3 2" xfId="8883" xr:uid="{00000000-0005-0000-0000-000005BA0000}"/>
    <cellStyle name="Notas 2 3 3" xfId="8884" xr:uid="{00000000-0005-0000-0000-000006BA0000}"/>
    <cellStyle name="Notas 2 3 4" xfId="8885" xr:uid="{00000000-0005-0000-0000-000007BA0000}"/>
    <cellStyle name="Notas 2 3 5" xfId="8886" xr:uid="{00000000-0005-0000-0000-000008BA0000}"/>
    <cellStyle name="Notas 2 3 6" xfId="8887" xr:uid="{00000000-0005-0000-0000-000009BA0000}"/>
    <cellStyle name="Notas 2 3 7" xfId="8888" xr:uid="{00000000-0005-0000-0000-00000ABA0000}"/>
    <cellStyle name="Notas 2 3 8" xfId="8889" xr:uid="{00000000-0005-0000-0000-00000BBA0000}"/>
    <cellStyle name="Notas 2 3 9" xfId="8890" xr:uid="{00000000-0005-0000-0000-00000CBA0000}"/>
    <cellStyle name="Notas 2 3_CR4_19" xfId="8891" xr:uid="{00000000-0005-0000-0000-00000DBA0000}"/>
    <cellStyle name="Notas 2 4" xfId="8892" xr:uid="{00000000-0005-0000-0000-00000EBA0000}"/>
    <cellStyle name="Notas 2 4 10" xfId="8893" xr:uid="{00000000-0005-0000-0000-00000FBA0000}"/>
    <cellStyle name="Notas 2 4 11" xfId="8894" xr:uid="{00000000-0005-0000-0000-000010BA0000}"/>
    <cellStyle name="Notas 2 4 2" xfId="8895" xr:uid="{00000000-0005-0000-0000-000011BA0000}"/>
    <cellStyle name="Notas 2 4 3" xfId="8896" xr:uid="{00000000-0005-0000-0000-000012BA0000}"/>
    <cellStyle name="Notas 2 4 4" xfId="8897" xr:uid="{00000000-0005-0000-0000-000013BA0000}"/>
    <cellStyle name="Notas 2 4 5" xfId="8898" xr:uid="{00000000-0005-0000-0000-000014BA0000}"/>
    <cellStyle name="Notas 2 4 6" xfId="8899" xr:uid="{00000000-0005-0000-0000-000015BA0000}"/>
    <cellStyle name="Notas 2 4 7" xfId="8900" xr:uid="{00000000-0005-0000-0000-000016BA0000}"/>
    <cellStyle name="Notas 2 4 8" xfId="8901" xr:uid="{00000000-0005-0000-0000-000017BA0000}"/>
    <cellStyle name="Notas 2 4 9" xfId="8902" xr:uid="{00000000-0005-0000-0000-000018BA0000}"/>
    <cellStyle name="Notas 2 4_CR4_19" xfId="8903" xr:uid="{00000000-0005-0000-0000-000019BA0000}"/>
    <cellStyle name="Notas 2 5" xfId="8904" xr:uid="{00000000-0005-0000-0000-00001ABA0000}"/>
    <cellStyle name="Notas 2 5 10" xfId="8905" xr:uid="{00000000-0005-0000-0000-00001BBA0000}"/>
    <cellStyle name="Notas 2 5 11" xfId="8906" xr:uid="{00000000-0005-0000-0000-00001CBA0000}"/>
    <cellStyle name="Notas 2 5 2" xfId="8907" xr:uid="{00000000-0005-0000-0000-00001DBA0000}"/>
    <cellStyle name="Notas 2 5 3" xfId="8908" xr:uid="{00000000-0005-0000-0000-00001EBA0000}"/>
    <cellStyle name="Notas 2 5 4" xfId="8909" xr:uid="{00000000-0005-0000-0000-00001FBA0000}"/>
    <cellStyle name="Notas 2 5 5" xfId="8910" xr:uid="{00000000-0005-0000-0000-000020BA0000}"/>
    <cellStyle name="Notas 2 5 6" xfId="8911" xr:uid="{00000000-0005-0000-0000-000021BA0000}"/>
    <cellStyle name="Notas 2 5 7" xfId="8912" xr:uid="{00000000-0005-0000-0000-000022BA0000}"/>
    <cellStyle name="Notas 2 5 8" xfId="8913" xr:uid="{00000000-0005-0000-0000-000023BA0000}"/>
    <cellStyle name="Notas 2 5 9" xfId="8914" xr:uid="{00000000-0005-0000-0000-000024BA0000}"/>
    <cellStyle name="Notas 2 5_CR4_19" xfId="8915" xr:uid="{00000000-0005-0000-0000-000025BA0000}"/>
    <cellStyle name="Notas 2 6" xfId="8916" xr:uid="{00000000-0005-0000-0000-000026BA0000}"/>
    <cellStyle name="Notas 2 6 10" xfId="8917" xr:uid="{00000000-0005-0000-0000-000027BA0000}"/>
    <cellStyle name="Notas 2 6 11" xfId="8918" xr:uid="{00000000-0005-0000-0000-000028BA0000}"/>
    <cellStyle name="Notas 2 6 2" xfId="8919" xr:uid="{00000000-0005-0000-0000-000029BA0000}"/>
    <cellStyle name="Notas 2 6 3" xfId="8920" xr:uid="{00000000-0005-0000-0000-00002ABA0000}"/>
    <cellStyle name="Notas 2 6 4" xfId="8921" xr:uid="{00000000-0005-0000-0000-00002BBA0000}"/>
    <cellStyle name="Notas 2 6 5" xfId="8922" xr:uid="{00000000-0005-0000-0000-00002CBA0000}"/>
    <cellStyle name="Notas 2 6 6" xfId="8923" xr:uid="{00000000-0005-0000-0000-00002DBA0000}"/>
    <cellStyle name="Notas 2 6 7" xfId="8924" xr:uid="{00000000-0005-0000-0000-00002EBA0000}"/>
    <cellStyle name="Notas 2 6 8" xfId="8925" xr:uid="{00000000-0005-0000-0000-00002FBA0000}"/>
    <cellStyle name="Notas 2 6 9" xfId="8926" xr:uid="{00000000-0005-0000-0000-000030BA0000}"/>
    <cellStyle name="Notas 2 6_CR4_19" xfId="8927" xr:uid="{00000000-0005-0000-0000-000031BA0000}"/>
    <cellStyle name="Notas 2 7" xfId="8928" xr:uid="{00000000-0005-0000-0000-000032BA0000}"/>
    <cellStyle name="Notas 2 7 10" xfId="8929" xr:uid="{00000000-0005-0000-0000-000033BA0000}"/>
    <cellStyle name="Notas 2 7 2" xfId="8930" xr:uid="{00000000-0005-0000-0000-000034BA0000}"/>
    <cellStyle name="Notas 2 7 3" xfId="8931" xr:uid="{00000000-0005-0000-0000-000035BA0000}"/>
    <cellStyle name="Notas 2 7 4" xfId="8932" xr:uid="{00000000-0005-0000-0000-000036BA0000}"/>
    <cellStyle name="Notas 2 7 5" xfId="8933" xr:uid="{00000000-0005-0000-0000-000037BA0000}"/>
    <cellStyle name="Notas 2 7 6" xfId="8934" xr:uid="{00000000-0005-0000-0000-000038BA0000}"/>
    <cellStyle name="Notas 2 7 7" xfId="8935" xr:uid="{00000000-0005-0000-0000-000039BA0000}"/>
    <cellStyle name="Notas 2 7 8" xfId="8936" xr:uid="{00000000-0005-0000-0000-00003ABA0000}"/>
    <cellStyle name="Notas 2 7 9" xfId="8937" xr:uid="{00000000-0005-0000-0000-00003BBA0000}"/>
    <cellStyle name="Notas 2 7_CR4_19" xfId="8938" xr:uid="{00000000-0005-0000-0000-00003CBA0000}"/>
    <cellStyle name="Notas 2 8" xfId="36465" xr:uid="{00000000-0005-0000-0000-00003DBA0000}"/>
    <cellStyle name="Notas 2_A02" xfId="55623" xr:uid="{164BC9C4-C214-4027-A4AD-BC8561AA8BC2}"/>
    <cellStyle name="Notas 3" xfId="8939" xr:uid="{00000000-0005-0000-0000-00003FBA0000}"/>
    <cellStyle name="Notas 3 10" xfId="8940" xr:uid="{00000000-0005-0000-0000-000040BA0000}"/>
    <cellStyle name="Notas 3 11" xfId="8941" xr:uid="{00000000-0005-0000-0000-000041BA0000}"/>
    <cellStyle name="Notas 3 12" xfId="36749" xr:uid="{00000000-0005-0000-0000-000042BA0000}"/>
    <cellStyle name="Notas 3 2" xfId="8942" xr:uid="{00000000-0005-0000-0000-000043BA0000}"/>
    <cellStyle name="Notas 3 3" xfId="8943" xr:uid="{00000000-0005-0000-0000-000044BA0000}"/>
    <cellStyle name="Notas 3 4" xfId="8944" xr:uid="{00000000-0005-0000-0000-000045BA0000}"/>
    <cellStyle name="Notas 3 5" xfId="8945" xr:uid="{00000000-0005-0000-0000-000046BA0000}"/>
    <cellStyle name="Notas 3 6" xfId="8946" xr:uid="{00000000-0005-0000-0000-000047BA0000}"/>
    <cellStyle name="Notas 3 7" xfId="8947" xr:uid="{00000000-0005-0000-0000-000048BA0000}"/>
    <cellStyle name="Notas 3 8" xfId="8948" xr:uid="{00000000-0005-0000-0000-000049BA0000}"/>
    <cellStyle name="Notas 3 9" xfId="8949" xr:uid="{00000000-0005-0000-0000-00004ABA0000}"/>
    <cellStyle name="Notas 3_CR4_19" xfId="8950" xr:uid="{00000000-0005-0000-0000-00004BBA0000}"/>
    <cellStyle name="Notas 4" xfId="8951" xr:uid="{00000000-0005-0000-0000-00004CBA0000}"/>
    <cellStyle name="Notas 4 10" xfId="8952" xr:uid="{00000000-0005-0000-0000-00004DBA0000}"/>
    <cellStyle name="Notas 4 11" xfId="8953" xr:uid="{00000000-0005-0000-0000-00004EBA0000}"/>
    <cellStyle name="Notas 4 12" xfId="36509" xr:uid="{00000000-0005-0000-0000-00004FBA0000}"/>
    <cellStyle name="Notas 4 13" xfId="36734" xr:uid="{00000000-0005-0000-0000-000050BA0000}"/>
    <cellStyle name="Notas 4 2" xfId="8954" xr:uid="{00000000-0005-0000-0000-000051BA0000}"/>
    <cellStyle name="Notas 4 3" xfId="8955" xr:uid="{00000000-0005-0000-0000-000052BA0000}"/>
    <cellStyle name="Notas 4 4" xfId="8956" xr:uid="{00000000-0005-0000-0000-000053BA0000}"/>
    <cellStyle name="Notas 4 5" xfId="8957" xr:uid="{00000000-0005-0000-0000-000054BA0000}"/>
    <cellStyle name="Notas 4 6" xfId="8958" xr:uid="{00000000-0005-0000-0000-000055BA0000}"/>
    <cellStyle name="Notas 4 7" xfId="8959" xr:uid="{00000000-0005-0000-0000-000056BA0000}"/>
    <cellStyle name="Notas 4 8" xfId="8960" xr:uid="{00000000-0005-0000-0000-000057BA0000}"/>
    <cellStyle name="Notas 4 9" xfId="8961" xr:uid="{00000000-0005-0000-0000-000058BA0000}"/>
    <cellStyle name="Notas 4_CR4_19" xfId="8962" xr:uid="{00000000-0005-0000-0000-000059BA0000}"/>
    <cellStyle name="Notas 5" xfId="8963" xr:uid="{00000000-0005-0000-0000-00005ABA0000}"/>
    <cellStyle name="Notas 5 10" xfId="8964" xr:uid="{00000000-0005-0000-0000-00005BBA0000}"/>
    <cellStyle name="Notas 5 11" xfId="8965" xr:uid="{00000000-0005-0000-0000-00005CBA0000}"/>
    <cellStyle name="Notas 5 2" xfId="8966" xr:uid="{00000000-0005-0000-0000-00005DBA0000}"/>
    <cellStyle name="Notas 5 3" xfId="8967" xr:uid="{00000000-0005-0000-0000-00005EBA0000}"/>
    <cellStyle name="Notas 5 4" xfId="8968" xr:uid="{00000000-0005-0000-0000-00005FBA0000}"/>
    <cellStyle name="Notas 5 5" xfId="8969" xr:uid="{00000000-0005-0000-0000-000060BA0000}"/>
    <cellStyle name="Notas 5 6" xfId="8970" xr:uid="{00000000-0005-0000-0000-000061BA0000}"/>
    <cellStyle name="Notas 5 7" xfId="8971" xr:uid="{00000000-0005-0000-0000-000062BA0000}"/>
    <cellStyle name="Notas 5 8" xfId="8972" xr:uid="{00000000-0005-0000-0000-000063BA0000}"/>
    <cellStyle name="Notas 5 9" xfId="8973" xr:uid="{00000000-0005-0000-0000-000064BA0000}"/>
    <cellStyle name="Notas 5_CR4_19" xfId="8974" xr:uid="{00000000-0005-0000-0000-000065BA0000}"/>
    <cellStyle name="Notas 6" xfId="8975" xr:uid="{00000000-0005-0000-0000-000066BA0000}"/>
    <cellStyle name="Notas 6 10" xfId="8976" xr:uid="{00000000-0005-0000-0000-000067BA0000}"/>
    <cellStyle name="Notas 6 11" xfId="8977" xr:uid="{00000000-0005-0000-0000-000068BA0000}"/>
    <cellStyle name="Notas 6 2" xfId="8978" xr:uid="{00000000-0005-0000-0000-000069BA0000}"/>
    <cellStyle name="Notas 6 3" xfId="8979" xr:uid="{00000000-0005-0000-0000-00006ABA0000}"/>
    <cellStyle name="Notas 6 4" xfId="8980" xr:uid="{00000000-0005-0000-0000-00006BBA0000}"/>
    <cellStyle name="Notas 6 5" xfId="8981" xr:uid="{00000000-0005-0000-0000-00006CBA0000}"/>
    <cellStyle name="Notas 6 6" xfId="8982" xr:uid="{00000000-0005-0000-0000-00006DBA0000}"/>
    <cellStyle name="Notas 6 7" xfId="8983" xr:uid="{00000000-0005-0000-0000-00006EBA0000}"/>
    <cellStyle name="Notas 6 8" xfId="8984" xr:uid="{00000000-0005-0000-0000-00006FBA0000}"/>
    <cellStyle name="Notas 6 9" xfId="8985" xr:uid="{00000000-0005-0000-0000-000070BA0000}"/>
    <cellStyle name="Notas 6_CR4_19" xfId="8986" xr:uid="{00000000-0005-0000-0000-000071BA0000}"/>
    <cellStyle name="Notas 7" xfId="8987" xr:uid="{00000000-0005-0000-0000-000072BA0000}"/>
    <cellStyle name="Notas 7 10" xfId="8988" xr:uid="{00000000-0005-0000-0000-000073BA0000}"/>
    <cellStyle name="Notas 7 11" xfId="8989" xr:uid="{00000000-0005-0000-0000-000074BA0000}"/>
    <cellStyle name="Notas 7 2" xfId="8990" xr:uid="{00000000-0005-0000-0000-000075BA0000}"/>
    <cellStyle name="Notas 7 3" xfId="8991" xr:uid="{00000000-0005-0000-0000-000076BA0000}"/>
    <cellStyle name="Notas 7 4" xfId="8992" xr:uid="{00000000-0005-0000-0000-000077BA0000}"/>
    <cellStyle name="Notas 7 5" xfId="8993" xr:uid="{00000000-0005-0000-0000-000078BA0000}"/>
    <cellStyle name="Notas 7 6" xfId="8994" xr:uid="{00000000-0005-0000-0000-000079BA0000}"/>
    <cellStyle name="Notas 7 7" xfId="8995" xr:uid="{00000000-0005-0000-0000-00007ABA0000}"/>
    <cellStyle name="Notas 7 8" xfId="8996" xr:uid="{00000000-0005-0000-0000-00007BBA0000}"/>
    <cellStyle name="Notas 7 9" xfId="8997" xr:uid="{00000000-0005-0000-0000-00007CBA0000}"/>
    <cellStyle name="Notas 7_CR4_19" xfId="8998" xr:uid="{00000000-0005-0000-0000-00007DBA0000}"/>
    <cellStyle name="Notas 8" xfId="8999" xr:uid="{00000000-0005-0000-0000-00007EBA0000}"/>
    <cellStyle name="Notas 8 10" xfId="9000" xr:uid="{00000000-0005-0000-0000-00007FBA0000}"/>
    <cellStyle name="Notas 8 2" xfId="9001" xr:uid="{00000000-0005-0000-0000-000080BA0000}"/>
    <cellStyle name="Notas 8 3" xfId="9002" xr:uid="{00000000-0005-0000-0000-000081BA0000}"/>
    <cellStyle name="Notas 8 4" xfId="9003" xr:uid="{00000000-0005-0000-0000-000082BA0000}"/>
    <cellStyle name="Notas 8 5" xfId="9004" xr:uid="{00000000-0005-0000-0000-000083BA0000}"/>
    <cellStyle name="Notas 8 6" xfId="9005" xr:uid="{00000000-0005-0000-0000-000084BA0000}"/>
    <cellStyle name="Notas 8 7" xfId="9006" xr:uid="{00000000-0005-0000-0000-000085BA0000}"/>
    <cellStyle name="Notas 8 8" xfId="9007" xr:uid="{00000000-0005-0000-0000-000086BA0000}"/>
    <cellStyle name="Notas 8 9" xfId="9008" xr:uid="{00000000-0005-0000-0000-000087BA0000}"/>
    <cellStyle name="Notas 8_CR4_19" xfId="9009" xr:uid="{00000000-0005-0000-0000-000088BA0000}"/>
    <cellStyle name="Notas 9" xfId="36041" xr:uid="{00000000-0005-0000-0000-000089BA0000}"/>
    <cellStyle name="Notas_4Q16" xfId="33839" xr:uid="{00000000-0005-0000-0000-00008ABA0000}"/>
    <cellStyle name="Note" xfId="9010" xr:uid="{00000000-0005-0000-0000-00008BBA0000}"/>
    <cellStyle name="Note 10" xfId="9011" xr:uid="{00000000-0005-0000-0000-00008CBA0000}"/>
    <cellStyle name="Note 10 2" xfId="33840" xr:uid="{00000000-0005-0000-0000-00008DBA0000}"/>
    <cellStyle name="Note 10 2 2" xfId="33841" xr:uid="{00000000-0005-0000-0000-00008EBA0000}"/>
    <cellStyle name="Note 10 2 3" xfId="33842" xr:uid="{00000000-0005-0000-0000-00008FBA0000}"/>
    <cellStyle name="Note 10 2_AVA DVA EL" xfId="33843" xr:uid="{00000000-0005-0000-0000-000090BA0000}"/>
    <cellStyle name="Note 10 3" xfId="33844" xr:uid="{00000000-0005-0000-0000-000091BA0000}"/>
    <cellStyle name="Note 10 4" xfId="33845" xr:uid="{00000000-0005-0000-0000-000092BA0000}"/>
    <cellStyle name="Note 10_AVA DVA EL" xfId="33846" xr:uid="{00000000-0005-0000-0000-000093BA0000}"/>
    <cellStyle name="Note 11" xfId="33847" xr:uid="{00000000-0005-0000-0000-000094BA0000}"/>
    <cellStyle name="Note 11 2" xfId="33848" xr:uid="{00000000-0005-0000-0000-000095BA0000}"/>
    <cellStyle name="Note 11 3" xfId="33849" xr:uid="{00000000-0005-0000-0000-000096BA0000}"/>
    <cellStyle name="Note 11_AVA DVA EL" xfId="33850" xr:uid="{00000000-0005-0000-0000-000097BA0000}"/>
    <cellStyle name="Note 12" xfId="33851" xr:uid="{00000000-0005-0000-0000-000098BA0000}"/>
    <cellStyle name="Note 12 2" xfId="33852" xr:uid="{00000000-0005-0000-0000-000099BA0000}"/>
    <cellStyle name="Note 12 3" xfId="33853" xr:uid="{00000000-0005-0000-0000-00009ABA0000}"/>
    <cellStyle name="Note 12_AVA DVA EL" xfId="33854" xr:uid="{00000000-0005-0000-0000-00009BBA0000}"/>
    <cellStyle name="Note 13" xfId="33855" xr:uid="{00000000-0005-0000-0000-00009CBA0000}"/>
    <cellStyle name="Note 13 2" xfId="33856" xr:uid="{00000000-0005-0000-0000-00009DBA0000}"/>
    <cellStyle name="Note 13 3" xfId="33857" xr:uid="{00000000-0005-0000-0000-00009EBA0000}"/>
    <cellStyle name="Note 13_AVA DVA EL" xfId="33858" xr:uid="{00000000-0005-0000-0000-00009FBA0000}"/>
    <cellStyle name="Note 14" xfId="33859" xr:uid="{00000000-0005-0000-0000-0000A0BA0000}"/>
    <cellStyle name="Note 15" xfId="33860" xr:uid="{00000000-0005-0000-0000-0000A1BA0000}"/>
    <cellStyle name="Note 16" xfId="33861" xr:uid="{00000000-0005-0000-0000-0000A2BA0000}"/>
    <cellStyle name="Note 17" xfId="40126" xr:uid="{00000000-0005-0000-0000-0000A3BA0000}"/>
    <cellStyle name="Note 18" xfId="51162" xr:uid="{00000000-0005-0000-0000-0000A4BA0000}"/>
    <cellStyle name="Note 19" xfId="51163" xr:uid="{00000000-0005-0000-0000-0000A5BA0000}"/>
    <cellStyle name="Note 2" xfId="9012" xr:uid="{00000000-0005-0000-0000-0000A6BA0000}"/>
    <cellStyle name="Note 2 10" xfId="9013" xr:uid="{00000000-0005-0000-0000-0000A7BA0000}"/>
    <cellStyle name="Note 2 10 10" xfId="9014" xr:uid="{00000000-0005-0000-0000-0000A8BA0000}"/>
    <cellStyle name="Note 2 10 11" xfId="9015" xr:uid="{00000000-0005-0000-0000-0000A9BA0000}"/>
    <cellStyle name="Note 2 10 2" xfId="9016" xr:uid="{00000000-0005-0000-0000-0000AABA0000}"/>
    <cellStyle name="Note 2 10 3" xfId="9017" xr:uid="{00000000-0005-0000-0000-0000ABBA0000}"/>
    <cellStyle name="Note 2 10 4" xfId="9018" xr:uid="{00000000-0005-0000-0000-0000ACBA0000}"/>
    <cellStyle name="Note 2 10 5" xfId="9019" xr:uid="{00000000-0005-0000-0000-0000ADBA0000}"/>
    <cellStyle name="Note 2 10 6" xfId="9020" xr:uid="{00000000-0005-0000-0000-0000AEBA0000}"/>
    <cellStyle name="Note 2 10 7" xfId="9021" xr:uid="{00000000-0005-0000-0000-0000AFBA0000}"/>
    <cellStyle name="Note 2 10 8" xfId="9022" xr:uid="{00000000-0005-0000-0000-0000B0BA0000}"/>
    <cellStyle name="Note 2 10 9" xfId="9023" xr:uid="{00000000-0005-0000-0000-0000B1BA0000}"/>
    <cellStyle name="Note 2 10_CR4_19" xfId="9024" xr:uid="{00000000-0005-0000-0000-0000B2BA0000}"/>
    <cellStyle name="Note 2 11" xfId="9025" xr:uid="{00000000-0005-0000-0000-0000B3BA0000}"/>
    <cellStyle name="Note 2 11 10" xfId="9026" xr:uid="{00000000-0005-0000-0000-0000B4BA0000}"/>
    <cellStyle name="Note 2 11 2" xfId="9027" xr:uid="{00000000-0005-0000-0000-0000B5BA0000}"/>
    <cellStyle name="Note 2 11 3" xfId="9028" xr:uid="{00000000-0005-0000-0000-0000B6BA0000}"/>
    <cellStyle name="Note 2 11 4" xfId="9029" xr:uid="{00000000-0005-0000-0000-0000B7BA0000}"/>
    <cellStyle name="Note 2 11 5" xfId="9030" xr:uid="{00000000-0005-0000-0000-0000B8BA0000}"/>
    <cellStyle name="Note 2 11 6" xfId="9031" xr:uid="{00000000-0005-0000-0000-0000B9BA0000}"/>
    <cellStyle name="Note 2 11 7" xfId="9032" xr:uid="{00000000-0005-0000-0000-0000BABA0000}"/>
    <cellStyle name="Note 2 11 8" xfId="9033" xr:uid="{00000000-0005-0000-0000-0000BBBA0000}"/>
    <cellStyle name="Note 2 11 9" xfId="9034" xr:uid="{00000000-0005-0000-0000-0000BCBA0000}"/>
    <cellStyle name="Note 2 11_CR4_19" xfId="9035" xr:uid="{00000000-0005-0000-0000-0000BDBA0000}"/>
    <cellStyle name="Note 2 12" xfId="36040" xr:uid="{00000000-0005-0000-0000-0000BEBA0000}"/>
    <cellStyle name="Note 2 13" xfId="36896" xr:uid="{00000000-0005-0000-0000-0000BFBA0000}"/>
    <cellStyle name="Note 2 2" xfId="9036" xr:uid="{00000000-0005-0000-0000-0000C0BA0000}"/>
    <cellStyle name="Note 2 2 2" xfId="9037" xr:uid="{00000000-0005-0000-0000-0000C1BA0000}"/>
    <cellStyle name="Note 2 2 2 2" xfId="9038" xr:uid="{00000000-0005-0000-0000-0000C2BA0000}"/>
    <cellStyle name="Note 2 2 2 2 2" xfId="33862" xr:uid="{00000000-0005-0000-0000-0000C3BA0000}"/>
    <cellStyle name="Note 2 2 2 2 3" xfId="33863" xr:uid="{00000000-0005-0000-0000-0000C4BA0000}"/>
    <cellStyle name="Note 2 2 2 2_AVA DVA EL" xfId="33864" xr:uid="{00000000-0005-0000-0000-0000C5BA0000}"/>
    <cellStyle name="Note 2 2 2 3" xfId="33865" xr:uid="{00000000-0005-0000-0000-0000C6BA0000}"/>
    <cellStyle name="Note 2 2 2_A02" xfId="55624" xr:uid="{78A725C6-D09F-4BF6-8405-555516C7E402}"/>
    <cellStyle name="Note 2 2 3" xfId="9039" xr:uid="{00000000-0005-0000-0000-0000C8BA0000}"/>
    <cellStyle name="Note 2 2 3 2" xfId="33866" xr:uid="{00000000-0005-0000-0000-0000C9BA0000}"/>
    <cellStyle name="Note 2 2 3 3" xfId="33867" xr:uid="{00000000-0005-0000-0000-0000CABA0000}"/>
    <cellStyle name="Note 2 2 3_AVA DVA EL" xfId="33868" xr:uid="{00000000-0005-0000-0000-0000CBBA0000}"/>
    <cellStyle name="Note 2 2 4" xfId="33869" xr:uid="{00000000-0005-0000-0000-0000CCBA0000}"/>
    <cellStyle name="Note 2 2 4 2" xfId="33870" xr:uid="{00000000-0005-0000-0000-0000CDBA0000}"/>
    <cellStyle name="Note 2 2 4 3" xfId="33871" xr:uid="{00000000-0005-0000-0000-0000CEBA0000}"/>
    <cellStyle name="Note 2 2 4_AVA DVA EL" xfId="33872" xr:uid="{00000000-0005-0000-0000-0000CFBA0000}"/>
    <cellStyle name="Note 2 2 5" xfId="33873" xr:uid="{00000000-0005-0000-0000-0000D0BA0000}"/>
    <cellStyle name="Note 2 2 5 2" xfId="33874" xr:uid="{00000000-0005-0000-0000-0000D1BA0000}"/>
    <cellStyle name="Note 2 2 5 3" xfId="33875" xr:uid="{00000000-0005-0000-0000-0000D2BA0000}"/>
    <cellStyle name="Note 2 2 5_AVA DVA EL" xfId="33876" xr:uid="{00000000-0005-0000-0000-0000D3BA0000}"/>
    <cellStyle name="Note 2 2 6" xfId="33877" xr:uid="{00000000-0005-0000-0000-0000D4BA0000}"/>
    <cellStyle name="Note 2 2 6 2" xfId="33878" xr:uid="{00000000-0005-0000-0000-0000D5BA0000}"/>
    <cellStyle name="Note 2 2 6 3" xfId="33879" xr:uid="{00000000-0005-0000-0000-0000D6BA0000}"/>
    <cellStyle name="Note 2 2 6_AVA DVA EL" xfId="33880" xr:uid="{00000000-0005-0000-0000-0000D7BA0000}"/>
    <cellStyle name="Note 2 2 7" xfId="33881" xr:uid="{00000000-0005-0000-0000-0000D8BA0000}"/>
    <cellStyle name="Note 2 2 8" xfId="36897" xr:uid="{00000000-0005-0000-0000-0000D9BA0000}"/>
    <cellStyle name="Note 2 2_4Q16" xfId="33882" xr:uid="{00000000-0005-0000-0000-0000DABA0000}"/>
    <cellStyle name="Note 2 3" xfId="9040" xr:uid="{00000000-0005-0000-0000-0000DBBA0000}"/>
    <cellStyle name="Note 2 3 2" xfId="9041" xr:uid="{00000000-0005-0000-0000-0000DCBA0000}"/>
    <cellStyle name="Note 2 3 2 2" xfId="33883" xr:uid="{00000000-0005-0000-0000-0000DDBA0000}"/>
    <cellStyle name="Note 2 3 2 3" xfId="33884" xr:uid="{00000000-0005-0000-0000-0000DEBA0000}"/>
    <cellStyle name="Note 2 3 2_AVA DVA EL" xfId="33885" xr:uid="{00000000-0005-0000-0000-0000DFBA0000}"/>
    <cellStyle name="Note 2 3 3" xfId="33886" xr:uid="{00000000-0005-0000-0000-0000E0BA0000}"/>
    <cellStyle name="Note 2 3_A02" xfId="55625" xr:uid="{539C2991-0DE5-4B61-AEF4-2A3D7C657E41}"/>
    <cellStyle name="Note 2 4" xfId="9042" xr:uid="{00000000-0005-0000-0000-0000E2BA0000}"/>
    <cellStyle name="Note 2 4 2" xfId="9043" xr:uid="{00000000-0005-0000-0000-0000E3BA0000}"/>
    <cellStyle name="Note 2 4 2 2" xfId="33887" xr:uid="{00000000-0005-0000-0000-0000E4BA0000}"/>
    <cellStyle name="Note 2 4 2 3" xfId="33888" xr:uid="{00000000-0005-0000-0000-0000E5BA0000}"/>
    <cellStyle name="Note 2 4 2_AVA DVA EL" xfId="33889" xr:uid="{00000000-0005-0000-0000-0000E6BA0000}"/>
    <cellStyle name="Note 2 4 3" xfId="33890" xr:uid="{00000000-0005-0000-0000-0000E7BA0000}"/>
    <cellStyle name="Note 2 4_A02" xfId="55626" xr:uid="{D0490E8D-541E-4752-9B66-A0FDC5BBFEB3}"/>
    <cellStyle name="Note 2 5" xfId="9044" xr:uid="{00000000-0005-0000-0000-0000E9BA0000}"/>
    <cellStyle name="Note 2 5 2" xfId="33891" xr:uid="{00000000-0005-0000-0000-0000EABA0000}"/>
    <cellStyle name="Note 2 5 3" xfId="33892" xr:uid="{00000000-0005-0000-0000-0000EBBA0000}"/>
    <cellStyle name="Note 2 5_AVA DVA EL" xfId="33893" xr:uid="{00000000-0005-0000-0000-0000ECBA0000}"/>
    <cellStyle name="Note 2 6" xfId="9045" xr:uid="{00000000-0005-0000-0000-0000EDBA0000}"/>
    <cellStyle name="Note 2 6 10" xfId="9046" xr:uid="{00000000-0005-0000-0000-0000EEBA0000}"/>
    <cellStyle name="Note 2 6 11" xfId="9047" xr:uid="{00000000-0005-0000-0000-0000EFBA0000}"/>
    <cellStyle name="Note 2 6 12" xfId="36751" xr:uid="{00000000-0005-0000-0000-0000F0BA0000}"/>
    <cellStyle name="Note 2 6 2" xfId="9048" xr:uid="{00000000-0005-0000-0000-0000F1BA0000}"/>
    <cellStyle name="Note 2 6 2 2" xfId="33894" xr:uid="{00000000-0005-0000-0000-0000F2BA0000}"/>
    <cellStyle name="Note 2 6 2 3" xfId="33895" xr:uid="{00000000-0005-0000-0000-0000F3BA0000}"/>
    <cellStyle name="Note 2 6 2_AVA DVA EL" xfId="33896" xr:uid="{00000000-0005-0000-0000-0000F4BA0000}"/>
    <cellStyle name="Note 2 6 3" xfId="9049" xr:uid="{00000000-0005-0000-0000-0000F5BA0000}"/>
    <cellStyle name="Note 2 6 3 2" xfId="33897" xr:uid="{00000000-0005-0000-0000-0000F6BA0000}"/>
    <cellStyle name="Note 2 6 3 3" xfId="33898" xr:uid="{00000000-0005-0000-0000-0000F7BA0000}"/>
    <cellStyle name="Note 2 6 3_AVA DVA EL" xfId="33899" xr:uid="{00000000-0005-0000-0000-0000F8BA0000}"/>
    <cellStyle name="Note 2 6 4" xfId="9050" xr:uid="{00000000-0005-0000-0000-0000F9BA0000}"/>
    <cellStyle name="Note 2 6 5" xfId="9051" xr:uid="{00000000-0005-0000-0000-0000FABA0000}"/>
    <cellStyle name="Note 2 6 6" xfId="9052" xr:uid="{00000000-0005-0000-0000-0000FBBA0000}"/>
    <cellStyle name="Note 2 6 7" xfId="9053" xr:uid="{00000000-0005-0000-0000-0000FCBA0000}"/>
    <cellStyle name="Note 2 6 8" xfId="9054" xr:uid="{00000000-0005-0000-0000-0000FDBA0000}"/>
    <cellStyle name="Note 2 6 9" xfId="9055" xr:uid="{00000000-0005-0000-0000-0000FEBA0000}"/>
    <cellStyle name="Note 2 6_AVA DVA EL" xfId="33900" xr:uid="{00000000-0005-0000-0000-0000FFBA0000}"/>
    <cellStyle name="Note 2 7" xfId="9056" xr:uid="{00000000-0005-0000-0000-000000BB0000}"/>
    <cellStyle name="Note 2 7 10" xfId="9057" xr:uid="{00000000-0005-0000-0000-000001BB0000}"/>
    <cellStyle name="Note 2 7 11" xfId="9058" xr:uid="{00000000-0005-0000-0000-000002BB0000}"/>
    <cellStyle name="Note 2 7 12" xfId="36511" xr:uid="{00000000-0005-0000-0000-000003BB0000}"/>
    <cellStyle name="Note 2 7 13" xfId="36736" xr:uid="{00000000-0005-0000-0000-000004BB0000}"/>
    <cellStyle name="Note 2 7 2" xfId="9059" xr:uid="{00000000-0005-0000-0000-000005BB0000}"/>
    <cellStyle name="Note 2 7 3" xfId="9060" xr:uid="{00000000-0005-0000-0000-000006BB0000}"/>
    <cellStyle name="Note 2 7 4" xfId="9061" xr:uid="{00000000-0005-0000-0000-000007BB0000}"/>
    <cellStyle name="Note 2 7 5" xfId="9062" xr:uid="{00000000-0005-0000-0000-000008BB0000}"/>
    <cellStyle name="Note 2 7 6" xfId="9063" xr:uid="{00000000-0005-0000-0000-000009BB0000}"/>
    <cellStyle name="Note 2 7 7" xfId="9064" xr:uid="{00000000-0005-0000-0000-00000ABB0000}"/>
    <cellStyle name="Note 2 7 8" xfId="9065" xr:uid="{00000000-0005-0000-0000-00000BBB0000}"/>
    <cellStyle name="Note 2 7 9" xfId="9066" xr:uid="{00000000-0005-0000-0000-00000CBB0000}"/>
    <cellStyle name="Note 2 7_AVA DVA EL" xfId="33901" xr:uid="{00000000-0005-0000-0000-00000DBB0000}"/>
    <cellStyle name="Note 2 8" xfId="9067" xr:uid="{00000000-0005-0000-0000-00000EBB0000}"/>
    <cellStyle name="Note 2 8 10" xfId="9068" xr:uid="{00000000-0005-0000-0000-00000FBB0000}"/>
    <cellStyle name="Note 2 8 11" xfId="9069" xr:uid="{00000000-0005-0000-0000-000010BB0000}"/>
    <cellStyle name="Note 2 8 2" xfId="9070" xr:uid="{00000000-0005-0000-0000-000011BB0000}"/>
    <cellStyle name="Note 2 8 3" xfId="9071" xr:uid="{00000000-0005-0000-0000-000012BB0000}"/>
    <cellStyle name="Note 2 8 4" xfId="9072" xr:uid="{00000000-0005-0000-0000-000013BB0000}"/>
    <cellStyle name="Note 2 8 5" xfId="9073" xr:uid="{00000000-0005-0000-0000-000014BB0000}"/>
    <cellStyle name="Note 2 8 6" xfId="9074" xr:uid="{00000000-0005-0000-0000-000015BB0000}"/>
    <cellStyle name="Note 2 8 7" xfId="9075" xr:uid="{00000000-0005-0000-0000-000016BB0000}"/>
    <cellStyle name="Note 2 8 8" xfId="9076" xr:uid="{00000000-0005-0000-0000-000017BB0000}"/>
    <cellStyle name="Note 2 8 9" xfId="9077" xr:uid="{00000000-0005-0000-0000-000018BB0000}"/>
    <cellStyle name="Note 2 8_AVA DVA EL" xfId="33902" xr:uid="{00000000-0005-0000-0000-000019BB0000}"/>
    <cellStyle name="Note 2 9" xfId="9078" xr:uid="{00000000-0005-0000-0000-00001ABB0000}"/>
    <cellStyle name="Note 2 9 10" xfId="9079" xr:uid="{00000000-0005-0000-0000-00001BBB0000}"/>
    <cellStyle name="Note 2 9 11" xfId="9080" xr:uid="{00000000-0005-0000-0000-00001CBB0000}"/>
    <cellStyle name="Note 2 9 2" xfId="9081" xr:uid="{00000000-0005-0000-0000-00001DBB0000}"/>
    <cellStyle name="Note 2 9 3" xfId="9082" xr:uid="{00000000-0005-0000-0000-00001EBB0000}"/>
    <cellStyle name="Note 2 9 4" xfId="9083" xr:uid="{00000000-0005-0000-0000-00001FBB0000}"/>
    <cellStyle name="Note 2 9 5" xfId="9084" xr:uid="{00000000-0005-0000-0000-000020BB0000}"/>
    <cellStyle name="Note 2 9 6" xfId="9085" xr:uid="{00000000-0005-0000-0000-000021BB0000}"/>
    <cellStyle name="Note 2 9 7" xfId="9086" xr:uid="{00000000-0005-0000-0000-000022BB0000}"/>
    <cellStyle name="Note 2 9 8" xfId="9087" xr:uid="{00000000-0005-0000-0000-000023BB0000}"/>
    <cellStyle name="Note 2 9 9" xfId="9088" xr:uid="{00000000-0005-0000-0000-000024BB0000}"/>
    <cellStyle name="Note 2 9_CR4_19" xfId="9089" xr:uid="{00000000-0005-0000-0000-000025BB0000}"/>
    <cellStyle name="Note 2_3. Chng in credit spreads" xfId="51164" xr:uid="{00000000-0005-0000-0000-000026BB0000}"/>
    <cellStyle name="Note 3" xfId="9090" xr:uid="{00000000-0005-0000-0000-000027BB0000}"/>
    <cellStyle name="Note 3 2" xfId="9091" xr:uid="{00000000-0005-0000-0000-000028BB0000}"/>
    <cellStyle name="Note 3 2 10" xfId="9092" xr:uid="{00000000-0005-0000-0000-000029BB0000}"/>
    <cellStyle name="Note 3 2 11" xfId="9093" xr:uid="{00000000-0005-0000-0000-00002ABB0000}"/>
    <cellStyle name="Note 3 2 12" xfId="36752" xr:uid="{00000000-0005-0000-0000-00002BBB0000}"/>
    <cellStyle name="Note 3 2 2" xfId="9094" xr:uid="{00000000-0005-0000-0000-00002CBB0000}"/>
    <cellStyle name="Note 3 2 2 2" xfId="33903" xr:uid="{00000000-0005-0000-0000-00002DBB0000}"/>
    <cellStyle name="Note 3 2 2 3" xfId="33904" xr:uid="{00000000-0005-0000-0000-00002EBB0000}"/>
    <cellStyle name="Note 3 2 2_AVA DVA EL" xfId="33905" xr:uid="{00000000-0005-0000-0000-00002FBB0000}"/>
    <cellStyle name="Note 3 2 3" xfId="9095" xr:uid="{00000000-0005-0000-0000-000030BB0000}"/>
    <cellStyle name="Note 3 2 4" xfId="9096" xr:uid="{00000000-0005-0000-0000-000031BB0000}"/>
    <cellStyle name="Note 3 2 5" xfId="9097" xr:uid="{00000000-0005-0000-0000-000032BB0000}"/>
    <cellStyle name="Note 3 2 6" xfId="9098" xr:uid="{00000000-0005-0000-0000-000033BB0000}"/>
    <cellStyle name="Note 3 2 7" xfId="9099" xr:uid="{00000000-0005-0000-0000-000034BB0000}"/>
    <cellStyle name="Note 3 2 8" xfId="9100" xr:uid="{00000000-0005-0000-0000-000035BB0000}"/>
    <cellStyle name="Note 3 2 9" xfId="9101" xr:uid="{00000000-0005-0000-0000-000036BB0000}"/>
    <cellStyle name="Note 3 2_AVA DVA EL" xfId="33906" xr:uid="{00000000-0005-0000-0000-000037BB0000}"/>
    <cellStyle name="Note 3 3" xfId="9102" xr:uid="{00000000-0005-0000-0000-000038BB0000}"/>
    <cellStyle name="Note 3 3 10" xfId="9103" xr:uid="{00000000-0005-0000-0000-000039BB0000}"/>
    <cellStyle name="Note 3 3 11" xfId="9104" xr:uid="{00000000-0005-0000-0000-00003ABB0000}"/>
    <cellStyle name="Note 3 3 12" xfId="36512" xr:uid="{00000000-0005-0000-0000-00003BBB0000}"/>
    <cellStyle name="Note 3 3 13" xfId="36737" xr:uid="{00000000-0005-0000-0000-00003CBB0000}"/>
    <cellStyle name="Note 3 3 2" xfId="9105" xr:uid="{00000000-0005-0000-0000-00003DBB0000}"/>
    <cellStyle name="Note 3 3 3" xfId="9106" xr:uid="{00000000-0005-0000-0000-00003EBB0000}"/>
    <cellStyle name="Note 3 3 4" xfId="9107" xr:uid="{00000000-0005-0000-0000-00003FBB0000}"/>
    <cellStyle name="Note 3 3 5" xfId="9108" xr:uid="{00000000-0005-0000-0000-000040BB0000}"/>
    <cellStyle name="Note 3 3 6" xfId="9109" xr:uid="{00000000-0005-0000-0000-000041BB0000}"/>
    <cellStyle name="Note 3 3 7" xfId="9110" xr:uid="{00000000-0005-0000-0000-000042BB0000}"/>
    <cellStyle name="Note 3 3 8" xfId="9111" xr:uid="{00000000-0005-0000-0000-000043BB0000}"/>
    <cellStyle name="Note 3 3 9" xfId="9112" xr:uid="{00000000-0005-0000-0000-000044BB0000}"/>
    <cellStyle name="Note 3 3_AVA DVA EL" xfId="33907" xr:uid="{00000000-0005-0000-0000-000045BB0000}"/>
    <cellStyle name="Note 3 4" xfId="9113" xr:uid="{00000000-0005-0000-0000-000046BB0000}"/>
    <cellStyle name="Note 3 4 10" xfId="9114" xr:uid="{00000000-0005-0000-0000-000047BB0000}"/>
    <cellStyle name="Note 3 4 11" xfId="9115" xr:uid="{00000000-0005-0000-0000-000048BB0000}"/>
    <cellStyle name="Note 3 4 2" xfId="9116" xr:uid="{00000000-0005-0000-0000-000049BB0000}"/>
    <cellStyle name="Note 3 4 3" xfId="9117" xr:uid="{00000000-0005-0000-0000-00004ABB0000}"/>
    <cellStyle name="Note 3 4 4" xfId="9118" xr:uid="{00000000-0005-0000-0000-00004BBB0000}"/>
    <cellStyle name="Note 3 4 5" xfId="9119" xr:uid="{00000000-0005-0000-0000-00004CBB0000}"/>
    <cellStyle name="Note 3 4 6" xfId="9120" xr:uid="{00000000-0005-0000-0000-00004DBB0000}"/>
    <cellStyle name="Note 3 4 7" xfId="9121" xr:uid="{00000000-0005-0000-0000-00004EBB0000}"/>
    <cellStyle name="Note 3 4 8" xfId="9122" xr:uid="{00000000-0005-0000-0000-00004FBB0000}"/>
    <cellStyle name="Note 3 4 9" xfId="9123" xr:uid="{00000000-0005-0000-0000-000050BB0000}"/>
    <cellStyle name="Note 3 4_CR4_19" xfId="9124" xr:uid="{00000000-0005-0000-0000-000051BB0000}"/>
    <cellStyle name="Note 3 5" xfId="9125" xr:uid="{00000000-0005-0000-0000-000052BB0000}"/>
    <cellStyle name="Note 3 5 10" xfId="9126" xr:uid="{00000000-0005-0000-0000-000053BB0000}"/>
    <cellStyle name="Note 3 5 11" xfId="9127" xr:uid="{00000000-0005-0000-0000-000054BB0000}"/>
    <cellStyle name="Note 3 5 2" xfId="9128" xr:uid="{00000000-0005-0000-0000-000055BB0000}"/>
    <cellStyle name="Note 3 5 3" xfId="9129" xr:uid="{00000000-0005-0000-0000-000056BB0000}"/>
    <cellStyle name="Note 3 5 4" xfId="9130" xr:uid="{00000000-0005-0000-0000-000057BB0000}"/>
    <cellStyle name="Note 3 5 5" xfId="9131" xr:uid="{00000000-0005-0000-0000-000058BB0000}"/>
    <cellStyle name="Note 3 5 6" xfId="9132" xr:uid="{00000000-0005-0000-0000-000059BB0000}"/>
    <cellStyle name="Note 3 5 7" xfId="9133" xr:uid="{00000000-0005-0000-0000-00005ABB0000}"/>
    <cellStyle name="Note 3 5 8" xfId="9134" xr:uid="{00000000-0005-0000-0000-00005BBB0000}"/>
    <cellStyle name="Note 3 5 9" xfId="9135" xr:uid="{00000000-0005-0000-0000-00005CBB0000}"/>
    <cellStyle name="Note 3 5_CR4_19" xfId="9136" xr:uid="{00000000-0005-0000-0000-00005DBB0000}"/>
    <cellStyle name="Note 3 6" xfId="9137" xr:uid="{00000000-0005-0000-0000-00005EBB0000}"/>
    <cellStyle name="Note 3 6 10" xfId="9138" xr:uid="{00000000-0005-0000-0000-00005FBB0000}"/>
    <cellStyle name="Note 3 6 11" xfId="9139" xr:uid="{00000000-0005-0000-0000-000060BB0000}"/>
    <cellStyle name="Note 3 6 2" xfId="9140" xr:uid="{00000000-0005-0000-0000-000061BB0000}"/>
    <cellStyle name="Note 3 6 3" xfId="9141" xr:uid="{00000000-0005-0000-0000-000062BB0000}"/>
    <cellStyle name="Note 3 6 4" xfId="9142" xr:uid="{00000000-0005-0000-0000-000063BB0000}"/>
    <cellStyle name="Note 3 6 5" xfId="9143" xr:uid="{00000000-0005-0000-0000-000064BB0000}"/>
    <cellStyle name="Note 3 6 6" xfId="9144" xr:uid="{00000000-0005-0000-0000-000065BB0000}"/>
    <cellStyle name="Note 3 6 7" xfId="9145" xr:uid="{00000000-0005-0000-0000-000066BB0000}"/>
    <cellStyle name="Note 3 6 8" xfId="9146" xr:uid="{00000000-0005-0000-0000-000067BB0000}"/>
    <cellStyle name="Note 3 6 9" xfId="9147" xr:uid="{00000000-0005-0000-0000-000068BB0000}"/>
    <cellStyle name="Note 3 6_CR4_19" xfId="9148" xr:uid="{00000000-0005-0000-0000-000069BB0000}"/>
    <cellStyle name="Note 3 7" xfId="9149" xr:uid="{00000000-0005-0000-0000-00006ABB0000}"/>
    <cellStyle name="Note 3 7 10" xfId="9150" xr:uid="{00000000-0005-0000-0000-00006BBB0000}"/>
    <cellStyle name="Note 3 7 2" xfId="9151" xr:uid="{00000000-0005-0000-0000-00006CBB0000}"/>
    <cellStyle name="Note 3 7 3" xfId="9152" xr:uid="{00000000-0005-0000-0000-00006DBB0000}"/>
    <cellStyle name="Note 3 7 4" xfId="9153" xr:uid="{00000000-0005-0000-0000-00006EBB0000}"/>
    <cellStyle name="Note 3 7 5" xfId="9154" xr:uid="{00000000-0005-0000-0000-00006FBB0000}"/>
    <cellStyle name="Note 3 7 6" xfId="9155" xr:uid="{00000000-0005-0000-0000-000070BB0000}"/>
    <cellStyle name="Note 3 7 7" xfId="9156" xr:uid="{00000000-0005-0000-0000-000071BB0000}"/>
    <cellStyle name="Note 3 7 8" xfId="9157" xr:uid="{00000000-0005-0000-0000-000072BB0000}"/>
    <cellStyle name="Note 3 7 9" xfId="9158" xr:uid="{00000000-0005-0000-0000-000073BB0000}"/>
    <cellStyle name="Note 3 7_CR4_19" xfId="9159" xr:uid="{00000000-0005-0000-0000-000074BB0000}"/>
    <cellStyle name="Note 3 8" xfId="36464" xr:uid="{00000000-0005-0000-0000-000075BB0000}"/>
    <cellStyle name="Note 3 9" xfId="36898" xr:uid="{00000000-0005-0000-0000-000076BB0000}"/>
    <cellStyle name="Note 3_A02" xfId="55627" xr:uid="{7788B270-F4FD-43C2-AA87-AF3434E39DF1}"/>
    <cellStyle name="Note 4" xfId="9160" xr:uid="{00000000-0005-0000-0000-000078BB0000}"/>
    <cellStyle name="Note 4 2" xfId="33908" xr:uid="{00000000-0005-0000-0000-000079BB0000}"/>
    <cellStyle name="Note 4 2 2" xfId="33909" xr:uid="{00000000-0005-0000-0000-00007ABB0000}"/>
    <cellStyle name="Note 4 2 3" xfId="33910" xr:uid="{00000000-0005-0000-0000-00007BBB0000}"/>
    <cellStyle name="Note 4 2_AVA DVA EL" xfId="33911" xr:uid="{00000000-0005-0000-0000-00007CBB0000}"/>
    <cellStyle name="Note 4 3" xfId="33912" xr:uid="{00000000-0005-0000-0000-00007DBB0000}"/>
    <cellStyle name="Note 4 3 2" xfId="33913" xr:uid="{00000000-0005-0000-0000-00007EBB0000}"/>
    <cellStyle name="Note 4 3 3" xfId="33914" xr:uid="{00000000-0005-0000-0000-00007FBB0000}"/>
    <cellStyle name="Note 4 3_AVA DVA EL" xfId="33915" xr:uid="{00000000-0005-0000-0000-000080BB0000}"/>
    <cellStyle name="Note 4 4" xfId="33916" xr:uid="{00000000-0005-0000-0000-000081BB0000}"/>
    <cellStyle name="Note 4 4 2" xfId="33917" xr:uid="{00000000-0005-0000-0000-000082BB0000}"/>
    <cellStyle name="Note 4 4 3" xfId="33918" xr:uid="{00000000-0005-0000-0000-000083BB0000}"/>
    <cellStyle name="Note 4 4_AVA DVA EL" xfId="33919" xr:uid="{00000000-0005-0000-0000-000084BB0000}"/>
    <cellStyle name="Note 4 5" xfId="33920" xr:uid="{00000000-0005-0000-0000-000085BB0000}"/>
    <cellStyle name="Note 4 6" xfId="33921" xr:uid="{00000000-0005-0000-0000-000086BB0000}"/>
    <cellStyle name="Note 4_AVA DVA EL" xfId="33922" xr:uid="{00000000-0005-0000-0000-000087BB0000}"/>
    <cellStyle name="Note 5" xfId="9161" xr:uid="{00000000-0005-0000-0000-000088BB0000}"/>
    <cellStyle name="Note 5 2" xfId="33923" xr:uid="{00000000-0005-0000-0000-000089BB0000}"/>
    <cellStyle name="Note 5 2 2" xfId="33924" xr:uid="{00000000-0005-0000-0000-00008ABB0000}"/>
    <cellStyle name="Note 5 2 3" xfId="33925" xr:uid="{00000000-0005-0000-0000-00008BBB0000}"/>
    <cellStyle name="Note 5 2_AVA DVA EL" xfId="33926" xr:uid="{00000000-0005-0000-0000-00008CBB0000}"/>
    <cellStyle name="Note 5 3" xfId="33927" xr:uid="{00000000-0005-0000-0000-00008DBB0000}"/>
    <cellStyle name="Note 5 3 2" xfId="33928" xr:uid="{00000000-0005-0000-0000-00008EBB0000}"/>
    <cellStyle name="Note 5 3 3" xfId="33929" xr:uid="{00000000-0005-0000-0000-00008FBB0000}"/>
    <cellStyle name="Note 5 3_AVA DVA EL" xfId="33930" xr:uid="{00000000-0005-0000-0000-000090BB0000}"/>
    <cellStyle name="Note 5 4" xfId="33931" xr:uid="{00000000-0005-0000-0000-000091BB0000}"/>
    <cellStyle name="Note 5 5" xfId="33932" xr:uid="{00000000-0005-0000-0000-000092BB0000}"/>
    <cellStyle name="Note 5_AVA DVA EL" xfId="33933" xr:uid="{00000000-0005-0000-0000-000093BB0000}"/>
    <cellStyle name="Note 6" xfId="9162" xr:uid="{00000000-0005-0000-0000-000094BB0000}"/>
    <cellStyle name="Note 6 2" xfId="33934" xr:uid="{00000000-0005-0000-0000-000095BB0000}"/>
    <cellStyle name="Note 6 3" xfId="33935" xr:uid="{00000000-0005-0000-0000-000096BB0000}"/>
    <cellStyle name="Note 6_AVA DVA EL" xfId="33936" xr:uid="{00000000-0005-0000-0000-000097BB0000}"/>
    <cellStyle name="Note 7" xfId="9163" xr:uid="{00000000-0005-0000-0000-000098BB0000}"/>
    <cellStyle name="Note 7 2" xfId="33937" xr:uid="{00000000-0005-0000-0000-000099BB0000}"/>
    <cellStyle name="Note 7 2 2" xfId="33938" xr:uid="{00000000-0005-0000-0000-00009ABB0000}"/>
    <cellStyle name="Note 7 2 3" xfId="33939" xr:uid="{00000000-0005-0000-0000-00009BBB0000}"/>
    <cellStyle name="Note 7 2_AVA DVA EL" xfId="33940" xr:uid="{00000000-0005-0000-0000-00009CBB0000}"/>
    <cellStyle name="Note 7 3" xfId="33941" xr:uid="{00000000-0005-0000-0000-00009DBB0000}"/>
    <cellStyle name="Note 7 4" xfId="33942" xr:uid="{00000000-0005-0000-0000-00009EBB0000}"/>
    <cellStyle name="Note 7_AVA DVA EL" xfId="33943" xr:uid="{00000000-0005-0000-0000-00009FBB0000}"/>
    <cellStyle name="Note 8" xfId="9164" xr:uid="{00000000-0005-0000-0000-0000A0BB0000}"/>
    <cellStyle name="Note 8 2" xfId="33944" xr:uid="{00000000-0005-0000-0000-0000A1BB0000}"/>
    <cellStyle name="Note 8 2 2" xfId="33945" xr:uid="{00000000-0005-0000-0000-0000A2BB0000}"/>
    <cellStyle name="Note 8 2 3" xfId="33946" xr:uid="{00000000-0005-0000-0000-0000A3BB0000}"/>
    <cellStyle name="Note 8 2_AVA DVA EL" xfId="33947" xr:uid="{00000000-0005-0000-0000-0000A4BB0000}"/>
    <cellStyle name="Note 8 3" xfId="33948" xr:uid="{00000000-0005-0000-0000-0000A5BB0000}"/>
    <cellStyle name="Note 8 4" xfId="33949" xr:uid="{00000000-0005-0000-0000-0000A6BB0000}"/>
    <cellStyle name="Note 8_AVA DVA EL" xfId="33950" xr:uid="{00000000-0005-0000-0000-0000A7BB0000}"/>
    <cellStyle name="Note 9" xfId="9165" xr:uid="{00000000-0005-0000-0000-0000A8BB0000}"/>
    <cellStyle name="Note 9 2" xfId="33951" xr:uid="{00000000-0005-0000-0000-0000A9BB0000}"/>
    <cellStyle name="Note 9 2 2" xfId="33952" xr:uid="{00000000-0005-0000-0000-0000AABB0000}"/>
    <cellStyle name="Note 9 2 3" xfId="33953" xr:uid="{00000000-0005-0000-0000-0000ABBB0000}"/>
    <cellStyle name="Note 9 2_AVA DVA EL" xfId="33954" xr:uid="{00000000-0005-0000-0000-0000ACBB0000}"/>
    <cellStyle name="Note 9 3" xfId="33955" xr:uid="{00000000-0005-0000-0000-0000ADBB0000}"/>
    <cellStyle name="Note 9 4" xfId="33956" xr:uid="{00000000-0005-0000-0000-0000AEBB0000}"/>
    <cellStyle name="Note 9_AVA DVA EL" xfId="33957" xr:uid="{00000000-0005-0000-0000-0000AFBB0000}"/>
    <cellStyle name="Note_4Q16" xfId="33958" xr:uid="{00000000-0005-0000-0000-0000B0BB0000}"/>
    <cellStyle name="Notes" xfId="9166" xr:uid="{00000000-0005-0000-0000-0000B1BB0000}"/>
    <cellStyle name="Notes 2" xfId="33959" xr:uid="{00000000-0005-0000-0000-0000B2BB0000}"/>
    <cellStyle name="Notes 2 2" xfId="51165" xr:uid="{00000000-0005-0000-0000-0000B3BB0000}"/>
    <cellStyle name="Notes_3. Chng in credit spreads" xfId="51166" xr:uid="{00000000-0005-0000-0000-0000B4BB0000}"/>
    <cellStyle name="number" xfId="33960" xr:uid="{00000000-0005-0000-0000-0000CCBB0000}"/>
    <cellStyle name="number 2" xfId="33961" xr:uid="{00000000-0005-0000-0000-0000CDBB0000}"/>
    <cellStyle name="number 3" xfId="33962" xr:uid="{00000000-0005-0000-0000-0000CEBB0000}"/>
    <cellStyle name="number_AVA DVA EL" xfId="33963" xr:uid="{00000000-0005-0000-0000-0000CFBB0000}"/>
    <cellStyle name="Nøytral" xfId="36271" xr:uid="{00000000-0005-0000-0000-0000B5BB0000}"/>
    <cellStyle name="Nøytral 2" xfId="9167" xr:uid="{00000000-0005-0000-0000-0000B6BB0000}"/>
    <cellStyle name="Nøytral 2 2" xfId="33964" xr:uid="{00000000-0005-0000-0000-0000B7BB0000}"/>
    <cellStyle name="Nøytral 2 2 2" xfId="33965" xr:uid="{00000000-0005-0000-0000-0000B8BB0000}"/>
    <cellStyle name="Nøytral 2 2 3" xfId="33966" xr:uid="{00000000-0005-0000-0000-0000B9BB0000}"/>
    <cellStyle name="Nøytral 2 2 4" xfId="40127" xr:uid="{00000000-0005-0000-0000-0000BABB0000}"/>
    <cellStyle name="Nøytral 2 2_AVA DVA EL" xfId="33967" xr:uid="{00000000-0005-0000-0000-0000BBBB0000}"/>
    <cellStyle name="Nøytral 2 3" xfId="33968" xr:uid="{00000000-0005-0000-0000-0000BCBB0000}"/>
    <cellStyle name="Nøytral 2 3 2" xfId="40128" xr:uid="{00000000-0005-0000-0000-0000BDBB0000}"/>
    <cellStyle name="Nøytral 2 4" xfId="51167" xr:uid="{00000000-0005-0000-0000-0000BEBB0000}"/>
    <cellStyle name="Nøytral 2 5" xfId="51168" xr:uid="{00000000-0005-0000-0000-0000BFBB0000}"/>
    <cellStyle name="Nøytral 2 6" xfId="51169" xr:uid="{00000000-0005-0000-0000-0000C0BB0000}"/>
    <cellStyle name="Nøytral 2_A02" xfId="55628" xr:uid="{EB454B96-83B5-4912-BA59-83569210484D}"/>
    <cellStyle name="Nøytral 3" xfId="33969" xr:uid="{00000000-0005-0000-0000-0000C2BB0000}"/>
    <cellStyle name="Nøytral 3 2" xfId="33970" xr:uid="{00000000-0005-0000-0000-0000C3BB0000}"/>
    <cellStyle name="Nøytral 3 3" xfId="33971" xr:uid="{00000000-0005-0000-0000-0000C4BB0000}"/>
    <cellStyle name="Nøytral 3 4" xfId="40129" xr:uid="{00000000-0005-0000-0000-0000C5BB0000}"/>
    <cellStyle name="Nøytral 3_AVA DVA EL" xfId="33972" xr:uid="{00000000-0005-0000-0000-0000C6BB0000}"/>
    <cellStyle name="Nøytral 4" xfId="33973" xr:uid="{00000000-0005-0000-0000-0000C7BB0000}"/>
    <cellStyle name="Nøytral 4 2" xfId="40130" xr:uid="{00000000-0005-0000-0000-0000C8BB0000}"/>
    <cellStyle name="Nøytral 5" xfId="33974" xr:uid="{00000000-0005-0000-0000-0000C9BB0000}"/>
    <cellStyle name="Nøytral 6" xfId="51170" xr:uid="{00000000-0005-0000-0000-0000CABB0000}"/>
    <cellStyle name="Nøytral_4Q16" xfId="51171" xr:uid="{00000000-0005-0000-0000-0000CBBB0000}"/>
    <cellStyle name="Obliczenia" xfId="33975" xr:uid="{00000000-0005-0000-0000-0000D0BB0000}"/>
    <cellStyle name="Obliczenia 2" xfId="33976" xr:uid="{00000000-0005-0000-0000-0000D1BB0000}"/>
    <cellStyle name="Obliczenia 3" xfId="33977" xr:uid="{00000000-0005-0000-0000-0000D2BB0000}"/>
    <cellStyle name="Obliczenia_AVA DVA EL" xfId="33978" xr:uid="{00000000-0005-0000-0000-0000D3BB0000}"/>
    <cellStyle name="optionalExposure" xfId="9168" xr:uid="{00000000-0005-0000-0000-0000D4BB0000}"/>
    <cellStyle name="optionalExposure 2" xfId="55767" xr:uid="{B1B0867D-9842-44C6-944D-5EFA174FDBFC}"/>
    <cellStyle name="optionalExposure_Boligkreditt Key metrics" xfId="55771" xr:uid="{6E40C344-9BA0-46A7-90A0-4F165E1D3BE6}"/>
    <cellStyle name="optionalMaturity" xfId="9169" xr:uid="{00000000-0005-0000-0000-0000D5BB0000}"/>
    <cellStyle name="optionalPD" xfId="9170" xr:uid="{00000000-0005-0000-0000-0000D6BB0000}"/>
    <cellStyle name="optionalPercentage" xfId="9171" xr:uid="{00000000-0005-0000-0000-0000D7BB0000}"/>
    <cellStyle name="optionalPercentageL" xfId="9172" xr:uid="{00000000-0005-0000-0000-0000D8BB0000}"/>
    <cellStyle name="optionalPercentageS" xfId="9173" xr:uid="{00000000-0005-0000-0000-0000D9BB0000}"/>
    <cellStyle name="optionalSelection" xfId="9174" xr:uid="{00000000-0005-0000-0000-0000DABB0000}"/>
    <cellStyle name="optionalText" xfId="9175" xr:uid="{00000000-0005-0000-0000-0000DBBB0000}"/>
    <cellStyle name="Output" xfId="9176" xr:uid="{00000000-0005-0000-0000-000029BC0000}"/>
    <cellStyle name="Output 10" xfId="9177" xr:uid="{00000000-0005-0000-0000-00002ABC0000}"/>
    <cellStyle name="Output 10 2" xfId="33979" xr:uid="{00000000-0005-0000-0000-00002BBC0000}"/>
    <cellStyle name="Output 10 3" xfId="33980" xr:uid="{00000000-0005-0000-0000-00002CBC0000}"/>
    <cellStyle name="Output 10_AVA DVA EL" xfId="33981" xr:uid="{00000000-0005-0000-0000-00002DBC0000}"/>
    <cellStyle name="Output 11" xfId="9178" xr:uid="{00000000-0005-0000-0000-00002EBC0000}"/>
    <cellStyle name="Output 11 2" xfId="33982" xr:uid="{00000000-0005-0000-0000-00002FBC0000}"/>
    <cellStyle name="Output 11 3" xfId="33983" xr:uid="{00000000-0005-0000-0000-000030BC0000}"/>
    <cellStyle name="Output 11_AVA DVA EL" xfId="33984" xr:uid="{00000000-0005-0000-0000-000031BC0000}"/>
    <cellStyle name="Output 12" xfId="33985" xr:uid="{00000000-0005-0000-0000-000032BC0000}"/>
    <cellStyle name="Output 12 2" xfId="33986" xr:uid="{00000000-0005-0000-0000-000033BC0000}"/>
    <cellStyle name="Output 12 3" xfId="33987" xr:uid="{00000000-0005-0000-0000-000034BC0000}"/>
    <cellStyle name="Output 12_AVA DVA EL" xfId="33988" xr:uid="{00000000-0005-0000-0000-000035BC0000}"/>
    <cellStyle name="Output 13" xfId="33989" xr:uid="{00000000-0005-0000-0000-000036BC0000}"/>
    <cellStyle name="Output 13 2" xfId="33990" xr:uid="{00000000-0005-0000-0000-000037BC0000}"/>
    <cellStyle name="Output 13 3" xfId="33991" xr:uid="{00000000-0005-0000-0000-000038BC0000}"/>
    <cellStyle name="Output 13_AVA DVA EL" xfId="33992" xr:uid="{00000000-0005-0000-0000-000039BC0000}"/>
    <cellStyle name="Output 14" xfId="40131" xr:uid="{00000000-0005-0000-0000-00003ABC0000}"/>
    <cellStyle name="Output 15" xfId="51172" xr:uid="{00000000-0005-0000-0000-00003BBC0000}"/>
    <cellStyle name="Output 16" xfId="51173" xr:uid="{00000000-0005-0000-0000-00003CBC0000}"/>
    <cellStyle name="Output 2" xfId="9179" xr:uid="{00000000-0005-0000-0000-00003DBC0000}"/>
    <cellStyle name="Output 2 10" xfId="36463" xr:uid="{00000000-0005-0000-0000-00003EBC0000}"/>
    <cellStyle name="Output 2 2" xfId="9180" xr:uid="{00000000-0005-0000-0000-00003FBC0000}"/>
    <cellStyle name="Output 2 2 2" xfId="33993" xr:uid="{00000000-0005-0000-0000-000040BC0000}"/>
    <cellStyle name="Output 2 2 2 2" xfId="33994" xr:uid="{00000000-0005-0000-0000-000041BC0000}"/>
    <cellStyle name="Output 2 2 2 3" xfId="33995" xr:uid="{00000000-0005-0000-0000-000042BC0000}"/>
    <cellStyle name="Output 2 2 2_AVA DVA EL" xfId="33996" xr:uid="{00000000-0005-0000-0000-000043BC0000}"/>
    <cellStyle name="Output 2 2 3" xfId="33997" xr:uid="{00000000-0005-0000-0000-000044BC0000}"/>
    <cellStyle name="Output 2 2_A02" xfId="55629" xr:uid="{B79D5830-05DD-45AC-A623-18C0F7B7A3E0}"/>
    <cellStyle name="Output 2 3" xfId="9181" xr:uid="{00000000-0005-0000-0000-000046BC0000}"/>
    <cellStyle name="Output 2 3 10" xfId="9182" xr:uid="{00000000-0005-0000-0000-000047BC0000}"/>
    <cellStyle name="Output 2 3 11" xfId="9183" xr:uid="{00000000-0005-0000-0000-000048BC0000}"/>
    <cellStyle name="Output 2 3 12" xfId="36753" xr:uid="{00000000-0005-0000-0000-000049BC0000}"/>
    <cellStyle name="Output 2 3 2" xfId="9184" xr:uid="{00000000-0005-0000-0000-00004ABC0000}"/>
    <cellStyle name="Output 2 3 2 2" xfId="33998" xr:uid="{00000000-0005-0000-0000-00004BBC0000}"/>
    <cellStyle name="Output 2 3 2 3" xfId="33999" xr:uid="{00000000-0005-0000-0000-00004CBC0000}"/>
    <cellStyle name="Output 2 3 2_AVA DVA EL" xfId="34000" xr:uid="{00000000-0005-0000-0000-00004DBC0000}"/>
    <cellStyle name="Output 2 3 3" xfId="9185" xr:uid="{00000000-0005-0000-0000-00004EBC0000}"/>
    <cellStyle name="Output 2 3 4" xfId="9186" xr:uid="{00000000-0005-0000-0000-00004FBC0000}"/>
    <cellStyle name="Output 2 3 5" xfId="9187" xr:uid="{00000000-0005-0000-0000-000050BC0000}"/>
    <cellStyle name="Output 2 3 6" xfId="9188" xr:uid="{00000000-0005-0000-0000-000051BC0000}"/>
    <cellStyle name="Output 2 3 7" xfId="9189" xr:uid="{00000000-0005-0000-0000-000052BC0000}"/>
    <cellStyle name="Output 2 3 8" xfId="9190" xr:uid="{00000000-0005-0000-0000-000053BC0000}"/>
    <cellStyle name="Output 2 3 9" xfId="9191" xr:uid="{00000000-0005-0000-0000-000054BC0000}"/>
    <cellStyle name="Output 2 3_AVA DVA EL" xfId="34001" xr:uid="{00000000-0005-0000-0000-000055BC0000}"/>
    <cellStyle name="Output 2 4" xfId="9192" xr:uid="{00000000-0005-0000-0000-000056BC0000}"/>
    <cellStyle name="Output 2 4 10" xfId="9193" xr:uid="{00000000-0005-0000-0000-000057BC0000}"/>
    <cellStyle name="Output 2 4 11" xfId="9194" xr:uid="{00000000-0005-0000-0000-000058BC0000}"/>
    <cellStyle name="Output 2 4 12" xfId="36513" xr:uid="{00000000-0005-0000-0000-000059BC0000}"/>
    <cellStyle name="Output 2 4 13" xfId="36738" xr:uid="{00000000-0005-0000-0000-00005ABC0000}"/>
    <cellStyle name="Output 2 4 2" xfId="9195" xr:uid="{00000000-0005-0000-0000-00005BBC0000}"/>
    <cellStyle name="Output 2 4 3" xfId="9196" xr:uid="{00000000-0005-0000-0000-00005CBC0000}"/>
    <cellStyle name="Output 2 4 4" xfId="9197" xr:uid="{00000000-0005-0000-0000-00005DBC0000}"/>
    <cellStyle name="Output 2 4 5" xfId="9198" xr:uid="{00000000-0005-0000-0000-00005EBC0000}"/>
    <cellStyle name="Output 2 4 6" xfId="9199" xr:uid="{00000000-0005-0000-0000-00005FBC0000}"/>
    <cellStyle name="Output 2 4 7" xfId="9200" xr:uid="{00000000-0005-0000-0000-000060BC0000}"/>
    <cellStyle name="Output 2 4 8" xfId="9201" xr:uid="{00000000-0005-0000-0000-000061BC0000}"/>
    <cellStyle name="Output 2 4 9" xfId="9202" xr:uid="{00000000-0005-0000-0000-000062BC0000}"/>
    <cellStyle name="Output 2 4_AVA DVA EL" xfId="34002" xr:uid="{00000000-0005-0000-0000-000063BC0000}"/>
    <cellStyle name="Output 2 5" xfId="9203" xr:uid="{00000000-0005-0000-0000-000064BC0000}"/>
    <cellStyle name="Output 2 5 10" xfId="9204" xr:uid="{00000000-0005-0000-0000-000065BC0000}"/>
    <cellStyle name="Output 2 5 11" xfId="9205" xr:uid="{00000000-0005-0000-0000-000066BC0000}"/>
    <cellStyle name="Output 2 5 2" xfId="9206" xr:uid="{00000000-0005-0000-0000-000067BC0000}"/>
    <cellStyle name="Output 2 5 3" xfId="9207" xr:uid="{00000000-0005-0000-0000-000068BC0000}"/>
    <cellStyle name="Output 2 5 4" xfId="9208" xr:uid="{00000000-0005-0000-0000-000069BC0000}"/>
    <cellStyle name="Output 2 5 5" xfId="9209" xr:uid="{00000000-0005-0000-0000-00006ABC0000}"/>
    <cellStyle name="Output 2 5 6" xfId="9210" xr:uid="{00000000-0005-0000-0000-00006BBC0000}"/>
    <cellStyle name="Output 2 5 7" xfId="9211" xr:uid="{00000000-0005-0000-0000-00006CBC0000}"/>
    <cellStyle name="Output 2 5 8" xfId="9212" xr:uid="{00000000-0005-0000-0000-00006DBC0000}"/>
    <cellStyle name="Output 2 5 9" xfId="9213" xr:uid="{00000000-0005-0000-0000-00006EBC0000}"/>
    <cellStyle name="Output 2 5_AVA DVA EL" xfId="34003" xr:uid="{00000000-0005-0000-0000-00006FBC0000}"/>
    <cellStyle name="Output 2 6" xfId="9214" xr:uid="{00000000-0005-0000-0000-000070BC0000}"/>
    <cellStyle name="Output 2 6 10" xfId="9215" xr:uid="{00000000-0005-0000-0000-000071BC0000}"/>
    <cellStyle name="Output 2 6 11" xfId="9216" xr:uid="{00000000-0005-0000-0000-000072BC0000}"/>
    <cellStyle name="Output 2 6 2" xfId="9217" xr:uid="{00000000-0005-0000-0000-000073BC0000}"/>
    <cellStyle name="Output 2 6 2 2" xfId="34004" xr:uid="{00000000-0005-0000-0000-000074BC0000}"/>
    <cellStyle name="Output 2 6 2 3" xfId="34005" xr:uid="{00000000-0005-0000-0000-000075BC0000}"/>
    <cellStyle name="Output 2 6 2_AVA DVA EL" xfId="34006" xr:uid="{00000000-0005-0000-0000-000076BC0000}"/>
    <cellStyle name="Output 2 6 3" xfId="9218" xr:uid="{00000000-0005-0000-0000-000077BC0000}"/>
    <cellStyle name="Output 2 6 3 2" xfId="34007" xr:uid="{00000000-0005-0000-0000-000078BC0000}"/>
    <cellStyle name="Output 2 6 3 3" xfId="34008" xr:uid="{00000000-0005-0000-0000-000079BC0000}"/>
    <cellStyle name="Output 2 6 3_AVA DVA EL" xfId="34009" xr:uid="{00000000-0005-0000-0000-00007ABC0000}"/>
    <cellStyle name="Output 2 6 4" xfId="9219" xr:uid="{00000000-0005-0000-0000-00007BBC0000}"/>
    <cellStyle name="Output 2 6 5" xfId="9220" xr:uid="{00000000-0005-0000-0000-00007CBC0000}"/>
    <cellStyle name="Output 2 6 6" xfId="9221" xr:uid="{00000000-0005-0000-0000-00007DBC0000}"/>
    <cellStyle name="Output 2 6 7" xfId="9222" xr:uid="{00000000-0005-0000-0000-00007EBC0000}"/>
    <cellStyle name="Output 2 6 8" xfId="9223" xr:uid="{00000000-0005-0000-0000-00007FBC0000}"/>
    <cellStyle name="Output 2 6 9" xfId="9224" xr:uid="{00000000-0005-0000-0000-000080BC0000}"/>
    <cellStyle name="Output 2 6_AVA DVA EL" xfId="34010" xr:uid="{00000000-0005-0000-0000-000081BC0000}"/>
    <cellStyle name="Output 2 7" xfId="9225" xr:uid="{00000000-0005-0000-0000-000082BC0000}"/>
    <cellStyle name="Output 2 7 10" xfId="9226" xr:uid="{00000000-0005-0000-0000-000083BC0000}"/>
    <cellStyle name="Output 2 7 11" xfId="9227" xr:uid="{00000000-0005-0000-0000-000084BC0000}"/>
    <cellStyle name="Output 2 7 2" xfId="9228" xr:uid="{00000000-0005-0000-0000-000085BC0000}"/>
    <cellStyle name="Output 2 7 3" xfId="9229" xr:uid="{00000000-0005-0000-0000-000086BC0000}"/>
    <cellStyle name="Output 2 7 4" xfId="9230" xr:uid="{00000000-0005-0000-0000-000087BC0000}"/>
    <cellStyle name="Output 2 7 5" xfId="9231" xr:uid="{00000000-0005-0000-0000-000088BC0000}"/>
    <cellStyle name="Output 2 7 6" xfId="9232" xr:uid="{00000000-0005-0000-0000-000089BC0000}"/>
    <cellStyle name="Output 2 7 7" xfId="9233" xr:uid="{00000000-0005-0000-0000-00008ABC0000}"/>
    <cellStyle name="Output 2 7 8" xfId="9234" xr:uid="{00000000-0005-0000-0000-00008BBC0000}"/>
    <cellStyle name="Output 2 7 9" xfId="9235" xr:uid="{00000000-0005-0000-0000-00008CBC0000}"/>
    <cellStyle name="Output 2 7_AVA DVA EL" xfId="34011" xr:uid="{00000000-0005-0000-0000-00008DBC0000}"/>
    <cellStyle name="Output 2 8" xfId="9236" xr:uid="{00000000-0005-0000-0000-00008EBC0000}"/>
    <cellStyle name="Output 2 8 10" xfId="9237" xr:uid="{00000000-0005-0000-0000-00008FBC0000}"/>
    <cellStyle name="Output 2 8 2" xfId="9238" xr:uid="{00000000-0005-0000-0000-000090BC0000}"/>
    <cellStyle name="Output 2 8 3" xfId="9239" xr:uid="{00000000-0005-0000-0000-000091BC0000}"/>
    <cellStyle name="Output 2 8 4" xfId="9240" xr:uid="{00000000-0005-0000-0000-000092BC0000}"/>
    <cellStyle name="Output 2 8 5" xfId="9241" xr:uid="{00000000-0005-0000-0000-000093BC0000}"/>
    <cellStyle name="Output 2 8 6" xfId="9242" xr:uid="{00000000-0005-0000-0000-000094BC0000}"/>
    <cellStyle name="Output 2 8 7" xfId="9243" xr:uid="{00000000-0005-0000-0000-000095BC0000}"/>
    <cellStyle name="Output 2 8 8" xfId="9244" xr:uid="{00000000-0005-0000-0000-000096BC0000}"/>
    <cellStyle name="Output 2 8 9" xfId="9245" xr:uid="{00000000-0005-0000-0000-000097BC0000}"/>
    <cellStyle name="Output 2 8_AVA DVA EL" xfId="34012" xr:uid="{00000000-0005-0000-0000-000098BC0000}"/>
    <cellStyle name="Output 2 9" xfId="34013" xr:uid="{00000000-0005-0000-0000-000099BC0000}"/>
    <cellStyle name="Output 2_4Q16" xfId="34014" xr:uid="{00000000-0005-0000-0000-00009ABC0000}"/>
    <cellStyle name="Output 3" xfId="9246" xr:uid="{00000000-0005-0000-0000-00009BBC0000}"/>
    <cellStyle name="Output 3 2" xfId="9247" xr:uid="{00000000-0005-0000-0000-00009CBC0000}"/>
    <cellStyle name="Output 3 2 10" xfId="9248" xr:uid="{00000000-0005-0000-0000-00009DBC0000}"/>
    <cellStyle name="Output 3 2 11" xfId="9249" xr:uid="{00000000-0005-0000-0000-00009EBC0000}"/>
    <cellStyle name="Output 3 2 12" xfId="36754" xr:uid="{00000000-0005-0000-0000-00009FBC0000}"/>
    <cellStyle name="Output 3 2 2" xfId="9250" xr:uid="{00000000-0005-0000-0000-0000A0BC0000}"/>
    <cellStyle name="Output 3 2 3" xfId="9251" xr:uid="{00000000-0005-0000-0000-0000A1BC0000}"/>
    <cellStyle name="Output 3 2 4" xfId="9252" xr:uid="{00000000-0005-0000-0000-0000A2BC0000}"/>
    <cellStyle name="Output 3 2 5" xfId="9253" xr:uid="{00000000-0005-0000-0000-0000A3BC0000}"/>
    <cellStyle name="Output 3 2 6" xfId="9254" xr:uid="{00000000-0005-0000-0000-0000A4BC0000}"/>
    <cellStyle name="Output 3 2 7" xfId="9255" xr:uid="{00000000-0005-0000-0000-0000A5BC0000}"/>
    <cellStyle name="Output 3 2 8" xfId="9256" xr:uid="{00000000-0005-0000-0000-0000A6BC0000}"/>
    <cellStyle name="Output 3 2 9" xfId="9257" xr:uid="{00000000-0005-0000-0000-0000A7BC0000}"/>
    <cellStyle name="Output 3 2_AVA DVA EL" xfId="34015" xr:uid="{00000000-0005-0000-0000-0000A8BC0000}"/>
    <cellStyle name="Output 3 3" xfId="9258" xr:uid="{00000000-0005-0000-0000-0000A9BC0000}"/>
    <cellStyle name="Output 3 3 10" xfId="9259" xr:uid="{00000000-0005-0000-0000-0000AABC0000}"/>
    <cellStyle name="Output 3 3 11" xfId="9260" xr:uid="{00000000-0005-0000-0000-0000ABBC0000}"/>
    <cellStyle name="Output 3 3 12" xfId="36514" xr:uid="{00000000-0005-0000-0000-0000ACBC0000}"/>
    <cellStyle name="Output 3 3 13" xfId="36739" xr:uid="{00000000-0005-0000-0000-0000ADBC0000}"/>
    <cellStyle name="Output 3 3 2" xfId="9261" xr:uid="{00000000-0005-0000-0000-0000AEBC0000}"/>
    <cellStyle name="Output 3 3 3" xfId="9262" xr:uid="{00000000-0005-0000-0000-0000AFBC0000}"/>
    <cellStyle name="Output 3 3 4" xfId="9263" xr:uid="{00000000-0005-0000-0000-0000B0BC0000}"/>
    <cellStyle name="Output 3 3 5" xfId="9264" xr:uid="{00000000-0005-0000-0000-0000B1BC0000}"/>
    <cellStyle name="Output 3 3 6" xfId="9265" xr:uid="{00000000-0005-0000-0000-0000B2BC0000}"/>
    <cellStyle name="Output 3 3 7" xfId="9266" xr:uid="{00000000-0005-0000-0000-0000B3BC0000}"/>
    <cellStyle name="Output 3 3 8" xfId="9267" xr:uid="{00000000-0005-0000-0000-0000B4BC0000}"/>
    <cellStyle name="Output 3 3 9" xfId="9268" xr:uid="{00000000-0005-0000-0000-0000B5BC0000}"/>
    <cellStyle name="Output 3 3_AVA DVA EL" xfId="34016" xr:uid="{00000000-0005-0000-0000-0000B6BC0000}"/>
    <cellStyle name="Output 3 4" xfId="9269" xr:uid="{00000000-0005-0000-0000-0000B7BC0000}"/>
    <cellStyle name="Output 3 4 10" xfId="9270" xr:uid="{00000000-0005-0000-0000-0000B8BC0000}"/>
    <cellStyle name="Output 3 4 11" xfId="9271" xr:uid="{00000000-0005-0000-0000-0000B9BC0000}"/>
    <cellStyle name="Output 3 4 2" xfId="9272" xr:uid="{00000000-0005-0000-0000-0000BABC0000}"/>
    <cellStyle name="Output 3 4 3" xfId="9273" xr:uid="{00000000-0005-0000-0000-0000BBBC0000}"/>
    <cellStyle name="Output 3 4 4" xfId="9274" xr:uid="{00000000-0005-0000-0000-0000BCBC0000}"/>
    <cellStyle name="Output 3 4 5" xfId="9275" xr:uid="{00000000-0005-0000-0000-0000BDBC0000}"/>
    <cellStyle name="Output 3 4 6" xfId="9276" xr:uid="{00000000-0005-0000-0000-0000BEBC0000}"/>
    <cellStyle name="Output 3 4 7" xfId="9277" xr:uid="{00000000-0005-0000-0000-0000BFBC0000}"/>
    <cellStyle name="Output 3 4 8" xfId="9278" xr:uid="{00000000-0005-0000-0000-0000C0BC0000}"/>
    <cellStyle name="Output 3 4 9" xfId="9279" xr:uid="{00000000-0005-0000-0000-0000C1BC0000}"/>
    <cellStyle name="Output 3 4_CR4_19" xfId="9280" xr:uid="{00000000-0005-0000-0000-0000C2BC0000}"/>
    <cellStyle name="Output 3 5" xfId="9281" xr:uid="{00000000-0005-0000-0000-0000C3BC0000}"/>
    <cellStyle name="Output 3 5 10" xfId="9282" xr:uid="{00000000-0005-0000-0000-0000C4BC0000}"/>
    <cellStyle name="Output 3 5 11" xfId="9283" xr:uid="{00000000-0005-0000-0000-0000C5BC0000}"/>
    <cellStyle name="Output 3 5 2" xfId="9284" xr:uid="{00000000-0005-0000-0000-0000C6BC0000}"/>
    <cellStyle name="Output 3 5 3" xfId="9285" xr:uid="{00000000-0005-0000-0000-0000C7BC0000}"/>
    <cellStyle name="Output 3 5 4" xfId="9286" xr:uid="{00000000-0005-0000-0000-0000C8BC0000}"/>
    <cellStyle name="Output 3 5 5" xfId="9287" xr:uid="{00000000-0005-0000-0000-0000C9BC0000}"/>
    <cellStyle name="Output 3 5 6" xfId="9288" xr:uid="{00000000-0005-0000-0000-0000CABC0000}"/>
    <cellStyle name="Output 3 5 7" xfId="9289" xr:uid="{00000000-0005-0000-0000-0000CBBC0000}"/>
    <cellStyle name="Output 3 5 8" xfId="9290" xr:uid="{00000000-0005-0000-0000-0000CCBC0000}"/>
    <cellStyle name="Output 3 5 9" xfId="9291" xr:uid="{00000000-0005-0000-0000-0000CDBC0000}"/>
    <cellStyle name="Output 3 5_CR4_19" xfId="9292" xr:uid="{00000000-0005-0000-0000-0000CEBC0000}"/>
    <cellStyle name="Output 3 6" xfId="9293" xr:uid="{00000000-0005-0000-0000-0000CFBC0000}"/>
    <cellStyle name="Output 3 6 10" xfId="9294" xr:uid="{00000000-0005-0000-0000-0000D0BC0000}"/>
    <cellStyle name="Output 3 6 11" xfId="9295" xr:uid="{00000000-0005-0000-0000-0000D1BC0000}"/>
    <cellStyle name="Output 3 6 2" xfId="9296" xr:uid="{00000000-0005-0000-0000-0000D2BC0000}"/>
    <cellStyle name="Output 3 6 3" xfId="9297" xr:uid="{00000000-0005-0000-0000-0000D3BC0000}"/>
    <cellStyle name="Output 3 6 4" xfId="9298" xr:uid="{00000000-0005-0000-0000-0000D4BC0000}"/>
    <cellStyle name="Output 3 6 5" xfId="9299" xr:uid="{00000000-0005-0000-0000-0000D5BC0000}"/>
    <cellStyle name="Output 3 6 6" xfId="9300" xr:uid="{00000000-0005-0000-0000-0000D6BC0000}"/>
    <cellStyle name="Output 3 6 7" xfId="9301" xr:uid="{00000000-0005-0000-0000-0000D7BC0000}"/>
    <cellStyle name="Output 3 6 8" xfId="9302" xr:uid="{00000000-0005-0000-0000-0000D8BC0000}"/>
    <cellStyle name="Output 3 6 9" xfId="9303" xr:uid="{00000000-0005-0000-0000-0000D9BC0000}"/>
    <cellStyle name="Output 3 6_CR4_19" xfId="9304" xr:uid="{00000000-0005-0000-0000-0000DABC0000}"/>
    <cellStyle name="Output 3 7" xfId="9305" xr:uid="{00000000-0005-0000-0000-0000DBBC0000}"/>
    <cellStyle name="Output 3 7 10" xfId="9306" xr:uid="{00000000-0005-0000-0000-0000DCBC0000}"/>
    <cellStyle name="Output 3 7 2" xfId="9307" xr:uid="{00000000-0005-0000-0000-0000DDBC0000}"/>
    <cellStyle name="Output 3 7 3" xfId="9308" xr:uid="{00000000-0005-0000-0000-0000DEBC0000}"/>
    <cellStyle name="Output 3 7 4" xfId="9309" xr:uid="{00000000-0005-0000-0000-0000DFBC0000}"/>
    <cellStyle name="Output 3 7 5" xfId="9310" xr:uid="{00000000-0005-0000-0000-0000E0BC0000}"/>
    <cellStyle name="Output 3 7 6" xfId="9311" xr:uid="{00000000-0005-0000-0000-0000E1BC0000}"/>
    <cellStyle name="Output 3 7 7" xfId="9312" xr:uid="{00000000-0005-0000-0000-0000E2BC0000}"/>
    <cellStyle name="Output 3 7 8" xfId="9313" xr:uid="{00000000-0005-0000-0000-0000E3BC0000}"/>
    <cellStyle name="Output 3 7 9" xfId="9314" xr:uid="{00000000-0005-0000-0000-0000E4BC0000}"/>
    <cellStyle name="Output 3 7_CR4_19" xfId="9315" xr:uid="{00000000-0005-0000-0000-0000E5BC0000}"/>
    <cellStyle name="Output 3 8" xfId="36039" xr:uid="{00000000-0005-0000-0000-0000E6BC0000}"/>
    <cellStyle name="Output 3 9" xfId="36899" xr:uid="{00000000-0005-0000-0000-0000E7BC0000}"/>
    <cellStyle name="Output 3_A02" xfId="55630" xr:uid="{529CE492-0AE8-4D17-87B3-0A703E17049F}"/>
    <cellStyle name="Output 4" xfId="9316" xr:uid="{00000000-0005-0000-0000-0000E9BC0000}"/>
    <cellStyle name="Output 4 2" xfId="9317" xr:uid="{00000000-0005-0000-0000-0000EABC0000}"/>
    <cellStyle name="Output 4 2 10" xfId="9318" xr:uid="{00000000-0005-0000-0000-0000EBBC0000}"/>
    <cellStyle name="Output 4 2 11" xfId="9319" xr:uid="{00000000-0005-0000-0000-0000ECBC0000}"/>
    <cellStyle name="Output 4 2 12" xfId="36755" xr:uid="{00000000-0005-0000-0000-0000EDBC0000}"/>
    <cellStyle name="Output 4 2 2" xfId="9320" xr:uid="{00000000-0005-0000-0000-0000EEBC0000}"/>
    <cellStyle name="Output 4 2 3" xfId="9321" xr:uid="{00000000-0005-0000-0000-0000EFBC0000}"/>
    <cellStyle name="Output 4 2 4" xfId="9322" xr:uid="{00000000-0005-0000-0000-0000F0BC0000}"/>
    <cellStyle name="Output 4 2 5" xfId="9323" xr:uid="{00000000-0005-0000-0000-0000F1BC0000}"/>
    <cellStyle name="Output 4 2 6" xfId="9324" xr:uid="{00000000-0005-0000-0000-0000F2BC0000}"/>
    <cellStyle name="Output 4 2 7" xfId="9325" xr:uid="{00000000-0005-0000-0000-0000F3BC0000}"/>
    <cellStyle name="Output 4 2 8" xfId="9326" xr:uid="{00000000-0005-0000-0000-0000F4BC0000}"/>
    <cellStyle name="Output 4 2 9" xfId="9327" xr:uid="{00000000-0005-0000-0000-0000F5BC0000}"/>
    <cellStyle name="Output 4 2_AVA DVA EL" xfId="34017" xr:uid="{00000000-0005-0000-0000-0000F6BC0000}"/>
    <cellStyle name="Output 4 3" xfId="9328" xr:uid="{00000000-0005-0000-0000-0000F7BC0000}"/>
    <cellStyle name="Output 4 3 10" xfId="9329" xr:uid="{00000000-0005-0000-0000-0000F8BC0000}"/>
    <cellStyle name="Output 4 3 11" xfId="9330" xr:uid="{00000000-0005-0000-0000-0000F9BC0000}"/>
    <cellStyle name="Output 4 3 12" xfId="36515" xr:uid="{00000000-0005-0000-0000-0000FABC0000}"/>
    <cellStyle name="Output 4 3 13" xfId="36740" xr:uid="{00000000-0005-0000-0000-0000FBBC0000}"/>
    <cellStyle name="Output 4 3 2" xfId="9331" xr:uid="{00000000-0005-0000-0000-0000FCBC0000}"/>
    <cellStyle name="Output 4 3 3" xfId="9332" xr:uid="{00000000-0005-0000-0000-0000FDBC0000}"/>
    <cellStyle name="Output 4 3 4" xfId="9333" xr:uid="{00000000-0005-0000-0000-0000FEBC0000}"/>
    <cellStyle name="Output 4 3 5" xfId="9334" xr:uid="{00000000-0005-0000-0000-0000FFBC0000}"/>
    <cellStyle name="Output 4 3 6" xfId="9335" xr:uid="{00000000-0005-0000-0000-000000BD0000}"/>
    <cellStyle name="Output 4 3 7" xfId="9336" xr:uid="{00000000-0005-0000-0000-000001BD0000}"/>
    <cellStyle name="Output 4 3 8" xfId="9337" xr:uid="{00000000-0005-0000-0000-000002BD0000}"/>
    <cellStyle name="Output 4 3 9" xfId="9338" xr:uid="{00000000-0005-0000-0000-000003BD0000}"/>
    <cellStyle name="Output 4 3_AVA DVA EL" xfId="34018" xr:uid="{00000000-0005-0000-0000-000004BD0000}"/>
    <cellStyle name="Output 4 4" xfId="9339" xr:uid="{00000000-0005-0000-0000-000005BD0000}"/>
    <cellStyle name="Output 4 4 10" xfId="9340" xr:uid="{00000000-0005-0000-0000-000006BD0000}"/>
    <cellStyle name="Output 4 4 11" xfId="9341" xr:uid="{00000000-0005-0000-0000-000007BD0000}"/>
    <cellStyle name="Output 4 4 2" xfId="9342" xr:uid="{00000000-0005-0000-0000-000008BD0000}"/>
    <cellStyle name="Output 4 4 3" xfId="9343" xr:uid="{00000000-0005-0000-0000-000009BD0000}"/>
    <cellStyle name="Output 4 4 4" xfId="9344" xr:uid="{00000000-0005-0000-0000-00000ABD0000}"/>
    <cellStyle name="Output 4 4 5" xfId="9345" xr:uid="{00000000-0005-0000-0000-00000BBD0000}"/>
    <cellStyle name="Output 4 4 6" xfId="9346" xr:uid="{00000000-0005-0000-0000-00000CBD0000}"/>
    <cellStyle name="Output 4 4 7" xfId="9347" xr:uid="{00000000-0005-0000-0000-00000DBD0000}"/>
    <cellStyle name="Output 4 4 8" xfId="9348" xr:uid="{00000000-0005-0000-0000-00000EBD0000}"/>
    <cellStyle name="Output 4 4 9" xfId="9349" xr:uid="{00000000-0005-0000-0000-00000FBD0000}"/>
    <cellStyle name="Output 4 4_AVA DVA EL" xfId="34019" xr:uid="{00000000-0005-0000-0000-000010BD0000}"/>
    <cellStyle name="Output 4 5" xfId="9350" xr:uid="{00000000-0005-0000-0000-000011BD0000}"/>
    <cellStyle name="Output 4 5 10" xfId="9351" xr:uid="{00000000-0005-0000-0000-000012BD0000}"/>
    <cellStyle name="Output 4 5 11" xfId="9352" xr:uid="{00000000-0005-0000-0000-000013BD0000}"/>
    <cellStyle name="Output 4 5 2" xfId="9353" xr:uid="{00000000-0005-0000-0000-000014BD0000}"/>
    <cellStyle name="Output 4 5 3" xfId="9354" xr:uid="{00000000-0005-0000-0000-000015BD0000}"/>
    <cellStyle name="Output 4 5 4" xfId="9355" xr:uid="{00000000-0005-0000-0000-000016BD0000}"/>
    <cellStyle name="Output 4 5 5" xfId="9356" xr:uid="{00000000-0005-0000-0000-000017BD0000}"/>
    <cellStyle name="Output 4 5 6" xfId="9357" xr:uid="{00000000-0005-0000-0000-000018BD0000}"/>
    <cellStyle name="Output 4 5 7" xfId="9358" xr:uid="{00000000-0005-0000-0000-000019BD0000}"/>
    <cellStyle name="Output 4 5 8" xfId="9359" xr:uid="{00000000-0005-0000-0000-00001ABD0000}"/>
    <cellStyle name="Output 4 5 9" xfId="9360" xr:uid="{00000000-0005-0000-0000-00001BBD0000}"/>
    <cellStyle name="Output 4 5_AVA DVA EL" xfId="34020" xr:uid="{00000000-0005-0000-0000-00001CBD0000}"/>
    <cellStyle name="Output 4 6" xfId="9361" xr:uid="{00000000-0005-0000-0000-00001DBD0000}"/>
    <cellStyle name="Output 4 6 10" xfId="9362" xr:uid="{00000000-0005-0000-0000-00001EBD0000}"/>
    <cellStyle name="Output 4 6 11" xfId="9363" xr:uid="{00000000-0005-0000-0000-00001FBD0000}"/>
    <cellStyle name="Output 4 6 2" xfId="9364" xr:uid="{00000000-0005-0000-0000-000020BD0000}"/>
    <cellStyle name="Output 4 6 3" xfId="9365" xr:uid="{00000000-0005-0000-0000-000021BD0000}"/>
    <cellStyle name="Output 4 6 4" xfId="9366" xr:uid="{00000000-0005-0000-0000-000022BD0000}"/>
    <cellStyle name="Output 4 6 5" xfId="9367" xr:uid="{00000000-0005-0000-0000-000023BD0000}"/>
    <cellStyle name="Output 4 6 6" xfId="9368" xr:uid="{00000000-0005-0000-0000-000024BD0000}"/>
    <cellStyle name="Output 4 6 7" xfId="9369" xr:uid="{00000000-0005-0000-0000-000025BD0000}"/>
    <cellStyle name="Output 4 6 8" xfId="9370" xr:uid="{00000000-0005-0000-0000-000026BD0000}"/>
    <cellStyle name="Output 4 6 9" xfId="9371" xr:uid="{00000000-0005-0000-0000-000027BD0000}"/>
    <cellStyle name="Output 4 6_CR4_19" xfId="9372" xr:uid="{00000000-0005-0000-0000-000028BD0000}"/>
    <cellStyle name="Output 4 7" xfId="9373" xr:uid="{00000000-0005-0000-0000-000029BD0000}"/>
    <cellStyle name="Output 4 7 10" xfId="9374" xr:uid="{00000000-0005-0000-0000-00002ABD0000}"/>
    <cellStyle name="Output 4 7 2" xfId="9375" xr:uid="{00000000-0005-0000-0000-00002BBD0000}"/>
    <cellStyle name="Output 4 7 3" xfId="9376" xr:uid="{00000000-0005-0000-0000-00002CBD0000}"/>
    <cellStyle name="Output 4 7 4" xfId="9377" xr:uid="{00000000-0005-0000-0000-00002DBD0000}"/>
    <cellStyle name="Output 4 7 5" xfId="9378" xr:uid="{00000000-0005-0000-0000-00002EBD0000}"/>
    <cellStyle name="Output 4 7 6" xfId="9379" xr:uid="{00000000-0005-0000-0000-00002FBD0000}"/>
    <cellStyle name="Output 4 7 7" xfId="9380" xr:uid="{00000000-0005-0000-0000-000030BD0000}"/>
    <cellStyle name="Output 4 7 8" xfId="9381" xr:uid="{00000000-0005-0000-0000-000031BD0000}"/>
    <cellStyle name="Output 4 7 9" xfId="9382" xr:uid="{00000000-0005-0000-0000-000032BD0000}"/>
    <cellStyle name="Output 4 7_CR4_19" xfId="9383" xr:uid="{00000000-0005-0000-0000-000033BD0000}"/>
    <cellStyle name="Output 4 8" xfId="36461" xr:uid="{00000000-0005-0000-0000-000034BD0000}"/>
    <cellStyle name="Output 4 9" xfId="36900" xr:uid="{00000000-0005-0000-0000-000035BD0000}"/>
    <cellStyle name="Output 4_A02" xfId="55631" xr:uid="{580750DE-DD73-47C9-932B-EA91C2FEE3F9}"/>
    <cellStyle name="Output 5" xfId="9384" xr:uid="{00000000-0005-0000-0000-000037BD0000}"/>
    <cellStyle name="Output 5 2" xfId="9385" xr:uid="{00000000-0005-0000-0000-000038BD0000}"/>
    <cellStyle name="Output 5 2 10" xfId="9386" xr:uid="{00000000-0005-0000-0000-000039BD0000}"/>
    <cellStyle name="Output 5 2 11" xfId="9387" xr:uid="{00000000-0005-0000-0000-00003ABD0000}"/>
    <cellStyle name="Output 5 2 12" xfId="36756" xr:uid="{00000000-0005-0000-0000-00003BBD0000}"/>
    <cellStyle name="Output 5 2 2" xfId="9388" xr:uid="{00000000-0005-0000-0000-00003CBD0000}"/>
    <cellStyle name="Output 5 2 3" xfId="9389" xr:uid="{00000000-0005-0000-0000-00003DBD0000}"/>
    <cellStyle name="Output 5 2 4" xfId="9390" xr:uid="{00000000-0005-0000-0000-00003EBD0000}"/>
    <cellStyle name="Output 5 2 5" xfId="9391" xr:uid="{00000000-0005-0000-0000-00003FBD0000}"/>
    <cellStyle name="Output 5 2 6" xfId="9392" xr:uid="{00000000-0005-0000-0000-000040BD0000}"/>
    <cellStyle name="Output 5 2 7" xfId="9393" xr:uid="{00000000-0005-0000-0000-000041BD0000}"/>
    <cellStyle name="Output 5 2 8" xfId="9394" xr:uid="{00000000-0005-0000-0000-000042BD0000}"/>
    <cellStyle name="Output 5 2 9" xfId="9395" xr:uid="{00000000-0005-0000-0000-000043BD0000}"/>
    <cellStyle name="Output 5 2_AVA DVA EL" xfId="34021" xr:uid="{00000000-0005-0000-0000-000044BD0000}"/>
    <cellStyle name="Output 5 3" xfId="9396" xr:uid="{00000000-0005-0000-0000-000045BD0000}"/>
    <cellStyle name="Output 5 3 10" xfId="9397" xr:uid="{00000000-0005-0000-0000-000046BD0000}"/>
    <cellStyle name="Output 5 3 11" xfId="9398" xr:uid="{00000000-0005-0000-0000-000047BD0000}"/>
    <cellStyle name="Output 5 3 12" xfId="36516" xr:uid="{00000000-0005-0000-0000-000048BD0000}"/>
    <cellStyle name="Output 5 3 13" xfId="36741" xr:uid="{00000000-0005-0000-0000-000049BD0000}"/>
    <cellStyle name="Output 5 3 2" xfId="9399" xr:uid="{00000000-0005-0000-0000-00004ABD0000}"/>
    <cellStyle name="Output 5 3 3" xfId="9400" xr:uid="{00000000-0005-0000-0000-00004BBD0000}"/>
    <cellStyle name="Output 5 3 4" xfId="9401" xr:uid="{00000000-0005-0000-0000-00004CBD0000}"/>
    <cellStyle name="Output 5 3 5" xfId="9402" xr:uid="{00000000-0005-0000-0000-00004DBD0000}"/>
    <cellStyle name="Output 5 3 6" xfId="9403" xr:uid="{00000000-0005-0000-0000-00004EBD0000}"/>
    <cellStyle name="Output 5 3 7" xfId="9404" xr:uid="{00000000-0005-0000-0000-00004FBD0000}"/>
    <cellStyle name="Output 5 3 8" xfId="9405" xr:uid="{00000000-0005-0000-0000-000050BD0000}"/>
    <cellStyle name="Output 5 3 9" xfId="9406" xr:uid="{00000000-0005-0000-0000-000051BD0000}"/>
    <cellStyle name="Output 5 3_CR4_19" xfId="9407" xr:uid="{00000000-0005-0000-0000-000052BD0000}"/>
    <cellStyle name="Output 5 4" xfId="9408" xr:uid="{00000000-0005-0000-0000-000053BD0000}"/>
    <cellStyle name="Output 5 4 10" xfId="9409" xr:uid="{00000000-0005-0000-0000-000054BD0000}"/>
    <cellStyle name="Output 5 4 11" xfId="9410" xr:uid="{00000000-0005-0000-0000-000055BD0000}"/>
    <cellStyle name="Output 5 4 2" xfId="9411" xr:uid="{00000000-0005-0000-0000-000056BD0000}"/>
    <cellStyle name="Output 5 4 3" xfId="9412" xr:uid="{00000000-0005-0000-0000-000057BD0000}"/>
    <cellStyle name="Output 5 4 4" xfId="9413" xr:uid="{00000000-0005-0000-0000-000058BD0000}"/>
    <cellStyle name="Output 5 4 5" xfId="9414" xr:uid="{00000000-0005-0000-0000-000059BD0000}"/>
    <cellStyle name="Output 5 4 6" xfId="9415" xr:uid="{00000000-0005-0000-0000-00005ABD0000}"/>
    <cellStyle name="Output 5 4 7" xfId="9416" xr:uid="{00000000-0005-0000-0000-00005BBD0000}"/>
    <cellStyle name="Output 5 4 8" xfId="9417" xr:uid="{00000000-0005-0000-0000-00005CBD0000}"/>
    <cellStyle name="Output 5 4 9" xfId="9418" xr:uid="{00000000-0005-0000-0000-00005DBD0000}"/>
    <cellStyle name="Output 5 4_CR4_19" xfId="9419" xr:uid="{00000000-0005-0000-0000-00005EBD0000}"/>
    <cellStyle name="Output 5 5" xfId="9420" xr:uid="{00000000-0005-0000-0000-00005FBD0000}"/>
    <cellStyle name="Output 5 5 10" xfId="9421" xr:uid="{00000000-0005-0000-0000-000060BD0000}"/>
    <cellStyle name="Output 5 5 11" xfId="9422" xr:uid="{00000000-0005-0000-0000-000061BD0000}"/>
    <cellStyle name="Output 5 5 2" xfId="9423" xr:uid="{00000000-0005-0000-0000-000062BD0000}"/>
    <cellStyle name="Output 5 5 3" xfId="9424" xr:uid="{00000000-0005-0000-0000-000063BD0000}"/>
    <cellStyle name="Output 5 5 4" xfId="9425" xr:uid="{00000000-0005-0000-0000-000064BD0000}"/>
    <cellStyle name="Output 5 5 5" xfId="9426" xr:uid="{00000000-0005-0000-0000-000065BD0000}"/>
    <cellStyle name="Output 5 5 6" xfId="9427" xr:uid="{00000000-0005-0000-0000-000066BD0000}"/>
    <cellStyle name="Output 5 5 7" xfId="9428" xr:uid="{00000000-0005-0000-0000-000067BD0000}"/>
    <cellStyle name="Output 5 5 8" xfId="9429" xr:uid="{00000000-0005-0000-0000-000068BD0000}"/>
    <cellStyle name="Output 5 5 9" xfId="9430" xr:uid="{00000000-0005-0000-0000-000069BD0000}"/>
    <cellStyle name="Output 5 5_CR4_19" xfId="9431" xr:uid="{00000000-0005-0000-0000-00006ABD0000}"/>
    <cellStyle name="Output 5 6" xfId="9432" xr:uid="{00000000-0005-0000-0000-00006BBD0000}"/>
    <cellStyle name="Output 5 6 10" xfId="9433" xr:uid="{00000000-0005-0000-0000-00006CBD0000}"/>
    <cellStyle name="Output 5 6 11" xfId="9434" xr:uid="{00000000-0005-0000-0000-00006DBD0000}"/>
    <cellStyle name="Output 5 6 2" xfId="9435" xr:uid="{00000000-0005-0000-0000-00006EBD0000}"/>
    <cellStyle name="Output 5 6 3" xfId="9436" xr:uid="{00000000-0005-0000-0000-00006FBD0000}"/>
    <cellStyle name="Output 5 6 4" xfId="9437" xr:uid="{00000000-0005-0000-0000-000070BD0000}"/>
    <cellStyle name="Output 5 6 5" xfId="9438" xr:uid="{00000000-0005-0000-0000-000071BD0000}"/>
    <cellStyle name="Output 5 6 6" xfId="9439" xr:uid="{00000000-0005-0000-0000-000072BD0000}"/>
    <cellStyle name="Output 5 6 7" xfId="9440" xr:uid="{00000000-0005-0000-0000-000073BD0000}"/>
    <cellStyle name="Output 5 6 8" xfId="9441" xr:uid="{00000000-0005-0000-0000-000074BD0000}"/>
    <cellStyle name="Output 5 6 9" xfId="9442" xr:uid="{00000000-0005-0000-0000-000075BD0000}"/>
    <cellStyle name="Output 5 6_CR4_19" xfId="9443" xr:uid="{00000000-0005-0000-0000-000076BD0000}"/>
    <cellStyle name="Output 5 7" xfId="9444" xr:uid="{00000000-0005-0000-0000-000077BD0000}"/>
    <cellStyle name="Output 5 7 10" xfId="9445" xr:uid="{00000000-0005-0000-0000-000078BD0000}"/>
    <cellStyle name="Output 5 7 2" xfId="9446" xr:uid="{00000000-0005-0000-0000-000079BD0000}"/>
    <cellStyle name="Output 5 7 3" xfId="9447" xr:uid="{00000000-0005-0000-0000-00007ABD0000}"/>
    <cellStyle name="Output 5 7 4" xfId="9448" xr:uid="{00000000-0005-0000-0000-00007BBD0000}"/>
    <cellStyle name="Output 5 7 5" xfId="9449" xr:uid="{00000000-0005-0000-0000-00007CBD0000}"/>
    <cellStyle name="Output 5 7 6" xfId="9450" xr:uid="{00000000-0005-0000-0000-00007DBD0000}"/>
    <cellStyle name="Output 5 7 7" xfId="9451" xr:uid="{00000000-0005-0000-0000-00007EBD0000}"/>
    <cellStyle name="Output 5 7 8" xfId="9452" xr:uid="{00000000-0005-0000-0000-00007FBD0000}"/>
    <cellStyle name="Output 5 7 9" xfId="9453" xr:uid="{00000000-0005-0000-0000-000080BD0000}"/>
    <cellStyle name="Output 5 7_CR4_19" xfId="9454" xr:uid="{00000000-0005-0000-0000-000081BD0000}"/>
    <cellStyle name="Output 5 8" xfId="36462" xr:uid="{00000000-0005-0000-0000-000082BD0000}"/>
    <cellStyle name="Output 5 9" xfId="36901" xr:uid="{00000000-0005-0000-0000-000083BD0000}"/>
    <cellStyle name="Output 5_A02" xfId="55632" xr:uid="{6A14379F-E481-4788-9F17-0C8CF4DF2C5A}"/>
    <cellStyle name="Output 6" xfId="9455" xr:uid="{00000000-0005-0000-0000-000085BD0000}"/>
    <cellStyle name="Output 6 2" xfId="9456" xr:uid="{00000000-0005-0000-0000-000086BD0000}"/>
    <cellStyle name="Output 6 2 10" xfId="9457" xr:uid="{00000000-0005-0000-0000-000087BD0000}"/>
    <cellStyle name="Output 6 2 11" xfId="9458" xr:uid="{00000000-0005-0000-0000-000088BD0000}"/>
    <cellStyle name="Output 6 2 12" xfId="36757" xr:uid="{00000000-0005-0000-0000-000089BD0000}"/>
    <cellStyle name="Output 6 2 2" xfId="9459" xr:uid="{00000000-0005-0000-0000-00008ABD0000}"/>
    <cellStyle name="Output 6 2 3" xfId="9460" xr:uid="{00000000-0005-0000-0000-00008BBD0000}"/>
    <cellStyle name="Output 6 2 4" xfId="9461" xr:uid="{00000000-0005-0000-0000-00008CBD0000}"/>
    <cellStyle name="Output 6 2 5" xfId="9462" xr:uid="{00000000-0005-0000-0000-00008DBD0000}"/>
    <cellStyle name="Output 6 2 6" xfId="9463" xr:uid="{00000000-0005-0000-0000-00008EBD0000}"/>
    <cellStyle name="Output 6 2 7" xfId="9464" xr:uid="{00000000-0005-0000-0000-00008FBD0000}"/>
    <cellStyle name="Output 6 2 8" xfId="9465" xr:uid="{00000000-0005-0000-0000-000090BD0000}"/>
    <cellStyle name="Output 6 2 9" xfId="9466" xr:uid="{00000000-0005-0000-0000-000091BD0000}"/>
    <cellStyle name="Output 6 2_AVA DVA EL" xfId="34022" xr:uid="{00000000-0005-0000-0000-000092BD0000}"/>
    <cellStyle name="Output 6 3" xfId="9467" xr:uid="{00000000-0005-0000-0000-000093BD0000}"/>
    <cellStyle name="Output 6 3 10" xfId="9468" xr:uid="{00000000-0005-0000-0000-000094BD0000}"/>
    <cellStyle name="Output 6 3 11" xfId="9469" xr:uid="{00000000-0005-0000-0000-000095BD0000}"/>
    <cellStyle name="Output 6 3 12" xfId="36517" xr:uid="{00000000-0005-0000-0000-000096BD0000}"/>
    <cellStyle name="Output 6 3 13" xfId="36742" xr:uid="{00000000-0005-0000-0000-000097BD0000}"/>
    <cellStyle name="Output 6 3 2" xfId="9470" xr:uid="{00000000-0005-0000-0000-000098BD0000}"/>
    <cellStyle name="Output 6 3 3" xfId="9471" xr:uid="{00000000-0005-0000-0000-000099BD0000}"/>
    <cellStyle name="Output 6 3 4" xfId="9472" xr:uid="{00000000-0005-0000-0000-00009ABD0000}"/>
    <cellStyle name="Output 6 3 5" xfId="9473" xr:uid="{00000000-0005-0000-0000-00009BBD0000}"/>
    <cellStyle name="Output 6 3 6" xfId="9474" xr:uid="{00000000-0005-0000-0000-00009CBD0000}"/>
    <cellStyle name="Output 6 3 7" xfId="9475" xr:uid="{00000000-0005-0000-0000-00009DBD0000}"/>
    <cellStyle name="Output 6 3 8" xfId="9476" xr:uid="{00000000-0005-0000-0000-00009EBD0000}"/>
    <cellStyle name="Output 6 3 9" xfId="9477" xr:uid="{00000000-0005-0000-0000-00009FBD0000}"/>
    <cellStyle name="Output 6 3_CR4_19" xfId="9478" xr:uid="{00000000-0005-0000-0000-0000A0BD0000}"/>
    <cellStyle name="Output 6 4" xfId="9479" xr:uid="{00000000-0005-0000-0000-0000A1BD0000}"/>
    <cellStyle name="Output 6 4 10" xfId="9480" xr:uid="{00000000-0005-0000-0000-0000A2BD0000}"/>
    <cellStyle name="Output 6 4 11" xfId="9481" xr:uid="{00000000-0005-0000-0000-0000A3BD0000}"/>
    <cellStyle name="Output 6 4 2" xfId="9482" xr:uid="{00000000-0005-0000-0000-0000A4BD0000}"/>
    <cellStyle name="Output 6 4 3" xfId="9483" xr:uid="{00000000-0005-0000-0000-0000A5BD0000}"/>
    <cellStyle name="Output 6 4 4" xfId="9484" xr:uid="{00000000-0005-0000-0000-0000A6BD0000}"/>
    <cellStyle name="Output 6 4 5" xfId="9485" xr:uid="{00000000-0005-0000-0000-0000A7BD0000}"/>
    <cellStyle name="Output 6 4 6" xfId="9486" xr:uid="{00000000-0005-0000-0000-0000A8BD0000}"/>
    <cellStyle name="Output 6 4 7" xfId="9487" xr:uid="{00000000-0005-0000-0000-0000A9BD0000}"/>
    <cellStyle name="Output 6 4 8" xfId="9488" xr:uid="{00000000-0005-0000-0000-0000AABD0000}"/>
    <cellStyle name="Output 6 4 9" xfId="9489" xr:uid="{00000000-0005-0000-0000-0000ABBD0000}"/>
    <cellStyle name="Output 6 4_CR4_19" xfId="9490" xr:uid="{00000000-0005-0000-0000-0000ACBD0000}"/>
    <cellStyle name="Output 6 5" xfId="9491" xr:uid="{00000000-0005-0000-0000-0000ADBD0000}"/>
    <cellStyle name="Output 6 5 10" xfId="9492" xr:uid="{00000000-0005-0000-0000-0000AEBD0000}"/>
    <cellStyle name="Output 6 5 11" xfId="9493" xr:uid="{00000000-0005-0000-0000-0000AFBD0000}"/>
    <cellStyle name="Output 6 5 2" xfId="9494" xr:uid="{00000000-0005-0000-0000-0000B0BD0000}"/>
    <cellStyle name="Output 6 5 3" xfId="9495" xr:uid="{00000000-0005-0000-0000-0000B1BD0000}"/>
    <cellStyle name="Output 6 5 4" xfId="9496" xr:uid="{00000000-0005-0000-0000-0000B2BD0000}"/>
    <cellStyle name="Output 6 5 5" xfId="9497" xr:uid="{00000000-0005-0000-0000-0000B3BD0000}"/>
    <cellStyle name="Output 6 5 6" xfId="9498" xr:uid="{00000000-0005-0000-0000-0000B4BD0000}"/>
    <cellStyle name="Output 6 5 7" xfId="9499" xr:uid="{00000000-0005-0000-0000-0000B5BD0000}"/>
    <cellStyle name="Output 6 5 8" xfId="9500" xr:uid="{00000000-0005-0000-0000-0000B6BD0000}"/>
    <cellStyle name="Output 6 5 9" xfId="9501" xr:uid="{00000000-0005-0000-0000-0000B7BD0000}"/>
    <cellStyle name="Output 6 5_CR4_19" xfId="9502" xr:uid="{00000000-0005-0000-0000-0000B8BD0000}"/>
    <cellStyle name="Output 6 6" xfId="9503" xr:uid="{00000000-0005-0000-0000-0000B9BD0000}"/>
    <cellStyle name="Output 6 6 10" xfId="9504" xr:uid="{00000000-0005-0000-0000-0000BABD0000}"/>
    <cellStyle name="Output 6 6 11" xfId="9505" xr:uid="{00000000-0005-0000-0000-0000BBBD0000}"/>
    <cellStyle name="Output 6 6 2" xfId="9506" xr:uid="{00000000-0005-0000-0000-0000BCBD0000}"/>
    <cellStyle name="Output 6 6 3" xfId="9507" xr:uid="{00000000-0005-0000-0000-0000BDBD0000}"/>
    <cellStyle name="Output 6 6 4" xfId="9508" xr:uid="{00000000-0005-0000-0000-0000BEBD0000}"/>
    <cellStyle name="Output 6 6 5" xfId="9509" xr:uid="{00000000-0005-0000-0000-0000BFBD0000}"/>
    <cellStyle name="Output 6 6 6" xfId="9510" xr:uid="{00000000-0005-0000-0000-0000C0BD0000}"/>
    <cellStyle name="Output 6 6 7" xfId="9511" xr:uid="{00000000-0005-0000-0000-0000C1BD0000}"/>
    <cellStyle name="Output 6 6 8" xfId="9512" xr:uid="{00000000-0005-0000-0000-0000C2BD0000}"/>
    <cellStyle name="Output 6 6 9" xfId="9513" xr:uid="{00000000-0005-0000-0000-0000C3BD0000}"/>
    <cellStyle name="Output 6 6_CR4_19" xfId="9514" xr:uid="{00000000-0005-0000-0000-0000C4BD0000}"/>
    <cellStyle name="Output 6 7" xfId="9515" xr:uid="{00000000-0005-0000-0000-0000C5BD0000}"/>
    <cellStyle name="Output 6 7 10" xfId="9516" xr:uid="{00000000-0005-0000-0000-0000C6BD0000}"/>
    <cellStyle name="Output 6 7 2" xfId="9517" xr:uid="{00000000-0005-0000-0000-0000C7BD0000}"/>
    <cellStyle name="Output 6 7 3" xfId="9518" xr:uid="{00000000-0005-0000-0000-0000C8BD0000}"/>
    <cellStyle name="Output 6 7 4" xfId="9519" xr:uid="{00000000-0005-0000-0000-0000C9BD0000}"/>
    <cellStyle name="Output 6 7 5" xfId="9520" xr:uid="{00000000-0005-0000-0000-0000CABD0000}"/>
    <cellStyle name="Output 6 7 6" xfId="9521" xr:uid="{00000000-0005-0000-0000-0000CBBD0000}"/>
    <cellStyle name="Output 6 7 7" xfId="9522" xr:uid="{00000000-0005-0000-0000-0000CCBD0000}"/>
    <cellStyle name="Output 6 7 8" xfId="9523" xr:uid="{00000000-0005-0000-0000-0000CDBD0000}"/>
    <cellStyle name="Output 6 7 9" xfId="9524" xr:uid="{00000000-0005-0000-0000-0000CEBD0000}"/>
    <cellStyle name="Output 6 7_CR4_19" xfId="9525" xr:uid="{00000000-0005-0000-0000-0000CFBD0000}"/>
    <cellStyle name="Output 6 8" xfId="36038" xr:uid="{00000000-0005-0000-0000-0000D0BD0000}"/>
    <cellStyle name="Output 6 9" xfId="36902" xr:uid="{00000000-0005-0000-0000-0000D1BD0000}"/>
    <cellStyle name="Output 6_A02" xfId="55633" xr:uid="{4888A95B-4B7A-4EA7-B90C-7AB8ABD2B05C}"/>
    <cellStyle name="Output 7" xfId="9526" xr:uid="{00000000-0005-0000-0000-0000D3BD0000}"/>
    <cellStyle name="Output 7 2" xfId="9527" xr:uid="{00000000-0005-0000-0000-0000D4BD0000}"/>
    <cellStyle name="Output 7 2 10" xfId="9528" xr:uid="{00000000-0005-0000-0000-0000D5BD0000}"/>
    <cellStyle name="Output 7 2 11" xfId="9529" xr:uid="{00000000-0005-0000-0000-0000D6BD0000}"/>
    <cellStyle name="Output 7 2 12" xfId="36758" xr:uid="{00000000-0005-0000-0000-0000D7BD0000}"/>
    <cellStyle name="Output 7 2 2" xfId="9530" xr:uid="{00000000-0005-0000-0000-0000D8BD0000}"/>
    <cellStyle name="Output 7 2 3" xfId="9531" xr:uid="{00000000-0005-0000-0000-0000D9BD0000}"/>
    <cellStyle name="Output 7 2 4" xfId="9532" xr:uid="{00000000-0005-0000-0000-0000DABD0000}"/>
    <cellStyle name="Output 7 2 5" xfId="9533" xr:uid="{00000000-0005-0000-0000-0000DBBD0000}"/>
    <cellStyle name="Output 7 2 6" xfId="9534" xr:uid="{00000000-0005-0000-0000-0000DCBD0000}"/>
    <cellStyle name="Output 7 2 7" xfId="9535" xr:uid="{00000000-0005-0000-0000-0000DDBD0000}"/>
    <cellStyle name="Output 7 2 8" xfId="9536" xr:uid="{00000000-0005-0000-0000-0000DEBD0000}"/>
    <cellStyle name="Output 7 2 9" xfId="9537" xr:uid="{00000000-0005-0000-0000-0000DFBD0000}"/>
    <cellStyle name="Output 7 2_AVA DVA EL" xfId="34023" xr:uid="{00000000-0005-0000-0000-0000E0BD0000}"/>
    <cellStyle name="Output 7 3" xfId="9538" xr:uid="{00000000-0005-0000-0000-0000E1BD0000}"/>
    <cellStyle name="Output 7 3 10" xfId="9539" xr:uid="{00000000-0005-0000-0000-0000E2BD0000}"/>
    <cellStyle name="Output 7 3 11" xfId="9540" xr:uid="{00000000-0005-0000-0000-0000E3BD0000}"/>
    <cellStyle name="Output 7 3 12" xfId="36518" xr:uid="{00000000-0005-0000-0000-0000E4BD0000}"/>
    <cellStyle name="Output 7 3 13" xfId="36743" xr:uid="{00000000-0005-0000-0000-0000E5BD0000}"/>
    <cellStyle name="Output 7 3 2" xfId="9541" xr:uid="{00000000-0005-0000-0000-0000E6BD0000}"/>
    <cellStyle name="Output 7 3 3" xfId="9542" xr:uid="{00000000-0005-0000-0000-0000E7BD0000}"/>
    <cellStyle name="Output 7 3 4" xfId="9543" xr:uid="{00000000-0005-0000-0000-0000E8BD0000}"/>
    <cellStyle name="Output 7 3 5" xfId="9544" xr:uid="{00000000-0005-0000-0000-0000E9BD0000}"/>
    <cellStyle name="Output 7 3 6" xfId="9545" xr:uid="{00000000-0005-0000-0000-0000EABD0000}"/>
    <cellStyle name="Output 7 3 7" xfId="9546" xr:uid="{00000000-0005-0000-0000-0000EBBD0000}"/>
    <cellStyle name="Output 7 3 8" xfId="9547" xr:uid="{00000000-0005-0000-0000-0000ECBD0000}"/>
    <cellStyle name="Output 7 3 9" xfId="9548" xr:uid="{00000000-0005-0000-0000-0000EDBD0000}"/>
    <cellStyle name="Output 7 3_CR4_19" xfId="9549" xr:uid="{00000000-0005-0000-0000-0000EEBD0000}"/>
    <cellStyle name="Output 7 4" xfId="9550" xr:uid="{00000000-0005-0000-0000-0000EFBD0000}"/>
    <cellStyle name="Output 7 4 10" xfId="9551" xr:uid="{00000000-0005-0000-0000-0000F0BD0000}"/>
    <cellStyle name="Output 7 4 11" xfId="9552" xr:uid="{00000000-0005-0000-0000-0000F1BD0000}"/>
    <cellStyle name="Output 7 4 2" xfId="9553" xr:uid="{00000000-0005-0000-0000-0000F2BD0000}"/>
    <cellStyle name="Output 7 4 3" xfId="9554" xr:uid="{00000000-0005-0000-0000-0000F3BD0000}"/>
    <cellStyle name="Output 7 4 4" xfId="9555" xr:uid="{00000000-0005-0000-0000-0000F4BD0000}"/>
    <cellStyle name="Output 7 4 5" xfId="9556" xr:uid="{00000000-0005-0000-0000-0000F5BD0000}"/>
    <cellStyle name="Output 7 4 6" xfId="9557" xr:uid="{00000000-0005-0000-0000-0000F6BD0000}"/>
    <cellStyle name="Output 7 4 7" xfId="9558" xr:uid="{00000000-0005-0000-0000-0000F7BD0000}"/>
    <cellStyle name="Output 7 4 8" xfId="9559" xr:uid="{00000000-0005-0000-0000-0000F8BD0000}"/>
    <cellStyle name="Output 7 4 9" xfId="9560" xr:uid="{00000000-0005-0000-0000-0000F9BD0000}"/>
    <cellStyle name="Output 7 4_CR4_19" xfId="9561" xr:uid="{00000000-0005-0000-0000-0000FABD0000}"/>
    <cellStyle name="Output 7 5" xfId="9562" xr:uid="{00000000-0005-0000-0000-0000FBBD0000}"/>
    <cellStyle name="Output 7 5 10" xfId="9563" xr:uid="{00000000-0005-0000-0000-0000FCBD0000}"/>
    <cellStyle name="Output 7 5 11" xfId="9564" xr:uid="{00000000-0005-0000-0000-0000FDBD0000}"/>
    <cellStyle name="Output 7 5 2" xfId="9565" xr:uid="{00000000-0005-0000-0000-0000FEBD0000}"/>
    <cellStyle name="Output 7 5 3" xfId="9566" xr:uid="{00000000-0005-0000-0000-0000FFBD0000}"/>
    <cellStyle name="Output 7 5 4" xfId="9567" xr:uid="{00000000-0005-0000-0000-000000BE0000}"/>
    <cellStyle name="Output 7 5 5" xfId="9568" xr:uid="{00000000-0005-0000-0000-000001BE0000}"/>
    <cellStyle name="Output 7 5 6" xfId="9569" xr:uid="{00000000-0005-0000-0000-000002BE0000}"/>
    <cellStyle name="Output 7 5 7" xfId="9570" xr:uid="{00000000-0005-0000-0000-000003BE0000}"/>
    <cellStyle name="Output 7 5 8" xfId="9571" xr:uid="{00000000-0005-0000-0000-000004BE0000}"/>
    <cellStyle name="Output 7 5 9" xfId="9572" xr:uid="{00000000-0005-0000-0000-000005BE0000}"/>
    <cellStyle name="Output 7 5_CR4_19" xfId="9573" xr:uid="{00000000-0005-0000-0000-000006BE0000}"/>
    <cellStyle name="Output 7 6" xfId="9574" xr:uid="{00000000-0005-0000-0000-000007BE0000}"/>
    <cellStyle name="Output 7 6 10" xfId="9575" xr:uid="{00000000-0005-0000-0000-000008BE0000}"/>
    <cellStyle name="Output 7 6 11" xfId="9576" xr:uid="{00000000-0005-0000-0000-000009BE0000}"/>
    <cellStyle name="Output 7 6 2" xfId="9577" xr:uid="{00000000-0005-0000-0000-00000ABE0000}"/>
    <cellStyle name="Output 7 6 3" xfId="9578" xr:uid="{00000000-0005-0000-0000-00000BBE0000}"/>
    <cellStyle name="Output 7 6 4" xfId="9579" xr:uid="{00000000-0005-0000-0000-00000CBE0000}"/>
    <cellStyle name="Output 7 6 5" xfId="9580" xr:uid="{00000000-0005-0000-0000-00000DBE0000}"/>
    <cellStyle name="Output 7 6 6" xfId="9581" xr:uid="{00000000-0005-0000-0000-00000EBE0000}"/>
    <cellStyle name="Output 7 6 7" xfId="9582" xr:uid="{00000000-0005-0000-0000-00000FBE0000}"/>
    <cellStyle name="Output 7 6 8" xfId="9583" xr:uid="{00000000-0005-0000-0000-000010BE0000}"/>
    <cellStyle name="Output 7 6 9" xfId="9584" xr:uid="{00000000-0005-0000-0000-000011BE0000}"/>
    <cellStyle name="Output 7 6_CR4_19" xfId="9585" xr:uid="{00000000-0005-0000-0000-000012BE0000}"/>
    <cellStyle name="Output 7 7" xfId="9586" xr:uid="{00000000-0005-0000-0000-000013BE0000}"/>
    <cellStyle name="Output 7 7 10" xfId="9587" xr:uid="{00000000-0005-0000-0000-000014BE0000}"/>
    <cellStyle name="Output 7 7 2" xfId="9588" xr:uid="{00000000-0005-0000-0000-000015BE0000}"/>
    <cellStyle name="Output 7 7 3" xfId="9589" xr:uid="{00000000-0005-0000-0000-000016BE0000}"/>
    <cellStyle name="Output 7 7 4" xfId="9590" xr:uid="{00000000-0005-0000-0000-000017BE0000}"/>
    <cellStyle name="Output 7 7 5" xfId="9591" xr:uid="{00000000-0005-0000-0000-000018BE0000}"/>
    <cellStyle name="Output 7 7 6" xfId="9592" xr:uid="{00000000-0005-0000-0000-000019BE0000}"/>
    <cellStyle name="Output 7 7 7" xfId="9593" xr:uid="{00000000-0005-0000-0000-00001ABE0000}"/>
    <cellStyle name="Output 7 7 8" xfId="9594" xr:uid="{00000000-0005-0000-0000-00001BBE0000}"/>
    <cellStyle name="Output 7 7 9" xfId="9595" xr:uid="{00000000-0005-0000-0000-00001CBE0000}"/>
    <cellStyle name="Output 7 7_CR4_19" xfId="9596" xr:uid="{00000000-0005-0000-0000-00001DBE0000}"/>
    <cellStyle name="Output 7 8" xfId="36037" xr:uid="{00000000-0005-0000-0000-00001EBE0000}"/>
    <cellStyle name="Output 7 9" xfId="36903" xr:uid="{00000000-0005-0000-0000-00001FBE0000}"/>
    <cellStyle name="Output 7_A02" xfId="55634" xr:uid="{4B137D36-2DCB-4BF4-AF05-A15BA49A7A34}"/>
    <cellStyle name="Output 8" xfId="9597" xr:uid="{00000000-0005-0000-0000-000021BE0000}"/>
    <cellStyle name="Output 8 2" xfId="9598" xr:uid="{00000000-0005-0000-0000-000022BE0000}"/>
    <cellStyle name="Output 8 2 10" xfId="9599" xr:uid="{00000000-0005-0000-0000-000023BE0000}"/>
    <cellStyle name="Output 8 2 11" xfId="9600" xr:uid="{00000000-0005-0000-0000-000024BE0000}"/>
    <cellStyle name="Output 8 2 12" xfId="36759" xr:uid="{00000000-0005-0000-0000-000025BE0000}"/>
    <cellStyle name="Output 8 2 2" xfId="9601" xr:uid="{00000000-0005-0000-0000-000026BE0000}"/>
    <cellStyle name="Output 8 2 3" xfId="9602" xr:uid="{00000000-0005-0000-0000-000027BE0000}"/>
    <cellStyle name="Output 8 2 4" xfId="9603" xr:uid="{00000000-0005-0000-0000-000028BE0000}"/>
    <cellStyle name="Output 8 2 5" xfId="9604" xr:uid="{00000000-0005-0000-0000-000029BE0000}"/>
    <cellStyle name="Output 8 2 6" xfId="9605" xr:uid="{00000000-0005-0000-0000-00002ABE0000}"/>
    <cellStyle name="Output 8 2 7" xfId="9606" xr:uid="{00000000-0005-0000-0000-00002BBE0000}"/>
    <cellStyle name="Output 8 2 8" xfId="9607" xr:uid="{00000000-0005-0000-0000-00002CBE0000}"/>
    <cellStyle name="Output 8 2 9" xfId="9608" xr:uid="{00000000-0005-0000-0000-00002DBE0000}"/>
    <cellStyle name="Output 8 2_AVA DVA EL" xfId="34024" xr:uid="{00000000-0005-0000-0000-00002EBE0000}"/>
    <cellStyle name="Output 8 3" xfId="9609" xr:uid="{00000000-0005-0000-0000-00002FBE0000}"/>
    <cellStyle name="Output 8 3 10" xfId="9610" xr:uid="{00000000-0005-0000-0000-000030BE0000}"/>
    <cellStyle name="Output 8 3 11" xfId="9611" xr:uid="{00000000-0005-0000-0000-000031BE0000}"/>
    <cellStyle name="Output 8 3 12" xfId="36519" xr:uid="{00000000-0005-0000-0000-000032BE0000}"/>
    <cellStyle name="Output 8 3 13" xfId="36744" xr:uid="{00000000-0005-0000-0000-000033BE0000}"/>
    <cellStyle name="Output 8 3 2" xfId="9612" xr:uid="{00000000-0005-0000-0000-000034BE0000}"/>
    <cellStyle name="Output 8 3 3" xfId="9613" xr:uid="{00000000-0005-0000-0000-000035BE0000}"/>
    <cellStyle name="Output 8 3 4" xfId="9614" xr:uid="{00000000-0005-0000-0000-000036BE0000}"/>
    <cellStyle name="Output 8 3 5" xfId="9615" xr:uid="{00000000-0005-0000-0000-000037BE0000}"/>
    <cellStyle name="Output 8 3 6" xfId="9616" xr:uid="{00000000-0005-0000-0000-000038BE0000}"/>
    <cellStyle name="Output 8 3 7" xfId="9617" xr:uid="{00000000-0005-0000-0000-000039BE0000}"/>
    <cellStyle name="Output 8 3 8" xfId="9618" xr:uid="{00000000-0005-0000-0000-00003ABE0000}"/>
    <cellStyle name="Output 8 3 9" xfId="9619" xr:uid="{00000000-0005-0000-0000-00003BBE0000}"/>
    <cellStyle name="Output 8 3_CR4_19" xfId="9620" xr:uid="{00000000-0005-0000-0000-00003CBE0000}"/>
    <cellStyle name="Output 8 4" xfId="9621" xr:uid="{00000000-0005-0000-0000-00003DBE0000}"/>
    <cellStyle name="Output 8 4 10" xfId="9622" xr:uid="{00000000-0005-0000-0000-00003EBE0000}"/>
    <cellStyle name="Output 8 4 11" xfId="9623" xr:uid="{00000000-0005-0000-0000-00003FBE0000}"/>
    <cellStyle name="Output 8 4 2" xfId="9624" xr:uid="{00000000-0005-0000-0000-000040BE0000}"/>
    <cellStyle name="Output 8 4 3" xfId="9625" xr:uid="{00000000-0005-0000-0000-000041BE0000}"/>
    <cellStyle name="Output 8 4 4" xfId="9626" xr:uid="{00000000-0005-0000-0000-000042BE0000}"/>
    <cellStyle name="Output 8 4 5" xfId="9627" xr:uid="{00000000-0005-0000-0000-000043BE0000}"/>
    <cellStyle name="Output 8 4 6" xfId="9628" xr:uid="{00000000-0005-0000-0000-000044BE0000}"/>
    <cellStyle name="Output 8 4 7" xfId="9629" xr:uid="{00000000-0005-0000-0000-000045BE0000}"/>
    <cellStyle name="Output 8 4 8" xfId="9630" xr:uid="{00000000-0005-0000-0000-000046BE0000}"/>
    <cellStyle name="Output 8 4 9" xfId="9631" xr:uid="{00000000-0005-0000-0000-000047BE0000}"/>
    <cellStyle name="Output 8 4_CR4_19" xfId="9632" xr:uid="{00000000-0005-0000-0000-000048BE0000}"/>
    <cellStyle name="Output 8 5" xfId="9633" xr:uid="{00000000-0005-0000-0000-000049BE0000}"/>
    <cellStyle name="Output 8 5 10" xfId="9634" xr:uid="{00000000-0005-0000-0000-00004ABE0000}"/>
    <cellStyle name="Output 8 5 11" xfId="9635" xr:uid="{00000000-0005-0000-0000-00004BBE0000}"/>
    <cellStyle name="Output 8 5 2" xfId="9636" xr:uid="{00000000-0005-0000-0000-00004CBE0000}"/>
    <cellStyle name="Output 8 5 3" xfId="9637" xr:uid="{00000000-0005-0000-0000-00004DBE0000}"/>
    <cellStyle name="Output 8 5 4" xfId="9638" xr:uid="{00000000-0005-0000-0000-00004EBE0000}"/>
    <cellStyle name="Output 8 5 5" xfId="9639" xr:uid="{00000000-0005-0000-0000-00004FBE0000}"/>
    <cellStyle name="Output 8 5 6" xfId="9640" xr:uid="{00000000-0005-0000-0000-000050BE0000}"/>
    <cellStyle name="Output 8 5 7" xfId="9641" xr:uid="{00000000-0005-0000-0000-000051BE0000}"/>
    <cellStyle name="Output 8 5 8" xfId="9642" xr:uid="{00000000-0005-0000-0000-000052BE0000}"/>
    <cellStyle name="Output 8 5 9" xfId="9643" xr:uid="{00000000-0005-0000-0000-000053BE0000}"/>
    <cellStyle name="Output 8 5_CR4_19" xfId="9644" xr:uid="{00000000-0005-0000-0000-000054BE0000}"/>
    <cellStyle name="Output 8 6" xfId="9645" xr:uid="{00000000-0005-0000-0000-000055BE0000}"/>
    <cellStyle name="Output 8 6 10" xfId="9646" xr:uid="{00000000-0005-0000-0000-000056BE0000}"/>
    <cellStyle name="Output 8 6 11" xfId="9647" xr:uid="{00000000-0005-0000-0000-000057BE0000}"/>
    <cellStyle name="Output 8 6 2" xfId="9648" xr:uid="{00000000-0005-0000-0000-000058BE0000}"/>
    <cellStyle name="Output 8 6 3" xfId="9649" xr:uid="{00000000-0005-0000-0000-000059BE0000}"/>
    <cellStyle name="Output 8 6 4" xfId="9650" xr:uid="{00000000-0005-0000-0000-00005ABE0000}"/>
    <cellStyle name="Output 8 6 5" xfId="9651" xr:uid="{00000000-0005-0000-0000-00005BBE0000}"/>
    <cellStyle name="Output 8 6 6" xfId="9652" xr:uid="{00000000-0005-0000-0000-00005CBE0000}"/>
    <cellStyle name="Output 8 6 7" xfId="9653" xr:uid="{00000000-0005-0000-0000-00005DBE0000}"/>
    <cellStyle name="Output 8 6 8" xfId="9654" xr:uid="{00000000-0005-0000-0000-00005EBE0000}"/>
    <cellStyle name="Output 8 6 9" xfId="9655" xr:uid="{00000000-0005-0000-0000-00005FBE0000}"/>
    <cellStyle name="Output 8 6_CR4_19" xfId="9656" xr:uid="{00000000-0005-0000-0000-000060BE0000}"/>
    <cellStyle name="Output 8 7" xfId="9657" xr:uid="{00000000-0005-0000-0000-000061BE0000}"/>
    <cellStyle name="Output 8 7 10" xfId="9658" xr:uid="{00000000-0005-0000-0000-000062BE0000}"/>
    <cellStyle name="Output 8 7 2" xfId="9659" xr:uid="{00000000-0005-0000-0000-000063BE0000}"/>
    <cellStyle name="Output 8 7 3" xfId="9660" xr:uid="{00000000-0005-0000-0000-000064BE0000}"/>
    <cellStyle name="Output 8 7 4" xfId="9661" xr:uid="{00000000-0005-0000-0000-000065BE0000}"/>
    <cellStyle name="Output 8 7 5" xfId="9662" xr:uid="{00000000-0005-0000-0000-000066BE0000}"/>
    <cellStyle name="Output 8 7 6" xfId="9663" xr:uid="{00000000-0005-0000-0000-000067BE0000}"/>
    <cellStyle name="Output 8 7 7" xfId="9664" xr:uid="{00000000-0005-0000-0000-000068BE0000}"/>
    <cellStyle name="Output 8 7 8" xfId="9665" xr:uid="{00000000-0005-0000-0000-000069BE0000}"/>
    <cellStyle name="Output 8 7 9" xfId="9666" xr:uid="{00000000-0005-0000-0000-00006ABE0000}"/>
    <cellStyle name="Output 8 7_CR4_19" xfId="9667" xr:uid="{00000000-0005-0000-0000-00006BBE0000}"/>
    <cellStyle name="Output 8 8" xfId="36459" xr:uid="{00000000-0005-0000-0000-00006CBE0000}"/>
    <cellStyle name="Output 8 9" xfId="36904" xr:uid="{00000000-0005-0000-0000-00006DBE0000}"/>
    <cellStyle name="Output 8_A02" xfId="55635" xr:uid="{0AB81D7C-EC0F-493D-884B-21FABC6251E6}"/>
    <cellStyle name="Output 9" xfId="9668" xr:uid="{00000000-0005-0000-0000-00006FBE0000}"/>
    <cellStyle name="Output 9 2" xfId="9669" xr:uid="{00000000-0005-0000-0000-000070BE0000}"/>
    <cellStyle name="Output 9 2 10" xfId="9670" xr:uid="{00000000-0005-0000-0000-000071BE0000}"/>
    <cellStyle name="Output 9 2 11" xfId="9671" xr:uid="{00000000-0005-0000-0000-000072BE0000}"/>
    <cellStyle name="Output 9 2 12" xfId="36760" xr:uid="{00000000-0005-0000-0000-000073BE0000}"/>
    <cellStyle name="Output 9 2 2" xfId="9672" xr:uid="{00000000-0005-0000-0000-000074BE0000}"/>
    <cellStyle name="Output 9 2 3" xfId="9673" xr:uid="{00000000-0005-0000-0000-000075BE0000}"/>
    <cellStyle name="Output 9 2 4" xfId="9674" xr:uid="{00000000-0005-0000-0000-000076BE0000}"/>
    <cellStyle name="Output 9 2 5" xfId="9675" xr:uid="{00000000-0005-0000-0000-000077BE0000}"/>
    <cellStyle name="Output 9 2 6" xfId="9676" xr:uid="{00000000-0005-0000-0000-000078BE0000}"/>
    <cellStyle name="Output 9 2 7" xfId="9677" xr:uid="{00000000-0005-0000-0000-000079BE0000}"/>
    <cellStyle name="Output 9 2 8" xfId="9678" xr:uid="{00000000-0005-0000-0000-00007ABE0000}"/>
    <cellStyle name="Output 9 2 9" xfId="9679" xr:uid="{00000000-0005-0000-0000-00007BBE0000}"/>
    <cellStyle name="Output 9 2_AVA DVA EL" xfId="34025" xr:uid="{00000000-0005-0000-0000-00007CBE0000}"/>
    <cellStyle name="Output 9 3" xfId="9680" xr:uid="{00000000-0005-0000-0000-00007DBE0000}"/>
    <cellStyle name="Output 9 3 10" xfId="9681" xr:uid="{00000000-0005-0000-0000-00007EBE0000}"/>
    <cellStyle name="Output 9 3 11" xfId="9682" xr:uid="{00000000-0005-0000-0000-00007FBE0000}"/>
    <cellStyle name="Output 9 3 12" xfId="36520" xr:uid="{00000000-0005-0000-0000-000080BE0000}"/>
    <cellStyle name="Output 9 3 13" xfId="36745" xr:uid="{00000000-0005-0000-0000-000081BE0000}"/>
    <cellStyle name="Output 9 3 2" xfId="9683" xr:uid="{00000000-0005-0000-0000-000082BE0000}"/>
    <cellStyle name="Output 9 3 3" xfId="9684" xr:uid="{00000000-0005-0000-0000-000083BE0000}"/>
    <cellStyle name="Output 9 3 4" xfId="9685" xr:uid="{00000000-0005-0000-0000-000084BE0000}"/>
    <cellStyle name="Output 9 3 5" xfId="9686" xr:uid="{00000000-0005-0000-0000-000085BE0000}"/>
    <cellStyle name="Output 9 3 6" xfId="9687" xr:uid="{00000000-0005-0000-0000-000086BE0000}"/>
    <cellStyle name="Output 9 3 7" xfId="9688" xr:uid="{00000000-0005-0000-0000-000087BE0000}"/>
    <cellStyle name="Output 9 3 8" xfId="9689" xr:uid="{00000000-0005-0000-0000-000088BE0000}"/>
    <cellStyle name="Output 9 3 9" xfId="9690" xr:uid="{00000000-0005-0000-0000-000089BE0000}"/>
    <cellStyle name="Output 9 3_CR4_19" xfId="9691" xr:uid="{00000000-0005-0000-0000-00008ABE0000}"/>
    <cellStyle name="Output 9 4" xfId="9692" xr:uid="{00000000-0005-0000-0000-00008BBE0000}"/>
    <cellStyle name="Output 9 4 10" xfId="9693" xr:uid="{00000000-0005-0000-0000-00008CBE0000}"/>
    <cellStyle name="Output 9 4 11" xfId="9694" xr:uid="{00000000-0005-0000-0000-00008DBE0000}"/>
    <cellStyle name="Output 9 4 2" xfId="9695" xr:uid="{00000000-0005-0000-0000-00008EBE0000}"/>
    <cellStyle name="Output 9 4 3" xfId="9696" xr:uid="{00000000-0005-0000-0000-00008FBE0000}"/>
    <cellStyle name="Output 9 4 4" xfId="9697" xr:uid="{00000000-0005-0000-0000-000090BE0000}"/>
    <cellStyle name="Output 9 4 5" xfId="9698" xr:uid="{00000000-0005-0000-0000-000091BE0000}"/>
    <cellStyle name="Output 9 4 6" xfId="9699" xr:uid="{00000000-0005-0000-0000-000092BE0000}"/>
    <cellStyle name="Output 9 4 7" xfId="9700" xr:uid="{00000000-0005-0000-0000-000093BE0000}"/>
    <cellStyle name="Output 9 4 8" xfId="9701" xr:uid="{00000000-0005-0000-0000-000094BE0000}"/>
    <cellStyle name="Output 9 4 9" xfId="9702" xr:uid="{00000000-0005-0000-0000-000095BE0000}"/>
    <cellStyle name="Output 9 4_CR4_19" xfId="9703" xr:uid="{00000000-0005-0000-0000-000096BE0000}"/>
    <cellStyle name="Output 9 5" xfId="9704" xr:uid="{00000000-0005-0000-0000-000097BE0000}"/>
    <cellStyle name="Output 9 5 10" xfId="9705" xr:uid="{00000000-0005-0000-0000-000098BE0000}"/>
    <cellStyle name="Output 9 5 11" xfId="9706" xr:uid="{00000000-0005-0000-0000-000099BE0000}"/>
    <cellStyle name="Output 9 5 2" xfId="9707" xr:uid="{00000000-0005-0000-0000-00009ABE0000}"/>
    <cellStyle name="Output 9 5 3" xfId="9708" xr:uid="{00000000-0005-0000-0000-00009BBE0000}"/>
    <cellStyle name="Output 9 5 4" xfId="9709" xr:uid="{00000000-0005-0000-0000-00009CBE0000}"/>
    <cellStyle name="Output 9 5 5" xfId="9710" xr:uid="{00000000-0005-0000-0000-00009DBE0000}"/>
    <cellStyle name="Output 9 5 6" xfId="9711" xr:uid="{00000000-0005-0000-0000-00009EBE0000}"/>
    <cellStyle name="Output 9 5 7" xfId="9712" xr:uid="{00000000-0005-0000-0000-00009FBE0000}"/>
    <cellStyle name="Output 9 5 8" xfId="9713" xr:uid="{00000000-0005-0000-0000-0000A0BE0000}"/>
    <cellStyle name="Output 9 5 9" xfId="9714" xr:uid="{00000000-0005-0000-0000-0000A1BE0000}"/>
    <cellStyle name="Output 9 5_CR4_19" xfId="9715" xr:uid="{00000000-0005-0000-0000-0000A2BE0000}"/>
    <cellStyle name="Output 9 6" xfId="9716" xr:uid="{00000000-0005-0000-0000-0000A3BE0000}"/>
    <cellStyle name="Output 9 6 10" xfId="9717" xr:uid="{00000000-0005-0000-0000-0000A4BE0000}"/>
    <cellStyle name="Output 9 6 11" xfId="9718" xr:uid="{00000000-0005-0000-0000-0000A5BE0000}"/>
    <cellStyle name="Output 9 6 2" xfId="9719" xr:uid="{00000000-0005-0000-0000-0000A6BE0000}"/>
    <cellStyle name="Output 9 6 3" xfId="9720" xr:uid="{00000000-0005-0000-0000-0000A7BE0000}"/>
    <cellStyle name="Output 9 6 4" xfId="9721" xr:uid="{00000000-0005-0000-0000-0000A8BE0000}"/>
    <cellStyle name="Output 9 6 5" xfId="9722" xr:uid="{00000000-0005-0000-0000-0000A9BE0000}"/>
    <cellStyle name="Output 9 6 6" xfId="9723" xr:uid="{00000000-0005-0000-0000-0000AABE0000}"/>
    <cellStyle name="Output 9 6 7" xfId="9724" xr:uid="{00000000-0005-0000-0000-0000ABBE0000}"/>
    <cellStyle name="Output 9 6 8" xfId="9725" xr:uid="{00000000-0005-0000-0000-0000ACBE0000}"/>
    <cellStyle name="Output 9 6 9" xfId="9726" xr:uid="{00000000-0005-0000-0000-0000ADBE0000}"/>
    <cellStyle name="Output 9 6_CR4_19" xfId="9727" xr:uid="{00000000-0005-0000-0000-0000AEBE0000}"/>
    <cellStyle name="Output 9 7" xfId="9728" xr:uid="{00000000-0005-0000-0000-0000AFBE0000}"/>
    <cellStyle name="Output 9 7 10" xfId="9729" xr:uid="{00000000-0005-0000-0000-0000B0BE0000}"/>
    <cellStyle name="Output 9 7 2" xfId="9730" xr:uid="{00000000-0005-0000-0000-0000B1BE0000}"/>
    <cellStyle name="Output 9 7 3" xfId="9731" xr:uid="{00000000-0005-0000-0000-0000B2BE0000}"/>
    <cellStyle name="Output 9 7 4" xfId="9732" xr:uid="{00000000-0005-0000-0000-0000B3BE0000}"/>
    <cellStyle name="Output 9 7 5" xfId="9733" xr:uid="{00000000-0005-0000-0000-0000B4BE0000}"/>
    <cellStyle name="Output 9 7 6" xfId="9734" xr:uid="{00000000-0005-0000-0000-0000B5BE0000}"/>
    <cellStyle name="Output 9 7 7" xfId="9735" xr:uid="{00000000-0005-0000-0000-0000B6BE0000}"/>
    <cellStyle name="Output 9 7 8" xfId="9736" xr:uid="{00000000-0005-0000-0000-0000B7BE0000}"/>
    <cellStyle name="Output 9 7 9" xfId="9737" xr:uid="{00000000-0005-0000-0000-0000B8BE0000}"/>
    <cellStyle name="Output 9 7_CR4_19" xfId="9738" xr:uid="{00000000-0005-0000-0000-0000B9BE0000}"/>
    <cellStyle name="Output 9 8" xfId="36460" xr:uid="{00000000-0005-0000-0000-0000BABE0000}"/>
    <cellStyle name="Output 9 9" xfId="36905" xr:uid="{00000000-0005-0000-0000-0000BBBE0000}"/>
    <cellStyle name="Output 9_A02" xfId="55636" xr:uid="{2BE695E9-0F97-4929-B704-4032228CED24}"/>
    <cellStyle name="Output_4Q16" xfId="34026" xr:uid="{00000000-0005-0000-0000-0000BDBE0000}"/>
    <cellStyle name="Overskrift 1" xfId="36272" xr:uid="{00000000-0005-0000-0000-0000BEBE0000}"/>
    <cellStyle name="Overskrift 1 2" xfId="9739" xr:uid="{00000000-0005-0000-0000-0000BFBE0000}"/>
    <cellStyle name="Overskrift 1 2 2" xfId="34027" xr:uid="{00000000-0005-0000-0000-0000C0BE0000}"/>
    <cellStyle name="Overskrift 1 2 2 2" xfId="34028" xr:uid="{00000000-0005-0000-0000-0000C1BE0000}"/>
    <cellStyle name="Overskrift 1 2 2 3" xfId="34029" xr:uid="{00000000-0005-0000-0000-0000C2BE0000}"/>
    <cellStyle name="Overskrift 1 2 2 4" xfId="40132" xr:uid="{00000000-0005-0000-0000-0000C3BE0000}"/>
    <cellStyle name="Overskrift 1 2 2_AVA DVA EL" xfId="34030" xr:uid="{00000000-0005-0000-0000-0000C4BE0000}"/>
    <cellStyle name="Overskrift 1 2 3" xfId="34031" xr:uid="{00000000-0005-0000-0000-0000C5BE0000}"/>
    <cellStyle name="Overskrift 1 2 3 2" xfId="40133" xr:uid="{00000000-0005-0000-0000-0000C6BE0000}"/>
    <cellStyle name="Overskrift 1 2 4" xfId="51174" xr:uid="{00000000-0005-0000-0000-0000C7BE0000}"/>
    <cellStyle name="Overskrift 1 2_A02" xfId="55637" xr:uid="{B96EC0A6-67B0-4DB4-8A7B-BB6888C64C03}"/>
    <cellStyle name="Overskrift 1 3" xfId="34032" xr:uid="{00000000-0005-0000-0000-0000C9BE0000}"/>
    <cellStyle name="Overskrift 1 3 2" xfId="34033" xr:uid="{00000000-0005-0000-0000-0000CABE0000}"/>
    <cellStyle name="Overskrift 1 3 3" xfId="34034" xr:uid="{00000000-0005-0000-0000-0000CBBE0000}"/>
    <cellStyle name="Overskrift 1 3 4" xfId="40134" xr:uid="{00000000-0005-0000-0000-0000CCBE0000}"/>
    <cellStyle name="Overskrift 1 3_AVA DVA EL" xfId="34035" xr:uid="{00000000-0005-0000-0000-0000CDBE0000}"/>
    <cellStyle name="Overskrift 1 4" xfId="34036" xr:uid="{00000000-0005-0000-0000-0000CEBE0000}"/>
    <cellStyle name="Overskrift 1 4 2" xfId="40135" xr:uid="{00000000-0005-0000-0000-0000CFBE0000}"/>
    <cellStyle name="Overskrift 1 5" xfId="34037" xr:uid="{00000000-0005-0000-0000-0000D0BE0000}"/>
    <cellStyle name="Overskrift 1 6" xfId="51175" xr:uid="{00000000-0005-0000-0000-0000D1BE0000}"/>
    <cellStyle name="Overskrift 1_4Q16" xfId="51176" xr:uid="{00000000-0005-0000-0000-0000D2BE0000}"/>
    <cellStyle name="Overskrift 2" xfId="36273" xr:uid="{00000000-0005-0000-0000-0000D3BE0000}"/>
    <cellStyle name="Overskrift 2 2" xfId="9740" xr:uid="{00000000-0005-0000-0000-0000D4BE0000}"/>
    <cellStyle name="Overskrift 2 2 2" xfId="34038" xr:uid="{00000000-0005-0000-0000-0000D5BE0000}"/>
    <cellStyle name="Overskrift 2 2 2 2" xfId="34039" xr:uid="{00000000-0005-0000-0000-0000D6BE0000}"/>
    <cellStyle name="Overskrift 2 2 2 3" xfId="34040" xr:uid="{00000000-0005-0000-0000-0000D7BE0000}"/>
    <cellStyle name="Overskrift 2 2 2 4" xfId="40136" xr:uid="{00000000-0005-0000-0000-0000D8BE0000}"/>
    <cellStyle name="Overskrift 2 2 2_AVA DVA EL" xfId="34041" xr:uid="{00000000-0005-0000-0000-0000D9BE0000}"/>
    <cellStyle name="Overskrift 2 2 3" xfId="34042" xr:uid="{00000000-0005-0000-0000-0000DABE0000}"/>
    <cellStyle name="Overskrift 2 2 3 2" xfId="40137" xr:uid="{00000000-0005-0000-0000-0000DBBE0000}"/>
    <cellStyle name="Overskrift 2 2 4" xfId="51177" xr:uid="{00000000-0005-0000-0000-0000DCBE0000}"/>
    <cellStyle name="Overskrift 2 2_A02" xfId="55638" xr:uid="{2F55984F-96FF-4A2A-91B1-43AFA87A1A11}"/>
    <cellStyle name="Overskrift 2 3" xfId="34043" xr:uid="{00000000-0005-0000-0000-0000DEBE0000}"/>
    <cellStyle name="Overskrift 2 3 2" xfId="34044" xr:uid="{00000000-0005-0000-0000-0000DFBE0000}"/>
    <cellStyle name="Overskrift 2 3 3" xfId="34045" xr:uid="{00000000-0005-0000-0000-0000E0BE0000}"/>
    <cellStyle name="Overskrift 2 3 4" xfId="40138" xr:uid="{00000000-0005-0000-0000-0000E1BE0000}"/>
    <cellStyle name="Overskrift 2 3_AVA DVA EL" xfId="34046" xr:uid="{00000000-0005-0000-0000-0000E2BE0000}"/>
    <cellStyle name="Overskrift 2 4" xfId="34047" xr:uid="{00000000-0005-0000-0000-0000E3BE0000}"/>
    <cellStyle name="Overskrift 2 4 2" xfId="40139" xr:uid="{00000000-0005-0000-0000-0000E4BE0000}"/>
    <cellStyle name="Overskrift 2 5" xfId="34048" xr:uid="{00000000-0005-0000-0000-0000E5BE0000}"/>
    <cellStyle name="Overskrift 2 6" xfId="51178" xr:uid="{00000000-0005-0000-0000-0000E6BE0000}"/>
    <cellStyle name="Overskrift 2_4Q16" xfId="51179" xr:uid="{00000000-0005-0000-0000-0000E7BE0000}"/>
    <cellStyle name="Overskrift 3" xfId="36274" xr:uid="{00000000-0005-0000-0000-0000E8BE0000}"/>
    <cellStyle name="Overskrift 3 10" xfId="51180" xr:uid="{00000000-0005-0000-0000-0000E9BE0000}"/>
    <cellStyle name="Overskrift 3 2" xfId="9741" xr:uid="{00000000-0005-0000-0000-0000EABE0000}"/>
    <cellStyle name="Overskrift 3 2 2" xfId="34049" xr:uid="{00000000-0005-0000-0000-0000EBBE0000}"/>
    <cellStyle name="Overskrift 3 2 2 2" xfId="34050" xr:uid="{00000000-0005-0000-0000-0000ECBE0000}"/>
    <cellStyle name="Overskrift 3 2 2 2 2" xfId="34051" xr:uid="{00000000-0005-0000-0000-0000EDBE0000}"/>
    <cellStyle name="Overskrift 3 2 2 2 3" xfId="34052" xr:uid="{00000000-0005-0000-0000-0000EEBE0000}"/>
    <cellStyle name="Overskrift 3 2 2 2_AVA DVA EL" xfId="34053" xr:uid="{00000000-0005-0000-0000-0000EFBE0000}"/>
    <cellStyle name="Overskrift 3 2 2 3" xfId="34054" xr:uid="{00000000-0005-0000-0000-0000F0BE0000}"/>
    <cellStyle name="Overskrift 3 2 2 4" xfId="34055" xr:uid="{00000000-0005-0000-0000-0000F1BE0000}"/>
    <cellStyle name="Overskrift 3 2 2 5" xfId="40140" xr:uid="{00000000-0005-0000-0000-0000F2BE0000}"/>
    <cellStyle name="Overskrift 3 2 2_AVA DVA EL" xfId="34056" xr:uid="{00000000-0005-0000-0000-0000F3BE0000}"/>
    <cellStyle name="Overskrift 3 2 3" xfId="34057" xr:uid="{00000000-0005-0000-0000-0000F4BE0000}"/>
    <cellStyle name="Overskrift 3 2 3 2" xfId="34058" xr:uid="{00000000-0005-0000-0000-0000F5BE0000}"/>
    <cellStyle name="Overskrift 3 2 3 3" xfId="34059" xr:uid="{00000000-0005-0000-0000-0000F6BE0000}"/>
    <cellStyle name="Overskrift 3 2 3 4" xfId="40141" xr:uid="{00000000-0005-0000-0000-0000F7BE0000}"/>
    <cellStyle name="Overskrift 3 2 3_AVA DVA EL" xfId="34060" xr:uid="{00000000-0005-0000-0000-0000F8BE0000}"/>
    <cellStyle name="Overskrift 3 2 4" xfId="34061" xr:uid="{00000000-0005-0000-0000-0000F9BE0000}"/>
    <cellStyle name="Overskrift 3 2 4 2" xfId="34062" xr:uid="{00000000-0005-0000-0000-0000FABE0000}"/>
    <cellStyle name="Overskrift 3 2 4 3" xfId="34063" xr:uid="{00000000-0005-0000-0000-0000FBBE0000}"/>
    <cellStyle name="Overskrift 3 2 4_AVA DVA EL" xfId="34064" xr:uid="{00000000-0005-0000-0000-0000FCBE0000}"/>
    <cellStyle name="Overskrift 3 2 5" xfId="34065" xr:uid="{00000000-0005-0000-0000-0000FDBE0000}"/>
    <cellStyle name="Overskrift 3 2 5 2" xfId="34066" xr:uid="{00000000-0005-0000-0000-0000FEBE0000}"/>
    <cellStyle name="Overskrift 3 2 5 3" xfId="34067" xr:uid="{00000000-0005-0000-0000-0000FFBE0000}"/>
    <cellStyle name="Overskrift 3 2 5_AVA DVA EL" xfId="34068" xr:uid="{00000000-0005-0000-0000-000000BF0000}"/>
    <cellStyle name="Overskrift 3 2 6" xfId="34069" xr:uid="{00000000-0005-0000-0000-000001BF0000}"/>
    <cellStyle name="Overskrift 3 2 6 2" xfId="34070" xr:uid="{00000000-0005-0000-0000-000002BF0000}"/>
    <cellStyle name="Overskrift 3 2 6 3" xfId="34071" xr:uid="{00000000-0005-0000-0000-000003BF0000}"/>
    <cellStyle name="Overskrift 3 2 6_AVA DVA EL" xfId="34072" xr:uid="{00000000-0005-0000-0000-000004BF0000}"/>
    <cellStyle name="Overskrift 3 2 7" xfId="34073" xr:uid="{00000000-0005-0000-0000-000005BF0000}"/>
    <cellStyle name="Overskrift 3 2 8" xfId="51181" xr:uid="{00000000-0005-0000-0000-000006BF0000}"/>
    <cellStyle name="Overskrift 3 2_A02" xfId="55639" xr:uid="{EF46B522-1631-451B-81FF-4DE57BE787D9}"/>
    <cellStyle name="Overskrift 3 3" xfId="34074" xr:uid="{00000000-0005-0000-0000-000008BF0000}"/>
    <cellStyle name="Overskrift 3 3 2" xfId="34075" xr:uid="{00000000-0005-0000-0000-000009BF0000}"/>
    <cellStyle name="Overskrift 3 3 2 2" xfId="34076" xr:uid="{00000000-0005-0000-0000-00000ABF0000}"/>
    <cellStyle name="Overskrift 3 3 2 3" xfId="34077" xr:uid="{00000000-0005-0000-0000-00000BBF0000}"/>
    <cellStyle name="Overskrift 3 3 2_AVA DVA EL" xfId="34078" xr:uid="{00000000-0005-0000-0000-00000CBF0000}"/>
    <cellStyle name="Overskrift 3 3 3" xfId="34079" xr:uid="{00000000-0005-0000-0000-00000DBF0000}"/>
    <cellStyle name="Overskrift 3 3 4" xfId="34080" xr:uid="{00000000-0005-0000-0000-00000EBF0000}"/>
    <cellStyle name="Overskrift 3 3 5" xfId="40142" xr:uid="{00000000-0005-0000-0000-00000FBF0000}"/>
    <cellStyle name="Overskrift 3 3_AVA DVA EL" xfId="34081" xr:uid="{00000000-0005-0000-0000-000010BF0000}"/>
    <cellStyle name="Overskrift 3 4" xfId="34082" xr:uid="{00000000-0005-0000-0000-000011BF0000}"/>
    <cellStyle name="Overskrift 3 4 2" xfId="34083" xr:uid="{00000000-0005-0000-0000-000012BF0000}"/>
    <cellStyle name="Overskrift 3 4 3" xfId="34084" xr:uid="{00000000-0005-0000-0000-000013BF0000}"/>
    <cellStyle name="Overskrift 3 4 4" xfId="40143" xr:uid="{00000000-0005-0000-0000-000014BF0000}"/>
    <cellStyle name="Overskrift 3 4_AVA DVA EL" xfId="34085" xr:uid="{00000000-0005-0000-0000-000015BF0000}"/>
    <cellStyle name="Overskrift 3 5" xfId="34086" xr:uid="{00000000-0005-0000-0000-000016BF0000}"/>
    <cellStyle name="Overskrift 3 5 2" xfId="34087" xr:uid="{00000000-0005-0000-0000-000017BF0000}"/>
    <cellStyle name="Overskrift 3 5 3" xfId="34088" xr:uid="{00000000-0005-0000-0000-000018BF0000}"/>
    <cellStyle name="Overskrift 3 5_AVA DVA EL" xfId="34089" xr:uid="{00000000-0005-0000-0000-000019BF0000}"/>
    <cellStyle name="Overskrift 3 6" xfId="34090" xr:uid="{00000000-0005-0000-0000-00001ABF0000}"/>
    <cellStyle name="Overskrift 3 6 2" xfId="34091" xr:uid="{00000000-0005-0000-0000-00001BBF0000}"/>
    <cellStyle name="Overskrift 3 6 3" xfId="34092" xr:uid="{00000000-0005-0000-0000-00001CBF0000}"/>
    <cellStyle name="Overskrift 3 6_AVA DVA EL" xfId="34093" xr:uid="{00000000-0005-0000-0000-00001DBF0000}"/>
    <cellStyle name="Overskrift 3 7" xfId="34094" xr:uid="{00000000-0005-0000-0000-00001EBF0000}"/>
    <cellStyle name="Overskrift 3 7 2" xfId="34095" xr:uid="{00000000-0005-0000-0000-00001FBF0000}"/>
    <cellStyle name="Overskrift 3 7 3" xfId="34096" xr:uid="{00000000-0005-0000-0000-000020BF0000}"/>
    <cellStyle name="Overskrift 3 7_AVA DVA EL" xfId="34097" xr:uid="{00000000-0005-0000-0000-000021BF0000}"/>
    <cellStyle name="Overskrift 3 8" xfId="34098" xr:uid="{00000000-0005-0000-0000-000022BF0000}"/>
    <cellStyle name="Overskrift 3 9" xfId="34099" xr:uid="{00000000-0005-0000-0000-000023BF0000}"/>
    <cellStyle name="Overskrift 3_4Q16" xfId="51182" xr:uid="{00000000-0005-0000-0000-000024BF0000}"/>
    <cellStyle name="Overskrift 4" xfId="36275" xr:uid="{00000000-0005-0000-0000-000025BF0000}"/>
    <cellStyle name="Overskrift 4 2" xfId="9742" xr:uid="{00000000-0005-0000-0000-000026BF0000}"/>
    <cellStyle name="Overskrift 4 2 2" xfId="34100" xr:uid="{00000000-0005-0000-0000-000027BF0000}"/>
    <cellStyle name="Overskrift 4 2 2 2" xfId="34101" xr:uid="{00000000-0005-0000-0000-000028BF0000}"/>
    <cellStyle name="Overskrift 4 2 2 3" xfId="34102" xr:uid="{00000000-0005-0000-0000-000029BF0000}"/>
    <cellStyle name="Overskrift 4 2 2 4" xfId="40144" xr:uid="{00000000-0005-0000-0000-00002ABF0000}"/>
    <cellStyle name="Overskrift 4 2 2_AVA DVA EL" xfId="34103" xr:uid="{00000000-0005-0000-0000-00002BBF0000}"/>
    <cellStyle name="Overskrift 4 2 3" xfId="34104" xr:uid="{00000000-0005-0000-0000-00002CBF0000}"/>
    <cellStyle name="Overskrift 4 2 3 2" xfId="40145" xr:uid="{00000000-0005-0000-0000-00002DBF0000}"/>
    <cellStyle name="Overskrift 4 2 4" xfId="51183" xr:uid="{00000000-0005-0000-0000-00002EBF0000}"/>
    <cellStyle name="Overskrift 4 2_A02" xfId="55640" xr:uid="{8E977D03-830E-4EC1-B400-8D523CB2C06B}"/>
    <cellStyle name="Overskrift 4 3" xfId="34105" xr:uid="{00000000-0005-0000-0000-000030BF0000}"/>
    <cellStyle name="Overskrift 4 3 2" xfId="34106" xr:uid="{00000000-0005-0000-0000-000031BF0000}"/>
    <cellStyle name="Overskrift 4 3 3" xfId="34107" xr:uid="{00000000-0005-0000-0000-000032BF0000}"/>
    <cellStyle name="Overskrift 4 3 4" xfId="40146" xr:uid="{00000000-0005-0000-0000-000033BF0000}"/>
    <cellStyle name="Overskrift 4 3_AVA DVA EL" xfId="34108" xr:uid="{00000000-0005-0000-0000-000034BF0000}"/>
    <cellStyle name="Overskrift 4 4" xfId="34109" xr:uid="{00000000-0005-0000-0000-000035BF0000}"/>
    <cellStyle name="Overskrift 4 4 2" xfId="40147" xr:uid="{00000000-0005-0000-0000-000036BF0000}"/>
    <cellStyle name="Overskrift 4 5" xfId="34110" xr:uid="{00000000-0005-0000-0000-000037BF0000}"/>
    <cellStyle name="Overskrift 4 6" xfId="51184" xr:uid="{00000000-0005-0000-0000-000038BF0000}"/>
    <cellStyle name="Overskrift 4_4Q16" xfId="51185" xr:uid="{00000000-0005-0000-0000-000039BF0000}"/>
    <cellStyle name="Page header" xfId="9743" xr:uid="{00000000-0005-0000-0000-00003ABF0000}"/>
    <cellStyle name="Page header 2" xfId="9744" xr:uid="{00000000-0005-0000-0000-00003BBF0000}"/>
    <cellStyle name="Page header 2 2" xfId="34111" xr:uid="{00000000-0005-0000-0000-00003CBF0000}"/>
    <cellStyle name="Page header 2 2 2" xfId="51186" xr:uid="{00000000-0005-0000-0000-00003DBF0000}"/>
    <cellStyle name="Page header 2_3. Chng in credit spreads" xfId="51187" xr:uid="{00000000-0005-0000-0000-00003EBF0000}"/>
    <cellStyle name="Page header 3" xfId="34112" xr:uid="{00000000-0005-0000-0000-00003FBF0000}"/>
    <cellStyle name="Page header 3 2" xfId="34113" xr:uid="{00000000-0005-0000-0000-000040BF0000}"/>
    <cellStyle name="Page header 3 2 2" xfId="34114" xr:uid="{00000000-0005-0000-0000-000041BF0000}"/>
    <cellStyle name="Page header 3 2 3" xfId="34115" xr:uid="{00000000-0005-0000-0000-000042BF0000}"/>
    <cellStyle name="Page header 3 2_AVA DVA EL" xfId="34116" xr:uid="{00000000-0005-0000-0000-000043BF0000}"/>
    <cellStyle name="Page header 3 3" xfId="34117" xr:uid="{00000000-0005-0000-0000-000044BF0000}"/>
    <cellStyle name="Page header 3 4" xfId="34118" xr:uid="{00000000-0005-0000-0000-000045BF0000}"/>
    <cellStyle name="Page header 3_3. Chng in credit spreads" xfId="51188" xr:uid="{00000000-0005-0000-0000-000046BF0000}"/>
    <cellStyle name="Page header 4" xfId="34119" xr:uid="{00000000-0005-0000-0000-000047BF0000}"/>
    <cellStyle name="Page header_1" xfId="51189" xr:uid="{00000000-0005-0000-0000-000048BF0000}"/>
    <cellStyle name="Page Heading Large" xfId="34120" xr:uid="{00000000-0005-0000-0000-000049BF0000}"/>
    <cellStyle name="Page Heading Large 2" xfId="34121" xr:uid="{00000000-0005-0000-0000-00004ABF0000}"/>
    <cellStyle name="Page Heading Large 3" xfId="34122" xr:uid="{00000000-0005-0000-0000-00004BBF0000}"/>
    <cellStyle name="Page Heading Large_AVA DVA EL" xfId="34123" xr:uid="{00000000-0005-0000-0000-00004CBF0000}"/>
    <cellStyle name="Page Heading Small" xfId="34124" xr:uid="{00000000-0005-0000-0000-00004DBF0000}"/>
    <cellStyle name="Page Heading Small 2" xfId="34125" xr:uid="{00000000-0005-0000-0000-00004EBF0000}"/>
    <cellStyle name="Page Heading Small 3" xfId="34126" xr:uid="{00000000-0005-0000-0000-00004FBF0000}"/>
    <cellStyle name="Page Heading Small_AVA DVA EL" xfId="34127" xr:uid="{00000000-0005-0000-0000-000050BF0000}"/>
    <cellStyle name="Page Number" xfId="34128" xr:uid="{00000000-0005-0000-0000-000051BF0000}"/>
    <cellStyle name="Page Number 2" xfId="34129" xr:uid="{00000000-0005-0000-0000-000052BF0000}"/>
    <cellStyle name="Page Number 3" xfId="34130" xr:uid="{00000000-0005-0000-0000-000053BF0000}"/>
    <cellStyle name="Page Number_AVA DVA EL" xfId="34131" xr:uid="{00000000-0005-0000-0000-000054BF0000}"/>
    <cellStyle name="Paryškinimas 1" xfId="9745" xr:uid="{00000000-0005-0000-0000-000055BF0000}"/>
    <cellStyle name="Paryškinimas 1 2" xfId="34132" xr:uid="{00000000-0005-0000-0000-000056BF0000}"/>
    <cellStyle name="Paryškinimas 1_A02" xfId="55641" xr:uid="{B0F6CC95-D713-4FE5-9253-EAF59E64AFF9}"/>
    <cellStyle name="Paryškinimas 2" xfId="9746" xr:uid="{00000000-0005-0000-0000-000058BF0000}"/>
    <cellStyle name="Paryškinimas 2 2" xfId="34133" xr:uid="{00000000-0005-0000-0000-000059BF0000}"/>
    <cellStyle name="Paryškinimas 2_A02" xfId="55642" xr:uid="{754D637C-BE5E-4B59-AB93-C7AB6FD3B4EB}"/>
    <cellStyle name="Paryškinimas 3" xfId="9747" xr:uid="{00000000-0005-0000-0000-00005BBF0000}"/>
    <cellStyle name="Paryškinimas 3 2" xfId="34134" xr:uid="{00000000-0005-0000-0000-00005CBF0000}"/>
    <cellStyle name="Paryškinimas 3_A02" xfId="55643" xr:uid="{9ABAFD07-FD30-4982-A975-3FCAB484001D}"/>
    <cellStyle name="Paryškinimas 4" xfId="9748" xr:uid="{00000000-0005-0000-0000-00005EBF0000}"/>
    <cellStyle name="Paryškinimas 4 2" xfId="34135" xr:uid="{00000000-0005-0000-0000-00005FBF0000}"/>
    <cellStyle name="Paryškinimas 4_A02" xfId="55644" xr:uid="{BA70B261-473C-43F8-84FA-3860CB5B018C}"/>
    <cellStyle name="Paryškinimas 5" xfId="9749" xr:uid="{00000000-0005-0000-0000-000061BF0000}"/>
    <cellStyle name="Paryškinimas 5 2" xfId="34136" xr:uid="{00000000-0005-0000-0000-000062BF0000}"/>
    <cellStyle name="Paryškinimas 5_A02" xfId="55645" xr:uid="{0BF63B1C-374B-4C83-85DB-E1C50F824C98}"/>
    <cellStyle name="Paryškinimas 6" xfId="9750" xr:uid="{00000000-0005-0000-0000-000064BF0000}"/>
    <cellStyle name="Paryškinimas 6 2" xfId="34137" xr:uid="{00000000-0005-0000-0000-000065BF0000}"/>
    <cellStyle name="Paryškinimas 6_A02" xfId="55646" xr:uid="{833740D3-FDDC-4D59-A3EB-FF6697A62389}"/>
    <cellStyle name="Pastaba" xfId="9751" xr:uid="{00000000-0005-0000-0000-000067BF0000}"/>
    <cellStyle name="Pastaba 2" xfId="9752" xr:uid="{00000000-0005-0000-0000-000068BF0000}"/>
    <cellStyle name="Pastaba 2 10" xfId="9753" xr:uid="{00000000-0005-0000-0000-000069BF0000}"/>
    <cellStyle name="Pastaba 2 11" xfId="9754" xr:uid="{00000000-0005-0000-0000-00006ABF0000}"/>
    <cellStyle name="Pastaba 2 12" xfId="36761" xr:uid="{00000000-0005-0000-0000-00006BBF0000}"/>
    <cellStyle name="Pastaba 2 2" xfId="9755" xr:uid="{00000000-0005-0000-0000-00006CBF0000}"/>
    <cellStyle name="Pastaba 2 3" xfId="9756" xr:uid="{00000000-0005-0000-0000-00006DBF0000}"/>
    <cellStyle name="Pastaba 2 4" xfId="9757" xr:uid="{00000000-0005-0000-0000-00006EBF0000}"/>
    <cellStyle name="Pastaba 2 5" xfId="9758" xr:uid="{00000000-0005-0000-0000-00006FBF0000}"/>
    <cellStyle name="Pastaba 2 6" xfId="9759" xr:uid="{00000000-0005-0000-0000-000070BF0000}"/>
    <cellStyle name="Pastaba 2 7" xfId="9760" xr:uid="{00000000-0005-0000-0000-000071BF0000}"/>
    <cellStyle name="Pastaba 2 8" xfId="9761" xr:uid="{00000000-0005-0000-0000-000072BF0000}"/>
    <cellStyle name="Pastaba 2 9" xfId="9762" xr:uid="{00000000-0005-0000-0000-000073BF0000}"/>
    <cellStyle name="Pastaba 2_AVA DVA EL" xfId="34138" xr:uid="{00000000-0005-0000-0000-000074BF0000}"/>
    <cellStyle name="Pastaba 3" xfId="9763" xr:uid="{00000000-0005-0000-0000-000075BF0000}"/>
    <cellStyle name="Pastaba 3 10" xfId="9764" xr:uid="{00000000-0005-0000-0000-000076BF0000}"/>
    <cellStyle name="Pastaba 3 11" xfId="9765" xr:uid="{00000000-0005-0000-0000-000077BF0000}"/>
    <cellStyle name="Pastaba 3 12" xfId="36521" xr:uid="{00000000-0005-0000-0000-000078BF0000}"/>
    <cellStyle name="Pastaba 3 13" xfId="36746" xr:uid="{00000000-0005-0000-0000-000079BF0000}"/>
    <cellStyle name="Pastaba 3 2" xfId="9766" xr:uid="{00000000-0005-0000-0000-00007ABF0000}"/>
    <cellStyle name="Pastaba 3 3" xfId="9767" xr:uid="{00000000-0005-0000-0000-00007BBF0000}"/>
    <cellStyle name="Pastaba 3 4" xfId="9768" xr:uid="{00000000-0005-0000-0000-00007CBF0000}"/>
    <cellStyle name="Pastaba 3 5" xfId="9769" xr:uid="{00000000-0005-0000-0000-00007DBF0000}"/>
    <cellStyle name="Pastaba 3 6" xfId="9770" xr:uid="{00000000-0005-0000-0000-00007EBF0000}"/>
    <cellStyle name="Pastaba 3 7" xfId="9771" xr:uid="{00000000-0005-0000-0000-00007FBF0000}"/>
    <cellStyle name="Pastaba 3 8" xfId="9772" xr:uid="{00000000-0005-0000-0000-000080BF0000}"/>
    <cellStyle name="Pastaba 3 9" xfId="9773" xr:uid="{00000000-0005-0000-0000-000081BF0000}"/>
    <cellStyle name="Pastaba 3_CR4_19" xfId="9774" xr:uid="{00000000-0005-0000-0000-000082BF0000}"/>
    <cellStyle name="Pastaba 4" xfId="9775" xr:uid="{00000000-0005-0000-0000-000083BF0000}"/>
    <cellStyle name="Pastaba 4 10" xfId="9776" xr:uid="{00000000-0005-0000-0000-000084BF0000}"/>
    <cellStyle name="Pastaba 4 11" xfId="9777" xr:uid="{00000000-0005-0000-0000-000085BF0000}"/>
    <cellStyle name="Pastaba 4 2" xfId="9778" xr:uid="{00000000-0005-0000-0000-000086BF0000}"/>
    <cellStyle name="Pastaba 4 3" xfId="9779" xr:uid="{00000000-0005-0000-0000-000087BF0000}"/>
    <cellStyle name="Pastaba 4 4" xfId="9780" xr:uid="{00000000-0005-0000-0000-000088BF0000}"/>
    <cellStyle name="Pastaba 4 5" xfId="9781" xr:uid="{00000000-0005-0000-0000-000089BF0000}"/>
    <cellStyle name="Pastaba 4 6" xfId="9782" xr:uid="{00000000-0005-0000-0000-00008ABF0000}"/>
    <cellStyle name="Pastaba 4 7" xfId="9783" xr:uid="{00000000-0005-0000-0000-00008BBF0000}"/>
    <cellStyle name="Pastaba 4 8" xfId="9784" xr:uid="{00000000-0005-0000-0000-00008CBF0000}"/>
    <cellStyle name="Pastaba 4 9" xfId="9785" xr:uid="{00000000-0005-0000-0000-00008DBF0000}"/>
    <cellStyle name="Pastaba 4_CR4_19" xfId="9786" xr:uid="{00000000-0005-0000-0000-00008EBF0000}"/>
    <cellStyle name="Pastaba 5" xfId="9787" xr:uid="{00000000-0005-0000-0000-00008FBF0000}"/>
    <cellStyle name="Pastaba 5 10" xfId="9788" xr:uid="{00000000-0005-0000-0000-000090BF0000}"/>
    <cellStyle name="Pastaba 5 11" xfId="9789" xr:uid="{00000000-0005-0000-0000-000091BF0000}"/>
    <cellStyle name="Pastaba 5 2" xfId="9790" xr:uid="{00000000-0005-0000-0000-000092BF0000}"/>
    <cellStyle name="Pastaba 5 3" xfId="9791" xr:uid="{00000000-0005-0000-0000-000093BF0000}"/>
    <cellStyle name="Pastaba 5 4" xfId="9792" xr:uid="{00000000-0005-0000-0000-000094BF0000}"/>
    <cellStyle name="Pastaba 5 5" xfId="9793" xr:uid="{00000000-0005-0000-0000-000095BF0000}"/>
    <cellStyle name="Pastaba 5 6" xfId="9794" xr:uid="{00000000-0005-0000-0000-000096BF0000}"/>
    <cellStyle name="Pastaba 5 7" xfId="9795" xr:uid="{00000000-0005-0000-0000-000097BF0000}"/>
    <cellStyle name="Pastaba 5 8" xfId="9796" xr:uid="{00000000-0005-0000-0000-000098BF0000}"/>
    <cellStyle name="Pastaba 5 9" xfId="9797" xr:uid="{00000000-0005-0000-0000-000099BF0000}"/>
    <cellStyle name="Pastaba 5_CR4_19" xfId="9798" xr:uid="{00000000-0005-0000-0000-00009ABF0000}"/>
    <cellStyle name="Pastaba 6" xfId="9799" xr:uid="{00000000-0005-0000-0000-00009BBF0000}"/>
    <cellStyle name="Pastaba 6 10" xfId="9800" xr:uid="{00000000-0005-0000-0000-00009CBF0000}"/>
    <cellStyle name="Pastaba 6 11" xfId="9801" xr:uid="{00000000-0005-0000-0000-00009DBF0000}"/>
    <cellStyle name="Pastaba 6 2" xfId="9802" xr:uid="{00000000-0005-0000-0000-00009EBF0000}"/>
    <cellStyle name="Pastaba 6 3" xfId="9803" xr:uid="{00000000-0005-0000-0000-00009FBF0000}"/>
    <cellStyle name="Pastaba 6 4" xfId="9804" xr:uid="{00000000-0005-0000-0000-0000A0BF0000}"/>
    <cellStyle name="Pastaba 6 5" xfId="9805" xr:uid="{00000000-0005-0000-0000-0000A1BF0000}"/>
    <cellStyle name="Pastaba 6 6" xfId="9806" xr:uid="{00000000-0005-0000-0000-0000A2BF0000}"/>
    <cellStyle name="Pastaba 6 7" xfId="9807" xr:uid="{00000000-0005-0000-0000-0000A3BF0000}"/>
    <cellStyle name="Pastaba 6 8" xfId="9808" xr:uid="{00000000-0005-0000-0000-0000A4BF0000}"/>
    <cellStyle name="Pastaba 6 9" xfId="9809" xr:uid="{00000000-0005-0000-0000-0000A5BF0000}"/>
    <cellStyle name="Pastaba 6_CR4_19" xfId="9810" xr:uid="{00000000-0005-0000-0000-0000A6BF0000}"/>
    <cellStyle name="Pastaba 7" xfId="9811" xr:uid="{00000000-0005-0000-0000-0000A7BF0000}"/>
    <cellStyle name="Pastaba 7 10" xfId="9812" xr:uid="{00000000-0005-0000-0000-0000A8BF0000}"/>
    <cellStyle name="Pastaba 7 2" xfId="9813" xr:uid="{00000000-0005-0000-0000-0000A9BF0000}"/>
    <cellStyle name="Pastaba 7 3" xfId="9814" xr:uid="{00000000-0005-0000-0000-0000AABF0000}"/>
    <cellStyle name="Pastaba 7 4" xfId="9815" xr:uid="{00000000-0005-0000-0000-0000ABBF0000}"/>
    <cellStyle name="Pastaba 7 5" xfId="9816" xr:uid="{00000000-0005-0000-0000-0000ACBF0000}"/>
    <cellStyle name="Pastaba 7 6" xfId="9817" xr:uid="{00000000-0005-0000-0000-0000ADBF0000}"/>
    <cellStyle name="Pastaba 7 7" xfId="9818" xr:uid="{00000000-0005-0000-0000-0000AEBF0000}"/>
    <cellStyle name="Pastaba 7 8" xfId="9819" xr:uid="{00000000-0005-0000-0000-0000AFBF0000}"/>
    <cellStyle name="Pastaba 7 9" xfId="9820" xr:uid="{00000000-0005-0000-0000-0000B0BF0000}"/>
    <cellStyle name="Pastaba 7_CR4_19" xfId="9821" xr:uid="{00000000-0005-0000-0000-0000B1BF0000}"/>
    <cellStyle name="Pastaba 8" xfId="36036" xr:uid="{00000000-0005-0000-0000-0000B2BF0000}"/>
    <cellStyle name="Pastaba 9" xfId="36906" xr:uid="{00000000-0005-0000-0000-0000B3BF0000}"/>
    <cellStyle name="Pastaba_3. Chng in credit spreads" xfId="51190" xr:uid="{00000000-0005-0000-0000-0000B4BF0000}"/>
    <cellStyle name="Pavadinimas" xfId="9822" xr:uid="{00000000-0005-0000-0000-0000B5BF0000}"/>
    <cellStyle name="Pavadinimas 2" xfId="34139" xr:uid="{00000000-0005-0000-0000-0000B6BF0000}"/>
    <cellStyle name="Pavadinimas_A02" xfId="55647" xr:uid="{791D51D7-594D-4135-8539-8DBA15BBA63E}"/>
    <cellStyle name="pb_page_heading_LS" xfId="34140" xr:uid="{00000000-0005-0000-0000-0000B8BF0000}"/>
    <cellStyle name="Percent" xfId="55773" xr:uid="{27A3DA3D-13FD-40B7-BA8D-FC8B03929506}"/>
    <cellStyle name="Percent [0]" xfId="34141" xr:uid="{00000000-0005-0000-0000-0000BABF0000}"/>
    <cellStyle name="Percent [0] 2" xfId="34142" xr:uid="{00000000-0005-0000-0000-0000BBBF0000}"/>
    <cellStyle name="Percent [0] 3" xfId="34143" xr:uid="{00000000-0005-0000-0000-0000BCBF0000}"/>
    <cellStyle name="Percent [0]_AVA DVA EL" xfId="34144" xr:uid="{00000000-0005-0000-0000-0000BDBF0000}"/>
    <cellStyle name="Percent [1]" xfId="34145" xr:uid="{00000000-0005-0000-0000-0000BEBF0000}"/>
    <cellStyle name="Percent [1] 2" xfId="34146" xr:uid="{00000000-0005-0000-0000-0000BFBF0000}"/>
    <cellStyle name="Percent [1] 2 2" xfId="34147" xr:uid="{00000000-0005-0000-0000-0000C0BF0000}"/>
    <cellStyle name="Percent [1] 2 3" xfId="34148" xr:uid="{00000000-0005-0000-0000-0000C1BF0000}"/>
    <cellStyle name="Percent [1] 2_AVA DVA EL" xfId="34149" xr:uid="{00000000-0005-0000-0000-0000C2BF0000}"/>
    <cellStyle name="Percent [1] 3" xfId="34150" xr:uid="{00000000-0005-0000-0000-0000C3BF0000}"/>
    <cellStyle name="Percent [1] 4" xfId="34151" xr:uid="{00000000-0005-0000-0000-0000C4BF0000}"/>
    <cellStyle name="Percent [1]_3. Chng in credit spreads" xfId="51191" xr:uid="{00000000-0005-0000-0000-0000C5BF0000}"/>
    <cellStyle name="Percent [2]" xfId="34152" xr:uid="{00000000-0005-0000-0000-0000C6BF0000}"/>
    <cellStyle name="Percent [2] 2" xfId="34153" xr:uid="{00000000-0005-0000-0000-0000C7BF0000}"/>
    <cellStyle name="Percent [2] 2 2" xfId="34154" xr:uid="{00000000-0005-0000-0000-0000C8BF0000}"/>
    <cellStyle name="Percent [2] 2 3" xfId="34155" xr:uid="{00000000-0005-0000-0000-0000C9BF0000}"/>
    <cellStyle name="Percent [2] 2_AVA DVA EL" xfId="34156" xr:uid="{00000000-0005-0000-0000-0000CABF0000}"/>
    <cellStyle name="Percent [2] 3" xfId="34157" xr:uid="{00000000-0005-0000-0000-0000CBBF0000}"/>
    <cellStyle name="Percent [2] 4" xfId="34158" xr:uid="{00000000-0005-0000-0000-0000CCBF0000}"/>
    <cellStyle name="Percent [2]_3. Chng in credit spreads" xfId="51192" xr:uid="{00000000-0005-0000-0000-0000CDBF0000}"/>
    <cellStyle name="Percent 10" xfId="34159" xr:uid="{00000000-0005-0000-0000-0000CEBF0000}"/>
    <cellStyle name="Percent 10 2" xfId="34160" xr:uid="{00000000-0005-0000-0000-0000CFBF0000}"/>
    <cellStyle name="Percent 10 3" xfId="34161" xr:uid="{00000000-0005-0000-0000-0000D0BF0000}"/>
    <cellStyle name="Percent 10 4" xfId="51193" xr:uid="{00000000-0005-0000-0000-0000D1BF0000}"/>
    <cellStyle name="Percent 10 5" xfId="53193" xr:uid="{00000000-0005-0000-0000-0000D2BF0000}"/>
    <cellStyle name="Percent 10_AVA DVA EL" xfId="34162" xr:uid="{00000000-0005-0000-0000-0000D3BF0000}"/>
    <cellStyle name="Percent 11" xfId="34163" xr:uid="{00000000-0005-0000-0000-0000D4BF0000}"/>
    <cellStyle name="Percent 11 2" xfId="34164" xr:uid="{00000000-0005-0000-0000-0000D5BF0000}"/>
    <cellStyle name="Percent 11 2 2" xfId="34165" xr:uid="{00000000-0005-0000-0000-0000D6BF0000}"/>
    <cellStyle name="Percent 11 2 3" xfId="34166" xr:uid="{00000000-0005-0000-0000-0000D7BF0000}"/>
    <cellStyle name="Percent 11 2_AVA DVA EL" xfId="34167" xr:uid="{00000000-0005-0000-0000-0000D8BF0000}"/>
    <cellStyle name="Percent 11 3" xfId="34168" xr:uid="{00000000-0005-0000-0000-0000D9BF0000}"/>
    <cellStyle name="Percent 11 4" xfId="34169" xr:uid="{00000000-0005-0000-0000-0000DABF0000}"/>
    <cellStyle name="Percent 11_AVA DVA EL" xfId="34170" xr:uid="{00000000-0005-0000-0000-0000DBBF0000}"/>
    <cellStyle name="Percent 12" xfId="34171" xr:uid="{00000000-0005-0000-0000-0000DCBF0000}"/>
    <cellStyle name="Percent 12 2" xfId="34172" xr:uid="{00000000-0005-0000-0000-0000DDBF0000}"/>
    <cellStyle name="Percent 12 2 2" xfId="34173" xr:uid="{00000000-0005-0000-0000-0000DEBF0000}"/>
    <cellStyle name="Percent 12 2 3" xfId="34174" xr:uid="{00000000-0005-0000-0000-0000DFBF0000}"/>
    <cellStyle name="Percent 12 2_AVA DVA EL" xfId="34175" xr:uid="{00000000-0005-0000-0000-0000E0BF0000}"/>
    <cellStyle name="Percent 12 3" xfId="34176" xr:uid="{00000000-0005-0000-0000-0000E1BF0000}"/>
    <cellStyle name="Percent 12 4" xfId="34177" xr:uid="{00000000-0005-0000-0000-0000E2BF0000}"/>
    <cellStyle name="Percent 12_AVA DVA EL" xfId="34178" xr:uid="{00000000-0005-0000-0000-0000E3BF0000}"/>
    <cellStyle name="Percent 13" xfId="34179" xr:uid="{00000000-0005-0000-0000-0000E4BF0000}"/>
    <cellStyle name="Percent 13 2" xfId="34180" xr:uid="{00000000-0005-0000-0000-0000E5BF0000}"/>
    <cellStyle name="Percent 13 3" xfId="34181" xr:uid="{00000000-0005-0000-0000-0000E6BF0000}"/>
    <cellStyle name="Percent 13_AVA DVA EL" xfId="34182" xr:uid="{00000000-0005-0000-0000-0000E7BF0000}"/>
    <cellStyle name="Percent 14" xfId="34183" xr:uid="{00000000-0005-0000-0000-0000E8BF0000}"/>
    <cellStyle name="Percent 14 2" xfId="34184" xr:uid="{00000000-0005-0000-0000-0000E9BF0000}"/>
    <cellStyle name="Percent 14 3" xfId="34185" xr:uid="{00000000-0005-0000-0000-0000EABF0000}"/>
    <cellStyle name="Percent 14_AVA DVA EL" xfId="34186" xr:uid="{00000000-0005-0000-0000-0000EBBF0000}"/>
    <cellStyle name="Percent 15" xfId="34187" xr:uid="{00000000-0005-0000-0000-0000ECBF0000}"/>
    <cellStyle name="Percent 15 2" xfId="34188" xr:uid="{00000000-0005-0000-0000-0000EDBF0000}"/>
    <cellStyle name="Percent 15 3" xfId="34189" xr:uid="{00000000-0005-0000-0000-0000EEBF0000}"/>
    <cellStyle name="Percent 15_AVA DVA EL" xfId="34190" xr:uid="{00000000-0005-0000-0000-0000EFBF0000}"/>
    <cellStyle name="Percent 16" xfId="34191" xr:uid="{00000000-0005-0000-0000-0000F0BF0000}"/>
    <cellStyle name="Percent 17" xfId="34192" xr:uid="{00000000-0005-0000-0000-0000F1BF0000}"/>
    <cellStyle name="Percent 18" xfId="34193" xr:uid="{00000000-0005-0000-0000-0000F2BF0000}"/>
    <cellStyle name="Percent 19" xfId="35678" xr:uid="{00000000-0005-0000-0000-0000F3BF0000}"/>
    <cellStyle name="Percent 2" xfId="9823" xr:uid="{00000000-0005-0000-0000-0000F4BF0000}"/>
    <cellStyle name="Percent 2 10" xfId="9824" xr:uid="{00000000-0005-0000-0000-0000F5BF0000}"/>
    <cellStyle name="Percent 2 10 2" xfId="34194" xr:uid="{00000000-0005-0000-0000-0000F6BF0000}"/>
    <cellStyle name="Percent 2 10 2 2" xfId="34195" xr:uid="{00000000-0005-0000-0000-0000F7BF0000}"/>
    <cellStyle name="Percent 2 10 2 3" xfId="34196" xr:uid="{00000000-0005-0000-0000-0000F8BF0000}"/>
    <cellStyle name="Percent 2 10 2_AVA DVA EL" xfId="34197" xr:uid="{00000000-0005-0000-0000-0000F9BF0000}"/>
    <cellStyle name="Percent 2 10 3" xfId="34198" xr:uid="{00000000-0005-0000-0000-0000FABF0000}"/>
    <cellStyle name="Percent 2 10 3 2" xfId="34199" xr:uid="{00000000-0005-0000-0000-0000FBBF0000}"/>
    <cellStyle name="Percent 2 10 3 3" xfId="34200" xr:uid="{00000000-0005-0000-0000-0000FCBF0000}"/>
    <cellStyle name="Percent 2 10 3_AVA DVA EL" xfId="34201" xr:uid="{00000000-0005-0000-0000-0000FDBF0000}"/>
    <cellStyle name="Percent 2 10 4" xfId="34202" xr:uid="{00000000-0005-0000-0000-0000FEBF0000}"/>
    <cellStyle name="Percent 2 10_AVA DVA EL" xfId="34203" xr:uid="{00000000-0005-0000-0000-0000FFBF0000}"/>
    <cellStyle name="Percent 2 11" xfId="9825" xr:uid="{00000000-0005-0000-0000-000000C00000}"/>
    <cellStyle name="Percent 2 11 2" xfId="34204" xr:uid="{00000000-0005-0000-0000-000001C00000}"/>
    <cellStyle name="Percent 2 11_AVA DVA EL" xfId="34205" xr:uid="{00000000-0005-0000-0000-000002C00000}"/>
    <cellStyle name="Percent 2 12" xfId="34206" xr:uid="{00000000-0005-0000-0000-000003C00000}"/>
    <cellStyle name="Percent 2 2" xfId="9826" xr:uid="{00000000-0005-0000-0000-000004C00000}"/>
    <cellStyle name="Percent 2 2 2" xfId="9827" xr:uid="{00000000-0005-0000-0000-000005C00000}"/>
    <cellStyle name="Percent 2 2 2 2" xfId="34207" xr:uid="{00000000-0005-0000-0000-000006C00000}"/>
    <cellStyle name="Percent 2 2 2_AVA DVA EL" xfId="34208" xr:uid="{00000000-0005-0000-0000-000007C00000}"/>
    <cellStyle name="Percent 2 2 3" xfId="9828" xr:uid="{00000000-0005-0000-0000-000008C00000}"/>
    <cellStyle name="Percent 2 2 3 2" xfId="34209" xr:uid="{00000000-0005-0000-0000-000009C00000}"/>
    <cellStyle name="Percent 2 2 3 2 2" xfId="34210" xr:uid="{00000000-0005-0000-0000-00000AC00000}"/>
    <cellStyle name="Percent 2 2 3 2 3" xfId="34211" xr:uid="{00000000-0005-0000-0000-00000BC00000}"/>
    <cellStyle name="Percent 2 2 3 2_AVA DVA EL" xfId="34212" xr:uid="{00000000-0005-0000-0000-00000CC00000}"/>
    <cellStyle name="Percent 2 2 3 3" xfId="34213" xr:uid="{00000000-0005-0000-0000-00000DC00000}"/>
    <cellStyle name="Percent 2 2 3_AVA DVA EL" xfId="34214" xr:uid="{00000000-0005-0000-0000-00000EC00000}"/>
    <cellStyle name="Percent 2 2 4" xfId="9829" xr:uid="{00000000-0005-0000-0000-00000FC00000}"/>
    <cellStyle name="Percent 2 2 5" xfId="36907" xr:uid="{00000000-0005-0000-0000-000010C00000}"/>
    <cellStyle name="Percent 2 2_4Q16" xfId="34215" xr:uid="{00000000-0005-0000-0000-000011C00000}"/>
    <cellStyle name="Percent 2 3" xfId="9830" xr:uid="{00000000-0005-0000-0000-000012C00000}"/>
    <cellStyle name="Percent 2 3 2" xfId="9831" xr:uid="{00000000-0005-0000-0000-000013C00000}"/>
    <cellStyle name="Percent 2 3 2 2" xfId="34216" xr:uid="{00000000-0005-0000-0000-000014C00000}"/>
    <cellStyle name="Percent 2 3 2 2 2" xfId="34217" xr:uid="{00000000-0005-0000-0000-000015C00000}"/>
    <cellStyle name="Percent 2 3 2 2 3" xfId="34218" xr:uid="{00000000-0005-0000-0000-000016C00000}"/>
    <cellStyle name="Percent 2 3 2 2_AVA DVA EL" xfId="34219" xr:uid="{00000000-0005-0000-0000-000017C00000}"/>
    <cellStyle name="Percent 2 3 2 3" xfId="34220" xr:uid="{00000000-0005-0000-0000-000018C00000}"/>
    <cellStyle name="Percent 2 3 2_AVA DVA EL" xfId="34221" xr:uid="{00000000-0005-0000-0000-000019C00000}"/>
    <cellStyle name="Percent 2 3 3" xfId="34222" xr:uid="{00000000-0005-0000-0000-00001AC00000}"/>
    <cellStyle name="Percent 2 3 3 2" xfId="34223" xr:uid="{00000000-0005-0000-0000-00001BC00000}"/>
    <cellStyle name="Percent 2 3 3 3" xfId="34224" xr:uid="{00000000-0005-0000-0000-00001CC00000}"/>
    <cellStyle name="Percent 2 3 3_AVA DVA EL" xfId="34225" xr:uid="{00000000-0005-0000-0000-00001DC00000}"/>
    <cellStyle name="Percent 2 3 4" xfId="34226" xr:uid="{00000000-0005-0000-0000-00001EC00000}"/>
    <cellStyle name="Percent 2 3_4Q16" xfId="34227" xr:uid="{00000000-0005-0000-0000-00001FC00000}"/>
    <cellStyle name="Percent 2 4" xfId="9832" xr:uid="{00000000-0005-0000-0000-000020C00000}"/>
    <cellStyle name="Percent 2 4 2" xfId="34228" xr:uid="{00000000-0005-0000-0000-000021C00000}"/>
    <cellStyle name="Percent 2 4 2 2" xfId="34229" xr:uid="{00000000-0005-0000-0000-000022C00000}"/>
    <cellStyle name="Percent 2 4 2 3" xfId="34230" xr:uid="{00000000-0005-0000-0000-000023C00000}"/>
    <cellStyle name="Percent 2 4 2_AVA DVA EL" xfId="34231" xr:uid="{00000000-0005-0000-0000-000024C00000}"/>
    <cellStyle name="Percent 2 4 3" xfId="34232" xr:uid="{00000000-0005-0000-0000-000025C00000}"/>
    <cellStyle name="Percent 2 4_AVA DVA EL" xfId="34233" xr:uid="{00000000-0005-0000-0000-000026C00000}"/>
    <cellStyle name="Percent 2 5" xfId="9833" xr:uid="{00000000-0005-0000-0000-000027C00000}"/>
    <cellStyle name="Percent 2 5 2" xfId="34234" xr:uid="{00000000-0005-0000-0000-000028C00000}"/>
    <cellStyle name="Percent 2 5_AVA DVA EL" xfId="34235" xr:uid="{00000000-0005-0000-0000-000029C00000}"/>
    <cellStyle name="Percent 2 6" xfId="9834" xr:uid="{00000000-0005-0000-0000-00002AC00000}"/>
    <cellStyle name="Percent 2 6 2" xfId="34236" xr:uid="{00000000-0005-0000-0000-00002BC00000}"/>
    <cellStyle name="Percent 2 6 2 2" xfId="34237" xr:uid="{00000000-0005-0000-0000-00002CC00000}"/>
    <cellStyle name="Percent 2 6 2 3" xfId="34238" xr:uid="{00000000-0005-0000-0000-00002DC00000}"/>
    <cellStyle name="Percent 2 6 2_AVA DVA EL" xfId="34239" xr:uid="{00000000-0005-0000-0000-00002EC00000}"/>
    <cellStyle name="Percent 2 6 3" xfId="34240" xr:uid="{00000000-0005-0000-0000-00002FC00000}"/>
    <cellStyle name="Percent 2 6 3 2" xfId="34241" xr:uid="{00000000-0005-0000-0000-000030C00000}"/>
    <cellStyle name="Percent 2 6 3 3" xfId="34242" xr:uid="{00000000-0005-0000-0000-000031C00000}"/>
    <cellStyle name="Percent 2 6 3_AVA DVA EL" xfId="34243" xr:uid="{00000000-0005-0000-0000-000032C00000}"/>
    <cellStyle name="Percent 2 6 4" xfId="34244" xr:uid="{00000000-0005-0000-0000-000033C00000}"/>
    <cellStyle name="Percent 2 6_AVA DVA EL" xfId="34245" xr:uid="{00000000-0005-0000-0000-000034C00000}"/>
    <cellStyle name="Percent 2 7" xfId="9835" xr:uid="{00000000-0005-0000-0000-000035C00000}"/>
    <cellStyle name="Percent 2 7 2" xfId="34246" xr:uid="{00000000-0005-0000-0000-000036C00000}"/>
    <cellStyle name="Percent 2 7 2 2" xfId="34247" xr:uid="{00000000-0005-0000-0000-000037C00000}"/>
    <cellStyle name="Percent 2 7 2 3" xfId="34248" xr:uid="{00000000-0005-0000-0000-000038C00000}"/>
    <cellStyle name="Percent 2 7 2_AVA DVA EL" xfId="34249" xr:uid="{00000000-0005-0000-0000-000039C00000}"/>
    <cellStyle name="Percent 2 7 3" xfId="34250" xr:uid="{00000000-0005-0000-0000-00003AC00000}"/>
    <cellStyle name="Percent 2 7_AVA DVA EL" xfId="34251" xr:uid="{00000000-0005-0000-0000-00003BC00000}"/>
    <cellStyle name="Percent 2 8" xfId="9836" xr:uid="{00000000-0005-0000-0000-00003CC00000}"/>
    <cellStyle name="Percent 2 8 2" xfId="34252" xr:uid="{00000000-0005-0000-0000-00003DC00000}"/>
    <cellStyle name="Percent 2 8 2 2" xfId="34253" xr:uid="{00000000-0005-0000-0000-00003EC00000}"/>
    <cellStyle name="Percent 2 8 2 3" xfId="34254" xr:uid="{00000000-0005-0000-0000-00003FC00000}"/>
    <cellStyle name="Percent 2 8 2_AVA DVA EL" xfId="34255" xr:uid="{00000000-0005-0000-0000-000040C00000}"/>
    <cellStyle name="Percent 2 8 3" xfId="34256" xr:uid="{00000000-0005-0000-0000-000041C00000}"/>
    <cellStyle name="Percent 2 8 3 2" xfId="34257" xr:uid="{00000000-0005-0000-0000-000042C00000}"/>
    <cellStyle name="Percent 2 8 3 3" xfId="34258" xr:uid="{00000000-0005-0000-0000-000043C00000}"/>
    <cellStyle name="Percent 2 8 3_AVA DVA EL" xfId="34259" xr:uid="{00000000-0005-0000-0000-000044C00000}"/>
    <cellStyle name="Percent 2 8 4" xfId="34260" xr:uid="{00000000-0005-0000-0000-000045C00000}"/>
    <cellStyle name="Percent 2 8_AVA DVA EL" xfId="34261" xr:uid="{00000000-0005-0000-0000-000046C00000}"/>
    <cellStyle name="Percent 2 9" xfId="9837" xr:uid="{00000000-0005-0000-0000-000047C00000}"/>
    <cellStyle name="Percent 2 9 2" xfId="34262" xr:uid="{00000000-0005-0000-0000-000048C00000}"/>
    <cellStyle name="Percent 2 9 2 2" xfId="34263" xr:uid="{00000000-0005-0000-0000-000049C00000}"/>
    <cellStyle name="Percent 2 9 2 3" xfId="34264" xr:uid="{00000000-0005-0000-0000-00004AC00000}"/>
    <cellStyle name="Percent 2 9 2_AVA DVA EL" xfId="34265" xr:uid="{00000000-0005-0000-0000-00004BC00000}"/>
    <cellStyle name="Percent 2 9 3" xfId="34266" xr:uid="{00000000-0005-0000-0000-00004CC00000}"/>
    <cellStyle name="Percent 2 9 3 2" xfId="34267" xr:uid="{00000000-0005-0000-0000-00004DC00000}"/>
    <cellStyle name="Percent 2 9 3 3" xfId="34268" xr:uid="{00000000-0005-0000-0000-00004EC00000}"/>
    <cellStyle name="Percent 2 9 3_AVA DVA EL" xfId="34269" xr:uid="{00000000-0005-0000-0000-00004FC00000}"/>
    <cellStyle name="Percent 2 9 4" xfId="34270" xr:uid="{00000000-0005-0000-0000-000050C00000}"/>
    <cellStyle name="Percent 2 9_AVA DVA EL" xfId="34271" xr:uid="{00000000-0005-0000-0000-000051C00000}"/>
    <cellStyle name="Percent 2_4Q16" xfId="34272" xr:uid="{00000000-0005-0000-0000-000052C00000}"/>
    <cellStyle name="Percent 20" xfId="35978" xr:uid="{00000000-0005-0000-0000-000053C00000}"/>
    <cellStyle name="Percent 21" xfId="36287" xr:uid="{00000000-0005-0000-0000-000054C00000}"/>
    <cellStyle name="Percent 22" xfId="36435" xr:uid="{00000000-0005-0000-0000-000055C00000}"/>
    <cellStyle name="Percent 23" xfId="36804" xr:uid="{00000000-0005-0000-0000-000056C00000}"/>
    <cellStyle name="Percent 3" xfId="9838" xr:uid="{00000000-0005-0000-0000-000057C00000}"/>
    <cellStyle name="Percent 3 2" xfId="9839" xr:uid="{00000000-0005-0000-0000-000058C00000}"/>
    <cellStyle name="Percent 3 2 2" xfId="34273" xr:uid="{00000000-0005-0000-0000-000059C00000}"/>
    <cellStyle name="Percent 3 2_AVA DVA EL" xfId="34274" xr:uid="{00000000-0005-0000-0000-00005AC00000}"/>
    <cellStyle name="Percent 3 3" xfId="9840" xr:uid="{00000000-0005-0000-0000-00005BC00000}"/>
    <cellStyle name="Percent 3 3 2" xfId="34275" xr:uid="{00000000-0005-0000-0000-00005CC00000}"/>
    <cellStyle name="Percent 3 3 2 2" xfId="34276" xr:uid="{00000000-0005-0000-0000-00005DC00000}"/>
    <cellStyle name="Percent 3 3 2 3" xfId="34277" xr:uid="{00000000-0005-0000-0000-00005EC00000}"/>
    <cellStyle name="Percent 3 3 2_AVA DVA EL" xfId="34278" xr:uid="{00000000-0005-0000-0000-00005FC00000}"/>
    <cellStyle name="Percent 3 3 3" xfId="34279" xr:uid="{00000000-0005-0000-0000-000060C00000}"/>
    <cellStyle name="Percent 3 3_AVA DVA EL" xfId="34280" xr:uid="{00000000-0005-0000-0000-000061C00000}"/>
    <cellStyle name="Percent 3 4" xfId="34281" xr:uid="{00000000-0005-0000-0000-000062C00000}"/>
    <cellStyle name="Percent 3 4 2" xfId="36075" xr:uid="{00000000-0005-0000-0000-000063C00000}"/>
    <cellStyle name="Percent 3 5" xfId="36000" xr:uid="{00000000-0005-0000-0000-000064C00000}"/>
    <cellStyle name="Percent 3 6" xfId="36087" xr:uid="{00000000-0005-0000-0000-000065C00000}"/>
    <cellStyle name="Percent 3_4Q16" xfId="34282" xr:uid="{00000000-0005-0000-0000-000066C00000}"/>
    <cellStyle name="Percent 4" xfId="9841" xr:uid="{00000000-0005-0000-0000-000067C00000}"/>
    <cellStyle name="Percent 4 2" xfId="9842" xr:uid="{00000000-0005-0000-0000-000068C00000}"/>
    <cellStyle name="Percent 4 2 2" xfId="34283" xr:uid="{00000000-0005-0000-0000-000069C00000}"/>
    <cellStyle name="Percent 4 2 2 2" xfId="34284" xr:uid="{00000000-0005-0000-0000-00006AC00000}"/>
    <cellStyle name="Percent 4 2 2 3" xfId="34285" xr:uid="{00000000-0005-0000-0000-00006BC00000}"/>
    <cellStyle name="Percent 4 2 2_AVA DVA EL" xfId="34286" xr:uid="{00000000-0005-0000-0000-00006CC00000}"/>
    <cellStyle name="Percent 4 2 3" xfId="34287" xr:uid="{00000000-0005-0000-0000-00006DC00000}"/>
    <cellStyle name="Percent 4 2_AVA DVA EL" xfId="34288" xr:uid="{00000000-0005-0000-0000-00006EC00000}"/>
    <cellStyle name="Percent 4 3" xfId="9843" xr:uid="{00000000-0005-0000-0000-00006FC00000}"/>
    <cellStyle name="Percent 4 3 2" xfId="9844" xr:uid="{00000000-0005-0000-0000-000070C00000}"/>
    <cellStyle name="Percent 4 3_AVA DVA EL" xfId="34289" xr:uid="{00000000-0005-0000-0000-000071C00000}"/>
    <cellStyle name="Percent 4 4" xfId="9845" xr:uid="{00000000-0005-0000-0000-000072C00000}"/>
    <cellStyle name="Percent 4 4 2" xfId="9846" xr:uid="{00000000-0005-0000-0000-000073C00000}"/>
    <cellStyle name="Percent 4 4_AVA DVA EL" xfId="34290" xr:uid="{00000000-0005-0000-0000-000074C00000}"/>
    <cellStyle name="Percent 4 5" xfId="9847" xr:uid="{00000000-0005-0000-0000-000075C00000}"/>
    <cellStyle name="Percent 4 5 2" xfId="34291" xr:uid="{00000000-0005-0000-0000-000076C00000}"/>
    <cellStyle name="Percent 4 5 3" xfId="34292" xr:uid="{00000000-0005-0000-0000-000077C00000}"/>
    <cellStyle name="Percent 4 5_AVA DVA EL" xfId="34293" xr:uid="{00000000-0005-0000-0000-000078C00000}"/>
    <cellStyle name="Percent 4 6" xfId="34294" xr:uid="{00000000-0005-0000-0000-000079C00000}"/>
    <cellStyle name="Percent 4 7" xfId="36908" xr:uid="{00000000-0005-0000-0000-00007AC00000}"/>
    <cellStyle name="Percent 4_4Q16" xfId="34295" xr:uid="{00000000-0005-0000-0000-00007BC00000}"/>
    <cellStyle name="Percent 5" xfId="9848" xr:uid="{00000000-0005-0000-0000-00007CC00000}"/>
    <cellStyle name="Percent 5 2" xfId="9849" xr:uid="{00000000-0005-0000-0000-00007DC00000}"/>
    <cellStyle name="Percent 5 2 2" xfId="34296" xr:uid="{00000000-0005-0000-0000-00007EC00000}"/>
    <cellStyle name="Percent 5 2_AVA DVA EL" xfId="34297" xr:uid="{00000000-0005-0000-0000-00007FC00000}"/>
    <cellStyle name="Percent 5 3" xfId="9850" xr:uid="{00000000-0005-0000-0000-000080C00000}"/>
    <cellStyle name="Percent 5 3 2" xfId="34298" xr:uid="{00000000-0005-0000-0000-000081C00000}"/>
    <cellStyle name="Percent 5 3 2 2" xfId="34299" xr:uid="{00000000-0005-0000-0000-000082C00000}"/>
    <cellStyle name="Percent 5 3 2 3" xfId="34300" xr:uid="{00000000-0005-0000-0000-000083C00000}"/>
    <cellStyle name="Percent 5 3 2_AVA DVA EL" xfId="34301" xr:uid="{00000000-0005-0000-0000-000084C00000}"/>
    <cellStyle name="Percent 5 3 3" xfId="34302" xr:uid="{00000000-0005-0000-0000-000085C00000}"/>
    <cellStyle name="Percent 5 3_AVA DVA EL" xfId="34303" xr:uid="{00000000-0005-0000-0000-000086C00000}"/>
    <cellStyle name="Percent 5 4" xfId="34304" xr:uid="{00000000-0005-0000-0000-000087C00000}"/>
    <cellStyle name="Percent 5_4Q16" xfId="34305" xr:uid="{00000000-0005-0000-0000-000088C00000}"/>
    <cellStyle name="Percent 6" xfId="9851" xr:uid="{00000000-0005-0000-0000-000089C00000}"/>
    <cellStyle name="Percent 6 2" xfId="9852" xr:uid="{00000000-0005-0000-0000-00008AC00000}"/>
    <cellStyle name="Percent 6 2 2" xfId="34306" xr:uid="{00000000-0005-0000-0000-00008BC00000}"/>
    <cellStyle name="Percent 6 2 2 2" xfId="34307" xr:uid="{00000000-0005-0000-0000-00008CC00000}"/>
    <cellStyle name="Percent 6 2 2 3" xfId="34308" xr:uid="{00000000-0005-0000-0000-00008DC00000}"/>
    <cellStyle name="Percent 6 2 2_AVA DVA EL" xfId="34309" xr:uid="{00000000-0005-0000-0000-00008EC00000}"/>
    <cellStyle name="Percent 6 2 3" xfId="34310" xr:uid="{00000000-0005-0000-0000-00008FC00000}"/>
    <cellStyle name="Percent 6 2_AVA DVA EL" xfId="34311" xr:uid="{00000000-0005-0000-0000-000090C00000}"/>
    <cellStyle name="Percent 6 3" xfId="9853" xr:uid="{00000000-0005-0000-0000-000091C00000}"/>
    <cellStyle name="Percent 6 3 2" xfId="34312" xr:uid="{00000000-0005-0000-0000-000092C00000}"/>
    <cellStyle name="Percent 6 3 2 2" xfId="34313" xr:uid="{00000000-0005-0000-0000-000093C00000}"/>
    <cellStyle name="Percent 6 3 2 3" xfId="34314" xr:uid="{00000000-0005-0000-0000-000094C00000}"/>
    <cellStyle name="Percent 6 3 2_AVA DVA EL" xfId="34315" xr:uid="{00000000-0005-0000-0000-000095C00000}"/>
    <cellStyle name="Percent 6 3 3" xfId="34316" xr:uid="{00000000-0005-0000-0000-000096C00000}"/>
    <cellStyle name="Percent 6 3_AVA DVA EL" xfId="34317" xr:uid="{00000000-0005-0000-0000-000097C00000}"/>
    <cellStyle name="Percent 6 4" xfId="34318" xr:uid="{00000000-0005-0000-0000-000098C00000}"/>
    <cellStyle name="Percent 6 4 2" xfId="34319" xr:uid="{00000000-0005-0000-0000-000099C00000}"/>
    <cellStyle name="Percent 6 4 3" xfId="34320" xr:uid="{00000000-0005-0000-0000-00009AC00000}"/>
    <cellStyle name="Percent 6 4_AVA DVA EL" xfId="34321" xr:uid="{00000000-0005-0000-0000-00009BC00000}"/>
    <cellStyle name="Percent 6 5" xfId="34322" xr:uid="{00000000-0005-0000-0000-00009CC00000}"/>
    <cellStyle name="Percent 6 5 2" xfId="34323" xr:uid="{00000000-0005-0000-0000-00009DC00000}"/>
    <cellStyle name="Percent 6 5 3" xfId="34324" xr:uid="{00000000-0005-0000-0000-00009EC00000}"/>
    <cellStyle name="Percent 6 5_AVA DVA EL" xfId="34325" xr:uid="{00000000-0005-0000-0000-00009FC00000}"/>
    <cellStyle name="Percent 6 6" xfId="34326" xr:uid="{00000000-0005-0000-0000-0000A0C00000}"/>
    <cellStyle name="Percent 6 6 2" xfId="34327" xr:uid="{00000000-0005-0000-0000-0000A1C00000}"/>
    <cellStyle name="Percent 6 6 3" xfId="34328" xr:uid="{00000000-0005-0000-0000-0000A2C00000}"/>
    <cellStyle name="Percent 6 6_AVA DVA EL" xfId="34329" xr:uid="{00000000-0005-0000-0000-0000A3C00000}"/>
    <cellStyle name="Percent 6 7" xfId="34330" xr:uid="{00000000-0005-0000-0000-0000A4C00000}"/>
    <cellStyle name="Percent 6 7 2" xfId="34331" xr:uid="{00000000-0005-0000-0000-0000A5C00000}"/>
    <cellStyle name="Percent 6 7 3" xfId="34332" xr:uid="{00000000-0005-0000-0000-0000A6C00000}"/>
    <cellStyle name="Percent 6 7_AVA DVA EL" xfId="34333" xr:uid="{00000000-0005-0000-0000-0000A7C00000}"/>
    <cellStyle name="Percent 6 8" xfId="34334" xr:uid="{00000000-0005-0000-0000-0000A8C00000}"/>
    <cellStyle name="Percent 6 8 2" xfId="34335" xr:uid="{00000000-0005-0000-0000-0000A9C00000}"/>
    <cellStyle name="Percent 6 8 3" xfId="34336" xr:uid="{00000000-0005-0000-0000-0000AAC00000}"/>
    <cellStyle name="Percent 6 8_AVA DVA EL" xfId="34337" xr:uid="{00000000-0005-0000-0000-0000ABC00000}"/>
    <cellStyle name="Percent 6 9" xfId="34338" xr:uid="{00000000-0005-0000-0000-0000ACC00000}"/>
    <cellStyle name="Percent 6_4Q16" xfId="34339" xr:uid="{00000000-0005-0000-0000-0000ADC00000}"/>
    <cellStyle name="Percent 7" xfId="9854" xr:uid="{00000000-0005-0000-0000-0000AEC00000}"/>
    <cellStyle name="Percent 7 2" xfId="34340" xr:uid="{00000000-0005-0000-0000-0000AFC00000}"/>
    <cellStyle name="Percent 7 3" xfId="34341" xr:uid="{00000000-0005-0000-0000-0000B0C00000}"/>
    <cellStyle name="Percent 7_AVA DVA EL" xfId="34342" xr:uid="{00000000-0005-0000-0000-0000B1C00000}"/>
    <cellStyle name="Percent 8" xfId="9855" xr:uid="{00000000-0005-0000-0000-0000B2C00000}"/>
    <cellStyle name="Percent 8 2" xfId="34343" xr:uid="{00000000-0005-0000-0000-0000B3C00000}"/>
    <cellStyle name="Percent 8 3" xfId="34344" xr:uid="{00000000-0005-0000-0000-0000B4C00000}"/>
    <cellStyle name="Percent 8_AVA DVA EL" xfId="34345" xr:uid="{00000000-0005-0000-0000-0000B5C00000}"/>
    <cellStyle name="Percent 9" xfId="34346" xr:uid="{00000000-0005-0000-0000-0000B6C00000}"/>
    <cellStyle name="Percent 9 2" xfId="34347" xr:uid="{00000000-0005-0000-0000-0000B7C00000}"/>
    <cellStyle name="Percent 9 3" xfId="34348" xr:uid="{00000000-0005-0000-0000-0000B8C00000}"/>
    <cellStyle name="Percent 9 4" xfId="51194" xr:uid="{00000000-0005-0000-0000-0000B9C00000}"/>
    <cellStyle name="Percent 9_AVA DVA EL" xfId="34349" xr:uid="{00000000-0005-0000-0000-0000BAC00000}"/>
    <cellStyle name="Percent Hard" xfId="34350" xr:uid="{00000000-0005-0000-0000-0000BBC00000}"/>
    <cellStyle name="Percent Hard 2" xfId="34351" xr:uid="{00000000-0005-0000-0000-0000BCC00000}"/>
    <cellStyle name="Percent Hard 2 2" xfId="34352" xr:uid="{00000000-0005-0000-0000-0000BDC00000}"/>
    <cellStyle name="Percent Hard 2 3" xfId="34353" xr:uid="{00000000-0005-0000-0000-0000BEC00000}"/>
    <cellStyle name="Percent Hard 2 4" xfId="51195" xr:uid="{00000000-0005-0000-0000-0000BFC00000}"/>
    <cellStyle name="Percent Hard 2_AVA DVA EL" xfId="34354" xr:uid="{00000000-0005-0000-0000-0000C0C00000}"/>
    <cellStyle name="Percent Hard 3" xfId="34355" xr:uid="{00000000-0005-0000-0000-0000C1C00000}"/>
    <cellStyle name="Percent Hard 4" xfId="34356" xr:uid="{00000000-0005-0000-0000-0000C2C00000}"/>
    <cellStyle name="Percent Hard_AVA DVA EL" xfId="34357" xr:uid="{00000000-0005-0000-0000-0000C3C00000}"/>
    <cellStyle name="Percent*" xfId="34358" xr:uid="{00000000-0005-0000-0000-0000C4C00000}"/>
    <cellStyle name="Percent* 2" xfId="34359" xr:uid="{00000000-0005-0000-0000-0000C5C00000}"/>
    <cellStyle name="Percent* 3" xfId="34360" xr:uid="{00000000-0005-0000-0000-0000C6C00000}"/>
    <cellStyle name="Percent*_AVA DVA EL" xfId="34361" xr:uid="{00000000-0005-0000-0000-0000C7C00000}"/>
    <cellStyle name="Percentneg" xfId="9856" xr:uid="{00000000-0005-0000-0000-0000C9C00000}"/>
    <cellStyle name="Percentneg 2" xfId="34362" xr:uid="{00000000-0005-0000-0000-0000CAC00000}"/>
    <cellStyle name="Percentneg 2 2" xfId="51196" xr:uid="{00000000-0005-0000-0000-0000CBC00000}"/>
    <cellStyle name="Percentneg_3. Chng in credit spreads" xfId="51197" xr:uid="{00000000-0005-0000-0000-0000CCC00000}"/>
    <cellStyle name="Percentuale_INV2" xfId="34363" xr:uid="{00000000-0005-0000-0000-0000CDC00000}"/>
    <cellStyle name="Porcentual 2" xfId="9857" xr:uid="{00000000-0005-0000-0000-0000CEC00000}"/>
    <cellStyle name="Porcentual 2 2" xfId="9858" xr:uid="{00000000-0005-0000-0000-0000CFC00000}"/>
    <cellStyle name="Porcentual 2 2 2" xfId="9859" xr:uid="{00000000-0005-0000-0000-0000D0C00000}"/>
    <cellStyle name="Porcentual 2 2 2 2" xfId="34364" xr:uid="{00000000-0005-0000-0000-0000D1C00000}"/>
    <cellStyle name="Porcentual 2 2 2_AVA DVA EL" xfId="34365" xr:uid="{00000000-0005-0000-0000-0000D2C00000}"/>
    <cellStyle name="Porcentual 2 2 3" xfId="9860" xr:uid="{00000000-0005-0000-0000-0000D3C00000}"/>
    <cellStyle name="Porcentual 2 2 3 2" xfId="34366" xr:uid="{00000000-0005-0000-0000-0000D4C00000}"/>
    <cellStyle name="Porcentual 2 2 3_AVA DVA EL" xfId="34367" xr:uid="{00000000-0005-0000-0000-0000D5C00000}"/>
    <cellStyle name="Porcentual 2 2 4" xfId="34368" xr:uid="{00000000-0005-0000-0000-0000D6C00000}"/>
    <cellStyle name="Porcentual 2 2_4Q16" xfId="34369" xr:uid="{00000000-0005-0000-0000-0000D7C00000}"/>
    <cellStyle name="Porcentual 2 3" xfId="9861" xr:uid="{00000000-0005-0000-0000-0000D8C00000}"/>
    <cellStyle name="Porcentual 2 3 2" xfId="34370" xr:uid="{00000000-0005-0000-0000-0000D9C00000}"/>
    <cellStyle name="Porcentual 2 3_AVA DVA EL" xfId="34371" xr:uid="{00000000-0005-0000-0000-0000DAC00000}"/>
    <cellStyle name="Porcentual 2 4" xfId="9862" xr:uid="{00000000-0005-0000-0000-0000DBC00000}"/>
    <cellStyle name="Porcentual 2 4 2" xfId="34372" xr:uid="{00000000-0005-0000-0000-0000DCC00000}"/>
    <cellStyle name="Porcentual 2 4_AVA DVA EL" xfId="34373" xr:uid="{00000000-0005-0000-0000-0000DDC00000}"/>
    <cellStyle name="Porcentual 2 5" xfId="34374" xr:uid="{00000000-0005-0000-0000-0000DEC00000}"/>
    <cellStyle name="Porcentual 2_4Q16" xfId="34375" xr:uid="{00000000-0005-0000-0000-0000DFC00000}"/>
    <cellStyle name="Price" xfId="9863" xr:uid="{00000000-0005-0000-0000-0000E0C00000}"/>
    <cellStyle name="Price 2" xfId="34376" xr:uid="{00000000-0005-0000-0000-0000E1C00000}"/>
    <cellStyle name="Price_A02" xfId="55648" xr:uid="{94A0BF1A-69CB-4E18-8C7E-532A97498FAE}"/>
    <cellStyle name="Profit figure" xfId="34377" xr:uid="{00000000-0005-0000-0000-0000E4C00000}"/>
    <cellStyle name="Profit figure 2" xfId="34378" xr:uid="{00000000-0005-0000-0000-0000E5C00000}"/>
    <cellStyle name="Profit figure 2 2" xfId="34379" xr:uid="{00000000-0005-0000-0000-0000E6C00000}"/>
    <cellStyle name="Profit figure 2 3" xfId="34380" xr:uid="{00000000-0005-0000-0000-0000E7C00000}"/>
    <cellStyle name="Profit figure 2_AVA DVA EL" xfId="34381" xr:uid="{00000000-0005-0000-0000-0000E8C00000}"/>
    <cellStyle name="Profit figure 3" xfId="34382" xr:uid="{00000000-0005-0000-0000-0000E9C00000}"/>
    <cellStyle name="Profit figure 4" xfId="34383" xr:uid="{00000000-0005-0000-0000-0000EAC00000}"/>
    <cellStyle name="Profit figure_3. Chng in credit spreads" xfId="51198" xr:uid="{00000000-0005-0000-0000-0000EBC00000}"/>
    <cellStyle name="Prosent 10" xfId="9864" xr:uid="{00000000-0005-0000-0000-0000ECC00000}"/>
    <cellStyle name="Prosent 10 2" xfId="9865" xr:uid="{00000000-0005-0000-0000-0000EDC00000}"/>
    <cellStyle name="Prosent 10 2 2" xfId="9866" xr:uid="{00000000-0005-0000-0000-0000EEC00000}"/>
    <cellStyle name="Prosent 10 2 2 2" xfId="51199" xr:uid="{00000000-0005-0000-0000-0000EFC00000}"/>
    <cellStyle name="Prosent 10 2 3" xfId="51200" xr:uid="{00000000-0005-0000-0000-0000F0C00000}"/>
    <cellStyle name="Prosent 10 2_3. Chng in credit spreads" xfId="51201" xr:uid="{00000000-0005-0000-0000-0000F1C00000}"/>
    <cellStyle name="Prosent 10 3" xfId="9867" xr:uid="{00000000-0005-0000-0000-0000F2C00000}"/>
    <cellStyle name="Prosent 10 3 2" xfId="36573" xr:uid="{00000000-0005-0000-0000-0000F3C00000}"/>
    <cellStyle name="Prosent 10 3 3" xfId="36123" xr:uid="{00000000-0005-0000-0000-0000F4C00000}"/>
    <cellStyle name="Prosent 10 4" xfId="9868" xr:uid="{00000000-0005-0000-0000-0000F5C00000}"/>
    <cellStyle name="Prosent 10 4 2" xfId="36577" xr:uid="{00000000-0005-0000-0000-0000F6C00000}"/>
    <cellStyle name="Prosent 10 4 3" xfId="36236" xr:uid="{00000000-0005-0000-0000-0000F7C00000}"/>
    <cellStyle name="Prosent 10 5" xfId="36301" xr:uid="{00000000-0005-0000-0000-0000F8C00000}"/>
    <cellStyle name="Prosent 10 5 2" xfId="36600" xr:uid="{00000000-0005-0000-0000-0000F9C00000}"/>
    <cellStyle name="Prosent 10 6" xfId="36909" xr:uid="{00000000-0005-0000-0000-0000FAC00000}"/>
    <cellStyle name="Prosent 10_3. Chng in credit spreads" xfId="51202" xr:uid="{00000000-0005-0000-0000-0000FBC00000}"/>
    <cellStyle name="Prosent 11" xfId="9869" xr:uid="{00000000-0005-0000-0000-0000FCC00000}"/>
    <cellStyle name="Prosent 11 2" xfId="9870" xr:uid="{00000000-0005-0000-0000-0000FDC00000}"/>
    <cellStyle name="Prosent 11 2 2" xfId="9871" xr:uid="{00000000-0005-0000-0000-0000FEC00000}"/>
    <cellStyle name="Prosent 11 2 2 2" xfId="36153" xr:uid="{00000000-0005-0000-0000-0000FFC00000}"/>
    <cellStyle name="Prosent 11 2 3" xfId="36532" xr:uid="{00000000-0005-0000-0000-000000C10000}"/>
    <cellStyle name="Prosent 11 2_CR4_19" xfId="9872" xr:uid="{00000000-0005-0000-0000-000001C10000}"/>
    <cellStyle name="Prosent 11 3" xfId="9873" xr:uid="{00000000-0005-0000-0000-000002C10000}"/>
    <cellStyle name="Prosent 11 3 2" xfId="36183" xr:uid="{00000000-0005-0000-0000-000003C10000}"/>
    <cellStyle name="Prosent 11 4" xfId="36126" xr:uid="{00000000-0005-0000-0000-000004C10000}"/>
    <cellStyle name="Prosent 11_3. Chng in credit spreads" xfId="51203" xr:uid="{00000000-0005-0000-0000-000005C10000}"/>
    <cellStyle name="Prosent 12" xfId="9874" xr:uid="{00000000-0005-0000-0000-000006C10000}"/>
    <cellStyle name="Prosent 12 2" xfId="9875" xr:uid="{00000000-0005-0000-0000-000007C10000}"/>
    <cellStyle name="Prosent 12 2 2" xfId="9876" xr:uid="{00000000-0005-0000-0000-000008C10000}"/>
    <cellStyle name="Prosent 12 2 2 2" xfId="36156" xr:uid="{00000000-0005-0000-0000-000009C10000}"/>
    <cellStyle name="Prosent 12 2 2 2 2" xfId="51204" xr:uid="{00000000-0005-0000-0000-00000AC10000}"/>
    <cellStyle name="Prosent 12 2 2 2 2 2" xfId="51205" xr:uid="{00000000-0005-0000-0000-00000BC10000}"/>
    <cellStyle name="Prosent 12 2 2 2 3" xfId="51206" xr:uid="{00000000-0005-0000-0000-00000CC10000}"/>
    <cellStyle name="Prosent 12 2 2 2 3 2" xfId="51207" xr:uid="{00000000-0005-0000-0000-00000DC10000}"/>
    <cellStyle name="Prosent 12 2 2 2 4" xfId="51208" xr:uid="{00000000-0005-0000-0000-00000EC10000}"/>
    <cellStyle name="Prosent 12 2 2 2_3. Chng in credit spreads" xfId="51209" xr:uid="{00000000-0005-0000-0000-00000FC10000}"/>
    <cellStyle name="Prosent 12 2 2 3" xfId="51210" xr:uid="{00000000-0005-0000-0000-000010C10000}"/>
    <cellStyle name="Prosent 12 2 2 3 2" xfId="51211" xr:uid="{00000000-0005-0000-0000-000011C10000}"/>
    <cellStyle name="Prosent 12 2 2 4" xfId="51212" xr:uid="{00000000-0005-0000-0000-000012C10000}"/>
    <cellStyle name="Prosent 12 2 2 4 2" xfId="51213" xr:uid="{00000000-0005-0000-0000-000013C10000}"/>
    <cellStyle name="Prosent 12 2 2 5" xfId="51214" xr:uid="{00000000-0005-0000-0000-000014C10000}"/>
    <cellStyle name="Prosent 12 2 2_3. Chng in credit spreads" xfId="51215" xr:uid="{00000000-0005-0000-0000-000015C10000}"/>
    <cellStyle name="Prosent 12 2 3" xfId="36533" xr:uid="{00000000-0005-0000-0000-000016C10000}"/>
    <cellStyle name="Prosent 12 2 3 2" xfId="51216" xr:uid="{00000000-0005-0000-0000-000017C10000}"/>
    <cellStyle name="Prosent 12 2 3 2 2" xfId="51217" xr:uid="{00000000-0005-0000-0000-000018C10000}"/>
    <cellStyle name="Prosent 12 2 3 2 2 2" xfId="51218" xr:uid="{00000000-0005-0000-0000-000019C10000}"/>
    <cellStyle name="Prosent 12 2 3 2 3" xfId="51219" xr:uid="{00000000-0005-0000-0000-00001AC10000}"/>
    <cellStyle name="Prosent 12 2 3 2 3 2" xfId="51220" xr:uid="{00000000-0005-0000-0000-00001BC10000}"/>
    <cellStyle name="Prosent 12 2 3 2 4" xfId="51221" xr:uid="{00000000-0005-0000-0000-00001CC10000}"/>
    <cellStyle name="Prosent 12 2 3 2_3. Chng in credit spreads" xfId="51222" xr:uid="{00000000-0005-0000-0000-00001DC10000}"/>
    <cellStyle name="Prosent 12 2 3 3" xfId="51223" xr:uid="{00000000-0005-0000-0000-00001EC10000}"/>
    <cellStyle name="Prosent 12 2 3 3 2" xfId="51224" xr:uid="{00000000-0005-0000-0000-00001FC10000}"/>
    <cellStyle name="Prosent 12 2 3 4" xfId="51225" xr:uid="{00000000-0005-0000-0000-000020C10000}"/>
    <cellStyle name="Prosent 12 2 3 4 2" xfId="51226" xr:uid="{00000000-0005-0000-0000-000021C10000}"/>
    <cellStyle name="Prosent 12 2 3 5" xfId="51227" xr:uid="{00000000-0005-0000-0000-000022C10000}"/>
    <cellStyle name="Prosent 12 2 3_3. Chng in credit spreads" xfId="51228" xr:uid="{00000000-0005-0000-0000-000023C10000}"/>
    <cellStyle name="Prosent 12 2 4" xfId="51229" xr:uid="{00000000-0005-0000-0000-000024C10000}"/>
    <cellStyle name="Prosent 12 2 4 2" xfId="51230" xr:uid="{00000000-0005-0000-0000-000025C10000}"/>
    <cellStyle name="Prosent 12 2 4 2 2" xfId="51231" xr:uid="{00000000-0005-0000-0000-000026C10000}"/>
    <cellStyle name="Prosent 12 2 4 3" xfId="51232" xr:uid="{00000000-0005-0000-0000-000027C10000}"/>
    <cellStyle name="Prosent 12 2 4 3 2" xfId="51233" xr:uid="{00000000-0005-0000-0000-000028C10000}"/>
    <cellStyle name="Prosent 12 2 4 4" xfId="51234" xr:uid="{00000000-0005-0000-0000-000029C10000}"/>
    <cellStyle name="Prosent 12 2 4_3. Chng in credit spreads" xfId="51235" xr:uid="{00000000-0005-0000-0000-00002AC10000}"/>
    <cellStyle name="Prosent 12 2 5" xfId="51236" xr:uid="{00000000-0005-0000-0000-00002BC10000}"/>
    <cellStyle name="Prosent 12 2 5 2" xfId="51237" xr:uid="{00000000-0005-0000-0000-00002CC10000}"/>
    <cellStyle name="Prosent 12 2 6" xfId="51238" xr:uid="{00000000-0005-0000-0000-00002DC10000}"/>
    <cellStyle name="Prosent 12 2 6 2" xfId="51239" xr:uid="{00000000-0005-0000-0000-00002EC10000}"/>
    <cellStyle name="Prosent 12 2 7" xfId="51240" xr:uid="{00000000-0005-0000-0000-00002FC10000}"/>
    <cellStyle name="Prosent 12 2_3. Chng in credit spreads" xfId="51241" xr:uid="{00000000-0005-0000-0000-000030C10000}"/>
    <cellStyle name="Prosent 12 3" xfId="36186" xr:uid="{00000000-0005-0000-0000-000031C10000}"/>
    <cellStyle name="Prosent 12 3 2" xfId="51242" xr:uid="{00000000-0005-0000-0000-000032C10000}"/>
    <cellStyle name="Prosent 12 3 2 2" xfId="51243" xr:uid="{00000000-0005-0000-0000-000033C10000}"/>
    <cellStyle name="Prosent 12 3 2 2 2" xfId="51244" xr:uid="{00000000-0005-0000-0000-000034C10000}"/>
    <cellStyle name="Prosent 12 3 2 2 2 2" xfId="51245" xr:uid="{00000000-0005-0000-0000-000035C10000}"/>
    <cellStyle name="Prosent 12 3 2 2 3" xfId="51246" xr:uid="{00000000-0005-0000-0000-000036C10000}"/>
    <cellStyle name="Prosent 12 3 2 2 3 2" xfId="51247" xr:uid="{00000000-0005-0000-0000-000037C10000}"/>
    <cellStyle name="Prosent 12 3 2 2 4" xfId="51248" xr:uid="{00000000-0005-0000-0000-000038C10000}"/>
    <cellStyle name="Prosent 12 3 2 2_3. Chng in credit spreads" xfId="51249" xr:uid="{00000000-0005-0000-0000-000039C10000}"/>
    <cellStyle name="Prosent 12 3 2 3" xfId="51250" xr:uid="{00000000-0005-0000-0000-00003AC10000}"/>
    <cellStyle name="Prosent 12 3 2 3 2" xfId="51251" xr:uid="{00000000-0005-0000-0000-00003BC10000}"/>
    <cellStyle name="Prosent 12 3 2 4" xfId="51252" xr:uid="{00000000-0005-0000-0000-00003CC10000}"/>
    <cellStyle name="Prosent 12 3 2 4 2" xfId="51253" xr:uid="{00000000-0005-0000-0000-00003DC10000}"/>
    <cellStyle name="Prosent 12 3 2 5" xfId="51254" xr:uid="{00000000-0005-0000-0000-00003EC10000}"/>
    <cellStyle name="Prosent 12 3 2_3. Chng in credit spreads" xfId="51255" xr:uid="{00000000-0005-0000-0000-00003FC10000}"/>
    <cellStyle name="Prosent 12 3 3" xfId="51256" xr:uid="{00000000-0005-0000-0000-000040C10000}"/>
    <cellStyle name="Prosent 12 3 3 2" xfId="51257" xr:uid="{00000000-0005-0000-0000-000041C10000}"/>
    <cellStyle name="Prosent 12 3 3 2 2" xfId="51258" xr:uid="{00000000-0005-0000-0000-000042C10000}"/>
    <cellStyle name="Prosent 12 3 3 2 2 2" xfId="51259" xr:uid="{00000000-0005-0000-0000-000043C10000}"/>
    <cellStyle name="Prosent 12 3 3 2 3" xfId="51260" xr:uid="{00000000-0005-0000-0000-000044C10000}"/>
    <cellStyle name="Prosent 12 3 3 2 3 2" xfId="51261" xr:uid="{00000000-0005-0000-0000-000045C10000}"/>
    <cellStyle name="Prosent 12 3 3 2 4" xfId="51262" xr:uid="{00000000-0005-0000-0000-000046C10000}"/>
    <cellStyle name="Prosent 12 3 3 2_3. Chng in credit spreads" xfId="51263" xr:uid="{00000000-0005-0000-0000-000047C10000}"/>
    <cellStyle name="Prosent 12 3 3 3" xfId="51264" xr:uid="{00000000-0005-0000-0000-000048C10000}"/>
    <cellStyle name="Prosent 12 3 3 3 2" xfId="51265" xr:uid="{00000000-0005-0000-0000-000049C10000}"/>
    <cellStyle name="Prosent 12 3 3 4" xfId="51266" xr:uid="{00000000-0005-0000-0000-00004AC10000}"/>
    <cellStyle name="Prosent 12 3 3 4 2" xfId="51267" xr:uid="{00000000-0005-0000-0000-00004BC10000}"/>
    <cellStyle name="Prosent 12 3 3 5" xfId="51268" xr:uid="{00000000-0005-0000-0000-00004CC10000}"/>
    <cellStyle name="Prosent 12 3 3_3. Chng in credit spreads" xfId="51269" xr:uid="{00000000-0005-0000-0000-00004DC10000}"/>
    <cellStyle name="Prosent 12 3 4" xfId="51270" xr:uid="{00000000-0005-0000-0000-00004EC10000}"/>
    <cellStyle name="Prosent 12 3 4 2" xfId="51271" xr:uid="{00000000-0005-0000-0000-00004FC10000}"/>
    <cellStyle name="Prosent 12 3 4 2 2" xfId="51272" xr:uid="{00000000-0005-0000-0000-000050C10000}"/>
    <cellStyle name="Prosent 12 3 4 3" xfId="51273" xr:uid="{00000000-0005-0000-0000-000051C10000}"/>
    <cellStyle name="Prosent 12 3 4 3 2" xfId="51274" xr:uid="{00000000-0005-0000-0000-000052C10000}"/>
    <cellStyle name="Prosent 12 3 4 4" xfId="51275" xr:uid="{00000000-0005-0000-0000-000053C10000}"/>
    <cellStyle name="Prosent 12 3 4_3. Chng in credit spreads" xfId="51276" xr:uid="{00000000-0005-0000-0000-000054C10000}"/>
    <cellStyle name="Prosent 12 3 5" xfId="51277" xr:uid="{00000000-0005-0000-0000-000055C10000}"/>
    <cellStyle name="Prosent 12 3 5 2" xfId="51278" xr:uid="{00000000-0005-0000-0000-000056C10000}"/>
    <cellStyle name="Prosent 12 3 6" xfId="51279" xr:uid="{00000000-0005-0000-0000-000057C10000}"/>
    <cellStyle name="Prosent 12 3 6 2" xfId="51280" xr:uid="{00000000-0005-0000-0000-000058C10000}"/>
    <cellStyle name="Prosent 12 3 7" xfId="51281" xr:uid="{00000000-0005-0000-0000-000059C10000}"/>
    <cellStyle name="Prosent 12 3_3. Chng in credit spreads" xfId="51282" xr:uid="{00000000-0005-0000-0000-00005AC10000}"/>
    <cellStyle name="Prosent 12 4" xfId="36129" xr:uid="{00000000-0005-0000-0000-00005BC10000}"/>
    <cellStyle name="Prosent 12 4 2" xfId="51283" xr:uid="{00000000-0005-0000-0000-00005CC10000}"/>
    <cellStyle name="Prosent 12 4 2 2" xfId="51284" xr:uid="{00000000-0005-0000-0000-00005DC10000}"/>
    <cellStyle name="Prosent 12 4 2 2 2" xfId="51285" xr:uid="{00000000-0005-0000-0000-00005EC10000}"/>
    <cellStyle name="Prosent 12 4 2 3" xfId="51286" xr:uid="{00000000-0005-0000-0000-00005FC10000}"/>
    <cellStyle name="Prosent 12 4 2 3 2" xfId="51287" xr:uid="{00000000-0005-0000-0000-000060C10000}"/>
    <cellStyle name="Prosent 12 4 2 4" xfId="51288" xr:uid="{00000000-0005-0000-0000-000061C10000}"/>
    <cellStyle name="Prosent 12 4 2_3. Chng in credit spreads" xfId="51289" xr:uid="{00000000-0005-0000-0000-000062C10000}"/>
    <cellStyle name="Prosent 12 4 3" xfId="51290" xr:uid="{00000000-0005-0000-0000-000063C10000}"/>
    <cellStyle name="Prosent 12 4 3 2" xfId="51291" xr:uid="{00000000-0005-0000-0000-000064C10000}"/>
    <cellStyle name="Prosent 12 4 4" xfId="51292" xr:uid="{00000000-0005-0000-0000-000065C10000}"/>
    <cellStyle name="Prosent 12 4 4 2" xfId="51293" xr:uid="{00000000-0005-0000-0000-000066C10000}"/>
    <cellStyle name="Prosent 12 4 5" xfId="51294" xr:uid="{00000000-0005-0000-0000-000067C10000}"/>
    <cellStyle name="Prosent 12 4_3. Chng in credit spreads" xfId="51295" xr:uid="{00000000-0005-0000-0000-000068C10000}"/>
    <cellStyle name="Prosent 12 5" xfId="51296" xr:uid="{00000000-0005-0000-0000-000069C10000}"/>
    <cellStyle name="Prosent 12 5 2" xfId="51297" xr:uid="{00000000-0005-0000-0000-00006AC10000}"/>
    <cellStyle name="Prosent 12 5 2 2" xfId="51298" xr:uid="{00000000-0005-0000-0000-00006BC10000}"/>
    <cellStyle name="Prosent 12 5 2 2 2" xfId="51299" xr:uid="{00000000-0005-0000-0000-00006CC10000}"/>
    <cellStyle name="Prosent 12 5 2 3" xfId="51300" xr:uid="{00000000-0005-0000-0000-00006DC10000}"/>
    <cellStyle name="Prosent 12 5 2 3 2" xfId="51301" xr:uid="{00000000-0005-0000-0000-00006EC10000}"/>
    <cellStyle name="Prosent 12 5 2 4" xfId="51302" xr:uid="{00000000-0005-0000-0000-00006FC10000}"/>
    <cellStyle name="Prosent 12 5 2_3. Chng in credit spreads" xfId="51303" xr:uid="{00000000-0005-0000-0000-000070C10000}"/>
    <cellStyle name="Prosent 12 5 3" xfId="51304" xr:uid="{00000000-0005-0000-0000-000071C10000}"/>
    <cellStyle name="Prosent 12 5 3 2" xfId="51305" xr:uid="{00000000-0005-0000-0000-000072C10000}"/>
    <cellStyle name="Prosent 12 5 4" xfId="51306" xr:uid="{00000000-0005-0000-0000-000073C10000}"/>
    <cellStyle name="Prosent 12 5 4 2" xfId="51307" xr:uid="{00000000-0005-0000-0000-000074C10000}"/>
    <cellStyle name="Prosent 12 5 5" xfId="51308" xr:uid="{00000000-0005-0000-0000-000075C10000}"/>
    <cellStyle name="Prosent 12 5_3. Chng in credit spreads" xfId="51309" xr:uid="{00000000-0005-0000-0000-000076C10000}"/>
    <cellStyle name="Prosent 12 6" xfId="51310" xr:uid="{00000000-0005-0000-0000-000077C10000}"/>
    <cellStyle name="Prosent 12 6 2" xfId="51311" xr:uid="{00000000-0005-0000-0000-000078C10000}"/>
    <cellStyle name="Prosent 12 6 2 2" xfId="51312" xr:uid="{00000000-0005-0000-0000-000079C10000}"/>
    <cellStyle name="Prosent 12 6 3" xfId="51313" xr:uid="{00000000-0005-0000-0000-00007AC10000}"/>
    <cellStyle name="Prosent 12 6 3 2" xfId="51314" xr:uid="{00000000-0005-0000-0000-00007BC10000}"/>
    <cellStyle name="Prosent 12 6 4" xfId="51315" xr:uid="{00000000-0005-0000-0000-00007CC10000}"/>
    <cellStyle name="Prosent 12 6_3. Chng in credit spreads" xfId="51316" xr:uid="{00000000-0005-0000-0000-00007DC10000}"/>
    <cellStyle name="Prosent 12 7" xfId="51317" xr:uid="{00000000-0005-0000-0000-00007EC10000}"/>
    <cellStyle name="Prosent 12 7 2" xfId="51318" xr:uid="{00000000-0005-0000-0000-00007FC10000}"/>
    <cellStyle name="Prosent 12 8" xfId="51319" xr:uid="{00000000-0005-0000-0000-000080C10000}"/>
    <cellStyle name="Prosent 12 8 2" xfId="51320" xr:uid="{00000000-0005-0000-0000-000081C10000}"/>
    <cellStyle name="Prosent 12 9" xfId="51321" xr:uid="{00000000-0005-0000-0000-000082C10000}"/>
    <cellStyle name="Prosent 12_3. Chng in credit spreads" xfId="51322" xr:uid="{00000000-0005-0000-0000-000083C10000}"/>
    <cellStyle name="Prosent 13" xfId="9877" xr:uid="{00000000-0005-0000-0000-000084C10000}"/>
    <cellStyle name="Prosent 13 2" xfId="9878" xr:uid="{00000000-0005-0000-0000-000085C10000}"/>
    <cellStyle name="Prosent 13 2 2" xfId="36190" xr:uid="{00000000-0005-0000-0000-000086C10000}"/>
    <cellStyle name="Prosent 13 3" xfId="36534" xr:uid="{00000000-0005-0000-0000-000087C10000}"/>
    <cellStyle name="Prosent 13_3. Chng in credit spreads" xfId="51323" xr:uid="{00000000-0005-0000-0000-000088C10000}"/>
    <cellStyle name="Prosent 14" xfId="34384" xr:uid="{00000000-0005-0000-0000-000089C10000}"/>
    <cellStyle name="Prosent 14 2" xfId="36579" xr:uid="{00000000-0005-0000-0000-00008AC10000}"/>
    <cellStyle name="Prosent 14 3" xfId="36238" xr:uid="{00000000-0005-0000-0000-00008BC10000}"/>
    <cellStyle name="Prosent 15" xfId="40245" xr:uid="{00000000-0005-0000-0000-00008CC10000}"/>
    <cellStyle name="Prosent 15 2" xfId="51324" xr:uid="{00000000-0005-0000-0000-00008DC10000}"/>
    <cellStyle name="Prosent 15 2 2" xfId="51325" xr:uid="{00000000-0005-0000-0000-00008EC10000}"/>
    <cellStyle name="Prosent 15 2 2 2" xfId="51326" xr:uid="{00000000-0005-0000-0000-00008FC10000}"/>
    <cellStyle name="Prosent 15 2 2 2 2" xfId="51327" xr:uid="{00000000-0005-0000-0000-000090C10000}"/>
    <cellStyle name="Prosent 15 2 2 3" xfId="51328" xr:uid="{00000000-0005-0000-0000-000091C10000}"/>
    <cellStyle name="Prosent 15 2 2 3 2" xfId="51329" xr:uid="{00000000-0005-0000-0000-000092C10000}"/>
    <cellStyle name="Prosent 15 2 2 4" xfId="51330" xr:uid="{00000000-0005-0000-0000-000093C10000}"/>
    <cellStyle name="Prosent 15 2 2_3. Chng in credit spreads" xfId="51331" xr:uid="{00000000-0005-0000-0000-000094C10000}"/>
    <cellStyle name="Prosent 15 2 3" xfId="51332" xr:uid="{00000000-0005-0000-0000-000095C10000}"/>
    <cellStyle name="Prosent 15 2 3 2" xfId="51333" xr:uid="{00000000-0005-0000-0000-000096C10000}"/>
    <cellStyle name="Prosent 15 2 4" xfId="51334" xr:uid="{00000000-0005-0000-0000-000097C10000}"/>
    <cellStyle name="Prosent 15 2 4 2" xfId="51335" xr:uid="{00000000-0005-0000-0000-000098C10000}"/>
    <cellStyle name="Prosent 15 2 5" xfId="51336" xr:uid="{00000000-0005-0000-0000-000099C10000}"/>
    <cellStyle name="Prosent 15 2_3. Chng in credit spreads" xfId="51337" xr:uid="{00000000-0005-0000-0000-00009AC10000}"/>
    <cellStyle name="Prosent 15 3" xfId="51338" xr:uid="{00000000-0005-0000-0000-00009BC10000}"/>
    <cellStyle name="Prosent 15 3 2" xfId="51339" xr:uid="{00000000-0005-0000-0000-00009CC10000}"/>
    <cellStyle name="Prosent 15 3 2 2" xfId="51340" xr:uid="{00000000-0005-0000-0000-00009DC10000}"/>
    <cellStyle name="Prosent 15 3 2 2 2" xfId="51341" xr:uid="{00000000-0005-0000-0000-00009EC10000}"/>
    <cellStyle name="Prosent 15 3 2 3" xfId="51342" xr:uid="{00000000-0005-0000-0000-00009FC10000}"/>
    <cellStyle name="Prosent 15 3 2 3 2" xfId="51343" xr:uid="{00000000-0005-0000-0000-0000A0C10000}"/>
    <cellStyle name="Prosent 15 3 2 4" xfId="51344" xr:uid="{00000000-0005-0000-0000-0000A1C10000}"/>
    <cellStyle name="Prosent 15 3 2_3. Chng in credit spreads" xfId="51345" xr:uid="{00000000-0005-0000-0000-0000A2C10000}"/>
    <cellStyle name="Prosent 15 3 3" xfId="51346" xr:uid="{00000000-0005-0000-0000-0000A3C10000}"/>
    <cellStyle name="Prosent 15 3 3 2" xfId="51347" xr:uid="{00000000-0005-0000-0000-0000A4C10000}"/>
    <cellStyle name="Prosent 15 3 4" xfId="51348" xr:uid="{00000000-0005-0000-0000-0000A5C10000}"/>
    <cellStyle name="Prosent 15 3 4 2" xfId="51349" xr:uid="{00000000-0005-0000-0000-0000A6C10000}"/>
    <cellStyle name="Prosent 15 3 5" xfId="51350" xr:uid="{00000000-0005-0000-0000-0000A7C10000}"/>
    <cellStyle name="Prosent 15 3_3. Chng in credit spreads" xfId="51351" xr:uid="{00000000-0005-0000-0000-0000A8C10000}"/>
    <cellStyle name="Prosent 15 4" xfId="51352" xr:uid="{00000000-0005-0000-0000-0000A9C10000}"/>
    <cellStyle name="Prosent 15 4 2" xfId="51353" xr:uid="{00000000-0005-0000-0000-0000AAC10000}"/>
    <cellStyle name="Prosent 15 4 2 2" xfId="51354" xr:uid="{00000000-0005-0000-0000-0000ABC10000}"/>
    <cellStyle name="Prosent 15 4 3" xfId="51355" xr:uid="{00000000-0005-0000-0000-0000ACC10000}"/>
    <cellStyle name="Prosent 15 4 3 2" xfId="51356" xr:uid="{00000000-0005-0000-0000-0000ADC10000}"/>
    <cellStyle name="Prosent 15 4 4" xfId="51357" xr:uid="{00000000-0005-0000-0000-0000AEC10000}"/>
    <cellStyle name="Prosent 15 4_3. Chng in credit spreads" xfId="51358" xr:uid="{00000000-0005-0000-0000-0000AFC10000}"/>
    <cellStyle name="Prosent 15 5" xfId="51359" xr:uid="{00000000-0005-0000-0000-0000B0C10000}"/>
    <cellStyle name="Prosent 15 5 2" xfId="51360" xr:uid="{00000000-0005-0000-0000-0000B1C10000}"/>
    <cellStyle name="Prosent 15 6" xfId="51361" xr:uid="{00000000-0005-0000-0000-0000B2C10000}"/>
    <cellStyle name="Prosent 15 6 2" xfId="51362" xr:uid="{00000000-0005-0000-0000-0000B3C10000}"/>
    <cellStyle name="Prosent 15 7" xfId="51363" xr:uid="{00000000-0005-0000-0000-0000B4C10000}"/>
    <cellStyle name="Prosent 15_3. Chng in credit spreads" xfId="51364" xr:uid="{00000000-0005-0000-0000-0000B5C10000}"/>
    <cellStyle name="Prosent 16" xfId="51365" xr:uid="{00000000-0005-0000-0000-0000B6C10000}"/>
    <cellStyle name="Prosent 16 2" xfId="51366" xr:uid="{00000000-0005-0000-0000-0000B7C10000}"/>
    <cellStyle name="Prosent 16 2 2" xfId="51367" xr:uid="{00000000-0005-0000-0000-0000B8C10000}"/>
    <cellStyle name="Prosent 16 3" xfId="51368" xr:uid="{00000000-0005-0000-0000-0000B9C10000}"/>
    <cellStyle name="Prosent 16 3 2" xfId="51369" xr:uid="{00000000-0005-0000-0000-0000BAC10000}"/>
    <cellStyle name="Prosent 16 4" xfId="51370" xr:uid="{00000000-0005-0000-0000-0000BBC10000}"/>
    <cellStyle name="Prosent 16_3. Chng in credit spreads" xfId="51371" xr:uid="{00000000-0005-0000-0000-0000BCC10000}"/>
    <cellStyle name="Prosent 17" xfId="51372" xr:uid="{00000000-0005-0000-0000-0000BDC10000}"/>
    <cellStyle name="Prosent 17 2" xfId="51373" xr:uid="{00000000-0005-0000-0000-0000BEC10000}"/>
    <cellStyle name="Prosent 17 2 2" xfId="51374" xr:uid="{00000000-0005-0000-0000-0000BFC10000}"/>
    <cellStyle name="Prosent 17 3" xfId="51375" xr:uid="{00000000-0005-0000-0000-0000C0C10000}"/>
    <cellStyle name="Prosent 17_3. Chng in credit spreads" xfId="51376" xr:uid="{00000000-0005-0000-0000-0000C1C10000}"/>
    <cellStyle name="Prosent 18" xfId="51377" xr:uid="{00000000-0005-0000-0000-0000C2C10000}"/>
    <cellStyle name="Prosent 18 2" xfId="51378" xr:uid="{00000000-0005-0000-0000-0000C3C10000}"/>
    <cellStyle name="Prosent 18 2 2" xfId="51379" xr:uid="{00000000-0005-0000-0000-0000C4C10000}"/>
    <cellStyle name="Prosent 18 2 2 2" xfId="51380" xr:uid="{00000000-0005-0000-0000-0000C5C10000}"/>
    <cellStyle name="Prosent 18 2 3" xfId="51381" xr:uid="{00000000-0005-0000-0000-0000C6C10000}"/>
    <cellStyle name="Prosent 18 2 3 2" xfId="51382" xr:uid="{00000000-0005-0000-0000-0000C7C10000}"/>
    <cellStyle name="Prosent 18 2 4" xfId="51383" xr:uid="{00000000-0005-0000-0000-0000C8C10000}"/>
    <cellStyle name="Prosent 18 2_3. Chng in credit spreads" xfId="51384" xr:uid="{00000000-0005-0000-0000-0000C9C10000}"/>
    <cellStyle name="Prosent 18 3" xfId="51385" xr:uid="{00000000-0005-0000-0000-0000CAC10000}"/>
    <cellStyle name="Prosent 18 3 2" xfId="51386" xr:uid="{00000000-0005-0000-0000-0000CBC10000}"/>
    <cellStyle name="Prosent 18 4" xfId="51387" xr:uid="{00000000-0005-0000-0000-0000CCC10000}"/>
    <cellStyle name="Prosent 18 4 2" xfId="51388" xr:uid="{00000000-0005-0000-0000-0000CDC10000}"/>
    <cellStyle name="Prosent 18 5" xfId="51389" xr:uid="{00000000-0005-0000-0000-0000CEC10000}"/>
    <cellStyle name="Prosent 18_3. Chng in credit spreads" xfId="51390" xr:uid="{00000000-0005-0000-0000-0000CFC10000}"/>
    <cellStyle name="Prosent 19" xfId="51391" xr:uid="{00000000-0005-0000-0000-0000D0C10000}"/>
    <cellStyle name="Prosent 19 2" xfId="51392" xr:uid="{00000000-0005-0000-0000-0000D1C10000}"/>
    <cellStyle name="Prosent 2" xfId="9879" xr:uid="{00000000-0005-0000-0000-0000D2C10000}"/>
    <cellStyle name="Prosent 2 10" xfId="51393" xr:uid="{00000000-0005-0000-0000-0000D3C10000}"/>
    <cellStyle name="Prosent 2 10 2" xfId="51394" xr:uid="{00000000-0005-0000-0000-0000D4C10000}"/>
    <cellStyle name="Prosent 2 10 2 2" xfId="51395" xr:uid="{00000000-0005-0000-0000-0000D5C10000}"/>
    <cellStyle name="Prosent 2 10 2 2 2" xfId="51396" xr:uid="{00000000-0005-0000-0000-0000D6C10000}"/>
    <cellStyle name="Prosent 2 10 2 3" xfId="51397" xr:uid="{00000000-0005-0000-0000-0000D7C10000}"/>
    <cellStyle name="Prosent 2 10 2_3. Chng in credit spreads" xfId="51398" xr:uid="{00000000-0005-0000-0000-0000D8C10000}"/>
    <cellStyle name="Prosent 2 10 3" xfId="51399" xr:uid="{00000000-0005-0000-0000-0000D9C10000}"/>
    <cellStyle name="Prosent 2 10 3 2" xfId="51400" xr:uid="{00000000-0005-0000-0000-0000DAC10000}"/>
    <cellStyle name="Prosent 2 10 3 2 2" xfId="51401" xr:uid="{00000000-0005-0000-0000-0000DBC10000}"/>
    <cellStyle name="Prosent 2 10 3 3" xfId="51402" xr:uid="{00000000-0005-0000-0000-0000DCC10000}"/>
    <cellStyle name="Prosent 2 10 3_3. Chng in credit spreads" xfId="51403" xr:uid="{00000000-0005-0000-0000-0000DDC10000}"/>
    <cellStyle name="Prosent 2 10 4" xfId="51404" xr:uid="{00000000-0005-0000-0000-0000DEC10000}"/>
    <cellStyle name="Prosent 2 10 4 2" xfId="51405" xr:uid="{00000000-0005-0000-0000-0000DFC10000}"/>
    <cellStyle name="Prosent 2 10 5" xfId="51406" xr:uid="{00000000-0005-0000-0000-0000E0C10000}"/>
    <cellStyle name="Prosent 2 10_3. Chng in credit spreads" xfId="51407" xr:uid="{00000000-0005-0000-0000-0000E1C10000}"/>
    <cellStyle name="Prosent 2 11" xfId="51408" xr:uid="{00000000-0005-0000-0000-0000E2C10000}"/>
    <cellStyle name="Prosent 2 11 2" xfId="51409" xr:uid="{00000000-0005-0000-0000-0000E3C10000}"/>
    <cellStyle name="Prosent 2 11 2 2" xfId="51410" xr:uid="{00000000-0005-0000-0000-0000E4C10000}"/>
    <cellStyle name="Prosent 2 11 3" xfId="51411" xr:uid="{00000000-0005-0000-0000-0000E5C10000}"/>
    <cellStyle name="Prosent 2 11 3 2" xfId="51412" xr:uid="{00000000-0005-0000-0000-0000E6C10000}"/>
    <cellStyle name="Prosent 2 11 4" xfId="51413" xr:uid="{00000000-0005-0000-0000-0000E7C10000}"/>
    <cellStyle name="Prosent 2 11_3. Chng in credit spreads" xfId="51414" xr:uid="{00000000-0005-0000-0000-0000E8C10000}"/>
    <cellStyle name="Prosent 2 12" xfId="51415" xr:uid="{00000000-0005-0000-0000-0000E9C10000}"/>
    <cellStyle name="Prosent 2 12 2" xfId="51416" xr:uid="{00000000-0005-0000-0000-0000EAC10000}"/>
    <cellStyle name="Prosent 2 12 2 2" xfId="51417" xr:uid="{00000000-0005-0000-0000-0000EBC10000}"/>
    <cellStyle name="Prosent 2 12 3" xfId="51418" xr:uid="{00000000-0005-0000-0000-0000ECC10000}"/>
    <cellStyle name="Prosent 2 12_3. Chng in credit spreads" xfId="51419" xr:uid="{00000000-0005-0000-0000-0000EDC10000}"/>
    <cellStyle name="Prosent 2 13" xfId="51420" xr:uid="{00000000-0005-0000-0000-0000EEC10000}"/>
    <cellStyle name="Prosent 2 13 2" xfId="51421" xr:uid="{00000000-0005-0000-0000-0000EFC10000}"/>
    <cellStyle name="Prosent 2 13 2 2" xfId="51422" xr:uid="{00000000-0005-0000-0000-0000F0C10000}"/>
    <cellStyle name="Prosent 2 13 3" xfId="51423" xr:uid="{00000000-0005-0000-0000-0000F1C10000}"/>
    <cellStyle name="Prosent 2 13_3. Chng in credit spreads" xfId="51424" xr:uid="{00000000-0005-0000-0000-0000F2C10000}"/>
    <cellStyle name="Prosent 2 14" xfId="51425" xr:uid="{00000000-0005-0000-0000-0000F3C10000}"/>
    <cellStyle name="Prosent 2 15" xfId="51426" xr:uid="{00000000-0005-0000-0000-0000F4C10000}"/>
    <cellStyle name="Prosent 2 2" xfId="9880" xr:uid="{00000000-0005-0000-0000-0000F5C10000}"/>
    <cellStyle name="Prosent 2 2 2" xfId="9881" xr:uid="{00000000-0005-0000-0000-0000F6C10000}"/>
    <cellStyle name="Prosent 2 2 2 2" xfId="34385" xr:uid="{00000000-0005-0000-0000-0000F7C10000}"/>
    <cellStyle name="Prosent 2 2 2 2 2" xfId="36341" xr:uid="{00000000-0005-0000-0000-0000F8C10000}"/>
    <cellStyle name="Prosent 2 2 2 2 2 2" xfId="40150" xr:uid="{00000000-0005-0000-0000-0000F9C10000}"/>
    <cellStyle name="Prosent 2 2 2 2 2 2 2" xfId="51427" xr:uid="{00000000-0005-0000-0000-0000FAC10000}"/>
    <cellStyle name="Prosent 2 2 2 2 2 3" xfId="51428" xr:uid="{00000000-0005-0000-0000-0000FBC10000}"/>
    <cellStyle name="Prosent 2 2 2 2 2_3. Chng in credit spreads" xfId="51429" xr:uid="{00000000-0005-0000-0000-0000FCC10000}"/>
    <cellStyle name="Prosent 2 2 2 2 3" xfId="40149" xr:uid="{00000000-0005-0000-0000-0000FDC10000}"/>
    <cellStyle name="Prosent 2 2 2 2 3 2" xfId="51430" xr:uid="{00000000-0005-0000-0000-0000FEC10000}"/>
    <cellStyle name="Prosent 2 2 2 2 3 2 2" xfId="51431" xr:uid="{00000000-0005-0000-0000-0000FFC10000}"/>
    <cellStyle name="Prosent 2 2 2 2 3 3" xfId="51432" xr:uid="{00000000-0005-0000-0000-000000C20000}"/>
    <cellStyle name="Prosent 2 2 2 2 3_3. Chng in credit spreads" xfId="51433" xr:uid="{00000000-0005-0000-0000-000001C20000}"/>
    <cellStyle name="Prosent 2 2 2 2 4" xfId="51434" xr:uid="{00000000-0005-0000-0000-000002C20000}"/>
    <cellStyle name="Prosent 2 2 2 2 4 2" xfId="51435" xr:uid="{00000000-0005-0000-0000-000003C20000}"/>
    <cellStyle name="Prosent 2 2 2 2 4 2 2" xfId="51436" xr:uid="{00000000-0005-0000-0000-000004C20000}"/>
    <cellStyle name="Prosent 2 2 2 2 4 3" xfId="51437" xr:uid="{00000000-0005-0000-0000-000005C20000}"/>
    <cellStyle name="Prosent 2 2 2 2 4_3. Chng in credit spreads" xfId="51438" xr:uid="{00000000-0005-0000-0000-000006C20000}"/>
    <cellStyle name="Prosent 2 2 2 2 5" xfId="51439" xr:uid="{00000000-0005-0000-0000-000007C20000}"/>
    <cellStyle name="Prosent 2 2 2 2 5 2" xfId="51440" xr:uid="{00000000-0005-0000-0000-000008C20000}"/>
    <cellStyle name="Prosent 2 2 2 2 6" xfId="51441" xr:uid="{00000000-0005-0000-0000-000009C20000}"/>
    <cellStyle name="Prosent 2 2 2 2_3. Chng in credit spreads" xfId="51442" xr:uid="{00000000-0005-0000-0000-00000AC20000}"/>
    <cellStyle name="Prosent 2 2 2 3" xfId="40151" xr:uid="{00000000-0005-0000-0000-00000BC20000}"/>
    <cellStyle name="Prosent 2 2 2 3 2" xfId="51443" xr:uid="{00000000-0005-0000-0000-00000CC20000}"/>
    <cellStyle name="Prosent 2 2 2 3 2 2" xfId="51444" xr:uid="{00000000-0005-0000-0000-00000DC20000}"/>
    <cellStyle name="Prosent 2 2 2 3 3" xfId="51445" xr:uid="{00000000-0005-0000-0000-00000EC20000}"/>
    <cellStyle name="Prosent 2 2 2 3 3 2" xfId="51446" xr:uid="{00000000-0005-0000-0000-00000FC20000}"/>
    <cellStyle name="Prosent 2 2 2 3 4" xfId="51447" xr:uid="{00000000-0005-0000-0000-000010C20000}"/>
    <cellStyle name="Prosent 2 2 2 3_3. Chng in credit spreads" xfId="51448" xr:uid="{00000000-0005-0000-0000-000011C20000}"/>
    <cellStyle name="Prosent 2 2 2 4" xfId="40152" xr:uid="{00000000-0005-0000-0000-000012C20000}"/>
    <cellStyle name="Prosent 2 2 2 4 2" xfId="51449" xr:uid="{00000000-0005-0000-0000-000013C20000}"/>
    <cellStyle name="Prosent 2 2 2 4 2 2" xfId="51450" xr:uid="{00000000-0005-0000-0000-000014C20000}"/>
    <cellStyle name="Prosent 2 2 2 4 3" xfId="51451" xr:uid="{00000000-0005-0000-0000-000015C20000}"/>
    <cellStyle name="Prosent 2 2 2 4_3. Chng in credit spreads" xfId="51452" xr:uid="{00000000-0005-0000-0000-000016C20000}"/>
    <cellStyle name="Prosent 2 2 2 5" xfId="40148" xr:uid="{00000000-0005-0000-0000-000017C20000}"/>
    <cellStyle name="Prosent 2 2 2 5 2" xfId="51453" xr:uid="{00000000-0005-0000-0000-000018C20000}"/>
    <cellStyle name="Prosent 2 2 2 5 2 2" xfId="51454" xr:uid="{00000000-0005-0000-0000-000019C20000}"/>
    <cellStyle name="Prosent 2 2 2 5 3" xfId="51455" xr:uid="{00000000-0005-0000-0000-00001AC20000}"/>
    <cellStyle name="Prosent 2 2 2 5_3. Chng in credit spreads" xfId="51456" xr:uid="{00000000-0005-0000-0000-00001BC20000}"/>
    <cellStyle name="Prosent 2 2 2 6" xfId="51457" xr:uid="{00000000-0005-0000-0000-00001CC20000}"/>
    <cellStyle name="Prosent 2 2 2 6 2" xfId="51458" xr:uid="{00000000-0005-0000-0000-00001DC20000}"/>
    <cellStyle name="Prosent 2 2 2 6 2 2" xfId="51459" xr:uid="{00000000-0005-0000-0000-00001EC20000}"/>
    <cellStyle name="Prosent 2 2 2 6 3" xfId="51460" xr:uid="{00000000-0005-0000-0000-00001FC20000}"/>
    <cellStyle name="Prosent 2 2 2 6_3. Chng in credit spreads" xfId="51461" xr:uid="{00000000-0005-0000-0000-000020C20000}"/>
    <cellStyle name="Prosent 2 2 2 7" xfId="51462" xr:uid="{00000000-0005-0000-0000-000021C20000}"/>
    <cellStyle name="Prosent 2 2 2_3. Chng in credit spreads" xfId="51463" xr:uid="{00000000-0005-0000-0000-000022C20000}"/>
    <cellStyle name="Prosent 2 2 3" xfId="34386" xr:uid="{00000000-0005-0000-0000-000023C20000}"/>
    <cellStyle name="Prosent 2 2 3 2" xfId="36077" xr:uid="{00000000-0005-0000-0000-000024C20000}"/>
    <cellStyle name="Prosent 2 2 3 2 2" xfId="40154" xr:uid="{00000000-0005-0000-0000-000025C20000}"/>
    <cellStyle name="Prosent 2 2 3 2 2 2" xfId="51464" xr:uid="{00000000-0005-0000-0000-000026C20000}"/>
    <cellStyle name="Prosent 2 2 3 2 2 2 2" xfId="51465" xr:uid="{00000000-0005-0000-0000-000027C20000}"/>
    <cellStyle name="Prosent 2 2 3 2 2 3" xfId="51466" xr:uid="{00000000-0005-0000-0000-000028C20000}"/>
    <cellStyle name="Prosent 2 2 3 2 2_3. Chng in credit spreads" xfId="51467" xr:uid="{00000000-0005-0000-0000-000029C20000}"/>
    <cellStyle name="Prosent 2 2 3 2 3" xfId="51468" xr:uid="{00000000-0005-0000-0000-00002AC20000}"/>
    <cellStyle name="Prosent 2 2 3 2 3 2" xfId="51469" xr:uid="{00000000-0005-0000-0000-00002BC20000}"/>
    <cellStyle name="Prosent 2 2 3 2 3 2 2" xfId="51470" xr:uid="{00000000-0005-0000-0000-00002CC20000}"/>
    <cellStyle name="Prosent 2 2 3 2 3 3" xfId="51471" xr:uid="{00000000-0005-0000-0000-00002DC20000}"/>
    <cellStyle name="Prosent 2 2 3 2 3_3. Chng in credit spreads" xfId="51472" xr:uid="{00000000-0005-0000-0000-00002EC20000}"/>
    <cellStyle name="Prosent 2 2 3 2 4" xfId="51473" xr:uid="{00000000-0005-0000-0000-00002FC20000}"/>
    <cellStyle name="Prosent 2 2 3 2 4 2" xfId="51474" xr:uid="{00000000-0005-0000-0000-000030C20000}"/>
    <cellStyle name="Prosent 2 2 3 2 4 2 2" xfId="51475" xr:uid="{00000000-0005-0000-0000-000031C20000}"/>
    <cellStyle name="Prosent 2 2 3 2 4 3" xfId="51476" xr:uid="{00000000-0005-0000-0000-000032C20000}"/>
    <cellStyle name="Prosent 2 2 3 2 4_3. Chng in credit spreads" xfId="51477" xr:uid="{00000000-0005-0000-0000-000033C20000}"/>
    <cellStyle name="Prosent 2 2 3 2 5" xfId="51478" xr:uid="{00000000-0005-0000-0000-000034C20000}"/>
    <cellStyle name="Prosent 2 2 3 2 5 2" xfId="51479" xr:uid="{00000000-0005-0000-0000-000035C20000}"/>
    <cellStyle name="Prosent 2 2 3 2 6" xfId="51480" xr:uid="{00000000-0005-0000-0000-000036C20000}"/>
    <cellStyle name="Prosent 2 2 3 2_3. Chng in credit spreads" xfId="51481" xr:uid="{00000000-0005-0000-0000-000037C20000}"/>
    <cellStyle name="Prosent 2 2 3 3" xfId="40153" xr:uid="{00000000-0005-0000-0000-000038C20000}"/>
    <cellStyle name="Prosent 2 2 3 3 2" xfId="51482" xr:uid="{00000000-0005-0000-0000-000039C20000}"/>
    <cellStyle name="Prosent 2 2 3 3 2 2" xfId="51483" xr:uid="{00000000-0005-0000-0000-00003AC20000}"/>
    <cellStyle name="Prosent 2 2 3 3 3" xfId="51484" xr:uid="{00000000-0005-0000-0000-00003BC20000}"/>
    <cellStyle name="Prosent 2 2 3 3_3. Chng in credit spreads" xfId="51485" xr:uid="{00000000-0005-0000-0000-00003CC20000}"/>
    <cellStyle name="Prosent 2 2 3 4" xfId="51486" xr:uid="{00000000-0005-0000-0000-00003DC20000}"/>
    <cellStyle name="Prosent 2 2 3 4 2" xfId="51487" xr:uid="{00000000-0005-0000-0000-00003EC20000}"/>
    <cellStyle name="Prosent 2 2 3 4 2 2" xfId="51488" xr:uid="{00000000-0005-0000-0000-00003FC20000}"/>
    <cellStyle name="Prosent 2 2 3 4 3" xfId="51489" xr:uid="{00000000-0005-0000-0000-000040C20000}"/>
    <cellStyle name="Prosent 2 2 3 4_3. Chng in credit spreads" xfId="51490" xr:uid="{00000000-0005-0000-0000-000041C20000}"/>
    <cellStyle name="Prosent 2 2 3 5" xfId="51491" xr:uid="{00000000-0005-0000-0000-000042C20000}"/>
    <cellStyle name="Prosent 2 2 3 5 2" xfId="51492" xr:uid="{00000000-0005-0000-0000-000043C20000}"/>
    <cellStyle name="Prosent 2 2 3 5 2 2" xfId="51493" xr:uid="{00000000-0005-0000-0000-000044C20000}"/>
    <cellStyle name="Prosent 2 2 3 5 3" xfId="51494" xr:uid="{00000000-0005-0000-0000-000045C20000}"/>
    <cellStyle name="Prosent 2 2 3 5_3. Chng in credit spreads" xfId="51495" xr:uid="{00000000-0005-0000-0000-000046C20000}"/>
    <cellStyle name="Prosent 2 2 3 6" xfId="51496" xr:uid="{00000000-0005-0000-0000-000047C20000}"/>
    <cellStyle name="Prosent 2 2 3 6 2" xfId="51497" xr:uid="{00000000-0005-0000-0000-000048C20000}"/>
    <cellStyle name="Prosent 2 2 3 7" xfId="51498" xr:uid="{00000000-0005-0000-0000-000049C20000}"/>
    <cellStyle name="Prosent 2 2 3_3. Chng in credit spreads" xfId="51499" xr:uid="{00000000-0005-0000-0000-00004AC20000}"/>
    <cellStyle name="Prosent 2 2 4" xfId="36132" xr:uid="{00000000-0005-0000-0000-00004BC20000}"/>
    <cellStyle name="Prosent 2 2 4 2" xfId="40156" xr:uid="{00000000-0005-0000-0000-00004CC20000}"/>
    <cellStyle name="Prosent 2 2 4 2 2" xfId="51500" xr:uid="{00000000-0005-0000-0000-00004DC20000}"/>
    <cellStyle name="Prosent 2 2 4 2 2 2" xfId="51501" xr:uid="{00000000-0005-0000-0000-00004EC20000}"/>
    <cellStyle name="Prosent 2 2 4 2 2 2 2" xfId="51502" xr:uid="{00000000-0005-0000-0000-00004FC20000}"/>
    <cellStyle name="Prosent 2 2 4 2 2 3" xfId="51503" xr:uid="{00000000-0005-0000-0000-000050C20000}"/>
    <cellStyle name="Prosent 2 2 4 2 2_3. Chng in credit spreads" xfId="51504" xr:uid="{00000000-0005-0000-0000-000051C20000}"/>
    <cellStyle name="Prosent 2 2 4 2 3" xfId="51505" xr:uid="{00000000-0005-0000-0000-000052C20000}"/>
    <cellStyle name="Prosent 2 2 4 2 3 2" xfId="51506" xr:uid="{00000000-0005-0000-0000-000053C20000}"/>
    <cellStyle name="Prosent 2 2 4 2 3 2 2" xfId="51507" xr:uid="{00000000-0005-0000-0000-000054C20000}"/>
    <cellStyle name="Prosent 2 2 4 2 3 3" xfId="51508" xr:uid="{00000000-0005-0000-0000-000055C20000}"/>
    <cellStyle name="Prosent 2 2 4 2 3_3. Chng in credit spreads" xfId="51509" xr:uid="{00000000-0005-0000-0000-000056C20000}"/>
    <cellStyle name="Prosent 2 2 4 2 4" xfId="51510" xr:uid="{00000000-0005-0000-0000-000057C20000}"/>
    <cellStyle name="Prosent 2 2 4 2 4 2" xfId="51511" xr:uid="{00000000-0005-0000-0000-000058C20000}"/>
    <cellStyle name="Prosent 2 2 4 2 5" xfId="51512" xr:uid="{00000000-0005-0000-0000-000059C20000}"/>
    <cellStyle name="Prosent 2 2 4 2_3. Chng in credit spreads" xfId="51513" xr:uid="{00000000-0005-0000-0000-00005AC20000}"/>
    <cellStyle name="Prosent 2 2 4 3" xfId="40155" xr:uid="{00000000-0005-0000-0000-00005BC20000}"/>
    <cellStyle name="Prosent 2 2 4 3 2" xfId="51514" xr:uid="{00000000-0005-0000-0000-00005CC20000}"/>
    <cellStyle name="Prosent 2 2 4 3 2 2" xfId="51515" xr:uid="{00000000-0005-0000-0000-00005DC20000}"/>
    <cellStyle name="Prosent 2 2 4 3 3" xfId="51516" xr:uid="{00000000-0005-0000-0000-00005EC20000}"/>
    <cellStyle name="Prosent 2 2 4 3_3. Chng in credit spreads" xfId="51517" xr:uid="{00000000-0005-0000-0000-00005FC20000}"/>
    <cellStyle name="Prosent 2 2 4 4" xfId="51518" xr:uid="{00000000-0005-0000-0000-000060C20000}"/>
    <cellStyle name="Prosent 2 2 4 4 2" xfId="51519" xr:uid="{00000000-0005-0000-0000-000061C20000}"/>
    <cellStyle name="Prosent 2 2 4 4 2 2" xfId="51520" xr:uid="{00000000-0005-0000-0000-000062C20000}"/>
    <cellStyle name="Prosent 2 2 4 4 3" xfId="51521" xr:uid="{00000000-0005-0000-0000-000063C20000}"/>
    <cellStyle name="Prosent 2 2 4 4_3. Chng in credit spreads" xfId="51522" xr:uid="{00000000-0005-0000-0000-000064C20000}"/>
    <cellStyle name="Prosent 2 2 4 5" xfId="51523" xr:uid="{00000000-0005-0000-0000-000065C20000}"/>
    <cellStyle name="Prosent 2 2 4 5 2" xfId="51524" xr:uid="{00000000-0005-0000-0000-000066C20000}"/>
    <cellStyle name="Prosent 2 2 4 5 2 2" xfId="51525" xr:uid="{00000000-0005-0000-0000-000067C20000}"/>
    <cellStyle name="Prosent 2 2 4 5 3" xfId="51526" xr:uid="{00000000-0005-0000-0000-000068C20000}"/>
    <cellStyle name="Prosent 2 2 4 5_3. Chng in credit spreads" xfId="51527" xr:uid="{00000000-0005-0000-0000-000069C20000}"/>
    <cellStyle name="Prosent 2 2 4 6" xfId="51528" xr:uid="{00000000-0005-0000-0000-00006AC20000}"/>
    <cellStyle name="Prosent 2 2 4 6 2" xfId="51529" xr:uid="{00000000-0005-0000-0000-00006BC20000}"/>
    <cellStyle name="Prosent 2 2 4 7" xfId="51530" xr:uid="{00000000-0005-0000-0000-00006CC20000}"/>
    <cellStyle name="Prosent 2 2 4_3. Chng in credit spreads" xfId="51531" xr:uid="{00000000-0005-0000-0000-00006DC20000}"/>
    <cellStyle name="Prosent 2 2 5" xfId="40157" xr:uid="{00000000-0005-0000-0000-00006EC20000}"/>
    <cellStyle name="Prosent 2 2 5 2" xfId="51532" xr:uid="{00000000-0005-0000-0000-00006FC20000}"/>
    <cellStyle name="Prosent 2 2 5 2 2" xfId="51533" xr:uid="{00000000-0005-0000-0000-000070C20000}"/>
    <cellStyle name="Prosent 2 2 5 2 2 2" xfId="51534" xr:uid="{00000000-0005-0000-0000-000071C20000}"/>
    <cellStyle name="Prosent 2 2 5 2 3" xfId="51535" xr:uid="{00000000-0005-0000-0000-000072C20000}"/>
    <cellStyle name="Prosent 2 2 5 2_3. Chng in credit spreads" xfId="51536" xr:uid="{00000000-0005-0000-0000-000073C20000}"/>
    <cellStyle name="Prosent 2 2 5 3" xfId="51537" xr:uid="{00000000-0005-0000-0000-000074C20000}"/>
    <cellStyle name="Prosent 2 2 5 3 2" xfId="51538" xr:uid="{00000000-0005-0000-0000-000075C20000}"/>
    <cellStyle name="Prosent 2 2 5 3 2 2" xfId="51539" xr:uid="{00000000-0005-0000-0000-000076C20000}"/>
    <cellStyle name="Prosent 2 2 5 3 3" xfId="51540" xr:uid="{00000000-0005-0000-0000-000077C20000}"/>
    <cellStyle name="Prosent 2 2 5 3_3. Chng in credit spreads" xfId="51541" xr:uid="{00000000-0005-0000-0000-000078C20000}"/>
    <cellStyle name="Prosent 2 2 5 4" xfId="51542" xr:uid="{00000000-0005-0000-0000-000079C20000}"/>
    <cellStyle name="Prosent 2 2 5 4 2" xfId="51543" xr:uid="{00000000-0005-0000-0000-00007AC20000}"/>
    <cellStyle name="Prosent 2 2 5 4 2 2" xfId="51544" xr:uid="{00000000-0005-0000-0000-00007BC20000}"/>
    <cellStyle name="Prosent 2 2 5 4 3" xfId="51545" xr:uid="{00000000-0005-0000-0000-00007CC20000}"/>
    <cellStyle name="Prosent 2 2 5 4_3. Chng in credit spreads" xfId="51546" xr:uid="{00000000-0005-0000-0000-00007DC20000}"/>
    <cellStyle name="Prosent 2 2 5 5" xfId="51547" xr:uid="{00000000-0005-0000-0000-00007EC20000}"/>
    <cellStyle name="Prosent 2 2 5 5 2" xfId="51548" xr:uid="{00000000-0005-0000-0000-00007FC20000}"/>
    <cellStyle name="Prosent 2 2 5 6" xfId="51549" xr:uid="{00000000-0005-0000-0000-000080C20000}"/>
    <cellStyle name="Prosent 2 2 5_3. Chng in credit spreads" xfId="51550" xr:uid="{00000000-0005-0000-0000-000081C20000}"/>
    <cellStyle name="Prosent 2 2 6" xfId="40158" xr:uid="{00000000-0005-0000-0000-000082C20000}"/>
    <cellStyle name="Prosent 2 2 6 2" xfId="51551" xr:uid="{00000000-0005-0000-0000-000083C20000}"/>
    <cellStyle name="Prosent 2 2 6 2 2" xfId="51552" xr:uid="{00000000-0005-0000-0000-000084C20000}"/>
    <cellStyle name="Prosent 2 2 6 3" xfId="51553" xr:uid="{00000000-0005-0000-0000-000085C20000}"/>
    <cellStyle name="Prosent 2 2 6 3 2" xfId="51554" xr:uid="{00000000-0005-0000-0000-000086C20000}"/>
    <cellStyle name="Prosent 2 2 6 4" xfId="51555" xr:uid="{00000000-0005-0000-0000-000087C20000}"/>
    <cellStyle name="Prosent 2 2 6_3. Chng in credit spreads" xfId="51556" xr:uid="{00000000-0005-0000-0000-000088C20000}"/>
    <cellStyle name="Prosent 2 2 7" xfId="51557" xr:uid="{00000000-0005-0000-0000-000089C20000}"/>
    <cellStyle name="Prosent 2 2 7 2" xfId="51558" xr:uid="{00000000-0005-0000-0000-00008AC20000}"/>
    <cellStyle name="Prosent 2 2 7 2 2" xfId="51559" xr:uid="{00000000-0005-0000-0000-00008BC20000}"/>
    <cellStyle name="Prosent 2 2 7 3" xfId="51560" xr:uid="{00000000-0005-0000-0000-00008CC20000}"/>
    <cellStyle name="Prosent 2 2 7_3. Chng in credit spreads" xfId="51561" xr:uid="{00000000-0005-0000-0000-00008DC20000}"/>
    <cellStyle name="Prosent 2 2 8" xfId="51562" xr:uid="{00000000-0005-0000-0000-00008EC20000}"/>
    <cellStyle name="Prosent 2 2 8 2" xfId="51563" xr:uid="{00000000-0005-0000-0000-00008FC20000}"/>
    <cellStyle name="Prosent 2 2 8 2 2" xfId="51564" xr:uid="{00000000-0005-0000-0000-000090C20000}"/>
    <cellStyle name="Prosent 2 2 8 3" xfId="51565" xr:uid="{00000000-0005-0000-0000-000091C20000}"/>
    <cellStyle name="Prosent 2 2 8_3. Chng in credit spreads" xfId="51566" xr:uid="{00000000-0005-0000-0000-000092C20000}"/>
    <cellStyle name="Prosent 2 2_3. Chng in credit spreads" xfId="51567" xr:uid="{00000000-0005-0000-0000-000093C20000}"/>
    <cellStyle name="Prosent 2 3" xfId="9882" xr:uid="{00000000-0005-0000-0000-000094C20000}"/>
    <cellStyle name="Prosent 2 3 2" xfId="34387" xr:uid="{00000000-0005-0000-0000-000095C20000}"/>
    <cellStyle name="Prosent 2 3 2 2" xfId="36160" xr:uid="{00000000-0005-0000-0000-000096C20000}"/>
    <cellStyle name="Prosent 2 3 2 2 2" xfId="51568" xr:uid="{00000000-0005-0000-0000-000097C20000}"/>
    <cellStyle name="Prosent 2 3 2 2 2 2" xfId="51569" xr:uid="{00000000-0005-0000-0000-000098C20000}"/>
    <cellStyle name="Prosent 2 3 2 2 2 2 2" xfId="51570" xr:uid="{00000000-0005-0000-0000-000099C20000}"/>
    <cellStyle name="Prosent 2 3 2 2 2 3" xfId="51571" xr:uid="{00000000-0005-0000-0000-00009AC20000}"/>
    <cellStyle name="Prosent 2 3 2 2 2_3. Chng in credit spreads" xfId="51572" xr:uid="{00000000-0005-0000-0000-00009BC20000}"/>
    <cellStyle name="Prosent 2 3 2 2 3" xfId="51573" xr:uid="{00000000-0005-0000-0000-00009CC20000}"/>
    <cellStyle name="Prosent 2 3 2 2 3 2" xfId="51574" xr:uid="{00000000-0005-0000-0000-00009DC20000}"/>
    <cellStyle name="Prosent 2 3 2 2 3 2 2" xfId="51575" xr:uid="{00000000-0005-0000-0000-00009EC20000}"/>
    <cellStyle name="Prosent 2 3 2 2 3 3" xfId="51576" xr:uid="{00000000-0005-0000-0000-00009FC20000}"/>
    <cellStyle name="Prosent 2 3 2 2 3_3. Chng in credit spreads" xfId="51577" xr:uid="{00000000-0005-0000-0000-0000A0C20000}"/>
    <cellStyle name="Prosent 2 3 2 2 4" xfId="51578" xr:uid="{00000000-0005-0000-0000-0000A1C20000}"/>
    <cellStyle name="Prosent 2 3 2 2 4 2" xfId="51579" xr:uid="{00000000-0005-0000-0000-0000A2C20000}"/>
    <cellStyle name="Prosent 2 3 2 2 4 2 2" xfId="51580" xr:uid="{00000000-0005-0000-0000-0000A3C20000}"/>
    <cellStyle name="Prosent 2 3 2 2 4 3" xfId="51581" xr:uid="{00000000-0005-0000-0000-0000A4C20000}"/>
    <cellStyle name="Prosent 2 3 2 2 4_3. Chng in credit spreads" xfId="51582" xr:uid="{00000000-0005-0000-0000-0000A5C20000}"/>
    <cellStyle name="Prosent 2 3 2 2 5" xfId="51583" xr:uid="{00000000-0005-0000-0000-0000A6C20000}"/>
    <cellStyle name="Prosent 2 3 2 2 5 2" xfId="51584" xr:uid="{00000000-0005-0000-0000-0000A7C20000}"/>
    <cellStyle name="Prosent 2 3 2 2 6" xfId="51585" xr:uid="{00000000-0005-0000-0000-0000A8C20000}"/>
    <cellStyle name="Prosent 2 3 2 2_3. Chng in credit spreads" xfId="51586" xr:uid="{00000000-0005-0000-0000-0000A9C20000}"/>
    <cellStyle name="Prosent 2 3 2 3" xfId="51587" xr:uid="{00000000-0005-0000-0000-0000AAC20000}"/>
    <cellStyle name="Prosent 2 3 2 3 2" xfId="51588" xr:uid="{00000000-0005-0000-0000-0000ABC20000}"/>
    <cellStyle name="Prosent 2 3 2 3 2 2" xfId="51589" xr:uid="{00000000-0005-0000-0000-0000ACC20000}"/>
    <cellStyle name="Prosent 2 3 2 3 3" xfId="51590" xr:uid="{00000000-0005-0000-0000-0000ADC20000}"/>
    <cellStyle name="Prosent 2 3 2 3_3. Chng in credit spreads" xfId="51591" xr:uid="{00000000-0005-0000-0000-0000AEC20000}"/>
    <cellStyle name="Prosent 2 3 2 4" xfId="51592" xr:uid="{00000000-0005-0000-0000-0000AFC20000}"/>
    <cellStyle name="Prosent 2 3 2 4 2" xfId="51593" xr:uid="{00000000-0005-0000-0000-0000B0C20000}"/>
    <cellStyle name="Prosent 2 3 2 4 2 2" xfId="51594" xr:uid="{00000000-0005-0000-0000-0000B1C20000}"/>
    <cellStyle name="Prosent 2 3 2 4 3" xfId="51595" xr:uid="{00000000-0005-0000-0000-0000B2C20000}"/>
    <cellStyle name="Prosent 2 3 2 4_3. Chng in credit spreads" xfId="51596" xr:uid="{00000000-0005-0000-0000-0000B3C20000}"/>
    <cellStyle name="Prosent 2 3 2 5" xfId="51597" xr:uid="{00000000-0005-0000-0000-0000B4C20000}"/>
    <cellStyle name="Prosent 2 3 2 5 2" xfId="51598" xr:uid="{00000000-0005-0000-0000-0000B5C20000}"/>
    <cellStyle name="Prosent 2 3 2 5 2 2" xfId="51599" xr:uid="{00000000-0005-0000-0000-0000B6C20000}"/>
    <cellStyle name="Prosent 2 3 2 5 3" xfId="51600" xr:uid="{00000000-0005-0000-0000-0000B7C20000}"/>
    <cellStyle name="Prosent 2 3 2 5_3. Chng in credit spreads" xfId="51601" xr:uid="{00000000-0005-0000-0000-0000B8C20000}"/>
    <cellStyle name="Prosent 2 3 2 6" xfId="51602" xr:uid="{00000000-0005-0000-0000-0000B9C20000}"/>
    <cellStyle name="Prosent 2 3 2 6 2" xfId="51603" xr:uid="{00000000-0005-0000-0000-0000BAC20000}"/>
    <cellStyle name="Prosent 2 3 2 6 2 2" xfId="51604" xr:uid="{00000000-0005-0000-0000-0000BBC20000}"/>
    <cellStyle name="Prosent 2 3 2 6 3" xfId="51605" xr:uid="{00000000-0005-0000-0000-0000BCC20000}"/>
    <cellStyle name="Prosent 2 3 2 6_3. Chng in credit spreads" xfId="51606" xr:uid="{00000000-0005-0000-0000-0000BDC20000}"/>
    <cellStyle name="Prosent 2 3 2 7" xfId="51607" xr:uid="{00000000-0005-0000-0000-0000BEC20000}"/>
    <cellStyle name="Prosent 2 3 2_3. Chng in credit spreads" xfId="51608" xr:uid="{00000000-0005-0000-0000-0000BFC20000}"/>
    <cellStyle name="Prosent 2 3 3" xfId="36312" xr:uid="{00000000-0005-0000-0000-0000C0C20000}"/>
    <cellStyle name="Prosent 2 3 3 2" xfId="51609" xr:uid="{00000000-0005-0000-0000-0000C1C20000}"/>
    <cellStyle name="Prosent 2 3 3 2 2" xfId="51610" xr:uid="{00000000-0005-0000-0000-0000C2C20000}"/>
    <cellStyle name="Prosent 2 3 3 2 2 2" xfId="51611" xr:uid="{00000000-0005-0000-0000-0000C3C20000}"/>
    <cellStyle name="Prosent 2 3 3 2 2 2 2" xfId="51612" xr:uid="{00000000-0005-0000-0000-0000C4C20000}"/>
    <cellStyle name="Prosent 2 3 3 2 2 3" xfId="51613" xr:uid="{00000000-0005-0000-0000-0000C5C20000}"/>
    <cellStyle name="Prosent 2 3 3 2 2_3. Chng in credit spreads" xfId="51614" xr:uid="{00000000-0005-0000-0000-0000C6C20000}"/>
    <cellStyle name="Prosent 2 3 3 2 3" xfId="51615" xr:uid="{00000000-0005-0000-0000-0000C7C20000}"/>
    <cellStyle name="Prosent 2 3 3 2 3 2" xfId="51616" xr:uid="{00000000-0005-0000-0000-0000C8C20000}"/>
    <cellStyle name="Prosent 2 3 3 2 3 2 2" xfId="51617" xr:uid="{00000000-0005-0000-0000-0000C9C20000}"/>
    <cellStyle name="Prosent 2 3 3 2 3 3" xfId="51618" xr:uid="{00000000-0005-0000-0000-0000CAC20000}"/>
    <cellStyle name="Prosent 2 3 3 2 3_3. Chng in credit spreads" xfId="51619" xr:uid="{00000000-0005-0000-0000-0000CBC20000}"/>
    <cellStyle name="Prosent 2 3 3 2 4" xfId="51620" xr:uid="{00000000-0005-0000-0000-0000CCC20000}"/>
    <cellStyle name="Prosent 2 3 3 2 4 2" xfId="51621" xr:uid="{00000000-0005-0000-0000-0000CDC20000}"/>
    <cellStyle name="Prosent 2 3 3 2 4 2 2" xfId="51622" xr:uid="{00000000-0005-0000-0000-0000CEC20000}"/>
    <cellStyle name="Prosent 2 3 3 2 4 3" xfId="51623" xr:uid="{00000000-0005-0000-0000-0000CFC20000}"/>
    <cellStyle name="Prosent 2 3 3 2 4_3. Chng in credit spreads" xfId="51624" xr:uid="{00000000-0005-0000-0000-0000D0C20000}"/>
    <cellStyle name="Prosent 2 3 3 2 5" xfId="51625" xr:uid="{00000000-0005-0000-0000-0000D1C20000}"/>
    <cellStyle name="Prosent 2 3 3 2 5 2" xfId="51626" xr:uid="{00000000-0005-0000-0000-0000D2C20000}"/>
    <cellStyle name="Prosent 2 3 3 2 6" xfId="51627" xr:uid="{00000000-0005-0000-0000-0000D3C20000}"/>
    <cellStyle name="Prosent 2 3 3 2_3. Chng in credit spreads" xfId="51628" xr:uid="{00000000-0005-0000-0000-0000D4C20000}"/>
    <cellStyle name="Prosent 2 3 3 3" xfId="51629" xr:uid="{00000000-0005-0000-0000-0000D5C20000}"/>
    <cellStyle name="Prosent 2 3 3 3 2" xfId="51630" xr:uid="{00000000-0005-0000-0000-0000D6C20000}"/>
    <cellStyle name="Prosent 2 3 3 3 2 2" xfId="51631" xr:uid="{00000000-0005-0000-0000-0000D7C20000}"/>
    <cellStyle name="Prosent 2 3 3 3 3" xfId="51632" xr:uid="{00000000-0005-0000-0000-0000D8C20000}"/>
    <cellStyle name="Prosent 2 3 3 3_3. Chng in credit spreads" xfId="51633" xr:uid="{00000000-0005-0000-0000-0000D9C20000}"/>
    <cellStyle name="Prosent 2 3 3 4" xfId="51634" xr:uid="{00000000-0005-0000-0000-0000DAC20000}"/>
    <cellStyle name="Prosent 2 3 3 4 2" xfId="51635" xr:uid="{00000000-0005-0000-0000-0000DBC20000}"/>
    <cellStyle name="Prosent 2 3 3 4 2 2" xfId="51636" xr:uid="{00000000-0005-0000-0000-0000DCC20000}"/>
    <cellStyle name="Prosent 2 3 3 4 3" xfId="51637" xr:uid="{00000000-0005-0000-0000-0000DDC20000}"/>
    <cellStyle name="Prosent 2 3 3 4_3. Chng in credit spreads" xfId="51638" xr:uid="{00000000-0005-0000-0000-0000DEC20000}"/>
    <cellStyle name="Prosent 2 3 3 5" xfId="51639" xr:uid="{00000000-0005-0000-0000-0000DFC20000}"/>
    <cellStyle name="Prosent 2 3 3 5 2" xfId="51640" xr:uid="{00000000-0005-0000-0000-0000E0C20000}"/>
    <cellStyle name="Prosent 2 3 3 5 2 2" xfId="51641" xr:uid="{00000000-0005-0000-0000-0000E1C20000}"/>
    <cellStyle name="Prosent 2 3 3 5 3" xfId="51642" xr:uid="{00000000-0005-0000-0000-0000E2C20000}"/>
    <cellStyle name="Prosent 2 3 3 5_3. Chng in credit spreads" xfId="51643" xr:uid="{00000000-0005-0000-0000-0000E3C20000}"/>
    <cellStyle name="Prosent 2 3 3 6" xfId="51644" xr:uid="{00000000-0005-0000-0000-0000E4C20000}"/>
    <cellStyle name="Prosent 2 3 3 6 2" xfId="51645" xr:uid="{00000000-0005-0000-0000-0000E5C20000}"/>
    <cellStyle name="Prosent 2 3 3 7" xfId="51646" xr:uid="{00000000-0005-0000-0000-0000E6C20000}"/>
    <cellStyle name="Prosent 2 3 3_3. Chng in credit spreads" xfId="51647" xr:uid="{00000000-0005-0000-0000-0000E7C20000}"/>
    <cellStyle name="Prosent 2 3 4" xfId="51648" xr:uid="{00000000-0005-0000-0000-0000E8C20000}"/>
    <cellStyle name="Prosent 2 3 4 2" xfId="51649" xr:uid="{00000000-0005-0000-0000-0000E9C20000}"/>
    <cellStyle name="Prosent 2 3 4 2 2" xfId="51650" xr:uid="{00000000-0005-0000-0000-0000EAC20000}"/>
    <cellStyle name="Prosent 2 3 4 2 2 2" xfId="51651" xr:uid="{00000000-0005-0000-0000-0000EBC20000}"/>
    <cellStyle name="Prosent 2 3 4 2 3" xfId="51652" xr:uid="{00000000-0005-0000-0000-0000ECC20000}"/>
    <cellStyle name="Prosent 2 3 4 2_3. Chng in credit spreads" xfId="51653" xr:uid="{00000000-0005-0000-0000-0000EDC20000}"/>
    <cellStyle name="Prosent 2 3 4 3" xfId="51654" xr:uid="{00000000-0005-0000-0000-0000EEC20000}"/>
    <cellStyle name="Prosent 2 3 4 3 2" xfId="51655" xr:uid="{00000000-0005-0000-0000-0000EFC20000}"/>
    <cellStyle name="Prosent 2 3 4 3 2 2" xfId="51656" xr:uid="{00000000-0005-0000-0000-0000F0C20000}"/>
    <cellStyle name="Prosent 2 3 4 3 3" xfId="51657" xr:uid="{00000000-0005-0000-0000-0000F1C20000}"/>
    <cellStyle name="Prosent 2 3 4 3_3. Chng in credit spreads" xfId="51658" xr:uid="{00000000-0005-0000-0000-0000F2C20000}"/>
    <cellStyle name="Prosent 2 3 4 4" xfId="51659" xr:uid="{00000000-0005-0000-0000-0000F3C20000}"/>
    <cellStyle name="Prosent 2 3 4 4 2" xfId="51660" xr:uid="{00000000-0005-0000-0000-0000F4C20000}"/>
    <cellStyle name="Prosent 2 3 4 4 2 2" xfId="51661" xr:uid="{00000000-0005-0000-0000-0000F5C20000}"/>
    <cellStyle name="Prosent 2 3 4 4 3" xfId="51662" xr:uid="{00000000-0005-0000-0000-0000F6C20000}"/>
    <cellStyle name="Prosent 2 3 4 4_3. Chng in credit spreads" xfId="51663" xr:uid="{00000000-0005-0000-0000-0000F7C20000}"/>
    <cellStyle name="Prosent 2 3 4 5" xfId="51664" xr:uid="{00000000-0005-0000-0000-0000F8C20000}"/>
    <cellStyle name="Prosent 2 3 4 5 2" xfId="51665" xr:uid="{00000000-0005-0000-0000-0000F9C20000}"/>
    <cellStyle name="Prosent 2 3 4 6" xfId="51666" xr:uid="{00000000-0005-0000-0000-0000FAC20000}"/>
    <cellStyle name="Prosent 2 3 4_3. Chng in credit spreads" xfId="51667" xr:uid="{00000000-0005-0000-0000-0000FBC20000}"/>
    <cellStyle name="Prosent 2 3 5" xfId="51668" xr:uid="{00000000-0005-0000-0000-0000FCC20000}"/>
    <cellStyle name="Prosent 2 3 5 2" xfId="51669" xr:uid="{00000000-0005-0000-0000-0000FDC20000}"/>
    <cellStyle name="Prosent 2 3 5 2 2" xfId="51670" xr:uid="{00000000-0005-0000-0000-0000FEC20000}"/>
    <cellStyle name="Prosent 2 3 5 3" xfId="51671" xr:uid="{00000000-0005-0000-0000-0000FFC20000}"/>
    <cellStyle name="Prosent 2 3 5 3 2" xfId="51672" xr:uid="{00000000-0005-0000-0000-000000C30000}"/>
    <cellStyle name="Prosent 2 3 5 4" xfId="51673" xr:uid="{00000000-0005-0000-0000-000001C30000}"/>
    <cellStyle name="Prosent 2 3 5_3. Chng in credit spreads" xfId="51674" xr:uid="{00000000-0005-0000-0000-000002C30000}"/>
    <cellStyle name="Prosent 2 3 6" xfId="51675" xr:uid="{00000000-0005-0000-0000-000003C30000}"/>
    <cellStyle name="Prosent 2 3 6 2" xfId="51676" xr:uid="{00000000-0005-0000-0000-000004C30000}"/>
    <cellStyle name="Prosent 2 3 6 2 2" xfId="51677" xr:uid="{00000000-0005-0000-0000-000005C30000}"/>
    <cellStyle name="Prosent 2 3 6 3" xfId="51678" xr:uid="{00000000-0005-0000-0000-000006C30000}"/>
    <cellStyle name="Prosent 2 3 6_3. Chng in credit spreads" xfId="51679" xr:uid="{00000000-0005-0000-0000-000007C30000}"/>
    <cellStyle name="Prosent 2 3 7" xfId="51680" xr:uid="{00000000-0005-0000-0000-000008C30000}"/>
    <cellStyle name="Prosent 2 3 7 2" xfId="51681" xr:uid="{00000000-0005-0000-0000-000009C30000}"/>
    <cellStyle name="Prosent 2 3 7 2 2" xfId="51682" xr:uid="{00000000-0005-0000-0000-00000AC30000}"/>
    <cellStyle name="Prosent 2 3 7 3" xfId="51683" xr:uid="{00000000-0005-0000-0000-00000BC30000}"/>
    <cellStyle name="Prosent 2 3 7_3. Chng in credit spreads" xfId="51684" xr:uid="{00000000-0005-0000-0000-00000CC30000}"/>
    <cellStyle name="Prosent 2 3 8" xfId="51685" xr:uid="{00000000-0005-0000-0000-00000DC30000}"/>
    <cellStyle name="Prosent 2 3 8 2" xfId="51686" xr:uid="{00000000-0005-0000-0000-00000EC30000}"/>
    <cellStyle name="Prosent 2 3 8 2 2" xfId="51687" xr:uid="{00000000-0005-0000-0000-00000FC30000}"/>
    <cellStyle name="Prosent 2 3 8 3" xfId="51688" xr:uid="{00000000-0005-0000-0000-000010C30000}"/>
    <cellStyle name="Prosent 2 3 8_3. Chng in credit spreads" xfId="51689" xr:uid="{00000000-0005-0000-0000-000011C30000}"/>
    <cellStyle name="Prosent 2 3_3. Chng in credit spreads" xfId="51690" xr:uid="{00000000-0005-0000-0000-000012C30000}"/>
    <cellStyle name="Prosent 2 4" xfId="36076" xr:uid="{00000000-0005-0000-0000-000013C30000}"/>
    <cellStyle name="Prosent 2 4 2" xfId="36316" xr:uid="{00000000-0005-0000-0000-000014C30000}"/>
    <cellStyle name="Prosent 2 4 2 2" xfId="40161" xr:uid="{00000000-0005-0000-0000-000015C30000}"/>
    <cellStyle name="Prosent 2 4 2 2 2" xfId="51691" xr:uid="{00000000-0005-0000-0000-000016C30000}"/>
    <cellStyle name="Prosent 2 4 2 2 2 2" xfId="51692" xr:uid="{00000000-0005-0000-0000-000017C30000}"/>
    <cellStyle name="Prosent 2 4 2 2 3" xfId="51693" xr:uid="{00000000-0005-0000-0000-000018C30000}"/>
    <cellStyle name="Prosent 2 4 2 2_3. Chng in credit spreads" xfId="51694" xr:uid="{00000000-0005-0000-0000-000019C30000}"/>
    <cellStyle name="Prosent 2 4 2 3" xfId="40160" xr:uid="{00000000-0005-0000-0000-00001AC30000}"/>
    <cellStyle name="Prosent 2 4 2 3 2" xfId="51695" xr:uid="{00000000-0005-0000-0000-00001BC30000}"/>
    <cellStyle name="Prosent 2 4 2 3 2 2" xfId="51696" xr:uid="{00000000-0005-0000-0000-00001CC30000}"/>
    <cellStyle name="Prosent 2 4 2 3 3" xfId="51697" xr:uid="{00000000-0005-0000-0000-00001DC30000}"/>
    <cellStyle name="Prosent 2 4 2 3_3. Chng in credit spreads" xfId="51698" xr:uid="{00000000-0005-0000-0000-00001EC30000}"/>
    <cellStyle name="Prosent 2 4 2 4" xfId="51699" xr:uid="{00000000-0005-0000-0000-00001FC30000}"/>
    <cellStyle name="Prosent 2 4 2 4 2" xfId="51700" xr:uid="{00000000-0005-0000-0000-000020C30000}"/>
    <cellStyle name="Prosent 2 4 2 4 2 2" xfId="51701" xr:uid="{00000000-0005-0000-0000-000021C30000}"/>
    <cellStyle name="Prosent 2 4 2 4 3" xfId="51702" xr:uid="{00000000-0005-0000-0000-000022C30000}"/>
    <cellStyle name="Prosent 2 4 2 4_3. Chng in credit spreads" xfId="51703" xr:uid="{00000000-0005-0000-0000-000023C30000}"/>
    <cellStyle name="Prosent 2 4 2 5" xfId="51704" xr:uid="{00000000-0005-0000-0000-000024C30000}"/>
    <cellStyle name="Prosent 2 4 2 5 2" xfId="51705" xr:uid="{00000000-0005-0000-0000-000025C30000}"/>
    <cellStyle name="Prosent 2 4 2 6" xfId="51706" xr:uid="{00000000-0005-0000-0000-000026C30000}"/>
    <cellStyle name="Prosent 2 4 2_3. Chng in credit spreads" xfId="51707" xr:uid="{00000000-0005-0000-0000-000027C30000}"/>
    <cellStyle name="Prosent 2 4 3" xfId="40162" xr:uid="{00000000-0005-0000-0000-000028C30000}"/>
    <cellStyle name="Prosent 2 4 3 2" xfId="51708" xr:uid="{00000000-0005-0000-0000-000029C30000}"/>
    <cellStyle name="Prosent 2 4 3 2 2" xfId="51709" xr:uid="{00000000-0005-0000-0000-00002AC30000}"/>
    <cellStyle name="Prosent 2 4 3 3" xfId="51710" xr:uid="{00000000-0005-0000-0000-00002BC30000}"/>
    <cellStyle name="Prosent 2 4 3_3. Chng in credit spreads" xfId="51711" xr:uid="{00000000-0005-0000-0000-00002CC30000}"/>
    <cellStyle name="Prosent 2 4 4" xfId="40163" xr:uid="{00000000-0005-0000-0000-00002DC30000}"/>
    <cellStyle name="Prosent 2 4 4 2" xfId="51712" xr:uid="{00000000-0005-0000-0000-00002EC30000}"/>
    <cellStyle name="Prosent 2 4 4 2 2" xfId="51713" xr:uid="{00000000-0005-0000-0000-00002FC30000}"/>
    <cellStyle name="Prosent 2 4 4 3" xfId="51714" xr:uid="{00000000-0005-0000-0000-000030C30000}"/>
    <cellStyle name="Prosent 2 4 4_3. Chng in credit spreads" xfId="51715" xr:uid="{00000000-0005-0000-0000-000031C30000}"/>
    <cellStyle name="Prosent 2 4 5" xfId="40159" xr:uid="{00000000-0005-0000-0000-000032C30000}"/>
    <cellStyle name="Prosent 2 4 5 2" xfId="51716" xr:uid="{00000000-0005-0000-0000-000033C30000}"/>
    <cellStyle name="Prosent 2 4 5 2 2" xfId="51717" xr:uid="{00000000-0005-0000-0000-000034C30000}"/>
    <cellStyle name="Prosent 2 4 5 3" xfId="51718" xr:uid="{00000000-0005-0000-0000-000035C30000}"/>
    <cellStyle name="Prosent 2 4 5_3. Chng in credit spreads" xfId="51719" xr:uid="{00000000-0005-0000-0000-000036C30000}"/>
    <cellStyle name="Prosent 2 4 6" xfId="51720" xr:uid="{00000000-0005-0000-0000-000037C30000}"/>
    <cellStyle name="Prosent 2 4 6 2" xfId="51721" xr:uid="{00000000-0005-0000-0000-000038C30000}"/>
    <cellStyle name="Prosent 2 4 6 2 2" xfId="51722" xr:uid="{00000000-0005-0000-0000-000039C30000}"/>
    <cellStyle name="Prosent 2 4 6 3" xfId="51723" xr:uid="{00000000-0005-0000-0000-00003AC30000}"/>
    <cellStyle name="Prosent 2 4 6_3. Chng in credit spreads" xfId="51724" xr:uid="{00000000-0005-0000-0000-00003BC30000}"/>
    <cellStyle name="Prosent 2 4 7" xfId="51725" xr:uid="{00000000-0005-0000-0000-00003CC30000}"/>
    <cellStyle name="Prosent 2 4_3. Chng in credit spreads" xfId="51726" xr:uid="{00000000-0005-0000-0000-00003DC30000}"/>
    <cellStyle name="Prosent 2 5" xfId="36105" xr:uid="{00000000-0005-0000-0000-00003EC30000}"/>
    <cellStyle name="Prosent 2 5 2" xfId="40165" xr:uid="{00000000-0005-0000-0000-00003FC30000}"/>
    <cellStyle name="Prosent 2 5 2 2" xfId="51727" xr:uid="{00000000-0005-0000-0000-000040C30000}"/>
    <cellStyle name="Prosent 2 5 2 2 2" xfId="51728" xr:uid="{00000000-0005-0000-0000-000041C30000}"/>
    <cellStyle name="Prosent 2 5 2 2 2 2" xfId="51729" xr:uid="{00000000-0005-0000-0000-000042C30000}"/>
    <cellStyle name="Prosent 2 5 2 2 3" xfId="51730" xr:uid="{00000000-0005-0000-0000-000043C30000}"/>
    <cellStyle name="Prosent 2 5 2 2_3. Chng in credit spreads" xfId="51731" xr:uid="{00000000-0005-0000-0000-000044C30000}"/>
    <cellStyle name="Prosent 2 5 2 3" xfId="51732" xr:uid="{00000000-0005-0000-0000-000045C30000}"/>
    <cellStyle name="Prosent 2 5 2 3 2" xfId="51733" xr:uid="{00000000-0005-0000-0000-000046C30000}"/>
    <cellStyle name="Prosent 2 5 2 3 2 2" xfId="51734" xr:uid="{00000000-0005-0000-0000-000047C30000}"/>
    <cellStyle name="Prosent 2 5 2 3 3" xfId="51735" xr:uid="{00000000-0005-0000-0000-000048C30000}"/>
    <cellStyle name="Prosent 2 5 2 3_3. Chng in credit spreads" xfId="51736" xr:uid="{00000000-0005-0000-0000-000049C30000}"/>
    <cellStyle name="Prosent 2 5 2 4" xfId="51737" xr:uid="{00000000-0005-0000-0000-00004AC30000}"/>
    <cellStyle name="Prosent 2 5 2 4 2" xfId="51738" xr:uid="{00000000-0005-0000-0000-00004BC30000}"/>
    <cellStyle name="Prosent 2 5 2 4 2 2" xfId="51739" xr:uid="{00000000-0005-0000-0000-00004CC30000}"/>
    <cellStyle name="Prosent 2 5 2 4 3" xfId="51740" xr:uid="{00000000-0005-0000-0000-00004DC30000}"/>
    <cellStyle name="Prosent 2 5 2 4_3. Chng in credit spreads" xfId="51741" xr:uid="{00000000-0005-0000-0000-00004EC30000}"/>
    <cellStyle name="Prosent 2 5 2 5" xfId="51742" xr:uid="{00000000-0005-0000-0000-00004FC30000}"/>
    <cellStyle name="Prosent 2 5 2 5 2" xfId="51743" xr:uid="{00000000-0005-0000-0000-000050C30000}"/>
    <cellStyle name="Prosent 2 5 2 6" xfId="51744" xr:uid="{00000000-0005-0000-0000-000051C30000}"/>
    <cellStyle name="Prosent 2 5 2_3. Chng in credit spreads" xfId="51745" xr:uid="{00000000-0005-0000-0000-000052C30000}"/>
    <cellStyle name="Prosent 2 5 3" xfId="40166" xr:uid="{00000000-0005-0000-0000-000053C30000}"/>
    <cellStyle name="Prosent 2 5 3 2" xfId="51746" xr:uid="{00000000-0005-0000-0000-000054C30000}"/>
    <cellStyle name="Prosent 2 5 3 2 2" xfId="51747" xr:uid="{00000000-0005-0000-0000-000055C30000}"/>
    <cellStyle name="Prosent 2 5 3 3" xfId="51748" xr:uid="{00000000-0005-0000-0000-000056C30000}"/>
    <cellStyle name="Prosent 2 5 3_3. Chng in credit spreads" xfId="51749" xr:uid="{00000000-0005-0000-0000-000057C30000}"/>
    <cellStyle name="Prosent 2 5 4" xfId="40164" xr:uid="{00000000-0005-0000-0000-000058C30000}"/>
    <cellStyle name="Prosent 2 5 4 2" xfId="51750" xr:uid="{00000000-0005-0000-0000-000059C30000}"/>
    <cellStyle name="Prosent 2 5 4 2 2" xfId="51751" xr:uid="{00000000-0005-0000-0000-00005AC30000}"/>
    <cellStyle name="Prosent 2 5 4 3" xfId="51752" xr:uid="{00000000-0005-0000-0000-00005BC30000}"/>
    <cellStyle name="Prosent 2 5 4_3. Chng in credit spreads" xfId="51753" xr:uid="{00000000-0005-0000-0000-00005CC30000}"/>
    <cellStyle name="Prosent 2 5 5" xfId="51754" xr:uid="{00000000-0005-0000-0000-00005DC30000}"/>
    <cellStyle name="Prosent 2 5 5 2" xfId="51755" xr:uid="{00000000-0005-0000-0000-00005EC30000}"/>
    <cellStyle name="Prosent 2 5 5 2 2" xfId="51756" xr:uid="{00000000-0005-0000-0000-00005FC30000}"/>
    <cellStyle name="Prosent 2 5 5 3" xfId="51757" xr:uid="{00000000-0005-0000-0000-000060C30000}"/>
    <cellStyle name="Prosent 2 5 5_3. Chng in credit spreads" xfId="51758" xr:uid="{00000000-0005-0000-0000-000061C30000}"/>
    <cellStyle name="Prosent 2 5 6" xfId="51759" xr:uid="{00000000-0005-0000-0000-000062C30000}"/>
    <cellStyle name="Prosent 2 5 6 2" xfId="51760" xr:uid="{00000000-0005-0000-0000-000063C30000}"/>
    <cellStyle name="Prosent 2 5 6 2 2" xfId="51761" xr:uid="{00000000-0005-0000-0000-000064C30000}"/>
    <cellStyle name="Prosent 2 5 6 3" xfId="51762" xr:uid="{00000000-0005-0000-0000-000065C30000}"/>
    <cellStyle name="Prosent 2 5 6_3. Chng in credit spreads" xfId="51763" xr:uid="{00000000-0005-0000-0000-000066C30000}"/>
    <cellStyle name="Prosent 2 5 7" xfId="51764" xr:uid="{00000000-0005-0000-0000-000067C30000}"/>
    <cellStyle name="Prosent 2 5_3. Chng in credit spreads" xfId="51765" xr:uid="{00000000-0005-0000-0000-000068C30000}"/>
    <cellStyle name="Prosent 2 6" xfId="35985" xr:uid="{00000000-0005-0000-0000-000069C30000}"/>
    <cellStyle name="Prosent 2 6 2" xfId="40167" xr:uid="{00000000-0005-0000-0000-00006AC30000}"/>
    <cellStyle name="Prosent 2 6 2 2" xfId="51766" xr:uid="{00000000-0005-0000-0000-00006BC30000}"/>
    <cellStyle name="Prosent 2 6 2 2 2" xfId="51767" xr:uid="{00000000-0005-0000-0000-00006CC30000}"/>
    <cellStyle name="Prosent 2 6 2 2 2 2" xfId="51768" xr:uid="{00000000-0005-0000-0000-00006DC30000}"/>
    <cellStyle name="Prosent 2 6 2 2 3" xfId="51769" xr:uid="{00000000-0005-0000-0000-00006EC30000}"/>
    <cellStyle name="Prosent 2 6 2 2_3. Chng in credit spreads" xfId="51770" xr:uid="{00000000-0005-0000-0000-00006FC30000}"/>
    <cellStyle name="Prosent 2 6 2 3" xfId="51771" xr:uid="{00000000-0005-0000-0000-000070C30000}"/>
    <cellStyle name="Prosent 2 6 2 3 2" xfId="51772" xr:uid="{00000000-0005-0000-0000-000071C30000}"/>
    <cellStyle name="Prosent 2 6 2 3 2 2" xfId="51773" xr:uid="{00000000-0005-0000-0000-000072C30000}"/>
    <cellStyle name="Prosent 2 6 2 3 3" xfId="51774" xr:uid="{00000000-0005-0000-0000-000073C30000}"/>
    <cellStyle name="Prosent 2 6 2 3_3. Chng in credit spreads" xfId="51775" xr:uid="{00000000-0005-0000-0000-000074C30000}"/>
    <cellStyle name="Prosent 2 6 2 4" xfId="51776" xr:uid="{00000000-0005-0000-0000-000075C30000}"/>
    <cellStyle name="Prosent 2 6 2 4 2" xfId="51777" xr:uid="{00000000-0005-0000-0000-000076C30000}"/>
    <cellStyle name="Prosent 2 6 2 4 2 2" xfId="51778" xr:uid="{00000000-0005-0000-0000-000077C30000}"/>
    <cellStyle name="Prosent 2 6 2 4 3" xfId="51779" xr:uid="{00000000-0005-0000-0000-000078C30000}"/>
    <cellStyle name="Prosent 2 6 2 4_3. Chng in credit spreads" xfId="51780" xr:uid="{00000000-0005-0000-0000-000079C30000}"/>
    <cellStyle name="Prosent 2 6 2 5" xfId="51781" xr:uid="{00000000-0005-0000-0000-00007AC30000}"/>
    <cellStyle name="Prosent 2 6 2 5 2" xfId="51782" xr:uid="{00000000-0005-0000-0000-00007BC30000}"/>
    <cellStyle name="Prosent 2 6 2 6" xfId="51783" xr:uid="{00000000-0005-0000-0000-00007CC30000}"/>
    <cellStyle name="Prosent 2 6 2_3. Chng in credit spreads" xfId="51784" xr:uid="{00000000-0005-0000-0000-00007DC30000}"/>
    <cellStyle name="Prosent 2 6 3" xfId="51785" xr:uid="{00000000-0005-0000-0000-00007EC30000}"/>
    <cellStyle name="Prosent 2 6 3 2" xfId="51786" xr:uid="{00000000-0005-0000-0000-00007FC30000}"/>
    <cellStyle name="Prosent 2 6 3 2 2" xfId="51787" xr:uid="{00000000-0005-0000-0000-000080C30000}"/>
    <cellStyle name="Prosent 2 6 3 3" xfId="51788" xr:uid="{00000000-0005-0000-0000-000081C30000}"/>
    <cellStyle name="Prosent 2 6 3_3. Chng in credit spreads" xfId="51789" xr:uid="{00000000-0005-0000-0000-000082C30000}"/>
    <cellStyle name="Prosent 2 6 4" xfId="51790" xr:uid="{00000000-0005-0000-0000-000083C30000}"/>
    <cellStyle name="Prosent 2 6 4 2" xfId="51791" xr:uid="{00000000-0005-0000-0000-000084C30000}"/>
    <cellStyle name="Prosent 2 6 4 2 2" xfId="51792" xr:uid="{00000000-0005-0000-0000-000085C30000}"/>
    <cellStyle name="Prosent 2 6 4 3" xfId="51793" xr:uid="{00000000-0005-0000-0000-000086C30000}"/>
    <cellStyle name="Prosent 2 6 4_3. Chng in credit spreads" xfId="51794" xr:uid="{00000000-0005-0000-0000-000087C30000}"/>
    <cellStyle name="Prosent 2 6 5" xfId="51795" xr:uid="{00000000-0005-0000-0000-000088C30000}"/>
    <cellStyle name="Prosent 2 6 5 2" xfId="51796" xr:uid="{00000000-0005-0000-0000-000089C30000}"/>
    <cellStyle name="Prosent 2 6 5 2 2" xfId="51797" xr:uid="{00000000-0005-0000-0000-00008AC30000}"/>
    <cellStyle name="Prosent 2 6 5 3" xfId="51798" xr:uid="{00000000-0005-0000-0000-00008BC30000}"/>
    <cellStyle name="Prosent 2 6 5_3. Chng in credit spreads" xfId="51799" xr:uid="{00000000-0005-0000-0000-00008CC30000}"/>
    <cellStyle name="Prosent 2 6 6" xfId="51800" xr:uid="{00000000-0005-0000-0000-00008DC30000}"/>
    <cellStyle name="Prosent 2 6 6 2" xfId="51801" xr:uid="{00000000-0005-0000-0000-00008EC30000}"/>
    <cellStyle name="Prosent 2 6 7" xfId="51802" xr:uid="{00000000-0005-0000-0000-00008FC30000}"/>
    <cellStyle name="Prosent 2 6_3. Chng in credit spreads" xfId="51803" xr:uid="{00000000-0005-0000-0000-000090C30000}"/>
    <cellStyle name="Prosent 2 7" xfId="36099" xr:uid="{00000000-0005-0000-0000-000091C30000}"/>
    <cellStyle name="Prosent 2 7 2" xfId="40168" xr:uid="{00000000-0005-0000-0000-000092C30000}"/>
    <cellStyle name="Prosent 2 7 2 2" xfId="51804" xr:uid="{00000000-0005-0000-0000-000093C30000}"/>
    <cellStyle name="Prosent 2 7 2 2 2" xfId="51805" xr:uid="{00000000-0005-0000-0000-000094C30000}"/>
    <cellStyle name="Prosent 2 7 2 2 2 2" xfId="51806" xr:uid="{00000000-0005-0000-0000-000095C30000}"/>
    <cellStyle name="Prosent 2 7 2 2 3" xfId="51807" xr:uid="{00000000-0005-0000-0000-000096C30000}"/>
    <cellStyle name="Prosent 2 7 2 2_3. Chng in credit spreads" xfId="51808" xr:uid="{00000000-0005-0000-0000-000097C30000}"/>
    <cellStyle name="Prosent 2 7 2 3" xfId="51809" xr:uid="{00000000-0005-0000-0000-000098C30000}"/>
    <cellStyle name="Prosent 2 7 2 3 2" xfId="51810" xr:uid="{00000000-0005-0000-0000-000099C30000}"/>
    <cellStyle name="Prosent 2 7 2 3 2 2" xfId="51811" xr:uid="{00000000-0005-0000-0000-00009AC30000}"/>
    <cellStyle name="Prosent 2 7 2 3 3" xfId="51812" xr:uid="{00000000-0005-0000-0000-00009BC30000}"/>
    <cellStyle name="Prosent 2 7 2 3_3. Chng in credit spreads" xfId="51813" xr:uid="{00000000-0005-0000-0000-00009CC30000}"/>
    <cellStyle name="Prosent 2 7 2 4" xfId="51814" xr:uid="{00000000-0005-0000-0000-00009DC30000}"/>
    <cellStyle name="Prosent 2 7 2 4 2" xfId="51815" xr:uid="{00000000-0005-0000-0000-00009EC30000}"/>
    <cellStyle name="Prosent 2 7 2 5" xfId="51816" xr:uid="{00000000-0005-0000-0000-00009FC30000}"/>
    <cellStyle name="Prosent 2 7 2_3. Chng in credit spreads" xfId="51817" xr:uid="{00000000-0005-0000-0000-0000A0C30000}"/>
    <cellStyle name="Prosent 2 7 3" xfId="51818" xr:uid="{00000000-0005-0000-0000-0000A1C30000}"/>
    <cellStyle name="Prosent 2 7 3 2" xfId="51819" xr:uid="{00000000-0005-0000-0000-0000A2C30000}"/>
    <cellStyle name="Prosent 2 7 3 2 2" xfId="51820" xr:uid="{00000000-0005-0000-0000-0000A3C30000}"/>
    <cellStyle name="Prosent 2 7 3 3" xfId="51821" xr:uid="{00000000-0005-0000-0000-0000A4C30000}"/>
    <cellStyle name="Prosent 2 7 3_3. Chng in credit spreads" xfId="51822" xr:uid="{00000000-0005-0000-0000-0000A5C30000}"/>
    <cellStyle name="Prosent 2 7 4" xfId="51823" xr:uid="{00000000-0005-0000-0000-0000A6C30000}"/>
    <cellStyle name="Prosent 2 7 4 2" xfId="51824" xr:uid="{00000000-0005-0000-0000-0000A7C30000}"/>
    <cellStyle name="Prosent 2 7 4 2 2" xfId="51825" xr:uid="{00000000-0005-0000-0000-0000A8C30000}"/>
    <cellStyle name="Prosent 2 7 4 3" xfId="51826" xr:uid="{00000000-0005-0000-0000-0000A9C30000}"/>
    <cellStyle name="Prosent 2 7 4_3. Chng in credit spreads" xfId="51827" xr:uid="{00000000-0005-0000-0000-0000AAC30000}"/>
    <cellStyle name="Prosent 2 7 5" xfId="51828" xr:uid="{00000000-0005-0000-0000-0000ABC30000}"/>
    <cellStyle name="Prosent 2 7 5 2" xfId="51829" xr:uid="{00000000-0005-0000-0000-0000ACC30000}"/>
    <cellStyle name="Prosent 2 7 5 2 2" xfId="51830" xr:uid="{00000000-0005-0000-0000-0000ADC30000}"/>
    <cellStyle name="Prosent 2 7 5 3" xfId="51831" xr:uid="{00000000-0005-0000-0000-0000AEC30000}"/>
    <cellStyle name="Prosent 2 7 5_3. Chng in credit spreads" xfId="51832" xr:uid="{00000000-0005-0000-0000-0000AFC30000}"/>
    <cellStyle name="Prosent 2 7 6" xfId="51833" xr:uid="{00000000-0005-0000-0000-0000B0C30000}"/>
    <cellStyle name="Prosent 2 7 6 2" xfId="51834" xr:uid="{00000000-0005-0000-0000-0000B1C30000}"/>
    <cellStyle name="Prosent 2 7 7" xfId="51835" xr:uid="{00000000-0005-0000-0000-0000B2C30000}"/>
    <cellStyle name="Prosent 2 7_3. Chng in credit spreads" xfId="51836" xr:uid="{00000000-0005-0000-0000-0000B3C30000}"/>
    <cellStyle name="Prosent 2 8" xfId="36910" xr:uid="{00000000-0005-0000-0000-0000B4C30000}"/>
    <cellStyle name="Prosent 2 8 2" xfId="51837" xr:uid="{00000000-0005-0000-0000-0000B5C30000}"/>
    <cellStyle name="Prosent 2 8 2 2" xfId="51838" xr:uid="{00000000-0005-0000-0000-0000B6C30000}"/>
    <cellStyle name="Prosent 2 8 3" xfId="51839" xr:uid="{00000000-0005-0000-0000-0000B7C30000}"/>
    <cellStyle name="Prosent 2 8 3 2" xfId="51840" xr:uid="{00000000-0005-0000-0000-0000B8C30000}"/>
    <cellStyle name="Prosent 2 8 4" xfId="51841" xr:uid="{00000000-0005-0000-0000-0000B9C30000}"/>
    <cellStyle name="Prosent 2 8 4 2" xfId="51842" xr:uid="{00000000-0005-0000-0000-0000BAC30000}"/>
    <cellStyle name="Prosent 2 8 5" xfId="51843" xr:uid="{00000000-0005-0000-0000-0000BBC30000}"/>
    <cellStyle name="Prosent 2 8 5 2" xfId="51844" xr:uid="{00000000-0005-0000-0000-0000BCC30000}"/>
    <cellStyle name="Prosent 2 8 6" xfId="51845" xr:uid="{00000000-0005-0000-0000-0000BDC30000}"/>
    <cellStyle name="Prosent 2 8_3. Chng in credit spreads" xfId="51846" xr:uid="{00000000-0005-0000-0000-0000BEC30000}"/>
    <cellStyle name="Prosent 2 9" xfId="51847" xr:uid="{00000000-0005-0000-0000-0000BFC30000}"/>
    <cellStyle name="Prosent 2 9 2" xfId="51848" xr:uid="{00000000-0005-0000-0000-0000C0C30000}"/>
    <cellStyle name="Prosent 2 9 2 2" xfId="51849" xr:uid="{00000000-0005-0000-0000-0000C1C30000}"/>
    <cellStyle name="Prosent 2 9 2 2 2" xfId="51850" xr:uid="{00000000-0005-0000-0000-0000C2C30000}"/>
    <cellStyle name="Prosent 2 9 2 3" xfId="51851" xr:uid="{00000000-0005-0000-0000-0000C3C30000}"/>
    <cellStyle name="Prosent 2 9 2_3. Chng in credit spreads" xfId="51852" xr:uid="{00000000-0005-0000-0000-0000C4C30000}"/>
    <cellStyle name="Prosent 2 9 3" xfId="51853" xr:uid="{00000000-0005-0000-0000-0000C5C30000}"/>
    <cellStyle name="Prosent 2 9 3 2" xfId="51854" xr:uid="{00000000-0005-0000-0000-0000C6C30000}"/>
    <cellStyle name="Prosent 2 9 3 2 2" xfId="51855" xr:uid="{00000000-0005-0000-0000-0000C7C30000}"/>
    <cellStyle name="Prosent 2 9 3 3" xfId="51856" xr:uid="{00000000-0005-0000-0000-0000C8C30000}"/>
    <cellStyle name="Prosent 2 9 3_3. Chng in credit spreads" xfId="51857" xr:uid="{00000000-0005-0000-0000-0000C9C30000}"/>
    <cellStyle name="Prosent 2 9 4" xfId="51858" xr:uid="{00000000-0005-0000-0000-0000CAC30000}"/>
    <cellStyle name="Prosent 2 9 4 2" xfId="51859" xr:uid="{00000000-0005-0000-0000-0000CBC30000}"/>
    <cellStyle name="Prosent 2 9 5" xfId="51860" xr:uid="{00000000-0005-0000-0000-0000CCC30000}"/>
    <cellStyle name="Prosent 2 9_3. Chng in credit spreads" xfId="51861" xr:uid="{00000000-0005-0000-0000-0000CDC30000}"/>
    <cellStyle name="Prosent 2_3. Chng in credit spreads" xfId="51862" xr:uid="{00000000-0005-0000-0000-0000CEC30000}"/>
    <cellStyle name="Prosent 20" xfId="51863" xr:uid="{00000000-0005-0000-0000-0000CFC30000}"/>
    <cellStyle name="Prosent 20 2" xfId="51864" xr:uid="{00000000-0005-0000-0000-0000D0C30000}"/>
    <cellStyle name="Prosent 3" xfId="9883" xr:uid="{00000000-0005-0000-0000-0000D1C30000}"/>
    <cellStyle name="Prosent 3 2" xfId="9884" xr:uid="{00000000-0005-0000-0000-0000D2C30000}"/>
    <cellStyle name="Prosent 3 2 2" xfId="34388" xr:uid="{00000000-0005-0000-0000-0000D3C30000}"/>
    <cellStyle name="Prosent 3 2 2 2" xfId="34389" xr:uid="{00000000-0005-0000-0000-0000D4C30000}"/>
    <cellStyle name="Prosent 3 2 2 3" xfId="34390" xr:uid="{00000000-0005-0000-0000-0000D5C30000}"/>
    <cellStyle name="Prosent 3 2 2 4" xfId="36078" xr:uid="{00000000-0005-0000-0000-0000D6C30000}"/>
    <cellStyle name="Prosent 3 2 2_AVA DVA EL" xfId="34391" xr:uid="{00000000-0005-0000-0000-0000D7C30000}"/>
    <cellStyle name="Prosent 3 2 3" xfId="34392" xr:uid="{00000000-0005-0000-0000-0000D8C30000}"/>
    <cellStyle name="Prosent 3 2 3 2" xfId="36133" xr:uid="{00000000-0005-0000-0000-0000D9C30000}"/>
    <cellStyle name="Prosent 3 2 4" xfId="36002" xr:uid="{00000000-0005-0000-0000-0000DAC30000}"/>
    <cellStyle name="Prosent 3 2 5" xfId="36086" xr:uid="{00000000-0005-0000-0000-0000DBC30000}"/>
    <cellStyle name="Prosent 3 2_3. Chng in credit spreads" xfId="51865" xr:uid="{00000000-0005-0000-0000-0000DCC30000}"/>
    <cellStyle name="Prosent 3 3" xfId="9885" xr:uid="{00000000-0005-0000-0000-0000DDC30000}"/>
    <cellStyle name="Prosent 3 3 2" xfId="34393" xr:uid="{00000000-0005-0000-0000-0000DEC30000}"/>
    <cellStyle name="Prosent 3 3 2 2" xfId="36162" xr:uid="{00000000-0005-0000-0000-0000DFC30000}"/>
    <cellStyle name="Prosent 3 3 3" xfId="51866" xr:uid="{00000000-0005-0000-0000-0000E0C30000}"/>
    <cellStyle name="Prosent 3 3 3 2" xfId="51867" xr:uid="{00000000-0005-0000-0000-0000E1C30000}"/>
    <cellStyle name="Prosent 3 3 4" xfId="51868" xr:uid="{00000000-0005-0000-0000-0000E2C30000}"/>
    <cellStyle name="Prosent 3 3_3. Chng in credit spreads" xfId="51869" xr:uid="{00000000-0005-0000-0000-0000E3C30000}"/>
    <cellStyle name="Prosent 3 4" xfId="9886" xr:uid="{00000000-0005-0000-0000-0000E4C30000}"/>
    <cellStyle name="Prosent 3 4 2" xfId="34394" xr:uid="{00000000-0005-0000-0000-0000E5C30000}"/>
    <cellStyle name="Prosent 3 4 2 2" xfId="36319" xr:uid="{00000000-0005-0000-0000-0000E6C30000}"/>
    <cellStyle name="Prosent 3 4 3" xfId="34395" xr:uid="{00000000-0005-0000-0000-0000E7C30000}"/>
    <cellStyle name="Prosent 3 4 4" xfId="51870" xr:uid="{00000000-0005-0000-0000-0000E8C30000}"/>
    <cellStyle name="Prosent 3 4_AVA DVA EL" xfId="34396" xr:uid="{00000000-0005-0000-0000-0000E9C30000}"/>
    <cellStyle name="Prosent 3 5" xfId="34397" xr:uid="{00000000-0005-0000-0000-0000EAC30000}"/>
    <cellStyle name="Prosent 3 6" xfId="35991" xr:uid="{00000000-0005-0000-0000-0000EBC30000}"/>
    <cellStyle name="Prosent 3 7" xfId="36094" xr:uid="{00000000-0005-0000-0000-0000ECC30000}"/>
    <cellStyle name="Prosent 3 8" xfId="36911" xr:uid="{00000000-0005-0000-0000-0000EDC30000}"/>
    <cellStyle name="Prosent 3_3. Chng in credit spreads" xfId="51871" xr:uid="{00000000-0005-0000-0000-0000EEC30000}"/>
    <cellStyle name="Prosent 4" xfId="9887" xr:uid="{00000000-0005-0000-0000-0000EFC30000}"/>
    <cellStyle name="Prosent 4 10" xfId="36912" xr:uid="{00000000-0005-0000-0000-0000F0C30000}"/>
    <cellStyle name="Prosent 4 2" xfId="9888" xr:uid="{00000000-0005-0000-0000-0000F1C30000}"/>
    <cellStyle name="Prosent 4 2 2" xfId="34398" xr:uid="{00000000-0005-0000-0000-0000F2C30000}"/>
    <cellStyle name="Prosent 4 2 2 2" xfId="36080" xr:uid="{00000000-0005-0000-0000-0000F3C30000}"/>
    <cellStyle name="Prosent 4 2 3" xfId="36001" xr:uid="{00000000-0005-0000-0000-0000F4C30000}"/>
    <cellStyle name="Prosent 4 2 3 2" xfId="51872" xr:uid="{00000000-0005-0000-0000-0000F5C30000}"/>
    <cellStyle name="Prosent 4 2_3. Chng in credit spreads" xfId="51873" xr:uid="{00000000-0005-0000-0000-0000F6C30000}"/>
    <cellStyle name="Prosent 4 3" xfId="9889" xr:uid="{00000000-0005-0000-0000-0000F7C30000}"/>
    <cellStyle name="Prosent 4 3 2" xfId="9890" xr:uid="{00000000-0005-0000-0000-0000F8C30000}"/>
    <cellStyle name="Prosent 4 3 2 2" xfId="36165" xr:uid="{00000000-0005-0000-0000-0000F9C30000}"/>
    <cellStyle name="Prosent 4 3 3" xfId="51874" xr:uid="{00000000-0005-0000-0000-0000FAC30000}"/>
    <cellStyle name="Prosent 4 3_AVA DVA EL" xfId="34399" xr:uid="{00000000-0005-0000-0000-0000FBC30000}"/>
    <cellStyle name="Prosent 4 4" xfId="9891" xr:uid="{00000000-0005-0000-0000-0000FCC30000}"/>
    <cellStyle name="Prosent 4 4 2" xfId="9892" xr:uid="{00000000-0005-0000-0000-0000FDC30000}"/>
    <cellStyle name="Prosent 4 4 2 2" xfId="36322" xr:uid="{00000000-0005-0000-0000-0000FEC30000}"/>
    <cellStyle name="Prosent 4 4_AVA DVA EL" xfId="34400" xr:uid="{00000000-0005-0000-0000-0000FFC30000}"/>
    <cellStyle name="Prosent 4 5" xfId="34401" xr:uid="{00000000-0005-0000-0000-000000C40000}"/>
    <cellStyle name="Prosent 4 5 2" xfId="34402" xr:uid="{00000000-0005-0000-0000-000001C40000}"/>
    <cellStyle name="Prosent 4 5 3" xfId="34403" xr:uid="{00000000-0005-0000-0000-000002C40000}"/>
    <cellStyle name="Prosent 4 5 4" xfId="36079" xr:uid="{00000000-0005-0000-0000-000003C40000}"/>
    <cellStyle name="Prosent 4 5_AVA DVA EL" xfId="34404" xr:uid="{00000000-0005-0000-0000-000004C40000}"/>
    <cellStyle name="Prosent 4 6" xfId="34405" xr:uid="{00000000-0005-0000-0000-000005C40000}"/>
    <cellStyle name="Prosent 4 6 2" xfId="34406" xr:uid="{00000000-0005-0000-0000-000006C40000}"/>
    <cellStyle name="Prosent 4 6 3" xfId="34407" xr:uid="{00000000-0005-0000-0000-000007C40000}"/>
    <cellStyle name="Prosent 4 6 4" xfId="36419" xr:uid="{00000000-0005-0000-0000-000008C40000}"/>
    <cellStyle name="Prosent 4 6_AVA DVA EL" xfId="34408" xr:uid="{00000000-0005-0000-0000-000009C40000}"/>
    <cellStyle name="Prosent 4 7" xfId="34409" xr:uid="{00000000-0005-0000-0000-00000AC40000}"/>
    <cellStyle name="Prosent 4 8" xfId="35992" xr:uid="{00000000-0005-0000-0000-00000BC40000}"/>
    <cellStyle name="Prosent 4 9" xfId="36093" xr:uid="{00000000-0005-0000-0000-00000CC40000}"/>
    <cellStyle name="Prosent 4_3. Chng in credit spreads" xfId="51875" xr:uid="{00000000-0005-0000-0000-00000DC40000}"/>
    <cellStyle name="Prosent 5" xfId="9893" xr:uid="{00000000-0005-0000-0000-00000EC40000}"/>
    <cellStyle name="Prosent 5 10" xfId="36913" xr:uid="{00000000-0005-0000-0000-00000FC40000}"/>
    <cellStyle name="Prosent 5 2" xfId="9894" xr:uid="{00000000-0005-0000-0000-000010C40000}"/>
    <cellStyle name="Prosent 5 2 2" xfId="9895" xr:uid="{00000000-0005-0000-0000-000011C40000}"/>
    <cellStyle name="Prosent 5 2 2 2" xfId="9896" xr:uid="{00000000-0005-0000-0000-000012C40000}"/>
    <cellStyle name="Prosent 5 2 2 3" xfId="51876" xr:uid="{00000000-0005-0000-0000-000013C40000}"/>
    <cellStyle name="Prosent 5 2 2_AVA DVA EL" xfId="34410" xr:uid="{00000000-0005-0000-0000-000014C40000}"/>
    <cellStyle name="Prosent 5 2 3" xfId="9897" xr:uid="{00000000-0005-0000-0000-000015C40000}"/>
    <cellStyle name="Prosent 5 2 3 2" xfId="36138" xr:uid="{00000000-0005-0000-0000-000016C40000}"/>
    <cellStyle name="Prosent 5 2 4" xfId="36914" xr:uid="{00000000-0005-0000-0000-000017C40000}"/>
    <cellStyle name="Prosent 5 2_3. Chng in credit spreads" xfId="51877" xr:uid="{00000000-0005-0000-0000-000018C40000}"/>
    <cellStyle name="Prosent 5 3" xfId="9898" xr:uid="{00000000-0005-0000-0000-000019C40000}"/>
    <cellStyle name="Prosent 5 3 2" xfId="9899" xr:uid="{00000000-0005-0000-0000-00001AC40000}"/>
    <cellStyle name="Prosent 5 3 2 2" xfId="36168" xr:uid="{00000000-0005-0000-0000-00001BC40000}"/>
    <cellStyle name="Prosent 5 3 3" xfId="51878" xr:uid="{00000000-0005-0000-0000-00001CC40000}"/>
    <cellStyle name="Prosent 5 3_AVA DVA EL" xfId="34411" xr:uid="{00000000-0005-0000-0000-00001DC40000}"/>
    <cellStyle name="Prosent 5 4" xfId="9900" xr:uid="{00000000-0005-0000-0000-00001EC40000}"/>
    <cellStyle name="Prosent 5 4 2" xfId="9901" xr:uid="{00000000-0005-0000-0000-00001FC40000}"/>
    <cellStyle name="Prosent 5 4 2 2" xfId="36325" xr:uid="{00000000-0005-0000-0000-000020C40000}"/>
    <cellStyle name="Prosent 5 4 3" xfId="51879" xr:uid="{00000000-0005-0000-0000-000021C40000}"/>
    <cellStyle name="Prosent 5 4_AVA DVA EL" xfId="34412" xr:uid="{00000000-0005-0000-0000-000022C40000}"/>
    <cellStyle name="Prosent 5 5" xfId="34413" xr:uid="{00000000-0005-0000-0000-000023C40000}"/>
    <cellStyle name="Prosent 5 5 2" xfId="36081" xr:uid="{00000000-0005-0000-0000-000024C40000}"/>
    <cellStyle name="Prosent 5 6" xfId="36110" xr:uid="{00000000-0005-0000-0000-000025C40000}"/>
    <cellStyle name="Prosent 5 7" xfId="36420" xr:uid="{00000000-0005-0000-0000-000026C40000}"/>
    <cellStyle name="Prosent 5 8" xfId="35993" xr:uid="{00000000-0005-0000-0000-000027C40000}"/>
    <cellStyle name="Prosent 5 9" xfId="36092" xr:uid="{00000000-0005-0000-0000-000028C40000}"/>
    <cellStyle name="Prosent 5_3. Chng in credit spreads" xfId="51880" xr:uid="{00000000-0005-0000-0000-000029C40000}"/>
    <cellStyle name="Prosent 6" xfId="9902" xr:uid="{00000000-0005-0000-0000-00002AC40000}"/>
    <cellStyle name="Prosent 6 10" xfId="36084" xr:uid="{00000000-0005-0000-0000-00002BC40000}"/>
    <cellStyle name="Prosent 6 2" xfId="9903" xr:uid="{00000000-0005-0000-0000-00002CC40000}"/>
    <cellStyle name="Prosent 6 2 2" xfId="9904" xr:uid="{00000000-0005-0000-0000-00002DC40000}"/>
    <cellStyle name="Prosent 6 2 2 2" xfId="9905" xr:uid="{00000000-0005-0000-0000-00002EC40000}"/>
    <cellStyle name="Prosent 6 2 2_AVA DVA EL" xfId="34414" xr:uid="{00000000-0005-0000-0000-00002FC40000}"/>
    <cellStyle name="Prosent 6 2 3" xfId="9906" xr:uid="{00000000-0005-0000-0000-000030C40000}"/>
    <cellStyle name="Prosent 6 2 3 2" xfId="36141" xr:uid="{00000000-0005-0000-0000-000031C40000}"/>
    <cellStyle name="Prosent 6 2 4" xfId="36915" xr:uid="{00000000-0005-0000-0000-000032C40000}"/>
    <cellStyle name="Prosent 6 2_4Q16" xfId="34415" xr:uid="{00000000-0005-0000-0000-000033C40000}"/>
    <cellStyle name="Prosent 6 3" xfId="9907" xr:uid="{00000000-0005-0000-0000-000034C40000}"/>
    <cellStyle name="Prosent 6 3 2" xfId="9908" xr:uid="{00000000-0005-0000-0000-000035C40000}"/>
    <cellStyle name="Prosent 6 3 2 2" xfId="9909" xr:uid="{00000000-0005-0000-0000-000036C40000}"/>
    <cellStyle name="Prosent 6 3 2_AVA DVA EL" xfId="34416" xr:uid="{00000000-0005-0000-0000-000037C40000}"/>
    <cellStyle name="Prosent 6 3 3" xfId="9910" xr:uid="{00000000-0005-0000-0000-000038C40000}"/>
    <cellStyle name="Prosent 6 3 3 2" xfId="36171" xr:uid="{00000000-0005-0000-0000-000039C40000}"/>
    <cellStyle name="Prosent 6 3 4" xfId="36916" xr:uid="{00000000-0005-0000-0000-00003AC40000}"/>
    <cellStyle name="Prosent 6 3_4Q16" xfId="34417" xr:uid="{00000000-0005-0000-0000-00003BC40000}"/>
    <cellStyle name="Prosent 6 4" xfId="9911" xr:uid="{00000000-0005-0000-0000-00003CC40000}"/>
    <cellStyle name="Prosent 6 4 2" xfId="9912" xr:uid="{00000000-0005-0000-0000-00003DC40000}"/>
    <cellStyle name="Prosent 6 4 2 2" xfId="9913" xr:uid="{00000000-0005-0000-0000-00003EC40000}"/>
    <cellStyle name="Prosent 6 4 2_AVA DVA EL" xfId="34418" xr:uid="{00000000-0005-0000-0000-00003FC40000}"/>
    <cellStyle name="Prosent 6 4 3" xfId="9914" xr:uid="{00000000-0005-0000-0000-000040C40000}"/>
    <cellStyle name="Prosent 6 4 3 2" xfId="36328" xr:uid="{00000000-0005-0000-0000-000041C40000}"/>
    <cellStyle name="Prosent 6 4 4" xfId="36917" xr:uid="{00000000-0005-0000-0000-000042C40000}"/>
    <cellStyle name="Prosent 6 4_4Q16" xfId="34419" xr:uid="{00000000-0005-0000-0000-000043C40000}"/>
    <cellStyle name="Prosent 6 5" xfId="9915" xr:uid="{00000000-0005-0000-0000-000044C40000}"/>
    <cellStyle name="Prosent 6 5 2" xfId="9916" xr:uid="{00000000-0005-0000-0000-000045C40000}"/>
    <cellStyle name="Prosent 6 5_AVA DVA EL" xfId="34420" xr:uid="{00000000-0005-0000-0000-000046C40000}"/>
    <cellStyle name="Prosent 6 6" xfId="9917" xr:uid="{00000000-0005-0000-0000-000047C40000}"/>
    <cellStyle name="Prosent 6 6 2" xfId="34421" xr:uid="{00000000-0005-0000-0000-000048C40000}"/>
    <cellStyle name="Prosent 6 6 3" xfId="34422" xr:uid="{00000000-0005-0000-0000-000049C40000}"/>
    <cellStyle name="Prosent 6 6_AVA DVA EL" xfId="34423" xr:uid="{00000000-0005-0000-0000-00004AC40000}"/>
    <cellStyle name="Prosent 6 7" xfId="34424" xr:uid="{00000000-0005-0000-0000-00004BC40000}"/>
    <cellStyle name="Prosent 6 7 2" xfId="36112" xr:uid="{00000000-0005-0000-0000-00004CC40000}"/>
    <cellStyle name="Prosent 6 8" xfId="36424" xr:uid="{00000000-0005-0000-0000-00004DC40000}"/>
    <cellStyle name="Prosent 6 9" xfId="36005" xr:uid="{00000000-0005-0000-0000-00004EC40000}"/>
    <cellStyle name="Prosent 6_3. Chng in credit spreads" xfId="51881" xr:uid="{00000000-0005-0000-0000-00004FC40000}"/>
    <cellStyle name="Prosent 7" xfId="9918" xr:uid="{00000000-0005-0000-0000-000050C40000}"/>
    <cellStyle name="Prosent 7 2" xfId="9919" xr:uid="{00000000-0005-0000-0000-000051C40000}"/>
    <cellStyle name="Prosent 7 2 2" xfId="9920" xr:uid="{00000000-0005-0000-0000-000052C40000}"/>
    <cellStyle name="Prosent 7 2 2 2" xfId="9921" xr:uid="{00000000-0005-0000-0000-000053C40000}"/>
    <cellStyle name="Prosent 7 2 2 3" xfId="51882" xr:uid="{00000000-0005-0000-0000-000054C40000}"/>
    <cellStyle name="Prosent 7 2 2_AVA DVA EL" xfId="34425" xr:uid="{00000000-0005-0000-0000-000055C40000}"/>
    <cellStyle name="Prosent 7 2 3" xfId="9922" xr:uid="{00000000-0005-0000-0000-000056C40000}"/>
    <cellStyle name="Prosent 7 2 3 2" xfId="36144" xr:uid="{00000000-0005-0000-0000-000057C40000}"/>
    <cellStyle name="Prosent 7 2 4" xfId="36919" xr:uid="{00000000-0005-0000-0000-000058C40000}"/>
    <cellStyle name="Prosent 7 2_3. Chng in credit spreads" xfId="51883" xr:uid="{00000000-0005-0000-0000-000059C40000}"/>
    <cellStyle name="Prosent 7 3" xfId="9923" xr:uid="{00000000-0005-0000-0000-00005AC40000}"/>
    <cellStyle name="Prosent 7 3 2" xfId="9924" xr:uid="{00000000-0005-0000-0000-00005BC40000}"/>
    <cellStyle name="Prosent 7 3 2 2" xfId="36174" xr:uid="{00000000-0005-0000-0000-00005CC40000}"/>
    <cellStyle name="Prosent 7 3 3" xfId="51884" xr:uid="{00000000-0005-0000-0000-00005DC40000}"/>
    <cellStyle name="Prosent 7 3_AVA DVA EL" xfId="34426" xr:uid="{00000000-0005-0000-0000-00005EC40000}"/>
    <cellStyle name="Prosent 7 4" xfId="9925" xr:uid="{00000000-0005-0000-0000-00005FC40000}"/>
    <cellStyle name="Prosent 7 4 2" xfId="36115" xr:uid="{00000000-0005-0000-0000-000060C40000}"/>
    <cellStyle name="Prosent 7 5" xfId="36918" xr:uid="{00000000-0005-0000-0000-000061C40000}"/>
    <cellStyle name="Prosent 7 5 2" xfId="51885" xr:uid="{00000000-0005-0000-0000-000062C40000}"/>
    <cellStyle name="Prosent 7_3. Chng in credit spreads" xfId="51886" xr:uid="{00000000-0005-0000-0000-000063C40000}"/>
    <cellStyle name="Prosent 8" xfId="9926" xr:uid="{00000000-0005-0000-0000-000064C40000}"/>
    <cellStyle name="Prosent 8 2" xfId="9927" xr:uid="{00000000-0005-0000-0000-000065C40000}"/>
    <cellStyle name="Prosent 8 2 2" xfId="9928" xr:uid="{00000000-0005-0000-0000-000066C40000}"/>
    <cellStyle name="Prosent 8 2 2 2" xfId="36147" xr:uid="{00000000-0005-0000-0000-000067C40000}"/>
    <cellStyle name="Prosent 8 2 3" xfId="51887" xr:uid="{00000000-0005-0000-0000-000068C40000}"/>
    <cellStyle name="Prosent 8 2_3. Chng in credit spreads" xfId="51888" xr:uid="{00000000-0005-0000-0000-000069C40000}"/>
    <cellStyle name="Prosent 8 3" xfId="9929" xr:uid="{00000000-0005-0000-0000-00006AC40000}"/>
    <cellStyle name="Prosent 8 3 2" xfId="36177" xr:uid="{00000000-0005-0000-0000-00006BC40000}"/>
    <cellStyle name="Prosent 8 4" xfId="9930" xr:uid="{00000000-0005-0000-0000-00006CC40000}"/>
    <cellStyle name="Prosent 8 4 2" xfId="36118" xr:uid="{00000000-0005-0000-0000-00006DC40000}"/>
    <cellStyle name="Prosent 8 5" xfId="36920" xr:uid="{00000000-0005-0000-0000-00006EC40000}"/>
    <cellStyle name="Prosent 8_3. Chng in credit spreads" xfId="51889" xr:uid="{00000000-0005-0000-0000-00006FC40000}"/>
    <cellStyle name="Prosent 9" xfId="9931" xr:uid="{00000000-0005-0000-0000-000070C40000}"/>
    <cellStyle name="Prosent 9 2" xfId="9932" xr:uid="{00000000-0005-0000-0000-000071C40000}"/>
    <cellStyle name="Prosent 9 2 2" xfId="9933" xr:uid="{00000000-0005-0000-0000-000072C40000}"/>
    <cellStyle name="Prosent 9 2 2 2" xfId="36150" xr:uid="{00000000-0005-0000-0000-000073C40000}"/>
    <cellStyle name="Prosent 9 2 3" xfId="51890" xr:uid="{00000000-0005-0000-0000-000074C40000}"/>
    <cellStyle name="Prosent 9 2_AVA DVA EL" xfId="34427" xr:uid="{00000000-0005-0000-0000-000075C40000}"/>
    <cellStyle name="Prosent 9 3" xfId="9934" xr:uid="{00000000-0005-0000-0000-000076C40000}"/>
    <cellStyle name="Prosent 9 3 2" xfId="36180" xr:uid="{00000000-0005-0000-0000-000077C40000}"/>
    <cellStyle name="Prosent 9 4" xfId="36121" xr:uid="{00000000-0005-0000-0000-000078C40000}"/>
    <cellStyle name="Prosent 9 4 2" xfId="51891" xr:uid="{00000000-0005-0000-0000-000079C40000}"/>
    <cellStyle name="Prosent 9 5" xfId="36921" xr:uid="{00000000-0005-0000-0000-00007AC40000}"/>
    <cellStyle name="Prosent 9_3. Chng in credit spreads" xfId="51892" xr:uid="{00000000-0005-0000-0000-00007BC40000}"/>
    <cellStyle name="Prozent 2" xfId="9935" xr:uid="{00000000-0005-0000-0000-00007CC40000}"/>
    <cellStyle name="Prozent 2 2" xfId="9936" xr:uid="{00000000-0005-0000-0000-00007DC40000}"/>
    <cellStyle name="Prozent 2 2 2" xfId="34428" xr:uid="{00000000-0005-0000-0000-00007EC40000}"/>
    <cellStyle name="Prozent 2 2_AVA DVA EL" xfId="34429" xr:uid="{00000000-0005-0000-0000-00007FC40000}"/>
    <cellStyle name="Prozent 2 3" xfId="9937" xr:uid="{00000000-0005-0000-0000-000080C40000}"/>
    <cellStyle name="Prozent 2 3 2" xfId="34430" xr:uid="{00000000-0005-0000-0000-000081C40000}"/>
    <cellStyle name="Prozent 2 3_AVA DVA EL" xfId="34431" xr:uid="{00000000-0005-0000-0000-000082C40000}"/>
    <cellStyle name="Prozent 2 4" xfId="34432" xr:uid="{00000000-0005-0000-0000-000083C40000}"/>
    <cellStyle name="Prozent 2_4Q16" xfId="34433" xr:uid="{00000000-0005-0000-0000-000084C40000}"/>
    <cellStyle name="QIS5Area" xfId="9938" xr:uid="{00000000-0005-0000-0000-000085C40000}"/>
    <cellStyle name="Rad" xfId="9939" xr:uid="{00000000-0005-0000-0000-000086C40000}"/>
    <cellStyle name="Rad 2" xfId="9940" xr:uid="{00000000-0005-0000-0000-000087C40000}"/>
    <cellStyle name="Rad 2 2" xfId="34434" xr:uid="{00000000-0005-0000-0000-000088C40000}"/>
    <cellStyle name="Rad 2_AVA DVA EL" xfId="34435" xr:uid="{00000000-0005-0000-0000-000089C40000}"/>
    <cellStyle name="Rad 3" xfId="34436" xr:uid="{00000000-0005-0000-0000-00008AC40000}"/>
    <cellStyle name="Rad_4Q16" xfId="34437" xr:uid="{00000000-0005-0000-0000-00008BC40000}"/>
    <cellStyle name="Radrubrik" xfId="34438" xr:uid="{00000000-0005-0000-0000-00008CC40000}"/>
    <cellStyle name="Radrubrik 2" xfId="34439" xr:uid="{00000000-0005-0000-0000-00008DC40000}"/>
    <cellStyle name="Radrubrik 3" xfId="34440" xr:uid="{00000000-0005-0000-0000-00008EC40000}"/>
    <cellStyle name="Radrubrik 4" xfId="51893" xr:uid="{00000000-0005-0000-0000-00008FC40000}"/>
    <cellStyle name="Radrubrik_AVA DVA EL" xfId="34441" xr:uid="{00000000-0005-0000-0000-000090C40000}"/>
    <cellStyle name="Radtext" xfId="34442" xr:uid="{00000000-0005-0000-0000-000091C40000}"/>
    <cellStyle name="Radtext 2" xfId="34443" xr:uid="{00000000-0005-0000-0000-000092C40000}"/>
    <cellStyle name="Radtext 3" xfId="34444" xr:uid="{00000000-0005-0000-0000-000093C40000}"/>
    <cellStyle name="Radtext 4" xfId="51894" xr:uid="{00000000-0005-0000-0000-000094C40000}"/>
    <cellStyle name="Radtext_AVA DVA EL" xfId="34445" xr:uid="{00000000-0005-0000-0000-000095C40000}"/>
    <cellStyle name="RaekkeNiv1" xfId="9941" xr:uid="{00000000-0005-0000-0000-000096C40000}"/>
    <cellStyle name="RaekkeNiv1 2" xfId="34446" xr:uid="{00000000-0005-0000-0000-000097C40000}"/>
    <cellStyle name="RaekkeNiv1 2 2" xfId="51895" xr:uid="{00000000-0005-0000-0000-000098C40000}"/>
    <cellStyle name="RaekkeNiv1 2 2 2" xfId="51896" xr:uid="{00000000-0005-0000-0000-000099C40000}"/>
    <cellStyle name="RaekkeNiv1 2 2 3" xfId="51897" xr:uid="{00000000-0005-0000-0000-00009AC40000}"/>
    <cellStyle name="RaekkeNiv1 2 2 4" xfId="51898" xr:uid="{00000000-0005-0000-0000-00009BC40000}"/>
    <cellStyle name="RaekkeNiv1 2 2_Results &amp; key fig." xfId="51899" xr:uid="{00000000-0005-0000-0000-00009CC40000}"/>
    <cellStyle name="RaekkeNiv1 2 3" xfId="51900" xr:uid="{00000000-0005-0000-0000-00009DC40000}"/>
    <cellStyle name="RaekkeNiv1 2 4" xfId="51901" xr:uid="{00000000-0005-0000-0000-00009EC40000}"/>
    <cellStyle name="RaekkeNiv1 2 5" xfId="51902" xr:uid="{00000000-0005-0000-0000-00009FC40000}"/>
    <cellStyle name="RaekkeNiv1 2_3. Chng in credit spreads" xfId="51903" xr:uid="{00000000-0005-0000-0000-0000A0C40000}"/>
    <cellStyle name="RaekkeNiv1 3" xfId="51904" xr:uid="{00000000-0005-0000-0000-0000A1C40000}"/>
    <cellStyle name="RaekkeNiv1 3 2" xfId="51905" xr:uid="{00000000-0005-0000-0000-0000A2C40000}"/>
    <cellStyle name="RaekkeNiv1 3 3" xfId="51906" xr:uid="{00000000-0005-0000-0000-0000A3C40000}"/>
    <cellStyle name="RaekkeNiv1 3 4" xfId="51907" xr:uid="{00000000-0005-0000-0000-0000A4C40000}"/>
    <cellStyle name="RaekkeNiv1 4" xfId="51908" xr:uid="{00000000-0005-0000-0000-0000A5C40000}"/>
    <cellStyle name="RaekkeNiv1 5" xfId="51909" xr:uid="{00000000-0005-0000-0000-0000A6C40000}"/>
    <cellStyle name="RaekkeNiv1 6" xfId="51910" xr:uid="{00000000-0005-0000-0000-0000A7C40000}"/>
    <cellStyle name="RaekkeNiv1_3. Chng in credit spreads" xfId="51911" xr:uid="{00000000-0005-0000-0000-0000A8C40000}"/>
    <cellStyle name="RaekkeNiv2" xfId="9942" xr:uid="{00000000-0005-0000-0000-0000A9C40000}"/>
    <cellStyle name="RaekkeNiv2 2" xfId="34447" xr:uid="{00000000-0005-0000-0000-0000AAC40000}"/>
    <cellStyle name="RaekkeNiv2 2 2" xfId="51912" xr:uid="{00000000-0005-0000-0000-0000ABC40000}"/>
    <cellStyle name="RaekkeNiv2 2 2 2" xfId="51913" xr:uid="{00000000-0005-0000-0000-0000ACC40000}"/>
    <cellStyle name="RaekkeNiv2 2 2 3" xfId="51914" xr:uid="{00000000-0005-0000-0000-0000ADC40000}"/>
    <cellStyle name="RaekkeNiv2 2 2 4" xfId="51915" xr:uid="{00000000-0005-0000-0000-0000AEC40000}"/>
    <cellStyle name="RaekkeNiv2 2 2_Results &amp; key fig." xfId="51916" xr:uid="{00000000-0005-0000-0000-0000AFC40000}"/>
    <cellStyle name="RaekkeNiv2 2 3" xfId="51917" xr:uid="{00000000-0005-0000-0000-0000B0C40000}"/>
    <cellStyle name="RaekkeNiv2 2 4" xfId="51918" xr:uid="{00000000-0005-0000-0000-0000B1C40000}"/>
    <cellStyle name="RaekkeNiv2 2 5" xfId="51919" xr:uid="{00000000-0005-0000-0000-0000B2C40000}"/>
    <cellStyle name="RaekkeNiv2 2_3. Chng in credit spreads" xfId="51920" xr:uid="{00000000-0005-0000-0000-0000B3C40000}"/>
    <cellStyle name="RaekkeNiv2 3" xfId="34448" xr:uid="{00000000-0005-0000-0000-0000B4C40000}"/>
    <cellStyle name="RaekkeNiv2 3 2" xfId="51921" xr:uid="{00000000-0005-0000-0000-0000B5C40000}"/>
    <cellStyle name="RaekkeNiv2 3 3" xfId="51922" xr:uid="{00000000-0005-0000-0000-0000B6C40000}"/>
    <cellStyle name="RaekkeNiv2 3 4" xfId="51923" xr:uid="{00000000-0005-0000-0000-0000B7C40000}"/>
    <cellStyle name="RaekkeNiv2 3 5" xfId="51924" xr:uid="{00000000-0005-0000-0000-0000B8C40000}"/>
    <cellStyle name="RaekkeNiv2 4" xfId="51925" xr:uid="{00000000-0005-0000-0000-0000B9C40000}"/>
    <cellStyle name="RaekkeNiv2 5" xfId="51926" xr:uid="{00000000-0005-0000-0000-0000BAC40000}"/>
    <cellStyle name="RaekkeNiv2 6" xfId="51927" xr:uid="{00000000-0005-0000-0000-0000BBC40000}"/>
    <cellStyle name="RaekkeNiv2_3. Chng in credit spreads" xfId="51928" xr:uid="{00000000-0005-0000-0000-0000BCC40000}"/>
    <cellStyle name="RaekkeNiv3" xfId="34449" xr:uid="{00000000-0005-0000-0000-0000BDC40000}"/>
    <cellStyle name="RaekkeNiv3 2" xfId="34450" xr:uid="{00000000-0005-0000-0000-0000BEC40000}"/>
    <cellStyle name="RaekkeNiv3 2 2" xfId="51929" xr:uid="{00000000-0005-0000-0000-0000BFC40000}"/>
    <cellStyle name="RaekkeNiv3 2 2 2" xfId="51930" xr:uid="{00000000-0005-0000-0000-0000C0C40000}"/>
    <cellStyle name="RaekkeNiv3 2 2 3" xfId="51931" xr:uid="{00000000-0005-0000-0000-0000C1C40000}"/>
    <cellStyle name="RaekkeNiv3 2 2 4" xfId="51932" xr:uid="{00000000-0005-0000-0000-0000C2C40000}"/>
    <cellStyle name="RaekkeNiv3 2 2_Results &amp; key fig." xfId="51933" xr:uid="{00000000-0005-0000-0000-0000C3C40000}"/>
    <cellStyle name="RaekkeNiv3 2 3" xfId="51934" xr:uid="{00000000-0005-0000-0000-0000C4C40000}"/>
    <cellStyle name="RaekkeNiv3 2 4" xfId="51935" xr:uid="{00000000-0005-0000-0000-0000C5C40000}"/>
    <cellStyle name="RaekkeNiv3 2 5" xfId="51936" xr:uid="{00000000-0005-0000-0000-0000C6C40000}"/>
    <cellStyle name="RaekkeNiv3 2_3. Chng in credit spreads" xfId="51937" xr:uid="{00000000-0005-0000-0000-0000C7C40000}"/>
    <cellStyle name="RaekkeNiv3 3" xfId="34451" xr:uid="{00000000-0005-0000-0000-0000C8C40000}"/>
    <cellStyle name="RaekkeNiv3 3 2" xfId="51938" xr:uid="{00000000-0005-0000-0000-0000C9C40000}"/>
    <cellStyle name="RaekkeNiv3 3 3" xfId="51939" xr:uid="{00000000-0005-0000-0000-0000CAC40000}"/>
    <cellStyle name="RaekkeNiv3 3 4" xfId="51940" xr:uid="{00000000-0005-0000-0000-0000CBC40000}"/>
    <cellStyle name="RaekkeNiv3 3 5" xfId="51941" xr:uid="{00000000-0005-0000-0000-0000CCC40000}"/>
    <cellStyle name="RaekkeNiv3 4" xfId="51942" xr:uid="{00000000-0005-0000-0000-0000CDC40000}"/>
    <cellStyle name="RaekkeNiv3 5" xfId="51943" xr:uid="{00000000-0005-0000-0000-0000CEC40000}"/>
    <cellStyle name="RaekkeNiv3 6" xfId="51944" xr:uid="{00000000-0005-0000-0000-0000CFC40000}"/>
    <cellStyle name="RaekkeNiv3_3. Chng in credit spreads" xfId="51945" xr:uid="{00000000-0005-0000-0000-0000D0C40000}"/>
    <cellStyle name="RaekkeNiv4" xfId="34452" xr:uid="{00000000-0005-0000-0000-0000D1C40000}"/>
    <cellStyle name="RaekkeNiv4 2" xfId="34453" xr:uid="{00000000-0005-0000-0000-0000D2C40000}"/>
    <cellStyle name="RaekkeNiv4 2 2" xfId="51946" xr:uid="{00000000-0005-0000-0000-0000D3C40000}"/>
    <cellStyle name="RaekkeNiv4 2 2 2" xfId="51947" xr:uid="{00000000-0005-0000-0000-0000D4C40000}"/>
    <cellStyle name="RaekkeNiv4 2 2 3" xfId="51948" xr:uid="{00000000-0005-0000-0000-0000D5C40000}"/>
    <cellStyle name="RaekkeNiv4 2 2 4" xfId="51949" xr:uid="{00000000-0005-0000-0000-0000D6C40000}"/>
    <cellStyle name="RaekkeNiv4 2 2_Results &amp; key fig." xfId="51950" xr:uid="{00000000-0005-0000-0000-0000D7C40000}"/>
    <cellStyle name="RaekkeNiv4 2 3" xfId="51951" xr:uid="{00000000-0005-0000-0000-0000D8C40000}"/>
    <cellStyle name="RaekkeNiv4 2 4" xfId="51952" xr:uid="{00000000-0005-0000-0000-0000D9C40000}"/>
    <cellStyle name="RaekkeNiv4 2 5" xfId="51953" xr:uid="{00000000-0005-0000-0000-0000DAC40000}"/>
    <cellStyle name="RaekkeNiv4 2_3. Chng in credit spreads" xfId="51954" xr:uid="{00000000-0005-0000-0000-0000DBC40000}"/>
    <cellStyle name="RaekkeNiv4 3" xfId="34454" xr:uid="{00000000-0005-0000-0000-0000DCC40000}"/>
    <cellStyle name="RaekkeNiv4 3 2" xfId="51955" xr:uid="{00000000-0005-0000-0000-0000DDC40000}"/>
    <cellStyle name="RaekkeNiv4 3 3" xfId="51956" xr:uid="{00000000-0005-0000-0000-0000DEC40000}"/>
    <cellStyle name="RaekkeNiv4 3 4" xfId="51957" xr:uid="{00000000-0005-0000-0000-0000DFC40000}"/>
    <cellStyle name="RaekkeNiv4 3 5" xfId="51958" xr:uid="{00000000-0005-0000-0000-0000E0C40000}"/>
    <cellStyle name="RaekkeNiv4 4" xfId="51959" xr:uid="{00000000-0005-0000-0000-0000E1C40000}"/>
    <cellStyle name="RaekkeNiv4 5" xfId="51960" xr:uid="{00000000-0005-0000-0000-0000E2C40000}"/>
    <cellStyle name="RaekkeNiv4 6" xfId="51961" xr:uid="{00000000-0005-0000-0000-0000E3C40000}"/>
    <cellStyle name="RaekkeNiv4_3. Chng in credit spreads" xfId="51962" xr:uid="{00000000-0005-0000-0000-0000E4C40000}"/>
    <cellStyle name="Ratio" xfId="34455" xr:uid="{00000000-0005-0000-0000-0000E5C40000}"/>
    <cellStyle name="Ratio 2" xfId="34456" xr:uid="{00000000-0005-0000-0000-0000E6C40000}"/>
    <cellStyle name="Ratio 3" xfId="34457" xr:uid="{00000000-0005-0000-0000-0000E7C40000}"/>
    <cellStyle name="Ratio_AVA DVA EL" xfId="34458" xr:uid="{00000000-0005-0000-0000-0000E8C40000}"/>
    <cellStyle name="Resultat" xfId="34459" xr:uid="{00000000-0005-0000-0000-0000E9C40000}"/>
    <cellStyle name="Resultat 2" xfId="34460" xr:uid="{00000000-0005-0000-0000-0000EAC40000}"/>
    <cellStyle name="Resultat 3" xfId="34461" xr:uid="{00000000-0005-0000-0000-0000EBC40000}"/>
    <cellStyle name="Resultat 4" xfId="51963" xr:uid="{00000000-0005-0000-0000-0000ECC40000}"/>
    <cellStyle name="Resultat_AVA DVA EL" xfId="34462" xr:uid="{00000000-0005-0000-0000-0000EDC40000}"/>
    <cellStyle name="Reuters Cells" xfId="9943" xr:uid="{00000000-0005-0000-0000-0000EEC40000}"/>
    <cellStyle name="Reuters Cells 10" xfId="9944" xr:uid="{00000000-0005-0000-0000-0000EFC40000}"/>
    <cellStyle name="Reuters Cells 2" xfId="9945" xr:uid="{00000000-0005-0000-0000-0000F0C40000}"/>
    <cellStyle name="Reuters Cells 2 2" xfId="9946" xr:uid="{00000000-0005-0000-0000-0000F1C40000}"/>
    <cellStyle name="Reuters Cells 2 2 2" xfId="9947" xr:uid="{00000000-0005-0000-0000-0000F2C40000}"/>
    <cellStyle name="Reuters Cells 2 2 2 2" xfId="9948" xr:uid="{00000000-0005-0000-0000-0000F3C40000}"/>
    <cellStyle name="Reuters Cells 2 2 2 3" xfId="9949" xr:uid="{00000000-0005-0000-0000-0000F4C40000}"/>
    <cellStyle name="Reuters Cells 2 2 2 4" xfId="9950" xr:uid="{00000000-0005-0000-0000-0000F5C40000}"/>
    <cellStyle name="Reuters Cells 2 2 2 5" xfId="9951" xr:uid="{00000000-0005-0000-0000-0000F6C40000}"/>
    <cellStyle name="Reuters Cells 2 2 2 6" xfId="9952" xr:uid="{00000000-0005-0000-0000-0000F7C40000}"/>
    <cellStyle name="Reuters Cells 2 2 2 7" xfId="9953" xr:uid="{00000000-0005-0000-0000-0000F8C40000}"/>
    <cellStyle name="Reuters Cells 2 2 2_CR4_19" xfId="9954" xr:uid="{00000000-0005-0000-0000-0000F9C40000}"/>
    <cellStyle name="Reuters Cells 2 2 3" xfId="9955" xr:uid="{00000000-0005-0000-0000-0000FAC40000}"/>
    <cellStyle name="Reuters Cells 2 2 3 2" xfId="9956" xr:uid="{00000000-0005-0000-0000-0000FBC40000}"/>
    <cellStyle name="Reuters Cells 2 2 3 3" xfId="9957" xr:uid="{00000000-0005-0000-0000-0000FCC40000}"/>
    <cellStyle name="Reuters Cells 2 2 3 4" xfId="9958" xr:uid="{00000000-0005-0000-0000-0000FDC40000}"/>
    <cellStyle name="Reuters Cells 2 2 3 5" xfId="9959" xr:uid="{00000000-0005-0000-0000-0000FEC40000}"/>
    <cellStyle name="Reuters Cells 2 2 3 6" xfId="9960" xr:uid="{00000000-0005-0000-0000-0000FFC40000}"/>
    <cellStyle name="Reuters Cells 2 2 3 7" xfId="9961" xr:uid="{00000000-0005-0000-0000-000000C50000}"/>
    <cellStyle name="Reuters Cells 2 2 3_CR4_19" xfId="9962" xr:uid="{00000000-0005-0000-0000-000001C50000}"/>
    <cellStyle name="Reuters Cells 2 2 4" xfId="9963" xr:uid="{00000000-0005-0000-0000-000002C50000}"/>
    <cellStyle name="Reuters Cells 2 2 4 2" xfId="9964" xr:uid="{00000000-0005-0000-0000-000003C50000}"/>
    <cellStyle name="Reuters Cells 2 2 4 3" xfId="9965" xr:uid="{00000000-0005-0000-0000-000004C50000}"/>
    <cellStyle name="Reuters Cells 2 2 4 4" xfId="9966" xr:uid="{00000000-0005-0000-0000-000005C50000}"/>
    <cellStyle name="Reuters Cells 2 2 4 5" xfId="9967" xr:uid="{00000000-0005-0000-0000-000006C50000}"/>
    <cellStyle name="Reuters Cells 2 2 4 6" xfId="9968" xr:uid="{00000000-0005-0000-0000-000007C50000}"/>
    <cellStyle name="Reuters Cells 2 2 4 7" xfId="9969" xr:uid="{00000000-0005-0000-0000-000008C50000}"/>
    <cellStyle name="Reuters Cells 2 2 4_CR4_19" xfId="9970" xr:uid="{00000000-0005-0000-0000-000009C50000}"/>
    <cellStyle name="Reuters Cells 2 2 5" xfId="9971" xr:uid="{00000000-0005-0000-0000-00000AC50000}"/>
    <cellStyle name="Reuters Cells 2 2 5 2" xfId="9972" xr:uid="{00000000-0005-0000-0000-00000BC50000}"/>
    <cellStyle name="Reuters Cells 2 2 5 3" xfId="9973" xr:uid="{00000000-0005-0000-0000-00000CC50000}"/>
    <cellStyle name="Reuters Cells 2 2 5 4" xfId="9974" xr:uid="{00000000-0005-0000-0000-00000DC50000}"/>
    <cellStyle name="Reuters Cells 2 2 5 5" xfId="9975" xr:uid="{00000000-0005-0000-0000-00000EC50000}"/>
    <cellStyle name="Reuters Cells 2 2 5 6" xfId="9976" xr:uid="{00000000-0005-0000-0000-00000FC50000}"/>
    <cellStyle name="Reuters Cells 2 2 5 7" xfId="9977" xr:uid="{00000000-0005-0000-0000-000010C50000}"/>
    <cellStyle name="Reuters Cells 2 2 5_CR4_19" xfId="9978" xr:uid="{00000000-0005-0000-0000-000011C50000}"/>
    <cellStyle name="Reuters Cells 2 2 6" xfId="9979" xr:uid="{00000000-0005-0000-0000-000012C50000}"/>
    <cellStyle name="Reuters Cells 2 2 6 2" xfId="9980" xr:uid="{00000000-0005-0000-0000-000013C50000}"/>
    <cellStyle name="Reuters Cells 2 2 6 3" xfId="9981" xr:uid="{00000000-0005-0000-0000-000014C50000}"/>
    <cellStyle name="Reuters Cells 2 2 6 4" xfId="9982" xr:uid="{00000000-0005-0000-0000-000015C50000}"/>
    <cellStyle name="Reuters Cells 2 2 6 5" xfId="9983" xr:uid="{00000000-0005-0000-0000-000016C50000}"/>
    <cellStyle name="Reuters Cells 2 2 6 6" xfId="9984" xr:uid="{00000000-0005-0000-0000-000017C50000}"/>
    <cellStyle name="Reuters Cells 2 2 6 7" xfId="9985" xr:uid="{00000000-0005-0000-0000-000018C50000}"/>
    <cellStyle name="Reuters Cells 2 2 6_CR4_19" xfId="9986" xr:uid="{00000000-0005-0000-0000-000019C50000}"/>
    <cellStyle name="Reuters Cells 2 2 7" xfId="9987" xr:uid="{00000000-0005-0000-0000-00001AC50000}"/>
    <cellStyle name="Reuters Cells 2 2 7 2" xfId="9988" xr:uid="{00000000-0005-0000-0000-00001BC50000}"/>
    <cellStyle name="Reuters Cells 2 2 7 3" xfId="9989" xr:uid="{00000000-0005-0000-0000-00001CC50000}"/>
    <cellStyle name="Reuters Cells 2 2 7 4" xfId="9990" xr:uid="{00000000-0005-0000-0000-00001DC50000}"/>
    <cellStyle name="Reuters Cells 2 2 7 5" xfId="9991" xr:uid="{00000000-0005-0000-0000-00001EC50000}"/>
    <cellStyle name="Reuters Cells 2 2 7 6" xfId="9992" xr:uid="{00000000-0005-0000-0000-00001FC50000}"/>
    <cellStyle name="Reuters Cells 2 2 7_CR4_19" xfId="9993" xr:uid="{00000000-0005-0000-0000-000020C50000}"/>
    <cellStyle name="Reuters Cells 2 2 8" xfId="9994" xr:uid="{00000000-0005-0000-0000-000021C50000}"/>
    <cellStyle name="Reuters Cells 2 2_CR4_19" xfId="9995" xr:uid="{00000000-0005-0000-0000-000022C50000}"/>
    <cellStyle name="Reuters Cells 2 3" xfId="9996" xr:uid="{00000000-0005-0000-0000-000023C50000}"/>
    <cellStyle name="Reuters Cells 2 3 2" xfId="9997" xr:uid="{00000000-0005-0000-0000-000024C50000}"/>
    <cellStyle name="Reuters Cells 2 3 3" xfId="9998" xr:uid="{00000000-0005-0000-0000-000025C50000}"/>
    <cellStyle name="Reuters Cells 2 3 4" xfId="9999" xr:uid="{00000000-0005-0000-0000-000026C50000}"/>
    <cellStyle name="Reuters Cells 2 3 5" xfId="10000" xr:uid="{00000000-0005-0000-0000-000027C50000}"/>
    <cellStyle name="Reuters Cells 2 3 6" xfId="10001" xr:uid="{00000000-0005-0000-0000-000028C50000}"/>
    <cellStyle name="Reuters Cells 2 3 7" xfId="10002" xr:uid="{00000000-0005-0000-0000-000029C50000}"/>
    <cellStyle name="Reuters Cells 2 3_CR4_19" xfId="10003" xr:uid="{00000000-0005-0000-0000-00002AC50000}"/>
    <cellStyle name="Reuters Cells 2 4" xfId="10004" xr:uid="{00000000-0005-0000-0000-00002BC50000}"/>
    <cellStyle name="Reuters Cells 2 4 2" xfId="10005" xr:uid="{00000000-0005-0000-0000-00002CC50000}"/>
    <cellStyle name="Reuters Cells 2 4 3" xfId="10006" xr:uid="{00000000-0005-0000-0000-00002DC50000}"/>
    <cellStyle name="Reuters Cells 2 4 4" xfId="10007" xr:uid="{00000000-0005-0000-0000-00002EC50000}"/>
    <cellStyle name="Reuters Cells 2 4 5" xfId="10008" xr:uid="{00000000-0005-0000-0000-00002FC50000}"/>
    <cellStyle name="Reuters Cells 2 4 6" xfId="10009" xr:uid="{00000000-0005-0000-0000-000030C50000}"/>
    <cellStyle name="Reuters Cells 2 4 7" xfId="10010" xr:uid="{00000000-0005-0000-0000-000031C50000}"/>
    <cellStyle name="Reuters Cells 2 4_CR4_19" xfId="10011" xr:uid="{00000000-0005-0000-0000-000032C50000}"/>
    <cellStyle name="Reuters Cells 2 5" xfId="10012" xr:uid="{00000000-0005-0000-0000-000033C50000}"/>
    <cellStyle name="Reuters Cells 2 5 2" xfId="10013" xr:uid="{00000000-0005-0000-0000-000034C50000}"/>
    <cellStyle name="Reuters Cells 2 5 3" xfId="10014" xr:uid="{00000000-0005-0000-0000-000035C50000}"/>
    <cellStyle name="Reuters Cells 2 5 4" xfId="10015" xr:uid="{00000000-0005-0000-0000-000036C50000}"/>
    <cellStyle name="Reuters Cells 2 5 5" xfId="10016" xr:uid="{00000000-0005-0000-0000-000037C50000}"/>
    <cellStyle name="Reuters Cells 2 5 6" xfId="10017" xr:uid="{00000000-0005-0000-0000-000038C50000}"/>
    <cellStyle name="Reuters Cells 2 5 7" xfId="10018" xr:uid="{00000000-0005-0000-0000-000039C50000}"/>
    <cellStyle name="Reuters Cells 2 5_CR4_19" xfId="10019" xr:uid="{00000000-0005-0000-0000-00003AC50000}"/>
    <cellStyle name="Reuters Cells 2 6" xfId="10020" xr:uid="{00000000-0005-0000-0000-00003BC50000}"/>
    <cellStyle name="Reuters Cells 2 6 2" xfId="10021" xr:uid="{00000000-0005-0000-0000-00003CC50000}"/>
    <cellStyle name="Reuters Cells 2 6 3" xfId="10022" xr:uid="{00000000-0005-0000-0000-00003DC50000}"/>
    <cellStyle name="Reuters Cells 2 6 4" xfId="10023" xr:uid="{00000000-0005-0000-0000-00003EC50000}"/>
    <cellStyle name="Reuters Cells 2 6 5" xfId="10024" xr:uid="{00000000-0005-0000-0000-00003FC50000}"/>
    <cellStyle name="Reuters Cells 2 6 6" xfId="10025" xr:uid="{00000000-0005-0000-0000-000040C50000}"/>
    <cellStyle name="Reuters Cells 2 6 7" xfId="10026" xr:uid="{00000000-0005-0000-0000-000041C50000}"/>
    <cellStyle name="Reuters Cells 2 6_CR4_19" xfId="10027" xr:uid="{00000000-0005-0000-0000-000042C50000}"/>
    <cellStyle name="Reuters Cells 2 7" xfId="10028" xr:uid="{00000000-0005-0000-0000-000043C50000}"/>
    <cellStyle name="Reuters Cells 2 7 2" xfId="10029" xr:uid="{00000000-0005-0000-0000-000044C50000}"/>
    <cellStyle name="Reuters Cells 2 7 3" xfId="10030" xr:uid="{00000000-0005-0000-0000-000045C50000}"/>
    <cellStyle name="Reuters Cells 2 7 4" xfId="10031" xr:uid="{00000000-0005-0000-0000-000046C50000}"/>
    <cellStyle name="Reuters Cells 2 7 5" xfId="10032" xr:uid="{00000000-0005-0000-0000-000047C50000}"/>
    <cellStyle name="Reuters Cells 2 7 6" xfId="10033" xr:uid="{00000000-0005-0000-0000-000048C50000}"/>
    <cellStyle name="Reuters Cells 2 7 7" xfId="10034" xr:uid="{00000000-0005-0000-0000-000049C50000}"/>
    <cellStyle name="Reuters Cells 2 7_CR4_19" xfId="10035" xr:uid="{00000000-0005-0000-0000-00004AC50000}"/>
    <cellStyle name="Reuters Cells 2 8" xfId="10036" xr:uid="{00000000-0005-0000-0000-00004BC50000}"/>
    <cellStyle name="Reuters Cells 2 8 2" xfId="10037" xr:uid="{00000000-0005-0000-0000-00004CC50000}"/>
    <cellStyle name="Reuters Cells 2 8 3" xfId="10038" xr:uid="{00000000-0005-0000-0000-00004DC50000}"/>
    <cellStyle name="Reuters Cells 2 8 4" xfId="10039" xr:uid="{00000000-0005-0000-0000-00004EC50000}"/>
    <cellStyle name="Reuters Cells 2 8 5" xfId="10040" xr:uid="{00000000-0005-0000-0000-00004FC50000}"/>
    <cellStyle name="Reuters Cells 2 8 6" xfId="10041" xr:uid="{00000000-0005-0000-0000-000050C50000}"/>
    <cellStyle name="Reuters Cells 2 8_CR4_19" xfId="10042" xr:uid="{00000000-0005-0000-0000-000051C50000}"/>
    <cellStyle name="Reuters Cells 2 9" xfId="10043" xr:uid="{00000000-0005-0000-0000-000052C50000}"/>
    <cellStyle name="Reuters Cells 2_3. Chng in credit spreads" xfId="51964" xr:uid="{00000000-0005-0000-0000-000053C50000}"/>
    <cellStyle name="Reuters Cells 3" xfId="10044" xr:uid="{00000000-0005-0000-0000-000054C50000}"/>
    <cellStyle name="Reuters Cells 3 2" xfId="10045" xr:uid="{00000000-0005-0000-0000-000055C50000}"/>
    <cellStyle name="Reuters Cells 3 2 2" xfId="10046" xr:uid="{00000000-0005-0000-0000-000056C50000}"/>
    <cellStyle name="Reuters Cells 3 2 3" xfId="10047" xr:uid="{00000000-0005-0000-0000-000057C50000}"/>
    <cellStyle name="Reuters Cells 3 2 4" xfId="10048" xr:uid="{00000000-0005-0000-0000-000058C50000}"/>
    <cellStyle name="Reuters Cells 3 2 5" xfId="10049" xr:uid="{00000000-0005-0000-0000-000059C50000}"/>
    <cellStyle name="Reuters Cells 3 2 6" xfId="10050" xr:uid="{00000000-0005-0000-0000-00005AC50000}"/>
    <cellStyle name="Reuters Cells 3 2 7" xfId="10051" xr:uid="{00000000-0005-0000-0000-00005BC50000}"/>
    <cellStyle name="Reuters Cells 3 2_AVA DVA EL" xfId="34463" xr:uid="{00000000-0005-0000-0000-00005CC50000}"/>
    <cellStyle name="Reuters Cells 3 3" xfId="10052" xr:uid="{00000000-0005-0000-0000-00005DC50000}"/>
    <cellStyle name="Reuters Cells 3 3 2" xfId="10053" xr:uid="{00000000-0005-0000-0000-00005EC50000}"/>
    <cellStyle name="Reuters Cells 3 3 3" xfId="10054" xr:uid="{00000000-0005-0000-0000-00005FC50000}"/>
    <cellStyle name="Reuters Cells 3 3 4" xfId="10055" xr:uid="{00000000-0005-0000-0000-000060C50000}"/>
    <cellStyle name="Reuters Cells 3 3 5" xfId="10056" xr:uid="{00000000-0005-0000-0000-000061C50000}"/>
    <cellStyle name="Reuters Cells 3 3 6" xfId="10057" xr:uid="{00000000-0005-0000-0000-000062C50000}"/>
    <cellStyle name="Reuters Cells 3 3 7" xfId="10058" xr:uid="{00000000-0005-0000-0000-000063C50000}"/>
    <cellStyle name="Reuters Cells 3 3_CR4_19" xfId="10059" xr:uid="{00000000-0005-0000-0000-000064C50000}"/>
    <cellStyle name="Reuters Cells 3 4" xfId="10060" xr:uid="{00000000-0005-0000-0000-000065C50000}"/>
    <cellStyle name="Reuters Cells 3 4 2" xfId="10061" xr:uid="{00000000-0005-0000-0000-000066C50000}"/>
    <cellStyle name="Reuters Cells 3 4 3" xfId="10062" xr:uid="{00000000-0005-0000-0000-000067C50000}"/>
    <cellStyle name="Reuters Cells 3 4 4" xfId="10063" xr:uid="{00000000-0005-0000-0000-000068C50000}"/>
    <cellStyle name="Reuters Cells 3 4 5" xfId="10064" xr:uid="{00000000-0005-0000-0000-000069C50000}"/>
    <cellStyle name="Reuters Cells 3 4 6" xfId="10065" xr:uid="{00000000-0005-0000-0000-00006AC50000}"/>
    <cellStyle name="Reuters Cells 3 4 7" xfId="10066" xr:uid="{00000000-0005-0000-0000-00006BC50000}"/>
    <cellStyle name="Reuters Cells 3 4_CR4_19" xfId="10067" xr:uid="{00000000-0005-0000-0000-00006CC50000}"/>
    <cellStyle name="Reuters Cells 3 5" xfId="10068" xr:uid="{00000000-0005-0000-0000-00006DC50000}"/>
    <cellStyle name="Reuters Cells 3 5 2" xfId="10069" xr:uid="{00000000-0005-0000-0000-00006EC50000}"/>
    <cellStyle name="Reuters Cells 3 5 3" xfId="10070" xr:uid="{00000000-0005-0000-0000-00006FC50000}"/>
    <cellStyle name="Reuters Cells 3 5 4" xfId="10071" xr:uid="{00000000-0005-0000-0000-000070C50000}"/>
    <cellStyle name="Reuters Cells 3 5 5" xfId="10072" xr:uid="{00000000-0005-0000-0000-000071C50000}"/>
    <cellStyle name="Reuters Cells 3 5 6" xfId="10073" xr:uid="{00000000-0005-0000-0000-000072C50000}"/>
    <cellStyle name="Reuters Cells 3 5 7" xfId="10074" xr:uid="{00000000-0005-0000-0000-000073C50000}"/>
    <cellStyle name="Reuters Cells 3 5_CR4_19" xfId="10075" xr:uid="{00000000-0005-0000-0000-000074C50000}"/>
    <cellStyle name="Reuters Cells 3 6" xfId="10076" xr:uid="{00000000-0005-0000-0000-000075C50000}"/>
    <cellStyle name="Reuters Cells 3 6 2" xfId="10077" xr:uid="{00000000-0005-0000-0000-000076C50000}"/>
    <cellStyle name="Reuters Cells 3 6 3" xfId="10078" xr:uid="{00000000-0005-0000-0000-000077C50000}"/>
    <cellStyle name="Reuters Cells 3 6 4" xfId="10079" xr:uid="{00000000-0005-0000-0000-000078C50000}"/>
    <cellStyle name="Reuters Cells 3 6 5" xfId="10080" xr:uid="{00000000-0005-0000-0000-000079C50000}"/>
    <cellStyle name="Reuters Cells 3 6 6" xfId="10081" xr:uid="{00000000-0005-0000-0000-00007AC50000}"/>
    <cellStyle name="Reuters Cells 3 6 7" xfId="10082" xr:uid="{00000000-0005-0000-0000-00007BC50000}"/>
    <cellStyle name="Reuters Cells 3 6_CR4_19" xfId="10083" xr:uid="{00000000-0005-0000-0000-00007CC50000}"/>
    <cellStyle name="Reuters Cells 3 7" xfId="10084" xr:uid="{00000000-0005-0000-0000-00007DC50000}"/>
    <cellStyle name="Reuters Cells 3 7 2" xfId="10085" xr:uid="{00000000-0005-0000-0000-00007EC50000}"/>
    <cellStyle name="Reuters Cells 3 7 3" xfId="10086" xr:uid="{00000000-0005-0000-0000-00007FC50000}"/>
    <cellStyle name="Reuters Cells 3 7 4" xfId="10087" xr:uid="{00000000-0005-0000-0000-000080C50000}"/>
    <cellStyle name="Reuters Cells 3 7 5" xfId="10088" xr:uid="{00000000-0005-0000-0000-000081C50000}"/>
    <cellStyle name="Reuters Cells 3 7 6" xfId="10089" xr:uid="{00000000-0005-0000-0000-000082C50000}"/>
    <cellStyle name="Reuters Cells 3 7_CR4_19" xfId="10090" xr:uid="{00000000-0005-0000-0000-000083C50000}"/>
    <cellStyle name="Reuters Cells 3 8" xfId="10091" xr:uid="{00000000-0005-0000-0000-000084C50000}"/>
    <cellStyle name="Reuters Cells 3_3. Chng in credit spreads" xfId="51965" xr:uid="{00000000-0005-0000-0000-000085C50000}"/>
    <cellStyle name="Reuters Cells 4" xfId="10092" xr:uid="{00000000-0005-0000-0000-000086C50000}"/>
    <cellStyle name="Reuters Cells 4 2" xfId="10093" xr:uid="{00000000-0005-0000-0000-000087C50000}"/>
    <cellStyle name="Reuters Cells 4 3" xfId="10094" xr:uid="{00000000-0005-0000-0000-000088C50000}"/>
    <cellStyle name="Reuters Cells 4 4" xfId="10095" xr:uid="{00000000-0005-0000-0000-000089C50000}"/>
    <cellStyle name="Reuters Cells 4 5" xfId="10096" xr:uid="{00000000-0005-0000-0000-00008AC50000}"/>
    <cellStyle name="Reuters Cells 4 6" xfId="10097" xr:uid="{00000000-0005-0000-0000-00008BC50000}"/>
    <cellStyle name="Reuters Cells 4 7" xfId="10098" xr:uid="{00000000-0005-0000-0000-00008CC50000}"/>
    <cellStyle name="Reuters Cells 4_CR4_19" xfId="10099" xr:uid="{00000000-0005-0000-0000-00008DC50000}"/>
    <cellStyle name="Reuters Cells 5" xfId="10100" xr:uid="{00000000-0005-0000-0000-00008EC50000}"/>
    <cellStyle name="Reuters Cells 5 2" xfId="10101" xr:uid="{00000000-0005-0000-0000-00008FC50000}"/>
    <cellStyle name="Reuters Cells 5 3" xfId="10102" xr:uid="{00000000-0005-0000-0000-000090C50000}"/>
    <cellStyle name="Reuters Cells 5 4" xfId="10103" xr:uid="{00000000-0005-0000-0000-000091C50000}"/>
    <cellStyle name="Reuters Cells 5 5" xfId="10104" xr:uid="{00000000-0005-0000-0000-000092C50000}"/>
    <cellStyle name="Reuters Cells 5 6" xfId="10105" xr:uid="{00000000-0005-0000-0000-000093C50000}"/>
    <cellStyle name="Reuters Cells 5 7" xfId="10106" xr:uid="{00000000-0005-0000-0000-000094C50000}"/>
    <cellStyle name="Reuters Cells 5_CR4_19" xfId="10107" xr:uid="{00000000-0005-0000-0000-000095C50000}"/>
    <cellStyle name="Reuters Cells 6" xfId="10108" xr:uid="{00000000-0005-0000-0000-000096C50000}"/>
    <cellStyle name="Reuters Cells 6 2" xfId="10109" xr:uid="{00000000-0005-0000-0000-000097C50000}"/>
    <cellStyle name="Reuters Cells 6 3" xfId="10110" xr:uid="{00000000-0005-0000-0000-000098C50000}"/>
    <cellStyle name="Reuters Cells 6 4" xfId="10111" xr:uid="{00000000-0005-0000-0000-000099C50000}"/>
    <cellStyle name="Reuters Cells 6 5" xfId="10112" xr:uid="{00000000-0005-0000-0000-00009AC50000}"/>
    <cellStyle name="Reuters Cells 6 6" xfId="10113" xr:uid="{00000000-0005-0000-0000-00009BC50000}"/>
    <cellStyle name="Reuters Cells 6 7" xfId="10114" xr:uid="{00000000-0005-0000-0000-00009CC50000}"/>
    <cellStyle name="Reuters Cells 6_CR4_19" xfId="10115" xr:uid="{00000000-0005-0000-0000-00009DC50000}"/>
    <cellStyle name="Reuters Cells 7" xfId="10116" xr:uid="{00000000-0005-0000-0000-00009EC50000}"/>
    <cellStyle name="Reuters Cells 7 2" xfId="10117" xr:uid="{00000000-0005-0000-0000-00009FC50000}"/>
    <cellStyle name="Reuters Cells 7 3" xfId="10118" xr:uid="{00000000-0005-0000-0000-0000A0C50000}"/>
    <cellStyle name="Reuters Cells 7 4" xfId="10119" xr:uid="{00000000-0005-0000-0000-0000A1C50000}"/>
    <cellStyle name="Reuters Cells 7 5" xfId="10120" xr:uid="{00000000-0005-0000-0000-0000A2C50000}"/>
    <cellStyle name="Reuters Cells 7 6" xfId="10121" xr:uid="{00000000-0005-0000-0000-0000A3C50000}"/>
    <cellStyle name="Reuters Cells 7 7" xfId="10122" xr:uid="{00000000-0005-0000-0000-0000A4C50000}"/>
    <cellStyle name="Reuters Cells 7_CR4_19" xfId="10123" xr:uid="{00000000-0005-0000-0000-0000A5C50000}"/>
    <cellStyle name="Reuters Cells 8" xfId="10124" xr:uid="{00000000-0005-0000-0000-0000A6C50000}"/>
    <cellStyle name="Reuters Cells 8 2" xfId="10125" xr:uid="{00000000-0005-0000-0000-0000A7C50000}"/>
    <cellStyle name="Reuters Cells 8 3" xfId="10126" xr:uid="{00000000-0005-0000-0000-0000A8C50000}"/>
    <cellStyle name="Reuters Cells 8 4" xfId="10127" xr:uid="{00000000-0005-0000-0000-0000A9C50000}"/>
    <cellStyle name="Reuters Cells 8 5" xfId="10128" xr:uid="{00000000-0005-0000-0000-0000AAC50000}"/>
    <cellStyle name="Reuters Cells 8 6" xfId="10129" xr:uid="{00000000-0005-0000-0000-0000ABC50000}"/>
    <cellStyle name="Reuters Cells 8 7" xfId="10130" xr:uid="{00000000-0005-0000-0000-0000ACC50000}"/>
    <cellStyle name="Reuters Cells 8_CR4_19" xfId="10131" xr:uid="{00000000-0005-0000-0000-0000ADC50000}"/>
    <cellStyle name="Reuters Cells 9" xfId="10132" xr:uid="{00000000-0005-0000-0000-0000AEC50000}"/>
    <cellStyle name="Reuters Cells 9 2" xfId="10133" xr:uid="{00000000-0005-0000-0000-0000AFC50000}"/>
    <cellStyle name="Reuters Cells 9 3" xfId="10134" xr:uid="{00000000-0005-0000-0000-0000B0C50000}"/>
    <cellStyle name="Reuters Cells 9 4" xfId="10135" xr:uid="{00000000-0005-0000-0000-0000B1C50000}"/>
    <cellStyle name="Reuters Cells 9 5" xfId="10136" xr:uid="{00000000-0005-0000-0000-0000B2C50000}"/>
    <cellStyle name="Reuters Cells 9 6" xfId="10137" xr:uid="{00000000-0005-0000-0000-0000B3C50000}"/>
    <cellStyle name="Reuters Cells 9_CR4_19" xfId="10138" xr:uid="{00000000-0005-0000-0000-0000B4C50000}"/>
    <cellStyle name="Reuters Cells_3. Chng in credit spreads" xfId="51966" xr:uid="{00000000-0005-0000-0000-0000B5C50000}"/>
    <cellStyle name="reviseExposure" xfId="10139" xr:uid="{00000000-0005-0000-0000-0000B6C50000}"/>
    <cellStyle name="Rossz" xfId="10140" xr:uid="{00000000-0005-0000-0000-0000B7C50000}"/>
    <cellStyle name="Rossz 2" xfId="34464" xr:uid="{00000000-0005-0000-0000-0000B8C50000}"/>
    <cellStyle name="Rossz_AVA DVA EL" xfId="34465" xr:uid="{00000000-0005-0000-0000-0000B9C50000}"/>
    <cellStyle name="Rubrik1" xfId="34466" xr:uid="{00000000-0005-0000-0000-0000BAC50000}"/>
    <cellStyle name="Rubrik1 2" xfId="34467" xr:uid="{00000000-0005-0000-0000-0000BBC50000}"/>
    <cellStyle name="Rubrik1 3" xfId="34468" xr:uid="{00000000-0005-0000-0000-0000BCC50000}"/>
    <cellStyle name="Rubrik1 4" xfId="51967" xr:uid="{00000000-0005-0000-0000-0000BDC50000}"/>
    <cellStyle name="Rubrik1_AVA DVA EL" xfId="34469" xr:uid="{00000000-0005-0000-0000-0000BEC50000}"/>
    <cellStyle name="Salida" xfId="10141" xr:uid="{00000000-0005-0000-0000-0000BFC50000}"/>
    <cellStyle name="Salida 2" xfId="10142" xr:uid="{00000000-0005-0000-0000-0000C0C50000}"/>
    <cellStyle name="Salida 2 10" xfId="10143" xr:uid="{00000000-0005-0000-0000-0000C1C50000}"/>
    <cellStyle name="Salida 2 11" xfId="10144" xr:uid="{00000000-0005-0000-0000-0000C2C50000}"/>
    <cellStyle name="Salida 2 12" xfId="36772" xr:uid="{00000000-0005-0000-0000-0000C3C50000}"/>
    <cellStyle name="Salida 2 2" xfId="10145" xr:uid="{00000000-0005-0000-0000-0000C4C50000}"/>
    <cellStyle name="Salida 2 3" xfId="10146" xr:uid="{00000000-0005-0000-0000-0000C5C50000}"/>
    <cellStyle name="Salida 2 4" xfId="10147" xr:uid="{00000000-0005-0000-0000-0000C6C50000}"/>
    <cellStyle name="Salida 2 5" xfId="10148" xr:uid="{00000000-0005-0000-0000-0000C7C50000}"/>
    <cellStyle name="Salida 2 6" xfId="10149" xr:uid="{00000000-0005-0000-0000-0000C8C50000}"/>
    <cellStyle name="Salida 2 7" xfId="10150" xr:uid="{00000000-0005-0000-0000-0000C9C50000}"/>
    <cellStyle name="Salida 2 8" xfId="10151" xr:uid="{00000000-0005-0000-0000-0000CAC50000}"/>
    <cellStyle name="Salida 2 9" xfId="10152" xr:uid="{00000000-0005-0000-0000-0000CBC50000}"/>
    <cellStyle name="Salida 2_CR4_19" xfId="10153" xr:uid="{00000000-0005-0000-0000-0000CCC50000}"/>
    <cellStyle name="Salida 3" xfId="10154" xr:uid="{00000000-0005-0000-0000-0000CDC50000}"/>
    <cellStyle name="Salida 3 10" xfId="10155" xr:uid="{00000000-0005-0000-0000-0000CEC50000}"/>
    <cellStyle name="Salida 3 11" xfId="10156" xr:uid="{00000000-0005-0000-0000-0000CFC50000}"/>
    <cellStyle name="Salida 3 12" xfId="36522" xr:uid="{00000000-0005-0000-0000-0000D0C50000}"/>
    <cellStyle name="Salida 3 13" xfId="36747" xr:uid="{00000000-0005-0000-0000-0000D1C50000}"/>
    <cellStyle name="Salida 3 2" xfId="10157" xr:uid="{00000000-0005-0000-0000-0000D2C50000}"/>
    <cellStyle name="Salida 3 3" xfId="10158" xr:uid="{00000000-0005-0000-0000-0000D3C50000}"/>
    <cellStyle name="Salida 3 4" xfId="10159" xr:uid="{00000000-0005-0000-0000-0000D4C50000}"/>
    <cellStyle name="Salida 3 5" xfId="10160" xr:uid="{00000000-0005-0000-0000-0000D5C50000}"/>
    <cellStyle name="Salida 3 6" xfId="10161" xr:uid="{00000000-0005-0000-0000-0000D6C50000}"/>
    <cellStyle name="Salida 3 7" xfId="10162" xr:uid="{00000000-0005-0000-0000-0000D7C50000}"/>
    <cellStyle name="Salida 3 8" xfId="10163" xr:uid="{00000000-0005-0000-0000-0000D8C50000}"/>
    <cellStyle name="Salida 3 9" xfId="10164" xr:uid="{00000000-0005-0000-0000-0000D9C50000}"/>
    <cellStyle name="Salida 3_CR4_19" xfId="10165" xr:uid="{00000000-0005-0000-0000-0000DAC50000}"/>
    <cellStyle name="Salida 4" xfId="10166" xr:uid="{00000000-0005-0000-0000-0000DBC50000}"/>
    <cellStyle name="Salida 4 10" xfId="10167" xr:uid="{00000000-0005-0000-0000-0000DCC50000}"/>
    <cellStyle name="Salida 4 11" xfId="10168" xr:uid="{00000000-0005-0000-0000-0000DDC50000}"/>
    <cellStyle name="Salida 4 2" xfId="10169" xr:uid="{00000000-0005-0000-0000-0000DEC50000}"/>
    <cellStyle name="Salida 4 3" xfId="10170" xr:uid="{00000000-0005-0000-0000-0000DFC50000}"/>
    <cellStyle name="Salida 4 4" xfId="10171" xr:uid="{00000000-0005-0000-0000-0000E0C50000}"/>
    <cellStyle name="Salida 4 5" xfId="10172" xr:uid="{00000000-0005-0000-0000-0000E1C50000}"/>
    <cellStyle name="Salida 4 6" xfId="10173" xr:uid="{00000000-0005-0000-0000-0000E2C50000}"/>
    <cellStyle name="Salida 4 7" xfId="10174" xr:uid="{00000000-0005-0000-0000-0000E3C50000}"/>
    <cellStyle name="Salida 4 8" xfId="10175" xr:uid="{00000000-0005-0000-0000-0000E4C50000}"/>
    <cellStyle name="Salida 4 9" xfId="10176" xr:uid="{00000000-0005-0000-0000-0000E5C50000}"/>
    <cellStyle name="Salida 4_CR4_19" xfId="10177" xr:uid="{00000000-0005-0000-0000-0000E6C50000}"/>
    <cellStyle name="Salida 5" xfId="10178" xr:uid="{00000000-0005-0000-0000-0000E7C50000}"/>
    <cellStyle name="Salida 5 10" xfId="10179" xr:uid="{00000000-0005-0000-0000-0000E8C50000}"/>
    <cellStyle name="Salida 5 11" xfId="10180" xr:uid="{00000000-0005-0000-0000-0000E9C50000}"/>
    <cellStyle name="Salida 5 2" xfId="10181" xr:uid="{00000000-0005-0000-0000-0000EAC50000}"/>
    <cellStyle name="Salida 5 3" xfId="10182" xr:uid="{00000000-0005-0000-0000-0000EBC50000}"/>
    <cellStyle name="Salida 5 4" xfId="10183" xr:uid="{00000000-0005-0000-0000-0000ECC50000}"/>
    <cellStyle name="Salida 5 5" xfId="10184" xr:uid="{00000000-0005-0000-0000-0000EDC50000}"/>
    <cellStyle name="Salida 5 6" xfId="10185" xr:uid="{00000000-0005-0000-0000-0000EEC50000}"/>
    <cellStyle name="Salida 5 7" xfId="10186" xr:uid="{00000000-0005-0000-0000-0000EFC50000}"/>
    <cellStyle name="Salida 5 8" xfId="10187" xr:uid="{00000000-0005-0000-0000-0000F0C50000}"/>
    <cellStyle name="Salida 5 9" xfId="10188" xr:uid="{00000000-0005-0000-0000-0000F1C50000}"/>
    <cellStyle name="Salida 5_CR4_19" xfId="10189" xr:uid="{00000000-0005-0000-0000-0000F2C50000}"/>
    <cellStyle name="Salida 6" xfId="10190" xr:uid="{00000000-0005-0000-0000-0000F3C50000}"/>
    <cellStyle name="Salida 6 10" xfId="10191" xr:uid="{00000000-0005-0000-0000-0000F4C50000}"/>
    <cellStyle name="Salida 6 11" xfId="10192" xr:uid="{00000000-0005-0000-0000-0000F5C50000}"/>
    <cellStyle name="Salida 6 2" xfId="10193" xr:uid="{00000000-0005-0000-0000-0000F6C50000}"/>
    <cellStyle name="Salida 6 3" xfId="10194" xr:uid="{00000000-0005-0000-0000-0000F7C50000}"/>
    <cellStyle name="Salida 6 4" xfId="10195" xr:uid="{00000000-0005-0000-0000-0000F8C50000}"/>
    <cellStyle name="Salida 6 5" xfId="10196" xr:uid="{00000000-0005-0000-0000-0000F9C50000}"/>
    <cellStyle name="Salida 6 6" xfId="10197" xr:uid="{00000000-0005-0000-0000-0000FAC50000}"/>
    <cellStyle name="Salida 6 7" xfId="10198" xr:uid="{00000000-0005-0000-0000-0000FBC50000}"/>
    <cellStyle name="Salida 6 8" xfId="10199" xr:uid="{00000000-0005-0000-0000-0000FCC50000}"/>
    <cellStyle name="Salida 6 9" xfId="10200" xr:uid="{00000000-0005-0000-0000-0000FDC50000}"/>
    <cellStyle name="Salida 6_CR4_19" xfId="10201" xr:uid="{00000000-0005-0000-0000-0000FEC50000}"/>
    <cellStyle name="Salida 7" xfId="10202" xr:uid="{00000000-0005-0000-0000-0000FFC50000}"/>
    <cellStyle name="Salida 7 10" xfId="10203" xr:uid="{00000000-0005-0000-0000-000000C60000}"/>
    <cellStyle name="Salida 7 2" xfId="10204" xr:uid="{00000000-0005-0000-0000-000001C60000}"/>
    <cellStyle name="Salida 7 3" xfId="10205" xr:uid="{00000000-0005-0000-0000-000002C60000}"/>
    <cellStyle name="Salida 7 4" xfId="10206" xr:uid="{00000000-0005-0000-0000-000003C60000}"/>
    <cellStyle name="Salida 7 5" xfId="10207" xr:uid="{00000000-0005-0000-0000-000004C60000}"/>
    <cellStyle name="Salida 7 6" xfId="10208" xr:uid="{00000000-0005-0000-0000-000005C60000}"/>
    <cellStyle name="Salida 7 7" xfId="10209" xr:uid="{00000000-0005-0000-0000-000006C60000}"/>
    <cellStyle name="Salida 7 8" xfId="10210" xr:uid="{00000000-0005-0000-0000-000007C60000}"/>
    <cellStyle name="Salida 7 9" xfId="10211" xr:uid="{00000000-0005-0000-0000-000008C60000}"/>
    <cellStyle name="Salida 7_CR4_19" xfId="10212" xr:uid="{00000000-0005-0000-0000-000009C60000}"/>
    <cellStyle name="Salida 8" xfId="36035" xr:uid="{00000000-0005-0000-0000-00000AC60000}"/>
    <cellStyle name="Salida_A02" xfId="55649" xr:uid="{C3C188F4-DED1-48C8-9490-994150BF67EA}"/>
    <cellStyle name="Salomon Logo" xfId="34470" xr:uid="{00000000-0005-0000-0000-00000CC60000}"/>
    <cellStyle name="Salomon Logo 2" xfId="34471" xr:uid="{00000000-0005-0000-0000-00000DC60000}"/>
    <cellStyle name="Salomon Logo 3" xfId="34472" xr:uid="{00000000-0005-0000-0000-00000EC60000}"/>
    <cellStyle name="Salomon Logo_AVA DVA EL" xfId="34473" xr:uid="{00000000-0005-0000-0000-00000FC60000}"/>
    <cellStyle name="Sammenkædet celle" xfId="34474" xr:uid="{00000000-0005-0000-0000-000010C60000}"/>
    <cellStyle name="Sammenkædet celle 2" xfId="34475" xr:uid="{00000000-0005-0000-0000-000011C60000}"/>
    <cellStyle name="Sammenkædet celle 3" xfId="34476" xr:uid="{00000000-0005-0000-0000-000012C60000}"/>
    <cellStyle name="Sammenkædet celle_AVA DVA EL" xfId="34477" xr:uid="{00000000-0005-0000-0000-000013C60000}"/>
    <cellStyle name="ScotchRule" xfId="34478" xr:uid="{00000000-0005-0000-0000-000014C60000}"/>
    <cellStyle name="ScotchRule 2" xfId="34479" xr:uid="{00000000-0005-0000-0000-000015C60000}"/>
    <cellStyle name="ScotchRule 3" xfId="34480" xr:uid="{00000000-0005-0000-0000-000016C60000}"/>
    <cellStyle name="ScotchRule_AVA DVA EL" xfId="34481" xr:uid="{00000000-0005-0000-0000-000017C60000}"/>
    <cellStyle name="semestre" xfId="51968" xr:uid="{00000000-0005-0000-0000-000018C60000}"/>
    <cellStyle name="Semleges" xfId="10213" xr:uid="{00000000-0005-0000-0000-000019C60000}"/>
    <cellStyle name="Semleges 2" xfId="34482" xr:uid="{00000000-0005-0000-0000-00001AC60000}"/>
    <cellStyle name="Semleges_AVA DVA EL" xfId="34483" xr:uid="{00000000-0005-0000-0000-00001BC60000}"/>
    <cellStyle name="Shaded" xfId="34484" xr:uid="{00000000-0005-0000-0000-00001CC60000}"/>
    <cellStyle name="Shaded 2" xfId="34485" xr:uid="{00000000-0005-0000-0000-00001DC60000}"/>
    <cellStyle name="Shaded 3" xfId="34486" xr:uid="{00000000-0005-0000-0000-00001EC60000}"/>
    <cellStyle name="Shaded_AVA DVA EL" xfId="34487" xr:uid="{00000000-0005-0000-0000-00001FC60000}"/>
    <cellStyle name="ShadedCells_Database" xfId="10214" xr:uid="{00000000-0005-0000-0000-000020C60000}"/>
    <cellStyle name="showCheck" xfId="10215" xr:uid="{00000000-0005-0000-0000-000021C60000}"/>
    <cellStyle name="showExposure" xfId="10216" xr:uid="{00000000-0005-0000-0000-000022C60000}"/>
    <cellStyle name="showExposure 2" xfId="34488" xr:uid="{00000000-0005-0000-0000-000023C60000}"/>
    <cellStyle name="showExposure 2 2" xfId="36545" xr:uid="{00000000-0005-0000-0000-000024C60000}"/>
    <cellStyle name="showExposure 2 3" xfId="36773" xr:uid="{00000000-0005-0000-0000-000025C60000}"/>
    <cellStyle name="showExposure 3" xfId="36644" xr:uid="{00000000-0005-0000-0000-000026C60000}"/>
    <cellStyle name="showExposure 3 2" xfId="36800" xr:uid="{00000000-0005-0000-0000-000027C60000}"/>
    <cellStyle name="showExposure_AVA DVA EL" xfId="34489" xr:uid="{00000000-0005-0000-0000-000028C60000}"/>
    <cellStyle name="showParameterE" xfId="10217" xr:uid="{00000000-0005-0000-0000-000029C60000}"/>
    <cellStyle name="showParameterS" xfId="10218" xr:uid="{00000000-0005-0000-0000-00002AC60000}"/>
    <cellStyle name="showPD" xfId="10219" xr:uid="{00000000-0005-0000-0000-00002BC60000}"/>
    <cellStyle name="showPercentage" xfId="10220" xr:uid="{00000000-0005-0000-0000-00002CC60000}"/>
    <cellStyle name="showSelection" xfId="10221" xr:uid="{00000000-0005-0000-0000-00002DC60000}"/>
    <cellStyle name="SimCorp_Data" xfId="10222" xr:uid="{00000000-0005-0000-0000-00002EC60000}"/>
    <cellStyle name="Single Accounting" xfId="34490" xr:uid="{00000000-0005-0000-0000-00002FC60000}"/>
    <cellStyle name="Single Accounting 2" xfId="34491" xr:uid="{00000000-0005-0000-0000-000030C60000}"/>
    <cellStyle name="Single Accounting 3" xfId="34492" xr:uid="{00000000-0005-0000-0000-000031C60000}"/>
    <cellStyle name="Single Accounting_AVA DVA EL" xfId="34493" xr:uid="{00000000-0005-0000-0000-000032C60000}"/>
    <cellStyle name="Skaičiavimas" xfId="10223" xr:uid="{00000000-0005-0000-0000-000033C60000}"/>
    <cellStyle name="Skaičiavimas 2" xfId="10224" xr:uid="{00000000-0005-0000-0000-000034C60000}"/>
    <cellStyle name="Skaičiavimas 2 10" xfId="10225" xr:uid="{00000000-0005-0000-0000-000035C60000}"/>
    <cellStyle name="Skaičiavimas 2 11" xfId="10226" xr:uid="{00000000-0005-0000-0000-000036C60000}"/>
    <cellStyle name="Skaičiavimas 2 12" xfId="36774" xr:uid="{00000000-0005-0000-0000-000037C60000}"/>
    <cellStyle name="Skaičiavimas 2 2" xfId="10227" xr:uid="{00000000-0005-0000-0000-000038C60000}"/>
    <cellStyle name="Skaičiavimas 2 3" xfId="10228" xr:uid="{00000000-0005-0000-0000-000039C60000}"/>
    <cellStyle name="Skaičiavimas 2 4" xfId="10229" xr:uid="{00000000-0005-0000-0000-00003AC60000}"/>
    <cellStyle name="Skaičiavimas 2 5" xfId="10230" xr:uid="{00000000-0005-0000-0000-00003BC60000}"/>
    <cellStyle name="Skaičiavimas 2 6" xfId="10231" xr:uid="{00000000-0005-0000-0000-00003CC60000}"/>
    <cellStyle name="Skaičiavimas 2 7" xfId="10232" xr:uid="{00000000-0005-0000-0000-00003DC60000}"/>
    <cellStyle name="Skaičiavimas 2 8" xfId="10233" xr:uid="{00000000-0005-0000-0000-00003EC60000}"/>
    <cellStyle name="Skaičiavimas 2 9" xfId="10234" xr:uid="{00000000-0005-0000-0000-00003FC60000}"/>
    <cellStyle name="Skaičiavimas 2_CR4_19" xfId="10235" xr:uid="{00000000-0005-0000-0000-000040C60000}"/>
    <cellStyle name="Skaičiavimas 3" xfId="10236" xr:uid="{00000000-0005-0000-0000-000041C60000}"/>
    <cellStyle name="Skaičiavimas 3 10" xfId="10237" xr:uid="{00000000-0005-0000-0000-000042C60000}"/>
    <cellStyle name="Skaičiavimas 3 11" xfId="10238" xr:uid="{00000000-0005-0000-0000-000043C60000}"/>
    <cellStyle name="Skaičiavimas 3 12" xfId="36523" xr:uid="{00000000-0005-0000-0000-000044C60000}"/>
    <cellStyle name="Skaičiavimas 3 13" xfId="36748" xr:uid="{00000000-0005-0000-0000-000045C60000}"/>
    <cellStyle name="Skaičiavimas 3 2" xfId="10239" xr:uid="{00000000-0005-0000-0000-000046C60000}"/>
    <cellStyle name="Skaičiavimas 3 3" xfId="10240" xr:uid="{00000000-0005-0000-0000-000047C60000}"/>
    <cellStyle name="Skaičiavimas 3 4" xfId="10241" xr:uid="{00000000-0005-0000-0000-000048C60000}"/>
    <cellStyle name="Skaičiavimas 3 5" xfId="10242" xr:uid="{00000000-0005-0000-0000-000049C60000}"/>
    <cellStyle name="Skaičiavimas 3 6" xfId="10243" xr:uid="{00000000-0005-0000-0000-00004AC60000}"/>
    <cellStyle name="Skaičiavimas 3 7" xfId="10244" xr:uid="{00000000-0005-0000-0000-00004BC60000}"/>
    <cellStyle name="Skaičiavimas 3 8" xfId="10245" xr:uid="{00000000-0005-0000-0000-00004CC60000}"/>
    <cellStyle name="Skaičiavimas 3 9" xfId="10246" xr:uid="{00000000-0005-0000-0000-00004DC60000}"/>
    <cellStyle name="Skaičiavimas 3_CR4_19" xfId="10247" xr:uid="{00000000-0005-0000-0000-00004EC60000}"/>
    <cellStyle name="Skaičiavimas 4" xfId="10248" xr:uid="{00000000-0005-0000-0000-00004FC60000}"/>
    <cellStyle name="Skaičiavimas 4 10" xfId="10249" xr:uid="{00000000-0005-0000-0000-000050C60000}"/>
    <cellStyle name="Skaičiavimas 4 11" xfId="10250" xr:uid="{00000000-0005-0000-0000-000051C60000}"/>
    <cellStyle name="Skaičiavimas 4 2" xfId="10251" xr:uid="{00000000-0005-0000-0000-000052C60000}"/>
    <cellStyle name="Skaičiavimas 4 3" xfId="10252" xr:uid="{00000000-0005-0000-0000-000053C60000}"/>
    <cellStyle name="Skaičiavimas 4 4" xfId="10253" xr:uid="{00000000-0005-0000-0000-000054C60000}"/>
    <cellStyle name="Skaičiavimas 4 5" xfId="10254" xr:uid="{00000000-0005-0000-0000-000055C60000}"/>
    <cellStyle name="Skaičiavimas 4 6" xfId="10255" xr:uid="{00000000-0005-0000-0000-000056C60000}"/>
    <cellStyle name="Skaičiavimas 4 7" xfId="10256" xr:uid="{00000000-0005-0000-0000-000057C60000}"/>
    <cellStyle name="Skaičiavimas 4 8" xfId="10257" xr:uid="{00000000-0005-0000-0000-000058C60000}"/>
    <cellStyle name="Skaičiavimas 4 9" xfId="10258" xr:uid="{00000000-0005-0000-0000-000059C60000}"/>
    <cellStyle name="Skaičiavimas 4_CR4_19" xfId="10259" xr:uid="{00000000-0005-0000-0000-00005AC60000}"/>
    <cellStyle name="Skaičiavimas 5" xfId="10260" xr:uid="{00000000-0005-0000-0000-00005BC60000}"/>
    <cellStyle name="Skaičiavimas 5 10" xfId="10261" xr:uid="{00000000-0005-0000-0000-00005CC60000}"/>
    <cellStyle name="Skaičiavimas 5 11" xfId="10262" xr:uid="{00000000-0005-0000-0000-00005DC60000}"/>
    <cellStyle name="Skaičiavimas 5 2" xfId="10263" xr:uid="{00000000-0005-0000-0000-00005EC60000}"/>
    <cellStyle name="Skaičiavimas 5 3" xfId="10264" xr:uid="{00000000-0005-0000-0000-00005FC60000}"/>
    <cellStyle name="Skaičiavimas 5 4" xfId="10265" xr:uid="{00000000-0005-0000-0000-000060C60000}"/>
    <cellStyle name="Skaičiavimas 5 5" xfId="10266" xr:uid="{00000000-0005-0000-0000-000061C60000}"/>
    <cellStyle name="Skaičiavimas 5 6" xfId="10267" xr:uid="{00000000-0005-0000-0000-000062C60000}"/>
    <cellStyle name="Skaičiavimas 5 7" xfId="10268" xr:uid="{00000000-0005-0000-0000-000063C60000}"/>
    <cellStyle name="Skaičiavimas 5 8" xfId="10269" xr:uid="{00000000-0005-0000-0000-000064C60000}"/>
    <cellStyle name="Skaičiavimas 5 9" xfId="10270" xr:uid="{00000000-0005-0000-0000-000065C60000}"/>
    <cellStyle name="Skaičiavimas 5_CR4_19" xfId="10271" xr:uid="{00000000-0005-0000-0000-000066C60000}"/>
    <cellStyle name="Skaičiavimas 6" xfId="10272" xr:uid="{00000000-0005-0000-0000-000067C60000}"/>
    <cellStyle name="Skaičiavimas 6 10" xfId="10273" xr:uid="{00000000-0005-0000-0000-000068C60000}"/>
    <cellStyle name="Skaičiavimas 6 11" xfId="10274" xr:uid="{00000000-0005-0000-0000-000069C60000}"/>
    <cellStyle name="Skaičiavimas 6 2" xfId="10275" xr:uid="{00000000-0005-0000-0000-00006AC60000}"/>
    <cellStyle name="Skaičiavimas 6 3" xfId="10276" xr:uid="{00000000-0005-0000-0000-00006BC60000}"/>
    <cellStyle name="Skaičiavimas 6 4" xfId="10277" xr:uid="{00000000-0005-0000-0000-00006CC60000}"/>
    <cellStyle name="Skaičiavimas 6 5" xfId="10278" xr:uid="{00000000-0005-0000-0000-00006DC60000}"/>
    <cellStyle name="Skaičiavimas 6 6" xfId="10279" xr:uid="{00000000-0005-0000-0000-00006EC60000}"/>
    <cellStyle name="Skaičiavimas 6 7" xfId="10280" xr:uid="{00000000-0005-0000-0000-00006FC60000}"/>
    <cellStyle name="Skaičiavimas 6 8" xfId="10281" xr:uid="{00000000-0005-0000-0000-000070C60000}"/>
    <cellStyle name="Skaičiavimas 6 9" xfId="10282" xr:uid="{00000000-0005-0000-0000-000071C60000}"/>
    <cellStyle name="Skaičiavimas 6_CR4_19" xfId="10283" xr:uid="{00000000-0005-0000-0000-000072C60000}"/>
    <cellStyle name="Skaičiavimas 7" xfId="10284" xr:uid="{00000000-0005-0000-0000-000073C60000}"/>
    <cellStyle name="Skaičiavimas 7 10" xfId="10285" xr:uid="{00000000-0005-0000-0000-000074C60000}"/>
    <cellStyle name="Skaičiavimas 7 2" xfId="10286" xr:uid="{00000000-0005-0000-0000-000075C60000}"/>
    <cellStyle name="Skaičiavimas 7 3" xfId="10287" xr:uid="{00000000-0005-0000-0000-000076C60000}"/>
    <cellStyle name="Skaičiavimas 7 4" xfId="10288" xr:uid="{00000000-0005-0000-0000-000077C60000}"/>
    <cellStyle name="Skaičiavimas 7 5" xfId="10289" xr:uid="{00000000-0005-0000-0000-000078C60000}"/>
    <cellStyle name="Skaičiavimas 7 6" xfId="10290" xr:uid="{00000000-0005-0000-0000-000079C60000}"/>
    <cellStyle name="Skaičiavimas 7 7" xfId="10291" xr:uid="{00000000-0005-0000-0000-00007AC60000}"/>
    <cellStyle name="Skaičiavimas 7 8" xfId="10292" xr:uid="{00000000-0005-0000-0000-00007BC60000}"/>
    <cellStyle name="Skaičiavimas 7 9" xfId="10293" xr:uid="{00000000-0005-0000-0000-00007CC60000}"/>
    <cellStyle name="Skaičiavimas 7_CR4_19" xfId="10294" xr:uid="{00000000-0005-0000-0000-00007DC60000}"/>
    <cellStyle name="Skaičiavimas 8" xfId="36034" xr:uid="{00000000-0005-0000-0000-00007EC60000}"/>
    <cellStyle name="Skaičiavimas 9" xfId="36922" xr:uid="{00000000-0005-0000-0000-00007FC60000}"/>
    <cellStyle name="Skaičiavimas_A02" xfId="55650" xr:uid="{6A3208CF-EF67-4AE7-9D52-BDA57F94B646}"/>
    <cellStyle name="Standard 2" xfId="10295" xr:uid="{00000000-0005-0000-0000-000082C60000}"/>
    <cellStyle name="Standard 2 2" xfId="10296" xr:uid="{00000000-0005-0000-0000-000083C60000}"/>
    <cellStyle name="Standard 2 2 2" xfId="34495" xr:uid="{00000000-0005-0000-0000-000084C60000}"/>
    <cellStyle name="Standard 2 2_AVA DVA EL" xfId="34496" xr:uid="{00000000-0005-0000-0000-000085C60000}"/>
    <cellStyle name="Standard 2 3" xfId="34497" xr:uid="{00000000-0005-0000-0000-000086C60000}"/>
    <cellStyle name="Standard 2_4Q16" xfId="34498" xr:uid="{00000000-0005-0000-0000-000087C60000}"/>
    <cellStyle name="Standard 3" xfId="10297" xr:uid="{00000000-0005-0000-0000-000088C60000}"/>
    <cellStyle name="Standard 3 2" xfId="10298" xr:uid="{00000000-0005-0000-0000-000089C60000}"/>
    <cellStyle name="Standard 3 2 2" xfId="10299" xr:uid="{00000000-0005-0000-0000-00008AC60000}"/>
    <cellStyle name="Standard 3 2 2 2" xfId="34499" xr:uid="{00000000-0005-0000-0000-00008BC60000}"/>
    <cellStyle name="Standard 3 2 2_AVA DVA EL" xfId="34500" xr:uid="{00000000-0005-0000-0000-00008CC60000}"/>
    <cellStyle name="Standard 3 2 3" xfId="10300" xr:uid="{00000000-0005-0000-0000-00008DC60000}"/>
    <cellStyle name="Standard 3 2 3 2" xfId="34501" xr:uid="{00000000-0005-0000-0000-00008EC60000}"/>
    <cellStyle name="Standard 3 2 3_AVA DVA EL" xfId="34502" xr:uid="{00000000-0005-0000-0000-00008FC60000}"/>
    <cellStyle name="Standard 3 2 4" xfId="10301" xr:uid="{00000000-0005-0000-0000-000090C60000}"/>
    <cellStyle name="Standard 3 2 5" xfId="10302" xr:uid="{00000000-0005-0000-0000-000091C60000}"/>
    <cellStyle name="Standard 3 2_A01" xfId="10303" xr:uid="{00000000-0005-0000-0000-000092C60000}"/>
    <cellStyle name="Standard 3 3" xfId="10304" xr:uid="{00000000-0005-0000-0000-000093C60000}"/>
    <cellStyle name="Standard 3 3 2" xfId="34503" xr:uid="{00000000-0005-0000-0000-000094C60000}"/>
    <cellStyle name="Standard 3 3_AVA DVA EL" xfId="34504" xr:uid="{00000000-0005-0000-0000-000095C60000}"/>
    <cellStyle name="Standard 3_4Q16" xfId="34505" xr:uid="{00000000-0005-0000-0000-000096C60000}"/>
    <cellStyle name="Standard 4" xfId="10305" xr:uid="{00000000-0005-0000-0000-000097C60000}"/>
    <cellStyle name="Standard 4 2" xfId="34506" xr:uid="{00000000-0005-0000-0000-000098C60000}"/>
    <cellStyle name="Standard 4_AVA DVA EL" xfId="34507" xr:uid="{00000000-0005-0000-0000-000099C60000}"/>
    <cellStyle name="Standard_01d Geographische Märkte" xfId="10306" xr:uid="{00000000-0005-0000-0000-00009AC60000}"/>
    <cellStyle name="Standaard_Blad1" xfId="34494" xr:uid="{00000000-0005-0000-0000-000081C60000}"/>
    <cellStyle name="Stil 1" xfId="10307" xr:uid="{00000000-0005-0000-0000-00009BC60000}"/>
    <cellStyle name="Stil 1 10" xfId="51969" xr:uid="{00000000-0005-0000-0000-00009CC60000}"/>
    <cellStyle name="Stil 1 10 2" xfId="51970" xr:uid="{00000000-0005-0000-0000-00009DC60000}"/>
    <cellStyle name="Stil 1 11" xfId="51971" xr:uid="{00000000-0005-0000-0000-00009EC60000}"/>
    <cellStyle name="Stil 1 11 2" xfId="51972" xr:uid="{00000000-0005-0000-0000-00009FC60000}"/>
    <cellStyle name="Stil 1 12" xfId="51973" xr:uid="{00000000-0005-0000-0000-0000A0C60000}"/>
    <cellStyle name="Stil 1 12 2" xfId="51974" xr:uid="{00000000-0005-0000-0000-0000A1C60000}"/>
    <cellStyle name="Stil 1 13" xfId="51975" xr:uid="{00000000-0005-0000-0000-0000A2C60000}"/>
    <cellStyle name="Stil 1 13 2" xfId="51976" xr:uid="{00000000-0005-0000-0000-0000A3C60000}"/>
    <cellStyle name="Stil 1 14" xfId="51977" xr:uid="{00000000-0005-0000-0000-0000A4C60000}"/>
    <cellStyle name="Stil 1 14 2" xfId="51978" xr:uid="{00000000-0005-0000-0000-0000A5C60000}"/>
    <cellStyle name="Stil 1 15" xfId="51979" xr:uid="{00000000-0005-0000-0000-0000A6C60000}"/>
    <cellStyle name="Stil 1 2" xfId="10308" xr:uid="{00000000-0005-0000-0000-0000A7C60000}"/>
    <cellStyle name="Stil 1 2 2" xfId="34508" xr:uid="{00000000-0005-0000-0000-0000A8C60000}"/>
    <cellStyle name="Stil 1 2 2 2" xfId="34509" xr:uid="{00000000-0005-0000-0000-0000A9C60000}"/>
    <cellStyle name="Stil 1 2 2 2 2" xfId="40170" xr:uid="{00000000-0005-0000-0000-0000AAC60000}"/>
    <cellStyle name="Stil 1 2 2 2 2 2" xfId="51980" xr:uid="{00000000-0005-0000-0000-0000ABC60000}"/>
    <cellStyle name="Stil 1 2 2 2 3" xfId="51981" xr:uid="{00000000-0005-0000-0000-0000ACC60000}"/>
    <cellStyle name="Stil 1 2 2 2_3. Chng in credit spreads" xfId="51982" xr:uid="{00000000-0005-0000-0000-0000ADC60000}"/>
    <cellStyle name="Stil 1 2 2 3" xfId="34510" xr:uid="{00000000-0005-0000-0000-0000AEC60000}"/>
    <cellStyle name="Stil 1 2 2 3 2" xfId="51983" xr:uid="{00000000-0005-0000-0000-0000AFC60000}"/>
    <cellStyle name="Stil 1 2 2 4" xfId="40169" xr:uid="{00000000-0005-0000-0000-0000B0C60000}"/>
    <cellStyle name="Stil 1 2 2_3. Chng in credit spreads" xfId="51984" xr:uid="{00000000-0005-0000-0000-0000B1C60000}"/>
    <cellStyle name="Stil 1 2 3" xfId="34511" xr:uid="{00000000-0005-0000-0000-0000B2C60000}"/>
    <cellStyle name="Stil 1 2 3 2" xfId="51985" xr:uid="{00000000-0005-0000-0000-0000B3C60000}"/>
    <cellStyle name="Stil 1 2 3 2 2" xfId="51986" xr:uid="{00000000-0005-0000-0000-0000B4C60000}"/>
    <cellStyle name="Stil 1 2 3 3" xfId="51987" xr:uid="{00000000-0005-0000-0000-0000B5C60000}"/>
    <cellStyle name="Stil 1 2 3 3 2" xfId="51988" xr:uid="{00000000-0005-0000-0000-0000B6C60000}"/>
    <cellStyle name="Stil 1 2 3 4" xfId="51989" xr:uid="{00000000-0005-0000-0000-0000B7C60000}"/>
    <cellStyle name="Stil 1 2 3_3. Chng in credit spreads" xfId="51990" xr:uid="{00000000-0005-0000-0000-0000B8C60000}"/>
    <cellStyle name="Stil 1 2 4" xfId="51991" xr:uid="{00000000-0005-0000-0000-0000B9C60000}"/>
    <cellStyle name="Stil 1 2 4 2" xfId="51992" xr:uid="{00000000-0005-0000-0000-0000BAC60000}"/>
    <cellStyle name="Stil 1 2 4 2 2" xfId="51993" xr:uid="{00000000-0005-0000-0000-0000BBC60000}"/>
    <cellStyle name="Stil 1 2 4 3" xfId="51994" xr:uid="{00000000-0005-0000-0000-0000BCC60000}"/>
    <cellStyle name="Stil 1 2 4_3. Chng in credit spreads" xfId="51995" xr:uid="{00000000-0005-0000-0000-0000BDC60000}"/>
    <cellStyle name="Stil 1 2_3. Chng in credit spreads" xfId="51996" xr:uid="{00000000-0005-0000-0000-0000BEC60000}"/>
    <cellStyle name="Stil 1 3" xfId="10309" xr:uid="{00000000-0005-0000-0000-0000BFC60000}"/>
    <cellStyle name="Stil 1 3 2" xfId="34512" xr:uid="{00000000-0005-0000-0000-0000C0C60000}"/>
    <cellStyle name="Stil 1 3 2 2" xfId="34513" xr:uid="{00000000-0005-0000-0000-0000C1C60000}"/>
    <cellStyle name="Stil 1 3 2 2 2" xfId="34514" xr:uid="{00000000-0005-0000-0000-0000C2C60000}"/>
    <cellStyle name="Stil 1 3 2 2 3" xfId="34515" xr:uid="{00000000-0005-0000-0000-0000C3C60000}"/>
    <cellStyle name="Stil 1 3 2 2_AVA DVA EL" xfId="34516" xr:uid="{00000000-0005-0000-0000-0000C4C60000}"/>
    <cellStyle name="Stil 1 3 2 3" xfId="34517" xr:uid="{00000000-0005-0000-0000-0000C5C60000}"/>
    <cellStyle name="Stil 1 3 2 3 2" xfId="51997" xr:uid="{00000000-0005-0000-0000-0000C6C60000}"/>
    <cellStyle name="Stil 1 3 2 4" xfId="34518" xr:uid="{00000000-0005-0000-0000-0000C7C60000}"/>
    <cellStyle name="Stil 1 3 2 5" xfId="51998" xr:uid="{00000000-0005-0000-0000-0000C8C60000}"/>
    <cellStyle name="Stil 1 3 2_3. Chng in credit spreads" xfId="51999" xr:uid="{00000000-0005-0000-0000-0000C9C60000}"/>
    <cellStyle name="Stil 1 3 3" xfId="34519" xr:uid="{00000000-0005-0000-0000-0000CAC60000}"/>
    <cellStyle name="Stil 1 3 3 2" xfId="34520" xr:uid="{00000000-0005-0000-0000-0000CBC60000}"/>
    <cellStyle name="Stil 1 3 3 2 2" xfId="52000" xr:uid="{00000000-0005-0000-0000-0000CCC60000}"/>
    <cellStyle name="Stil 1 3 3 3" xfId="34521" xr:uid="{00000000-0005-0000-0000-0000CDC60000}"/>
    <cellStyle name="Stil 1 3 3 3 2" xfId="52001" xr:uid="{00000000-0005-0000-0000-0000CEC60000}"/>
    <cellStyle name="Stil 1 3 3 4" xfId="52002" xr:uid="{00000000-0005-0000-0000-0000CFC60000}"/>
    <cellStyle name="Stil 1 3 3 4 2" xfId="52003" xr:uid="{00000000-0005-0000-0000-0000D0C60000}"/>
    <cellStyle name="Stil 1 3 3_3. Chng in credit spreads" xfId="52004" xr:uid="{00000000-0005-0000-0000-0000D1C60000}"/>
    <cellStyle name="Stil 1 3 4" xfId="34522" xr:uid="{00000000-0005-0000-0000-0000D2C60000}"/>
    <cellStyle name="Stil 1 3 4 2" xfId="52005" xr:uid="{00000000-0005-0000-0000-0000D3C60000}"/>
    <cellStyle name="Stil 1 3 5" xfId="52006" xr:uid="{00000000-0005-0000-0000-0000D4C60000}"/>
    <cellStyle name="Stil 1 3_3. Chng in credit spreads" xfId="52007" xr:uid="{00000000-0005-0000-0000-0000D5C60000}"/>
    <cellStyle name="Stil 1 4" xfId="10310" xr:uid="{00000000-0005-0000-0000-0000D6C60000}"/>
    <cellStyle name="Stil 1 4 2" xfId="34523" xr:uid="{00000000-0005-0000-0000-0000D7C60000}"/>
    <cellStyle name="Stil 1 4 2 2" xfId="52008" xr:uid="{00000000-0005-0000-0000-0000D8C60000}"/>
    <cellStyle name="Stil 1 4 2 2 2" xfId="52009" xr:uid="{00000000-0005-0000-0000-0000D9C60000}"/>
    <cellStyle name="Stil 1 4 2 3" xfId="52010" xr:uid="{00000000-0005-0000-0000-0000DAC60000}"/>
    <cellStyle name="Stil 1 4 2 3 2" xfId="52011" xr:uid="{00000000-0005-0000-0000-0000DBC60000}"/>
    <cellStyle name="Stil 1 4 2 4" xfId="52012" xr:uid="{00000000-0005-0000-0000-0000DCC60000}"/>
    <cellStyle name="Stil 1 4 2_3. Chng in credit spreads" xfId="52013" xr:uid="{00000000-0005-0000-0000-0000DDC60000}"/>
    <cellStyle name="Stil 1 4 3" xfId="34524" xr:uid="{00000000-0005-0000-0000-0000DEC60000}"/>
    <cellStyle name="Stil 1 4 3 2" xfId="52014" xr:uid="{00000000-0005-0000-0000-0000DFC60000}"/>
    <cellStyle name="Stil 1 4 4" xfId="52015" xr:uid="{00000000-0005-0000-0000-0000E0C60000}"/>
    <cellStyle name="Stil 1 4 4 2" xfId="52016" xr:uid="{00000000-0005-0000-0000-0000E1C60000}"/>
    <cellStyle name="Stil 1 4_3. Chng in credit spreads" xfId="52017" xr:uid="{00000000-0005-0000-0000-0000E2C60000}"/>
    <cellStyle name="Stil 1 5" xfId="34525" xr:uid="{00000000-0005-0000-0000-0000E3C60000}"/>
    <cellStyle name="Stil 1 5 2" xfId="52018" xr:uid="{00000000-0005-0000-0000-0000E4C60000}"/>
    <cellStyle name="Stil 1 5 2 2" xfId="52019" xr:uid="{00000000-0005-0000-0000-0000E5C60000}"/>
    <cellStyle name="Stil 1 5 2 2 2" xfId="52020" xr:uid="{00000000-0005-0000-0000-0000E6C60000}"/>
    <cellStyle name="Stil 1 5 2 3" xfId="52021" xr:uid="{00000000-0005-0000-0000-0000E7C60000}"/>
    <cellStyle name="Stil 1 5 2_3. Chng in credit spreads" xfId="52022" xr:uid="{00000000-0005-0000-0000-0000E8C60000}"/>
    <cellStyle name="Stil 1 5 3" xfId="52023" xr:uid="{00000000-0005-0000-0000-0000E9C60000}"/>
    <cellStyle name="Stil 1 5 3 2" xfId="52024" xr:uid="{00000000-0005-0000-0000-0000EAC60000}"/>
    <cellStyle name="Stil 1 5 4" xfId="52025" xr:uid="{00000000-0005-0000-0000-0000EBC60000}"/>
    <cellStyle name="Stil 1 5_3. Chng in credit spreads" xfId="52026" xr:uid="{00000000-0005-0000-0000-0000ECC60000}"/>
    <cellStyle name="Stil 1 6" xfId="36923" xr:uid="{00000000-0005-0000-0000-0000EDC60000}"/>
    <cellStyle name="Stil 1 6 2" xfId="52027" xr:uid="{00000000-0005-0000-0000-0000EEC60000}"/>
    <cellStyle name="Stil 1 6 2 2" xfId="52028" xr:uid="{00000000-0005-0000-0000-0000EFC60000}"/>
    <cellStyle name="Stil 1 6 2 2 2" xfId="52029" xr:uid="{00000000-0005-0000-0000-0000F0C60000}"/>
    <cellStyle name="Stil 1 6 2 3" xfId="52030" xr:uid="{00000000-0005-0000-0000-0000F1C60000}"/>
    <cellStyle name="Stil 1 6 2_3. Chng in credit spreads" xfId="52031" xr:uid="{00000000-0005-0000-0000-0000F2C60000}"/>
    <cellStyle name="Stil 1 6 3" xfId="52032" xr:uid="{00000000-0005-0000-0000-0000F3C60000}"/>
    <cellStyle name="Stil 1 6_3. Chng in credit spreads" xfId="52033" xr:uid="{00000000-0005-0000-0000-0000F4C60000}"/>
    <cellStyle name="Stil 1 7" xfId="52034" xr:uid="{00000000-0005-0000-0000-0000F5C60000}"/>
    <cellStyle name="Stil 1 7 2" xfId="52035" xr:uid="{00000000-0005-0000-0000-0000F6C60000}"/>
    <cellStyle name="Stil 1 7 2 2" xfId="52036" xr:uid="{00000000-0005-0000-0000-0000F7C60000}"/>
    <cellStyle name="Stil 1 7 2 2 2" xfId="52037" xr:uid="{00000000-0005-0000-0000-0000F8C60000}"/>
    <cellStyle name="Stil 1 7 2 3" xfId="52038" xr:uid="{00000000-0005-0000-0000-0000F9C60000}"/>
    <cellStyle name="Stil 1 7 2_3. Chng in credit spreads" xfId="52039" xr:uid="{00000000-0005-0000-0000-0000FAC60000}"/>
    <cellStyle name="Stil 1 7 3" xfId="52040" xr:uid="{00000000-0005-0000-0000-0000FBC60000}"/>
    <cellStyle name="Stil 1 7 3 2" xfId="52041" xr:uid="{00000000-0005-0000-0000-0000FCC60000}"/>
    <cellStyle name="Stil 1 7 4" xfId="52042" xr:uid="{00000000-0005-0000-0000-0000FDC60000}"/>
    <cellStyle name="Stil 1 7 4 2" xfId="52043" xr:uid="{00000000-0005-0000-0000-0000FEC60000}"/>
    <cellStyle name="Stil 1 7 5" xfId="52044" xr:uid="{00000000-0005-0000-0000-0000FFC60000}"/>
    <cellStyle name="Stil 1 7 5 2" xfId="52045" xr:uid="{00000000-0005-0000-0000-000000C70000}"/>
    <cellStyle name="Stil 1 7 6" xfId="52046" xr:uid="{00000000-0005-0000-0000-000001C70000}"/>
    <cellStyle name="Stil 1 7_3. Chng in credit spreads" xfId="52047" xr:uid="{00000000-0005-0000-0000-000002C70000}"/>
    <cellStyle name="Stil 1 8" xfId="52048" xr:uid="{00000000-0005-0000-0000-000003C70000}"/>
    <cellStyle name="Stil 1 8 2" xfId="52049" xr:uid="{00000000-0005-0000-0000-000004C70000}"/>
    <cellStyle name="Stil 1 8 2 2" xfId="52050" xr:uid="{00000000-0005-0000-0000-000005C70000}"/>
    <cellStyle name="Stil 1 8 3" xfId="52051" xr:uid="{00000000-0005-0000-0000-000006C70000}"/>
    <cellStyle name="Stil 1 8 3 2" xfId="52052" xr:uid="{00000000-0005-0000-0000-000007C70000}"/>
    <cellStyle name="Stil 1 8 4" xfId="52053" xr:uid="{00000000-0005-0000-0000-000008C70000}"/>
    <cellStyle name="Stil 1 8_3. Chng in credit spreads" xfId="52054" xr:uid="{00000000-0005-0000-0000-000009C70000}"/>
    <cellStyle name="Stil 1 9" xfId="52055" xr:uid="{00000000-0005-0000-0000-00000AC70000}"/>
    <cellStyle name="Stil 1 9 2" xfId="52056" xr:uid="{00000000-0005-0000-0000-00000BC70000}"/>
    <cellStyle name="Stil 1_3. Chng in credit spreads" xfId="52057" xr:uid="{00000000-0005-0000-0000-00000CC70000}"/>
    <cellStyle name="Stil 10" xfId="10311" xr:uid="{00000000-0005-0000-0000-00000DC70000}"/>
    <cellStyle name="Stil 10 2" xfId="52058" xr:uid="{00000000-0005-0000-0000-00000EC70000}"/>
    <cellStyle name="Stil 10 2 2" xfId="52059" xr:uid="{00000000-0005-0000-0000-00000FC70000}"/>
    <cellStyle name="Stil 10 3" xfId="52060" xr:uid="{00000000-0005-0000-0000-000010C70000}"/>
    <cellStyle name="Stil 10 4" xfId="52061" xr:uid="{00000000-0005-0000-0000-000011C70000}"/>
    <cellStyle name="Stil 10_3. Chng in credit spreads" xfId="52062" xr:uid="{00000000-0005-0000-0000-000012C70000}"/>
    <cellStyle name="Stil 11" xfId="10312" xr:uid="{00000000-0005-0000-0000-000013C70000}"/>
    <cellStyle name="Stil 11 2" xfId="52063" xr:uid="{00000000-0005-0000-0000-000014C70000}"/>
    <cellStyle name="Stil 11 2 2" xfId="52064" xr:uid="{00000000-0005-0000-0000-000015C70000}"/>
    <cellStyle name="Stil 11 3" xfId="52065" xr:uid="{00000000-0005-0000-0000-000016C70000}"/>
    <cellStyle name="Stil 11 4" xfId="52066" xr:uid="{00000000-0005-0000-0000-000017C70000}"/>
    <cellStyle name="Stil 11_3. Chng in credit spreads" xfId="52067" xr:uid="{00000000-0005-0000-0000-000018C70000}"/>
    <cellStyle name="Stil 12" xfId="10313" xr:uid="{00000000-0005-0000-0000-000019C70000}"/>
    <cellStyle name="Stil 12 2" xfId="52068" xr:uid="{00000000-0005-0000-0000-00001AC70000}"/>
    <cellStyle name="Stil 12 2 2" xfId="52069" xr:uid="{00000000-0005-0000-0000-00001BC70000}"/>
    <cellStyle name="Stil 12 3" xfId="52070" xr:uid="{00000000-0005-0000-0000-00001CC70000}"/>
    <cellStyle name="Stil 12 4" xfId="52071" xr:uid="{00000000-0005-0000-0000-00001DC70000}"/>
    <cellStyle name="Stil 12_3. Chng in credit spreads" xfId="52072" xr:uid="{00000000-0005-0000-0000-00001EC70000}"/>
    <cellStyle name="Stil 13" xfId="10314" xr:uid="{00000000-0005-0000-0000-00001FC70000}"/>
    <cellStyle name="Stil 13 2" xfId="52073" xr:uid="{00000000-0005-0000-0000-000020C70000}"/>
    <cellStyle name="Stil 14" xfId="10315" xr:uid="{00000000-0005-0000-0000-000021C70000}"/>
    <cellStyle name="Stil 14 2" xfId="52074" xr:uid="{00000000-0005-0000-0000-000022C70000}"/>
    <cellStyle name="Stil 14 2 2" xfId="52075" xr:uid="{00000000-0005-0000-0000-000023C70000}"/>
    <cellStyle name="Stil 14 3" xfId="52076" xr:uid="{00000000-0005-0000-0000-000024C70000}"/>
    <cellStyle name="Stil 14 4" xfId="52077" xr:uid="{00000000-0005-0000-0000-000025C70000}"/>
    <cellStyle name="Stil 14_3. Chng in credit spreads" xfId="52078" xr:uid="{00000000-0005-0000-0000-000026C70000}"/>
    <cellStyle name="Stil 15" xfId="10316" xr:uid="{00000000-0005-0000-0000-000027C70000}"/>
    <cellStyle name="Stil 15 2" xfId="52079" xr:uid="{00000000-0005-0000-0000-000028C70000}"/>
    <cellStyle name="Stil 15 2 2" xfId="52080" xr:uid="{00000000-0005-0000-0000-000029C70000}"/>
    <cellStyle name="Stil 15 3" xfId="52081" xr:uid="{00000000-0005-0000-0000-00002AC70000}"/>
    <cellStyle name="Stil 15 4" xfId="52082" xr:uid="{00000000-0005-0000-0000-00002BC70000}"/>
    <cellStyle name="Stil 15_3. Chng in credit spreads" xfId="52083" xr:uid="{00000000-0005-0000-0000-00002CC70000}"/>
    <cellStyle name="Stil 16" xfId="10317" xr:uid="{00000000-0005-0000-0000-00002DC70000}"/>
    <cellStyle name="Stil 16 2" xfId="52084" xr:uid="{00000000-0005-0000-0000-00002EC70000}"/>
    <cellStyle name="Stil 16 2 2" xfId="52085" xr:uid="{00000000-0005-0000-0000-00002FC70000}"/>
    <cellStyle name="Stil 16 3" xfId="52086" xr:uid="{00000000-0005-0000-0000-000030C70000}"/>
    <cellStyle name="Stil 16 4" xfId="52087" xr:uid="{00000000-0005-0000-0000-000031C70000}"/>
    <cellStyle name="Stil 16_3. Chng in credit spreads" xfId="52088" xr:uid="{00000000-0005-0000-0000-000032C70000}"/>
    <cellStyle name="Stil 17" xfId="10318" xr:uid="{00000000-0005-0000-0000-000033C70000}"/>
    <cellStyle name="Stil 17 2" xfId="52089" xr:uid="{00000000-0005-0000-0000-000034C70000}"/>
    <cellStyle name="Stil 17 2 2" xfId="52090" xr:uid="{00000000-0005-0000-0000-000035C70000}"/>
    <cellStyle name="Stil 17 3" xfId="52091" xr:uid="{00000000-0005-0000-0000-000036C70000}"/>
    <cellStyle name="Stil 17 4" xfId="52092" xr:uid="{00000000-0005-0000-0000-000037C70000}"/>
    <cellStyle name="Stil 17_3. Chng in credit spreads" xfId="52093" xr:uid="{00000000-0005-0000-0000-000038C70000}"/>
    <cellStyle name="Stil 18" xfId="10319" xr:uid="{00000000-0005-0000-0000-000039C70000}"/>
    <cellStyle name="Stil 18 2" xfId="52094" xr:uid="{00000000-0005-0000-0000-00003AC70000}"/>
    <cellStyle name="Stil 18 2 2" xfId="52095" xr:uid="{00000000-0005-0000-0000-00003BC70000}"/>
    <cellStyle name="Stil 18 3" xfId="52096" xr:uid="{00000000-0005-0000-0000-00003CC70000}"/>
    <cellStyle name="Stil 18 4" xfId="52097" xr:uid="{00000000-0005-0000-0000-00003DC70000}"/>
    <cellStyle name="Stil 18_3. Chng in credit spreads" xfId="52098" xr:uid="{00000000-0005-0000-0000-00003EC70000}"/>
    <cellStyle name="Stil 19" xfId="10320" xr:uid="{00000000-0005-0000-0000-00003FC70000}"/>
    <cellStyle name="Stil 19 2" xfId="52099" xr:uid="{00000000-0005-0000-0000-000040C70000}"/>
    <cellStyle name="Stil 19 2 2" xfId="52100" xr:uid="{00000000-0005-0000-0000-000041C70000}"/>
    <cellStyle name="Stil 19 3" xfId="52101" xr:uid="{00000000-0005-0000-0000-000042C70000}"/>
    <cellStyle name="Stil 19 4" xfId="52102" xr:uid="{00000000-0005-0000-0000-000043C70000}"/>
    <cellStyle name="Stil 19_3. Chng in credit spreads" xfId="52103" xr:uid="{00000000-0005-0000-0000-000044C70000}"/>
    <cellStyle name="Stil 2" xfId="10321" xr:uid="{00000000-0005-0000-0000-000045C70000}"/>
    <cellStyle name="Stil 2 2" xfId="34526" xr:uid="{00000000-0005-0000-0000-000046C70000}"/>
    <cellStyle name="Stil 2 2 2" xfId="52104" xr:uid="{00000000-0005-0000-0000-000047C70000}"/>
    <cellStyle name="Stil 2 3" xfId="34527" xr:uid="{00000000-0005-0000-0000-000048C70000}"/>
    <cellStyle name="Stil 2_3. Chng in credit spreads" xfId="52105" xr:uid="{00000000-0005-0000-0000-000049C70000}"/>
    <cellStyle name="Stil 20" xfId="10322" xr:uid="{00000000-0005-0000-0000-00004AC70000}"/>
    <cellStyle name="Stil 20 2" xfId="52106" xr:uid="{00000000-0005-0000-0000-00004BC70000}"/>
    <cellStyle name="Stil 20 2 2" xfId="52107" xr:uid="{00000000-0005-0000-0000-00004CC70000}"/>
    <cellStyle name="Stil 20 3" xfId="52108" xr:uid="{00000000-0005-0000-0000-00004DC70000}"/>
    <cellStyle name="Stil 20 4" xfId="52109" xr:uid="{00000000-0005-0000-0000-00004EC70000}"/>
    <cellStyle name="Stil 20_3. Chng in credit spreads" xfId="52110" xr:uid="{00000000-0005-0000-0000-00004FC70000}"/>
    <cellStyle name="Stil 21" xfId="10323" xr:uid="{00000000-0005-0000-0000-000050C70000}"/>
    <cellStyle name="Stil 21 2" xfId="52111" xr:uid="{00000000-0005-0000-0000-000051C70000}"/>
    <cellStyle name="Stil 21 2 2" xfId="52112" xr:uid="{00000000-0005-0000-0000-000052C70000}"/>
    <cellStyle name="Stil 21 3" xfId="52113" xr:uid="{00000000-0005-0000-0000-000053C70000}"/>
    <cellStyle name="Stil 21 4" xfId="52114" xr:uid="{00000000-0005-0000-0000-000054C70000}"/>
    <cellStyle name="Stil 21_3. Chng in credit spreads" xfId="52115" xr:uid="{00000000-0005-0000-0000-000055C70000}"/>
    <cellStyle name="Stil 22" xfId="10324" xr:uid="{00000000-0005-0000-0000-000056C70000}"/>
    <cellStyle name="Stil 22 2" xfId="52116" xr:uid="{00000000-0005-0000-0000-000057C70000}"/>
    <cellStyle name="Stil 22 2 2" xfId="52117" xr:uid="{00000000-0005-0000-0000-000058C70000}"/>
    <cellStyle name="Stil 22 3" xfId="52118" xr:uid="{00000000-0005-0000-0000-000059C70000}"/>
    <cellStyle name="Stil 22 4" xfId="52119" xr:uid="{00000000-0005-0000-0000-00005AC70000}"/>
    <cellStyle name="Stil 22_3. Chng in credit spreads" xfId="52120" xr:uid="{00000000-0005-0000-0000-00005BC70000}"/>
    <cellStyle name="Stil 23" xfId="10325" xr:uid="{00000000-0005-0000-0000-00005CC70000}"/>
    <cellStyle name="Stil 23 2" xfId="52121" xr:uid="{00000000-0005-0000-0000-00005DC70000}"/>
    <cellStyle name="Stil 23 2 2" xfId="52122" xr:uid="{00000000-0005-0000-0000-00005EC70000}"/>
    <cellStyle name="Stil 23 3" xfId="52123" xr:uid="{00000000-0005-0000-0000-00005FC70000}"/>
    <cellStyle name="Stil 23 4" xfId="52124" xr:uid="{00000000-0005-0000-0000-000060C70000}"/>
    <cellStyle name="Stil 23_3. Chng in credit spreads" xfId="52125" xr:uid="{00000000-0005-0000-0000-000061C70000}"/>
    <cellStyle name="Stil 24" xfId="10326" xr:uid="{00000000-0005-0000-0000-000062C70000}"/>
    <cellStyle name="Stil 24 2" xfId="52126" xr:uid="{00000000-0005-0000-0000-000063C70000}"/>
    <cellStyle name="Stil 24 2 2" xfId="52127" xr:uid="{00000000-0005-0000-0000-000064C70000}"/>
    <cellStyle name="Stil 24 3" xfId="52128" xr:uid="{00000000-0005-0000-0000-000065C70000}"/>
    <cellStyle name="Stil 24 4" xfId="52129" xr:uid="{00000000-0005-0000-0000-000066C70000}"/>
    <cellStyle name="Stil 24_3. Chng in credit spreads" xfId="52130" xr:uid="{00000000-0005-0000-0000-000067C70000}"/>
    <cellStyle name="Stil 25" xfId="10327" xr:uid="{00000000-0005-0000-0000-000068C70000}"/>
    <cellStyle name="Stil 25 2" xfId="52131" xr:uid="{00000000-0005-0000-0000-000069C70000}"/>
    <cellStyle name="Stil 25 2 2" xfId="52132" xr:uid="{00000000-0005-0000-0000-00006AC70000}"/>
    <cellStyle name="Stil 25 3" xfId="52133" xr:uid="{00000000-0005-0000-0000-00006BC70000}"/>
    <cellStyle name="Stil 25 4" xfId="52134" xr:uid="{00000000-0005-0000-0000-00006CC70000}"/>
    <cellStyle name="Stil 25_3. Chng in credit spreads" xfId="52135" xr:uid="{00000000-0005-0000-0000-00006DC70000}"/>
    <cellStyle name="Stil 26" xfId="10328" xr:uid="{00000000-0005-0000-0000-00006EC70000}"/>
    <cellStyle name="Stil 26 2" xfId="52136" xr:uid="{00000000-0005-0000-0000-00006FC70000}"/>
    <cellStyle name="Stil 26 2 2" xfId="52137" xr:uid="{00000000-0005-0000-0000-000070C70000}"/>
    <cellStyle name="Stil 26 3" xfId="52138" xr:uid="{00000000-0005-0000-0000-000071C70000}"/>
    <cellStyle name="Stil 26 4" xfId="52139" xr:uid="{00000000-0005-0000-0000-000072C70000}"/>
    <cellStyle name="Stil 26_3. Chng in credit spreads" xfId="52140" xr:uid="{00000000-0005-0000-0000-000073C70000}"/>
    <cellStyle name="Stil 27" xfId="10329" xr:uid="{00000000-0005-0000-0000-000074C70000}"/>
    <cellStyle name="Stil 27 2" xfId="52141" xr:uid="{00000000-0005-0000-0000-000075C70000}"/>
    <cellStyle name="Stil 27 2 2" xfId="52142" xr:uid="{00000000-0005-0000-0000-000076C70000}"/>
    <cellStyle name="Stil 27 3" xfId="52143" xr:uid="{00000000-0005-0000-0000-000077C70000}"/>
    <cellStyle name="Stil 27 4" xfId="52144" xr:uid="{00000000-0005-0000-0000-000078C70000}"/>
    <cellStyle name="Stil 27_3. Chng in credit spreads" xfId="52145" xr:uid="{00000000-0005-0000-0000-000079C70000}"/>
    <cellStyle name="Stil 28" xfId="10330" xr:uid="{00000000-0005-0000-0000-00007AC70000}"/>
    <cellStyle name="Stil 28 2" xfId="52146" xr:uid="{00000000-0005-0000-0000-00007BC70000}"/>
    <cellStyle name="Stil 29" xfId="10331" xr:uid="{00000000-0005-0000-0000-00007CC70000}"/>
    <cellStyle name="Stil 29 2" xfId="52147" xr:uid="{00000000-0005-0000-0000-00007DC70000}"/>
    <cellStyle name="Stil 3" xfId="10332" xr:uid="{00000000-0005-0000-0000-00007EC70000}"/>
    <cellStyle name="Stil 3 2" xfId="52148" xr:uid="{00000000-0005-0000-0000-00007FC70000}"/>
    <cellStyle name="Stil 3 2 2" xfId="52149" xr:uid="{00000000-0005-0000-0000-000080C70000}"/>
    <cellStyle name="Stil 3 3" xfId="52150" xr:uid="{00000000-0005-0000-0000-000081C70000}"/>
    <cellStyle name="Stil 3 4" xfId="52151" xr:uid="{00000000-0005-0000-0000-000082C70000}"/>
    <cellStyle name="Stil 3_3. Chng in credit spreads" xfId="52152" xr:uid="{00000000-0005-0000-0000-000083C70000}"/>
    <cellStyle name="Stil 30" xfId="10333" xr:uid="{00000000-0005-0000-0000-000084C70000}"/>
    <cellStyle name="Stil 30 2" xfId="52153" xr:uid="{00000000-0005-0000-0000-000085C70000}"/>
    <cellStyle name="Stil 30 2 2" xfId="52154" xr:uid="{00000000-0005-0000-0000-000086C70000}"/>
    <cellStyle name="Stil 30 3" xfId="52155" xr:uid="{00000000-0005-0000-0000-000087C70000}"/>
    <cellStyle name="Stil 30 4" xfId="52156" xr:uid="{00000000-0005-0000-0000-000088C70000}"/>
    <cellStyle name="Stil 30_3. Chng in credit spreads" xfId="52157" xr:uid="{00000000-0005-0000-0000-000089C70000}"/>
    <cellStyle name="Stil 31" xfId="10334" xr:uid="{00000000-0005-0000-0000-00008AC70000}"/>
    <cellStyle name="Stil 31 2" xfId="52158" xr:uid="{00000000-0005-0000-0000-00008BC70000}"/>
    <cellStyle name="Stil 31 2 2" xfId="52159" xr:uid="{00000000-0005-0000-0000-00008CC70000}"/>
    <cellStyle name="Stil 31 3" xfId="52160" xr:uid="{00000000-0005-0000-0000-00008DC70000}"/>
    <cellStyle name="Stil 31 4" xfId="52161" xr:uid="{00000000-0005-0000-0000-00008EC70000}"/>
    <cellStyle name="Stil 31_3. Chng in credit spreads" xfId="52162" xr:uid="{00000000-0005-0000-0000-00008FC70000}"/>
    <cellStyle name="Stil 32" xfId="10335" xr:uid="{00000000-0005-0000-0000-000090C70000}"/>
    <cellStyle name="Stil 32 2" xfId="52163" xr:uid="{00000000-0005-0000-0000-000091C70000}"/>
    <cellStyle name="Stil 32 2 2" xfId="52164" xr:uid="{00000000-0005-0000-0000-000092C70000}"/>
    <cellStyle name="Stil 32 3" xfId="52165" xr:uid="{00000000-0005-0000-0000-000093C70000}"/>
    <cellStyle name="Stil 32 4" xfId="52166" xr:uid="{00000000-0005-0000-0000-000094C70000}"/>
    <cellStyle name="Stil 32_3. Chng in credit spreads" xfId="52167" xr:uid="{00000000-0005-0000-0000-000095C70000}"/>
    <cellStyle name="Stil 33" xfId="10336" xr:uid="{00000000-0005-0000-0000-000096C70000}"/>
    <cellStyle name="Stil 33 2" xfId="52168" xr:uid="{00000000-0005-0000-0000-000097C70000}"/>
    <cellStyle name="Stil 33 2 2" xfId="52169" xr:uid="{00000000-0005-0000-0000-000098C70000}"/>
    <cellStyle name="Stil 33 3" xfId="52170" xr:uid="{00000000-0005-0000-0000-000099C70000}"/>
    <cellStyle name="Stil 33 4" xfId="52171" xr:uid="{00000000-0005-0000-0000-00009AC70000}"/>
    <cellStyle name="Stil 33_3. Chng in credit spreads" xfId="52172" xr:uid="{00000000-0005-0000-0000-00009BC70000}"/>
    <cellStyle name="Stil 34" xfId="10337" xr:uid="{00000000-0005-0000-0000-00009CC70000}"/>
    <cellStyle name="Stil 34 2" xfId="52173" xr:uid="{00000000-0005-0000-0000-00009DC70000}"/>
    <cellStyle name="Stil 34 2 2" xfId="52174" xr:uid="{00000000-0005-0000-0000-00009EC70000}"/>
    <cellStyle name="Stil 34 3" xfId="52175" xr:uid="{00000000-0005-0000-0000-00009FC70000}"/>
    <cellStyle name="Stil 34 4" xfId="52176" xr:uid="{00000000-0005-0000-0000-0000A0C70000}"/>
    <cellStyle name="Stil 34_3. Chng in credit spreads" xfId="52177" xr:uid="{00000000-0005-0000-0000-0000A1C70000}"/>
    <cellStyle name="Stil 35" xfId="10338" xr:uid="{00000000-0005-0000-0000-0000A2C70000}"/>
    <cellStyle name="Stil 35 2" xfId="52178" xr:uid="{00000000-0005-0000-0000-0000A3C70000}"/>
    <cellStyle name="Stil 35 2 2" xfId="52179" xr:uid="{00000000-0005-0000-0000-0000A4C70000}"/>
    <cellStyle name="Stil 35 3" xfId="52180" xr:uid="{00000000-0005-0000-0000-0000A5C70000}"/>
    <cellStyle name="Stil 35 4" xfId="52181" xr:uid="{00000000-0005-0000-0000-0000A6C70000}"/>
    <cellStyle name="Stil 35_3. Chng in credit spreads" xfId="52182" xr:uid="{00000000-0005-0000-0000-0000A7C70000}"/>
    <cellStyle name="Stil 36" xfId="10339" xr:uid="{00000000-0005-0000-0000-0000A8C70000}"/>
    <cellStyle name="Stil 36 2" xfId="52183" xr:uid="{00000000-0005-0000-0000-0000A9C70000}"/>
    <cellStyle name="Stil 36 2 2" xfId="52184" xr:uid="{00000000-0005-0000-0000-0000AAC70000}"/>
    <cellStyle name="Stil 36 3" xfId="52185" xr:uid="{00000000-0005-0000-0000-0000ABC70000}"/>
    <cellStyle name="Stil 36 4" xfId="52186" xr:uid="{00000000-0005-0000-0000-0000ACC70000}"/>
    <cellStyle name="Stil 36_3. Chng in credit spreads" xfId="52187" xr:uid="{00000000-0005-0000-0000-0000ADC70000}"/>
    <cellStyle name="Stil 37" xfId="10340" xr:uid="{00000000-0005-0000-0000-0000AEC70000}"/>
    <cellStyle name="Stil 37 2" xfId="52188" xr:uid="{00000000-0005-0000-0000-0000AFC70000}"/>
    <cellStyle name="Stil 37 2 2" xfId="52189" xr:uid="{00000000-0005-0000-0000-0000B0C70000}"/>
    <cellStyle name="Stil 37 3" xfId="52190" xr:uid="{00000000-0005-0000-0000-0000B1C70000}"/>
    <cellStyle name="Stil 37 4" xfId="52191" xr:uid="{00000000-0005-0000-0000-0000B2C70000}"/>
    <cellStyle name="Stil 37_3. Chng in credit spreads" xfId="52192" xr:uid="{00000000-0005-0000-0000-0000B3C70000}"/>
    <cellStyle name="Stil 38" xfId="10341" xr:uid="{00000000-0005-0000-0000-0000B4C70000}"/>
    <cellStyle name="Stil 38 2" xfId="52193" xr:uid="{00000000-0005-0000-0000-0000B5C70000}"/>
    <cellStyle name="Stil 38 2 2" xfId="52194" xr:uid="{00000000-0005-0000-0000-0000B6C70000}"/>
    <cellStyle name="Stil 38 3" xfId="52195" xr:uid="{00000000-0005-0000-0000-0000B7C70000}"/>
    <cellStyle name="Stil 38 4" xfId="52196" xr:uid="{00000000-0005-0000-0000-0000B8C70000}"/>
    <cellStyle name="Stil 38_3. Chng in credit spreads" xfId="52197" xr:uid="{00000000-0005-0000-0000-0000B9C70000}"/>
    <cellStyle name="Stil 39" xfId="10342" xr:uid="{00000000-0005-0000-0000-0000BAC70000}"/>
    <cellStyle name="Stil 39 2" xfId="52198" xr:uid="{00000000-0005-0000-0000-0000BBC70000}"/>
    <cellStyle name="Stil 4" xfId="10343" xr:uid="{00000000-0005-0000-0000-0000BCC70000}"/>
    <cellStyle name="Stil 4 2" xfId="52199" xr:uid="{00000000-0005-0000-0000-0000BDC70000}"/>
    <cellStyle name="Stil 4 2 2" xfId="52200" xr:uid="{00000000-0005-0000-0000-0000BEC70000}"/>
    <cellStyle name="Stil 4 3" xfId="52201" xr:uid="{00000000-0005-0000-0000-0000BFC70000}"/>
    <cellStyle name="Stil 4 4" xfId="52202" xr:uid="{00000000-0005-0000-0000-0000C0C70000}"/>
    <cellStyle name="Stil 4_3. Chng in credit spreads" xfId="52203" xr:uid="{00000000-0005-0000-0000-0000C1C70000}"/>
    <cellStyle name="Stil 40" xfId="10344" xr:uid="{00000000-0005-0000-0000-0000C2C70000}"/>
    <cellStyle name="Stil 40 2" xfId="52204" xr:uid="{00000000-0005-0000-0000-0000C3C70000}"/>
    <cellStyle name="Stil 41" xfId="10345" xr:uid="{00000000-0005-0000-0000-0000C4C70000}"/>
    <cellStyle name="Stil 41 2" xfId="52205" xr:uid="{00000000-0005-0000-0000-0000C5C70000}"/>
    <cellStyle name="Stil 42" xfId="10346" xr:uid="{00000000-0005-0000-0000-0000C6C70000}"/>
    <cellStyle name="Stil 42 2" xfId="52206" xr:uid="{00000000-0005-0000-0000-0000C7C70000}"/>
    <cellStyle name="Stil 43" xfId="10347" xr:uid="{00000000-0005-0000-0000-0000C8C70000}"/>
    <cellStyle name="Stil 43 2" xfId="52207" xr:uid="{00000000-0005-0000-0000-0000C9C70000}"/>
    <cellStyle name="Stil 44" xfId="10348" xr:uid="{00000000-0005-0000-0000-0000CAC70000}"/>
    <cellStyle name="Stil 44 2" xfId="52208" xr:uid="{00000000-0005-0000-0000-0000CBC70000}"/>
    <cellStyle name="Stil 45" xfId="10349" xr:uid="{00000000-0005-0000-0000-0000CCC70000}"/>
    <cellStyle name="Stil 45 2" xfId="52209" xr:uid="{00000000-0005-0000-0000-0000CDC70000}"/>
    <cellStyle name="Stil 45 2 2" xfId="52210" xr:uid="{00000000-0005-0000-0000-0000CEC70000}"/>
    <cellStyle name="Stil 45 3" xfId="52211" xr:uid="{00000000-0005-0000-0000-0000CFC70000}"/>
    <cellStyle name="Stil 45 4" xfId="52212" xr:uid="{00000000-0005-0000-0000-0000D0C70000}"/>
    <cellStyle name="Stil 45_3. Chng in credit spreads" xfId="52213" xr:uid="{00000000-0005-0000-0000-0000D1C70000}"/>
    <cellStyle name="Stil 46" xfId="10350" xr:uid="{00000000-0005-0000-0000-0000D2C70000}"/>
    <cellStyle name="Stil 46 2" xfId="52214" xr:uid="{00000000-0005-0000-0000-0000D3C70000}"/>
    <cellStyle name="Stil 46 2 2" xfId="52215" xr:uid="{00000000-0005-0000-0000-0000D4C70000}"/>
    <cellStyle name="Stil 46 3" xfId="52216" xr:uid="{00000000-0005-0000-0000-0000D5C70000}"/>
    <cellStyle name="Stil 46 4" xfId="52217" xr:uid="{00000000-0005-0000-0000-0000D6C70000}"/>
    <cellStyle name="Stil 46_3. Chng in credit spreads" xfId="52218" xr:uid="{00000000-0005-0000-0000-0000D7C70000}"/>
    <cellStyle name="Stil 47" xfId="10351" xr:uid="{00000000-0005-0000-0000-0000D8C70000}"/>
    <cellStyle name="Stil 47 2" xfId="52219" xr:uid="{00000000-0005-0000-0000-0000D9C70000}"/>
    <cellStyle name="Stil 47 2 2" xfId="52220" xr:uid="{00000000-0005-0000-0000-0000DAC70000}"/>
    <cellStyle name="Stil 47 3" xfId="52221" xr:uid="{00000000-0005-0000-0000-0000DBC70000}"/>
    <cellStyle name="Stil 47 4" xfId="52222" xr:uid="{00000000-0005-0000-0000-0000DCC70000}"/>
    <cellStyle name="Stil 47_3. Chng in credit spreads" xfId="52223" xr:uid="{00000000-0005-0000-0000-0000DDC70000}"/>
    <cellStyle name="Stil 48" xfId="10352" xr:uid="{00000000-0005-0000-0000-0000DEC70000}"/>
    <cellStyle name="Stil 48 2" xfId="52224" xr:uid="{00000000-0005-0000-0000-0000DFC70000}"/>
    <cellStyle name="Stil 48 2 2" xfId="52225" xr:uid="{00000000-0005-0000-0000-0000E0C70000}"/>
    <cellStyle name="Stil 48 3" xfId="52226" xr:uid="{00000000-0005-0000-0000-0000E1C70000}"/>
    <cellStyle name="Stil 48 4" xfId="52227" xr:uid="{00000000-0005-0000-0000-0000E2C70000}"/>
    <cellStyle name="Stil 48_3. Chng in credit spreads" xfId="52228" xr:uid="{00000000-0005-0000-0000-0000E3C70000}"/>
    <cellStyle name="Stil 49" xfId="10353" xr:uid="{00000000-0005-0000-0000-0000E4C70000}"/>
    <cellStyle name="Stil 49 2" xfId="52229" xr:uid="{00000000-0005-0000-0000-0000E5C70000}"/>
    <cellStyle name="Stil 5" xfId="10354" xr:uid="{00000000-0005-0000-0000-0000E6C70000}"/>
    <cellStyle name="Stil 5 2" xfId="52230" xr:uid="{00000000-0005-0000-0000-0000E7C70000}"/>
    <cellStyle name="Stil 5 2 2" xfId="52231" xr:uid="{00000000-0005-0000-0000-0000E8C70000}"/>
    <cellStyle name="Stil 5 3" xfId="52232" xr:uid="{00000000-0005-0000-0000-0000E9C70000}"/>
    <cellStyle name="Stil 5 4" xfId="52233" xr:uid="{00000000-0005-0000-0000-0000EAC70000}"/>
    <cellStyle name="Stil 5_3. Chng in credit spreads" xfId="52234" xr:uid="{00000000-0005-0000-0000-0000EBC70000}"/>
    <cellStyle name="Stil 50" xfId="10355" xr:uid="{00000000-0005-0000-0000-0000ECC70000}"/>
    <cellStyle name="Stil 50 2" xfId="52235" xr:uid="{00000000-0005-0000-0000-0000EDC70000}"/>
    <cellStyle name="Stil 51" xfId="10356" xr:uid="{00000000-0005-0000-0000-0000EEC70000}"/>
    <cellStyle name="Stil 51 2" xfId="52236" xr:uid="{00000000-0005-0000-0000-0000EFC70000}"/>
    <cellStyle name="Stil 51 2 2" xfId="52237" xr:uid="{00000000-0005-0000-0000-0000F0C70000}"/>
    <cellStyle name="Stil 51 3" xfId="52238" xr:uid="{00000000-0005-0000-0000-0000F1C70000}"/>
    <cellStyle name="Stil 51 4" xfId="52239" xr:uid="{00000000-0005-0000-0000-0000F2C70000}"/>
    <cellStyle name="Stil 51_3. Chng in credit spreads" xfId="52240" xr:uid="{00000000-0005-0000-0000-0000F3C70000}"/>
    <cellStyle name="Stil 52" xfId="10357" xr:uid="{00000000-0005-0000-0000-0000F4C70000}"/>
    <cellStyle name="Stil 52 2" xfId="52241" xr:uid="{00000000-0005-0000-0000-0000F5C70000}"/>
    <cellStyle name="Stil 52 2 2" xfId="52242" xr:uid="{00000000-0005-0000-0000-0000F6C70000}"/>
    <cellStyle name="Stil 52 3" xfId="52243" xr:uid="{00000000-0005-0000-0000-0000F7C70000}"/>
    <cellStyle name="Stil 52 4" xfId="52244" xr:uid="{00000000-0005-0000-0000-0000F8C70000}"/>
    <cellStyle name="Stil 52_3. Chng in credit spreads" xfId="52245" xr:uid="{00000000-0005-0000-0000-0000F9C70000}"/>
    <cellStyle name="Stil 53" xfId="10358" xr:uid="{00000000-0005-0000-0000-0000FAC70000}"/>
    <cellStyle name="Stil 53 2" xfId="52246" xr:uid="{00000000-0005-0000-0000-0000FBC70000}"/>
    <cellStyle name="Stil 53 2 2" xfId="52247" xr:uid="{00000000-0005-0000-0000-0000FCC70000}"/>
    <cellStyle name="Stil 53 3" xfId="52248" xr:uid="{00000000-0005-0000-0000-0000FDC70000}"/>
    <cellStyle name="Stil 53 4" xfId="52249" xr:uid="{00000000-0005-0000-0000-0000FEC70000}"/>
    <cellStyle name="Stil 53_3. Chng in credit spreads" xfId="52250" xr:uid="{00000000-0005-0000-0000-0000FFC70000}"/>
    <cellStyle name="Stil 54" xfId="10359" xr:uid="{00000000-0005-0000-0000-000000C80000}"/>
    <cellStyle name="Stil 54 2" xfId="52251" xr:uid="{00000000-0005-0000-0000-000001C80000}"/>
    <cellStyle name="Stil 54 2 2" xfId="52252" xr:uid="{00000000-0005-0000-0000-000002C80000}"/>
    <cellStyle name="Stil 54 3" xfId="52253" xr:uid="{00000000-0005-0000-0000-000003C80000}"/>
    <cellStyle name="Stil 54 4" xfId="52254" xr:uid="{00000000-0005-0000-0000-000004C80000}"/>
    <cellStyle name="Stil 54_3. Chng in credit spreads" xfId="52255" xr:uid="{00000000-0005-0000-0000-000005C80000}"/>
    <cellStyle name="Stil 55" xfId="10360" xr:uid="{00000000-0005-0000-0000-000006C80000}"/>
    <cellStyle name="Stil 55 2" xfId="52256" xr:uid="{00000000-0005-0000-0000-000007C80000}"/>
    <cellStyle name="Stil 56" xfId="10361" xr:uid="{00000000-0005-0000-0000-000008C80000}"/>
    <cellStyle name="Stil 56 2" xfId="52257" xr:uid="{00000000-0005-0000-0000-000009C80000}"/>
    <cellStyle name="Stil 57" xfId="10362" xr:uid="{00000000-0005-0000-0000-00000AC80000}"/>
    <cellStyle name="Stil 57 2" xfId="52258" xr:uid="{00000000-0005-0000-0000-00000BC80000}"/>
    <cellStyle name="Stil 58" xfId="10363" xr:uid="{00000000-0005-0000-0000-00000CC80000}"/>
    <cellStyle name="Stil 58 2" xfId="52259" xr:uid="{00000000-0005-0000-0000-00000DC80000}"/>
    <cellStyle name="Stil 6" xfId="10364" xr:uid="{00000000-0005-0000-0000-00000EC80000}"/>
    <cellStyle name="Stil 6 2" xfId="52260" xr:uid="{00000000-0005-0000-0000-00000FC80000}"/>
    <cellStyle name="Stil 6 2 2" xfId="52261" xr:uid="{00000000-0005-0000-0000-000010C80000}"/>
    <cellStyle name="Stil 6 3" xfId="52262" xr:uid="{00000000-0005-0000-0000-000011C80000}"/>
    <cellStyle name="Stil 6 4" xfId="52263" xr:uid="{00000000-0005-0000-0000-000012C80000}"/>
    <cellStyle name="Stil 6_3. Chng in credit spreads" xfId="52264" xr:uid="{00000000-0005-0000-0000-000013C80000}"/>
    <cellStyle name="Stil 7" xfId="10365" xr:uid="{00000000-0005-0000-0000-000014C80000}"/>
    <cellStyle name="Stil 7 2" xfId="52265" xr:uid="{00000000-0005-0000-0000-000015C80000}"/>
    <cellStyle name="Stil 7 2 2" xfId="52266" xr:uid="{00000000-0005-0000-0000-000016C80000}"/>
    <cellStyle name="Stil 7 3" xfId="52267" xr:uid="{00000000-0005-0000-0000-000017C80000}"/>
    <cellStyle name="Stil 7 4" xfId="52268" xr:uid="{00000000-0005-0000-0000-000018C80000}"/>
    <cellStyle name="Stil 7_3. Chng in credit spreads" xfId="52269" xr:uid="{00000000-0005-0000-0000-000019C80000}"/>
    <cellStyle name="Stil 8" xfId="10366" xr:uid="{00000000-0005-0000-0000-00001AC80000}"/>
    <cellStyle name="Stil 8 2" xfId="52270" xr:uid="{00000000-0005-0000-0000-00001BC80000}"/>
    <cellStyle name="Stil 8 2 2" xfId="52271" xr:uid="{00000000-0005-0000-0000-00001CC80000}"/>
    <cellStyle name="Stil 8 3" xfId="52272" xr:uid="{00000000-0005-0000-0000-00001DC80000}"/>
    <cellStyle name="Stil 8 4" xfId="52273" xr:uid="{00000000-0005-0000-0000-00001EC80000}"/>
    <cellStyle name="Stil 8_3. Chng in credit spreads" xfId="52274" xr:uid="{00000000-0005-0000-0000-00001FC80000}"/>
    <cellStyle name="Stil 9" xfId="10367" xr:uid="{00000000-0005-0000-0000-000020C80000}"/>
    <cellStyle name="Stil 9 2" xfId="52275" xr:uid="{00000000-0005-0000-0000-000021C80000}"/>
    <cellStyle name="Stil 9 2 2" xfId="52276" xr:uid="{00000000-0005-0000-0000-000022C80000}"/>
    <cellStyle name="Stil 9 3" xfId="52277" xr:uid="{00000000-0005-0000-0000-000023C80000}"/>
    <cellStyle name="Stil 9 4" xfId="52278" xr:uid="{00000000-0005-0000-0000-000024C80000}"/>
    <cellStyle name="Stil 9_3. Chng in credit spreads" xfId="52279" xr:uid="{00000000-0005-0000-0000-000025C80000}"/>
    <cellStyle name="Style 1" xfId="10368" xr:uid="{00000000-0005-0000-0000-000026C80000}"/>
    <cellStyle name="Style 1 2" xfId="34528" xr:uid="{00000000-0005-0000-0000-000027C80000}"/>
    <cellStyle name="Style 1 2 2" xfId="34529" xr:uid="{00000000-0005-0000-0000-000028C80000}"/>
    <cellStyle name="Style 1 2 3" xfId="34530" xr:uid="{00000000-0005-0000-0000-000029C80000}"/>
    <cellStyle name="Style 1 2 4" xfId="40171" xr:uid="{00000000-0005-0000-0000-00002AC80000}"/>
    <cellStyle name="Style 1 2_AVA DVA EL" xfId="34531" xr:uid="{00000000-0005-0000-0000-00002BC80000}"/>
    <cellStyle name="Style 1 3" xfId="34532" xr:uid="{00000000-0005-0000-0000-00002CC80000}"/>
    <cellStyle name="Style 1 3 2" xfId="34533" xr:uid="{00000000-0005-0000-0000-00002DC80000}"/>
    <cellStyle name="Style 1 3 2 2" xfId="34534" xr:uid="{00000000-0005-0000-0000-00002EC80000}"/>
    <cellStyle name="Style 1 3 2 3" xfId="34535" xr:uid="{00000000-0005-0000-0000-00002FC80000}"/>
    <cellStyle name="Style 1 3 2_AVA DVA EL" xfId="34536" xr:uid="{00000000-0005-0000-0000-000030C80000}"/>
    <cellStyle name="Style 1 3 3" xfId="34537" xr:uid="{00000000-0005-0000-0000-000031C80000}"/>
    <cellStyle name="Style 1 3 4" xfId="34538" xr:uid="{00000000-0005-0000-0000-000032C80000}"/>
    <cellStyle name="Style 1 3 5" xfId="40172" xr:uid="{00000000-0005-0000-0000-000033C80000}"/>
    <cellStyle name="Style 1 3_AVA DVA EL" xfId="34539" xr:uid="{00000000-0005-0000-0000-000034C80000}"/>
    <cellStyle name="Style 1 4" xfId="34540" xr:uid="{00000000-0005-0000-0000-000035C80000}"/>
    <cellStyle name="Style 1 4 2" xfId="34541" xr:uid="{00000000-0005-0000-0000-000036C80000}"/>
    <cellStyle name="Style 1 4 3" xfId="34542" xr:uid="{00000000-0005-0000-0000-000037C80000}"/>
    <cellStyle name="Style 1 4_AVA DVA EL" xfId="34543" xr:uid="{00000000-0005-0000-0000-000038C80000}"/>
    <cellStyle name="Style 1 5" xfId="34544" xr:uid="{00000000-0005-0000-0000-000039C80000}"/>
    <cellStyle name="Style 1 6" xfId="52280" xr:uid="{00000000-0005-0000-0000-00003AC80000}"/>
    <cellStyle name="Style 1_AVA DVA EL" xfId="34545" xr:uid="{00000000-0005-0000-0000-00003BC80000}"/>
    <cellStyle name="Style 21" xfId="10369" xr:uid="{00000000-0005-0000-0000-00003CC80000}"/>
    <cellStyle name="Style 21 10" xfId="10370" xr:uid="{00000000-0005-0000-0000-00003DC80000}"/>
    <cellStyle name="Style 21 10 2" xfId="34546" xr:uid="{00000000-0005-0000-0000-00003EC80000}"/>
    <cellStyle name="Style 21 10_A02" xfId="55651" xr:uid="{AB70F254-C728-4E33-81BF-FEFB08881F56}"/>
    <cellStyle name="Style 21 11" xfId="10371" xr:uid="{00000000-0005-0000-0000-000040C80000}"/>
    <cellStyle name="Style 21 11 2" xfId="34547" xr:uid="{00000000-0005-0000-0000-000041C80000}"/>
    <cellStyle name="Style 21 11_A02" xfId="55652" xr:uid="{1F4A2AB9-180C-4831-840C-3AC6966E5FB3}"/>
    <cellStyle name="Style 21 12" xfId="34548" xr:uid="{00000000-0005-0000-0000-000043C80000}"/>
    <cellStyle name="Style 21 2" xfId="10372" xr:uid="{00000000-0005-0000-0000-000044C80000}"/>
    <cellStyle name="Style 21 2 2" xfId="10373" xr:uid="{00000000-0005-0000-0000-000045C80000}"/>
    <cellStyle name="Style 21 2 2 2" xfId="34549" xr:uid="{00000000-0005-0000-0000-000046C80000}"/>
    <cellStyle name="Style 21 2 2_A02" xfId="55653" xr:uid="{3D80B27E-C92F-43BC-8A02-F69D4D485F8D}"/>
    <cellStyle name="Style 21 2 3" xfId="34550" xr:uid="{00000000-0005-0000-0000-000048C80000}"/>
    <cellStyle name="Style 21 2_4Q16" xfId="34551" xr:uid="{00000000-0005-0000-0000-000049C80000}"/>
    <cellStyle name="Style 21 3" xfId="10374" xr:uid="{00000000-0005-0000-0000-00004AC80000}"/>
    <cellStyle name="Style 21 3 2" xfId="10375" xr:uid="{00000000-0005-0000-0000-00004BC80000}"/>
    <cellStyle name="Style 21 3 2 2" xfId="34552" xr:uid="{00000000-0005-0000-0000-00004CC80000}"/>
    <cellStyle name="Style 21 3 2_A02" xfId="55654" xr:uid="{4AA57FB7-41BF-4EEE-9492-55AD4F3C68DE}"/>
    <cellStyle name="Style 21 3 3" xfId="34553" xr:uid="{00000000-0005-0000-0000-00004EC80000}"/>
    <cellStyle name="Style 21 3_4Q16" xfId="34554" xr:uid="{00000000-0005-0000-0000-00004FC80000}"/>
    <cellStyle name="Style 21 4" xfId="10376" xr:uid="{00000000-0005-0000-0000-000050C80000}"/>
    <cellStyle name="Style 21 4 2" xfId="34555" xr:uid="{00000000-0005-0000-0000-000051C80000}"/>
    <cellStyle name="Style 21 4_A02" xfId="55655" xr:uid="{5C639887-5B27-4B64-9D5A-C86192FD6539}"/>
    <cellStyle name="Style 21 5" xfId="10377" xr:uid="{00000000-0005-0000-0000-000053C80000}"/>
    <cellStyle name="Style 21 5 2" xfId="34556" xr:uid="{00000000-0005-0000-0000-000054C80000}"/>
    <cellStyle name="Style 21 5_A02" xfId="55656" xr:uid="{1DC0DC4D-9E48-40D3-ADF3-3E307C91C973}"/>
    <cellStyle name="Style 21 6" xfId="10378" xr:uid="{00000000-0005-0000-0000-000056C80000}"/>
    <cellStyle name="Style 21 6 2" xfId="34557" xr:uid="{00000000-0005-0000-0000-000057C80000}"/>
    <cellStyle name="Style 21 6_A02" xfId="55657" xr:uid="{096CF0A6-E0F5-455E-BE45-3FB5E09505DF}"/>
    <cellStyle name="Style 21 7" xfId="10379" xr:uid="{00000000-0005-0000-0000-000059C80000}"/>
    <cellStyle name="Style 21 7 2" xfId="34558" xr:uid="{00000000-0005-0000-0000-00005AC80000}"/>
    <cellStyle name="Style 21 7_A02" xfId="55658" xr:uid="{7355359F-1A49-4C2C-9CA3-CDBD31377AFA}"/>
    <cellStyle name="Style 21 8" xfId="10380" xr:uid="{00000000-0005-0000-0000-00005CC80000}"/>
    <cellStyle name="Style 21 8 2" xfId="34559" xr:uid="{00000000-0005-0000-0000-00005DC80000}"/>
    <cellStyle name="Style 21 8_A02" xfId="55659" xr:uid="{ADD529EE-C1C7-48FE-866B-59892CA79E3F}"/>
    <cellStyle name="Style 21 9" xfId="10381" xr:uid="{00000000-0005-0000-0000-00005FC80000}"/>
    <cellStyle name="Style 21 9 2" xfId="34560" xr:uid="{00000000-0005-0000-0000-000060C80000}"/>
    <cellStyle name="Style 21 9_A02" xfId="55660" xr:uid="{7FF71F48-A6F6-4250-8287-AB8CC4ABB318}"/>
    <cellStyle name="Style 21_4Q16" xfId="34561" xr:uid="{00000000-0005-0000-0000-000062C80000}"/>
    <cellStyle name="Style 22" xfId="10382" xr:uid="{00000000-0005-0000-0000-000063C80000}"/>
    <cellStyle name="Style 22 10" xfId="10383" xr:uid="{00000000-0005-0000-0000-000064C80000}"/>
    <cellStyle name="Style 22 10 2" xfId="34562" xr:uid="{00000000-0005-0000-0000-000065C80000}"/>
    <cellStyle name="Style 22 10_A02" xfId="55661" xr:uid="{1F6FEFD7-BDE7-4BC1-9033-FCFD877EBA4C}"/>
    <cellStyle name="Style 22 11" xfId="10384" xr:uid="{00000000-0005-0000-0000-000067C80000}"/>
    <cellStyle name="Style 22 11 2" xfId="34563" xr:uid="{00000000-0005-0000-0000-000068C80000}"/>
    <cellStyle name="Style 22 11_A02" xfId="55662" xr:uid="{0BFB00F3-608E-4810-884E-CB7DFE90E182}"/>
    <cellStyle name="Style 22 12" xfId="34564" xr:uid="{00000000-0005-0000-0000-00006AC80000}"/>
    <cellStyle name="Style 22 2" xfId="10385" xr:uid="{00000000-0005-0000-0000-00006BC80000}"/>
    <cellStyle name="Style 22 2 2" xfId="10386" xr:uid="{00000000-0005-0000-0000-00006CC80000}"/>
    <cellStyle name="Style 22 2 2 2" xfId="34565" xr:uid="{00000000-0005-0000-0000-00006DC80000}"/>
    <cellStyle name="Style 22 2 2_A02" xfId="55663" xr:uid="{BC434310-496B-4A53-9032-0E406C0F5733}"/>
    <cellStyle name="Style 22 2 3" xfId="34566" xr:uid="{00000000-0005-0000-0000-00006FC80000}"/>
    <cellStyle name="Style 22 2_4Q16" xfId="34567" xr:uid="{00000000-0005-0000-0000-000070C80000}"/>
    <cellStyle name="Style 22 3" xfId="10387" xr:uid="{00000000-0005-0000-0000-000071C80000}"/>
    <cellStyle name="Style 22 3 2" xfId="10388" xr:uid="{00000000-0005-0000-0000-000072C80000}"/>
    <cellStyle name="Style 22 3 2 2" xfId="34568" xr:uid="{00000000-0005-0000-0000-000073C80000}"/>
    <cellStyle name="Style 22 3 2_A02" xfId="55664" xr:uid="{3CB94F61-0B53-4CE8-A46A-24203806F0F5}"/>
    <cellStyle name="Style 22 3 3" xfId="34569" xr:uid="{00000000-0005-0000-0000-000075C80000}"/>
    <cellStyle name="Style 22 3_4Q16" xfId="34570" xr:uid="{00000000-0005-0000-0000-000076C80000}"/>
    <cellStyle name="Style 22 4" xfId="10389" xr:uid="{00000000-0005-0000-0000-000077C80000}"/>
    <cellStyle name="Style 22 4 2" xfId="34571" xr:uid="{00000000-0005-0000-0000-000078C80000}"/>
    <cellStyle name="Style 22 4_A02" xfId="55665" xr:uid="{BE2D365D-324B-4505-9FA3-892F3623B575}"/>
    <cellStyle name="Style 22 5" xfId="10390" xr:uid="{00000000-0005-0000-0000-00007AC80000}"/>
    <cellStyle name="Style 22 5 2" xfId="34572" xr:uid="{00000000-0005-0000-0000-00007BC80000}"/>
    <cellStyle name="Style 22 5_A02" xfId="55666" xr:uid="{F85B7B24-0C42-4399-A613-E82EED20ACEA}"/>
    <cellStyle name="Style 22 6" xfId="10391" xr:uid="{00000000-0005-0000-0000-00007DC80000}"/>
    <cellStyle name="Style 22 6 2" xfId="34573" xr:uid="{00000000-0005-0000-0000-00007EC80000}"/>
    <cellStyle name="Style 22 6_A02" xfId="55667" xr:uid="{692BD223-BE93-4E72-98B8-5DC0B83061FC}"/>
    <cellStyle name="Style 22 7" xfId="10392" xr:uid="{00000000-0005-0000-0000-000080C80000}"/>
    <cellStyle name="Style 22 7 2" xfId="34574" xr:uid="{00000000-0005-0000-0000-000081C80000}"/>
    <cellStyle name="Style 22 7_A02" xfId="55668" xr:uid="{B4ECE573-3229-4513-A827-5DEBDEEB0777}"/>
    <cellStyle name="Style 22 8" xfId="10393" xr:uid="{00000000-0005-0000-0000-000083C80000}"/>
    <cellStyle name="Style 22 8 2" xfId="34575" xr:uid="{00000000-0005-0000-0000-000084C80000}"/>
    <cellStyle name="Style 22 8_A02" xfId="55669" xr:uid="{2518D574-5442-49FF-9F4D-4892B08FD5DB}"/>
    <cellStyle name="Style 22 9" xfId="10394" xr:uid="{00000000-0005-0000-0000-000086C80000}"/>
    <cellStyle name="Style 22 9 2" xfId="34576" xr:uid="{00000000-0005-0000-0000-000087C80000}"/>
    <cellStyle name="Style 22 9_A02" xfId="55670" xr:uid="{CA8391A9-2BC9-4979-9110-EF4DA9DBBA53}"/>
    <cellStyle name="Style 22_4Q16" xfId="34577" xr:uid="{00000000-0005-0000-0000-000089C80000}"/>
    <cellStyle name="Style 23" xfId="10395" xr:uid="{00000000-0005-0000-0000-00008AC80000}"/>
    <cellStyle name="Style 23 10" xfId="10396" xr:uid="{00000000-0005-0000-0000-00008BC80000}"/>
    <cellStyle name="Style 23 10 2" xfId="34578" xr:uid="{00000000-0005-0000-0000-00008CC80000}"/>
    <cellStyle name="Style 23 10_A02" xfId="55671" xr:uid="{243FDD84-8D23-4825-B9F1-586E93364F39}"/>
    <cellStyle name="Style 23 11" xfId="10397" xr:uid="{00000000-0005-0000-0000-00008EC80000}"/>
    <cellStyle name="Style 23 11 2" xfId="34579" xr:uid="{00000000-0005-0000-0000-00008FC80000}"/>
    <cellStyle name="Style 23 11_A02" xfId="55672" xr:uid="{E8C1B3CF-4848-4524-87AE-3DFAA5A5E6FD}"/>
    <cellStyle name="Style 23 12" xfId="34580" xr:uid="{00000000-0005-0000-0000-000091C80000}"/>
    <cellStyle name="Style 23 2" xfId="10398" xr:uid="{00000000-0005-0000-0000-000092C80000}"/>
    <cellStyle name="Style 23 2 2" xfId="10399" xr:uid="{00000000-0005-0000-0000-000093C80000}"/>
    <cellStyle name="Style 23 2 2 2" xfId="34581" xr:uid="{00000000-0005-0000-0000-000094C80000}"/>
    <cellStyle name="Style 23 2 2_A02" xfId="55673" xr:uid="{F84B3D8F-1D82-41A3-BDED-7DB1AE1EC485}"/>
    <cellStyle name="Style 23 2 3" xfId="34582" xr:uid="{00000000-0005-0000-0000-000096C80000}"/>
    <cellStyle name="Style 23 2_4Q16" xfId="34583" xr:uid="{00000000-0005-0000-0000-000097C80000}"/>
    <cellStyle name="Style 23 3" xfId="10400" xr:uid="{00000000-0005-0000-0000-000098C80000}"/>
    <cellStyle name="Style 23 3 2" xfId="10401" xr:uid="{00000000-0005-0000-0000-000099C80000}"/>
    <cellStyle name="Style 23 3 2 2" xfId="34584" xr:uid="{00000000-0005-0000-0000-00009AC80000}"/>
    <cellStyle name="Style 23 3 2_A02" xfId="55674" xr:uid="{593EE799-1006-4694-AA76-393E428FE42D}"/>
    <cellStyle name="Style 23 3 3" xfId="34585" xr:uid="{00000000-0005-0000-0000-00009CC80000}"/>
    <cellStyle name="Style 23 3_4Q16" xfId="34586" xr:uid="{00000000-0005-0000-0000-00009DC80000}"/>
    <cellStyle name="Style 23 4" xfId="10402" xr:uid="{00000000-0005-0000-0000-00009EC80000}"/>
    <cellStyle name="Style 23 4 2" xfId="34587" xr:uid="{00000000-0005-0000-0000-00009FC80000}"/>
    <cellStyle name="Style 23 4_A02" xfId="55675" xr:uid="{87BE5E6F-F12D-4934-A438-41A93E51D596}"/>
    <cellStyle name="Style 23 5" xfId="10403" xr:uid="{00000000-0005-0000-0000-0000A1C80000}"/>
    <cellStyle name="Style 23 5 2" xfId="34588" xr:uid="{00000000-0005-0000-0000-0000A2C80000}"/>
    <cellStyle name="Style 23 5_A02" xfId="55676" xr:uid="{AAB6F60D-BBCF-497B-9A14-38B042F442B5}"/>
    <cellStyle name="Style 23 6" xfId="10404" xr:uid="{00000000-0005-0000-0000-0000A4C80000}"/>
    <cellStyle name="Style 23 6 2" xfId="34589" xr:uid="{00000000-0005-0000-0000-0000A5C80000}"/>
    <cellStyle name="Style 23 6_A02" xfId="55677" xr:uid="{345A8226-4F7C-4FBB-B7D5-0794278B2F49}"/>
    <cellStyle name="Style 23 7" xfId="10405" xr:uid="{00000000-0005-0000-0000-0000A7C80000}"/>
    <cellStyle name="Style 23 7 2" xfId="34590" xr:uid="{00000000-0005-0000-0000-0000A8C80000}"/>
    <cellStyle name="Style 23 7_A02" xfId="55678" xr:uid="{C16F16F5-7673-4206-880F-CFCDD479284E}"/>
    <cellStyle name="Style 23 8" xfId="10406" xr:uid="{00000000-0005-0000-0000-0000AAC80000}"/>
    <cellStyle name="Style 23 8 2" xfId="34591" xr:uid="{00000000-0005-0000-0000-0000ABC80000}"/>
    <cellStyle name="Style 23 8_A02" xfId="55679" xr:uid="{328822E3-02AA-4CF2-8C64-EB0F9DCEDF8D}"/>
    <cellStyle name="Style 23 9" xfId="10407" xr:uid="{00000000-0005-0000-0000-0000ADC80000}"/>
    <cellStyle name="Style 23 9 2" xfId="34592" xr:uid="{00000000-0005-0000-0000-0000AEC80000}"/>
    <cellStyle name="Style 23 9_A02" xfId="55680" xr:uid="{27D230E5-7063-4DF1-8925-1E8B15331B33}"/>
    <cellStyle name="Style 23_4Q16" xfId="34593" xr:uid="{00000000-0005-0000-0000-0000B0C80000}"/>
    <cellStyle name="Style 24" xfId="10408" xr:uid="{00000000-0005-0000-0000-0000B1C80000}"/>
    <cellStyle name="Style 24 10" xfId="10409" xr:uid="{00000000-0005-0000-0000-0000B2C80000}"/>
    <cellStyle name="Style 24 10 2" xfId="34594" xr:uid="{00000000-0005-0000-0000-0000B3C80000}"/>
    <cellStyle name="Style 24 10_A02" xfId="55681" xr:uid="{47C6F4C3-1CDC-4B94-B139-82FE489FD0DB}"/>
    <cellStyle name="Style 24 11" xfId="10410" xr:uid="{00000000-0005-0000-0000-0000B5C80000}"/>
    <cellStyle name="Style 24 11 2" xfId="34595" xr:uid="{00000000-0005-0000-0000-0000B6C80000}"/>
    <cellStyle name="Style 24 11_A02" xfId="55682" xr:uid="{93579B40-FA4A-44D8-8ADB-E7D4219A96B9}"/>
    <cellStyle name="Style 24 12" xfId="34596" xr:uid="{00000000-0005-0000-0000-0000B8C80000}"/>
    <cellStyle name="Style 24 2" xfId="10411" xr:uid="{00000000-0005-0000-0000-0000B9C80000}"/>
    <cellStyle name="Style 24 2 2" xfId="10412" xr:uid="{00000000-0005-0000-0000-0000BAC80000}"/>
    <cellStyle name="Style 24 2 2 2" xfId="34597" xr:uid="{00000000-0005-0000-0000-0000BBC80000}"/>
    <cellStyle name="Style 24 2 2_A02" xfId="55683" xr:uid="{E40B82B7-6DB4-43C0-89D2-21EFD5EE0EBF}"/>
    <cellStyle name="Style 24 2 3" xfId="34598" xr:uid="{00000000-0005-0000-0000-0000BDC80000}"/>
    <cellStyle name="Style 24 2_4Q16" xfId="34599" xr:uid="{00000000-0005-0000-0000-0000BEC80000}"/>
    <cellStyle name="Style 24 3" xfId="10413" xr:uid="{00000000-0005-0000-0000-0000BFC80000}"/>
    <cellStyle name="Style 24 3 2" xfId="10414" xr:uid="{00000000-0005-0000-0000-0000C0C80000}"/>
    <cellStyle name="Style 24 3 2 2" xfId="34600" xr:uid="{00000000-0005-0000-0000-0000C1C80000}"/>
    <cellStyle name="Style 24 3 2_A02" xfId="55684" xr:uid="{0D9348AA-8FFA-44CE-A2D5-EFF64806AD38}"/>
    <cellStyle name="Style 24 3 3" xfId="34601" xr:uid="{00000000-0005-0000-0000-0000C3C80000}"/>
    <cellStyle name="Style 24 3_4Q16" xfId="34602" xr:uid="{00000000-0005-0000-0000-0000C4C80000}"/>
    <cellStyle name="Style 24 4" xfId="10415" xr:uid="{00000000-0005-0000-0000-0000C5C80000}"/>
    <cellStyle name="Style 24 4 2" xfId="34603" xr:uid="{00000000-0005-0000-0000-0000C6C80000}"/>
    <cellStyle name="Style 24 4_A02" xfId="55685" xr:uid="{88C6F548-3D9E-48A6-9DB7-2AC0D348A464}"/>
    <cellStyle name="Style 24 5" xfId="10416" xr:uid="{00000000-0005-0000-0000-0000C8C80000}"/>
    <cellStyle name="Style 24 5 2" xfId="34604" xr:uid="{00000000-0005-0000-0000-0000C9C80000}"/>
    <cellStyle name="Style 24 5_A02" xfId="55686" xr:uid="{9A06DCE0-C9CC-41D2-B85B-56DF397E67CF}"/>
    <cellStyle name="Style 24 6" xfId="10417" xr:uid="{00000000-0005-0000-0000-0000CBC80000}"/>
    <cellStyle name="Style 24 6 2" xfId="34605" xr:uid="{00000000-0005-0000-0000-0000CCC80000}"/>
    <cellStyle name="Style 24 6_A02" xfId="55687" xr:uid="{C6CC4303-ECA3-4758-946E-5D0F5AFCB6FB}"/>
    <cellStyle name="Style 24 7" xfId="10418" xr:uid="{00000000-0005-0000-0000-0000CEC80000}"/>
    <cellStyle name="Style 24 7 2" xfId="34606" xr:uid="{00000000-0005-0000-0000-0000CFC80000}"/>
    <cellStyle name="Style 24 7_A02" xfId="55688" xr:uid="{DDF708DF-223F-4A05-BB47-C4BC0BEEAF05}"/>
    <cellStyle name="Style 24 8" xfId="10419" xr:uid="{00000000-0005-0000-0000-0000D1C80000}"/>
    <cellStyle name="Style 24 8 2" xfId="34607" xr:uid="{00000000-0005-0000-0000-0000D2C80000}"/>
    <cellStyle name="Style 24 8_A02" xfId="55689" xr:uid="{315FB197-E990-4426-A904-36086341C15D}"/>
    <cellStyle name="Style 24 9" xfId="10420" xr:uid="{00000000-0005-0000-0000-0000D4C80000}"/>
    <cellStyle name="Style 24 9 2" xfId="34608" xr:uid="{00000000-0005-0000-0000-0000D5C80000}"/>
    <cellStyle name="Style 24 9_A02" xfId="55690" xr:uid="{8F785A1F-BD1A-4BB1-804F-D3D5929CA64D}"/>
    <cellStyle name="Style 24_4Q16" xfId="34609" xr:uid="{00000000-0005-0000-0000-0000D7C80000}"/>
    <cellStyle name="Style 25" xfId="10421" xr:uid="{00000000-0005-0000-0000-0000D8C80000}"/>
    <cellStyle name="Style 25 10" xfId="10422" xr:uid="{00000000-0005-0000-0000-0000D9C80000}"/>
    <cellStyle name="Style 25 10 2" xfId="34610" xr:uid="{00000000-0005-0000-0000-0000DAC80000}"/>
    <cellStyle name="Style 25 10_A02" xfId="55691" xr:uid="{29C8DB6F-5B19-4A1D-A112-D8EBDF90AE2E}"/>
    <cellStyle name="Style 25 11" xfId="10423" xr:uid="{00000000-0005-0000-0000-0000DCC80000}"/>
    <cellStyle name="Style 25 11 2" xfId="34611" xr:uid="{00000000-0005-0000-0000-0000DDC80000}"/>
    <cellStyle name="Style 25 11_A02" xfId="55692" xr:uid="{DE1A8C10-4CED-412B-8638-284D364AF6A9}"/>
    <cellStyle name="Style 25 12" xfId="34612" xr:uid="{00000000-0005-0000-0000-0000DFC80000}"/>
    <cellStyle name="Style 25 2" xfId="10424" xr:uid="{00000000-0005-0000-0000-0000E0C80000}"/>
    <cellStyle name="Style 25 2 2" xfId="10425" xr:uid="{00000000-0005-0000-0000-0000E1C80000}"/>
    <cellStyle name="Style 25 2 2 2" xfId="34613" xr:uid="{00000000-0005-0000-0000-0000E2C80000}"/>
    <cellStyle name="Style 25 2 2_A02" xfId="55693" xr:uid="{48B8F5B9-F0C1-43F3-9230-6B827B22F8AA}"/>
    <cellStyle name="Style 25 2 3" xfId="34614" xr:uid="{00000000-0005-0000-0000-0000E4C80000}"/>
    <cellStyle name="Style 25 2_4Q16" xfId="34615" xr:uid="{00000000-0005-0000-0000-0000E5C80000}"/>
    <cellStyle name="Style 25 3" xfId="10426" xr:uid="{00000000-0005-0000-0000-0000E6C80000}"/>
    <cellStyle name="Style 25 3 2" xfId="10427" xr:uid="{00000000-0005-0000-0000-0000E7C80000}"/>
    <cellStyle name="Style 25 3 2 2" xfId="34616" xr:uid="{00000000-0005-0000-0000-0000E8C80000}"/>
    <cellStyle name="Style 25 3 2_A02" xfId="55694" xr:uid="{14106404-8FAE-49F0-AFB7-6F7CA74F0244}"/>
    <cellStyle name="Style 25 3 3" xfId="34617" xr:uid="{00000000-0005-0000-0000-0000EAC80000}"/>
    <cellStyle name="Style 25 3_4Q16" xfId="34618" xr:uid="{00000000-0005-0000-0000-0000EBC80000}"/>
    <cellStyle name="Style 25 4" xfId="10428" xr:uid="{00000000-0005-0000-0000-0000ECC80000}"/>
    <cellStyle name="Style 25 4 2" xfId="34619" xr:uid="{00000000-0005-0000-0000-0000EDC80000}"/>
    <cellStyle name="Style 25 4_A02" xfId="55695" xr:uid="{06BC4586-3037-4818-82F5-7774DDBB724A}"/>
    <cellStyle name="Style 25 5" xfId="10429" xr:uid="{00000000-0005-0000-0000-0000EFC80000}"/>
    <cellStyle name="Style 25 5 2" xfId="34620" xr:uid="{00000000-0005-0000-0000-0000F0C80000}"/>
    <cellStyle name="Style 25 5_A02" xfId="55696" xr:uid="{E5ECC8B0-64B8-4946-AB40-24BCFF3D81FA}"/>
    <cellStyle name="Style 25 6" xfId="10430" xr:uid="{00000000-0005-0000-0000-0000F2C80000}"/>
    <cellStyle name="Style 25 6 2" xfId="34621" xr:uid="{00000000-0005-0000-0000-0000F3C80000}"/>
    <cellStyle name="Style 25 6_A02" xfId="55697" xr:uid="{EBE7ECFC-939E-4395-A403-88BEE0D91312}"/>
    <cellStyle name="Style 25 7" xfId="10431" xr:uid="{00000000-0005-0000-0000-0000F5C80000}"/>
    <cellStyle name="Style 25 7 2" xfId="34622" xr:uid="{00000000-0005-0000-0000-0000F6C80000}"/>
    <cellStyle name="Style 25 7_A02" xfId="55698" xr:uid="{C83DF1D4-96E8-4692-86CE-3659C12E0549}"/>
    <cellStyle name="Style 25 8" xfId="10432" xr:uid="{00000000-0005-0000-0000-0000F8C80000}"/>
    <cellStyle name="Style 25 8 2" xfId="34623" xr:uid="{00000000-0005-0000-0000-0000F9C80000}"/>
    <cellStyle name="Style 25 8_A02" xfId="55699" xr:uid="{89CA2A9F-19F8-4650-8129-1DCCF0CC1076}"/>
    <cellStyle name="Style 25 9" xfId="10433" xr:uid="{00000000-0005-0000-0000-0000FBC80000}"/>
    <cellStyle name="Style 25 9 2" xfId="34624" xr:uid="{00000000-0005-0000-0000-0000FCC80000}"/>
    <cellStyle name="Style 25 9_A02" xfId="55700" xr:uid="{32F9A84A-DFB6-452A-90AA-77664961BD4D}"/>
    <cellStyle name="Style 25_4Q16" xfId="34625" xr:uid="{00000000-0005-0000-0000-0000FEC80000}"/>
    <cellStyle name="Style 26" xfId="10434" xr:uid="{00000000-0005-0000-0000-0000FFC80000}"/>
    <cellStyle name="Style 26 10" xfId="10435" xr:uid="{00000000-0005-0000-0000-000000C90000}"/>
    <cellStyle name="Style 26 10 2" xfId="34626" xr:uid="{00000000-0005-0000-0000-000001C90000}"/>
    <cellStyle name="Style 26 10_AVA DVA EL" xfId="34627" xr:uid="{00000000-0005-0000-0000-000002C90000}"/>
    <cellStyle name="Style 26 11" xfId="10436" xr:uid="{00000000-0005-0000-0000-000003C90000}"/>
    <cellStyle name="Style 26 11 2" xfId="34628" xr:uid="{00000000-0005-0000-0000-000004C90000}"/>
    <cellStyle name="Style 26 11_AVA DVA EL" xfId="34629" xr:uid="{00000000-0005-0000-0000-000005C90000}"/>
    <cellStyle name="Style 26 12" xfId="34630" xr:uid="{00000000-0005-0000-0000-000006C90000}"/>
    <cellStyle name="Style 26 2" xfId="10437" xr:uid="{00000000-0005-0000-0000-000007C90000}"/>
    <cellStyle name="Style 26 2 2" xfId="10438" xr:uid="{00000000-0005-0000-0000-000008C90000}"/>
    <cellStyle name="Style 26 2 2 2" xfId="34631" xr:uid="{00000000-0005-0000-0000-000009C90000}"/>
    <cellStyle name="Style 26 2 2_AVA DVA EL" xfId="34632" xr:uid="{00000000-0005-0000-0000-00000AC90000}"/>
    <cellStyle name="Style 26 2 3" xfId="34633" xr:uid="{00000000-0005-0000-0000-00000BC90000}"/>
    <cellStyle name="Style 26 2_4Q16" xfId="34634" xr:uid="{00000000-0005-0000-0000-00000CC90000}"/>
    <cellStyle name="Style 26 3" xfId="10439" xr:uid="{00000000-0005-0000-0000-00000DC90000}"/>
    <cellStyle name="Style 26 3 2" xfId="10440" xr:uid="{00000000-0005-0000-0000-00000EC90000}"/>
    <cellStyle name="Style 26 3 2 2" xfId="34635" xr:uid="{00000000-0005-0000-0000-00000FC90000}"/>
    <cellStyle name="Style 26 3 2_AVA DVA EL" xfId="34636" xr:uid="{00000000-0005-0000-0000-000010C90000}"/>
    <cellStyle name="Style 26 3 3" xfId="34637" xr:uid="{00000000-0005-0000-0000-000011C90000}"/>
    <cellStyle name="Style 26 3_4Q16" xfId="34638" xr:uid="{00000000-0005-0000-0000-000012C90000}"/>
    <cellStyle name="Style 26 4" xfId="10441" xr:uid="{00000000-0005-0000-0000-000013C90000}"/>
    <cellStyle name="Style 26 4 2" xfId="34639" xr:uid="{00000000-0005-0000-0000-000014C90000}"/>
    <cellStyle name="Style 26 4_AVA DVA EL" xfId="34640" xr:uid="{00000000-0005-0000-0000-000015C90000}"/>
    <cellStyle name="Style 26 5" xfId="10442" xr:uid="{00000000-0005-0000-0000-000016C90000}"/>
    <cellStyle name="Style 26 5 2" xfId="34641" xr:uid="{00000000-0005-0000-0000-000017C90000}"/>
    <cellStyle name="Style 26 5_AVA DVA EL" xfId="34642" xr:uid="{00000000-0005-0000-0000-000018C90000}"/>
    <cellStyle name="Style 26 6" xfId="10443" xr:uid="{00000000-0005-0000-0000-000019C90000}"/>
    <cellStyle name="Style 26 6 2" xfId="34643" xr:uid="{00000000-0005-0000-0000-00001AC90000}"/>
    <cellStyle name="Style 26 6_AVA DVA EL" xfId="34644" xr:uid="{00000000-0005-0000-0000-00001BC90000}"/>
    <cellStyle name="Style 26 7" xfId="10444" xr:uid="{00000000-0005-0000-0000-00001CC90000}"/>
    <cellStyle name="Style 26 7 2" xfId="34645" xr:uid="{00000000-0005-0000-0000-00001DC90000}"/>
    <cellStyle name="Style 26 7_AVA DVA EL" xfId="34646" xr:uid="{00000000-0005-0000-0000-00001EC90000}"/>
    <cellStyle name="Style 26 8" xfId="10445" xr:uid="{00000000-0005-0000-0000-00001FC90000}"/>
    <cellStyle name="Style 26 8 2" xfId="34647" xr:uid="{00000000-0005-0000-0000-000020C90000}"/>
    <cellStyle name="Style 26 8_AVA DVA EL" xfId="34648" xr:uid="{00000000-0005-0000-0000-000021C90000}"/>
    <cellStyle name="Style 26 9" xfId="10446" xr:uid="{00000000-0005-0000-0000-000022C90000}"/>
    <cellStyle name="Style 26 9 2" xfId="34649" xr:uid="{00000000-0005-0000-0000-000023C90000}"/>
    <cellStyle name="Style 26 9_AVA DVA EL" xfId="34650" xr:uid="{00000000-0005-0000-0000-000024C90000}"/>
    <cellStyle name="Style 26_4Q16" xfId="34651" xr:uid="{00000000-0005-0000-0000-000025C90000}"/>
    <cellStyle name="Style 27" xfId="10447" xr:uid="{00000000-0005-0000-0000-000026C90000}"/>
    <cellStyle name="Style 27 10" xfId="10448" xr:uid="{00000000-0005-0000-0000-000027C90000}"/>
    <cellStyle name="Style 27 10 2" xfId="34652" xr:uid="{00000000-0005-0000-0000-000028C90000}"/>
    <cellStyle name="Style 27 10_A02" xfId="55701" xr:uid="{4E2E2889-39AA-4C7A-ADF8-76C89C4D4AF3}"/>
    <cellStyle name="Style 27 11" xfId="10449" xr:uid="{00000000-0005-0000-0000-00002AC90000}"/>
    <cellStyle name="Style 27 11 2" xfId="34653" xr:uid="{00000000-0005-0000-0000-00002BC90000}"/>
    <cellStyle name="Style 27 11_A02" xfId="55702" xr:uid="{D5E5FFAA-CD90-4D82-9936-8AD29C04257D}"/>
    <cellStyle name="Style 27 12" xfId="34654" xr:uid="{00000000-0005-0000-0000-00002DC90000}"/>
    <cellStyle name="Style 27 2" xfId="10450" xr:uid="{00000000-0005-0000-0000-00002EC90000}"/>
    <cellStyle name="Style 27 2 2" xfId="10451" xr:uid="{00000000-0005-0000-0000-00002FC90000}"/>
    <cellStyle name="Style 27 2 2 2" xfId="34655" xr:uid="{00000000-0005-0000-0000-000030C90000}"/>
    <cellStyle name="Style 27 2 2_A02" xfId="55703" xr:uid="{13C5B72A-DD02-4A21-B919-FA948736A75B}"/>
    <cellStyle name="Style 27 2 3" xfId="34656" xr:uid="{00000000-0005-0000-0000-000032C90000}"/>
    <cellStyle name="Style 27 2_4Q16" xfId="34657" xr:uid="{00000000-0005-0000-0000-000033C90000}"/>
    <cellStyle name="Style 27 3" xfId="10452" xr:uid="{00000000-0005-0000-0000-000034C90000}"/>
    <cellStyle name="Style 27 3 2" xfId="10453" xr:uid="{00000000-0005-0000-0000-000035C90000}"/>
    <cellStyle name="Style 27 3 2 2" xfId="34658" xr:uid="{00000000-0005-0000-0000-000036C90000}"/>
    <cellStyle name="Style 27 3 2_A02" xfId="55704" xr:uid="{524B4C53-9A69-4CA4-8466-25C623E5BC38}"/>
    <cellStyle name="Style 27 3 3" xfId="34659" xr:uid="{00000000-0005-0000-0000-000038C90000}"/>
    <cellStyle name="Style 27 3_4Q16" xfId="34660" xr:uid="{00000000-0005-0000-0000-000039C90000}"/>
    <cellStyle name="Style 27 4" xfId="10454" xr:uid="{00000000-0005-0000-0000-00003AC90000}"/>
    <cellStyle name="Style 27 4 2" xfId="34661" xr:uid="{00000000-0005-0000-0000-00003BC90000}"/>
    <cellStyle name="Style 27 4_A02" xfId="55705" xr:uid="{B81F2065-5542-4865-859A-79285EDAE0EC}"/>
    <cellStyle name="Style 27 5" xfId="10455" xr:uid="{00000000-0005-0000-0000-00003DC90000}"/>
    <cellStyle name="Style 27 5 2" xfId="34662" xr:uid="{00000000-0005-0000-0000-00003EC90000}"/>
    <cellStyle name="Style 27 5_A02" xfId="55706" xr:uid="{788E37FD-3118-4374-BD0D-68D42C6CFFDB}"/>
    <cellStyle name="Style 27 6" xfId="10456" xr:uid="{00000000-0005-0000-0000-000040C90000}"/>
    <cellStyle name="Style 27 6 2" xfId="34663" xr:uid="{00000000-0005-0000-0000-000041C90000}"/>
    <cellStyle name="Style 27 6_A02" xfId="55707" xr:uid="{8EDC0004-5877-45A9-A1A8-79B0141FB9BE}"/>
    <cellStyle name="Style 27 7" xfId="10457" xr:uid="{00000000-0005-0000-0000-000043C90000}"/>
    <cellStyle name="Style 27 7 2" xfId="34664" xr:uid="{00000000-0005-0000-0000-000044C90000}"/>
    <cellStyle name="Style 27 7_A02" xfId="55708" xr:uid="{539F9DDA-4C67-4064-8161-B41A4664A5D7}"/>
    <cellStyle name="Style 27 8" xfId="10458" xr:uid="{00000000-0005-0000-0000-000046C90000}"/>
    <cellStyle name="Style 27 8 2" xfId="34665" xr:uid="{00000000-0005-0000-0000-000047C90000}"/>
    <cellStyle name="Style 27 8_A02" xfId="55709" xr:uid="{06131EFB-0F01-46C3-9BA5-2A4C0CB1DDA0}"/>
    <cellStyle name="Style 27 9" xfId="10459" xr:uid="{00000000-0005-0000-0000-000049C90000}"/>
    <cellStyle name="Style 27 9 2" xfId="34666" xr:uid="{00000000-0005-0000-0000-00004AC90000}"/>
    <cellStyle name="Style 27 9_A02" xfId="55710" xr:uid="{A42C083A-A17F-4015-A433-451ACEA6DA2C}"/>
    <cellStyle name="Style 27_4Q16" xfId="34667" xr:uid="{00000000-0005-0000-0000-00004CC90000}"/>
    <cellStyle name="Style 28" xfId="10460" xr:uid="{00000000-0005-0000-0000-00004DC90000}"/>
    <cellStyle name="Style 28 10" xfId="10461" xr:uid="{00000000-0005-0000-0000-00004EC90000}"/>
    <cellStyle name="Style 28 10 2" xfId="34668" xr:uid="{00000000-0005-0000-0000-00004FC90000}"/>
    <cellStyle name="Style 28 10_A02" xfId="55711" xr:uid="{B7860E58-39C6-47EE-A415-496473CD5B1E}"/>
    <cellStyle name="Style 28 11" xfId="10462" xr:uid="{00000000-0005-0000-0000-000051C90000}"/>
    <cellStyle name="Style 28 11 2" xfId="34669" xr:uid="{00000000-0005-0000-0000-000052C90000}"/>
    <cellStyle name="Style 28 11_A02" xfId="55712" xr:uid="{E3F54791-3BE4-4B92-922F-882358B20288}"/>
    <cellStyle name="Style 28 12" xfId="34670" xr:uid="{00000000-0005-0000-0000-000054C90000}"/>
    <cellStyle name="Style 28 2" xfId="10463" xr:uid="{00000000-0005-0000-0000-000055C90000}"/>
    <cellStyle name="Style 28 2 2" xfId="10464" xr:uid="{00000000-0005-0000-0000-000056C90000}"/>
    <cellStyle name="Style 28 2 2 2" xfId="34671" xr:uid="{00000000-0005-0000-0000-000057C90000}"/>
    <cellStyle name="Style 28 2 2_A02" xfId="55713" xr:uid="{7DF5BB3F-56EB-47BC-B50F-C1B3F3FDAB81}"/>
    <cellStyle name="Style 28 2 3" xfId="34672" xr:uid="{00000000-0005-0000-0000-000059C90000}"/>
    <cellStyle name="Style 28 2_4Q16" xfId="34673" xr:uid="{00000000-0005-0000-0000-00005AC90000}"/>
    <cellStyle name="Style 28 3" xfId="10465" xr:uid="{00000000-0005-0000-0000-00005BC90000}"/>
    <cellStyle name="Style 28 3 2" xfId="10466" xr:uid="{00000000-0005-0000-0000-00005CC90000}"/>
    <cellStyle name="Style 28 3 2 2" xfId="34674" xr:uid="{00000000-0005-0000-0000-00005DC90000}"/>
    <cellStyle name="Style 28 3 2_A02" xfId="55714" xr:uid="{CF8D766A-5BB2-4F9F-9B9B-196058517011}"/>
    <cellStyle name="Style 28 3 3" xfId="34675" xr:uid="{00000000-0005-0000-0000-00005FC90000}"/>
    <cellStyle name="Style 28 3_4Q16" xfId="34676" xr:uid="{00000000-0005-0000-0000-000060C90000}"/>
    <cellStyle name="Style 28 4" xfId="10467" xr:uid="{00000000-0005-0000-0000-000061C90000}"/>
    <cellStyle name="Style 28 4 2" xfId="34677" xr:uid="{00000000-0005-0000-0000-000062C90000}"/>
    <cellStyle name="Style 28 4_A02" xfId="55715" xr:uid="{5E2E94F9-E266-483A-916D-34CD6655BB65}"/>
    <cellStyle name="Style 28 5" xfId="10468" xr:uid="{00000000-0005-0000-0000-000064C90000}"/>
    <cellStyle name="Style 28 5 2" xfId="34678" xr:uid="{00000000-0005-0000-0000-000065C90000}"/>
    <cellStyle name="Style 28 5_A02" xfId="55716" xr:uid="{4ECAAB1B-B1CF-4553-9538-F9B5796F1814}"/>
    <cellStyle name="Style 28 6" xfId="10469" xr:uid="{00000000-0005-0000-0000-000067C90000}"/>
    <cellStyle name="Style 28 6 2" xfId="34679" xr:uid="{00000000-0005-0000-0000-000068C90000}"/>
    <cellStyle name="Style 28 6_A02" xfId="55717" xr:uid="{0366CD79-9EA2-48D8-A954-52EA34B2AF71}"/>
    <cellStyle name="Style 28 7" xfId="10470" xr:uid="{00000000-0005-0000-0000-00006AC90000}"/>
    <cellStyle name="Style 28 7 2" xfId="34680" xr:uid="{00000000-0005-0000-0000-00006BC90000}"/>
    <cellStyle name="Style 28 7_A02" xfId="55718" xr:uid="{11D96F99-763F-4A76-B9E3-B4815A741251}"/>
    <cellStyle name="Style 28 8" xfId="10471" xr:uid="{00000000-0005-0000-0000-00006DC90000}"/>
    <cellStyle name="Style 28 8 2" xfId="34681" xr:uid="{00000000-0005-0000-0000-00006EC90000}"/>
    <cellStyle name="Style 28 8_A02" xfId="55719" xr:uid="{6378B92B-8817-401D-9182-7C0D0F346918}"/>
    <cellStyle name="Style 28 9" xfId="10472" xr:uid="{00000000-0005-0000-0000-000070C90000}"/>
    <cellStyle name="Style 28 9 2" xfId="34682" xr:uid="{00000000-0005-0000-0000-000071C90000}"/>
    <cellStyle name="Style 28 9_A02" xfId="55720" xr:uid="{5D67F3E2-8CFA-45EE-8003-553A7E034E30}"/>
    <cellStyle name="Style 28_4Q16" xfId="34683" xr:uid="{00000000-0005-0000-0000-000073C90000}"/>
    <cellStyle name="Style 29" xfId="10473" xr:uid="{00000000-0005-0000-0000-000074C90000}"/>
    <cellStyle name="Style 29 10" xfId="10474" xr:uid="{00000000-0005-0000-0000-000075C90000}"/>
    <cellStyle name="Style 29 10 2" xfId="34684" xr:uid="{00000000-0005-0000-0000-000076C90000}"/>
    <cellStyle name="Style 29 10_A02" xfId="55721" xr:uid="{6CD22C7E-256F-4902-935B-7F0A27174B24}"/>
    <cellStyle name="Style 29 11" xfId="10475" xr:uid="{00000000-0005-0000-0000-000078C90000}"/>
    <cellStyle name="Style 29 11 2" xfId="34685" xr:uid="{00000000-0005-0000-0000-000079C90000}"/>
    <cellStyle name="Style 29 11_A02" xfId="55722" xr:uid="{7B695508-88F4-404A-9477-30726E36DDDF}"/>
    <cellStyle name="Style 29 12" xfId="34686" xr:uid="{00000000-0005-0000-0000-00007BC90000}"/>
    <cellStyle name="Style 29 2" xfId="10476" xr:uid="{00000000-0005-0000-0000-00007CC90000}"/>
    <cellStyle name="Style 29 2 2" xfId="10477" xr:uid="{00000000-0005-0000-0000-00007DC90000}"/>
    <cellStyle name="Style 29 2 2 2" xfId="34687" xr:uid="{00000000-0005-0000-0000-00007EC90000}"/>
    <cellStyle name="Style 29 2 2_A02" xfId="55723" xr:uid="{984A5CF5-4F9C-431A-8CDC-3E143F68042B}"/>
    <cellStyle name="Style 29 2 3" xfId="34688" xr:uid="{00000000-0005-0000-0000-000080C90000}"/>
    <cellStyle name="Style 29 2_4Q16" xfId="34689" xr:uid="{00000000-0005-0000-0000-000081C90000}"/>
    <cellStyle name="Style 29 3" xfId="10478" xr:uid="{00000000-0005-0000-0000-000082C90000}"/>
    <cellStyle name="Style 29 3 2" xfId="10479" xr:uid="{00000000-0005-0000-0000-000083C90000}"/>
    <cellStyle name="Style 29 3 2 2" xfId="34690" xr:uid="{00000000-0005-0000-0000-000084C90000}"/>
    <cellStyle name="Style 29 3 2_A02" xfId="55724" xr:uid="{5B10B9EE-0B7A-464A-A5D3-F9903A8817CB}"/>
    <cellStyle name="Style 29 3 3" xfId="34691" xr:uid="{00000000-0005-0000-0000-000086C90000}"/>
    <cellStyle name="Style 29 3_4Q16" xfId="34692" xr:uid="{00000000-0005-0000-0000-000087C90000}"/>
    <cellStyle name="Style 29 4" xfId="10480" xr:uid="{00000000-0005-0000-0000-000088C90000}"/>
    <cellStyle name="Style 29 4 2" xfId="34693" xr:uid="{00000000-0005-0000-0000-000089C90000}"/>
    <cellStyle name="Style 29 4_A02" xfId="55725" xr:uid="{D55DDFA6-2500-4F9E-A530-1F94AB53A4CD}"/>
    <cellStyle name="Style 29 5" xfId="10481" xr:uid="{00000000-0005-0000-0000-00008BC90000}"/>
    <cellStyle name="Style 29 5 2" xfId="34694" xr:uid="{00000000-0005-0000-0000-00008CC90000}"/>
    <cellStyle name="Style 29 5_A02" xfId="55726" xr:uid="{9BFF4FF9-F01F-41E0-9770-3B2088C7E332}"/>
    <cellStyle name="Style 29 6" xfId="10482" xr:uid="{00000000-0005-0000-0000-00008EC90000}"/>
    <cellStyle name="Style 29 6 2" xfId="34695" xr:uid="{00000000-0005-0000-0000-00008FC90000}"/>
    <cellStyle name="Style 29 6_A02" xfId="55727" xr:uid="{993AA4D6-707F-4F27-908C-1AEF5FC29870}"/>
    <cellStyle name="Style 29 7" xfId="10483" xr:uid="{00000000-0005-0000-0000-000091C90000}"/>
    <cellStyle name="Style 29 7 2" xfId="34696" xr:uid="{00000000-0005-0000-0000-000092C90000}"/>
    <cellStyle name="Style 29 7_A02" xfId="55728" xr:uid="{936C0E3E-4107-4572-86E0-9167154E43A7}"/>
    <cellStyle name="Style 29 8" xfId="10484" xr:uid="{00000000-0005-0000-0000-000094C90000}"/>
    <cellStyle name="Style 29 8 2" xfId="34697" xr:uid="{00000000-0005-0000-0000-000095C90000}"/>
    <cellStyle name="Style 29 8_A02" xfId="55729" xr:uid="{40D47B4B-906C-4061-B048-3FD577DBCB97}"/>
    <cellStyle name="Style 29 9" xfId="10485" xr:uid="{00000000-0005-0000-0000-000097C90000}"/>
    <cellStyle name="Style 29 9 2" xfId="34698" xr:uid="{00000000-0005-0000-0000-000098C90000}"/>
    <cellStyle name="Style 29 9_A02" xfId="55730" xr:uid="{20F60DF1-24D4-4DBB-8AD1-C25F3A4B2D90}"/>
    <cellStyle name="Style 29_4Q16" xfId="34699" xr:uid="{00000000-0005-0000-0000-00009AC90000}"/>
    <cellStyle name="Style 30" xfId="10486" xr:uid="{00000000-0005-0000-0000-00009BC90000}"/>
    <cellStyle name="Style 30 10" xfId="10487" xr:uid="{00000000-0005-0000-0000-00009CC90000}"/>
    <cellStyle name="Style 30 10 2" xfId="34700" xr:uid="{00000000-0005-0000-0000-00009DC90000}"/>
    <cellStyle name="Style 30 10_AVA DVA EL" xfId="34701" xr:uid="{00000000-0005-0000-0000-00009EC90000}"/>
    <cellStyle name="Style 30 11" xfId="10488" xr:uid="{00000000-0005-0000-0000-00009FC90000}"/>
    <cellStyle name="Style 30 11 2" xfId="34702" xr:uid="{00000000-0005-0000-0000-0000A0C90000}"/>
    <cellStyle name="Style 30 11_AVA DVA EL" xfId="34703" xr:uid="{00000000-0005-0000-0000-0000A1C90000}"/>
    <cellStyle name="Style 30 12" xfId="34704" xr:uid="{00000000-0005-0000-0000-0000A2C90000}"/>
    <cellStyle name="Style 30 2" xfId="10489" xr:uid="{00000000-0005-0000-0000-0000A3C90000}"/>
    <cellStyle name="Style 30 2 2" xfId="10490" xr:uid="{00000000-0005-0000-0000-0000A4C90000}"/>
    <cellStyle name="Style 30 2 2 2" xfId="34705" xr:uid="{00000000-0005-0000-0000-0000A5C90000}"/>
    <cellStyle name="Style 30 2 2_AVA DVA EL" xfId="34706" xr:uid="{00000000-0005-0000-0000-0000A6C90000}"/>
    <cellStyle name="Style 30 2 3" xfId="34707" xr:uid="{00000000-0005-0000-0000-0000A7C90000}"/>
    <cellStyle name="Style 30 2_4Q16" xfId="34708" xr:uid="{00000000-0005-0000-0000-0000A8C90000}"/>
    <cellStyle name="Style 30 3" xfId="10491" xr:uid="{00000000-0005-0000-0000-0000A9C90000}"/>
    <cellStyle name="Style 30 3 2" xfId="10492" xr:uid="{00000000-0005-0000-0000-0000AAC90000}"/>
    <cellStyle name="Style 30 3 2 2" xfId="34709" xr:uid="{00000000-0005-0000-0000-0000ABC90000}"/>
    <cellStyle name="Style 30 3 2_AVA DVA EL" xfId="34710" xr:uid="{00000000-0005-0000-0000-0000ACC90000}"/>
    <cellStyle name="Style 30 3 3" xfId="34711" xr:uid="{00000000-0005-0000-0000-0000ADC90000}"/>
    <cellStyle name="Style 30 3_4Q16" xfId="34712" xr:uid="{00000000-0005-0000-0000-0000AEC90000}"/>
    <cellStyle name="Style 30 4" xfId="10493" xr:uid="{00000000-0005-0000-0000-0000AFC90000}"/>
    <cellStyle name="Style 30 4 2" xfId="34713" xr:uid="{00000000-0005-0000-0000-0000B0C90000}"/>
    <cellStyle name="Style 30 4_AVA DVA EL" xfId="34714" xr:uid="{00000000-0005-0000-0000-0000B1C90000}"/>
    <cellStyle name="Style 30 5" xfId="10494" xr:uid="{00000000-0005-0000-0000-0000B2C90000}"/>
    <cellStyle name="Style 30 5 2" xfId="34715" xr:uid="{00000000-0005-0000-0000-0000B3C90000}"/>
    <cellStyle name="Style 30 5_AVA DVA EL" xfId="34716" xr:uid="{00000000-0005-0000-0000-0000B4C90000}"/>
    <cellStyle name="Style 30 6" xfId="10495" xr:uid="{00000000-0005-0000-0000-0000B5C90000}"/>
    <cellStyle name="Style 30 6 2" xfId="34717" xr:uid="{00000000-0005-0000-0000-0000B6C90000}"/>
    <cellStyle name="Style 30 6_AVA DVA EL" xfId="34718" xr:uid="{00000000-0005-0000-0000-0000B7C90000}"/>
    <cellStyle name="Style 30 7" xfId="10496" xr:uid="{00000000-0005-0000-0000-0000B8C90000}"/>
    <cellStyle name="Style 30 7 2" xfId="34719" xr:uid="{00000000-0005-0000-0000-0000B9C90000}"/>
    <cellStyle name="Style 30 7_AVA DVA EL" xfId="34720" xr:uid="{00000000-0005-0000-0000-0000BAC90000}"/>
    <cellStyle name="Style 30 8" xfId="10497" xr:uid="{00000000-0005-0000-0000-0000BBC90000}"/>
    <cellStyle name="Style 30 8 2" xfId="34721" xr:uid="{00000000-0005-0000-0000-0000BCC90000}"/>
    <cellStyle name="Style 30 8_AVA DVA EL" xfId="34722" xr:uid="{00000000-0005-0000-0000-0000BDC90000}"/>
    <cellStyle name="Style 30 9" xfId="10498" xr:uid="{00000000-0005-0000-0000-0000BEC90000}"/>
    <cellStyle name="Style 30 9 2" xfId="34723" xr:uid="{00000000-0005-0000-0000-0000BFC90000}"/>
    <cellStyle name="Style 30 9_AVA DVA EL" xfId="34724" xr:uid="{00000000-0005-0000-0000-0000C0C90000}"/>
    <cellStyle name="Style 30_4Q16" xfId="34725" xr:uid="{00000000-0005-0000-0000-0000C1C90000}"/>
    <cellStyle name="Style 31" xfId="10499" xr:uid="{00000000-0005-0000-0000-0000C2C90000}"/>
    <cellStyle name="Style 31 10" xfId="10500" xr:uid="{00000000-0005-0000-0000-0000C3C90000}"/>
    <cellStyle name="Style 31 10 2" xfId="34726" xr:uid="{00000000-0005-0000-0000-0000C4C90000}"/>
    <cellStyle name="Style 31 10_AVA DVA EL" xfId="34727" xr:uid="{00000000-0005-0000-0000-0000C5C90000}"/>
    <cellStyle name="Style 31 11" xfId="10501" xr:uid="{00000000-0005-0000-0000-0000C6C90000}"/>
    <cellStyle name="Style 31 11 2" xfId="34728" xr:uid="{00000000-0005-0000-0000-0000C7C90000}"/>
    <cellStyle name="Style 31 11_AVA DVA EL" xfId="34729" xr:uid="{00000000-0005-0000-0000-0000C8C90000}"/>
    <cellStyle name="Style 31 12" xfId="34730" xr:uid="{00000000-0005-0000-0000-0000C9C90000}"/>
    <cellStyle name="Style 31 2" xfId="10502" xr:uid="{00000000-0005-0000-0000-0000CAC90000}"/>
    <cellStyle name="Style 31 2 2" xfId="10503" xr:uid="{00000000-0005-0000-0000-0000CBC90000}"/>
    <cellStyle name="Style 31 2 2 2" xfId="34731" xr:uid="{00000000-0005-0000-0000-0000CCC90000}"/>
    <cellStyle name="Style 31 2 2_AVA DVA EL" xfId="34732" xr:uid="{00000000-0005-0000-0000-0000CDC90000}"/>
    <cellStyle name="Style 31 2 3" xfId="34733" xr:uid="{00000000-0005-0000-0000-0000CEC90000}"/>
    <cellStyle name="Style 31 2_4Q16" xfId="34734" xr:uid="{00000000-0005-0000-0000-0000CFC90000}"/>
    <cellStyle name="Style 31 3" xfId="10504" xr:uid="{00000000-0005-0000-0000-0000D0C90000}"/>
    <cellStyle name="Style 31 3 2" xfId="10505" xr:uid="{00000000-0005-0000-0000-0000D1C90000}"/>
    <cellStyle name="Style 31 3 2 2" xfId="34735" xr:uid="{00000000-0005-0000-0000-0000D2C90000}"/>
    <cellStyle name="Style 31 3 2_AVA DVA EL" xfId="34736" xr:uid="{00000000-0005-0000-0000-0000D3C90000}"/>
    <cellStyle name="Style 31 3 3" xfId="34737" xr:uid="{00000000-0005-0000-0000-0000D4C90000}"/>
    <cellStyle name="Style 31 3_4Q16" xfId="34738" xr:uid="{00000000-0005-0000-0000-0000D5C90000}"/>
    <cellStyle name="Style 31 4" xfId="10506" xr:uid="{00000000-0005-0000-0000-0000D6C90000}"/>
    <cellStyle name="Style 31 4 2" xfId="34739" xr:uid="{00000000-0005-0000-0000-0000D7C90000}"/>
    <cellStyle name="Style 31 4_AVA DVA EL" xfId="34740" xr:uid="{00000000-0005-0000-0000-0000D8C90000}"/>
    <cellStyle name="Style 31 5" xfId="10507" xr:uid="{00000000-0005-0000-0000-0000D9C90000}"/>
    <cellStyle name="Style 31 5 2" xfId="34741" xr:uid="{00000000-0005-0000-0000-0000DAC90000}"/>
    <cellStyle name="Style 31 5_AVA DVA EL" xfId="34742" xr:uid="{00000000-0005-0000-0000-0000DBC90000}"/>
    <cellStyle name="Style 31 6" xfId="10508" xr:uid="{00000000-0005-0000-0000-0000DCC90000}"/>
    <cellStyle name="Style 31 6 2" xfId="34743" xr:uid="{00000000-0005-0000-0000-0000DDC90000}"/>
    <cellStyle name="Style 31 6_AVA DVA EL" xfId="34744" xr:uid="{00000000-0005-0000-0000-0000DEC90000}"/>
    <cellStyle name="Style 31 7" xfId="10509" xr:uid="{00000000-0005-0000-0000-0000DFC90000}"/>
    <cellStyle name="Style 31 7 2" xfId="34745" xr:uid="{00000000-0005-0000-0000-0000E0C90000}"/>
    <cellStyle name="Style 31 7_AVA DVA EL" xfId="34746" xr:uid="{00000000-0005-0000-0000-0000E1C90000}"/>
    <cellStyle name="Style 31 8" xfId="10510" xr:uid="{00000000-0005-0000-0000-0000E2C90000}"/>
    <cellStyle name="Style 31 8 2" xfId="34747" xr:uid="{00000000-0005-0000-0000-0000E3C90000}"/>
    <cellStyle name="Style 31 8_AVA DVA EL" xfId="34748" xr:uid="{00000000-0005-0000-0000-0000E4C90000}"/>
    <cellStyle name="Style 31 9" xfId="10511" xr:uid="{00000000-0005-0000-0000-0000E5C90000}"/>
    <cellStyle name="Style 31 9 2" xfId="34749" xr:uid="{00000000-0005-0000-0000-0000E6C90000}"/>
    <cellStyle name="Style 31 9_AVA DVA EL" xfId="34750" xr:uid="{00000000-0005-0000-0000-0000E7C90000}"/>
    <cellStyle name="Style 31_4Q16" xfId="34751" xr:uid="{00000000-0005-0000-0000-0000E8C90000}"/>
    <cellStyle name="Style 32" xfId="10512" xr:uid="{00000000-0005-0000-0000-0000E9C90000}"/>
    <cellStyle name="Style 32 10" xfId="10513" xr:uid="{00000000-0005-0000-0000-0000EAC90000}"/>
    <cellStyle name="Style 32 10 2" xfId="34752" xr:uid="{00000000-0005-0000-0000-0000EBC90000}"/>
    <cellStyle name="Style 32 10_AVA DVA EL" xfId="34753" xr:uid="{00000000-0005-0000-0000-0000ECC90000}"/>
    <cellStyle name="Style 32 11" xfId="10514" xr:uid="{00000000-0005-0000-0000-0000EDC90000}"/>
    <cellStyle name="Style 32 11 2" xfId="34754" xr:uid="{00000000-0005-0000-0000-0000EEC90000}"/>
    <cellStyle name="Style 32 11_AVA DVA EL" xfId="34755" xr:uid="{00000000-0005-0000-0000-0000EFC90000}"/>
    <cellStyle name="Style 32 12" xfId="10515" xr:uid="{00000000-0005-0000-0000-0000F0C90000}"/>
    <cellStyle name="Style 32 12 2" xfId="34756" xr:uid="{00000000-0005-0000-0000-0000F1C90000}"/>
    <cellStyle name="Style 32 12_AVA DVA EL" xfId="34757" xr:uid="{00000000-0005-0000-0000-0000F2C90000}"/>
    <cellStyle name="Style 32 13" xfId="10516" xr:uid="{00000000-0005-0000-0000-0000F3C90000}"/>
    <cellStyle name="Style 32 13 2" xfId="34758" xr:uid="{00000000-0005-0000-0000-0000F4C90000}"/>
    <cellStyle name="Style 32 13_AVA DVA EL" xfId="34759" xr:uid="{00000000-0005-0000-0000-0000F5C90000}"/>
    <cellStyle name="Style 32 14" xfId="10517" xr:uid="{00000000-0005-0000-0000-0000F6C90000}"/>
    <cellStyle name="Style 32 14 2" xfId="34760" xr:uid="{00000000-0005-0000-0000-0000F7C90000}"/>
    <cellStyle name="Style 32 14_AVA DVA EL" xfId="34761" xr:uid="{00000000-0005-0000-0000-0000F8C90000}"/>
    <cellStyle name="Style 32 15" xfId="34762" xr:uid="{00000000-0005-0000-0000-0000F9C90000}"/>
    <cellStyle name="Style 32 2" xfId="10518" xr:uid="{00000000-0005-0000-0000-0000FAC90000}"/>
    <cellStyle name="Style 32 2 2" xfId="10519" xr:uid="{00000000-0005-0000-0000-0000FBC90000}"/>
    <cellStyle name="Style 32 2 2 2" xfId="34763" xr:uid="{00000000-0005-0000-0000-0000FCC90000}"/>
    <cellStyle name="Style 32 2 2_AVA DVA EL" xfId="34764" xr:uid="{00000000-0005-0000-0000-0000FDC90000}"/>
    <cellStyle name="Style 32 2 3" xfId="10520" xr:uid="{00000000-0005-0000-0000-0000FEC90000}"/>
    <cellStyle name="Style 32 2 3 2" xfId="34765" xr:uid="{00000000-0005-0000-0000-0000FFC90000}"/>
    <cellStyle name="Style 32 2 3_AVA DVA EL" xfId="34766" xr:uid="{00000000-0005-0000-0000-000000CA0000}"/>
    <cellStyle name="Style 32 2 4" xfId="34767" xr:uid="{00000000-0005-0000-0000-000001CA0000}"/>
    <cellStyle name="Style 32 2_4Q16" xfId="34768" xr:uid="{00000000-0005-0000-0000-000002CA0000}"/>
    <cellStyle name="Style 32 3" xfId="10521" xr:uid="{00000000-0005-0000-0000-000003CA0000}"/>
    <cellStyle name="Style 32 3 2" xfId="10522" xr:uid="{00000000-0005-0000-0000-000004CA0000}"/>
    <cellStyle name="Style 32 3 2 2" xfId="34769" xr:uid="{00000000-0005-0000-0000-000005CA0000}"/>
    <cellStyle name="Style 32 3 2_AVA DVA EL" xfId="34770" xr:uid="{00000000-0005-0000-0000-000006CA0000}"/>
    <cellStyle name="Style 32 3 3" xfId="34771" xr:uid="{00000000-0005-0000-0000-000007CA0000}"/>
    <cellStyle name="Style 32 3_4Q16" xfId="34772" xr:uid="{00000000-0005-0000-0000-000008CA0000}"/>
    <cellStyle name="Style 32 4" xfId="10523" xr:uid="{00000000-0005-0000-0000-000009CA0000}"/>
    <cellStyle name="Style 32 4 2" xfId="34773" xr:uid="{00000000-0005-0000-0000-00000ACA0000}"/>
    <cellStyle name="Style 32 4_AVA DVA EL" xfId="34774" xr:uid="{00000000-0005-0000-0000-00000BCA0000}"/>
    <cellStyle name="Style 32 5" xfId="10524" xr:uid="{00000000-0005-0000-0000-00000CCA0000}"/>
    <cellStyle name="Style 32 5 2" xfId="34775" xr:uid="{00000000-0005-0000-0000-00000DCA0000}"/>
    <cellStyle name="Style 32 5_AVA DVA EL" xfId="34776" xr:uid="{00000000-0005-0000-0000-00000ECA0000}"/>
    <cellStyle name="Style 32 6" xfId="10525" xr:uid="{00000000-0005-0000-0000-00000FCA0000}"/>
    <cellStyle name="Style 32 6 2" xfId="34777" xr:uid="{00000000-0005-0000-0000-000010CA0000}"/>
    <cellStyle name="Style 32 6_AVA DVA EL" xfId="34778" xr:uid="{00000000-0005-0000-0000-000011CA0000}"/>
    <cellStyle name="Style 32 7" xfId="10526" xr:uid="{00000000-0005-0000-0000-000012CA0000}"/>
    <cellStyle name="Style 32 7 2" xfId="34779" xr:uid="{00000000-0005-0000-0000-000013CA0000}"/>
    <cellStyle name="Style 32 7_AVA DVA EL" xfId="34780" xr:uid="{00000000-0005-0000-0000-000014CA0000}"/>
    <cellStyle name="Style 32 8" xfId="10527" xr:uid="{00000000-0005-0000-0000-000015CA0000}"/>
    <cellStyle name="Style 32 8 2" xfId="34781" xr:uid="{00000000-0005-0000-0000-000016CA0000}"/>
    <cellStyle name="Style 32 8_AVA DVA EL" xfId="34782" xr:uid="{00000000-0005-0000-0000-000017CA0000}"/>
    <cellStyle name="Style 32 9" xfId="10528" xr:uid="{00000000-0005-0000-0000-000018CA0000}"/>
    <cellStyle name="Style 32 9 2" xfId="34783" xr:uid="{00000000-0005-0000-0000-000019CA0000}"/>
    <cellStyle name="Style 32 9_AVA DVA EL" xfId="34784" xr:uid="{00000000-0005-0000-0000-00001ACA0000}"/>
    <cellStyle name="Style 32_4Q16" xfId="34785" xr:uid="{00000000-0005-0000-0000-00001BCA0000}"/>
    <cellStyle name="Style 33" xfId="10529" xr:uid="{00000000-0005-0000-0000-00001CCA0000}"/>
    <cellStyle name="Style 33 10" xfId="10530" xr:uid="{00000000-0005-0000-0000-00001DCA0000}"/>
    <cellStyle name="Style 33 10 2" xfId="34786" xr:uid="{00000000-0005-0000-0000-00001ECA0000}"/>
    <cellStyle name="Style 33 10_A02" xfId="55731" xr:uid="{68B1BFD7-AD10-44F5-8DD6-B0CB45DE853F}"/>
    <cellStyle name="Style 33 11" xfId="10531" xr:uid="{00000000-0005-0000-0000-000020CA0000}"/>
    <cellStyle name="Style 33 11 2" xfId="34787" xr:uid="{00000000-0005-0000-0000-000021CA0000}"/>
    <cellStyle name="Style 33 11_A02" xfId="55732" xr:uid="{040BCC39-148B-4FDB-9A08-53892B457F20}"/>
    <cellStyle name="Style 33 12" xfId="34788" xr:uid="{00000000-0005-0000-0000-000023CA0000}"/>
    <cellStyle name="Style 33 2" xfId="10532" xr:uid="{00000000-0005-0000-0000-000024CA0000}"/>
    <cellStyle name="Style 33 2 2" xfId="10533" xr:uid="{00000000-0005-0000-0000-000025CA0000}"/>
    <cellStyle name="Style 33 2 2 2" xfId="34789" xr:uid="{00000000-0005-0000-0000-000026CA0000}"/>
    <cellStyle name="Style 33 2 2_A02" xfId="55733" xr:uid="{A56BA855-DA6E-4470-AEB7-A92A03D2D5B5}"/>
    <cellStyle name="Style 33 2 3" xfId="34790" xr:uid="{00000000-0005-0000-0000-000028CA0000}"/>
    <cellStyle name="Style 33 2_4Q16" xfId="34791" xr:uid="{00000000-0005-0000-0000-000029CA0000}"/>
    <cellStyle name="Style 33 3" xfId="10534" xr:uid="{00000000-0005-0000-0000-00002ACA0000}"/>
    <cellStyle name="Style 33 3 2" xfId="10535" xr:uid="{00000000-0005-0000-0000-00002BCA0000}"/>
    <cellStyle name="Style 33 3 2 2" xfId="34792" xr:uid="{00000000-0005-0000-0000-00002CCA0000}"/>
    <cellStyle name="Style 33 3 2_A02" xfId="55734" xr:uid="{CEBE2B29-725A-4E31-BFD6-6AE5473BF398}"/>
    <cellStyle name="Style 33 3 3" xfId="34793" xr:uid="{00000000-0005-0000-0000-00002ECA0000}"/>
    <cellStyle name="Style 33 3_4Q16" xfId="34794" xr:uid="{00000000-0005-0000-0000-00002FCA0000}"/>
    <cellStyle name="Style 33 4" xfId="10536" xr:uid="{00000000-0005-0000-0000-000030CA0000}"/>
    <cellStyle name="Style 33 4 2" xfId="34795" xr:uid="{00000000-0005-0000-0000-000031CA0000}"/>
    <cellStyle name="Style 33 4_A02" xfId="55735" xr:uid="{777F2783-4F4D-4CE9-B9E0-E18ADBF78927}"/>
    <cellStyle name="Style 33 5" xfId="10537" xr:uid="{00000000-0005-0000-0000-000033CA0000}"/>
    <cellStyle name="Style 33 5 2" xfId="34796" xr:uid="{00000000-0005-0000-0000-000034CA0000}"/>
    <cellStyle name="Style 33 5_A02" xfId="55736" xr:uid="{EFE8598F-CA53-4D55-A726-C76789087CFA}"/>
    <cellStyle name="Style 33 6" xfId="10538" xr:uid="{00000000-0005-0000-0000-000036CA0000}"/>
    <cellStyle name="Style 33 6 2" xfId="34797" xr:uid="{00000000-0005-0000-0000-000037CA0000}"/>
    <cellStyle name="Style 33 6_A02" xfId="55737" xr:uid="{9229AE38-EA1A-4EDB-BFDB-C7E22AB48F08}"/>
    <cellStyle name="Style 33 7" xfId="10539" xr:uid="{00000000-0005-0000-0000-000039CA0000}"/>
    <cellStyle name="Style 33 7 2" xfId="34798" xr:uid="{00000000-0005-0000-0000-00003ACA0000}"/>
    <cellStyle name="Style 33 7_A02" xfId="55738" xr:uid="{7F0010E0-EE77-4177-B607-9D628A7739AA}"/>
    <cellStyle name="Style 33 8" xfId="10540" xr:uid="{00000000-0005-0000-0000-00003CCA0000}"/>
    <cellStyle name="Style 33 8 2" xfId="34799" xr:uid="{00000000-0005-0000-0000-00003DCA0000}"/>
    <cellStyle name="Style 33 8_A02" xfId="55739" xr:uid="{4ACDD598-A99A-42FE-AFBF-9E148D279EBC}"/>
    <cellStyle name="Style 33 9" xfId="10541" xr:uid="{00000000-0005-0000-0000-00003FCA0000}"/>
    <cellStyle name="Style 33 9 2" xfId="34800" xr:uid="{00000000-0005-0000-0000-000040CA0000}"/>
    <cellStyle name="Style 33 9_A02" xfId="55740" xr:uid="{104EFBEF-6276-4332-B93E-23C5F01CFEBB}"/>
    <cellStyle name="Style 33_4Q16" xfId="34801" xr:uid="{00000000-0005-0000-0000-000042CA0000}"/>
    <cellStyle name="Style 34" xfId="10542" xr:uid="{00000000-0005-0000-0000-000043CA0000}"/>
    <cellStyle name="Style 34 2" xfId="10543" xr:uid="{00000000-0005-0000-0000-000044CA0000}"/>
    <cellStyle name="Style 34 2 2" xfId="34802" xr:uid="{00000000-0005-0000-0000-000045CA0000}"/>
    <cellStyle name="Style 34 2_AVA DVA EL" xfId="34803" xr:uid="{00000000-0005-0000-0000-000046CA0000}"/>
    <cellStyle name="Style 34 3" xfId="10544" xr:uid="{00000000-0005-0000-0000-000047CA0000}"/>
    <cellStyle name="Style 34 3 2" xfId="34804" xr:uid="{00000000-0005-0000-0000-000048CA0000}"/>
    <cellStyle name="Style 34 3_AVA DVA EL" xfId="34805" xr:uid="{00000000-0005-0000-0000-000049CA0000}"/>
    <cellStyle name="Style 34 4" xfId="10545" xr:uid="{00000000-0005-0000-0000-00004ACA0000}"/>
    <cellStyle name="Style 34 4 2" xfId="34806" xr:uid="{00000000-0005-0000-0000-00004BCA0000}"/>
    <cellStyle name="Style 34 4_AVA DVA EL" xfId="34807" xr:uid="{00000000-0005-0000-0000-00004CCA0000}"/>
    <cellStyle name="Style 34 5" xfId="34808" xr:uid="{00000000-0005-0000-0000-00004DCA0000}"/>
    <cellStyle name="Style 34_4Q16" xfId="34809" xr:uid="{00000000-0005-0000-0000-00004ECA0000}"/>
    <cellStyle name="Style 35" xfId="10546" xr:uid="{00000000-0005-0000-0000-00004FCA0000}"/>
    <cellStyle name="Style 35 10" xfId="10547" xr:uid="{00000000-0005-0000-0000-000050CA0000}"/>
    <cellStyle name="Style 35 10 2" xfId="34810" xr:uid="{00000000-0005-0000-0000-000051CA0000}"/>
    <cellStyle name="Style 35 10_AVA DVA EL" xfId="34811" xr:uid="{00000000-0005-0000-0000-000052CA0000}"/>
    <cellStyle name="Style 35 11" xfId="10548" xr:uid="{00000000-0005-0000-0000-000053CA0000}"/>
    <cellStyle name="Style 35 11 2" xfId="34812" xr:uid="{00000000-0005-0000-0000-000054CA0000}"/>
    <cellStyle name="Style 35 11_AVA DVA EL" xfId="34813" xr:uid="{00000000-0005-0000-0000-000055CA0000}"/>
    <cellStyle name="Style 35 12" xfId="34814" xr:uid="{00000000-0005-0000-0000-000056CA0000}"/>
    <cellStyle name="Style 35 2" xfId="10549" xr:uid="{00000000-0005-0000-0000-000057CA0000}"/>
    <cellStyle name="Style 35 2 2" xfId="10550" xr:uid="{00000000-0005-0000-0000-000058CA0000}"/>
    <cellStyle name="Style 35 2 2 2" xfId="34815" xr:uid="{00000000-0005-0000-0000-000059CA0000}"/>
    <cellStyle name="Style 35 2 2_AVA DVA EL" xfId="34816" xr:uid="{00000000-0005-0000-0000-00005ACA0000}"/>
    <cellStyle name="Style 35 2 3" xfId="34817" xr:uid="{00000000-0005-0000-0000-00005BCA0000}"/>
    <cellStyle name="Style 35 2_4Q16" xfId="34818" xr:uid="{00000000-0005-0000-0000-00005CCA0000}"/>
    <cellStyle name="Style 35 3" xfId="10551" xr:uid="{00000000-0005-0000-0000-00005DCA0000}"/>
    <cellStyle name="Style 35 3 2" xfId="10552" xr:uid="{00000000-0005-0000-0000-00005ECA0000}"/>
    <cellStyle name="Style 35 3 2 2" xfId="34819" xr:uid="{00000000-0005-0000-0000-00005FCA0000}"/>
    <cellStyle name="Style 35 3 2_AVA DVA EL" xfId="34820" xr:uid="{00000000-0005-0000-0000-000060CA0000}"/>
    <cellStyle name="Style 35 3 3" xfId="34821" xr:uid="{00000000-0005-0000-0000-000061CA0000}"/>
    <cellStyle name="Style 35 3_4Q16" xfId="34822" xr:uid="{00000000-0005-0000-0000-000062CA0000}"/>
    <cellStyle name="Style 35 4" xfId="10553" xr:uid="{00000000-0005-0000-0000-000063CA0000}"/>
    <cellStyle name="Style 35 4 2" xfId="34823" xr:uid="{00000000-0005-0000-0000-000064CA0000}"/>
    <cellStyle name="Style 35 4_AVA DVA EL" xfId="34824" xr:uid="{00000000-0005-0000-0000-000065CA0000}"/>
    <cellStyle name="Style 35 5" xfId="10554" xr:uid="{00000000-0005-0000-0000-000066CA0000}"/>
    <cellStyle name="Style 35 5 2" xfId="34825" xr:uid="{00000000-0005-0000-0000-000067CA0000}"/>
    <cellStyle name="Style 35 5_AVA DVA EL" xfId="34826" xr:uid="{00000000-0005-0000-0000-000068CA0000}"/>
    <cellStyle name="Style 35 6" xfId="10555" xr:uid="{00000000-0005-0000-0000-000069CA0000}"/>
    <cellStyle name="Style 35 6 2" xfId="34827" xr:uid="{00000000-0005-0000-0000-00006ACA0000}"/>
    <cellStyle name="Style 35 6_AVA DVA EL" xfId="34828" xr:uid="{00000000-0005-0000-0000-00006BCA0000}"/>
    <cellStyle name="Style 35 7" xfId="10556" xr:uid="{00000000-0005-0000-0000-00006CCA0000}"/>
    <cellStyle name="Style 35 7 2" xfId="34829" xr:uid="{00000000-0005-0000-0000-00006DCA0000}"/>
    <cellStyle name="Style 35 7_AVA DVA EL" xfId="34830" xr:uid="{00000000-0005-0000-0000-00006ECA0000}"/>
    <cellStyle name="Style 35 8" xfId="10557" xr:uid="{00000000-0005-0000-0000-00006FCA0000}"/>
    <cellStyle name="Style 35 8 2" xfId="34831" xr:uid="{00000000-0005-0000-0000-000070CA0000}"/>
    <cellStyle name="Style 35 8_AVA DVA EL" xfId="34832" xr:uid="{00000000-0005-0000-0000-000071CA0000}"/>
    <cellStyle name="Style 35 9" xfId="10558" xr:uid="{00000000-0005-0000-0000-000072CA0000}"/>
    <cellStyle name="Style 35 9 2" xfId="34833" xr:uid="{00000000-0005-0000-0000-000073CA0000}"/>
    <cellStyle name="Style 35 9_AVA DVA EL" xfId="34834" xr:uid="{00000000-0005-0000-0000-000074CA0000}"/>
    <cellStyle name="Style 35_4Q16" xfId="34835" xr:uid="{00000000-0005-0000-0000-000075CA0000}"/>
    <cellStyle name="Style 36" xfId="10559" xr:uid="{00000000-0005-0000-0000-000076CA0000}"/>
    <cellStyle name="Style 36 10" xfId="10560" xr:uid="{00000000-0005-0000-0000-000077CA0000}"/>
    <cellStyle name="Style 36 10 2" xfId="34836" xr:uid="{00000000-0005-0000-0000-000078CA0000}"/>
    <cellStyle name="Style 36 10_AVA DVA EL" xfId="34837" xr:uid="{00000000-0005-0000-0000-000079CA0000}"/>
    <cellStyle name="Style 36 11" xfId="10561" xr:uid="{00000000-0005-0000-0000-00007ACA0000}"/>
    <cellStyle name="Style 36 11 2" xfId="34838" xr:uid="{00000000-0005-0000-0000-00007BCA0000}"/>
    <cellStyle name="Style 36 11_AVA DVA EL" xfId="34839" xr:uid="{00000000-0005-0000-0000-00007CCA0000}"/>
    <cellStyle name="Style 36 12" xfId="34840" xr:uid="{00000000-0005-0000-0000-00007DCA0000}"/>
    <cellStyle name="Style 36 2" xfId="10562" xr:uid="{00000000-0005-0000-0000-00007ECA0000}"/>
    <cellStyle name="Style 36 2 2" xfId="10563" xr:uid="{00000000-0005-0000-0000-00007FCA0000}"/>
    <cellStyle name="Style 36 2 2 2" xfId="34841" xr:uid="{00000000-0005-0000-0000-000080CA0000}"/>
    <cellStyle name="Style 36 2 2_AVA DVA EL" xfId="34842" xr:uid="{00000000-0005-0000-0000-000081CA0000}"/>
    <cellStyle name="Style 36 2 3" xfId="34843" xr:uid="{00000000-0005-0000-0000-000082CA0000}"/>
    <cellStyle name="Style 36 2_4Q16" xfId="34844" xr:uid="{00000000-0005-0000-0000-000083CA0000}"/>
    <cellStyle name="Style 36 3" xfId="10564" xr:uid="{00000000-0005-0000-0000-000084CA0000}"/>
    <cellStyle name="Style 36 3 2" xfId="10565" xr:uid="{00000000-0005-0000-0000-000085CA0000}"/>
    <cellStyle name="Style 36 3 2 2" xfId="34845" xr:uid="{00000000-0005-0000-0000-000086CA0000}"/>
    <cellStyle name="Style 36 3 2_AVA DVA EL" xfId="34846" xr:uid="{00000000-0005-0000-0000-000087CA0000}"/>
    <cellStyle name="Style 36 3 3" xfId="34847" xr:uid="{00000000-0005-0000-0000-000088CA0000}"/>
    <cellStyle name="Style 36 3_4Q16" xfId="34848" xr:uid="{00000000-0005-0000-0000-000089CA0000}"/>
    <cellStyle name="Style 36 4" xfId="10566" xr:uid="{00000000-0005-0000-0000-00008ACA0000}"/>
    <cellStyle name="Style 36 4 2" xfId="34849" xr:uid="{00000000-0005-0000-0000-00008BCA0000}"/>
    <cellStyle name="Style 36 4_AVA DVA EL" xfId="34850" xr:uid="{00000000-0005-0000-0000-00008CCA0000}"/>
    <cellStyle name="Style 36 5" xfId="10567" xr:uid="{00000000-0005-0000-0000-00008DCA0000}"/>
    <cellStyle name="Style 36 5 2" xfId="34851" xr:uid="{00000000-0005-0000-0000-00008ECA0000}"/>
    <cellStyle name="Style 36 5_AVA DVA EL" xfId="34852" xr:uid="{00000000-0005-0000-0000-00008FCA0000}"/>
    <cellStyle name="Style 36 6" xfId="10568" xr:uid="{00000000-0005-0000-0000-000090CA0000}"/>
    <cellStyle name="Style 36 6 2" xfId="34853" xr:uid="{00000000-0005-0000-0000-000091CA0000}"/>
    <cellStyle name="Style 36 6_AVA DVA EL" xfId="34854" xr:uid="{00000000-0005-0000-0000-000092CA0000}"/>
    <cellStyle name="Style 36 7" xfId="10569" xr:uid="{00000000-0005-0000-0000-000093CA0000}"/>
    <cellStyle name="Style 36 7 2" xfId="34855" xr:uid="{00000000-0005-0000-0000-000094CA0000}"/>
    <cellStyle name="Style 36 7_AVA DVA EL" xfId="34856" xr:uid="{00000000-0005-0000-0000-000095CA0000}"/>
    <cellStyle name="Style 36 8" xfId="10570" xr:uid="{00000000-0005-0000-0000-000096CA0000}"/>
    <cellStyle name="Style 36 8 2" xfId="34857" xr:uid="{00000000-0005-0000-0000-000097CA0000}"/>
    <cellStyle name="Style 36 8_AVA DVA EL" xfId="34858" xr:uid="{00000000-0005-0000-0000-000098CA0000}"/>
    <cellStyle name="Style 36 9" xfId="10571" xr:uid="{00000000-0005-0000-0000-000099CA0000}"/>
    <cellStyle name="Style 36 9 2" xfId="34859" xr:uid="{00000000-0005-0000-0000-00009ACA0000}"/>
    <cellStyle name="Style 36 9_AVA DVA EL" xfId="34860" xr:uid="{00000000-0005-0000-0000-00009BCA0000}"/>
    <cellStyle name="Style 36_4Q16" xfId="34861" xr:uid="{00000000-0005-0000-0000-00009CCA0000}"/>
    <cellStyle name="Style D green" xfId="10572" xr:uid="{00000000-0005-0000-0000-00009DCA0000}"/>
    <cellStyle name="Style D green 2" xfId="34862" xr:uid="{00000000-0005-0000-0000-00009ECA0000}"/>
    <cellStyle name="Style D green_A02" xfId="55741" xr:uid="{C082C08E-F7C1-48FD-BE17-8E49030FEC6D}"/>
    <cellStyle name="Style E" xfId="10573" xr:uid="{00000000-0005-0000-0000-0000A0CA0000}"/>
    <cellStyle name="Style E 2" xfId="34863" xr:uid="{00000000-0005-0000-0000-0000A1CA0000}"/>
    <cellStyle name="Style E_AVA DVA EL" xfId="34864" xr:uid="{00000000-0005-0000-0000-0000A2CA0000}"/>
    <cellStyle name="Style H" xfId="10574" xr:uid="{00000000-0005-0000-0000-0000A3CA0000}"/>
    <cellStyle name="Style H 2" xfId="34865" xr:uid="{00000000-0005-0000-0000-0000A4CA0000}"/>
    <cellStyle name="Style H_A02" xfId="55742" xr:uid="{6E23E8EA-1A90-491C-A0F9-EE15639CA5A3}"/>
    <cellStyle name="Sub total" xfId="10575" xr:uid="{00000000-0005-0000-0000-0000A6CA0000}"/>
    <cellStyle name="Sub total 10" xfId="10576" xr:uid="{00000000-0005-0000-0000-0000A7CA0000}"/>
    <cellStyle name="Sub total 10 2" xfId="52281" xr:uid="{00000000-0005-0000-0000-0000A8CA0000}"/>
    <cellStyle name="Sub total 11" xfId="36033" xr:uid="{00000000-0005-0000-0000-0000A9CA0000}"/>
    <cellStyle name="Sub total 11 2" xfId="52282" xr:uid="{00000000-0005-0000-0000-0000AACA0000}"/>
    <cellStyle name="Sub total 12" xfId="36924" xr:uid="{00000000-0005-0000-0000-0000ABCA0000}"/>
    <cellStyle name="Sub total 12 2" xfId="52283" xr:uid="{00000000-0005-0000-0000-0000ACCA0000}"/>
    <cellStyle name="Sub total 13" xfId="52284" xr:uid="{00000000-0005-0000-0000-0000ADCA0000}"/>
    <cellStyle name="Sub total 13 2" xfId="52285" xr:uid="{00000000-0005-0000-0000-0000AECA0000}"/>
    <cellStyle name="Sub total 14" xfId="52286" xr:uid="{00000000-0005-0000-0000-0000AFCA0000}"/>
    <cellStyle name="Sub total 14 2" xfId="52287" xr:uid="{00000000-0005-0000-0000-0000B0CA0000}"/>
    <cellStyle name="Sub total 15" xfId="52288" xr:uid="{00000000-0005-0000-0000-0000B1CA0000}"/>
    <cellStyle name="Sub total 15 2" xfId="52289" xr:uid="{00000000-0005-0000-0000-0000B2CA0000}"/>
    <cellStyle name="Sub total 16" xfId="52290" xr:uid="{00000000-0005-0000-0000-0000B3CA0000}"/>
    <cellStyle name="Sub total 16 2" xfId="52291" xr:uid="{00000000-0005-0000-0000-0000B4CA0000}"/>
    <cellStyle name="Sub total 17" xfId="52292" xr:uid="{00000000-0005-0000-0000-0000B5CA0000}"/>
    <cellStyle name="Sub total 17 2" xfId="52293" xr:uid="{00000000-0005-0000-0000-0000B6CA0000}"/>
    <cellStyle name="Sub total 18" xfId="52294" xr:uid="{00000000-0005-0000-0000-0000B7CA0000}"/>
    <cellStyle name="Sub total 18 2" xfId="52295" xr:uid="{00000000-0005-0000-0000-0000B8CA0000}"/>
    <cellStyle name="Sub total 19" xfId="52296" xr:uid="{00000000-0005-0000-0000-0000B9CA0000}"/>
    <cellStyle name="Sub total 19 2" xfId="52297" xr:uid="{00000000-0005-0000-0000-0000BACA0000}"/>
    <cellStyle name="Sub total 2" xfId="10577" xr:uid="{00000000-0005-0000-0000-0000BBCA0000}"/>
    <cellStyle name="Sub total 2 10" xfId="36455" xr:uid="{00000000-0005-0000-0000-0000BCCA0000}"/>
    <cellStyle name="Sub total 2 11" xfId="36925" xr:uid="{00000000-0005-0000-0000-0000BDCA0000}"/>
    <cellStyle name="Sub total 2 2" xfId="10578" xr:uid="{00000000-0005-0000-0000-0000BECA0000}"/>
    <cellStyle name="Sub total 2 2 10" xfId="10579" xr:uid="{00000000-0005-0000-0000-0000BFCA0000}"/>
    <cellStyle name="Sub total 2 2 11" xfId="36780" xr:uid="{00000000-0005-0000-0000-0000C0CA0000}"/>
    <cellStyle name="Sub total 2 2 2" xfId="10580" xr:uid="{00000000-0005-0000-0000-0000C1CA0000}"/>
    <cellStyle name="Sub total 2 2 2 2" xfId="52298" xr:uid="{00000000-0005-0000-0000-0000C2CA0000}"/>
    <cellStyle name="Sub total 2 2 3" xfId="10581" xr:uid="{00000000-0005-0000-0000-0000C3CA0000}"/>
    <cellStyle name="Sub total 2 2 4" xfId="10582" xr:uid="{00000000-0005-0000-0000-0000C4CA0000}"/>
    <cellStyle name="Sub total 2 2 5" xfId="10583" xr:uid="{00000000-0005-0000-0000-0000C5CA0000}"/>
    <cellStyle name="Sub total 2 2 6" xfId="10584" xr:uid="{00000000-0005-0000-0000-0000C6CA0000}"/>
    <cellStyle name="Sub total 2 2 7" xfId="10585" xr:uid="{00000000-0005-0000-0000-0000C7CA0000}"/>
    <cellStyle name="Sub total 2 2 8" xfId="10586" xr:uid="{00000000-0005-0000-0000-0000C8CA0000}"/>
    <cellStyle name="Sub total 2 2 9" xfId="10587" xr:uid="{00000000-0005-0000-0000-0000C9CA0000}"/>
    <cellStyle name="Sub total 2 2_3. Chng in credit spreads" xfId="52299" xr:uid="{00000000-0005-0000-0000-0000CACA0000}"/>
    <cellStyle name="Sub total 2 3" xfId="10588" xr:uid="{00000000-0005-0000-0000-0000CBCA0000}"/>
    <cellStyle name="Sub total 2 3 10" xfId="10589" xr:uid="{00000000-0005-0000-0000-0000CCCA0000}"/>
    <cellStyle name="Sub total 2 3 11" xfId="36536" xr:uid="{00000000-0005-0000-0000-0000CDCA0000}"/>
    <cellStyle name="Sub total 2 3 12" xfId="36763" xr:uid="{00000000-0005-0000-0000-0000CECA0000}"/>
    <cellStyle name="Sub total 2 3 2" xfId="10590" xr:uid="{00000000-0005-0000-0000-0000CFCA0000}"/>
    <cellStyle name="Sub total 2 3 3" xfId="10591" xr:uid="{00000000-0005-0000-0000-0000D0CA0000}"/>
    <cellStyle name="Sub total 2 3 4" xfId="10592" xr:uid="{00000000-0005-0000-0000-0000D1CA0000}"/>
    <cellStyle name="Sub total 2 3 5" xfId="10593" xr:uid="{00000000-0005-0000-0000-0000D2CA0000}"/>
    <cellStyle name="Sub total 2 3 6" xfId="10594" xr:uid="{00000000-0005-0000-0000-0000D3CA0000}"/>
    <cellStyle name="Sub total 2 3 7" xfId="10595" xr:uid="{00000000-0005-0000-0000-0000D4CA0000}"/>
    <cellStyle name="Sub total 2 3 8" xfId="10596" xr:uid="{00000000-0005-0000-0000-0000D5CA0000}"/>
    <cellStyle name="Sub total 2 3 9" xfId="10597" xr:uid="{00000000-0005-0000-0000-0000D6CA0000}"/>
    <cellStyle name="Sub total 2 3_CR4_19" xfId="10598" xr:uid="{00000000-0005-0000-0000-0000D7CA0000}"/>
    <cellStyle name="Sub total 2 4" xfId="10599" xr:uid="{00000000-0005-0000-0000-0000D8CA0000}"/>
    <cellStyle name="Sub total 2 4 10" xfId="10600" xr:uid="{00000000-0005-0000-0000-0000D9CA0000}"/>
    <cellStyle name="Sub total 2 4 2" xfId="10601" xr:uid="{00000000-0005-0000-0000-0000DACA0000}"/>
    <cellStyle name="Sub total 2 4 3" xfId="10602" xr:uid="{00000000-0005-0000-0000-0000DBCA0000}"/>
    <cellStyle name="Sub total 2 4 4" xfId="10603" xr:uid="{00000000-0005-0000-0000-0000DCCA0000}"/>
    <cellStyle name="Sub total 2 4 5" xfId="10604" xr:uid="{00000000-0005-0000-0000-0000DDCA0000}"/>
    <cellStyle name="Sub total 2 4 6" xfId="10605" xr:uid="{00000000-0005-0000-0000-0000DECA0000}"/>
    <cellStyle name="Sub total 2 4 7" xfId="10606" xr:uid="{00000000-0005-0000-0000-0000DFCA0000}"/>
    <cellStyle name="Sub total 2 4 8" xfId="10607" xr:uid="{00000000-0005-0000-0000-0000E0CA0000}"/>
    <cellStyle name="Sub total 2 4 9" xfId="10608" xr:uid="{00000000-0005-0000-0000-0000E1CA0000}"/>
    <cellStyle name="Sub total 2 4_CR4_19" xfId="10609" xr:uid="{00000000-0005-0000-0000-0000E2CA0000}"/>
    <cellStyle name="Sub total 2 5" xfId="10610" xr:uid="{00000000-0005-0000-0000-0000E3CA0000}"/>
    <cellStyle name="Sub total 2 5 10" xfId="10611" xr:uid="{00000000-0005-0000-0000-0000E4CA0000}"/>
    <cellStyle name="Sub total 2 5 2" xfId="10612" xr:uid="{00000000-0005-0000-0000-0000E5CA0000}"/>
    <cellStyle name="Sub total 2 5 3" xfId="10613" xr:uid="{00000000-0005-0000-0000-0000E6CA0000}"/>
    <cellStyle name="Sub total 2 5 4" xfId="10614" xr:uid="{00000000-0005-0000-0000-0000E7CA0000}"/>
    <cellStyle name="Sub total 2 5 5" xfId="10615" xr:uid="{00000000-0005-0000-0000-0000E8CA0000}"/>
    <cellStyle name="Sub total 2 5 6" xfId="10616" xr:uid="{00000000-0005-0000-0000-0000E9CA0000}"/>
    <cellStyle name="Sub total 2 5 7" xfId="10617" xr:uid="{00000000-0005-0000-0000-0000EACA0000}"/>
    <cellStyle name="Sub total 2 5 8" xfId="10618" xr:uid="{00000000-0005-0000-0000-0000EBCA0000}"/>
    <cellStyle name="Sub total 2 5 9" xfId="10619" xr:uid="{00000000-0005-0000-0000-0000ECCA0000}"/>
    <cellStyle name="Sub total 2 5_CR4_19" xfId="10620" xr:uid="{00000000-0005-0000-0000-0000EDCA0000}"/>
    <cellStyle name="Sub total 2 6" xfId="10621" xr:uid="{00000000-0005-0000-0000-0000EECA0000}"/>
    <cellStyle name="Sub total 2 6 10" xfId="10622" xr:uid="{00000000-0005-0000-0000-0000EFCA0000}"/>
    <cellStyle name="Sub total 2 6 2" xfId="10623" xr:uid="{00000000-0005-0000-0000-0000F0CA0000}"/>
    <cellStyle name="Sub total 2 6 3" xfId="10624" xr:uid="{00000000-0005-0000-0000-0000F1CA0000}"/>
    <cellStyle name="Sub total 2 6 4" xfId="10625" xr:uid="{00000000-0005-0000-0000-0000F2CA0000}"/>
    <cellStyle name="Sub total 2 6 5" xfId="10626" xr:uid="{00000000-0005-0000-0000-0000F3CA0000}"/>
    <cellStyle name="Sub total 2 6 6" xfId="10627" xr:uid="{00000000-0005-0000-0000-0000F4CA0000}"/>
    <cellStyle name="Sub total 2 6 7" xfId="10628" xr:uid="{00000000-0005-0000-0000-0000F5CA0000}"/>
    <cellStyle name="Sub total 2 6 8" xfId="10629" xr:uid="{00000000-0005-0000-0000-0000F6CA0000}"/>
    <cellStyle name="Sub total 2 6 9" xfId="10630" xr:uid="{00000000-0005-0000-0000-0000F7CA0000}"/>
    <cellStyle name="Sub total 2 6_CR4_19" xfId="10631" xr:uid="{00000000-0005-0000-0000-0000F8CA0000}"/>
    <cellStyle name="Sub total 2 7" xfId="10632" xr:uid="{00000000-0005-0000-0000-0000F9CA0000}"/>
    <cellStyle name="Sub total 2 7 2" xfId="10633" xr:uid="{00000000-0005-0000-0000-0000FACA0000}"/>
    <cellStyle name="Sub total 2 7 3" xfId="10634" xr:uid="{00000000-0005-0000-0000-0000FBCA0000}"/>
    <cellStyle name="Sub total 2 7 4" xfId="10635" xr:uid="{00000000-0005-0000-0000-0000FCCA0000}"/>
    <cellStyle name="Sub total 2 7 5" xfId="10636" xr:uid="{00000000-0005-0000-0000-0000FDCA0000}"/>
    <cellStyle name="Sub total 2 7 6" xfId="10637" xr:uid="{00000000-0005-0000-0000-0000FECA0000}"/>
    <cellStyle name="Sub total 2 7 7" xfId="10638" xr:uid="{00000000-0005-0000-0000-0000FFCA0000}"/>
    <cellStyle name="Sub total 2 7 8" xfId="10639" xr:uid="{00000000-0005-0000-0000-000000CB0000}"/>
    <cellStyle name="Sub total 2 7 9" xfId="10640" xr:uid="{00000000-0005-0000-0000-000001CB0000}"/>
    <cellStyle name="Sub total 2 7_CR4_19" xfId="10641" xr:uid="{00000000-0005-0000-0000-000002CB0000}"/>
    <cellStyle name="Sub total 2 8" xfId="10642" xr:uid="{00000000-0005-0000-0000-000003CB0000}"/>
    <cellStyle name="Sub total 2 9" xfId="10643" xr:uid="{00000000-0005-0000-0000-000004CB0000}"/>
    <cellStyle name="Sub total 2_3. Chng in credit spreads" xfId="52300" xr:uid="{00000000-0005-0000-0000-000005CB0000}"/>
    <cellStyle name="Sub total 20" xfId="52301" xr:uid="{00000000-0005-0000-0000-000006CB0000}"/>
    <cellStyle name="Sub total 20 2" xfId="52302" xr:uid="{00000000-0005-0000-0000-000007CB0000}"/>
    <cellStyle name="Sub total 21" xfId="52303" xr:uid="{00000000-0005-0000-0000-000008CB0000}"/>
    <cellStyle name="Sub total 21 2" xfId="52304" xr:uid="{00000000-0005-0000-0000-000009CB0000}"/>
    <cellStyle name="Sub total 22" xfId="52305" xr:uid="{00000000-0005-0000-0000-00000ACB0000}"/>
    <cellStyle name="Sub total 22 2" xfId="52306" xr:uid="{00000000-0005-0000-0000-00000BCB0000}"/>
    <cellStyle name="Sub total 23" xfId="52307" xr:uid="{00000000-0005-0000-0000-00000CCB0000}"/>
    <cellStyle name="Sub total 23 2" xfId="52308" xr:uid="{00000000-0005-0000-0000-00000DCB0000}"/>
    <cellStyle name="Sub total 24" xfId="52309" xr:uid="{00000000-0005-0000-0000-00000ECB0000}"/>
    <cellStyle name="Sub total 24 2" xfId="52310" xr:uid="{00000000-0005-0000-0000-00000FCB0000}"/>
    <cellStyle name="Sub total 25" xfId="52311" xr:uid="{00000000-0005-0000-0000-000010CB0000}"/>
    <cellStyle name="Sub total 25 2" xfId="52312" xr:uid="{00000000-0005-0000-0000-000011CB0000}"/>
    <cellStyle name="Sub total 26" xfId="52313" xr:uid="{00000000-0005-0000-0000-000012CB0000}"/>
    <cellStyle name="Sub total 26 2" xfId="52314" xr:uid="{00000000-0005-0000-0000-000013CB0000}"/>
    <cellStyle name="Sub total 3" xfId="10644" xr:uid="{00000000-0005-0000-0000-000014CB0000}"/>
    <cellStyle name="Sub total 3 10" xfId="10645" xr:uid="{00000000-0005-0000-0000-000015CB0000}"/>
    <cellStyle name="Sub total 3 11" xfId="36779" xr:uid="{00000000-0005-0000-0000-000016CB0000}"/>
    <cellStyle name="Sub total 3 2" xfId="10646" xr:uid="{00000000-0005-0000-0000-000017CB0000}"/>
    <cellStyle name="Sub total 3 2 2" xfId="34866" xr:uid="{00000000-0005-0000-0000-000018CB0000}"/>
    <cellStyle name="Sub total 3 2 2 2" xfId="52315" xr:uid="{00000000-0005-0000-0000-000019CB0000}"/>
    <cellStyle name="Sub total 3 2 3" xfId="34867" xr:uid="{00000000-0005-0000-0000-00001ACB0000}"/>
    <cellStyle name="Sub total 3 2_3. Chng in credit spreads" xfId="52316" xr:uid="{00000000-0005-0000-0000-00001BCB0000}"/>
    <cellStyle name="Sub total 3 3" xfId="10647" xr:uid="{00000000-0005-0000-0000-00001CCB0000}"/>
    <cellStyle name="Sub total 3 3 2" xfId="52317" xr:uid="{00000000-0005-0000-0000-00001DCB0000}"/>
    <cellStyle name="Sub total 3 4" xfId="10648" xr:uid="{00000000-0005-0000-0000-00001ECB0000}"/>
    <cellStyle name="Sub total 3 5" xfId="10649" xr:uid="{00000000-0005-0000-0000-00001FCB0000}"/>
    <cellStyle name="Sub total 3 6" xfId="10650" xr:uid="{00000000-0005-0000-0000-000020CB0000}"/>
    <cellStyle name="Sub total 3 7" xfId="10651" xr:uid="{00000000-0005-0000-0000-000021CB0000}"/>
    <cellStyle name="Sub total 3 8" xfId="10652" xr:uid="{00000000-0005-0000-0000-000022CB0000}"/>
    <cellStyle name="Sub total 3 9" xfId="10653" xr:uid="{00000000-0005-0000-0000-000023CB0000}"/>
    <cellStyle name="Sub total 3_3. Chng in credit spreads" xfId="52318" xr:uid="{00000000-0005-0000-0000-000024CB0000}"/>
    <cellStyle name="Sub total 4" xfId="10654" xr:uid="{00000000-0005-0000-0000-000025CB0000}"/>
    <cellStyle name="Sub total 4 10" xfId="10655" xr:uid="{00000000-0005-0000-0000-000026CB0000}"/>
    <cellStyle name="Sub total 4 11" xfId="36421" xr:uid="{00000000-0005-0000-0000-000027CB0000}"/>
    <cellStyle name="Sub total 4 12" xfId="36007" xr:uid="{00000000-0005-0000-0000-000028CB0000}"/>
    <cellStyle name="Sub total 4 2" xfId="10656" xr:uid="{00000000-0005-0000-0000-000029CB0000}"/>
    <cellStyle name="Sub total 4 3" xfId="10657" xr:uid="{00000000-0005-0000-0000-00002ACB0000}"/>
    <cellStyle name="Sub total 4 4" xfId="10658" xr:uid="{00000000-0005-0000-0000-00002BCB0000}"/>
    <cellStyle name="Sub total 4 5" xfId="10659" xr:uid="{00000000-0005-0000-0000-00002CCB0000}"/>
    <cellStyle name="Sub total 4 6" xfId="10660" xr:uid="{00000000-0005-0000-0000-00002DCB0000}"/>
    <cellStyle name="Sub total 4 7" xfId="10661" xr:uid="{00000000-0005-0000-0000-00002ECB0000}"/>
    <cellStyle name="Sub total 4 8" xfId="10662" xr:uid="{00000000-0005-0000-0000-00002FCB0000}"/>
    <cellStyle name="Sub total 4 9" xfId="10663" xr:uid="{00000000-0005-0000-0000-000030CB0000}"/>
    <cellStyle name="Sub total 4_CR4_19" xfId="10664" xr:uid="{00000000-0005-0000-0000-000031CB0000}"/>
    <cellStyle name="Sub total 5" xfId="10665" xr:uid="{00000000-0005-0000-0000-000032CB0000}"/>
    <cellStyle name="Sub total 5 10" xfId="10666" xr:uid="{00000000-0005-0000-0000-000033CB0000}"/>
    <cellStyle name="Sub total 5 2" xfId="10667" xr:uid="{00000000-0005-0000-0000-000034CB0000}"/>
    <cellStyle name="Sub total 5 3" xfId="10668" xr:uid="{00000000-0005-0000-0000-000035CB0000}"/>
    <cellStyle name="Sub total 5 4" xfId="10669" xr:uid="{00000000-0005-0000-0000-000036CB0000}"/>
    <cellStyle name="Sub total 5 5" xfId="10670" xr:uid="{00000000-0005-0000-0000-000037CB0000}"/>
    <cellStyle name="Sub total 5 6" xfId="10671" xr:uid="{00000000-0005-0000-0000-000038CB0000}"/>
    <cellStyle name="Sub total 5 7" xfId="10672" xr:uid="{00000000-0005-0000-0000-000039CB0000}"/>
    <cellStyle name="Sub total 5 8" xfId="10673" xr:uid="{00000000-0005-0000-0000-00003ACB0000}"/>
    <cellStyle name="Sub total 5 9" xfId="10674" xr:uid="{00000000-0005-0000-0000-00003BCB0000}"/>
    <cellStyle name="Sub total 5_CR4_19" xfId="10675" xr:uid="{00000000-0005-0000-0000-00003CCB0000}"/>
    <cellStyle name="Sub total 6" xfId="10676" xr:uid="{00000000-0005-0000-0000-00003DCB0000}"/>
    <cellStyle name="Sub total 6 10" xfId="10677" xr:uid="{00000000-0005-0000-0000-00003ECB0000}"/>
    <cellStyle name="Sub total 6 2" xfId="10678" xr:uid="{00000000-0005-0000-0000-00003FCB0000}"/>
    <cellStyle name="Sub total 6 3" xfId="10679" xr:uid="{00000000-0005-0000-0000-000040CB0000}"/>
    <cellStyle name="Sub total 6 4" xfId="10680" xr:uid="{00000000-0005-0000-0000-000041CB0000}"/>
    <cellStyle name="Sub total 6 5" xfId="10681" xr:uid="{00000000-0005-0000-0000-000042CB0000}"/>
    <cellStyle name="Sub total 6 6" xfId="10682" xr:uid="{00000000-0005-0000-0000-000043CB0000}"/>
    <cellStyle name="Sub total 6 7" xfId="10683" xr:uid="{00000000-0005-0000-0000-000044CB0000}"/>
    <cellStyle name="Sub total 6 8" xfId="10684" xr:uid="{00000000-0005-0000-0000-000045CB0000}"/>
    <cellStyle name="Sub total 6 9" xfId="10685" xr:uid="{00000000-0005-0000-0000-000046CB0000}"/>
    <cellStyle name="Sub total 6_CR4_19" xfId="10686" xr:uid="{00000000-0005-0000-0000-000047CB0000}"/>
    <cellStyle name="Sub total 7" xfId="10687" xr:uid="{00000000-0005-0000-0000-000048CB0000}"/>
    <cellStyle name="Sub total 7 10" xfId="10688" xr:uid="{00000000-0005-0000-0000-000049CB0000}"/>
    <cellStyle name="Sub total 7 2" xfId="10689" xr:uid="{00000000-0005-0000-0000-00004ACB0000}"/>
    <cellStyle name="Sub total 7 3" xfId="10690" xr:uid="{00000000-0005-0000-0000-00004BCB0000}"/>
    <cellStyle name="Sub total 7 4" xfId="10691" xr:uid="{00000000-0005-0000-0000-00004CCB0000}"/>
    <cellStyle name="Sub total 7 5" xfId="10692" xr:uid="{00000000-0005-0000-0000-00004DCB0000}"/>
    <cellStyle name="Sub total 7 6" xfId="10693" xr:uid="{00000000-0005-0000-0000-00004ECB0000}"/>
    <cellStyle name="Sub total 7 7" xfId="10694" xr:uid="{00000000-0005-0000-0000-00004FCB0000}"/>
    <cellStyle name="Sub total 7 8" xfId="10695" xr:uid="{00000000-0005-0000-0000-000050CB0000}"/>
    <cellStyle name="Sub total 7 9" xfId="10696" xr:uid="{00000000-0005-0000-0000-000051CB0000}"/>
    <cellStyle name="Sub total 7_CR4_19" xfId="10697" xr:uid="{00000000-0005-0000-0000-000052CB0000}"/>
    <cellStyle name="Sub total 8" xfId="10698" xr:uid="{00000000-0005-0000-0000-000053CB0000}"/>
    <cellStyle name="Sub total 8 2" xfId="10699" xr:uid="{00000000-0005-0000-0000-000054CB0000}"/>
    <cellStyle name="Sub total 8 3" xfId="10700" xr:uid="{00000000-0005-0000-0000-000055CB0000}"/>
    <cellStyle name="Sub total 8 4" xfId="10701" xr:uid="{00000000-0005-0000-0000-000056CB0000}"/>
    <cellStyle name="Sub total 8 5" xfId="10702" xr:uid="{00000000-0005-0000-0000-000057CB0000}"/>
    <cellStyle name="Sub total 8 6" xfId="10703" xr:uid="{00000000-0005-0000-0000-000058CB0000}"/>
    <cellStyle name="Sub total 8 7" xfId="10704" xr:uid="{00000000-0005-0000-0000-000059CB0000}"/>
    <cellStyle name="Sub total 8 8" xfId="10705" xr:uid="{00000000-0005-0000-0000-00005ACB0000}"/>
    <cellStyle name="Sub total 8 9" xfId="10706" xr:uid="{00000000-0005-0000-0000-00005BCB0000}"/>
    <cellStyle name="Sub total 8_CR4_19" xfId="10707" xr:uid="{00000000-0005-0000-0000-00005CCB0000}"/>
    <cellStyle name="Sub total 9" xfId="10708" xr:uid="{00000000-0005-0000-0000-00005DCB0000}"/>
    <cellStyle name="Sub total 9 2" xfId="52319" xr:uid="{00000000-0005-0000-0000-00005ECB0000}"/>
    <cellStyle name="Sub total_1" xfId="52320" xr:uid="{00000000-0005-0000-0000-00005FCB0000}"/>
    <cellStyle name="Subtitle" xfId="34868" xr:uid="{00000000-0005-0000-0000-000060CB0000}"/>
    <cellStyle name="Subtitle 2" xfId="34869" xr:uid="{00000000-0005-0000-0000-000061CB0000}"/>
    <cellStyle name="Subtitle 2 2" xfId="34870" xr:uid="{00000000-0005-0000-0000-000062CB0000}"/>
    <cellStyle name="Subtitle 2 3" xfId="34871" xr:uid="{00000000-0005-0000-0000-000063CB0000}"/>
    <cellStyle name="Subtitle 2 4" xfId="52321" xr:uid="{00000000-0005-0000-0000-000064CB0000}"/>
    <cellStyle name="Subtitle 2_AVA DVA EL" xfId="34872" xr:uid="{00000000-0005-0000-0000-000065CB0000}"/>
    <cellStyle name="Subtitle 3" xfId="34873" xr:uid="{00000000-0005-0000-0000-000066CB0000}"/>
    <cellStyle name="Subtitle 4" xfId="34874" xr:uid="{00000000-0005-0000-0000-000067CB0000}"/>
    <cellStyle name="Subtitle_AVA DVA EL" xfId="34875" xr:uid="{00000000-0005-0000-0000-000068CB0000}"/>
    <cellStyle name="Suma" xfId="10709" xr:uid="{00000000-0005-0000-0000-000069CB0000}"/>
    <cellStyle name="Suma 2" xfId="10710" xr:uid="{00000000-0005-0000-0000-00006ACB0000}"/>
    <cellStyle name="Suma 2 10" xfId="10711" xr:uid="{00000000-0005-0000-0000-00006BCB0000}"/>
    <cellStyle name="Suma 2 11" xfId="10712" xr:uid="{00000000-0005-0000-0000-00006CCB0000}"/>
    <cellStyle name="Suma 2 12" xfId="36781" xr:uid="{00000000-0005-0000-0000-00006DCB0000}"/>
    <cellStyle name="Suma 2 2" xfId="10713" xr:uid="{00000000-0005-0000-0000-00006ECB0000}"/>
    <cellStyle name="Suma 2 3" xfId="10714" xr:uid="{00000000-0005-0000-0000-00006FCB0000}"/>
    <cellStyle name="Suma 2 4" xfId="10715" xr:uid="{00000000-0005-0000-0000-000070CB0000}"/>
    <cellStyle name="Suma 2 5" xfId="10716" xr:uid="{00000000-0005-0000-0000-000071CB0000}"/>
    <cellStyle name="Suma 2 6" xfId="10717" xr:uid="{00000000-0005-0000-0000-000072CB0000}"/>
    <cellStyle name="Suma 2 7" xfId="10718" xr:uid="{00000000-0005-0000-0000-000073CB0000}"/>
    <cellStyle name="Suma 2 8" xfId="10719" xr:uid="{00000000-0005-0000-0000-000074CB0000}"/>
    <cellStyle name="Suma 2 9" xfId="10720" xr:uid="{00000000-0005-0000-0000-000075CB0000}"/>
    <cellStyle name="Suma 2_AVA DVA EL" xfId="34876" xr:uid="{00000000-0005-0000-0000-000076CB0000}"/>
    <cellStyle name="Suma 3" xfId="10721" xr:uid="{00000000-0005-0000-0000-000077CB0000}"/>
    <cellStyle name="Suma 3 10" xfId="10722" xr:uid="{00000000-0005-0000-0000-000078CB0000}"/>
    <cellStyle name="Suma 3 11" xfId="10723" xr:uid="{00000000-0005-0000-0000-000079CB0000}"/>
    <cellStyle name="Suma 3 12" xfId="36537" xr:uid="{00000000-0005-0000-0000-00007ACB0000}"/>
    <cellStyle name="Suma 3 13" xfId="36764" xr:uid="{00000000-0005-0000-0000-00007BCB0000}"/>
    <cellStyle name="Suma 3 2" xfId="10724" xr:uid="{00000000-0005-0000-0000-00007CCB0000}"/>
    <cellStyle name="Suma 3 3" xfId="10725" xr:uid="{00000000-0005-0000-0000-00007DCB0000}"/>
    <cellStyle name="Suma 3 4" xfId="10726" xr:uid="{00000000-0005-0000-0000-00007ECB0000}"/>
    <cellStyle name="Suma 3 5" xfId="10727" xr:uid="{00000000-0005-0000-0000-00007FCB0000}"/>
    <cellStyle name="Suma 3 6" xfId="10728" xr:uid="{00000000-0005-0000-0000-000080CB0000}"/>
    <cellStyle name="Suma 3 7" xfId="10729" xr:uid="{00000000-0005-0000-0000-000081CB0000}"/>
    <cellStyle name="Suma 3 8" xfId="10730" xr:uid="{00000000-0005-0000-0000-000082CB0000}"/>
    <cellStyle name="Suma 3 9" xfId="10731" xr:uid="{00000000-0005-0000-0000-000083CB0000}"/>
    <cellStyle name="Suma 3_CR4_19" xfId="10732" xr:uid="{00000000-0005-0000-0000-000084CB0000}"/>
    <cellStyle name="Suma 4" xfId="10733" xr:uid="{00000000-0005-0000-0000-000085CB0000}"/>
    <cellStyle name="Suma 4 10" xfId="10734" xr:uid="{00000000-0005-0000-0000-000086CB0000}"/>
    <cellStyle name="Suma 4 11" xfId="10735" xr:uid="{00000000-0005-0000-0000-000087CB0000}"/>
    <cellStyle name="Suma 4 2" xfId="10736" xr:uid="{00000000-0005-0000-0000-000088CB0000}"/>
    <cellStyle name="Suma 4 3" xfId="10737" xr:uid="{00000000-0005-0000-0000-000089CB0000}"/>
    <cellStyle name="Suma 4 4" xfId="10738" xr:uid="{00000000-0005-0000-0000-00008ACB0000}"/>
    <cellStyle name="Suma 4 5" xfId="10739" xr:uid="{00000000-0005-0000-0000-00008BCB0000}"/>
    <cellStyle name="Suma 4 6" xfId="10740" xr:uid="{00000000-0005-0000-0000-00008CCB0000}"/>
    <cellStyle name="Suma 4 7" xfId="10741" xr:uid="{00000000-0005-0000-0000-00008DCB0000}"/>
    <cellStyle name="Suma 4 8" xfId="10742" xr:uid="{00000000-0005-0000-0000-00008ECB0000}"/>
    <cellStyle name="Suma 4 9" xfId="10743" xr:uid="{00000000-0005-0000-0000-00008FCB0000}"/>
    <cellStyle name="Suma 4_CR4_19" xfId="10744" xr:uid="{00000000-0005-0000-0000-000090CB0000}"/>
    <cellStyle name="Suma 5" xfId="10745" xr:uid="{00000000-0005-0000-0000-000091CB0000}"/>
    <cellStyle name="Suma 5 10" xfId="10746" xr:uid="{00000000-0005-0000-0000-000092CB0000}"/>
    <cellStyle name="Suma 5 11" xfId="10747" xr:uid="{00000000-0005-0000-0000-000093CB0000}"/>
    <cellStyle name="Suma 5 2" xfId="10748" xr:uid="{00000000-0005-0000-0000-000094CB0000}"/>
    <cellStyle name="Suma 5 3" xfId="10749" xr:uid="{00000000-0005-0000-0000-000095CB0000}"/>
    <cellStyle name="Suma 5 4" xfId="10750" xr:uid="{00000000-0005-0000-0000-000096CB0000}"/>
    <cellStyle name="Suma 5 5" xfId="10751" xr:uid="{00000000-0005-0000-0000-000097CB0000}"/>
    <cellStyle name="Suma 5 6" xfId="10752" xr:uid="{00000000-0005-0000-0000-000098CB0000}"/>
    <cellStyle name="Suma 5 7" xfId="10753" xr:uid="{00000000-0005-0000-0000-000099CB0000}"/>
    <cellStyle name="Suma 5 8" xfId="10754" xr:uid="{00000000-0005-0000-0000-00009ACB0000}"/>
    <cellStyle name="Suma 5 9" xfId="10755" xr:uid="{00000000-0005-0000-0000-00009BCB0000}"/>
    <cellStyle name="Suma 5_CR4_19" xfId="10756" xr:uid="{00000000-0005-0000-0000-00009CCB0000}"/>
    <cellStyle name="Suma 6" xfId="10757" xr:uid="{00000000-0005-0000-0000-00009DCB0000}"/>
    <cellStyle name="Suma 6 10" xfId="10758" xr:uid="{00000000-0005-0000-0000-00009ECB0000}"/>
    <cellStyle name="Suma 6 11" xfId="10759" xr:uid="{00000000-0005-0000-0000-00009FCB0000}"/>
    <cellStyle name="Suma 6 2" xfId="10760" xr:uid="{00000000-0005-0000-0000-0000A0CB0000}"/>
    <cellStyle name="Suma 6 3" xfId="10761" xr:uid="{00000000-0005-0000-0000-0000A1CB0000}"/>
    <cellStyle name="Suma 6 4" xfId="10762" xr:uid="{00000000-0005-0000-0000-0000A2CB0000}"/>
    <cellStyle name="Suma 6 5" xfId="10763" xr:uid="{00000000-0005-0000-0000-0000A3CB0000}"/>
    <cellStyle name="Suma 6 6" xfId="10764" xr:uid="{00000000-0005-0000-0000-0000A4CB0000}"/>
    <cellStyle name="Suma 6 7" xfId="10765" xr:uid="{00000000-0005-0000-0000-0000A5CB0000}"/>
    <cellStyle name="Suma 6 8" xfId="10766" xr:uid="{00000000-0005-0000-0000-0000A6CB0000}"/>
    <cellStyle name="Suma 6 9" xfId="10767" xr:uid="{00000000-0005-0000-0000-0000A7CB0000}"/>
    <cellStyle name="Suma 6_CR4_19" xfId="10768" xr:uid="{00000000-0005-0000-0000-0000A8CB0000}"/>
    <cellStyle name="Suma 7" xfId="10769" xr:uid="{00000000-0005-0000-0000-0000A9CB0000}"/>
    <cellStyle name="Suma 7 10" xfId="10770" xr:uid="{00000000-0005-0000-0000-0000AACB0000}"/>
    <cellStyle name="Suma 7 2" xfId="10771" xr:uid="{00000000-0005-0000-0000-0000ABCB0000}"/>
    <cellStyle name="Suma 7 3" xfId="10772" xr:uid="{00000000-0005-0000-0000-0000ACCB0000}"/>
    <cellStyle name="Suma 7 4" xfId="10773" xr:uid="{00000000-0005-0000-0000-0000ADCB0000}"/>
    <cellStyle name="Suma 7 5" xfId="10774" xr:uid="{00000000-0005-0000-0000-0000AECB0000}"/>
    <cellStyle name="Suma 7 6" xfId="10775" xr:uid="{00000000-0005-0000-0000-0000AFCB0000}"/>
    <cellStyle name="Suma 7 7" xfId="10776" xr:uid="{00000000-0005-0000-0000-0000B0CB0000}"/>
    <cellStyle name="Suma 7 8" xfId="10777" xr:uid="{00000000-0005-0000-0000-0000B1CB0000}"/>
    <cellStyle name="Suma 7 9" xfId="10778" xr:uid="{00000000-0005-0000-0000-0000B2CB0000}"/>
    <cellStyle name="Suma 7_CR4_19" xfId="10779" xr:uid="{00000000-0005-0000-0000-0000B3CB0000}"/>
    <cellStyle name="Suma 8" xfId="36456" xr:uid="{00000000-0005-0000-0000-0000B4CB0000}"/>
    <cellStyle name="Suma 9" xfId="36926" xr:uid="{00000000-0005-0000-0000-0000B5CB0000}"/>
    <cellStyle name="Suma_3. Chng in credit spreads" xfId="52322" xr:uid="{00000000-0005-0000-0000-0000B6CB0000}"/>
    <cellStyle name="Summa" xfId="10780" xr:uid="{00000000-0005-0000-0000-0000B7CB0000}"/>
    <cellStyle name="Summa 1 låst" xfId="34877" xr:uid="{00000000-0005-0000-0000-0000B8CB0000}"/>
    <cellStyle name="Summa 1 låst 2" xfId="34878" xr:uid="{00000000-0005-0000-0000-0000B9CB0000}"/>
    <cellStyle name="Summa 1 låst 3" xfId="34879" xr:uid="{00000000-0005-0000-0000-0000BACB0000}"/>
    <cellStyle name="Summa 1 låst 4" xfId="52323" xr:uid="{00000000-0005-0000-0000-0000BBCB0000}"/>
    <cellStyle name="Summa 1 låst_AVA DVA EL" xfId="34880" xr:uid="{00000000-0005-0000-0000-0000BCCB0000}"/>
    <cellStyle name="Summa 10" xfId="36927" xr:uid="{00000000-0005-0000-0000-0000BDCB0000}"/>
    <cellStyle name="Summa 2" xfId="10781" xr:uid="{00000000-0005-0000-0000-0000BECB0000}"/>
    <cellStyle name="Summa 2 2" xfId="10782" xr:uid="{00000000-0005-0000-0000-0000BFCB0000}"/>
    <cellStyle name="Summa 2 2 2" xfId="10783" xr:uid="{00000000-0005-0000-0000-0000C0CB0000}"/>
    <cellStyle name="Summa 2 2 3" xfId="10784" xr:uid="{00000000-0005-0000-0000-0000C1CB0000}"/>
    <cellStyle name="Summa 2 2 4" xfId="10785" xr:uid="{00000000-0005-0000-0000-0000C2CB0000}"/>
    <cellStyle name="Summa 2 2 5" xfId="10786" xr:uid="{00000000-0005-0000-0000-0000C3CB0000}"/>
    <cellStyle name="Summa 2 2 6" xfId="10787" xr:uid="{00000000-0005-0000-0000-0000C4CB0000}"/>
    <cellStyle name="Summa 2 2 7" xfId="10788" xr:uid="{00000000-0005-0000-0000-0000C5CB0000}"/>
    <cellStyle name="Summa 2 2_CR4_19" xfId="10789" xr:uid="{00000000-0005-0000-0000-0000C6CB0000}"/>
    <cellStyle name="Summa 2 3" xfId="10790" xr:uid="{00000000-0005-0000-0000-0000C7CB0000}"/>
    <cellStyle name="Summa 2 3 2" xfId="10791" xr:uid="{00000000-0005-0000-0000-0000C8CB0000}"/>
    <cellStyle name="Summa 2 3 3" xfId="10792" xr:uid="{00000000-0005-0000-0000-0000C9CB0000}"/>
    <cellStyle name="Summa 2 3 4" xfId="10793" xr:uid="{00000000-0005-0000-0000-0000CACB0000}"/>
    <cellStyle name="Summa 2 3 5" xfId="10794" xr:uid="{00000000-0005-0000-0000-0000CBCB0000}"/>
    <cellStyle name="Summa 2 3 6" xfId="10795" xr:uid="{00000000-0005-0000-0000-0000CCCB0000}"/>
    <cellStyle name="Summa 2 3 7" xfId="10796" xr:uid="{00000000-0005-0000-0000-0000CDCB0000}"/>
    <cellStyle name="Summa 2 3_CR4_19" xfId="10797" xr:uid="{00000000-0005-0000-0000-0000CECB0000}"/>
    <cellStyle name="Summa 2 4" xfId="10798" xr:uid="{00000000-0005-0000-0000-0000CFCB0000}"/>
    <cellStyle name="Summa 2 4 2" xfId="10799" xr:uid="{00000000-0005-0000-0000-0000D0CB0000}"/>
    <cellStyle name="Summa 2 4 3" xfId="10800" xr:uid="{00000000-0005-0000-0000-0000D1CB0000}"/>
    <cellStyle name="Summa 2 4 4" xfId="10801" xr:uid="{00000000-0005-0000-0000-0000D2CB0000}"/>
    <cellStyle name="Summa 2 4 5" xfId="10802" xr:uid="{00000000-0005-0000-0000-0000D3CB0000}"/>
    <cellStyle name="Summa 2 4 6" xfId="10803" xr:uid="{00000000-0005-0000-0000-0000D4CB0000}"/>
    <cellStyle name="Summa 2 4 7" xfId="10804" xr:uid="{00000000-0005-0000-0000-0000D5CB0000}"/>
    <cellStyle name="Summa 2 4_CR4_19" xfId="10805" xr:uid="{00000000-0005-0000-0000-0000D6CB0000}"/>
    <cellStyle name="Summa 2 5" xfId="10806" xr:uid="{00000000-0005-0000-0000-0000D7CB0000}"/>
    <cellStyle name="Summa 2 5 2" xfId="10807" xr:uid="{00000000-0005-0000-0000-0000D8CB0000}"/>
    <cellStyle name="Summa 2 5 3" xfId="10808" xr:uid="{00000000-0005-0000-0000-0000D9CB0000}"/>
    <cellStyle name="Summa 2 5 4" xfId="10809" xr:uid="{00000000-0005-0000-0000-0000DACB0000}"/>
    <cellStyle name="Summa 2 5 5" xfId="10810" xr:uid="{00000000-0005-0000-0000-0000DBCB0000}"/>
    <cellStyle name="Summa 2 5 6" xfId="10811" xr:uid="{00000000-0005-0000-0000-0000DCCB0000}"/>
    <cellStyle name="Summa 2 5 7" xfId="10812" xr:uid="{00000000-0005-0000-0000-0000DDCB0000}"/>
    <cellStyle name="Summa 2 5_CR4_19" xfId="10813" xr:uid="{00000000-0005-0000-0000-0000DECB0000}"/>
    <cellStyle name="Summa 2 6" xfId="10814" xr:uid="{00000000-0005-0000-0000-0000DFCB0000}"/>
    <cellStyle name="Summa 2 6 2" xfId="10815" xr:uid="{00000000-0005-0000-0000-0000E0CB0000}"/>
    <cellStyle name="Summa 2 6 3" xfId="10816" xr:uid="{00000000-0005-0000-0000-0000E1CB0000}"/>
    <cellStyle name="Summa 2 6 4" xfId="10817" xr:uid="{00000000-0005-0000-0000-0000E2CB0000}"/>
    <cellStyle name="Summa 2 6 5" xfId="10818" xr:uid="{00000000-0005-0000-0000-0000E3CB0000}"/>
    <cellStyle name="Summa 2 6 6" xfId="10819" xr:uid="{00000000-0005-0000-0000-0000E4CB0000}"/>
    <cellStyle name="Summa 2 6 7" xfId="10820" xr:uid="{00000000-0005-0000-0000-0000E5CB0000}"/>
    <cellStyle name="Summa 2 6_CR4_19" xfId="10821" xr:uid="{00000000-0005-0000-0000-0000E6CB0000}"/>
    <cellStyle name="Summa 2 7" xfId="10822" xr:uid="{00000000-0005-0000-0000-0000E7CB0000}"/>
    <cellStyle name="Summa 2 7 2" xfId="10823" xr:uid="{00000000-0005-0000-0000-0000E8CB0000}"/>
    <cellStyle name="Summa 2 7 3" xfId="10824" xr:uid="{00000000-0005-0000-0000-0000E9CB0000}"/>
    <cellStyle name="Summa 2 7 4" xfId="10825" xr:uid="{00000000-0005-0000-0000-0000EACB0000}"/>
    <cellStyle name="Summa 2 7 5" xfId="10826" xr:uid="{00000000-0005-0000-0000-0000EBCB0000}"/>
    <cellStyle name="Summa 2 7 6" xfId="10827" xr:uid="{00000000-0005-0000-0000-0000ECCB0000}"/>
    <cellStyle name="Summa 2 7_CR4_19" xfId="10828" xr:uid="{00000000-0005-0000-0000-0000EDCB0000}"/>
    <cellStyle name="Summa 2 8" xfId="10829" xr:uid="{00000000-0005-0000-0000-0000EECB0000}"/>
    <cellStyle name="Summa 2_CR4_19" xfId="10830" xr:uid="{00000000-0005-0000-0000-0000EFCB0000}"/>
    <cellStyle name="Summa 3" xfId="10831" xr:uid="{00000000-0005-0000-0000-0000F0CB0000}"/>
    <cellStyle name="Summa 3 2" xfId="10832" xr:uid="{00000000-0005-0000-0000-0000F1CB0000}"/>
    <cellStyle name="Summa 3 3" xfId="10833" xr:uid="{00000000-0005-0000-0000-0000F2CB0000}"/>
    <cellStyle name="Summa 3 4" xfId="10834" xr:uid="{00000000-0005-0000-0000-0000F3CB0000}"/>
    <cellStyle name="Summa 3 5" xfId="10835" xr:uid="{00000000-0005-0000-0000-0000F4CB0000}"/>
    <cellStyle name="Summa 3 6" xfId="10836" xr:uid="{00000000-0005-0000-0000-0000F5CB0000}"/>
    <cellStyle name="Summa 3 7" xfId="10837" xr:uid="{00000000-0005-0000-0000-0000F6CB0000}"/>
    <cellStyle name="Summa 3_CR4_19" xfId="10838" xr:uid="{00000000-0005-0000-0000-0000F7CB0000}"/>
    <cellStyle name="Summa 4" xfId="10839" xr:uid="{00000000-0005-0000-0000-0000F8CB0000}"/>
    <cellStyle name="Summa 4 2" xfId="10840" xr:uid="{00000000-0005-0000-0000-0000F9CB0000}"/>
    <cellStyle name="Summa 4 3" xfId="10841" xr:uid="{00000000-0005-0000-0000-0000FACB0000}"/>
    <cellStyle name="Summa 4 4" xfId="10842" xr:uid="{00000000-0005-0000-0000-0000FBCB0000}"/>
    <cellStyle name="Summa 4 5" xfId="10843" xr:uid="{00000000-0005-0000-0000-0000FCCB0000}"/>
    <cellStyle name="Summa 4 6" xfId="10844" xr:uid="{00000000-0005-0000-0000-0000FDCB0000}"/>
    <cellStyle name="Summa 4 7" xfId="10845" xr:uid="{00000000-0005-0000-0000-0000FECB0000}"/>
    <cellStyle name="Summa 4_CR4_19" xfId="10846" xr:uid="{00000000-0005-0000-0000-0000FFCB0000}"/>
    <cellStyle name="Summa 5" xfId="10847" xr:uid="{00000000-0005-0000-0000-000000CC0000}"/>
    <cellStyle name="Summa 5 2" xfId="10848" xr:uid="{00000000-0005-0000-0000-000001CC0000}"/>
    <cellStyle name="Summa 5 3" xfId="10849" xr:uid="{00000000-0005-0000-0000-000002CC0000}"/>
    <cellStyle name="Summa 5 4" xfId="10850" xr:uid="{00000000-0005-0000-0000-000003CC0000}"/>
    <cellStyle name="Summa 5 5" xfId="10851" xr:uid="{00000000-0005-0000-0000-000004CC0000}"/>
    <cellStyle name="Summa 5 6" xfId="10852" xr:uid="{00000000-0005-0000-0000-000005CC0000}"/>
    <cellStyle name="Summa 5 7" xfId="10853" xr:uid="{00000000-0005-0000-0000-000006CC0000}"/>
    <cellStyle name="Summa 5_CR4_19" xfId="10854" xr:uid="{00000000-0005-0000-0000-000007CC0000}"/>
    <cellStyle name="Summa 6" xfId="10855" xr:uid="{00000000-0005-0000-0000-000008CC0000}"/>
    <cellStyle name="Summa 6 2" xfId="10856" xr:uid="{00000000-0005-0000-0000-000009CC0000}"/>
    <cellStyle name="Summa 6 3" xfId="10857" xr:uid="{00000000-0005-0000-0000-00000ACC0000}"/>
    <cellStyle name="Summa 6 4" xfId="10858" xr:uid="{00000000-0005-0000-0000-00000BCC0000}"/>
    <cellStyle name="Summa 6 5" xfId="10859" xr:uid="{00000000-0005-0000-0000-00000CCC0000}"/>
    <cellStyle name="Summa 6 6" xfId="10860" xr:uid="{00000000-0005-0000-0000-00000DCC0000}"/>
    <cellStyle name="Summa 6 7" xfId="10861" xr:uid="{00000000-0005-0000-0000-00000ECC0000}"/>
    <cellStyle name="Summa 6_CR4_19" xfId="10862" xr:uid="{00000000-0005-0000-0000-00000FCC0000}"/>
    <cellStyle name="Summa 7" xfId="10863" xr:uid="{00000000-0005-0000-0000-000010CC0000}"/>
    <cellStyle name="Summa 7 2" xfId="10864" xr:uid="{00000000-0005-0000-0000-000011CC0000}"/>
    <cellStyle name="Summa 7 3" xfId="10865" xr:uid="{00000000-0005-0000-0000-000012CC0000}"/>
    <cellStyle name="Summa 7 4" xfId="10866" xr:uid="{00000000-0005-0000-0000-000013CC0000}"/>
    <cellStyle name="Summa 7 5" xfId="10867" xr:uid="{00000000-0005-0000-0000-000014CC0000}"/>
    <cellStyle name="Summa 7 6" xfId="10868" xr:uid="{00000000-0005-0000-0000-000015CC0000}"/>
    <cellStyle name="Summa 7 7" xfId="10869" xr:uid="{00000000-0005-0000-0000-000016CC0000}"/>
    <cellStyle name="Summa 7_CR4_19" xfId="10870" xr:uid="{00000000-0005-0000-0000-000017CC0000}"/>
    <cellStyle name="Summa 8" xfId="10871" xr:uid="{00000000-0005-0000-0000-000018CC0000}"/>
    <cellStyle name="Summa 8 2" xfId="10872" xr:uid="{00000000-0005-0000-0000-000019CC0000}"/>
    <cellStyle name="Summa 8 3" xfId="10873" xr:uid="{00000000-0005-0000-0000-00001ACC0000}"/>
    <cellStyle name="Summa 8 4" xfId="10874" xr:uid="{00000000-0005-0000-0000-00001BCC0000}"/>
    <cellStyle name="Summa 8 5" xfId="10875" xr:uid="{00000000-0005-0000-0000-00001CCC0000}"/>
    <cellStyle name="Summa 8 6" xfId="10876" xr:uid="{00000000-0005-0000-0000-00001DCC0000}"/>
    <cellStyle name="Summa 8_CR4_19" xfId="10877" xr:uid="{00000000-0005-0000-0000-00001ECC0000}"/>
    <cellStyle name="Summa 9" xfId="10878" xr:uid="{00000000-0005-0000-0000-00001FCC0000}"/>
    <cellStyle name="Summa_3. Chng in credit spreads" xfId="52324" xr:uid="{00000000-0005-0000-0000-000020CC0000}"/>
    <cellStyle name="Summa1 låst" xfId="34881" xr:uid="{00000000-0005-0000-0000-000021CC0000}"/>
    <cellStyle name="Summa1 låst 2" xfId="34882" xr:uid="{00000000-0005-0000-0000-000022CC0000}"/>
    <cellStyle name="Summa1 låst 3" xfId="34883" xr:uid="{00000000-0005-0000-0000-000023CC0000}"/>
    <cellStyle name="Summa1 låst 4" xfId="52325" xr:uid="{00000000-0005-0000-0000-000024CC0000}"/>
    <cellStyle name="Summa1 låst_AVA DVA EL" xfId="34884" xr:uid="{00000000-0005-0000-0000-000025CC0000}"/>
    <cellStyle name="sup2Date" xfId="10879" xr:uid="{00000000-0005-0000-0000-000026CC0000}"/>
    <cellStyle name="sup2Int" xfId="10880" xr:uid="{00000000-0005-0000-0000-000027CC0000}"/>
    <cellStyle name="sup2ParameterE" xfId="10881" xr:uid="{00000000-0005-0000-0000-000028CC0000}"/>
    <cellStyle name="sup2Percentage" xfId="10882" xr:uid="{00000000-0005-0000-0000-000029CC0000}"/>
    <cellStyle name="sup2PercentageL" xfId="10883" xr:uid="{00000000-0005-0000-0000-00002ACC0000}"/>
    <cellStyle name="sup2PercentageM" xfId="10884" xr:uid="{00000000-0005-0000-0000-00002BCC0000}"/>
    <cellStyle name="sup2Selection" xfId="10885" xr:uid="{00000000-0005-0000-0000-00002CCC0000}"/>
    <cellStyle name="sup2Text" xfId="10886" xr:uid="{00000000-0005-0000-0000-00002DCC0000}"/>
    <cellStyle name="sup3ParameterE" xfId="10887" xr:uid="{00000000-0005-0000-0000-00002ECC0000}"/>
    <cellStyle name="sup3Percentage" xfId="10888" xr:uid="{00000000-0005-0000-0000-00002FCC0000}"/>
    <cellStyle name="supDate" xfId="10889" xr:uid="{00000000-0005-0000-0000-000030CC0000}"/>
    <cellStyle name="supFloat" xfId="10890" xr:uid="{00000000-0005-0000-0000-000031CC0000}"/>
    <cellStyle name="supInt" xfId="10891" xr:uid="{00000000-0005-0000-0000-000032CC0000}"/>
    <cellStyle name="supParameterE" xfId="10892" xr:uid="{00000000-0005-0000-0000-000033CC0000}"/>
    <cellStyle name="supParameterS" xfId="10893" xr:uid="{00000000-0005-0000-0000-000034CC0000}"/>
    <cellStyle name="supPD" xfId="10894" xr:uid="{00000000-0005-0000-0000-000035CC0000}"/>
    <cellStyle name="supPercentage" xfId="10895" xr:uid="{00000000-0005-0000-0000-000036CC0000}"/>
    <cellStyle name="supPercentageL" xfId="10896" xr:uid="{00000000-0005-0000-0000-000037CC0000}"/>
    <cellStyle name="supPercentageM" xfId="10897" xr:uid="{00000000-0005-0000-0000-000038CC0000}"/>
    <cellStyle name="supSelection" xfId="10898" xr:uid="{00000000-0005-0000-0000-000039CC0000}"/>
    <cellStyle name="supText" xfId="10899" xr:uid="{00000000-0005-0000-0000-00003ACC0000}"/>
    <cellStyle name="Susietas langelis" xfId="10900" xr:uid="{00000000-0005-0000-0000-00003BCC0000}"/>
    <cellStyle name="Susietas langelis 2" xfId="34885" xr:uid="{00000000-0005-0000-0000-00003CCC0000}"/>
    <cellStyle name="Susietas langelis_A02" xfId="55743" xr:uid="{082FC062-23F5-4EDC-B7A0-BAAD343FE386}"/>
    <cellStyle name="SwitchCell" xfId="34886" xr:uid="{00000000-0005-0000-0000-00003ECC0000}"/>
    <cellStyle name="SwitchCell 2" xfId="34887" xr:uid="{00000000-0005-0000-0000-00003FCC0000}"/>
    <cellStyle name="SwitchCell 3" xfId="34888" xr:uid="{00000000-0005-0000-0000-000040CC0000}"/>
    <cellStyle name="SwitchCell_AVA DVA EL" xfId="34889" xr:uid="{00000000-0005-0000-0000-000041CC0000}"/>
    <cellStyle name="Számítás" xfId="10901" xr:uid="{00000000-0005-0000-0000-000042CC0000}"/>
    <cellStyle name="Számítás 2" xfId="10902" xr:uid="{00000000-0005-0000-0000-000043CC0000}"/>
    <cellStyle name="Számítás 2 10" xfId="10903" xr:uid="{00000000-0005-0000-0000-000044CC0000}"/>
    <cellStyle name="Számítás 2 11" xfId="10904" xr:uid="{00000000-0005-0000-0000-000045CC0000}"/>
    <cellStyle name="Számítás 2 12" xfId="36782" xr:uid="{00000000-0005-0000-0000-000046CC0000}"/>
    <cellStyle name="Számítás 2 2" xfId="10905" xr:uid="{00000000-0005-0000-0000-000047CC0000}"/>
    <cellStyle name="Számítás 2 3" xfId="10906" xr:uid="{00000000-0005-0000-0000-000048CC0000}"/>
    <cellStyle name="Számítás 2 4" xfId="10907" xr:uid="{00000000-0005-0000-0000-000049CC0000}"/>
    <cellStyle name="Számítás 2 5" xfId="10908" xr:uid="{00000000-0005-0000-0000-00004ACC0000}"/>
    <cellStyle name="Számítás 2 6" xfId="10909" xr:uid="{00000000-0005-0000-0000-00004BCC0000}"/>
    <cellStyle name="Számítás 2 7" xfId="10910" xr:uid="{00000000-0005-0000-0000-00004CCC0000}"/>
    <cellStyle name="Számítás 2 8" xfId="10911" xr:uid="{00000000-0005-0000-0000-00004DCC0000}"/>
    <cellStyle name="Számítás 2 9" xfId="10912" xr:uid="{00000000-0005-0000-0000-00004ECC0000}"/>
    <cellStyle name="Számítás 2_CR4_19" xfId="10913" xr:uid="{00000000-0005-0000-0000-00004FCC0000}"/>
    <cellStyle name="Számítás 3" xfId="10914" xr:uid="{00000000-0005-0000-0000-000050CC0000}"/>
    <cellStyle name="Számítás 3 10" xfId="10915" xr:uid="{00000000-0005-0000-0000-000051CC0000}"/>
    <cellStyle name="Számítás 3 11" xfId="10916" xr:uid="{00000000-0005-0000-0000-000052CC0000}"/>
    <cellStyle name="Számítás 3 12" xfId="36535" xr:uid="{00000000-0005-0000-0000-000053CC0000}"/>
    <cellStyle name="Számítás 3 13" xfId="36762" xr:uid="{00000000-0005-0000-0000-000054CC0000}"/>
    <cellStyle name="Számítás 3 2" xfId="10917" xr:uid="{00000000-0005-0000-0000-000055CC0000}"/>
    <cellStyle name="Számítás 3 3" xfId="10918" xr:uid="{00000000-0005-0000-0000-000056CC0000}"/>
    <cellStyle name="Számítás 3 4" xfId="10919" xr:uid="{00000000-0005-0000-0000-000057CC0000}"/>
    <cellStyle name="Számítás 3 5" xfId="10920" xr:uid="{00000000-0005-0000-0000-000058CC0000}"/>
    <cellStyle name="Számítás 3 6" xfId="10921" xr:uid="{00000000-0005-0000-0000-000059CC0000}"/>
    <cellStyle name="Számítás 3 7" xfId="10922" xr:uid="{00000000-0005-0000-0000-00005ACC0000}"/>
    <cellStyle name="Számítás 3 8" xfId="10923" xr:uid="{00000000-0005-0000-0000-00005BCC0000}"/>
    <cellStyle name="Számítás 3 9" xfId="10924" xr:uid="{00000000-0005-0000-0000-00005CCC0000}"/>
    <cellStyle name="Számítás 3_CR4_19" xfId="10925" xr:uid="{00000000-0005-0000-0000-00005DCC0000}"/>
    <cellStyle name="Számítás 4" xfId="10926" xr:uid="{00000000-0005-0000-0000-00005ECC0000}"/>
    <cellStyle name="Számítás 4 10" xfId="10927" xr:uid="{00000000-0005-0000-0000-00005FCC0000}"/>
    <cellStyle name="Számítás 4 11" xfId="10928" xr:uid="{00000000-0005-0000-0000-000060CC0000}"/>
    <cellStyle name="Számítás 4 2" xfId="10929" xr:uid="{00000000-0005-0000-0000-000061CC0000}"/>
    <cellStyle name="Számítás 4 3" xfId="10930" xr:uid="{00000000-0005-0000-0000-000062CC0000}"/>
    <cellStyle name="Számítás 4 4" xfId="10931" xr:uid="{00000000-0005-0000-0000-000063CC0000}"/>
    <cellStyle name="Számítás 4 5" xfId="10932" xr:uid="{00000000-0005-0000-0000-000064CC0000}"/>
    <cellStyle name="Számítás 4 6" xfId="10933" xr:uid="{00000000-0005-0000-0000-000065CC0000}"/>
    <cellStyle name="Számítás 4 7" xfId="10934" xr:uid="{00000000-0005-0000-0000-000066CC0000}"/>
    <cellStyle name="Számítás 4 8" xfId="10935" xr:uid="{00000000-0005-0000-0000-000067CC0000}"/>
    <cellStyle name="Számítás 4 9" xfId="10936" xr:uid="{00000000-0005-0000-0000-000068CC0000}"/>
    <cellStyle name="Számítás 4_CR4_19" xfId="10937" xr:uid="{00000000-0005-0000-0000-000069CC0000}"/>
    <cellStyle name="Számítás 5" xfId="10938" xr:uid="{00000000-0005-0000-0000-00006ACC0000}"/>
    <cellStyle name="Számítás 5 10" xfId="10939" xr:uid="{00000000-0005-0000-0000-00006BCC0000}"/>
    <cellStyle name="Számítás 5 11" xfId="10940" xr:uid="{00000000-0005-0000-0000-00006CCC0000}"/>
    <cellStyle name="Számítás 5 2" xfId="10941" xr:uid="{00000000-0005-0000-0000-00006DCC0000}"/>
    <cellStyle name="Számítás 5 3" xfId="10942" xr:uid="{00000000-0005-0000-0000-00006ECC0000}"/>
    <cellStyle name="Számítás 5 4" xfId="10943" xr:uid="{00000000-0005-0000-0000-00006FCC0000}"/>
    <cellStyle name="Számítás 5 5" xfId="10944" xr:uid="{00000000-0005-0000-0000-000070CC0000}"/>
    <cellStyle name="Számítás 5 6" xfId="10945" xr:uid="{00000000-0005-0000-0000-000071CC0000}"/>
    <cellStyle name="Számítás 5 7" xfId="10946" xr:uid="{00000000-0005-0000-0000-000072CC0000}"/>
    <cellStyle name="Számítás 5 8" xfId="10947" xr:uid="{00000000-0005-0000-0000-000073CC0000}"/>
    <cellStyle name="Számítás 5 9" xfId="10948" xr:uid="{00000000-0005-0000-0000-000074CC0000}"/>
    <cellStyle name="Számítás 5_CR4_19" xfId="10949" xr:uid="{00000000-0005-0000-0000-000075CC0000}"/>
    <cellStyle name="Számítás 6" xfId="10950" xr:uid="{00000000-0005-0000-0000-000076CC0000}"/>
    <cellStyle name="Számítás 6 10" xfId="10951" xr:uid="{00000000-0005-0000-0000-000077CC0000}"/>
    <cellStyle name="Számítás 6 11" xfId="10952" xr:uid="{00000000-0005-0000-0000-000078CC0000}"/>
    <cellStyle name="Számítás 6 2" xfId="10953" xr:uid="{00000000-0005-0000-0000-000079CC0000}"/>
    <cellStyle name="Számítás 6 3" xfId="10954" xr:uid="{00000000-0005-0000-0000-00007ACC0000}"/>
    <cellStyle name="Számítás 6 4" xfId="10955" xr:uid="{00000000-0005-0000-0000-00007BCC0000}"/>
    <cellStyle name="Számítás 6 5" xfId="10956" xr:uid="{00000000-0005-0000-0000-00007CCC0000}"/>
    <cellStyle name="Számítás 6 6" xfId="10957" xr:uid="{00000000-0005-0000-0000-00007DCC0000}"/>
    <cellStyle name="Számítás 6 7" xfId="10958" xr:uid="{00000000-0005-0000-0000-00007ECC0000}"/>
    <cellStyle name="Számítás 6 8" xfId="10959" xr:uid="{00000000-0005-0000-0000-00007FCC0000}"/>
    <cellStyle name="Számítás 6 9" xfId="10960" xr:uid="{00000000-0005-0000-0000-000080CC0000}"/>
    <cellStyle name="Számítás 6_CR4_19" xfId="10961" xr:uid="{00000000-0005-0000-0000-000081CC0000}"/>
    <cellStyle name="Számítás 7" xfId="10962" xr:uid="{00000000-0005-0000-0000-000082CC0000}"/>
    <cellStyle name="Számítás 7 10" xfId="10963" xr:uid="{00000000-0005-0000-0000-000083CC0000}"/>
    <cellStyle name="Számítás 7 2" xfId="10964" xr:uid="{00000000-0005-0000-0000-000084CC0000}"/>
    <cellStyle name="Számítás 7 3" xfId="10965" xr:uid="{00000000-0005-0000-0000-000085CC0000}"/>
    <cellStyle name="Számítás 7 4" xfId="10966" xr:uid="{00000000-0005-0000-0000-000086CC0000}"/>
    <cellStyle name="Számítás 7 5" xfId="10967" xr:uid="{00000000-0005-0000-0000-000087CC0000}"/>
    <cellStyle name="Számítás 7 6" xfId="10968" xr:uid="{00000000-0005-0000-0000-000088CC0000}"/>
    <cellStyle name="Számítás 7 7" xfId="10969" xr:uid="{00000000-0005-0000-0000-000089CC0000}"/>
    <cellStyle name="Számítás 7 8" xfId="10970" xr:uid="{00000000-0005-0000-0000-00008ACC0000}"/>
    <cellStyle name="Számítás 7 9" xfId="10971" xr:uid="{00000000-0005-0000-0000-00008BCC0000}"/>
    <cellStyle name="Számítás 7_CR4_19" xfId="10972" xr:uid="{00000000-0005-0000-0000-00008CCC0000}"/>
    <cellStyle name="Számítás 8" xfId="36454" xr:uid="{00000000-0005-0000-0000-00008DCC0000}"/>
    <cellStyle name="Számítás_A02" xfId="55744" xr:uid="{9544AA6E-FA68-49C6-9688-3DF5347704E2}"/>
    <cellStyle name="Tabelltittel" xfId="10973" xr:uid="{00000000-0005-0000-0000-00008FCC0000}"/>
    <cellStyle name="Tabelltittel 2" xfId="34890" xr:uid="{00000000-0005-0000-0000-000090CC0000}"/>
    <cellStyle name="Tabelltittel 3" xfId="52326" xr:uid="{00000000-0005-0000-0000-000091CC0000}"/>
    <cellStyle name="Tabelltittel_AVA DVA EL" xfId="34891" xr:uid="{00000000-0005-0000-0000-000092CC0000}"/>
    <cellStyle name="Table Col Head" xfId="34892" xr:uid="{00000000-0005-0000-0000-000093CC0000}"/>
    <cellStyle name="Table Col Head 2" xfId="34893" xr:uid="{00000000-0005-0000-0000-000094CC0000}"/>
    <cellStyle name="Table Col Head 3" xfId="34894" xr:uid="{00000000-0005-0000-0000-000095CC0000}"/>
    <cellStyle name="Table Col Head_AVA DVA EL" xfId="34895" xr:uid="{00000000-0005-0000-0000-000096CC0000}"/>
    <cellStyle name="Table end" xfId="10974" xr:uid="{00000000-0005-0000-0000-000097CC0000}"/>
    <cellStyle name="Table end 2" xfId="10975" xr:uid="{00000000-0005-0000-0000-000098CC0000}"/>
    <cellStyle name="Table end 2 2" xfId="34896" xr:uid="{00000000-0005-0000-0000-000099CC0000}"/>
    <cellStyle name="Table end 2 2 2" xfId="36565" xr:uid="{00000000-0005-0000-0000-00009ACC0000}"/>
    <cellStyle name="Table end 2_3. Chng in credit spreads" xfId="52327" xr:uid="{00000000-0005-0000-0000-00009BCC0000}"/>
    <cellStyle name="Table end 3" xfId="34897" xr:uid="{00000000-0005-0000-0000-00009CCC0000}"/>
    <cellStyle name="Table end 3 2" xfId="34898" xr:uid="{00000000-0005-0000-0000-00009DCC0000}"/>
    <cellStyle name="Table end 3 2 2" xfId="34899" xr:uid="{00000000-0005-0000-0000-00009ECC0000}"/>
    <cellStyle name="Table end 3 2 3" xfId="34900" xr:uid="{00000000-0005-0000-0000-00009FCC0000}"/>
    <cellStyle name="Table end 3 2_AVA DVA EL" xfId="34901" xr:uid="{00000000-0005-0000-0000-0000A0CC0000}"/>
    <cellStyle name="Table end 3 3" xfId="34902" xr:uid="{00000000-0005-0000-0000-0000A1CC0000}"/>
    <cellStyle name="Table end 3 4" xfId="34903" xr:uid="{00000000-0005-0000-0000-0000A2CC0000}"/>
    <cellStyle name="Table end 3 5" xfId="36564" xr:uid="{00000000-0005-0000-0000-0000A3CC0000}"/>
    <cellStyle name="Table end 3 6" xfId="36783" xr:uid="{00000000-0005-0000-0000-0000A4CC0000}"/>
    <cellStyle name="Table end 3_3. Chng in credit spreads" xfId="52328" xr:uid="{00000000-0005-0000-0000-0000A5CC0000}"/>
    <cellStyle name="Table end 4" xfId="34904" xr:uid="{00000000-0005-0000-0000-0000A6CC0000}"/>
    <cellStyle name="Table end_1" xfId="52329" xr:uid="{00000000-0005-0000-0000-0000A7CC0000}"/>
    <cellStyle name="Table head" xfId="10976" xr:uid="{00000000-0005-0000-0000-0000A8CC0000}"/>
    <cellStyle name="Table head 10" xfId="10977" xr:uid="{00000000-0005-0000-0000-0000A9CC0000}"/>
    <cellStyle name="Table head 11" xfId="36928" xr:uid="{00000000-0005-0000-0000-0000AACC0000}"/>
    <cellStyle name="Table head 2" xfId="10978" xr:uid="{00000000-0005-0000-0000-0000ABCC0000}"/>
    <cellStyle name="Table head 2 10" xfId="36929" xr:uid="{00000000-0005-0000-0000-0000ACCC0000}"/>
    <cellStyle name="Table head 2 2" xfId="10979" xr:uid="{00000000-0005-0000-0000-0000ADCC0000}"/>
    <cellStyle name="Table head 2 2 2" xfId="10980" xr:uid="{00000000-0005-0000-0000-0000AECC0000}"/>
    <cellStyle name="Table head 2 2 2 2" xfId="10981" xr:uid="{00000000-0005-0000-0000-0000AFCC0000}"/>
    <cellStyle name="Table head 2 2 2 3" xfId="10982" xr:uid="{00000000-0005-0000-0000-0000B0CC0000}"/>
    <cellStyle name="Table head 2 2 2 4" xfId="10983" xr:uid="{00000000-0005-0000-0000-0000B1CC0000}"/>
    <cellStyle name="Table head 2 2 2 5" xfId="10984" xr:uid="{00000000-0005-0000-0000-0000B2CC0000}"/>
    <cellStyle name="Table head 2 2 2 6" xfId="10985" xr:uid="{00000000-0005-0000-0000-0000B3CC0000}"/>
    <cellStyle name="Table head 2 2 2 7" xfId="10986" xr:uid="{00000000-0005-0000-0000-0000B4CC0000}"/>
    <cellStyle name="Table head 2 2 2_CR4_19" xfId="10987" xr:uid="{00000000-0005-0000-0000-0000B5CC0000}"/>
    <cellStyle name="Table head 2 2 3" xfId="10988" xr:uid="{00000000-0005-0000-0000-0000B6CC0000}"/>
    <cellStyle name="Table head 2 2 3 2" xfId="10989" xr:uid="{00000000-0005-0000-0000-0000B7CC0000}"/>
    <cellStyle name="Table head 2 2 3 3" xfId="10990" xr:uid="{00000000-0005-0000-0000-0000B8CC0000}"/>
    <cellStyle name="Table head 2 2 3 4" xfId="10991" xr:uid="{00000000-0005-0000-0000-0000B9CC0000}"/>
    <cellStyle name="Table head 2 2 3 5" xfId="10992" xr:uid="{00000000-0005-0000-0000-0000BACC0000}"/>
    <cellStyle name="Table head 2 2 3 6" xfId="10993" xr:uid="{00000000-0005-0000-0000-0000BBCC0000}"/>
    <cellStyle name="Table head 2 2 3 7" xfId="10994" xr:uid="{00000000-0005-0000-0000-0000BCCC0000}"/>
    <cellStyle name="Table head 2 2 3_CR4_19" xfId="10995" xr:uid="{00000000-0005-0000-0000-0000BDCC0000}"/>
    <cellStyle name="Table head 2 2 4" xfId="10996" xr:uid="{00000000-0005-0000-0000-0000BECC0000}"/>
    <cellStyle name="Table head 2 2 4 2" xfId="10997" xr:uid="{00000000-0005-0000-0000-0000BFCC0000}"/>
    <cellStyle name="Table head 2 2 4 3" xfId="10998" xr:uid="{00000000-0005-0000-0000-0000C0CC0000}"/>
    <cellStyle name="Table head 2 2 4 4" xfId="10999" xr:uid="{00000000-0005-0000-0000-0000C1CC0000}"/>
    <cellStyle name="Table head 2 2 4 5" xfId="11000" xr:uid="{00000000-0005-0000-0000-0000C2CC0000}"/>
    <cellStyle name="Table head 2 2 4 6" xfId="11001" xr:uid="{00000000-0005-0000-0000-0000C3CC0000}"/>
    <cellStyle name="Table head 2 2 4 7" xfId="11002" xr:uid="{00000000-0005-0000-0000-0000C4CC0000}"/>
    <cellStyle name="Table head 2 2 4_CR4_19" xfId="11003" xr:uid="{00000000-0005-0000-0000-0000C5CC0000}"/>
    <cellStyle name="Table head 2 2 5" xfId="11004" xr:uid="{00000000-0005-0000-0000-0000C6CC0000}"/>
    <cellStyle name="Table head 2 2 5 2" xfId="11005" xr:uid="{00000000-0005-0000-0000-0000C7CC0000}"/>
    <cellStyle name="Table head 2 2 5 3" xfId="11006" xr:uid="{00000000-0005-0000-0000-0000C8CC0000}"/>
    <cellStyle name="Table head 2 2 5 4" xfId="11007" xr:uid="{00000000-0005-0000-0000-0000C9CC0000}"/>
    <cellStyle name="Table head 2 2 5 5" xfId="11008" xr:uid="{00000000-0005-0000-0000-0000CACC0000}"/>
    <cellStyle name="Table head 2 2 5 6" xfId="11009" xr:uid="{00000000-0005-0000-0000-0000CBCC0000}"/>
    <cellStyle name="Table head 2 2 5 7" xfId="11010" xr:uid="{00000000-0005-0000-0000-0000CCCC0000}"/>
    <cellStyle name="Table head 2 2 5_CR4_19" xfId="11011" xr:uid="{00000000-0005-0000-0000-0000CDCC0000}"/>
    <cellStyle name="Table head 2 2 6" xfId="11012" xr:uid="{00000000-0005-0000-0000-0000CECC0000}"/>
    <cellStyle name="Table head 2 2 6 2" xfId="11013" xr:uid="{00000000-0005-0000-0000-0000CFCC0000}"/>
    <cellStyle name="Table head 2 2 6 3" xfId="11014" xr:uid="{00000000-0005-0000-0000-0000D0CC0000}"/>
    <cellStyle name="Table head 2 2 6 4" xfId="11015" xr:uid="{00000000-0005-0000-0000-0000D1CC0000}"/>
    <cellStyle name="Table head 2 2 6 5" xfId="11016" xr:uid="{00000000-0005-0000-0000-0000D2CC0000}"/>
    <cellStyle name="Table head 2 2 6 6" xfId="11017" xr:uid="{00000000-0005-0000-0000-0000D3CC0000}"/>
    <cellStyle name="Table head 2 2 6 7" xfId="11018" xr:uid="{00000000-0005-0000-0000-0000D4CC0000}"/>
    <cellStyle name="Table head 2 2 6_CR4_19" xfId="11019" xr:uid="{00000000-0005-0000-0000-0000D5CC0000}"/>
    <cellStyle name="Table head 2 2 7" xfId="11020" xr:uid="{00000000-0005-0000-0000-0000D6CC0000}"/>
    <cellStyle name="Table head 2 2 7 2" xfId="11021" xr:uid="{00000000-0005-0000-0000-0000D7CC0000}"/>
    <cellStyle name="Table head 2 2 7 3" xfId="11022" xr:uid="{00000000-0005-0000-0000-0000D8CC0000}"/>
    <cellStyle name="Table head 2 2 7 4" xfId="11023" xr:uid="{00000000-0005-0000-0000-0000D9CC0000}"/>
    <cellStyle name="Table head 2 2 7 5" xfId="11024" xr:uid="{00000000-0005-0000-0000-0000DACC0000}"/>
    <cellStyle name="Table head 2 2 7 6" xfId="11025" xr:uid="{00000000-0005-0000-0000-0000DBCC0000}"/>
    <cellStyle name="Table head 2 2 7_CR4_19" xfId="11026" xr:uid="{00000000-0005-0000-0000-0000DCCC0000}"/>
    <cellStyle name="Table head 2 2 8" xfId="11027" xr:uid="{00000000-0005-0000-0000-0000DDCC0000}"/>
    <cellStyle name="Table head 2 2_3. Chng in credit spreads" xfId="52330" xr:uid="{00000000-0005-0000-0000-0000DECC0000}"/>
    <cellStyle name="Table head 2 3" xfId="11028" xr:uid="{00000000-0005-0000-0000-0000DFCC0000}"/>
    <cellStyle name="Table head 2 3 2" xfId="11029" xr:uid="{00000000-0005-0000-0000-0000E0CC0000}"/>
    <cellStyle name="Table head 2 3 3" xfId="11030" xr:uid="{00000000-0005-0000-0000-0000E1CC0000}"/>
    <cellStyle name="Table head 2 3 4" xfId="11031" xr:uid="{00000000-0005-0000-0000-0000E2CC0000}"/>
    <cellStyle name="Table head 2 3 5" xfId="11032" xr:uid="{00000000-0005-0000-0000-0000E3CC0000}"/>
    <cellStyle name="Table head 2 3 6" xfId="11033" xr:uid="{00000000-0005-0000-0000-0000E4CC0000}"/>
    <cellStyle name="Table head 2 3 7" xfId="11034" xr:uid="{00000000-0005-0000-0000-0000E5CC0000}"/>
    <cellStyle name="Table head 2 3_CR4_19" xfId="11035" xr:uid="{00000000-0005-0000-0000-0000E6CC0000}"/>
    <cellStyle name="Table head 2 4" xfId="11036" xr:uid="{00000000-0005-0000-0000-0000E7CC0000}"/>
    <cellStyle name="Table head 2 4 2" xfId="11037" xr:uid="{00000000-0005-0000-0000-0000E8CC0000}"/>
    <cellStyle name="Table head 2 4 3" xfId="11038" xr:uid="{00000000-0005-0000-0000-0000E9CC0000}"/>
    <cellStyle name="Table head 2 4 4" xfId="11039" xr:uid="{00000000-0005-0000-0000-0000EACC0000}"/>
    <cellStyle name="Table head 2 4 5" xfId="11040" xr:uid="{00000000-0005-0000-0000-0000EBCC0000}"/>
    <cellStyle name="Table head 2 4 6" xfId="11041" xr:uid="{00000000-0005-0000-0000-0000ECCC0000}"/>
    <cellStyle name="Table head 2 4 7" xfId="11042" xr:uid="{00000000-0005-0000-0000-0000EDCC0000}"/>
    <cellStyle name="Table head 2 4_CR4_19" xfId="11043" xr:uid="{00000000-0005-0000-0000-0000EECC0000}"/>
    <cellStyle name="Table head 2 5" xfId="11044" xr:uid="{00000000-0005-0000-0000-0000EFCC0000}"/>
    <cellStyle name="Table head 2 5 2" xfId="11045" xr:uid="{00000000-0005-0000-0000-0000F0CC0000}"/>
    <cellStyle name="Table head 2 5 3" xfId="11046" xr:uid="{00000000-0005-0000-0000-0000F1CC0000}"/>
    <cellStyle name="Table head 2 5 4" xfId="11047" xr:uid="{00000000-0005-0000-0000-0000F2CC0000}"/>
    <cellStyle name="Table head 2 5 5" xfId="11048" xr:uid="{00000000-0005-0000-0000-0000F3CC0000}"/>
    <cellStyle name="Table head 2 5 6" xfId="11049" xr:uid="{00000000-0005-0000-0000-0000F4CC0000}"/>
    <cellStyle name="Table head 2 5 7" xfId="11050" xr:uid="{00000000-0005-0000-0000-0000F5CC0000}"/>
    <cellStyle name="Table head 2 5_CR4_19" xfId="11051" xr:uid="{00000000-0005-0000-0000-0000F6CC0000}"/>
    <cellStyle name="Table head 2 6" xfId="11052" xr:uid="{00000000-0005-0000-0000-0000F7CC0000}"/>
    <cellStyle name="Table head 2 6 2" xfId="11053" xr:uid="{00000000-0005-0000-0000-0000F8CC0000}"/>
    <cellStyle name="Table head 2 6 3" xfId="11054" xr:uid="{00000000-0005-0000-0000-0000F9CC0000}"/>
    <cellStyle name="Table head 2 6 4" xfId="11055" xr:uid="{00000000-0005-0000-0000-0000FACC0000}"/>
    <cellStyle name="Table head 2 6 5" xfId="11056" xr:uid="{00000000-0005-0000-0000-0000FBCC0000}"/>
    <cellStyle name="Table head 2 6 6" xfId="11057" xr:uid="{00000000-0005-0000-0000-0000FCCC0000}"/>
    <cellStyle name="Table head 2 6 7" xfId="11058" xr:uid="{00000000-0005-0000-0000-0000FDCC0000}"/>
    <cellStyle name="Table head 2 6_CR4_19" xfId="11059" xr:uid="{00000000-0005-0000-0000-0000FECC0000}"/>
    <cellStyle name="Table head 2 7" xfId="11060" xr:uid="{00000000-0005-0000-0000-0000FFCC0000}"/>
    <cellStyle name="Table head 2 7 2" xfId="11061" xr:uid="{00000000-0005-0000-0000-000000CD0000}"/>
    <cellStyle name="Table head 2 7 3" xfId="11062" xr:uid="{00000000-0005-0000-0000-000001CD0000}"/>
    <cellStyle name="Table head 2 7 4" xfId="11063" xr:uid="{00000000-0005-0000-0000-000002CD0000}"/>
    <cellStyle name="Table head 2 7 5" xfId="11064" xr:uid="{00000000-0005-0000-0000-000003CD0000}"/>
    <cellStyle name="Table head 2 7 6" xfId="11065" xr:uid="{00000000-0005-0000-0000-000004CD0000}"/>
    <cellStyle name="Table head 2 7 7" xfId="11066" xr:uid="{00000000-0005-0000-0000-000005CD0000}"/>
    <cellStyle name="Table head 2 7_CR4_19" xfId="11067" xr:uid="{00000000-0005-0000-0000-000006CD0000}"/>
    <cellStyle name="Table head 2 8" xfId="11068" xr:uid="{00000000-0005-0000-0000-000007CD0000}"/>
    <cellStyle name="Table head 2 8 2" xfId="11069" xr:uid="{00000000-0005-0000-0000-000008CD0000}"/>
    <cellStyle name="Table head 2 8 3" xfId="11070" xr:uid="{00000000-0005-0000-0000-000009CD0000}"/>
    <cellStyle name="Table head 2 8 4" xfId="11071" xr:uid="{00000000-0005-0000-0000-00000ACD0000}"/>
    <cellStyle name="Table head 2 8 5" xfId="11072" xr:uid="{00000000-0005-0000-0000-00000BCD0000}"/>
    <cellStyle name="Table head 2 8 6" xfId="11073" xr:uid="{00000000-0005-0000-0000-00000CCD0000}"/>
    <cellStyle name="Table head 2 8_CR4_19" xfId="11074" xr:uid="{00000000-0005-0000-0000-00000DCD0000}"/>
    <cellStyle name="Table head 2 9" xfId="11075" xr:uid="{00000000-0005-0000-0000-00000ECD0000}"/>
    <cellStyle name="Table head 2_3. Chng in credit spreads" xfId="52331" xr:uid="{00000000-0005-0000-0000-00000FCD0000}"/>
    <cellStyle name="Table head 3" xfId="11076" xr:uid="{00000000-0005-0000-0000-000010CD0000}"/>
    <cellStyle name="Table head 3 2" xfId="11077" xr:uid="{00000000-0005-0000-0000-000011CD0000}"/>
    <cellStyle name="Table head 3 2 2" xfId="11078" xr:uid="{00000000-0005-0000-0000-000012CD0000}"/>
    <cellStyle name="Table head 3 2 2 2" xfId="52332" xr:uid="{00000000-0005-0000-0000-000013CD0000}"/>
    <cellStyle name="Table head 3 2 3" xfId="11079" xr:uid="{00000000-0005-0000-0000-000014CD0000}"/>
    <cellStyle name="Table head 3 2 4" xfId="11080" xr:uid="{00000000-0005-0000-0000-000015CD0000}"/>
    <cellStyle name="Table head 3 2 5" xfId="11081" xr:uid="{00000000-0005-0000-0000-000016CD0000}"/>
    <cellStyle name="Table head 3 2 6" xfId="11082" xr:uid="{00000000-0005-0000-0000-000017CD0000}"/>
    <cellStyle name="Table head 3 2 7" xfId="11083" xr:uid="{00000000-0005-0000-0000-000018CD0000}"/>
    <cellStyle name="Table head 3 2_3. Chng in credit spreads" xfId="52333" xr:uid="{00000000-0005-0000-0000-000019CD0000}"/>
    <cellStyle name="Table head 3 3" xfId="11084" xr:uid="{00000000-0005-0000-0000-00001ACD0000}"/>
    <cellStyle name="Table head 3 3 2" xfId="11085" xr:uid="{00000000-0005-0000-0000-00001BCD0000}"/>
    <cellStyle name="Table head 3 3 3" xfId="11086" xr:uid="{00000000-0005-0000-0000-00001CCD0000}"/>
    <cellStyle name="Table head 3 3 4" xfId="11087" xr:uid="{00000000-0005-0000-0000-00001DCD0000}"/>
    <cellStyle name="Table head 3 3 5" xfId="11088" xr:uid="{00000000-0005-0000-0000-00001ECD0000}"/>
    <cellStyle name="Table head 3 3 6" xfId="11089" xr:uid="{00000000-0005-0000-0000-00001FCD0000}"/>
    <cellStyle name="Table head 3 3 7" xfId="11090" xr:uid="{00000000-0005-0000-0000-000020CD0000}"/>
    <cellStyle name="Table head 3 3_CR4_19" xfId="11091" xr:uid="{00000000-0005-0000-0000-000021CD0000}"/>
    <cellStyle name="Table head 3 4" xfId="11092" xr:uid="{00000000-0005-0000-0000-000022CD0000}"/>
    <cellStyle name="Table head 3 4 2" xfId="11093" xr:uid="{00000000-0005-0000-0000-000023CD0000}"/>
    <cellStyle name="Table head 3 4 3" xfId="11094" xr:uid="{00000000-0005-0000-0000-000024CD0000}"/>
    <cellStyle name="Table head 3 4 4" xfId="11095" xr:uid="{00000000-0005-0000-0000-000025CD0000}"/>
    <cellStyle name="Table head 3 4 5" xfId="11096" xr:uid="{00000000-0005-0000-0000-000026CD0000}"/>
    <cellStyle name="Table head 3 4 6" xfId="11097" xr:uid="{00000000-0005-0000-0000-000027CD0000}"/>
    <cellStyle name="Table head 3 4 7" xfId="11098" xr:uid="{00000000-0005-0000-0000-000028CD0000}"/>
    <cellStyle name="Table head 3 4_CR4_19" xfId="11099" xr:uid="{00000000-0005-0000-0000-000029CD0000}"/>
    <cellStyle name="Table head 3 5" xfId="11100" xr:uid="{00000000-0005-0000-0000-00002ACD0000}"/>
    <cellStyle name="Table head 3 5 2" xfId="11101" xr:uid="{00000000-0005-0000-0000-00002BCD0000}"/>
    <cellStyle name="Table head 3 5 3" xfId="11102" xr:uid="{00000000-0005-0000-0000-00002CCD0000}"/>
    <cellStyle name="Table head 3 5 4" xfId="11103" xr:uid="{00000000-0005-0000-0000-00002DCD0000}"/>
    <cellStyle name="Table head 3 5 5" xfId="11104" xr:uid="{00000000-0005-0000-0000-00002ECD0000}"/>
    <cellStyle name="Table head 3 5 6" xfId="11105" xr:uid="{00000000-0005-0000-0000-00002FCD0000}"/>
    <cellStyle name="Table head 3 5 7" xfId="11106" xr:uid="{00000000-0005-0000-0000-000030CD0000}"/>
    <cellStyle name="Table head 3 5_CR4_19" xfId="11107" xr:uid="{00000000-0005-0000-0000-000031CD0000}"/>
    <cellStyle name="Table head 3 6" xfId="11108" xr:uid="{00000000-0005-0000-0000-000032CD0000}"/>
    <cellStyle name="Table head 3 6 2" xfId="11109" xr:uid="{00000000-0005-0000-0000-000033CD0000}"/>
    <cellStyle name="Table head 3 6 3" xfId="11110" xr:uid="{00000000-0005-0000-0000-000034CD0000}"/>
    <cellStyle name="Table head 3 6 4" xfId="11111" xr:uid="{00000000-0005-0000-0000-000035CD0000}"/>
    <cellStyle name="Table head 3 6 5" xfId="11112" xr:uid="{00000000-0005-0000-0000-000036CD0000}"/>
    <cellStyle name="Table head 3 6 6" xfId="11113" xr:uid="{00000000-0005-0000-0000-000037CD0000}"/>
    <cellStyle name="Table head 3 6 7" xfId="11114" xr:uid="{00000000-0005-0000-0000-000038CD0000}"/>
    <cellStyle name="Table head 3 6_CR4_19" xfId="11115" xr:uid="{00000000-0005-0000-0000-000039CD0000}"/>
    <cellStyle name="Table head 3 7" xfId="11116" xr:uid="{00000000-0005-0000-0000-00003ACD0000}"/>
    <cellStyle name="Table head 3 7 2" xfId="11117" xr:uid="{00000000-0005-0000-0000-00003BCD0000}"/>
    <cellStyle name="Table head 3 7 3" xfId="11118" xr:uid="{00000000-0005-0000-0000-00003CCD0000}"/>
    <cellStyle name="Table head 3 7 4" xfId="11119" xr:uid="{00000000-0005-0000-0000-00003DCD0000}"/>
    <cellStyle name="Table head 3 7 5" xfId="11120" xr:uid="{00000000-0005-0000-0000-00003ECD0000}"/>
    <cellStyle name="Table head 3 7 6" xfId="11121" xr:uid="{00000000-0005-0000-0000-00003FCD0000}"/>
    <cellStyle name="Table head 3 7_CR4_19" xfId="11122" xr:uid="{00000000-0005-0000-0000-000040CD0000}"/>
    <cellStyle name="Table head 3 8" xfId="11123" xr:uid="{00000000-0005-0000-0000-000041CD0000}"/>
    <cellStyle name="Table head 3_3. Chng in credit spreads" xfId="52334" xr:uid="{00000000-0005-0000-0000-000042CD0000}"/>
    <cellStyle name="Table head 4" xfId="11124" xr:uid="{00000000-0005-0000-0000-000043CD0000}"/>
    <cellStyle name="Table head 4 2" xfId="11125" xr:uid="{00000000-0005-0000-0000-000044CD0000}"/>
    <cellStyle name="Table head 4 3" xfId="11126" xr:uid="{00000000-0005-0000-0000-000045CD0000}"/>
    <cellStyle name="Table head 4 4" xfId="11127" xr:uid="{00000000-0005-0000-0000-000046CD0000}"/>
    <cellStyle name="Table head 4 5" xfId="11128" xr:uid="{00000000-0005-0000-0000-000047CD0000}"/>
    <cellStyle name="Table head 4 6" xfId="11129" xr:uid="{00000000-0005-0000-0000-000048CD0000}"/>
    <cellStyle name="Table head 4 7" xfId="11130" xr:uid="{00000000-0005-0000-0000-000049CD0000}"/>
    <cellStyle name="Table head 4_CR4_19" xfId="11131" xr:uid="{00000000-0005-0000-0000-00004ACD0000}"/>
    <cellStyle name="Table head 5" xfId="11132" xr:uid="{00000000-0005-0000-0000-00004BCD0000}"/>
    <cellStyle name="Table head 5 2" xfId="11133" xr:uid="{00000000-0005-0000-0000-00004CCD0000}"/>
    <cellStyle name="Table head 5 3" xfId="11134" xr:uid="{00000000-0005-0000-0000-00004DCD0000}"/>
    <cellStyle name="Table head 5 4" xfId="11135" xr:uid="{00000000-0005-0000-0000-00004ECD0000}"/>
    <cellStyle name="Table head 5 5" xfId="11136" xr:uid="{00000000-0005-0000-0000-00004FCD0000}"/>
    <cellStyle name="Table head 5 6" xfId="11137" xr:uid="{00000000-0005-0000-0000-000050CD0000}"/>
    <cellStyle name="Table head 5 7" xfId="11138" xr:uid="{00000000-0005-0000-0000-000051CD0000}"/>
    <cellStyle name="Table head 5_CR4_19" xfId="11139" xr:uid="{00000000-0005-0000-0000-000052CD0000}"/>
    <cellStyle name="Table head 6" xfId="11140" xr:uid="{00000000-0005-0000-0000-000053CD0000}"/>
    <cellStyle name="Table head 6 2" xfId="11141" xr:uid="{00000000-0005-0000-0000-000054CD0000}"/>
    <cellStyle name="Table head 6 3" xfId="11142" xr:uid="{00000000-0005-0000-0000-000055CD0000}"/>
    <cellStyle name="Table head 6 4" xfId="11143" xr:uid="{00000000-0005-0000-0000-000056CD0000}"/>
    <cellStyle name="Table head 6 5" xfId="11144" xr:uid="{00000000-0005-0000-0000-000057CD0000}"/>
    <cellStyle name="Table head 6 6" xfId="11145" xr:uid="{00000000-0005-0000-0000-000058CD0000}"/>
    <cellStyle name="Table head 6 7" xfId="11146" xr:uid="{00000000-0005-0000-0000-000059CD0000}"/>
    <cellStyle name="Table head 6_CR4_19" xfId="11147" xr:uid="{00000000-0005-0000-0000-00005ACD0000}"/>
    <cellStyle name="Table head 7" xfId="11148" xr:uid="{00000000-0005-0000-0000-00005BCD0000}"/>
    <cellStyle name="Table head 7 2" xfId="11149" xr:uid="{00000000-0005-0000-0000-00005CCD0000}"/>
    <cellStyle name="Table head 7 3" xfId="11150" xr:uid="{00000000-0005-0000-0000-00005DCD0000}"/>
    <cellStyle name="Table head 7 4" xfId="11151" xr:uid="{00000000-0005-0000-0000-00005ECD0000}"/>
    <cellStyle name="Table head 7 5" xfId="11152" xr:uid="{00000000-0005-0000-0000-00005FCD0000}"/>
    <cellStyle name="Table head 7 6" xfId="11153" xr:uid="{00000000-0005-0000-0000-000060CD0000}"/>
    <cellStyle name="Table head 7 7" xfId="11154" xr:uid="{00000000-0005-0000-0000-000061CD0000}"/>
    <cellStyle name="Table head 7_CR4_19" xfId="11155" xr:uid="{00000000-0005-0000-0000-000062CD0000}"/>
    <cellStyle name="Table head 8" xfId="11156" xr:uid="{00000000-0005-0000-0000-000063CD0000}"/>
    <cellStyle name="Table head 8 2" xfId="11157" xr:uid="{00000000-0005-0000-0000-000064CD0000}"/>
    <cellStyle name="Table head 8 3" xfId="11158" xr:uid="{00000000-0005-0000-0000-000065CD0000}"/>
    <cellStyle name="Table head 8 4" xfId="11159" xr:uid="{00000000-0005-0000-0000-000066CD0000}"/>
    <cellStyle name="Table head 8 5" xfId="11160" xr:uid="{00000000-0005-0000-0000-000067CD0000}"/>
    <cellStyle name="Table head 8 6" xfId="11161" xr:uid="{00000000-0005-0000-0000-000068CD0000}"/>
    <cellStyle name="Table head 8 7" xfId="11162" xr:uid="{00000000-0005-0000-0000-000069CD0000}"/>
    <cellStyle name="Table head 8_CR4_19" xfId="11163" xr:uid="{00000000-0005-0000-0000-00006ACD0000}"/>
    <cellStyle name="Table head 9" xfId="11164" xr:uid="{00000000-0005-0000-0000-00006BCD0000}"/>
    <cellStyle name="Table head 9 2" xfId="11165" xr:uid="{00000000-0005-0000-0000-00006CCD0000}"/>
    <cellStyle name="Table head 9 3" xfId="11166" xr:uid="{00000000-0005-0000-0000-00006DCD0000}"/>
    <cellStyle name="Table head 9 4" xfId="11167" xr:uid="{00000000-0005-0000-0000-00006ECD0000}"/>
    <cellStyle name="Table head 9 5" xfId="11168" xr:uid="{00000000-0005-0000-0000-00006FCD0000}"/>
    <cellStyle name="Table head 9 6" xfId="11169" xr:uid="{00000000-0005-0000-0000-000070CD0000}"/>
    <cellStyle name="Table head 9_CR4_19" xfId="11170" xr:uid="{00000000-0005-0000-0000-000071CD0000}"/>
    <cellStyle name="Table Head Aligned" xfId="34905" xr:uid="{00000000-0005-0000-0000-000072CD0000}"/>
    <cellStyle name="Table Head Aligned 2" xfId="34906" xr:uid="{00000000-0005-0000-0000-000073CD0000}"/>
    <cellStyle name="Table Head Aligned 3" xfId="34907" xr:uid="{00000000-0005-0000-0000-000074CD0000}"/>
    <cellStyle name="Table Head Aligned_AVA DVA EL" xfId="34908" xr:uid="{00000000-0005-0000-0000-000075CD0000}"/>
    <cellStyle name="Table Head Blue" xfId="34909" xr:uid="{00000000-0005-0000-0000-000076CD0000}"/>
    <cellStyle name="Table Head Blue 2" xfId="34910" xr:uid="{00000000-0005-0000-0000-000077CD0000}"/>
    <cellStyle name="Table Head Blue 3" xfId="34911" xr:uid="{00000000-0005-0000-0000-000078CD0000}"/>
    <cellStyle name="Table Head Blue_AVA DVA EL" xfId="34912" xr:uid="{00000000-0005-0000-0000-000079CD0000}"/>
    <cellStyle name="Table Head Green" xfId="34913" xr:uid="{00000000-0005-0000-0000-00007ACD0000}"/>
    <cellStyle name="Table Head Green 2" xfId="34914" xr:uid="{00000000-0005-0000-0000-00007BCD0000}"/>
    <cellStyle name="Table Head Green 3" xfId="34915" xr:uid="{00000000-0005-0000-0000-00007CCD0000}"/>
    <cellStyle name="Table Head Green_AVA DVA EL" xfId="34916" xr:uid="{00000000-0005-0000-0000-00007DCD0000}"/>
    <cellStyle name="Table Head_03-Egne aksjer 1002" xfId="34917" xr:uid="{00000000-0005-0000-0000-00007ECD0000}"/>
    <cellStyle name="Table Heading" xfId="34918" xr:uid="{00000000-0005-0000-0000-00007FCD0000}"/>
    <cellStyle name="Table Heading 2" xfId="34919" xr:uid="{00000000-0005-0000-0000-000080CD0000}"/>
    <cellStyle name="Table Heading 2 2" xfId="34920" xr:uid="{00000000-0005-0000-0000-000081CD0000}"/>
    <cellStyle name="Table Heading 2 3" xfId="34921" xr:uid="{00000000-0005-0000-0000-000082CD0000}"/>
    <cellStyle name="Table Heading 2 4" xfId="52335" xr:uid="{00000000-0005-0000-0000-000083CD0000}"/>
    <cellStyle name="Table Heading 2_AVA DVA EL" xfId="34922" xr:uid="{00000000-0005-0000-0000-000084CD0000}"/>
    <cellStyle name="Table Heading 3" xfId="34923" xr:uid="{00000000-0005-0000-0000-000085CD0000}"/>
    <cellStyle name="Table Heading 4" xfId="34924" xr:uid="{00000000-0005-0000-0000-000086CD0000}"/>
    <cellStyle name="Table Heading_AVA DVA EL" xfId="34925" xr:uid="{00000000-0005-0000-0000-000087CD0000}"/>
    <cellStyle name="Table Source" xfId="34926" xr:uid="{00000000-0005-0000-0000-000088CD0000}"/>
    <cellStyle name="Table Source 2" xfId="34927" xr:uid="{00000000-0005-0000-0000-000089CD0000}"/>
    <cellStyle name="Table Source 3" xfId="34928" xr:uid="{00000000-0005-0000-0000-00008ACD0000}"/>
    <cellStyle name="Table Source_AVA DVA EL" xfId="34929" xr:uid="{00000000-0005-0000-0000-00008BCD0000}"/>
    <cellStyle name="Table Sub Head" xfId="34930" xr:uid="{00000000-0005-0000-0000-00008CCD0000}"/>
    <cellStyle name="Table Sub Head 2" xfId="34931" xr:uid="{00000000-0005-0000-0000-00008DCD0000}"/>
    <cellStyle name="Table Sub Head 3" xfId="34932" xr:uid="{00000000-0005-0000-0000-00008ECD0000}"/>
    <cellStyle name="Table Sub Head_AVA DVA EL" xfId="34933" xr:uid="{00000000-0005-0000-0000-00008FCD0000}"/>
    <cellStyle name="Table Text" xfId="34934" xr:uid="{00000000-0005-0000-0000-000090CD0000}"/>
    <cellStyle name="Table Text 2" xfId="34935" xr:uid="{00000000-0005-0000-0000-000091CD0000}"/>
    <cellStyle name="Table Text 3" xfId="34936" xr:uid="{00000000-0005-0000-0000-000092CD0000}"/>
    <cellStyle name="table text bold" xfId="11171" xr:uid="{00000000-0005-0000-0000-000093CD0000}"/>
    <cellStyle name="table text bold 2" xfId="11172" xr:uid="{00000000-0005-0000-0000-000094CD0000}"/>
    <cellStyle name="table text bold 2 2" xfId="34937" xr:uid="{00000000-0005-0000-0000-000095CD0000}"/>
    <cellStyle name="table text bold 2 2 2" xfId="52336" xr:uid="{00000000-0005-0000-0000-000096CD0000}"/>
    <cellStyle name="table text bold 2_3. Chng in credit spreads" xfId="52337" xr:uid="{00000000-0005-0000-0000-000097CD0000}"/>
    <cellStyle name="table text bold 3" xfId="34938" xr:uid="{00000000-0005-0000-0000-000098CD0000}"/>
    <cellStyle name="table text bold 3 2" xfId="34939" xr:uid="{00000000-0005-0000-0000-000099CD0000}"/>
    <cellStyle name="table text bold 3 2 2" xfId="34940" xr:uid="{00000000-0005-0000-0000-00009ACD0000}"/>
    <cellStyle name="table text bold 3 2 3" xfId="34941" xr:uid="{00000000-0005-0000-0000-00009BCD0000}"/>
    <cellStyle name="table text bold 3 2_AVA DVA EL" xfId="34942" xr:uid="{00000000-0005-0000-0000-00009CCD0000}"/>
    <cellStyle name="table text bold 3 3" xfId="34943" xr:uid="{00000000-0005-0000-0000-00009DCD0000}"/>
    <cellStyle name="table text bold 3 4" xfId="34944" xr:uid="{00000000-0005-0000-0000-00009ECD0000}"/>
    <cellStyle name="table text bold 3_3. Chng in credit spreads" xfId="52338" xr:uid="{00000000-0005-0000-0000-00009FCD0000}"/>
    <cellStyle name="table text bold 4" xfId="34945" xr:uid="{00000000-0005-0000-0000-0000A0CD0000}"/>
    <cellStyle name="table text bold green" xfId="11173" xr:uid="{00000000-0005-0000-0000-0000A1CD0000}"/>
    <cellStyle name="table text bold green 2" xfId="11174" xr:uid="{00000000-0005-0000-0000-0000A2CD0000}"/>
    <cellStyle name="table text bold green 2 2" xfId="34946" xr:uid="{00000000-0005-0000-0000-0000A3CD0000}"/>
    <cellStyle name="table text bold green 2 2 2" xfId="52339" xr:uid="{00000000-0005-0000-0000-0000A4CD0000}"/>
    <cellStyle name="table text bold green 2_3. Chng in credit spreads" xfId="52340" xr:uid="{00000000-0005-0000-0000-0000A5CD0000}"/>
    <cellStyle name="table text bold green 3" xfId="34947" xr:uid="{00000000-0005-0000-0000-0000A6CD0000}"/>
    <cellStyle name="table text bold green 3 2" xfId="52341" xr:uid="{00000000-0005-0000-0000-0000A7CD0000}"/>
    <cellStyle name="table text bold green_1" xfId="52342" xr:uid="{00000000-0005-0000-0000-0000A8CD0000}"/>
    <cellStyle name="table text bold_1" xfId="52343" xr:uid="{00000000-0005-0000-0000-0000A9CD0000}"/>
    <cellStyle name="table text light" xfId="11175" xr:uid="{00000000-0005-0000-0000-0000AACD0000}"/>
    <cellStyle name="table text light 2" xfId="11176" xr:uid="{00000000-0005-0000-0000-0000ABCD0000}"/>
    <cellStyle name="table text light 2 2" xfId="34948" xr:uid="{00000000-0005-0000-0000-0000ACCD0000}"/>
    <cellStyle name="table text light 2 2 2" xfId="52344" xr:uid="{00000000-0005-0000-0000-0000ADCD0000}"/>
    <cellStyle name="table text light 2_3. Chng in credit spreads" xfId="52345" xr:uid="{00000000-0005-0000-0000-0000AECD0000}"/>
    <cellStyle name="table text light 3" xfId="34949" xr:uid="{00000000-0005-0000-0000-0000AFCD0000}"/>
    <cellStyle name="table text light 3 2" xfId="34950" xr:uid="{00000000-0005-0000-0000-0000B0CD0000}"/>
    <cellStyle name="table text light 3 2 2" xfId="34951" xr:uid="{00000000-0005-0000-0000-0000B1CD0000}"/>
    <cellStyle name="table text light 3 2 3" xfId="34952" xr:uid="{00000000-0005-0000-0000-0000B2CD0000}"/>
    <cellStyle name="table text light 3 2_AVA DVA EL" xfId="34953" xr:uid="{00000000-0005-0000-0000-0000B3CD0000}"/>
    <cellStyle name="table text light 3 3" xfId="34954" xr:uid="{00000000-0005-0000-0000-0000B4CD0000}"/>
    <cellStyle name="table text light 3 4" xfId="34955" xr:uid="{00000000-0005-0000-0000-0000B5CD0000}"/>
    <cellStyle name="table text light 3_3. Chng in credit spreads" xfId="52346" xr:uid="{00000000-0005-0000-0000-0000B6CD0000}"/>
    <cellStyle name="table text light 4" xfId="34956" xr:uid="{00000000-0005-0000-0000-0000B7CD0000}"/>
    <cellStyle name="table text light_1" xfId="52347" xr:uid="{00000000-0005-0000-0000-0000B8CD0000}"/>
    <cellStyle name="Table Text_3. Chng in credit spreads" xfId="52348" xr:uid="{00000000-0005-0000-0000-0000B9CD0000}"/>
    <cellStyle name="Table Title" xfId="34957" xr:uid="{00000000-0005-0000-0000-0000BACD0000}"/>
    <cellStyle name="Table Title 2" xfId="34958" xr:uid="{00000000-0005-0000-0000-0000BBCD0000}"/>
    <cellStyle name="Table Title 3" xfId="34959" xr:uid="{00000000-0005-0000-0000-0000BCCD0000}"/>
    <cellStyle name="Table Title_AVA DVA EL" xfId="34960" xr:uid="{00000000-0005-0000-0000-0000BDCD0000}"/>
    <cellStyle name="Table Units" xfId="34961" xr:uid="{00000000-0005-0000-0000-0000BECD0000}"/>
    <cellStyle name="Table Units 2" xfId="34962" xr:uid="{00000000-0005-0000-0000-0000BFCD0000}"/>
    <cellStyle name="Table Units 2 2" xfId="34963" xr:uid="{00000000-0005-0000-0000-0000C0CD0000}"/>
    <cellStyle name="Table Units 2 3" xfId="34964" xr:uid="{00000000-0005-0000-0000-0000C1CD0000}"/>
    <cellStyle name="Table Units 2 4" xfId="52349" xr:uid="{00000000-0005-0000-0000-0000C2CD0000}"/>
    <cellStyle name="Table Units 2_AVA DVA EL" xfId="34965" xr:uid="{00000000-0005-0000-0000-0000C3CD0000}"/>
    <cellStyle name="Table Units 3" xfId="34966" xr:uid="{00000000-0005-0000-0000-0000C4CD0000}"/>
    <cellStyle name="Table Units 4" xfId="34967" xr:uid="{00000000-0005-0000-0000-0000C5CD0000}"/>
    <cellStyle name="Table Units_3. Chng in credit spreads" xfId="52350" xr:uid="{00000000-0005-0000-0000-0000C6CD0000}"/>
    <cellStyle name="Table_Header" xfId="34968" xr:uid="{00000000-0005-0000-0000-0000C7CD0000}"/>
    <cellStyle name="TableBorder" xfId="34969" xr:uid="{00000000-0005-0000-0000-0000C8CD0000}"/>
    <cellStyle name="TableBorder 2" xfId="34970" xr:uid="{00000000-0005-0000-0000-0000C9CD0000}"/>
    <cellStyle name="TableBorder 2 2" xfId="34971" xr:uid="{00000000-0005-0000-0000-0000CACD0000}"/>
    <cellStyle name="TableBorder 2 3" xfId="34972" xr:uid="{00000000-0005-0000-0000-0000CBCD0000}"/>
    <cellStyle name="TableBorder 2_AVA DVA EL" xfId="34973" xr:uid="{00000000-0005-0000-0000-0000CCCD0000}"/>
    <cellStyle name="TableBorder 3" xfId="34974" xr:uid="{00000000-0005-0000-0000-0000CDCD0000}"/>
    <cellStyle name="TableBorder 4" xfId="34975" xr:uid="{00000000-0005-0000-0000-0000CECD0000}"/>
    <cellStyle name="TableBorder_3. Chng in credit spreads" xfId="52351" xr:uid="{00000000-0005-0000-0000-0000CFCD0000}"/>
    <cellStyle name="TableColumnHeader" xfId="34976" xr:uid="{00000000-0005-0000-0000-0000D0CD0000}"/>
    <cellStyle name="TableColumnHeader 2" xfId="34977" xr:uid="{00000000-0005-0000-0000-0000D1CD0000}"/>
    <cellStyle name="TableColumnHeader 3" xfId="34978" xr:uid="{00000000-0005-0000-0000-0000D2CD0000}"/>
    <cellStyle name="TableColumnHeader_AVA DVA EL" xfId="34979" xr:uid="{00000000-0005-0000-0000-0000D3CD0000}"/>
    <cellStyle name="TableHeading" xfId="34980" xr:uid="{00000000-0005-0000-0000-0000D4CD0000}"/>
    <cellStyle name="TableHeading 2" xfId="34981" xr:uid="{00000000-0005-0000-0000-0000D5CD0000}"/>
    <cellStyle name="TableHeading 2 2" xfId="34982" xr:uid="{00000000-0005-0000-0000-0000D6CD0000}"/>
    <cellStyle name="TableHeading 2 3" xfId="34983" xr:uid="{00000000-0005-0000-0000-0000D7CD0000}"/>
    <cellStyle name="TableHeading 2_AVA DVA EL" xfId="34984" xr:uid="{00000000-0005-0000-0000-0000D8CD0000}"/>
    <cellStyle name="TableHeading 3" xfId="34985" xr:uid="{00000000-0005-0000-0000-0000D9CD0000}"/>
    <cellStyle name="TableHeading 4" xfId="34986" xr:uid="{00000000-0005-0000-0000-0000DACD0000}"/>
    <cellStyle name="TableHeading_3. Chng in credit spreads" xfId="52352" xr:uid="{00000000-0005-0000-0000-0000DBCD0000}"/>
    <cellStyle name="TableHighlight" xfId="34987" xr:uid="{00000000-0005-0000-0000-0000DCCD0000}"/>
    <cellStyle name="TableHighlight 2" xfId="34988" xr:uid="{00000000-0005-0000-0000-0000DDCD0000}"/>
    <cellStyle name="TableHighlight 2 2" xfId="34989" xr:uid="{00000000-0005-0000-0000-0000DECD0000}"/>
    <cellStyle name="TableHighlight 2 3" xfId="34990" xr:uid="{00000000-0005-0000-0000-0000DFCD0000}"/>
    <cellStyle name="TableHighlight 2_AVA DVA EL" xfId="34991" xr:uid="{00000000-0005-0000-0000-0000E0CD0000}"/>
    <cellStyle name="TableHighlight 3" xfId="34992" xr:uid="{00000000-0005-0000-0000-0000E1CD0000}"/>
    <cellStyle name="TableHighlight 4" xfId="34993" xr:uid="{00000000-0005-0000-0000-0000E2CD0000}"/>
    <cellStyle name="TableHighlight_3. Chng in credit spreads" xfId="52353" xr:uid="{00000000-0005-0000-0000-0000E3CD0000}"/>
    <cellStyle name="TableNote" xfId="34994" xr:uid="{00000000-0005-0000-0000-0000E4CD0000}"/>
    <cellStyle name="TableNote 2" xfId="34995" xr:uid="{00000000-0005-0000-0000-0000E5CD0000}"/>
    <cellStyle name="TableNote 2 2" xfId="34996" xr:uid="{00000000-0005-0000-0000-0000E6CD0000}"/>
    <cellStyle name="TableNote 2 3" xfId="34997" xr:uid="{00000000-0005-0000-0000-0000E7CD0000}"/>
    <cellStyle name="TableNote 2_AVA DVA EL" xfId="34998" xr:uid="{00000000-0005-0000-0000-0000E8CD0000}"/>
    <cellStyle name="TableNote 3" xfId="34999" xr:uid="{00000000-0005-0000-0000-0000E9CD0000}"/>
    <cellStyle name="TableNote 4" xfId="35000" xr:uid="{00000000-0005-0000-0000-0000EACD0000}"/>
    <cellStyle name="TableNote_3. Chng in credit spreads" xfId="52354" xr:uid="{00000000-0005-0000-0000-0000EBCD0000}"/>
    <cellStyle name="Tekst objaśnienia" xfId="35001" xr:uid="{00000000-0005-0000-0000-0000ECCD0000}"/>
    <cellStyle name="Tekst objaśnienia 2" xfId="35002" xr:uid="{00000000-0005-0000-0000-0000EDCD0000}"/>
    <cellStyle name="Tekst objaśnienia 3" xfId="35003" xr:uid="{00000000-0005-0000-0000-0000EECD0000}"/>
    <cellStyle name="Tekst objaśnienia_AVA DVA EL" xfId="35004" xr:uid="{00000000-0005-0000-0000-0000EFCD0000}"/>
    <cellStyle name="Tekst ostrzeżenia" xfId="35005" xr:uid="{00000000-0005-0000-0000-0000F0CD0000}"/>
    <cellStyle name="Tekst ostrzeżenia 2" xfId="35006" xr:uid="{00000000-0005-0000-0000-0000F1CD0000}"/>
    <cellStyle name="Tekst ostrzeżenia 3" xfId="35007" xr:uid="{00000000-0005-0000-0000-0000F2CD0000}"/>
    <cellStyle name="Tekst ostrzeżenia_AVA DVA EL" xfId="35008" xr:uid="{00000000-0005-0000-0000-0000F3CD0000}"/>
    <cellStyle name="test a style" xfId="35009" xr:uid="{00000000-0005-0000-0000-0000F4CD0000}"/>
    <cellStyle name="test a style 2" xfId="35010" xr:uid="{00000000-0005-0000-0000-0000F5CD0000}"/>
    <cellStyle name="test a style 3" xfId="35011" xr:uid="{00000000-0005-0000-0000-0000F6CD0000}"/>
    <cellStyle name="test a style_AVA DVA EL" xfId="35012" xr:uid="{00000000-0005-0000-0000-0000F7CD0000}"/>
    <cellStyle name="tête chapitre" xfId="52355" xr:uid="{00000000-0005-0000-0000-0000F8CD0000}"/>
    <cellStyle name="Text" xfId="11177" xr:uid="{00000000-0005-0000-0000-0000F9CD0000}"/>
    <cellStyle name="Text [3]" xfId="35013" xr:uid="{00000000-0005-0000-0000-0000FACD0000}"/>
    <cellStyle name="Text [3] 2" xfId="35014" xr:uid="{00000000-0005-0000-0000-0000FBCD0000}"/>
    <cellStyle name="Text [3] 3" xfId="35015" xr:uid="{00000000-0005-0000-0000-0000FCCD0000}"/>
    <cellStyle name="Text [3]_AVA DVA EL" xfId="35016" xr:uid="{00000000-0005-0000-0000-0000FDCD0000}"/>
    <cellStyle name="Text [5]" xfId="35017" xr:uid="{00000000-0005-0000-0000-0000FECD0000}"/>
    <cellStyle name="Text [5] 2" xfId="35018" xr:uid="{00000000-0005-0000-0000-0000FFCD0000}"/>
    <cellStyle name="Text [5] 3" xfId="35019" xr:uid="{00000000-0005-0000-0000-000000CE0000}"/>
    <cellStyle name="Text [5]_AVA DVA EL" xfId="35020" xr:uid="{00000000-0005-0000-0000-000001CE0000}"/>
    <cellStyle name="Text 1" xfId="35021" xr:uid="{00000000-0005-0000-0000-000002CE0000}"/>
    <cellStyle name="Text 1 2" xfId="35022" xr:uid="{00000000-0005-0000-0000-000003CE0000}"/>
    <cellStyle name="Text 1 3" xfId="35023" xr:uid="{00000000-0005-0000-0000-000004CE0000}"/>
    <cellStyle name="Text 1_AVA DVA EL" xfId="35024" xr:uid="{00000000-0005-0000-0000-000005CE0000}"/>
    <cellStyle name="Text 12" xfId="35025" xr:uid="{00000000-0005-0000-0000-000006CE0000}"/>
    <cellStyle name="Text 12 2" xfId="35026" xr:uid="{00000000-0005-0000-0000-000007CE0000}"/>
    <cellStyle name="Text 12 3" xfId="35027" xr:uid="{00000000-0005-0000-0000-000008CE0000}"/>
    <cellStyle name="Text 12 4" xfId="52356" xr:uid="{00000000-0005-0000-0000-000009CE0000}"/>
    <cellStyle name="Text 12_AVA DVA EL" xfId="35028" xr:uid="{00000000-0005-0000-0000-00000ACE0000}"/>
    <cellStyle name="Text 2" xfId="35029" xr:uid="{00000000-0005-0000-0000-00000BCE0000}"/>
    <cellStyle name="Text 2 2" xfId="35030" xr:uid="{00000000-0005-0000-0000-00000CCE0000}"/>
    <cellStyle name="Text 2 3" xfId="35031" xr:uid="{00000000-0005-0000-0000-00000DCE0000}"/>
    <cellStyle name="Text 2_AVA DVA EL" xfId="35032" xr:uid="{00000000-0005-0000-0000-00000ECE0000}"/>
    <cellStyle name="Text 3" xfId="35033" xr:uid="{00000000-0005-0000-0000-00000FCE0000}"/>
    <cellStyle name="Text 3 2" xfId="35034" xr:uid="{00000000-0005-0000-0000-000010CE0000}"/>
    <cellStyle name="Text 3 3" xfId="35035" xr:uid="{00000000-0005-0000-0000-000011CE0000}"/>
    <cellStyle name="Text 3 4" xfId="52357" xr:uid="{00000000-0005-0000-0000-000012CE0000}"/>
    <cellStyle name="Text 3_AVA DVA EL" xfId="35036" xr:uid="{00000000-0005-0000-0000-000013CE0000}"/>
    <cellStyle name="Text 4" xfId="35037" xr:uid="{00000000-0005-0000-0000-000014CE0000}"/>
    <cellStyle name="Text 5" xfId="35038" xr:uid="{00000000-0005-0000-0000-000015CE0000}"/>
    <cellStyle name="Text 6" xfId="35039" xr:uid="{00000000-0005-0000-0000-000016CE0000}"/>
    <cellStyle name="Text Head 1" xfId="35040" xr:uid="{00000000-0005-0000-0000-000017CE0000}"/>
    <cellStyle name="Text Head 1 2" xfId="35041" xr:uid="{00000000-0005-0000-0000-000018CE0000}"/>
    <cellStyle name="Text Head 1 3" xfId="35042" xr:uid="{00000000-0005-0000-0000-000019CE0000}"/>
    <cellStyle name="Text Head 1_AVA DVA EL" xfId="35043" xr:uid="{00000000-0005-0000-0000-00001ACE0000}"/>
    <cellStyle name="Text Head 2" xfId="35044" xr:uid="{00000000-0005-0000-0000-00001BCE0000}"/>
    <cellStyle name="Text Head 2 2" xfId="35045" xr:uid="{00000000-0005-0000-0000-00001CCE0000}"/>
    <cellStyle name="Text Head 2 3" xfId="35046" xr:uid="{00000000-0005-0000-0000-00001DCE0000}"/>
    <cellStyle name="Text Head 2_AVA DVA EL" xfId="35047" xr:uid="{00000000-0005-0000-0000-00001ECE0000}"/>
    <cellStyle name="Text Indent 1" xfId="35048" xr:uid="{00000000-0005-0000-0000-00001FCE0000}"/>
    <cellStyle name="Text Indent 1 2" xfId="35049" xr:uid="{00000000-0005-0000-0000-000020CE0000}"/>
    <cellStyle name="Text Indent 1 3" xfId="35050" xr:uid="{00000000-0005-0000-0000-000021CE0000}"/>
    <cellStyle name="Text Indent 1_AVA DVA EL" xfId="35051" xr:uid="{00000000-0005-0000-0000-000022CE0000}"/>
    <cellStyle name="Text Indent 2" xfId="35052" xr:uid="{00000000-0005-0000-0000-000023CE0000}"/>
    <cellStyle name="Text Indent 2 2" xfId="35053" xr:uid="{00000000-0005-0000-0000-000024CE0000}"/>
    <cellStyle name="Text Indent 2 3" xfId="35054" xr:uid="{00000000-0005-0000-0000-000025CE0000}"/>
    <cellStyle name="Text Indent 2_AVA DVA EL" xfId="35055" xr:uid="{00000000-0005-0000-0000-000026CE0000}"/>
    <cellStyle name="Text_3. Chng in credit spreads" xfId="52358" xr:uid="{00000000-0005-0000-0000-000027CE0000}"/>
    <cellStyle name="Texto de advertencia" xfId="11178" xr:uid="{00000000-0005-0000-0000-000028CE0000}"/>
    <cellStyle name="Texto de advertencia 2" xfId="35056" xr:uid="{00000000-0005-0000-0000-000029CE0000}"/>
    <cellStyle name="Texto de advertencia_AVA DVA EL" xfId="35057" xr:uid="{00000000-0005-0000-0000-00002ACE0000}"/>
    <cellStyle name="Texto explicativo" xfId="11179" xr:uid="{00000000-0005-0000-0000-00002BCE0000}"/>
    <cellStyle name="Texto explicativo 2" xfId="35058" xr:uid="{00000000-0005-0000-0000-00002CCE0000}"/>
    <cellStyle name="Texto explicativo_AVA DVA EL" xfId="35059" xr:uid="{00000000-0005-0000-0000-00002DCE0000}"/>
    <cellStyle name="Textrubrik" xfId="35060" xr:uid="{00000000-0005-0000-0000-00002ECE0000}"/>
    <cellStyle name="Textrubrik 2" xfId="35061" xr:uid="{00000000-0005-0000-0000-00002FCE0000}"/>
    <cellStyle name="Textrubrik 3" xfId="35062" xr:uid="{00000000-0005-0000-0000-000030CE0000}"/>
    <cellStyle name="Textrubrik 4" xfId="52359" xr:uid="{00000000-0005-0000-0000-000031CE0000}"/>
    <cellStyle name="Textrubrik_AVA DVA EL" xfId="35063" xr:uid="{00000000-0005-0000-0000-000032CE0000}"/>
    <cellStyle name="Tikrinimo langelis" xfId="11180" xr:uid="{00000000-0005-0000-0000-000033CE0000}"/>
    <cellStyle name="Tikrinimo langelis 2" xfId="35064" xr:uid="{00000000-0005-0000-0000-000034CE0000}"/>
    <cellStyle name="Tikrinimo langelis_A02" xfId="55745" xr:uid="{2EF8F70F-3C5C-4E07-96D5-513E72B01DF7}"/>
    <cellStyle name="Times 10" xfId="35065" xr:uid="{00000000-0005-0000-0000-000036CE0000}"/>
    <cellStyle name="Times 10 2" xfId="35066" xr:uid="{00000000-0005-0000-0000-000037CE0000}"/>
    <cellStyle name="Times 10 3" xfId="35067" xr:uid="{00000000-0005-0000-0000-000038CE0000}"/>
    <cellStyle name="Times 10_AVA DVA EL" xfId="35068" xr:uid="{00000000-0005-0000-0000-000039CE0000}"/>
    <cellStyle name="Times 12" xfId="35069" xr:uid="{00000000-0005-0000-0000-00003ACE0000}"/>
    <cellStyle name="Times 12 2" xfId="35070" xr:uid="{00000000-0005-0000-0000-00003BCE0000}"/>
    <cellStyle name="Times 12 3" xfId="35071" xr:uid="{00000000-0005-0000-0000-00003CCE0000}"/>
    <cellStyle name="Times 12_AVA DVA EL" xfId="35072" xr:uid="{00000000-0005-0000-0000-00003DCE0000}"/>
    <cellStyle name="Titel" xfId="35073" xr:uid="{00000000-0005-0000-0000-00003ECE0000}"/>
    <cellStyle name="Titel 2" xfId="35074" xr:uid="{00000000-0005-0000-0000-00003FCE0000}"/>
    <cellStyle name="Titel 3" xfId="35075" xr:uid="{00000000-0005-0000-0000-000040CE0000}"/>
    <cellStyle name="Titel_AVA DVA EL" xfId="35076" xr:uid="{00000000-0005-0000-0000-000041CE0000}"/>
    <cellStyle name="Title" xfId="11181" xr:uid="{00000000-0005-0000-0000-000042CE0000}"/>
    <cellStyle name="Title 10" xfId="11182" xr:uid="{00000000-0005-0000-0000-000043CE0000}"/>
    <cellStyle name="Title 11" xfId="11183" xr:uid="{00000000-0005-0000-0000-000044CE0000}"/>
    <cellStyle name="Title 12" xfId="40173" xr:uid="{00000000-0005-0000-0000-000045CE0000}"/>
    <cellStyle name="Title 2" xfId="11184" xr:uid="{00000000-0005-0000-0000-000046CE0000}"/>
    <cellStyle name="Title 2 2" xfId="11185" xr:uid="{00000000-0005-0000-0000-000047CE0000}"/>
    <cellStyle name="Title 2 2 2" xfId="35077" xr:uid="{00000000-0005-0000-0000-000048CE0000}"/>
    <cellStyle name="Title 2 2 2 2" xfId="35078" xr:uid="{00000000-0005-0000-0000-000049CE0000}"/>
    <cellStyle name="Title 2 2 2 3" xfId="35079" xr:uid="{00000000-0005-0000-0000-00004ACE0000}"/>
    <cellStyle name="Title 2 2 2_AVA DVA EL" xfId="35080" xr:uid="{00000000-0005-0000-0000-00004BCE0000}"/>
    <cellStyle name="Title 2 2 3" xfId="35081" xr:uid="{00000000-0005-0000-0000-00004CCE0000}"/>
    <cellStyle name="Title 2 2_AVA DVA EL" xfId="35082" xr:uid="{00000000-0005-0000-0000-00004DCE0000}"/>
    <cellStyle name="Title 2 3" xfId="11186" xr:uid="{00000000-0005-0000-0000-00004ECE0000}"/>
    <cellStyle name="Title 2 3 2" xfId="35083" xr:uid="{00000000-0005-0000-0000-00004FCE0000}"/>
    <cellStyle name="Title 2 3_AVA DVA EL" xfId="35084" xr:uid="{00000000-0005-0000-0000-000050CE0000}"/>
    <cellStyle name="Title 2 4" xfId="35085" xr:uid="{00000000-0005-0000-0000-000051CE0000}"/>
    <cellStyle name="Title 2 4 2" xfId="35086" xr:uid="{00000000-0005-0000-0000-000052CE0000}"/>
    <cellStyle name="Title 2 4 3" xfId="35087" xr:uid="{00000000-0005-0000-0000-000053CE0000}"/>
    <cellStyle name="Title 2 4_AVA DVA EL" xfId="35088" xr:uid="{00000000-0005-0000-0000-000054CE0000}"/>
    <cellStyle name="Title 2 5" xfId="35089" xr:uid="{00000000-0005-0000-0000-000055CE0000}"/>
    <cellStyle name="Title 2 5 2" xfId="35090" xr:uid="{00000000-0005-0000-0000-000056CE0000}"/>
    <cellStyle name="Title 2 5 3" xfId="35091" xr:uid="{00000000-0005-0000-0000-000057CE0000}"/>
    <cellStyle name="Title 2 5_AVA DVA EL" xfId="35092" xr:uid="{00000000-0005-0000-0000-000058CE0000}"/>
    <cellStyle name="Title 2 6" xfId="35093" xr:uid="{00000000-0005-0000-0000-000059CE0000}"/>
    <cellStyle name="Title 2 7" xfId="36930" xr:uid="{00000000-0005-0000-0000-00005ACE0000}"/>
    <cellStyle name="Title 2_4Q16" xfId="35094" xr:uid="{00000000-0005-0000-0000-00005BCE0000}"/>
    <cellStyle name="Title 3" xfId="11187" xr:uid="{00000000-0005-0000-0000-00005CCE0000}"/>
    <cellStyle name="Title 3 2" xfId="35095" xr:uid="{00000000-0005-0000-0000-00005DCE0000}"/>
    <cellStyle name="Title 3 2 2" xfId="35096" xr:uid="{00000000-0005-0000-0000-00005ECE0000}"/>
    <cellStyle name="Title 3 2 3" xfId="35097" xr:uid="{00000000-0005-0000-0000-00005FCE0000}"/>
    <cellStyle name="Title 3 2_AVA DVA EL" xfId="35098" xr:uid="{00000000-0005-0000-0000-000060CE0000}"/>
    <cellStyle name="Title 3 3" xfId="35099" xr:uid="{00000000-0005-0000-0000-000061CE0000}"/>
    <cellStyle name="Title 3_AVA DVA EL" xfId="35100" xr:uid="{00000000-0005-0000-0000-000062CE0000}"/>
    <cellStyle name="Title 4" xfId="11188" xr:uid="{00000000-0005-0000-0000-000063CE0000}"/>
    <cellStyle name="Title 4 2" xfId="35101" xr:uid="{00000000-0005-0000-0000-000064CE0000}"/>
    <cellStyle name="Title 4 2 2" xfId="35102" xr:uid="{00000000-0005-0000-0000-000065CE0000}"/>
    <cellStyle name="Title 4 2 3" xfId="35103" xr:uid="{00000000-0005-0000-0000-000066CE0000}"/>
    <cellStyle name="Title 4 2_AVA DVA EL" xfId="35104" xr:uid="{00000000-0005-0000-0000-000067CE0000}"/>
    <cellStyle name="Title 4 3" xfId="35105" xr:uid="{00000000-0005-0000-0000-000068CE0000}"/>
    <cellStyle name="Title 4_AVA DVA EL" xfId="35106" xr:uid="{00000000-0005-0000-0000-000069CE0000}"/>
    <cellStyle name="Title 5" xfId="11189" xr:uid="{00000000-0005-0000-0000-00006ACE0000}"/>
    <cellStyle name="Title 5 2" xfId="35107" xr:uid="{00000000-0005-0000-0000-00006BCE0000}"/>
    <cellStyle name="Title 5 2 2" xfId="35108" xr:uid="{00000000-0005-0000-0000-00006CCE0000}"/>
    <cellStyle name="Title 5 2 3" xfId="35109" xr:uid="{00000000-0005-0000-0000-00006DCE0000}"/>
    <cellStyle name="Title 5 2_AVA DVA EL" xfId="35110" xr:uid="{00000000-0005-0000-0000-00006ECE0000}"/>
    <cellStyle name="Title 5 3" xfId="35111" xr:uid="{00000000-0005-0000-0000-00006FCE0000}"/>
    <cellStyle name="Title 5_AVA DVA EL" xfId="35112" xr:uid="{00000000-0005-0000-0000-000070CE0000}"/>
    <cellStyle name="Title 6" xfId="11190" xr:uid="{00000000-0005-0000-0000-000071CE0000}"/>
    <cellStyle name="Title 6 2" xfId="35113" xr:uid="{00000000-0005-0000-0000-000072CE0000}"/>
    <cellStyle name="Title 6 2 2" xfId="35114" xr:uid="{00000000-0005-0000-0000-000073CE0000}"/>
    <cellStyle name="Title 6 2 3" xfId="35115" xr:uid="{00000000-0005-0000-0000-000074CE0000}"/>
    <cellStyle name="Title 6 2_AVA DVA EL" xfId="35116" xr:uid="{00000000-0005-0000-0000-000075CE0000}"/>
    <cellStyle name="Title 6 3" xfId="35117" xr:uid="{00000000-0005-0000-0000-000076CE0000}"/>
    <cellStyle name="Title 6_AVA DVA EL" xfId="35118" xr:uid="{00000000-0005-0000-0000-000077CE0000}"/>
    <cellStyle name="Title 7" xfId="11191" xr:uid="{00000000-0005-0000-0000-000078CE0000}"/>
    <cellStyle name="Title 7 2" xfId="35119" xr:uid="{00000000-0005-0000-0000-000079CE0000}"/>
    <cellStyle name="Title 7_AVA DVA EL" xfId="35120" xr:uid="{00000000-0005-0000-0000-00007ACE0000}"/>
    <cellStyle name="Title 8" xfId="11192" xr:uid="{00000000-0005-0000-0000-00007BCE0000}"/>
    <cellStyle name="Title 8 2" xfId="35121" xr:uid="{00000000-0005-0000-0000-00007CCE0000}"/>
    <cellStyle name="Title 8_AVA DVA EL" xfId="35122" xr:uid="{00000000-0005-0000-0000-00007DCE0000}"/>
    <cellStyle name="Title 9" xfId="11193" xr:uid="{00000000-0005-0000-0000-00007ECE0000}"/>
    <cellStyle name="Title 9 2" xfId="35123" xr:uid="{00000000-0005-0000-0000-00007FCE0000}"/>
    <cellStyle name="Title 9_AVA DVA EL" xfId="35124" xr:uid="{00000000-0005-0000-0000-000080CE0000}"/>
    <cellStyle name="Title_4Q16" xfId="35125" xr:uid="{00000000-0005-0000-0000-000081CE0000}"/>
    <cellStyle name="Titles" xfId="35126" xr:uid="{00000000-0005-0000-0000-000082CE0000}"/>
    <cellStyle name="Titles 2" xfId="35127" xr:uid="{00000000-0005-0000-0000-000083CE0000}"/>
    <cellStyle name="Titles 3" xfId="35128" xr:uid="{00000000-0005-0000-0000-000084CE0000}"/>
    <cellStyle name="Titles_AVA DVA EL" xfId="35129" xr:uid="{00000000-0005-0000-0000-000085CE0000}"/>
    <cellStyle name="titre" xfId="52360" xr:uid="{00000000-0005-0000-0000-000086CE0000}"/>
    <cellStyle name="Tittel" xfId="36276" xr:uid="{00000000-0005-0000-0000-000087CE0000}"/>
    <cellStyle name="Tittel 2" xfId="11194" xr:uid="{00000000-0005-0000-0000-000088CE0000}"/>
    <cellStyle name="Tittel 2 2" xfId="35130" xr:uid="{00000000-0005-0000-0000-000089CE0000}"/>
    <cellStyle name="Tittel 2_AVA DVA EL" xfId="35131" xr:uid="{00000000-0005-0000-0000-00008ACE0000}"/>
    <cellStyle name="Tittel 3" xfId="35132" xr:uid="{00000000-0005-0000-0000-00008BCE0000}"/>
    <cellStyle name="Tittel 3 2" xfId="35133" xr:uid="{00000000-0005-0000-0000-00008CCE0000}"/>
    <cellStyle name="Tittel 3 3" xfId="35134" xr:uid="{00000000-0005-0000-0000-00008DCE0000}"/>
    <cellStyle name="Tittel 3 4" xfId="52361" xr:uid="{00000000-0005-0000-0000-00008ECE0000}"/>
    <cellStyle name="Tittel 3_AVA DVA EL" xfId="35135" xr:uid="{00000000-0005-0000-0000-00008FCE0000}"/>
    <cellStyle name="Tittel 4" xfId="35136" xr:uid="{00000000-0005-0000-0000-000090CE0000}"/>
    <cellStyle name="Tittel 5" xfId="35137" xr:uid="{00000000-0005-0000-0000-000091CE0000}"/>
    <cellStyle name="Tittel 6" xfId="35138" xr:uid="{00000000-0005-0000-0000-000092CE0000}"/>
    <cellStyle name="Tittel 7" xfId="52362" xr:uid="{00000000-0005-0000-0000-000093CE0000}"/>
    <cellStyle name="Tittel_4Q16" xfId="52363" xr:uid="{00000000-0005-0000-0000-000094CE0000}"/>
    <cellStyle name="Título" xfId="11195" xr:uid="{00000000-0005-0000-0000-000095CE0000}"/>
    <cellStyle name="Título 1" xfId="11196" xr:uid="{00000000-0005-0000-0000-000096CE0000}"/>
    <cellStyle name="Título 1 2" xfId="35139" xr:uid="{00000000-0005-0000-0000-000097CE0000}"/>
    <cellStyle name="Título 1_AVA DVA EL" xfId="35140" xr:uid="{00000000-0005-0000-0000-000098CE0000}"/>
    <cellStyle name="Título 2" xfId="11197" xr:uid="{00000000-0005-0000-0000-000099CE0000}"/>
    <cellStyle name="Título 2 2" xfId="35141" xr:uid="{00000000-0005-0000-0000-00009ACE0000}"/>
    <cellStyle name="Título 2_AVA DVA EL" xfId="35142" xr:uid="{00000000-0005-0000-0000-00009BCE0000}"/>
    <cellStyle name="Título 3" xfId="11198" xr:uid="{00000000-0005-0000-0000-00009CCE0000}"/>
    <cellStyle name="Título 3 2" xfId="35143" xr:uid="{00000000-0005-0000-0000-00009DCE0000}"/>
    <cellStyle name="Título 3_AVA DVA EL" xfId="35144" xr:uid="{00000000-0005-0000-0000-00009ECE0000}"/>
    <cellStyle name="Título 4" xfId="35145" xr:uid="{00000000-0005-0000-0000-00009FCE0000}"/>
    <cellStyle name="Título_20091015 DE_Proposed amendments to CR SEC_MKR" xfId="11199" xr:uid="{00000000-0005-0000-0000-0000A0CE0000}"/>
    <cellStyle name="TOC" xfId="35146" xr:uid="{00000000-0005-0000-0000-0000A1CE0000}"/>
    <cellStyle name="TOC 1" xfId="35147" xr:uid="{00000000-0005-0000-0000-0000A2CE0000}"/>
    <cellStyle name="TOC 1 2" xfId="35148" xr:uid="{00000000-0005-0000-0000-0000A3CE0000}"/>
    <cellStyle name="TOC 1 3" xfId="35149" xr:uid="{00000000-0005-0000-0000-0000A4CE0000}"/>
    <cellStyle name="TOC 1_AVA DVA EL" xfId="35150" xr:uid="{00000000-0005-0000-0000-0000A5CE0000}"/>
    <cellStyle name="TOC 2" xfId="35151" xr:uid="{00000000-0005-0000-0000-0000A6CE0000}"/>
    <cellStyle name="TOC 2 2" xfId="35152" xr:uid="{00000000-0005-0000-0000-0000A7CE0000}"/>
    <cellStyle name="TOC 2 3" xfId="35153" xr:uid="{00000000-0005-0000-0000-0000A8CE0000}"/>
    <cellStyle name="TOC 2_AVA DVA EL" xfId="35154" xr:uid="{00000000-0005-0000-0000-0000A9CE0000}"/>
    <cellStyle name="TOC 3" xfId="35155" xr:uid="{00000000-0005-0000-0000-0000AACE0000}"/>
    <cellStyle name="TOC 4" xfId="35156" xr:uid="{00000000-0005-0000-0000-0000ABCE0000}"/>
    <cellStyle name="TOC_3. Chng in credit spreads" xfId="52364" xr:uid="{00000000-0005-0000-0000-0000ACCE0000}"/>
    <cellStyle name="Total" xfId="11200" xr:uid="{00000000-0005-0000-0000-0000ADCE0000}"/>
    <cellStyle name="Total 10" xfId="11201" xr:uid="{00000000-0005-0000-0000-0000AECE0000}"/>
    <cellStyle name="Total 10 2" xfId="35157" xr:uid="{00000000-0005-0000-0000-0000AFCE0000}"/>
    <cellStyle name="Total 10 3" xfId="35158" xr:uid="{00000000-0005-0000-0000-0000B0CE0000}"/>
    <cellStyle name="Total 10_AVA DVA EL" xfId="35159" xr:uid="{00000000-0005-0000-0000-0000B1CE0000}"/>
    <cellStyle name="Total 11" xfId="11202" xr:uid="{00000000-0005-0000-0000-0000B2CE0000}"/>
    <cellStyle name="Total 11 2" xfId="35160" xr:uid="{00000000-0005-0000-0000-0000B3CE0000}"/>
    <cellStyle name="Total 11 3" xfId="35161" xr:uid="{00000000-0005-0000-0000-0000B4CE0000}"/>
    <cellStyle name="Total 11_AVA DVA EL" xfId="35162" xr:uid="{00000000-0005-0000-0000-0000B5CE0000}"/>
    <cellStyle name="Total 12" xfId="35163" xr:uid="{00000000-0005-0000-0000-0000B6CE0000}"/>
    <cellStyle name="Total 12 2" xfId="35164" xr:uid="{00000000-0005-0000-0000-0000B7CE0000}"/>
    <cellStyle name="Total 12 3" xfId="35165" xr:uid="{00000000-0005-0000-0000-0000B8CE0000}"/>
    <cellStyle name="Total 12_AVA DVA EL" xfId="35166" xr:uid="{00000000-0005-0000-0000-0000B9CE0000}"/>
    <cellStyle name="Total 13" xfId="35167" xr:uid="{00000000-0005-0000-0000-0000BACE0000}"/>
    <cellStyle name="Total 13 2" xfId="35168" xr:uid="{00000000-0005-0000-0000-0000BBCE0000}"/>
    <cellStyle name="Total 13 3" xfId="35169" xr:uid="{00000000-0005-0000-0000-0000BCCE0000}"/>
    <cellStyle name="Total 13_AVA DVA EL" xfId="35170" xr:uid="{00000000-0005-0000-0000-0000BDCE0000}"/>
    <cellStyle name="Total 14" xfId="40174" xr:uid="{00000000-0005-0000-0000-0000BECE0000}"/>
    <cellStyle name="Total 15" xfId="52365" xr:uid="{00000000-0005-0000-0000-0000BFCE0000}"/>
    <cellStyle name="Total 16" xfId="52366" xr:uid="{00000000-0005-0000-0000-0000C0CE0000}"/>
    <cellStyle name="Total 2" xfId="11203" xr:uid="{00000000-0005-0000-0000-0000C1CE0000}"/>
    <cellStyle name="Total 2 10" xfId="36453" xr:uid="{00000000-0005-0000-0000-0000C2CE0000}"/>
    <cellStyle name="Total 2 2" xfId="11204" xr:uid="{00000000-0005-0000-0000-0000C3CE0000}"/>
    <cellStyle name="Total 2 2 2" xfId="35171" xr:uid="{00000000-0005-0000-0000-0000C4CE0000}"/>
    <cellStyle name="Total 2 2 2 2" xfId="35172" xr:uid="{00000000-0005-0000-0000-0000C5CE0000}"/>
    <cellStyle name="Total 2 2 2 3" xfId="35173" xr:uid="{00000000-0005-0000-0000-0000C6CE0000}"/>
    <cellStyle name="Total 2 2 2_AVA DVA EL" xfId="35174" xr:uid="{00000000-0005-0000-0000-0000C7CE0000}"/>
    <cellStyle name="Total 2 2 3" xfId="35175" xr:uid="{00000000-0005-0000-0000-0000C8CE0000}"/>
    <cellStyle name="Total 2 2 3 2" xfId="35176" xr:uid="{00000000-0005-0000-0000-0000C9CE0000}"/>
    <cellStyle name="Total 2 2 3 3" xfId="35177" xr:uid="{00000000-0005-0000-0000-0000CACE0000}"/>
    <cellStyle name="Total 2 2 3_AVA DVA EL" xfId="35178" xr:uid="{00000000-0005-0000-0000-0000CBCE0000}"/>
    <cellStyle name="Total 2 2 4" xfId="35179" xr:uid="{00000000-0005-0000-0000-0000CCCE0000}"/>
    <cellStyle name="Total 2 2 4 2" xfId="35180" xr:uid="{00000000-0005-0000-0000-0000CDCE0000}"/>
    <cellStyle name="Total 2 2 4 3" xfId="35181" xr:uid="{00000000-0005-0000-0000-0000CECE0000}"/>
    <cellStyle name="Total 2 2 4_AVA DVA EL" xfId="35182" xr:uid="{00000000-0005-0000-0000-0000CFCE0000}"/>
    <cellStyle name="Total 2 2 5" xfId="35183" xr:uid="{00000000-0005-0000-0000-0000D0CE0000}"/>
    <cellStyle name="Total 2 2 5 2" xfId="35184" xr:uid="{00000000-0005-0000-0000-0000D1CE0000}"/>
    <cellStyle name="Total 2 2 5 3" xfId="35185" xr:uid="{00000000-0005-0000-0000-0000D2CE0000}"/>
    <cellStyle name="Total 2 2 5_AVA DVA EL" xfId="35186" xr:uid="{00000000-0005-0000-0000-0000D3CE0000}"/>
    <cellStyle name="Total 2 2 6" xfId="35187" xr:uid="{00000000-0005-0000-0000-0000D4CE0000}"/>
    <cellStyle name="Total 2 2 6 2" xfId="35188" xr:uid="{00000000-0005-0000-0000-0000D5CE0000}"/>
    <cellStyle name="Total 2 2 6 3" xfId="35189" xr:uid="{00000000-0005-0000-0000-0000D6CE0000}"/>
    <cellStyle name="Total 2 2 6_AVA DVA EL" xfId="35190" xr:uid="{00000000-0005-0000-0000-0000D7CE0000}"/>
    <cellStyle name="Total 2 2 7" xfId="35191" xr:uid="{00000000-0005-0000-0000-0000D8CE0000}"/>
    <cellStyle name="Total 2 2_AVA DVA EL" xfId="35192" xr:uid="{00000000-0005-0000-0000-0000D9CE0000}"/>
    <cellStyle name="Total 2 3" xfId="11205" xr:uid="{00000000-0005-0000-0000-0000DACE0000}"/>
    <cellStyle name="Total 2 3 10" xfId="11206" xr:uid="{00000000-0005-0000-0000-0000DBCE0000}"/>
    <cellStyle name="Total 2 3 11" xfId="11207" xr:uid="{00000000-0005-0000-0000-0000DCCE0000}"/>
    <cellStyle name="Total 2 3 12" xfId="36784" xr:uid="{00000000-0005-0000-0000-0000DDCE0000}"/>
    <cellStyle name="Total 2 3 2" xfId="11208" xr:uid="{00000000-0005-0000-0000-0000DECE0000}"/>
    <cellStyle name="Total 2 3 2 2" xfId="35193" xr:uid="{00000000-0005-0000-0000-0000DFCE0000}"/>
    <cellStyle name="Total 2 3 2 3" xfId="35194" xr:uid="{00000000-0005-0000-0000-0000E0CE0000}"/>
    <cellStyle name="Total 2 3 2_AVA DVA EL" xfId="35195" xr:uid="{00000000-0005-0000-0000-0000E1CE0000}"/>
    <cellStyle name="Total 2 3 3" xfId="11209" xr:uid="{00000000-0005-0000-0000-0000E2CE0000}"/>
    <cellStyle name="Total 2 3 4" xfId="11210" xr:uid="{00000000-0005-0000-0000-0000E3CE0000}"/>
    <cellStyle name="Total 2 3 5" xfId="11211" xr:uid="{00000000-0005-0000-0000-0000E4CE0000}"/>
    <cellStyle name="Total 2 3 6" xfId="11212" xr:uid="{00000000-0005-0000-0000-0000E5CE0000}"/>
    <cellStyle name="Total 2 3 7" xfId="11213" xr:uid="{00000000-0005-0000-0000-0000E6CE0000}"/>
    <cellStyle name="Total 2 3 8" xfId="11214" xr:uid="{00000000-0005-0000-0000-0000E7CE0000}"/>
    <cellStyle name="Total 2 3 9" xfId="11215" xr:uid="{00000000-0005-0000-0000-0000E8CE0000}"/>
    <cellStyle name="Total 2 3_AVA DVA EL" xfId="35196" xr:uid="{00000000-0005-0000-0000-0000E9CE0000}"/>
    <cellStyle name="Total 2 4" xfId="11216" xr:uid="{00000000-0005-0000-0000-0000EACE0000}"/>
    <cellStyle name="Total 2 4 10" xfId="11217" xr:uid="{00000000-0005-0000-0000-0000EBCE0000}"/>
    <cellStyle name="Total 2 4 11" xfId="11218" xr:uid="{00000000-0005-0000-0000-0000ECCE0000}"/>
    <cellStyle name="Total 2 4 12" xfId="36572" xr:uid="{00000000-0005-0000-0000-0000EDCE0000}"/>
    <cellStyle name="Total 2 4 13" xfId="36797" xr:uid="{00000000-0005-0000-0000-0000EECE0000}"/>
    <cellStyle name="Total 2 4 2" xfId="11219" xr:uid="{00000000-0005-0000-0000-0000EFCE0000}"/>
    <cellStyle name="Total 2 4 3" xfId="11220" xr:uid="{00000000-0005-0000-0000-0000F0CE0000}"/>
    <cellStyle name="Total 2 4 4" xfId="11221" xr:uid="{00000000-0005-0000-0000-0000F1CE0000}"/>
    <cellStyle name="Total 2 4 5" xfId="11222" xr:uid="{00000000-0005-0000-0000-0000F2CE0000}"/>
    <cellStyle name="Total 2 4 6" xfId="11223" xr:uid="{00000000-0005-0000-0000-0000F3CE0000}"/>
    <cellStyle name="Total 2 4 7" xfId="11224" xr:uid="{00000000-0005-0000-0000-0000F4CE0000}"/>
    <cellStyle name="Total 2 4 8" xfId="11225" xr:uid="{00000000-0005-0000-0000-0000F5CE0000}"/>
    <cellStyle name="Total 2 4 9" xfId="11226" xr:uid="{00000000-0005-0000-0000-0000F6CE0000}"/>
    <cellStyle name="Total 2 4_AVA DVA EL" xfId="35197" xr:uid="{00000000-0005-0000-0000-0000F7CE0000}"/>
    <cellStyle name="Total 2 5" xfId="11227" xr:uid="{00000000-0005-0000-0000-0000F8CE0000}"/>
    <cellStyle name="Total 2 5 10" xfId="11228" xr:uid="{00000000-0005-0000-0000-0000F9CE0000}"/>
    <cellStyle name="Total 2 5 11" xfId="11229" xr:uid="{00000000-0005-0000-0000-0000FACE0000}"/>
    <cellStyle name="Total 2 5 2" xfId="11230" xr:uid="{00000000-0005-0000-0000-0000FBCE0000}"/>
    <cellStyle name="Total 2 5 3" xfId="11231" xr:uid="{00000000-0005-0000-0000-0000FCCE0000}"/>
    <cellStyle name="Total 2 5 4" xfId="11232" xr:uid="{00000000-0005-0000-0000-0000FDCE0000}"/>
    <cellStyle name="Total 2 5 5" xfId="11233" xr:uid="{00000000-0005-0000-0000-0000FECE0000}"/>
    <cellStyle name="Total 2 5 6" xfId="11234" xr:uid="{00000000-0005-0000-0000-0000FFCE0000}"/>
    <cellStyle name="Total 2 5 7" xfId="11235" xr:uid="{00000000-0005-0000-0000-000000CF0000}"/>
    <cellStyle name="Total 2 5 8" xfId="11236" xr:uid="{00000000-0005-0000-0000-000001CF0000}"/>
    <cellStyle name="Total 2 5 9" xfId="11237" xr:uid="{00000000-0005-0000-0000-000002CF0000}"/>
    <cellStyle name="Total 2 5_AVA DVA EL" xfId="35198" xr:uid="{00000000-0005-0000-0000-000003CF0000}"/>
    <cellStyle name="Total 2 6" xfId="11238" xr:uid="{00000000-0005-0000-0000-000004CF0000}"/>
    <cellStyle name="Total 2 6 10" xfId="11239" xr:uid="{00000000-0005-0000-0000-000005CF0000}"/>
    <cellStyle name="Total 2 6 11" xfId="11240" xr:uid="{00000000-0005-0000-0000-000006CF0000}"/>
    <cellStyle name="Total 2 6 2" xfId="11241" xr:uid="{00000000-0005-0000-0000-000007CF0000}"/>
    <cellStyle name="Total 2 6 2 2" xfId="35199" xr:uid="{00000000-0005-0000-0000-000008CF0000}"/>
    <cellStyle name="Total 2 6 2 3" xfId="35200" xr:uid="{00000000-0005-0000-0000-000009CF0000}"/>
    <cellStyle name="Total 2 6 2_AVA DVA EL" xfId="35201" xr:uid="{00000000-0005-0000-0000-00000ACF0000}"/>
    <cellStyle name="Total 2 6 3" xfId="11242" xr:uid="{00000000-0005-0000-0000-00000BCF0000}"/>
    <cellStyle name="Total 2 6 3 2" xfId="35202" xr:uid="{00000000-0005-0000-0000-00000CCF0000}"/>
    <cellStyle name="Total 2 6 3 3" xfId="35203" xr:uid="{00000000-0005-0000-0000-00000DCF0000}"/>
    <cellStyle name="Total 2 6 3_AVA DVA EL" xfId="35204" xr:uid="{00000000-0005-0000-0000-00000ECF0000}"/>
    <cellStyle name="Total 2 6 4" xfId="11243" xr:uid="{00000000-0005-0000-0000-00000FCF0000}"/>
    <cellStyle name="Total 2 6 5" xfId="11244" xr:uid="{00000000-0005-0000-0000-000010CF0000}"/>
    <cellStyle name="Total 2 6 6" xfId="11245" xr:uid="{00000000-0005-0000-0000-000011CF0000}"/>
    <cellStyle name="Total 2 6 7" xfId="11246" xr:uid="{00000000-0005-0000-0000-000012CF0000}"/>
    <cellStyle name="Total 2 6 8" xfId="11247" xr:uid="{00000000-0005-0000-0000-000013CF0000}"/>
    <cellStyle name="Total 2 6 9" xfId="11248" xr:uid="{00000000-0005-0000-0000-000014CF0000}"/>
    <cellStyle name="Total 2 6_AVA DVA EL" xfId="35205" xr:uid="{00000000-0005-0000-0000-000015CF0000}"/>
    <cellStyle name="Total 2 7" xfId="11249" xr:uid="{00000000-0005-0000-0000-000016CF0000}"/>
    <cellStyle name="Total 2 7 10" xfId="11250" xr:uid="{00000000-0005-0000-0000-000017CF0000}"/>
    <cellStyle name="Total 2 7 11" xfId="11251" xr:uid="{00000000-0005-0000-0000-000018CF0000}"/>
    <cellStyle name="Total 2 7 2" xfId="11252" xr:uid="{00000000-0005-0000-0000-000019CF0000}"/>
    <cellStyle name="Total 2 7 3" xfId="11253" xr:uid="{00000000-0005-0000-0000-00001ACF0000}"/>
    <cellStyle name="Total 2 7 4" xfId="11254" xr:uid="{00000000-0005-0000-0000-00001BCF0000}"/>
    <cellStyle name="Total 2 7 5" xfId="11255" xr:uid="{00000000-0005-0000-0000-00001CCF0000}"/>
    <cellStyle name="Total 2 7 6" xfId="11256" xr:uid="{00000000-0005-0000-0000-00001DCF0000}"/>
    <cellStyle name="Total 2 7 7" xfId="11257" xr:uid="{00000000-0005-0000-0000-00001ECF0000}"/>
    <cellStyle name="Total 2 7 8" xfId="11258" xr:uid="{00000000-0005-0000-0000-00001FCF0000}"/>
    <cellStyle name="Total 2 7 9" xfId="11259" xr:uid="{00000000-0005-0000-0000-000020CF0000}"/>
    <cellStyle name="Total 2 7_AVA DVA EL" xfId="35206" xr:uid="{00000000-0005-0000-0000-000021CF0000}"/>
    <cellStyle name="Total 2 8" xfId="11260" xr:uid="{00000000-0005-0000-0000-000022CF0000}"/>
    <cellStyle name="Total 2 8 10" xfId="11261" xr:uid="{00000000-0005-0000-0000-000023CF0000}"/>
    <cellStyle name="Total 2 8 2" xfId="11262" xr:uid="{00000000-0005-0000-0000-000024CF0000}"/>
    <cellStyle name="Total 2 8 3" xfId="11263" xr:uid="{00000000-0005-0000-0000-000025CF0000}"/>
    <cellStyle name="Total 2 8 4" xfId="11264" xr:uid="{00000000-0005-0000-0000-000026CF0000}"/>
    <cellStyle name="Total 2 8 5" xfId="11265" xr:uid="{00000000-0005-0000-0000-000027CF0000}"/>
    <cellStyle name="Total 2 8 6" xfId="11266" xr:uid="{00000000-0005-0000-0000-000028CF0000}"/>
    <cellStyle name="Total 2 8 7" xfId="11267" xr:uid="{00000000-0005-0000-0000-000029CF0000}"/>
    <cellStyle name="Total 2 8 8" xfId="11268" xr:uid="{00000000-0005-0000-0000-00002ACF0000}"/>
    <cellStyle name="Total 2 8 9" xfId="11269" xr:uid="{00000000-0005-0000-0000-00002BCF0000}"/>
    <cellStyle name="Total 2 8_AVA DVA EL" xfId="35207" xr:uid="{00000000-0005-0000-0000-00002CCF0000}"/>
    <cellStyle name="Total 2 9" xfId="35208" xr:uid="{00000000-0005-0000-0000-00002DCF0000}"/>
    <cellStyle name="Total 2_4Q16" xfId="35209" xr:uid="{00000000-0005-0000-0000-00002ECF0000}"/>
    <cellStyle name="Total 3" xfId="11270" xr:uid="{00000000-0005-0000-0000-00002FCF0000}"/>
    <cellStyle name="Total 3 2" xfId="11271" xr:uid="{00000000-0005-0000-0000-000030CF0000}"/>
    <cellStyle name="Total 3 2 10" xfId="11272" xr:uid="{00000000-0005-0000-0000-000031CF0000}"/>
    <cellStyle name="Total 3 2 11" xfId="11273" xr:uid="{00000000-0005-0000-0000-000032CF0000}"/>
    <cellStyle name="Total 3 2 12" xfId="36785" xr:uid="{00000000-0005-0000-0000-000033CF0000}"/>
    <cellStyle name="Total 3 2 2" xfId="11274" xr:uid="{00000000-0005-0000-0000-000034CF0000}"/>
    <cellStyle name="Total 3 2 3" xfId="11275" xr:uid="{00000000-0005-0000-0000-000035CF0000}"/>
    <cellStyle name="Total 3 2 4" xfId="11276" xr:uid="{00000000-0005-0000-0000-000036CF0000}"/>
    <cellStyle name="Total 3 2 5" xfId="11277" xr:uid="{00000000-0005-0000-0000-000037CF0000}"/>
    <cellStyle name="Total 3 2 6" xfId="11278" xr:uid="{00000000-0005-0000-0000-000038CF0000}"/>
    <cellStyle name="Total 3 2 7" xfId="11279" xr:uid="{00000000-0005-0000-0000-000039CF0000}"/>
    <cellStyle name="Total 3 2 8" xfId="11280" xr:uid="{00000000-0005-0000-0000-00003ACF0000}"/>
    <cellStyle name="Total 3 2 9" xfId="11281" xr:uid="{00000000-0005-0000-0000-00003BCF0000}"/>
    <cellStyle name="Total 3 2_AVA DVA EL" xfId="35210" xr:uid="{00000000-0005-0000-0000-00003CCF0000}"/>
    <cellStyle name="Total 3 3" xfId="11282" xr:uid="{00000000-0005-0000-0000-00003DCF0000}"/>
    <cellStyle name="Total 3 3 10" xfId="11283" xr:uid="{00000000-0005-0000-0000-00003ECF0000}"/>
    <cellStyle name="Total 3 3 11" xfId="11284" xr:uid="{00000000-0005-0000-0000-00003FCF0000}"/>
    <cellStyle name="Total 3 3 12" xfId="36538" xr:uid="{00000000-0005-0000-0000-000040CF0000}"/>
    <cellStyle name="Total 3 3 13" xfId="36765" xr:uid="{00000000-0005-0000-0000-000041CF0000}"/>
    <cellStyle name="Total 3 3 2" xfId="11285" xr:uid="{00000000-0005-0000-0000-000042CF0000}"/>
    <cellStyle name="Total 3 3 3" xfId="11286" xr:uid="{00000000-0005-0000-0000-000043CF0000}"/>
    <cellStyle name="Total 3 3 4" xfId="11287" xr:uid="{00000000-0005-0000-0000-000044CF0000}"/>
    <cellStyle name="Total 3 3 5" xfId="11288" xr:uid="{00000000-0005-0000-0000-000045CF0000}"/>
    <cellStyle name="Total 3 3 6" xfId="11289" xr:uid="{00000000-0005-0000-0000-000046CF0000}"/>
    <cellStyle name="Total 3 3 7" xfId="11290" xr:uid="{00000000-0005-0000-0000-000047CF0000}"/>
    <cellStyle name="Total 3 3 8" xfId="11291" xr:uid="{00000000-0005-0000-0000-000048CF0000}"/>
    <cellStyle name="Total 3 3 9" xfId="11292" xr:uid="{00000000-0005-0000-0000-000049CF0000}"/>
    <cellStyle name="Total 3 3_AVA DVA EL" xfId="35211" xr:uid="{00000000-0005-0000-0000-00004ACF0000}"/>
    <cellStyle name="Total 3 4" xfId="11293" xr:uid="{00000000-0005-0000-0000-00004BCF0000}"/>
    <cellStyle name="Total 3 4 10" xfId="11294" xr:uid="{00000000-0005-0000-0000-00004CCF0000}"/>
    <cellStyle name="Total 3 4 11" xfId="11295" xr:uid="{00000000-0005-0000-0000-00004DCF0000}"/>
    <cellStyle name="Total 3 4 2" xfId="11296" xr:uid="{00000000-0005-0000-0000-00004ECF0000}"/>
    <cellStyle name="Total 3 4 3" xfId="11297" xr:uid="{00000000-0005-0000-0000-00004FCF0000}"/>
    <cellStyle name="Total 3 4 4" xfId="11298" xr:uid="{00000000-0005-0000-0000-000050CF0000}"/>
    <cellStyle name="Total 3 4 5" xfId="11299" xr:uid="{00000000-0005-0000-0000-000051CF0000}"/>
    <cellStyle name="Total 3 4 6" xfId="11300" xr:uid="{00000000-0005-0000-0000-000052CF0000}"/>
    <cellStyle name="Total 3 4 7" xfId="11301" xr:uid="{00000000-0005-0000-0000-000053CF0000}"/>
    <cellStyle name="Total 3 4 8" xfId="11302" xr:uid="{00000000-0005-0000-0000-000054CF0000}"/>
    <cellStyle name="Total 3 4 9" xfId="11303" xr:uid="{00000000-0005-0000-0000-000055CF0000}"/>
    <cellStyle name="Total 3 4_CR4_19" xfId="11304" xr:uid="{00000000-0005-0000-0000-000056CF0000}"/>
    <cellStyle name="Total 3 5" xfId="11305" xr:uid="{00000000-0005-0000-0000-000057CF0000}"/>
    <cellStyle name="Total 3 5 10" xfId="11306" xr:uid="{00000000-0005-0000-0000-000058CF0000}"/>
    <cellStyle name="Total 3 5 11" xfId="11307" xr:uid="{00000000-0005-0000-0000-000059CF0000}"/>
    <cellStyle name="Total 3 5 2" xfId="11308" xr:uid="{00000000-0005-0000-0000-00005ACF0000}"/>
    <cellStyle name="Total 3 5 3" xfId="11309" xr:uid="{00000000-0005-0000-0000-00005BCF0000}"/>
    <cellStyle name="Total 3 5 4" xfId="11310" xr:uid="{00000000-0005-0000-0000-00005CCF0000}"/>
    <cellStyle name="Total 3 5 5" xfId="11311" xr:uid="{00000000-0005-0000-0000-00005DCF0000}"/>
    <cellStyle name="Total 3 5 6" xfId="11312" xr:uid="{00000000-0005-0000-0000-00005ECF0000}"/>
    <cellStyle name="Total 3 5 7" xfId="11313" xr:uid="{00000000-0005-0000-0000-00005FCF0000}"/>
    <cellStyle name="Total 3 5 8" xfId="11314" xr:uid="{00000000-0005-0000-0000-000060CF0000}"/>
    <cellStyle name="Total 3 5 9" xfId="11315" xr:uid="{00000000-0005-0000-0000-000061CF0000}"/>
    <cellStyle name="Total 3 5_CR4_19" xfId="11316" xr:uid="{00000000-0005-0000-0000-000062CF0000}"/>
    <cellStyle name="Total 3 6" xfId="11317" xr:uid="{00000000-0005-0000-0000-000063CF0000}"/>
    <cellStyle name="Total 3 6 10" xfId="11318" xr:uid="{00000000-0005-0000-0000-000064CF0000}"/>
    <cellStyle name="Total 3 6 11" xfId="11319" xr:uid="{00000000-0005-0000-0000-000065CF0000}"/>
    <cellStyle name="Total 3 6 2" xfId="11320" xr:uid="{00000000-0005-0000-0000-000066CF0000}"/>
    <cellStyle name="Total 3 6 3" xfId="11321" xr:uid="{00000000-0005-0000-0000-000067CF0000}"/>
    <cellStyle name="Total 3 6 4" xfId="11322" xr:uid="{00000000-0005-0000-0000-000068CF0000}"/>
    <cellStyle name="Total 3 6 5" xfId="11323" xr:uid="{00000000-0005-0000-0000-000069CF0000}"/>
    <cellStyle name="Total 3 6 6" xfId="11324" xr:uid="{00000000-0005-0000-0000-00006ACF0000}"/>
    <cellStyle name="Total 3 6 7" xfId="11325" xr:uid="{00000000-0005-0000-0000-00006BCF0000}"/>
    <cellStyle name="Total 3 6 8" xfId="11326" xr:uid="{00000000-0005-0000-0000-00006CCF0000}"/>
    <cellStyle name="Total 3 6 9" xfId="11327" xr:uid="{00000000-0005-0000-0000-00006DCF0000}"/>
    <cellStyle name="Total 3 6_CR4_19" xfId="11328" xr:uid="{00000000-0005-0000-0000-00006ECF0000}"/>
    <cellStyle name="Total 3 7" xfId="11329" xr:uid="{00000000-0005-0000-0000-00006FCF0000}"/>
    <cellStyle name="Total 3 7 10" xfId="11330" xr:uid="{00000000-0005-0000-0000-000070CF0000}"/>
    <cellStyle name="Total 3 7 2" xfId="11331" xr:uid="{00000000-0005-0000-0000-000071CF0000}"/>
    <cellStyle name="Total 3 7 3" xfId="11332" xr:uid="{00000000-0005-0000-0000-000072CF0000}"/>
    <cellStyle name="Total 3 7 4" xfId="11333" xr:uid="{00000000-0005-0000-0000-000073CF0000}"/>
    <cellStyle name="Total 3 7 5" xfId="11334" xr:uid="{00000000-0005-0000-0000-000074CF0000}"/>
    <cellStyle name="Total 3 7 6" xfId="11335" xr:uid="{00000000-0005-0000-0000-000075CF0000}"/>
    <cellStyle name="Total 3 7 7" xfId="11336" xr:uid="{00000000-0005-0000-0000-000076CF0000}"/>
    <cellStyle name="Total 3 7 8" xfId="11337" xr:uid="{00000000-0005-0000-0000-000077CF0000}"/>
    <cellStyle name="Total 3 7 9" xfId="11338" xr:uid="{00000000-0005-0000-0000-000078CF0000}"/>
    <cellStyle name="Total 3 7_CR4_19" xfId="11339" xr:uid="{00000000-0005-0000-0000-000079CF0000}"/>
    <cellStyle name="Total 3 8" xfId="36032" xr:uid="{00000000-0005-0000-0000-00007ACF0000}"/>
    <cellStyle name="Total 3 9" xfId="36931" xr:uid="{00000000-0005-0000-0000-00007BCF0000}"/>
    <cellStyle name="Total 3_A02" xfId="55746" xr:uid="{84DDCF04-FB6D-4817-9A25-F4CE82E6DB12}"/>
    <cellStyle name="Total 4" xfId="11340" xr:uid="{00000000-0005-0000-0000-00007DCF0000}"/>
    <cellStyle name="Total 4 2" xfId="11341" xr:uid="{00000000-0005-0000-0000-00007ECF0000}"/>
    <cellStyle name="Total 4 2 10" xfId="11342" xr:uid="{00000000-0005-0000-0000-00007FCF0000}"/>
    <cellStyle name="Total 4 2 11" xfId="11343" xr:uid="{00000000-0005-0000-0000-000080CF0000}"/>
    <cellStyle name="Total 4 2 12" xfId="36786" xr:uid="{00000000-0005-0000-0000-000081CF0000}"/>
    <cellStyle name="Total 4 2 2" xfId="11344" xr:uid="{00000000-0005-0000-0000-000082CF0000}"/>
    <cellStyle name="Total 4 2 3" xfId="11345" xr:uid="{00000000-0005-0000-0000-000083CF0000}"/>
    <cellStyle name="Total 4 2 4" xfId="11346" xr:uid="{00000000-0005-0000-0000-000084CF0000}"/>
    <cellStyle name="Total 4 2 5" xfId="11347" xr:uid="{00000000-0005-0000-0000-000085CF0000}"/>
    <cellStyle name="Total 4 2 6" xfId="11348" xr:uid="{00000000-0005-0000-0000-000086CF0000}"/>
    <cellStyle name="Total 4 2 7" xfId="11349" xr:uid="{00000000-0005-0000-0000-000087CF0000}"/>
    <cellStyle name="Total 4 2 8" xfId="11350" xr:uid="{00000000-0005-0000-0000-000088CF0000}"/>
    <cellStyle name="Total 4 2 9" xfId="11351" xr:uid="{00000000-0005-0000-0000-000089CF0000}"/>
    <cellStyle name="Total 4 2_AVA DVA EL" xfId="35212" xr:uid="{00000000-0005-0000-0000-00008ACF0000}"/>
    <cellStyle name="Total 4 3" xfId="11352" xr:uid="{00000000-0005-0000-0000-00008BCF0000}"/>
    <cellStyle name="Total 4 3 10" xfId="11353" xr:uid="{00000000-0005-0000-0000-00008CCF0000}"/>
    <cellStyle name="Total 4 3 11" xfId="11354" xr:uid="{00000000-0005-0000-0000-00008DCF0000}"/>
    <cellStyle name="Total 4 3 12" xfId="36673" xr:uid="{00000000-0005-0000-0000-00008ECF0000}"/>
    <cellStyle name="Total 4 3 13" xfId="36801" xr:uid="{00000000-0005-0000-0000-00008FCF0000}"/>
    <cellStyle name="Total 4 3 2" xfId="11355" xr:uid="{00000000-0005-0000-0000-000090CF0000}"/>
    <cellStyle name="Total 4 3 3" xfId="11356" xr:uid="{00000000-0005-0000-0000-000091CF0000}"/>
    <cellStyle name="Total 4 3 4" xfId="11357" xr:uid="{00000000-0005-0000-0000-000092CF0000}"/>
    <cellStyle name="Total 4 3 5" xfId="11358" xr:uid="{00000000-0005-0000-0000-000093CF0000}"/>
    <cellStyle name="Total 4 3 6" xfId="11359" xr:uid="{00000000-0005-0000-0000-000094CF0000}"/>
    <cellStyle name="Total 4 3 7" xfId="11360" xr:uid="{00000000-0005-0000-0000-000095CF0000}"/>
    <cellStyle name="Total 4 3 8" xfId="11361" xr:uid="{00000000-0005-0000-0000-000096CF0000}"/>
    <cellStyle name="Total 4 3 9" xfId="11362" xr:uid="{00000000-0005-0000-0000-000097CF0000}"/>
    <cellStyle name="Total 4 3_AVA DVA EL" xfId="35213" xr:uid="{00000000-0005-0000-0000-000098CF0000}"/>
    <cellStyle name="Total 4 4" xfId="11363" xr:uid="{00000000-0005-0000-0000-000099CF0000}"/>
    <cellStyle name="Total 4 4 10" xfId="11364" xr:uid="{00000000-0005-0000-0000-00009ACF0000}"/>
    <cellStyle name="Total 4 4 11" xfId="11365" xr:uid="{00000000-0005-0000-0000-00009BCF0000}"/>
    <cellStyle name="Total 4 4 2" xfId="11366" xr:uid="{00000000-0005-0000-0000-00009CCF0000}"/>
    <cellStyle name="Total 4 4 3" xfId="11367" xr:uid="{00000000-0005-0000-0000-00009DCF0000}"/>
    <cellStyle name="Total 4 4 4" xfId="11368" xr:uid="{00000000-0005-0000-0000-00009ECF0000}"/>
    <cellStyle name="Total 4 4 5" xfId="11369" xr:uid="{00000000-0005-0000-0000-00009FCF0000}"/>
    <cellStyle name="Total 4 4 6" xfId="11370" xr:uid="{00000000-0005-0000-0000-0000A0CF0000}"/>
    <cellStyle name="Total 4 4 7" xfId="11371" xr:uid="{00000000-0005-0000-0000-0000A1CF0000}"/>
    <cellStyle name="Total 4 4 8" xfId="11372" xr:uid="{00000000-0005-0000-0000-0000A2CF0000}"/>
    <cellStyle name="Total 4 4 9" xfId="11373" xr:uid="{00000000-0005-0000-0000-0000A3CF0000}"/>
    <cellStyle name="Total 4 4_AVA DVA EL" xfId="35214" xr:uid="{00000000-0005-0000-0000-0000A4CF0000}"/>
    <cellStyle name="Total 4 5" xfId="11374" xr:uid="{00000000-0005-0000-0000-0000A5CF0000}"/>
    <cellStyle name="Total 4 5 10" xfId="11375" xr:uid="{00000000-0005-0000-0000-0000A6CF0000}"/>
    <cellStyle name="Total 4 5 11" xfId="11376" xr:uid="{00000000-0005-0000-0000-0000A7CF0000}"/>
    <cellStyle name="Total 4 5 2" xfId="11377" xr:uid="{00000000-0005-0000-0000-0000A8CF0000}"/>
    <cellStyle name="Total 4 5 3" xfId="11378" xr:uid="{00000000-0005-0000-0000-0000A9CF0000}"/>
    <cellStyle name="Total 4 5 4" xfId="11379" xr:uid="{00000000-0005-0000-0000-0000AACF0000}"/>
    <cellStyle name="Total 4 5 5" xfId="11380" xr:uid="{00000000-0005-0000-0000-0000ABCF0000}"/>
    <cellStyle name="Total 4 5 6" xfId="11381" xr:uid="{00000000-0005-0000-0000-0000ACCF0000}"/>
    <cellStyle name="Total 4 5 7" xfId="11382" xr:uid="{00000000-0005-0000-0000-0000ADCF0000}"/>
    <cellStyle name="Total 4 5 8" xfId="11383" xr:uid="{00000000-0005-0000-0000-0000AECF0000}"/>
    <cellStyle name="Total 4 5 9" xfId="11384" xr:uid="{00000000-0005-0000-0000-0000AFCF0000}"/>
    <cellStyle name="Total 4 5_AVA DVA EL" xfId="35215" xr:uid="{00000000-0005-0000-0000-0000B0CF0000}"/>
    <cellStyle name="Total 4 6" xfId="11385" xr:uid="{00000000-0005-0000-0000-0000B1CF0000}"/>
    <cellStyle name="Total 4 6 10" xfId="11386" xr:uid="{00000000-0005-0000-0000-0000B2CF0000}"/>
    <cellStyle name="Total 4 6 11" xfId="11387" xr:uid="{00000000-0005-0000-0000-0000B3CF0000}"/>
    <cellStyle name="Total 4 6 2" xfId="11388" xr:uid="{00000000-0005-0000-0000-0000B4CF0000}"/>
    <cellStyle name="Total 4 6 3" xfId="11389" xr:uid="{00000000-0005-0000-0000-0000B5CF0000}"/>
    <cellStyle name="Total 4 6 4" xfId="11390" xr:uid="{00000000-0005-0000-0000-0000B6CF0000}"/>
    <cellStyle name="Total 4 6 5" xfId="11391" xr:uid="{00000000-0005-0000-0000-0000B7CF0000}"/>
    <cellStyle name="Total 4 6 6" xfId="11392" xr:uid="{00000000-0005-0000-0000-0000B8CF0000}"/>
    <cellStyle name="Total 4 6 7" xfId="11393" xr:uid="{00000000-0005-0000-0000-0000B9CF0000}"/>
    <cellStyle name="Total 4 6 8" xfId="11394" xr:uid="{00000000-0005-0000-0000-0000BACF0000}"/>
    <cellStyle name="Total 4 6 9" xfId="11395" xr:uid="{00000000-0005-0000-0000-0000BBCF0000}"/>
    <cellStyle name="Total 4 6_CR4_19" xfId="11396" xr:uid="{00000000-0005-0000-0000-0000BCCF0000}"/>
    <cellStyle name="Total 4 7" xfId="11397" xr:uid="{00000000-0005-0000-0000-0000BDCF0000}"/>
    <cellStyle name="Total 4 7 10" xfId="11398" xr:uid="{00000000-0005-0000-0000-0000BECF0000}"/>
    <cellStyle name="Total 4 7 2" xfId="11399" xr:uid="{00000000-0005-0000-0000-0000BFCF0000}"/>
    <cellStyle name="Total 4 7 3" xfId="11400" xr:uid="{00000000-0005-0000-0000-0000C0CF0000}"/>
    <cellStyle name="Total 4 7 4" xfId="11401" xr:uid="{00000000-0005-0000-0000-0000C1CF0000}"/>
    <cellStyle name="Total 4 7 5" xfId="11402" xr:uid="{00000000-0005-0000-0000-0000C2CF0000}"/>
    <cellStyle name="Total 4 7 6" xfId="11403" xr:uid="{00000000-0005-0000-0000-0000C3CF0000}"/>
    <cellStyle name="Total 4 7 7" xfId="11404" xr:uid="{00000000-0005-0000-0000-0000C4CF0000}"/>
    <cellStyle name="Total 4 7 8" xfId="11405" xr:uid="{00000000-0005-0000-0000-0000C5CF0000}"/>
    <cellStyle name="Total 4 7 9" xfId="11406" xr:uid="{00000000-0005-0000-0000-0000C6CF0000}"/>
    <cellStyle name="Total 4 7_CR4_19" xfId="11407" xr:uid="{00000000-0005-0000-0000-0000C7CF0000}"/>
    <cellStyle name="Total 4 8" xfId="36451" xr:uid="{00000000-0005-0000-0000-0000C8CF0000}"/>
    <cellStyle name="Total 4 9" xfId="36932" xr:uid="{00000000-0005-0000-0000-0000C9CF0000}"/>
    <cellStyle name="Total 4_A02" xfId="55747" xr:uid="{1CA4ADA5-07BF-44AE-A1F8-BE95B0427643}"/>
    <cellStyle name="Total 5" xfId="11408" xr:uid="{00000000-0005-0000-0000-0000CBCF0000}"/>
    <cellStyle name="Total 5 2" xfId="11409" xr:uid="{00000000-0005-0000-0000-0000CCCF0000}"/>
    <cellStyle name="Total 5 2 10" xfId="11410" xr:uid="{00000000-0005-0000-0000-0000CDCF0000}"/>
    <cellStyle name="Total 5 2 11" xfId="11411" xr:uid="{00000000-0005-0000-0000-0000CECF0000}"/>
    <cellStyle name="Total 5 2 12" xfId="36787" xr:uid="{00000000-0005-0000-0000-0000CFCF0000}"/>
    <cellStyle name="Total 5 2 2" xfId="11412" xr:uid="{00000000-0005-0000-0000-0000D0CF0000}"/>
    <cellStyle name="Total 5 2 3" xfId="11413" xr:uid="{00000000-0005-0000-0000-0000D1CF0000}"/>
    <cellStyle name="Total 5 2 4" xfId="11414" xr:uid="{00000000-0005-0000-0000-0000D2CF0000}"/>
    <cellStyle name="Total 5 2 5" xfId="11415" xr:uid="{00000000-0005-0000-0000-0000D3CF0000}"/>
    <cellStyle name="Total 5 2 6" xfId="11416" xr:uid="{00000000-0005-0000-0000-0000D4CF0000}"/>
    <cellStyle name="Total 5 2 7" xfId="11417" xr:uid="{00000000-0005-0000-0000-0000D5CF0000}"/>
    <cellStyle name="Total 5 2 8" xfId="11418" xr:uid="{00000000-0005-0000-0000-0000D6CF0000}"/>
    <cellStyle name="Total 5 2 9" xfId="11419" xr:uid="{00000000-0005-0000-0000-0000D7CF0000}"/>
    <cellStyle name="Total 5 2_AVA DVA EL" xfId="35216" xr:uid="{00000000-0005-0000-0000-0000D8CF0000}"/>
    <cellStyle name="Total 5 3" xfId="11420" xr:uid="{00000000-0005-0000-0000-0000D9CF0000}"/>
    <cellStyle name="Total 5 3 10" xfId="11421" xr:uid="{00000000-0005-0000-0000-0000DACF0000}"/>
    <cellStyle name="Total 5 3 11" xfId="11422" xr:uid="{00000000-0005-0000-0000-0000DBCF0000}"/>
    <cellStyle name="Total 5 3 12" xfId="36539" xr:uid="{00000000-0005-0000-0000-0000DCCF0000}"/>
    <cellStyle name="Total 5 3 13" xfId="36766" xr:uid="{00000000-0005-0000-0000-0000DDCF0000}"/>
    <cellStyle name="Total 5 3 2" xfId="11423" xr:uid="{00000000-0005-0000-0000-0000DECF0000}"/>
    <cellStyle name="Total 5 3 3" xfId="11424" xr:uid="{00000000-0005-0000-0000-0000DFCF0000}"/>
    <cellStyle name="Total 5 3 4" xfId="11425" xr:uid="{00000000-0005-0000-0000-0000E0CF0000}"/>
    <cellStyle name="Total 5 3 5" xfId="11426" xr:uid="{00000000-0005-0000-0000-0000E1CF0000}"/>
    <cellStyle name="Total 5 3 6" xfId="11427" xr:uid="{00000000-0005-0000-0000-0000E2CF0000}"/>
    <cellStyle name="Total 5 3 7" xfId="11428" xr:uid="{00000000-0005-0000-0000-0000E3CF0000}"/>
    <cellStyle name="Total 5 3 8" xfId="11429" xr:uid="{00000000-0005-0000-0000-0000E4CF0000}"/>
    <cellStyle name="Total 5 3 9" xfId="11430" xr:uid="{00000000-0005-0000-0000-0000E5CF0000}"/>
    <cellStyle name="Total 5 3_CR4_19" xfId="11431" xr:uid="{00000000-0005-0000-0000-0000E6CF0000}"/>
    <cellStyle name="Total 5 4" xfId="11432" xr:uid="{00000000-0005-0000-0000-0000E7CF0000}"/>
    <cellStyle name="Total 5 4 10" xfId="11433" xr:uid="{00000000-0005-0000-0000-0000E8CF0000}"/>
    <cellStyle name="Total 5 4 11" xfId="11434" xr:uid="{00000000-0005-0000-0000-0000E9CF0000}"/>
    <cellStyle name="Total 5 4 2" xfId="11435" xr:uid="{00000000-0005-0000-0000-0000EACF0000}"/>
    <cellStyle name="Total 5 4 3" xfId="11436" xr:uid="{00000000-0005-0000-0000-0000EBCF0000}"/>
    <cellStyle name="Total 5 4 4" xfId="11437" xr:uid="{00000000-0005-0000-0000-0000ECCF0000}"/>
    <cellStyle name="Total 5 4 5" xfId="11438" xr:uid="{00000000-0005-0000-0000-0000EDCF0000}"/>
    <cellStyle name="Total 5 4 6" xfId="11439" xr:uid="{00000000-0005-0000-0000-0000EECF0000}"/>
    <cellStyle name="Total 5 4 7" xfId="11440" xr:uid="{00000000-0005-0000-0000-0000EFCF0000}"/>
    <cellStyle name="Total 5 4 8" xfId="11441" xr:uid="{00000000-0005-0000-0000-0000F0CF0000}"/>
    <cellStyle name="Total 5 4 9" xfId="11442" xr:uid="{00000000-0005-0000-0000-0000F1CF0000}"/>
    <cellStyle name="Total 5 4_CR4_19" xfId="11443" xr:uid="{00000000-0005-0000-0000-0000F2CF0000}"/>
    <cellStyle name="Total 5 5" xfId="11444" xr:uid="{00000000-0005-0000-0000-0000F3CF0000}"/>
    <cellStyle name="Total 5 5 10" xfId="11445" xr:uid="{00000000-0005-0000-0000-0000F4CF0000}"/>
    <cellStyle name="Total 5 5 11" xfId="11446" xr:uid="{00000000-0005-0000-0000-0000F5CF0000}"/>
    <cellStyle name="Total 5 5 2" xfId="11447" xr:uid="{00000000-0005-0000-0000-0000F6CF0000}"/>
    <cellStyle name="Total 5 5 3" xfId="11448" xr:uid="{00000000-0005-0000-0000-0000F7CF0000}"/>
    <cellStyle name="Total 5 5 4" xfId="11449" xr:uid="{00000000-0005-0000-0000-0000F8CF0000}"/>
    <cellStyle name="Total 5 5 5" xfId="11450" xr:uid="{00000000-0005-0000-0000-0000F9CF0000}"/>
    <cellStyle name="Total 5 5 6" xfId="11451" xr:uid="{00000000-0005-0000-0000-0000FACF0000}"/>
    <cellStyle name="Total 5 5 7" xfId="11452" xr:uid="{00000000-0005-0000-0000-0000FBCF0000}"/>
    <cellStyle name="Total 5 5 8" xfId="11453" xr:uid="{00000000-0005-0000-0000-0000FCCF0000}"/>
    <cellStyle name="Total 5 5 9" xfId="11454" xr:uid="{00000000-0005-0000-0000-0000FDCF0000}"/>
    <cellStyle name="Total 5 5_CR4_19" xfId="11455" xr:uid="{00000000-0005-0000-0000-0000FECF0000}"/>
    <cellStyle name="Total 5 6" xfId="11456" xr:uid="{00000000-0005-0000-0000-0000FFCF0000}"/>
    <cellStyle name="Total 5 6 10" xfId="11457" xr:uid="{00000000-0005-0000-0000-000000D00000}"/>
    <cellStyle name="Total 5 6 11" xfId="11458" xr:uid="{00000000-0005-0000-0000-000001D00000}"/>
    <cellStyle name="Total 5 6 2" xfId="11459" xr:uid="{00000000-0005-0000-0000-000002D00000}"/>
    <cellStyle name="Total 5 6 3" xfId="11460" xr:uid="{00000000-0005-0000-0000-000003D00000}"/>
    <cellStyle name="Total 5 6 4" xfId="11461" xr:uid="{00000000-0005-0000-0000-000004D00000}"/>
    <cellStyle name="Total 5 6 5" xfId="11462" xr:uid="{00000000-0005-0000-0000-000005D00000}"/>
    <cellStyle name="Total 5 6 6" xfId="11463" xr:uid="{00000000-0005-0000-0000-000006D00000}"/>
    <cellStyle name="Total 5 6 7" xfId="11464" xr:uid="{00000000-0005-0000-0000-000007D00000}"/>
    <cellStyle name="Total 5 6 8" xfId="11465" xr:uid="{00000000-0005-0000-0000-000008D00000}"/>
    <cellStyle name="Total 5 6 9" xfId="11466" xr:uid="{00000000-0005-0000-0000-000009D00000}"/>
    <cellStyle name="Total 5 6_CR4_19" xfId="11467" xr:uid="{00000000-0005-0000-0000-00000AD00000}"/>
    <cellStyle name="Total 5 7" xfId="11468" xr:uid="{00000000-0005-0000-0000-00000BD00000}"/>
    <cellStyle name="Total 5 7 10" xfId="11469" xr:uid="{00000000-0005-0000-0000-00000CD00000}"/>
    <cellStyle name="Total 5 7 2" xfId="11470" xr:uid="{00000000-0005-0000-0000-00000DD00000}"/>
    <cellStyle name="Total 5 7 3" xfId="11471" xr:uid="{00000000-0005-0000-0000-00000ED00000}"/>
    <cellStyle name="Total 5 7 4" xfId="11472" xr:uid="{00000000-0005-0000-0000-00000FD00000}"/>
    <cellStyle name="Total 5 7 5" xfId="11473" xr:uid="{00000000-0005-0000-0000-000010D00000}"/>
    <cellStyle name="Total 5 7 6" xfId="11474" xr:uid="{00000000-0005-0000-0000-000011D00000}"/>
    <cellStyle name="Total 5 7 7" xfId="11475" xr:uid="{00000000-0005-0000-0000-000012D00000}"/>
    <cellStyle name="Total 5 7 8" xfId="11476" xr:uid="{00000000-0005-0000-0000-000013D00000}"/>
    <cellStyle name="Total 5 7 9" xfId="11477" xr:uid="{00000000-0005-0000-0000-000014D00000}"/>
    <cellStyle name="Total 5 7_CR4_19" xfId="11478" xr:uid="{00000000-0005-0000-0000-000015D00000}"/>
    <cellStyle name="Total 5 8" xfId="36452" xr:uid="{00000000-0005-0000-0000-000016D00000}"/>
    <cellStyle name="Total 5 9" xfId="36933" xr:uid="{00000000-0005-0000-0000-000017D00000}"/>
    <cellStyle name="Total 5_A02" xfId="55748" xr:uid="{43D1C9B4-3042-415D-A18D-5024C9FCC06D}"/>
    <cellStyle name="Total 6" xfId="11479" xr:uid="{00000000-0005-0000-0000-000019D00000}"/>
    <cellStyle name="Total 6 2" xfId="11480" xr:uid="{00000000-0005-0000-0000-00001AD00000}"/>
    <cellStyle name="Total 6 2 10" xfId="11481" xr:uid="{00000000-0005-0000-0000-00001BD00000}"/>
    <cellStyle name="Total 6 2 11" xfId="11482" xr:uid="{00000000-0005-0000-0000-00001CD00000}"/>
    <cellStyle name="Total 6 2 12" xfId="36788" xr:uid="{00000000-0005-0000-0000-00001DD00000}"/>
    <cellStyle name="Total 6 2 2" xfId="11483" xr:uid="{00000000-0005-0000-0000-00001ED00000}"/>
    <cellStyle name="Total 6 2 3" xfId="11484" xr:uid="{00000000-0005-0000-0000-00001FD00000}"/>
    <cellStyle name="Total 6 2 4" xfId="11485" xr:uid="{00000000-0005-0000-0000-000020D00000}"/>
    <cellStyle name="Total 6 2 5" xfId="11486" xr:uid="{00000000-0005-0000-0000-000021D00000}"/>
    <cellStyle name="Total 6 2 6" xfId="11487" xr:uid="{00000000-0005-0000-0000-000022D00000}"/>
    <cellStyle name="Total 6 2 7" xfId="11488" xr:uid="{00000000-0005-0000-0000-000023D00000}"/>
    <cellStyle name="Total 6 2 8" xfId="11489" xr:uid="{00000000-0005-0000-0000-000024D00000}"/>
    <cellStyle name="Total 6 2 9" xfId="11490" xr:uid="{00000000-0005-0000-0000-000025D00000}"/>
    <cellStyle name="Total 6 2_AVA DVA EL" xfId="35217" xr:uid="{00000000-0005-0000-0000-000026D00000}"/>
    <cellStyle name="Total 6 3" xfId="11491" xr:uid="{00000000-0005-0000-0000-000027D00000}"/>
    <cellStyle name="Total 6 3 10" xfId="11492" xr:uid="{00000000-0005-0000-0000-000028D00000}"/>
    <cellStyle name="Total 6 3 11" xfId="11493" xr:uid="{00000000-0005-0000-0000-000029D00000}"/>
    <cellStyle name="Total 6 3 12" xfId="36540" xr:uid="{00000000-0005-0000-0000-00002AD00000}"/>
    <cellStyle name="Total 6 3 13" xfId="36767" xr:uid="{00000000-0005-0000-0000-00002BD00000}"/>
    <cellStyle name="Total 6 3 2" xfId="11494" xr:uid="{00000000-0005-0000-0000-00002CD00000}"/>
    <cellStyle name="Total 6 3 3" xfId="11495" xr:uid="{00000000-0005-0000-0000-00002DD00000}"/>
    <cellStyle name="Total 6 3 4" xfId="11496" xr:uid="{00000000-0005-0000-0000-00002ED00000}"/>
    <cellStyle name="Total 6 3 5" xfId="11497" xr:uid="{00000000-0005-0000-0000-00002FD00000}"/>
    <cellStyle name="Total 6 3 6" xfId="11498" xr:uid="{00000000-0005-0000-0000-000030D00000}"/>
    <cellStyle name="Total 6 3 7" xfId="11499" xr:uid="{00000000-0005-0000-0000-000031D00000}"/>
    <cellStyle name="Total 6 3 8" xfId="11500" xr:uid="{00000000-0005-0000-0000-000032D00000}"/>
    <cellStyle name="Total 6 3 9" xfId="11501" xr:uid="{00000000-0005-0000-0000-000033D00000}"/>
    <cellStyle name="Total 6 3_CR4_19" xfId="11502" xr:uid="{00000000-0005-0000-0000-000034D00000}"/>
    <cellStyle name="Total 6 4" xfId="11503" xr:uid="{00000000-0005-0000-0000-000035D00000}"/>
    <cellStyle name="Total 6 4 10" xfId="11504" xr:uid="{00000000-0005-0000-0000-000036D00000}"/>
    <cellStyle name="Total 6 4 11" xfId="11505" xr:uid="{00000000-0005-0000-0000-000037D00000}"/>
    <cellStyle name="Total 6 4 2" xfId="11506" xr:uid="{00000000-0005-0000-0000-000038D00000}"/>
    <cellStyle name="Total 6 4 3" xfId="11507" xr:uid="{00000000-0005-0000-0000-000039D00000}"/>
    <cellStyle name="Total 6 4 4" xfId="11508" xr:uid="{00000000-0005-0000-0000-00003AD00000}"/>
    <cellStyle name="Total 6 4 5" xfId="11509" xr:uid="{00000000-0005-0000-0000-00003BD00000}"/>
    <cellStyle name="Total 6 4 6" xfId="11510" xr:uid="{00000000-0005-0000-0000-00003CD00000}"/>
    <cellStyle name="Total 6 4 7" xfId="11511" xr:uid="{00000000-0005-0000-0000-00003DD00000}"/>
    <cellStyle name="Total 6 4 8" xfId="11512" xr:uid="{00000000-0005-0000-0000-00003ED00000}"/>
    <cellStyle name="Total 6 4 9" xfId="11513" xr:uid="{00000000-0005-0000-0000-00003FD00000}"/>
    <cellStyle name="Total 6 4_CR4_19" xfId="11514" xr:uid="{00000000-0005-0000-0000-000040D00000}"/>
    <cellStyle name="Total 6 5" xfId="11515" xr:uid="{00000000-0005-0000-0000-000041D00000}"/>
    <cellStyle name="Total 6 5 10" xfId="11516" xr:uid="{00000000-0005-0000-0000-000042D00000}"/>
    <cellStyle name="Total 6 5 11" xfId="11517" xr:uid="{00000000-0005-0000-0000-000043D00000}"/>
    <cellStyle name="Total 6 5 2" xfId="11518" xr:uid="{00000000-0005-0000-0000-000044D00000}"/>
    <cellStyle name="Total 6 5 3" xfId="11519" xr:uid="{00000000-0005-0000-0000-000045D00000}"/>
    <cellStyle name="Total 6 5 4" xfId="11520" xr:uid="{00000000-0005-0000-0000-000046D00000}"/>
    <cellStyle name="Total 6 5 5" xfId="11521" xr:uid="{00000000-0005-0000-0000-000047D00000}"/>
    <cellStyle name="Total 6 5 6" xfId="11522" xr:uid="{00000000-0005-0000-0000-000048D00000}"/>
    <cellStyle name="Total 6 5 7" xfId="11523" xr:uid="{00000000-0005-0000-0000-000049D00000}"/>
    <cellStyle name="Total 6 5 8" xfId="11524" xr:uid="{00000000-0005-0000-0000-00004AD00000}"/>
    <cellStyle name="Total 6 5 9" xfId="11525" xr:uid="{00000000-0005-0000-0000-00004BD00000}"/>
    <cellStyle name="Total 6 5_CR4_19" xfId="11526" xr:uid="{00000000-0005-0000-0000-00004CD00000}"/>
    <cellStyle name="Total 6 6" xfId="11527" xr:uid="{00000000-0005-0000-0000-00004DD00000}"/>
    <cellStyle name="Total 6 6 10" xfId="11528" xr:uid="{00000000-0005-0000-0000-00004ED00000}"/>
    <cellStyle name="Total 6 6 11" xfId="11529" xr:uid="{00000000-0005-0000-0000-00004FD00000}"/>
    <cellStyle name="Total 6 6 2" xfId="11530" xr:uid="{00000000-0005-0000-0000-000050D00000}"/>
    <cellStyle name="Total 6 6 3" xfId="11531" xr:uid="{00000000-0005-0000-0000-000051D00000}"/>
    <cellStyle name="Total 6 6 4" xfId="11532" xr:uid="{00000000-0005-0000-0000-000052D00000}"/>
    <cellStyle name="Total 6 6 5" xfId="11533" xr:uid="{00000000-0005-0000-0000-000053D00000}"/>
    <cellStyle name="Total 6 6 6" xfId="11534" xr:uid="{00000000-0005-0000-0000-000054D00000}"/>
    <cellStyle name="Total 6 6 7" xfId="11535" xr:uid="{00000000-0005-0000-0000-000055D00000}"/>
    <cellStyle name="Total 6 6 8" xfId="11536" xr:uid="{00000000-0005-0000-0000-000056D00000}"/>
    <cellStyle name="Total 6 6 9" xfId="11537" xr:uid="{00000000-0005-0000-0000-000057D00000}"/>
    <cellStyle name="Total 6 6_CR4_19" xfId="11538" xr:uid="{00000000-0005-0000-0000-000058D00000}"/>
    <cellStyle name="Total 6 7" xfId="11539" xr:uid="{00000000-0005-0000-0000-000059D00000}"/>
    <cellStyle name="Total 6 7 10" xfId="11540" xr:uid="{00000000-0005-0000-0000-00005AD00000}"/>
    <cellStyle name="Total 6 7 2" xfId="11541" xr:uid="{00000000-0005-0000-0000-00005BD00000}"/>
    <cellStyle name="Total 6 7 3" xfId="11542" xr:uid="{00000000-0005-0000-0000-00005CD00000}"/>
    <cellStyle name="Total 6 7 4" xfId="11543" xr:uid="{00000000-0005-0000-0000-00005DD00000}"/>
    <cellStyle name="Total 6 7 5" xfId="11544" xr:uid="{00000000-0005-0000-0000-00005ED00000}"/>
    <cellStyle name="Total 6 7 6" xfId="11545" xr:uid="{00000000-0005-0000-0000-00005FD00000}"/>
    <cellStyle name="Total 6 7 7" xfId="11546" xr:uid="{00000000-0005-0000-0000-000060D00000}"/>
    <cellStyle name="Total 6 7 8" xfId="11547" xr:uid="{00000000-0005-0000-0000-000061D00000}"/>
    <cellStyle name="Total 6 7 9" xfId="11548" xr:uid="{00000000-0005-0000-0000-000062D00000}"/>
    <cellStyle name="Total 6 7_CR4_19" xfId="11549" xr:uid="{00000000-0005-0000-0000-000063D00000}"/>
    <cellStyle name="Total 6 8" xfId="36031" xr:uid="{00000000-0005-0000-0000-000064D00000}"/>
    <cellStyle name="Total 6 9" xfId="36934" xr:uid="{00000000-0005-0000-0000-000065D00000}"/>
    <cellStyle name="Total 6_A02" xfId="55749" xr:uid="{EEBFCE54-9F9D-4AB1-B868-288B57AD0DC3}"/>
    <cellStyle name="Total 7" xfId="11550" xr:uid="{00000000-0005-0000-0000-000067D00000}"/>
    <cellStyle name="Total 7 2" xfId="11551" xr:uid="{00000000-0005-0000-0000-000068D00000}"/>
    <cellStyle name="Total 7 2 10" xfId="11552" xr:uid="{00000000-0005-0000-0000-000069D00000}"/>
    <cellStyle name="Total 7 2 11" xfId="11553" xr:uid="{00000000-0005-0000-0000-00006AD00000}"/>
    <cellStyle name="Total 7 2 12" xfId="36789" xr:uid="{00000000-0005-0000-0000-00006BD00000}"/>
    <cellStyle name="Total 7 2 2" xfId="11554" xr:uid="{00000000-0005-0000-0000-00006CD00000}"/>
    <cellStyle name="Total 7 2 3" xfId="11555" xr:uid="{00000000-0005-0000-0000-00006DD00000}"/>
    <cellStyle name="Total 7 2 4" xfId="11556" xr:uid="{00000000-0005-0000-0000-00006ED00000}"/>
    <cellStyle name="Total 7 2 5" xfId="11557" xr:uid="{00000000-0005-0000-0000-00006FD00000}"/>
    <cellStyle name="Total 7 2 6" xfId="11558" xr:uid="{00000000-0005-0000-0000-000070D00000}"/>
    <cellStyle name="Total 7 2 7" xfId="11559" xr:uid="{00000000-0005-0000-0000-000071D00000}"/>
    <cellStyle name="Total 7 2 8" xfId="11560" xr:uid="{00000000-0005-0000-0000-000072D00000}"/>
    <cellStyle name="Total 7 2 9" xfId="11561" xr:uid="{00000000-0005-0000-0000-000073D00000}"/>
    <cellStyle name="Total 7 2_AVA DVA EL" xfId="35218" xr:uid="{00000000-0005-0000-0000-000074D00000}"/>
    <cellStyle name="Total 7 3" xfId="11562" xr:uid="{00000000-0005-0000-0000-000075D00000}"/>
    <cellStyle name="Total 7 3 10" xfId="11563" xr:uid="{00000000-0005-0000-0000-000076D00000}"/>
    <cellStyle name="Total 7 3 11" xfId="11564" xr:uid="{00000000-0005-0000-0000-000077D00000}"/>
    <cellStyle name="Total 7 3 12" xfId="36541" xr:uid="{00000000-0005-0000-0000-000078D00000}"/>
    <cellStyle name="Total 7 3 13" xfId="36768" xr:uid="{00000000-0005-0000-0000-000079D00000}"/>
    <cellStyle name="Total 7 3 2" xfId="11565" xr:uid="{00000000-0005-0000-0000-00007AD00000}"/>
    <cellStyle name="Total 7 3 3" xfId="11566" xr:uid="{00000000-0005-0000-0000-00007BD00000}"/>
    <cellStyle name="Total 7 3 4" xfId="11567" xr:uid="{00000000-0005-0000-0000-00007CD00000}"/>
    <cellStyle name="Total 7 3 5" xfId="11568" xr:uid="{00000000-0005-0000-0000-00007DD00000}"/>
    <cellStyle name="Total 7 3 6" xfId="11569" xr:uid="{00000000-0005-0000-0000-00007ED00000}"/>
    <cellStyle name="Total 7 3 7" xfId="11570" xr:uid="{00000000-0005-0000-0000-00007FD00000}"/>
    <cellStyle name="Total 7 3 8" xfId="11571" xr:uid="{00000000-0005-0000-0000-000080D00000}"/>
    <cellStyle name="Total 7 3 9" xfId="11572" xr:uid="{00000000-0005-0000-0000-000081D00000}"/>
    <cellStyle name="Total 7 3_CR4_19" xfId="11573" xr:uid="{00000000-0005-0000-0000-000082D00000}"/>
    <cellStyle name="Total 7 4" xfId="11574" xr:uid="{00000000-0005-0000-0000-000083D00000}"/>
    <cellStyle name="Total 7 4 10" xfId="11575" xr:uid="{00000000-0005-0000-0000-000084D00000}"/>
    <cellStyle name="Total 7 4 11" xfId="11576" xr:uid="{00000000-0005-0000-0000-000085D00000}"/>
    <cellStyle name="Total 7 4 2" xfId="11577" xr:uid="{00000000-0005-0000-0000-000086D00000}"/>
    <cellStyle name="Total 7 4 3" xfId="11578" xr:uid="{00000000-0005-0000-0000-000087D00000}"/>
    <cellStyle name="Total 7 4 4" xfId="11579" xr:uid="{00000000-0005-0000-0000-000088D00000}"/>
    <cellStyle name="Total 7 4 5" xfId="11580" xr:uid="{00000000-0005-0000-0000-000089D00000}"/>
    <cellStyle name="Total 7 4 6" xfId="11581" xr:uid="{00000000-0005-0000-0000-00008AD00000}"/>
    <cellStyle name="Total 7 4 7" xfId="11582" xr:uid="{00000000-0005-0000-0000-00008BD00000}"/>
    <cellStyle name="Total 7 4 8" xfId="11583" xr:uid="{00000000-0005-0000-0000-00008CD00000}"/>
    <cellStyle name="Total 7 4 9" xfId="11584" xr:uid="{00000000-0005-0000-0000-00008DD00000}"/>
    <cellStyle name="Total 7 4_CR4_19" xfId="11585" xr:uid="{00000000-0005-0000-0000-00008ED00000}"/>
    <cellStyle name="Total 7 5" xfId="11586" xr:uid="{00000000-0005-0000-0000-00008FD00000}"/>
    <cellStyle name="Total 7 5 10" xfId="11587" xr:uid="{00000000-0005-0000-0000-000090D00000}"/>
    <cellStyle name="Total 7 5 11" xfId="11588" xr:uid="{00000000-0005-0000-0000-000091D00000}"/>
    <cellStyle name="Total 7 5 2" xfId="11589" xr:uid="{00000000-0005-0000-0000-000092D00000}"/>
    <cellStyle name="Total 7 5 3" xfId="11590" xr:uid="{00000000-0005-0000-0000-000093D00000}"/>
    <cellStyle name="Total 7 5 4" xfId="11591" xr:uid="{00000000-0005-0000-0000-000094D00000}"/>
    <cellStyle name="Total 7 5 5" xfId="11592" xr:uid="{00000000-0005-0000-0000-000095D00000}"/>
    <cellStyle name="Total 7 5 6" xfId="11593" xr:uid="{00000000-0005-0000-0000-000096D00000}"/>
    <cellStyle name="Total 7 5 7" xfId="11594" xr:uid="{00000000-0005-0000-0000-000097D00000}"/>
    <cellStyle name="Total 7 5 8" xfId="11595" xr:uid="{00000000-0005-0000-0000-000098D00000}"/>
    <cellStyle name="Total 7 5 9" xfId="11596" xr:uid="{00000000-0005-0000-0000-000099D00000}"/>
    <cellStyle name="Total 7 5_CR4_19" xfId="11597" xr:uid="{00000000-0005-0000-0000-00009AD00000}"/>
    <cellStyle name="Total 7 6" xfId="11598" xr:uid="{00000000-0005-0000-0000-00009BD00000}"/>
    <cellStyle name="Total 7 6 10" xfId="11599" xr:uid="{00000000-0005-0000-0000-00009CD00000}"/>
    <cellStyle name="Total 7 6 11" xfId="11600" xr:uid="{00000000-0005-0000-0000-00009DD00000}"/>
    <cellStyle name="Total 7 6 2" xfId="11601" xr:uid="{00000000-0005-0000-0000-00009ED00000}"/>
    <cellStyle name="Total 7 6 3" xfId="11602" xr:uid="{00000000-0005-0000-0000-00009FD00000}"/>
    <cellStyle name="Total 7 6 4" xfId="11603" xr:uid="{00000000-0005-0000-0000-0000A0D00000}"/>
    <cellStyle name="Total 7 6 5" xfId="11604" xr:uid="{00000000-0005-0000-0000-0000A1D00000}"/>
    <cellStyle name="Total 7 6 6" xfId="11605" xr:uid="{00000000-0005-0000-0000-0000A2D00000}"/>
    <cellStyle name="Total 7 6 7" xfId="11606" xr:uid="{00000000-0005-0000-0000-0000A3D00000}"/>
    <cellStyle name="Total 7 6 8" xfId="11607" xr:uid="{00000000-0005-0000-0000-0000A4D00000}"/>
    <cellStyle name="Total 7 6 9" xfId="11608" xr:uid="{00000000-0005-0000-0000-0000A5D00000}"/>
    <cellStyle name="Total 7 6_CR4_19" xfId="11609" xr:uid="{00000000-0005-0000-0000-0000A6D00000}"/>
    <cellStyle name="Total 7 7" xfId="11610" xr:uid="{00000000-0005-0000-0000-0000A7D00000}"/>
    <cellStyle name="Total 7 7 10" xfId="11611" xr:uid="{00000000-0005-0000-0000-0000A8D00000}"/>
    <cellStyle name="Total 7 7 2" xfId="11612" xr:uid="{00000000-0005-0000-0000-0000A9D00000}"/>
    <cellStyle name="Total 7 7 3" xfId="11613" xr:uid="{00000000-0005-0000-0000-0000AAD00000}"/>
    <cellStyle name="Total 7 7 4" xfId="11614" xr:uid="{00000000-0005-0000-0000-0000ABD00000}"/>
    <cellStyle name="Total 7 7 5" xfId="11615" xr:uid="{00000000-0005-0000-0000-0000ACD00000}"/>
    <cellStyle name="Total 7 7 6" xfId="11616" xr:uid="{00000000-0005-0000-0000-0000ADD00000}"/>
    <cellStyle name="Total 7 7 7" xfId="11617" xr:uid="{00000000-0005-0000-0000-0000AED00000}"/>
    <cellStyle name="Total 7 7 8" xfId="11618" xr:uid="{00000000-0005-0000-0000-0000AFD00000}"/>
    <cellStyle name="Total 7 7 9" xfId="11619" xr:uid="{00000000-0005-0000-0000-0000B0D00000}"/>
    <cellStyle name="Total 7 7_CR4_19" xfId="11620" xr:uid="{00000000-0005-0000-0000-0000B1D00000}"/>
    <cellStyle name="Total 7 8" xfId="36030" xr:uid="{00000000-0005-0000-0000-0000B2D00000}"/>
    <cellStyle name="Total 7 9" xfId="36935" xr:uid="{00000000-0005-0000-0000-0000B3D00000}"/>
    <cellStyle name="Total 7_A02" xfId="55750" xr:uid="{E4C3114D-6A8B-431A-8802-98D1A4665D35}"/>
    <cellStyle name="Total 8" xfId="11621" xr:uid="{00000000-0005-0000-0000-0000B5D00000}"/>
    <cellStyle name="Total 8 2" xfId="11622" xr:uid="{00000000-0005-0000-0000-0000B6D00000}"/>
    <cellStyle name="Total 8 2 10" xfId="11623" xr:uid="{00000000-0005-0000-0000-0000B7D00000}"/>
    <cellStyle name="Total 8 2 11" xfId="11624" xr:uid="{00000000-0005-0000-0000-0000B8D00000}"/>
    <cellStyle name="Total 8 2 12" xfId="36790" xr:uid="{00000000-0005-0000-0000-0000B9D00000}"/>
    <cellStyle name="Total 8 2 2" xfId="11625" xr:uid="{00000000-0005-0000-0000-0000BAD00000}"/>
    <cellStyle name="Total 8 2 3" xfId="11626" xr:uid="{00000000-0005-0000-0000-0000BBD00000}"/>
    <cellStyle name="Total 8 2 4" xfId="11627" xr:uid="{00000000-0005-0000-0000-0000BCD00000}"/>
    <cellStyle name="Total 8 2 5" xfId="11628" xr:uid="{00000000-0005-0000-0000-0000BDD00000}"/>
    <cellStyle name="Total 8 2 6" xfId="11629" xr:uid="{00000000-0005-0000-0000-0000BED00000}"/>
    <cellStyle name="Total 8 2 7" xfId="11630" xr:uid="{00000000-0005-0000-0000-0000BFD00000}"/>
    <cellStyle name="Total 8 2 8" xfId="11631" xr:uid="{00000000-0005-0000-0000-0000C0D00000}"/>
    <cellStyle name="Total 8 2 9" xfId="11632" xr:uid="{00000000-0005-0000-0000-0000C1D00000}"/>
    <cellStyle name="Total 8 2_AVA DVA EL" xfId="35219" xr:uid="{00000000-0005-0000-0000-0000C2D00000}"/>
    <cellStyle name="Total 8 3" xfId="11633" xr:uid="{00000000-0005-0000-0000-0000C3D00000}"/>
    <cellStyle name="Total 8 3 10" xfId="11634" xr:uid="{00000000-0005-0000-0000-0000C4D00000}"/>
    <cellStyle name="Total 8 3 11" xfId="11635" xr:uid="{00000000-0005-0000-0000-0000C5D00000}"/>
    <cellStyle name="Total 8 3 12" xfId="36542" xr:uid="{00000000-0005-0000-0000-0000C6D00000}"/>
    <cellStyle name="Total 8 3 13" xfId="36769" xr:uid="{00000000-0005-0000-0000-0000C7D00000}"/>
    <cellStyle name="Total 8 3 2" xfId="11636" xr:uid="{00000000-0005-0000-0000-0000C8D00000}"/>
    <cellStyle name="Total 8 3 3" xfId="11637" xr:uid="{00000000-0005-0000-0000-0000C9D00000}"/>
    <cellStyle name="Total 8 3 4" xfId="11638" xr:uid="{00000000-0005-0000-0000-0000CAD00000}"/>
    <cellStyle name="Total 8 3 5" xfId="11639" xr:uid="{00000000-0005-0000-0000-0000CBD00000}"/>
    <cellStyle name="Total 8 3 6" xfId="11640" xr:uid="{00000000-0005-0000-0000-0000CCD00000}"/>
    <cellStyle name="Total 8 3 7" xfId="11641" xr:uid="{00000000-0005-0000-0000-0000CDD00000}"/>
    <cellStyle name="Total 8 3 8" xfId="11642" xr:uid="{00000000-0005-0000-0000-0000CED00000}"/>
    <cellStyle name="Total 8 3 9" xfId="11643" xr:uid="{00000000-0005-0000-0000-0000CFD00000}"/>
    <cellStyle name="Total 8 3_CR4_19" xfId="11644" xr:uid="{00000000-0005-0000-0000-0000D0D00000}"/>
    <cellStyle name="Total 8 4" xfId="11645" xr:uid="{00000000-0005-0000-0000-0000D1D00000}"/>
    <cellStyle name="Total 8 4 10" xfId="11646" xr:uid="{00000000-0005-0000-0000-0000D2D00000}"/>
    <cellStyle name="Total 8 4 11" xfId="11647" xr:uid="{00000000-0005-0000-0000-0000D3D00000}"/>
    <cellStyle name="Total 8 4 2" xfId="11648" xr:uid="{00000000-0005-0000-0000-0000D4D00000}"/>
    <cellStyle name="Total 8 4 3" xfId="11649" xr:uid="{00000000-0005-0000-0000-0000D5D00000}"/>
    <cellStyle name="Total 8 4 4" xfId="11650" xr:uid="{00000000-0005-0000-0000-0000D6D00000}"/>
    <cellStyle name="Total 8 4 5" xfId="11651" xr:uid="{00000000-0005-0000-0000-0000D7D00000}"/>
    <cellStyle name="Total 8 4 6" xfId="11652" xr:uid="{00000000-0005-0000-0000-0000D8D00000}"/>
    <cellStyle name="Total 8 4 7" xfId="11653" xr:uid="{00000000-0005-0000-0000-0000D9D00000}"/>
    <cellStyle name="Total 8 4 8" xfId="11654" xr:uid="{00000000-0005-0000-0000-0000DAD00000}"/>
    <cellStyle name="Total 8 4 9" xfId="11655" xr:uid="{00000000-0005-0000-0000-0000DBD00000}"/>
    <cellStyle name="Total 8 4_CR4_19" xfId="11656" xr:uid="{00000000-0005-0000-0000-0000DCD00000}"/>
    <cellStyle name="Total 8 5" xfId="11657" xr:uid="{00000000-0005-0000-0000-0000DDD00000}"/>
    <cellStyle name="Total 8 5 10" xfId="11658" xr:uid="{00000000-0005-0000-0000-0000DED00000}"/>
    <cellStyle name="Total 8 5 11" xfId="11659" xr:uid="{00000000-0005-0000-0000-0000DFD00000}"/>
    <cellStyle name="Total 8 5 2" xfId="11660" xr:uid="{00000000-0005-0000-0000-0000E0D00000}"/>
    <cellStyle name="Total 8 5 3" xfId="11661" xr:uid="{00000000-0005-0000-0000-0000E1D00000}"/>
    <cellStyle name="Total 8 5 4" xfId="11662" xr:uid="{00000000-0005-0000-0000-0000E2D00000}"/>
    <cellStyle name="Total 8 5 5" xfId="11663" xr:uid="{00000000-0005-0000-0000-0000E3D00000}"/>
    <cellStyle name="Total 8 5 6" xfId="11664" xr:uid="{00000000-0005-0000-0000-0000E4D00000}"/>
    <cellStyle name="Total 8 5 7" xfId="11665" xr:uid="{00000000-0005-0000-0000-0000E5D00000}"/>
    <cellStyle name="Total 8 5 8" xfId="11666" xr:uid="{00000000-0005-0000-0000-0000E6D00000}"/>
    <cellStyle name="Total 8 5 9" xfId="11667" xr:uid="{00000000-0005-0000-0000-0000E7D00000}"/>
    <cellStyle name="Total 8 5_CR4_19" xfId="11668" xr:uid="{00000000-0005-0000-0000-0000E8D00000}"/>
    <cellStyle name="Total 8 6" xfId="11669" xr:uid="{00000000-0005-0000-0000-0000E9D00000}"/>
    <cellStyle name="Total 8 6 10" xfId="11670" xr:uid="{00000000-0005-0000-0000-0000EAD00000}"/>
    <cellStyle name="Total 8 6 11" xfId="11671" xr:uid="{00000000-0005-0000-0000-0000EBD00000}"/>
    <cellStyle name="Total 8 6 2" xfId="11672" xr:uid="{00000000-0005-0000-0000-0000ECD00000}"/>
    <cellStyle name="Total 8 6 3" xfId="11673" xr:uid="{00000000-0005-0000-0000-0000EDD00000}"/>
    <cellStyle name="Total 8 6 4" xfId="11674" xr:uid="{00000000-0005-0000-0000-0000EED00000}"/>
    <cellStyle name="Total 8 6 5" xfId="11675" xr:uid="{00000000-0005-0000-0000-0000EFD00000}"/>
    <cellStyle name="Total 8 6 6" xfId="11676" xr:uid="{00000000-0005-0000-0000-0000F0D00000}"/>
    <cellStyle name="Total 8 6 7" xfId="11677" xr:uid="{00000000-0005-0000-0000-0000F1D00000}"/>
    <cellStyle name="Total 8 6 8" xfId="11678" xr:uid="{00000000-0005-0000-0000-0000F2D00000}"/>
    <cellStyle name="Total 8 6 9" xfId="11679" xr:uid="{00000000-0005-0000-0000-0000F3D00000}"/>
    <cellStyle name="Total 8 6_CR4_19" xfId="11680" xr:uid="{00000000-0005-0000-0000-0000F4D00000}"/>
    <cellStyle name="Total 8 7" xfId="11681" xr:uid="{00000000-0005-0000-0000-0000F5D00000}"/>
    <cellStyle name="Total 8 7 10" xfId="11682" xr:uid="{00000000-0005-0000-0000-0000F6D00000}"/>
    <cellStyle name="Total 8 7 2" xfId="11683" xr:uid="{00000000-0005-0000-0000-0000F7D00000}"/>
    <cellStyle name="Total 8 7 3" xfId="11684" xr:uid="{00000000-0005-0000-0000-0000F8D00000}"/>
    <cellStyle name="Total 8 7 4" xfId="11685" xr:uid="{00000000-0005-0000-0000-0000F9D00000}"/>
    <cellStyle name="Total 8 7 5" xfId="11686" xr:uid="{00000000-0005-0000-0000-0000FAD00000}"/>
    <cellStyle name="Total 8 7 6" xfId="11687" xr:uid="{00000000-0005-0000-0000-0000FBD00000}"/>
    <cellStyle name="Total 8 7 7" xfId="11688" xr:uid="{00000000-0005-0000-0000-0000FCD00000}"/>
    <cellStyle name="Total 8 7 8" xfId="11689" xr:uid="{00000000-0005-0000-0000-0000FDD00000}"/>
    <cellStyle name="Total 8 7 9" xfId="11690" xr:uid="{00000000-0005-0000-0000-0000FED00000}"/>
    <cellStyle name="Total 8 7_CR4_19" xfId="11691" xr:uid="{00000000-0005-0000-0000-0000FFD00000}"/>
    <cellStyle name="Total 8 8" xfId="36449" xr:uid="{00000000-0005-0000-0000-000000D10000}"/>
    <cellStyle name="Total 8 9" xfId="36936" xr:uid="{00000000-0005-0000-0000-000001D10000}"/>
    <cellStyle name="Total 8_A02" xfId="55751" xr:uid="{A933B65F-9F2B-4D02-B5EB-EFA746F59905}"/>
    <cellStyle name="Total 9" xfId="11692" xr:uid="{00000000-0005-0000-0000-000003D10000}"/>
    <cellStyle name="Total 9 2" xfId="11693" xr:uid="{00000000-0005-0000-0000-000004D10000}"/>
    <cellStyle name="Total 9 2 10" xfId="11694" xr:uid="{00000000-0005-0000-0000-000005D10000}"/>
    <cellStyle name="Total 9 2 11" xfId="11695" xr:uid="{00000000-0005-0000-0000-000006D10000}"/>
    <cellStyle name="Total 9 2 12" xfId="36791" xr:uid="{00000000-0005-0000-0000-000007D10000}"/>
    <cellStyle name="Total 9 2 2" xfId="11696" xr:uid="{00000000-0005-0000-0000-000008D10000}"/>
    <cellStyle name="Total 9 2 3" xfId="11697" xr:uid="{00000000-0005-0000-0000-000009D10000}"/>
    <cellStyle name="Total 9 2 4" xfId="11698" xr:uid="{00000000-0005-0000-0000-00000AD10000}"/>
    <cellStyle name="Total 9 2 5" xfId="11699" xr:uid="{00000000-0005-0000-0000-00000BD10000}"/>
    <cellStyle name="Total 9 2 6" xfId="11700" xr:uid="{00000000-0005-0000-0000-00000CD10000}"/>
    <cellStyle name="Total 9 2 7" xfId="11701" xr:uid="{00000000-0005-0000-0000-00000DD10000}"/>
    <cellStyle name="Total 9 2 8" xfId="11702" xr:uid="{00000000-0005-0000-0000-00000ED10000}"/>
    <cellStyle name="Total 9 2 9" xfId="11703" xr:uid="{00000000-0005-0000-0000-00000FD10000}"/>
    <cellStyle name="Total 9 2_AVA DVA EL" xfId="35220" xr:uid="{00000000-0005-0000-0000-000010D10000}"/>
    <cellStyle name="Total 9 3" xfId="11704" xr:uid="{00000000-0005-0000-0000-000011D10000}"/>
    <cellStyle name="Total 9 3 10" xfId="11705" xr:uid="{00000000-0005-0000-0000-000012D10000}"/>
    <cellStyle name="Total 9 3 11" xfId="11706" xr:uid="{00000000-0005-0000-0000-000013D10000}"/>
    <cellStyle name="Total 9 3 12" xfId="36543" xr:uid="{00000000-0005-0000-0000-000014D10000}"/>
    <cellStyle name="Total 9 3 13" xfId="36770" xr:uid="{00000000-0005-0000-0000-000015D10000}"/>
    <cellStyle name="Total 9 3 2" xfId="11707" xr:uid="{00000000-0005-0000-0000-000016D10000}"/>
    <cellStyle name="Total 9 3 3" xfId="11708" xr:uid="{00000000-0005-0000-0000-000017D10000}"/>
    <cellStyle name="Total 9 3 4" xfId="11709" xr:uid="{00000000-0005-0000-0000-000018D10000}"/>
    <cellStyle name="Total 9 3 5" xfId="11710" xr:uid="{00000000-0005-0000-0000-000019D10000}"/>
    <cellStyle name="Total 9 3 6" xfId="11711" xr:uid="{00000000-0005-0000-0000-00001AD10000}"/>
    <cellStyle name="Total 9 3 7" xfId="11712" xr:uid="{00000000-0005-0000-0000-00001BD10000}"/>
    <cellStyle name="Total 9 3 8" xfId="11713" xr:uid="{00000000-0005-0000-0000-00001CD10000}"/>
    <cellStyle name="Total 9 3 9" xfId="11714" xr:uid="{00000000-0005-0000-0000-00001DD10000}"/>
    <cellStyle name="Total 9 3_CR4_19" xfId="11715" xr:uid="{00000000-0005-0000-0000-00001ED10000}"/>
    <cellStyle name="Total 9 4" xfId="11716" xr:uid="{00000000-0005-0000-0000-00001FD10000}"/>
    <cellStyle name="Total 9 4 10" xfId="11717" xr:uid="{00000000-0005-0000-0000-000020D10000}"/>
    <cellStyle name="Total 9 4 11" xfId="11718" xr:uid="{00000000-0005-0000-0000-000021D10000}"/>
    <cellStyle name="Total 9 4 2" xfId="11719" xr:uid="{00000000-0005-0000-0000-000022D10000}"/>
    <cellStyle name="Total 9 4 3" xfId="11720" xr:uid="{00000000-0005-0000-0000-000023D10000}"/>
    <cellStyle name="Total 9 4 4" xfId="11721" xr:uid="{00000000-0005-0000-0000-000024D10000}"/>
    <cellStyle name="Total 9 4 5" xfId="11722" xr:uid="{00000000-0005-0000-0000-000025D10000}"/>
    <cellStyle name="Total 9 4 6" xfId="11723" xr:uid="{00000000-0005-0000-0000-000026D10000}"/>
    <cellStyle name="Total 9 4 7" xfId="11724" xr:uid="{00000000-0005-0000-0000-000027D10000}"/>
    <cellStyle name="Total 9 4 8" xfId="11725" xr:uid="{00000000-0005-0000-0000-000028D10000}"/>
    <cellStyle name="Total 9 4 9" xfId="11726" xr:uid="{00000000-0005-0000-0000-000029D10000}"/>
    <cellStyle name="Total 9 4_CR4_19" xfId="11727" xr:uid="{00000000-0005-0000-0000-00002AD10000}"/>
    <cellStyle name="Total 9 5" xfId="11728" xr:uid="{00000000-0005-0000-0000-00002BD10000}"/>
    <cellStyle name="Total 9 5 10" xfId="11729" xr:uid="{00000000-0005-0000-0000-00002CD10000}"/>
    <cellStyle name="Total 9 5 11" xfId="11730" xr:uid="{00000000-0005-0000-0000-00002DD10000}"/>
    <cellStyle name="Total 9 5 2" xfId="11731" xr:uid="{00000000-0005-0000-0000-00002ED10000}"/>
    <cellStyle name="Total 9 5 3" xfId="11732" xr:uid="{00000000-0005-0000-0000-00002FD10000}"/>
    <cellStyle name="Total 9 5 4" xfId="11733" xr:uid="{00000000-0005-0000-0000-000030D10000}"/>
    <cellStyle name="Total 9 5 5" xfId="11734" xr:uid="{00000000-0005-0000-0000-000031D10000}"/>
    <cellStyle name="Total 9 5 6" xfId="11735" xr:uid="{00000000-0005-0000-0000-000032D10000}"/>
    <cellStyle name="Total 9 5 7" xfId="11736" xr:uid="{00000000-0005-0000-0000-000033D10000}"/>
    <cellStyle name="Total 9 5 8" xfId="11737" xr:uid="{00000000-0005-0000-0000-000034D10000}"/>
    <cellStyle name="Total 9 5 9" xfId="11738" xr:uid="{00000000-0005-0000-0000-000035D10000}"/>
    <cellStyle name="Total 9 5_CR4_19" xfId="11739" xr:uid="{00000000-0005-0000-0000-000036D10000}"/>
    <cellStyle name="Total 9 6" xfId="11740" xr:uid="{00000000-0005-0000-0000-000037D10000}"/>
    <cellStyle name="Total 9 6 10" xfId="11741" xr:uid="{00000000-0005-0000-0000-000038D10000}"/>
    <cellStyle name="Total 9 6 11" xfId="11742" xr:uid="{00000000-0005-0000-0000-000039D10000}"/>
    <cellStyle name="Total 9 6 2" xfId="11743" xr:uid="{00000000-0005-0000-0000-00003AD10000}"/>
    <cellStyle name="Total 9 6 3" xfId="11744" xr:uid="{00000000-0005-0000-0000-00003BD10000}"/>
    <cellStyle name="Total 9 6 4" xfId="11745" xr:uid="{00000000-0005-0000-0000-00003CD10000}"/>
    <cellStyle name="Total 9 6 5" xfId="11746" xr:uid="{00000000-0005-0000-0000-00003DD10000}"/>
    <cellStyle name="Total 9 6 6" xfId="11747" xr:uid="{00000000-0005-0000-0000-00003ED10000}"/>
    <cellStyle name="Total 9 6 7" xfId="11748" xr:uid="{00000000-0005-0000-0000-00003FD10000}"/>
    <cellStyle name="Total 9 6 8" xfId="11749" xr:uid="{00000000-0005-0000-0000-000040D10000}"/>
    <cellStyle name="Total 9 6 9" xfId="11750" xr:uid="{00000000-0005-0000-0000-000041D10000}"/>
    <cellStyle name="Total 9 6_CR4_19" xfId="11751" xr:uid="{00000000-0005-0000-0000-000042D10000}"/>
    <cellStyle name="Total 9 7" xfId="11752" xr:uid="{00000000-0005-0000-0000-000043D10000}"/>
    <cellStyle name="Total 9 7 10" xfId="11753" xr:uid="{00000000-0005-0000-0000-000044D10000}"/>
    <cellStyle name="Total 9 7 2" xfId="11754" xr:uid="{00000000-0005-0000-0000-000045D10000}"/>
    <cellStyle name="Total 9 7 3" xfId="11755" xr:uid="{00000000-0005-0000-0000-000046D10000}"/>
    <cellStyle name="Total 9 7 4" xfId="11756" xr:uid="{00000000-0005-0000-0000-000047D10000}"/>
    <cellStyle name="Total 9 7 5" xfId="11757" xr:uid="{00000000-0005-0000-0000-000048D10000}"/>
    <cellStyle name="Total 9 7 6" xfId="11758" xr:uid="{00000000-0005-0000-0000-000049D10000}"/>
    <cellStyle name="Total 9 7 7" xfId="11759" xr:uid="{00000000-0005-0000-0000-00004AD10000}"/>
    <cellStyle name="Total 9 7 8" xfId="11760" xr:uid="{00000000-0005-0000-0000-00004BD10000}"/>
    <cellStyle name="Total 9 7 9" xfId="11761" xr:uid="{00000000-0005-0000-0000-00004CD10000}"/>
    <cellStyle name="Total 9 7_CR4_19" xfId="11762" xr:uid="{00000000-0005-0000-0000-00004DD10000}"/>
    <cellStyle name="Total 9 8" xfId="36450" xr:uid="{00000000-0005-0000-0000-00004ED10000}"/>
    <cellStyle name="Total 9 9" xfId="36937" xr:uid="{00000000-0005-0000-0000-00004FD10000}"/>
    <cellStyle name="Total 9_A02" xfId="55752" xr:uid="{3C660A46-2D4A-47F7-83B8-0B1534910BCE}"/>
    <cellStyle name="Total Currency" xfId="35221" xr:uid="{00000000-0005-0000-0000-000051D10000}"/>
    <cellStyle name="Total Currency 2" xfId="35222" xr:uid="{00000000-0005-0000-0000-000052D10000}"/>
    <cellStyle name="Total Currency 3" xfId="35223" xr:uid="{00000000-0005-0000-0000-000053D10000}"/>
    <cellStyle name="Total Currency_AVA DVA EL" xfId="35224" xr:uid="{00000000-0005-0000-0000-000054D10000}"/>
    <cellStyle name="Total Normal" xfId="35225" xr:uid="{00000000-0005-0000-0000-000055D10000}"/>
    <cellStyle name="Total Normal 2" xfId="35226" xr:uid="{00000000-0005-0000-0000-000056D10000}"/>
    <cellStyle name="Total Normal 3" xfId="35227" xr:uid="{00000000-0005-0000-0000-000057D10000}"/>
    <cellStyle name="Total Normal_AVA DVA EL" xfId="35228" xr:uid="{00000000-0005-0000-0000-000058D10000}"/>
    <cellStyle name="Total_06-Tilknytta 0906" xfId="52367" xr:uid="{00000000-0005-0000-0000-000059D10000}"/>
    <cellStyle name="Totalt" xfId="36277" xr:uid="{00000000-0005-0000-0000-00005AD10000}"/>
    <cellStyle name="Totalt 2" xfId="11763" xr:uid="{00000000-0005-0000-0000-00005BD10000}"/>
    <cellStyle name="Totalt 2 2" xfId="11764" xr:uid="{00000000-0005-0000-0000-00005CD10000}"/>
    <cellStyle name="Totalt 2 2 10" xfId="11765" xr:uid="{00000000-0005-0000-0000-00005DD10000}"/>
    <cellStyle name="Totalt 2 2 11" xfId="11766" xr:uid="{00000000-0005-0000-0000-00005ED10000}"/>
    <cellStyle name="Totalt 2 2 12" xfId="36792" xr:uid="{00000000-0005-0000-0000-00005FD10000}"/>
    <cellStyle name="Totalt 2 2 13" xfId="40175" xr:uid="{00000000-0005-0000-0000-000060D10000}"/>
    <cellStyle name="Totalt 2 2 2" xfId="11767" xr:uid="{00000000-0005-0000-0000-000061D10000}"/>
    <cellStyle name="Totalt 2 2 3" xfId="11768" xr:uid="{00000000-0005-0000-0000-000062D10000}"/>
    <cellStyle name="Totalt 2 2 4" xfId="11769" xr:uid="{00000000-0005-0000-0000-000063D10000}"/>
    <cellStyle name="Totalt 2 2 5" xfId="11770" xr:uid="{00000000-0005-0000-0000-000064D10000}"/>
    <cellStyle name="Totalt 2 2 6" xfId="11771" xr:uid="{00000000-0005-0000-0000-000065D10000}"/>
    <cellStyle name="Totalt 2 2 7" xfId="11772" xr:uid="{00000000-0005-0000-0000-000066D10000}"/>
    <cellStyle name="Totalt 2 2 8" xfId="11773" xr:uid="{00000000-0005-0000-0000-000067D10000}"/>
    <cellStyle name="Totalt 2 2 9" xfId="11774" xr:uid="{00000000-0005-0000-0000-000068D10000}"/>
    <cellStyle name="Totalt 2 2_AVA DVA EL" xfId="35229" xr:uid="{00000000-0005-0000-0000-000069D10000}"/>
    <cellStyle name="Totalt 2 3" xfId="11775" xr:uid="{00000000-0005-0000-0000-00006AD10000}"/>
    <cellStyle name="Totalt 2 3 10" xfId="11776" xr:uid="{00000000-0005-0000-0000-00006BD10000}"/>
    <cellStyle name="Totalt 2 3 11" xfId="11777" xr:uid="{00000000-0005-0000-0000-00006CD10000}"/>
    <cellStyle name="Totalt 2 3 12" xfId="36544" xr:uid="{00000000-0005-0000-0000-00006DD10000}"/>
    <cellStyle name="Totalt 2 3 13" xfId="36771" xr:uid="{00000000-0005-0000-0000-00006ED10000}"/>
    <cellStyle name="Totalt 2 3 14" xfId="40176" xr:uid="{00000000-0005-0000-0000-00006FD10000}"/>
    <cellStyle name="Totalt 2 3 2" xfId="11778" xr:uid="{00000000-0005-0000-0000-000070D10000}"/>
    <cellStyle name="Totalt 2 3 3" xfId="11779" xr:uid="{00000000-0005-0000-0000-000071D10000}"/>
    <cellStyle name="Totalt 2 3 4" xfId="11780" xr:uid="{00000000-0005-0000-0000-000072D10000}"/>
    <cellStyle name="Totalt 2 3 5" xfId="11781" xr:uid="{00000000-0005-0000-0000-000073D10000}"/>
    <cellStyle name="Totalt 2 3 6" xfId="11782" xr:uid="{00000000-0005-0000-0000-000074D10000}"/>
    <cellStyle name="Totalt 2 3 7" xfId="11783" xr:uid="{00000000-0005-0000-0000-000075D10000}"/>
    <cellStyle name="Totalt 2 3 8" xfId="11784" xr:uid="{00000000-0005-0000-0000-000076D10000}"/>
    <cellStyle name="Totalt 2 3 9" xfId="11785" xr:uid="{00000000-0005-0000-0000-000077D10000}"/>
    <cellStyle name="Totalt 2 3_AVA DVA EL" xfId="35230" xr:uid="{00000000-0005-0000-0000-000078D10000}"/>
    <cellStyle name="Totalt 2 4" xfId="11786" xr:uid="{00000000-0005-0000-0000-000079D10000}"/>
    <cellStyle name="Totalt 2 4 10" xfId="11787" xr:uid="{00000000-0005-0000-0000-00007AD10000}"/>
    <cellStyle name="Totalt 2 4 11" xfId="11788" xr:uid="{00000000-0005-0000-0000-00007BD10000}"/>
    <cellStyle name="Totalt 2 4 2" xfId="11789" xr:uid="{00000000-0005-0000-0000-00007CD10000}"/>
    <cellStyle name="Totalt 2 4 3" xfId="11790" xr:uid="{00000000-0005-0000-0000-00007DD10000}"/>
    <cellStyle name="Totalt 2 4 4" xfId="11791" xr:uid="{00000000-0005-0000-0000-00007ED10000}"/>
    <cellStyle name="Totalt 2 4 5" xfId="11792" xr:uid="{00000000-0005-0000-0000-00007FD10000}"/>
    <cellStyle name="Totalt 2 4 6" xfId="11793" xr:uid="{00000000-0005-0000-0000-000080D10000}"/>
    <cellStyle name="Totalt 2 4 7" xfId="11794" xr:uid="{00000000-0005-0000-0000-000081D10000}"/>
    <cellStyle name="Totalt 2 4 8" xfId="11795" xr:uid="{00000000-0005-0000-0000-000082D10000}"/>
    <cellStyle name="Totalt 2 4 9" xfId="11796" xr:uid="{00000000-0005-0000-0000-000083D10000}"/>
    <cellStyle name="Totalt 2 4_CR4_19" xfId="11797" xr:uid="{00000000-0005-0000-0000-000084D10000}"/>
    <cellStyle name="Totalt 2 5" xfId="11798" xr:uid="{00000000-0005-0000-0000-000085D10000}"/>
    <cellStyle name="Totalt 2 5 10" xfId="11799" xr:uid="{00000000-0005-0000-0000-000086D10000}"/>
    <cellStyle name="Totalt 2 5 11" xfId="11800" xr:uid="{00000000-0005-0000-0000-000087D10000}"/>
    <cellStyle name="Totalt 2 5 2" xfId="11801" xr:uid="{00000000-0005-0000-0000-000088D10000}"/>
    <cellStyle name="Totalt 2 5 3" xfId="11802" xr:uid="{00000000-0005-0000-0000-000089D10000}"/>
    <cellStyle name="Totalt 2 5 4" xfId="11803" xr:uid="{00000000-0005-0000-0000-00008AD10000}"/>
    <cellStyle name="Totalt 2 5 5" xfId="11804" xr:uid="{00000000-0005-0000-0000-00008BD10000}"/>
    <cellStyle name="Totalt 2 5 6" xfId="11805" xr:uid="{00000000-0005-0000-0000-00008CD10000}"/>
    <cellStyle name="Totalt 2 5 7" xfId="11806" xr:uid="{00000000-0005-0000-0000-00008DD10000}"/>
    <cellStyle name="Totalt 2 5 8" xfId="11807" xr:uid="{00000000-0005-0000-0000-00008ED10000}"/>
    <cellStyle name="Totalt 2 5 9" xfId="11808" xr:uid="{00000000-0005-0000-0000-00008FD10000}"/>
    <cellStyle name="Totalt 2 5_CR4_19" xfId="11809" xr:uid="{00000000-0005-0000-0000-000090D10000}"/>
    <cellStyle name="Totalt 2 6" xfId="11810" xr:uid="{00000000-0005-0000-0000-000091D10000}"/>
    <cellStyle name="Totalt 2 6 10" xfId="11811" xr:uid="{00000000-0005-0000-0000-000092D10000}"/>
    <cellStyle name="Totalt 2 6 11" xfId="11812" xr:uid="{00000000-0005-0000-0000-000093D10000}"/>
    <cellStyle name="Totalt 2 6 2" xfId="11813" xr:uid="{00000000-0005-0000-0000-000094D10000}"/>
    <cellStyle name="Totalt 2 6 3" xfId="11814" xr:uid="{00000000-0005-0000-0000-000095D10000}"/>
    <cellStyle name="Totalt 2 6 4" xfId="11815" xr:uid="{00000000-0005-0000-0000-000096D10000}"/>
    <cellStyle name="Totalt 2 6 5" xfId="11816" xr:uid="{00000000-0005-0000-0000-000097D10000}"/>
    <cellStyle name="Totalt 2 6 6" xfId="11817" xr:uid="{00000000-0005-0000-0000-000098D10000}"/>
    <cellStyle name="Totalt 2 6 7" xfId="11818" xr:uid="{00000000-0005-0000-0000-000099D10000}"/>
    <cellStyle name="Totalt 2 6 8" xfId="11819" xr:uid="{00000000-0005-0000-0000-00009AD10000}"/>
    <cellStyle name="Totalt 2 6 9" xfId="11820" xr:uid="{00000000-0005-0000-0000-00009BD10000}"/>
    <cellStyle name="Totalt 2 6_CR4_19" xfId="11821" xr:uid="{00000000-0005-0000-0000-00009CD10000}"/>
    <cellStyle name="Totalt 2 7" xfId="11822" xr:uid="{00000000-0005-0000-0000-00009DD10000}"/>
    <cellStyle name="Totalt 2 7 10" xfId="11823" xr:uid="{00000000-0005-0000-0000-00009ED10000}"/>
    <cellStyle name="Totalt 2 7 2" xfId="11824" xr:uid="{00000000-0005-0000-0000-00009FD10000}"/>
    <cellStyle name="Totalt 2 7 3" xfId="11825" xr:uid="{00000000-0005-0000-0000-0000A0D10000}"/>
    <cellStyle name="Totalt 2 7 4" xfId="11826" xr:uid="{00000000-0005-0000-0000-0000A1D10000}"/>
    <cellStyle name="Totalt 2 7 5" xfId="11827" xr:uid="{00000000-0005-0000-0000-0000A2D10000}"/>
    <cellStyle name="Totalt 2 7 6" xfId="11828" xr:uid="{00000000-0005-0000-0000-0000A3D10000}"/>
    <cellStyle name="Totalt 2 7 7" xfId="11829" xr:uid="{00000000-0005-0000-0000-0000A4D10000}"/>
    <cellStyle name="Totalt 2 7 8" xfId="11830" xr:uid="{00000000-0005-0000-0000-0000A5D10000}"/>
    <cellStyle name="Totalt 2 7 9" xfId="11831" xr:uid="{00000000-0005-0000-0000-0000A6D10000}"/>
    <cellStyle name="Totalt 2 7_CR4_19" xfId="11832" xr:uid="{00000000-0005-0000-0000-0000A7D10000}"/>
    <cellStyle name="Totalt 2 8" xfId="36029" xr:uid="{00000000-0005-0000-0000-0000A8D10000}"/>
    <cellStyle name="Totalt 2 9" xfId="36938" xr:uid="{00000000-0005-0000-0000-0000A9D10000}"/>
    <cellStyle name="Totalt 2_A02" xfId="55753" xr:uid="{F2CC1ED4-2837-4B47-B006-9FF45CF27613}"/>
    <cellStyle name="Totalt 3" xfId="35231" xr:uid="{00000000-0005-0000-0000-0000ABD10000}"/>
    <cellStyle name="Totalt 3 2" xfId="35232" xr:uid="{00000000-0005-0000-0000-0000ACD10000}"/>
    <cellStyle name="Totalt 3 2 2" xfId="52368" xr:uid="{00000000-0005-0000-0000-0000ADD10000}"/>
    <cellStyle name="Totalt 3 3" xfId="35233" xr:uid="{00000000-0005-0000-0000-0000AED10000}"/>
    <cellStyle name="Totalt 3 4" xfId="40177" xr:uid="{00000000-0005-0000-0000-0000AFD10000}"/>
    <cellStyle name="Totalt 3_3. Chng in credit spreads" xfId="52369" xr:uid="{00000000-0005-0000-0000-0000B0D10000}"/>
    <cellStyle name="Totalt 4" xfId="35234" xr:uid="{00000000-0005-0000-0000-0000B1D10000}"/>
    <cellStyle name="Totalt 4 2" xfId="35235" xr:uid="{00000000-0005-0000-0000-0000B2D10000}"/>
    <cellStyle name="Totalt 4 3" xfId="35236" xr:uid="{00000000-0005-0000-0000-0000B3D10000}"/>
    <cellStyle name="Totalt 4 4" xfId="40178" xr:uid="{00000000-0005-0000-0000-0000B4D10000}"/>
    <cellStyle name="Totalt 4_AVA DVA EL" xfId="35237" xr:uid="{00000000-0005-0000-0000-0000B5D10000}"/>
    <cellStyle name="Totalt 5" xfId="35238" xr:uid="{00000000-0005-0000-0000-0000B6D10000}"/>
    <cellStyle name="Totalt 6" xfId="35239" xr:uid="{00000000-0005-0000-0000-0000B7D10000}"/>
    <cellStyle name="Totalt 7" xfId="35240" xr:uid="{00000000-0005-0000-0000-0000B8D10000}"/>
    <cellStyle name="Totalt 8" xfId="52370" xr:uid="{00000000-0005-0000-0000-0000B9D10000}"/>
    <cellStyle name="Totalt_4Q16" xfId="52371" xr:uid="{00000000-0005-0000-0000-0000BAD10000}"/>
    <cellStyle name="ts" xfId="35241" xr:uid="{00000000-0005-0000-0000-0000BBD10000}"/>
    <cellStyle name="ts 2" xfId="35242" xr:uid="{00000000-0005-0000-0000-0000BCD10000}"/>
    <cellStyle name="ts 3" xfId="35243" xr:uid="{00000000-0005-0000-0000-0000BDD10000}"/>
    <cellStyle name="ts_AVA DVA EL" xfId="35244" xr:uid="{00000000-0005-0000-0000-0000BED10000}"/>
    <cellStyle name="Tusenskille [0] 2" xfId="35245" xr:uid="{00000000-0005-0000-0000-0000BFD10000}"/>
    <cellStyle name="Tusenskille [0] 2 2" xfId="35246" xr:uid="{00000000-0005-0000-0000-0000C0D10000}"/>
    <cellStyle name="Tusenskille [0] 2 2 2" xfId="52372" xr:uid="{00000000-0005-0000-0000-0000C1D10000}"/>
    <cellStyle name="Tusenskille [0] 2 2 2 2" xfId="52373" xr:uid="{00000000-0005-0000-0000-0000C2D10000}"/>
    <cellStyle name="Tusenskille [0] 2 2 3" xfId="52374" xr:uid="{00000000-0005-0000-0000-0000C3D10000}"/>
    <cellStyle name="Tusenskille [0] 2 2_3. Chng in credit spreads" xfId="52375" xr:uid="{00000000-0005-0000-0000-0000C4D10000}"/>
    <cellStyle name="Tusenskille [0] 2 3" xfId="35247" xr:uid="{00000000-0005-0000-0000-0000C5D10000}"/>
    <cellStyle name="Tusenskille [0] 2 3 2" xfId="52376" xr:uid="{00000000-0005-0000-0000-0000C6D10000}"/>
    <cellStyle name="Tusenskille [0] 2_3. Chng in credit spreads" xfId="52377" xr:uid="{00000000-0005-0000-0000-0000C7D10000}"/>
    <cellStyle name="Tusenskille [0] 3" xfId="52378" xr:uid="{00000000-0005-0000-0000-0000C8D10000}"/>
    <cellStyle name="Tusenskille [0] 3 2" xfId="52379" xr:uid="{00000000-0005-0000-0000-0000C9D10000}"/>
    <cellStyle name="Tusenskille 10" xfId="35248" xr:uid="{00000000-0005-0000-0000-0000CAD10000}"/>
    <cellStyle name="Tusenskille 10 2" xfId="35249" xr:uid="{00000000-0005-0000-0000-0000CBD10000}"/>
    <cellStyle name="Tusenskille 10 2 2" xfId="52380" xr:uid="{00000000-0005-0000-0000-0000CCD10000}"/>
    <cellStyle name="Tusenskille 10 2 2 2" xfId="52381" xr:uid="{00000000-0005-0000-0000-0000CDD10000}"/>
    <cellStyle name="Tusenskille 10 2 3" xfId="52382" xr:uid="{00000000-0005-0000-0000-0000CED10000}"/>
    <cellStyle name="Tusenskille 10 2_3. Chng in credit spreads" xfId="52383" xr:uid="{00000000-0005-0000-0000-0000CFD10000}"/>
    <cellStyle name="Tusenskille 10 3" xfId="35250" xr:uid="{00000000-0005-0000-0000-0000D0D10000}"/>
    <cellStyle name="Tusenskille 10 3 2" xfId="52384" xr:uid="{00000000-0005-0000-0000-0000D1D10000}"/>
    <cellStyle name="Tusenskille 10 4" xfId="52385" xr:uid="{00000000-0005-0000-0000-0000D2D10000}"/>
    <cellStyle name="Tusenskille 10 5" xfId="52386" xr:uid="{00000000-0005-0000-0000-0000D3D10000}"/>
    <cellStyle name="Tusenskille 10_3. Chng in credit spreads" xfId="52387" xr:uid="{00000000-0005-0000-0000-0000D4D10000}"/>
    <cellStyle name="Tusenskille 11" xfId="35251" xr:uid="{00000000-0005-0000-0000-0000D5D10000}"/>
    <cellStyle name="Tusenskille 11 2" xfId="35252" xr:uid="{00000000-0005-0000-0000-0000D6D10000}"/>
    <cellStyle name="Tusenskille 11 2 2" xfId="35253" xr:uid="{00000000-0005-0000-0000-0000D7D10000}"/>
    <cellStyle name="Tusenskille 11 2 3" xfId="35254" xr:uid="{00000000-0005-0000-0000-0000D8D10000}"/>
    <cellStyle name="Tusenskille 11 2 4" xfId="52388" xr:uid="{00000000-0005-0000-0000-0000D9D10000}"/>
    <cellStyle name="Tusenskille 11 2_AVA DVA EL" xfId="35255" xr:uid="{00000000-0005-0000-0000-0000DAD10000}"/>
    <cellStyle name="Tusenskille 11 3" xfId="35256" xr:uid="{00000000-0005-0000-0000-0000DBD10000}"/>
    <cellStyle name="Tusenskille 11 3 2" xfId="52389" xr:uid="{00000000-0005-0000-0000-0000DCD10000}"/>
    <cellStyle name="Tusenskille 11 4" xfId="35257" xr:uid="{00000000-0005-0000-0000-0000DDD10000}"/>
    <cellStyle name="Tusenskille 11 5" xfId="52390" xr:uid="{00000000-0005-0000-0000-0000DED10000}"/>
    <cellStyle name="Tusenskille 11_3. Chng in credit spreads" xfId="52391" xr:uid="{00000000-0005-0000-0000-0000DFD10000}"/>
    <cellStyle name="Tusenskille 12" xfId="35258" xr:uid="{00000000-0005-0000-0000-0000E0D10000}"/>
    <cellStyle name="Tusenskille 12 2" xfId="35259" xr:uid="{00000000-0005-0000-0000-0000E1D10000}"/>
    <cellStyle name="Tusenskille 12 2 2" xfId="52392" xr:uid="{00000000-0005-0000-0000-0000E2D10000}"/>
    <cellStyle name="Tusenskille 12 3" xfId="35260" xr:uid="{00000000-0005-0000-0000-0000E3D10000}"/>
    <cellStyle name="Tusenskille 12 3 2" xfId="52393" xr:uid="{00000000-0005-0000-0000-0000E4D10000}"/>
    <cellStyle name="Tusenskille 12 4" xfId="52394" xr:uid="{00000000-0005-0000-0000-0000E5D10000}"/>
    <cellStyle name="Tusenskille 12_3. Chng in credit spreads" xfId="52395" xr:uid="{00000000-0005-0000-0000-0000E6D10000}"/>
    <cellStyle name="Tusenskille 13" xfId="35261" xr:uid="{00000000-0005-0000-0000-0000E7D10000}"/>
    <cellStyle name="Tusenskille 13 2" xfId="35262" xr:uid="{00000000-0005-0000-0000-0000E8D10000}"/>
    <cellStyle name="Tusenskille 13 2 2" xfId="52396" xr:uid="{00000000-0005-0000-0000-0000E9D10000}"/>
    <cellStyle name="Tusenskille 13 3" xfId="35263" xr:uid="{00000000-0005-0000-0000-0000EAD10000}"/>
    <cellStyle name="Tusenskille 13 3 2" xfId="52397" xr:uid="{00000000-0005-0000-0000-0000EBD10000}"/>
    <cellStyle name="Tusenskille 13 4" xfId="52398" xr:uid="{00000000-0005-0000-0000-0000ECD10000}"/>
    <cellStyle name="Tusenskille 13_3. Chng in credit spreads" xfId="52399" xr:uid="{00000000-0005-0000-0000-0000EDD10000}"/>
    <cellStyle name="Tusenskille 14" xfId="35264" xr:uid="{00000000-0005-0000-0000-0000EED10000}"/>
    <cellStyle name="Tusenskille 14 2" xfId="35265" xr:uid="{00000000-0005-0000-0000-0000EFD10000}"/>
    <cellStyle name="Tusenskille 14 2 2" xfId="52400" xr:uid="{00000000-0005-0000-0000-0000F0D10000}"/>
    <cellStyle name="Tusenskille 14 2 2 2" xfId="52401" xr:uid="{00000000-0005-0000-0000-0000F1D10000}"/>
    <cellStyle name="Tusenskille 14 2 2 2 2" xfId="52402" xr:uid="{00000000-0005-0000-0000-0000F2D10000}"/>
    <cellStyle name="Tusenskille 14 2 2 2 2 2" xfId="52403" xr:uid="{00000000-0005-0000-0000-0000F3D10000}"/>
    <cellStyle name="Tusenskille 14 2 2 2 3" xfId="52404" xr:uid="{00000000-0005-0000-0000-0000F4D10000}"/>
    <cellStyle name="Tusenskille 14 2 2 2 3 2" xfId="52405" xr:uid="{00000000-0005-0000-0000-0000F5D10000}"/>
    <cellStyle name="Tusenskille 14 2 2 2 4" xfId="52406" xr:uid="{00000000-0005-0000-0000-0000F6D10000}"/>
    <cellStyle name="Tusenskille 14 2 2 2_3. Chng in credit spreads" xfId="52407" xr:uid="{00000000-0005-0000-0000-0000F7D10000}"/>
    <cellStyle name="Tusenskille 14 2 2 3" xfId="52408" xr:uid="{00000000-0005-0000-0000-0000F8D10000}"/>
    <cellStyle name="Tusenskille 14 2 2 3 2" xfId="52409" xr:uid="{00000000-0005-0000-0000-0000F9D10000}"/>
    <cellStyle name="Tusenskille 14 2 2 4" xfId="52410" xr:uid="{00000000-0005-0000-0000-0000FAD10000}"/>
    <cellStyle name="Tusenskille 14 2 2 4 2" xfId="52411" xr:uid="{00000000-0005-0000-0000-0000FBD10000}"/>
    <cellStyle name="Tusenskille 14 2 2 5" xfId="52412" xr:uid="{00000000-0005-0000-0000-0000FCD10000}"/>
    <cellStyle name="Tusenskille 14 2 2_3. Chng in credit spreads" xfId="52413" xr:uid="{00000000-0005-0000-0000-0000FDD10000}"/>
    <cellStyle name="Tusenskille 14 2 3" xfId="52414" xr:uid="{00000000-0005-0000-0000-0000FED10000}"/>
    <cellStyle name="Tusenskille 14 2 3 2" xfId="52415" xr:uid="{00000000-0005-0000-0000-0000FFD10000}"/>
    <cellStyle name="Tusenskille 14 2 3 2 2" xfId="52416" xr:uid="{00000000-0005-0000-0000-000000D20000}"/>
    <cellStyle name="Tusenskille 14 2 3 2 2 2" xfId="52417" xr:uid="{00000000-0005-0000-0000-000001D20000}"/>
    <cellStyle name="Tusenskille 14 2 3 2 3" xfId="52418" xr:uid="{00000000-0005-0000-0000-000002D20000}"/>
    <cellStyle name="Tusenskille 14 2 3 2 3 2" xfId="52419" xr:uid="{00000000-0005-0000-0000-000003D20000}"/>
    <cellStyle name="Tusenskille 14 2 3 2 4" xfId="52420" xr:uid="{00000000-0005-0000-0000-000004D20000}"/>
    <cellStyle name="Tusenskille 14 2 3 2_3. Chng in credit spreads" xfId="52421" xr:uid="{00000000-0005-0000-0000-000005D20000}"/>
    <cellStyle name="Tusenskille 14 2 3 3" xfId="52422" xr:uid="{00000000-0005-0000-0000-000006D20000}"/>
    <cellStyle name="Tusenskille 14 2 3 3 2" xfId="52423" xr:uid="{00000000-0005-0000-0000-000007D20000}"/>
    <cellStyle name="Tusenskille 14 2 3 4" xfId="52424" xr:uid="{00000000-0005-0000-0000-000008D20000}"/>
    <cellStyle name="Tusenskille 14 2 3 4 2" xfId="52425" xr:uid="{00000000-0005-0000-0000-000009D20000}"/>
    <cellStyle name="Tusenskille 14 2 3 5" xfId="52426" xr:uid="{00000000-0005-0000-0000-00000AD20000}"/>
    <cellStyle name="Tusenskille 14 2 3_3. Chng in credit spreads" xfId="52427" xr:uid="{00000000-0005-0000-0000-00000BD20000}"/>
    <cellStyle name="Tusenskille 14 2 4" xfId="52428" xr:uid="{00000000-0005-0000-0000-00000CD20000}"/>
    <cellStyle name="Tusenskille 14 2 4 2" xfId="52429" xr:uid="{00000000-0005-0000-0000-00000DD20000}"/>
    <cellStyle name="Tusenskille 14 2 4 2 2" xfId="52430" xr:uid="{00000000-0005-0000-0000-00000ED20000}"/>
    <cellStyle name="Tusenskille 14 2 4 3" xfId="52431" xr:uid="{00000000-0005-0000-0000-00000FD20000}"/>
    <cellStyle name="Tusenskille 14 2 4 3 2" xfId="52432" xr:uid="{00000000-0005-0000-0000-000010D20000}"/>
    <cellStyle name="Tusenskille 14 2 4 4" xfId="52433" xr:uid="{00000000-0005-0000-0000-000011D20000}"/>
    <cellStyle name="Tusenskille 14 2 4_3. Chng in credit spreads" xfId="52434" xr:uid="{00000000-0005-0000-0000-000012D20000}"/>
    <cellStyle name="Tusenskille 14 2 5" xfId="52435" xr:uid="{00000000-0005-0000-0000-000013D20000}"/>
    <cellStyle name="Tusenskille 14 2 5 2" xfId="52436" xr:uid="{00000000-0005-0000-0000-000014D20000}"/>
    <cellStyle name="Tusenskille 14 2 6" xfId="52437" xr:uid="{00000000-0005-0000-0000-000015D20000}"/>
    <cellStyle name="Tusenskille 14 2 6 2" xfId="52438" xr:uid="{00000000-0005-0000-0000-000016D20000}"/>
    <cellStyle name="Tusenskille 14 2 7" xfId="52439" xr:uid="{00000000-0005-0000-0000-000017D20000}"/>
    <cellStyle name="Tusenskille 14 2_3. Chng in credit spreads" xfId="52440" xr:uid="{00000000-0005-0000-0000-000018D20000}"/>
    <cellStyle name="Tusenskille 14 3" xfId="35266" xr:uid="{00000000-0005-0000-0000-000019D20000}"/>
    <cellStyle name="Tusenskille 14 3 2" xfId="52441" xr:uid="{00000000-0005-0000-0000-00001AD20000}"/>
    <cellStyle name="Tusenskille 14 3 2 2" xfId="52442" xr:uid="{00000000-0005-0000-0000-00001BD20000}"/>
    <cellStyle name="Tusenskille 14 3 2 2 2" xfId="52443" xr:uid="{00000000-0005-0000-0000-00001CD20000}"/>
    <cellStyle name="Tusenskille 14 3 2 2 2 2" xfId="52444" xr:uid="{00000000-0005-0000-0000-00001DD20000}"/>
    <cellStyle name="Tusenskille 14 3 2 2 3" xfId="52445" xr:uid="{00000000-0005-0000-0000-00001ED20000}"/>
    <cellStyle name="Tusenskille 14 3 2 2 3 2" xfId="52446" xr:uid="{00000000-0005-0000-0000-00001FD20000}"/>
    <cellStyle name="Tusenskille 14 3 2 2 4" xfId="52447" xr:uid="{00000000-0005-0000-0000-000020D20000}"/>
    <cellStyle name="Tusenskille 14 3 2 2_3. Chng in credit spreads" xfId="52448" xr:uid="{00000000-0005-0000-0000-000021D20000}"/>
    <cellStyle name="Tusenskille 14 3 2 3" xfId="52449" xr:uid="{00000000-0005-0000-0000-000022D20000}"/>
    <cellStyle name="Tusenskille 14 3 2 3 2" xfId="52450" xr:uid="{00000000-0005-0000-0000-000023D20000}"/>
    <cellStyle name="Tusenskille 14 3 2 4" xfId="52451" xr:uid="{00000000-0005-0000-0000-000024D20000}"/>
    <cellStyle name="Tusenskille 14 3 2 4 2" xfId="52452" xr:uid="{00000000-0005-0000-0000-000025D20000}"/>
    <cellStyle name="Tusenskille 14 3 2 5" xfId="52453" xr:uid="{00000000-0005-0000-0000-000026D20000}"/>
    <cellStyle name="Tusenskille 14 3 2_3. Chng in credit spreads" xfId="52454" xr:uid="{00000000-0005-0000-0000-000027D20000}"/>
    <cellStyle name="Tusenskille 14 3 3" xfId="52455" xr:uid="{00000000-0005-0000-0000-000028D20000}"/>
    <cellStyle name="Tusenskille 14 3 3 2" xfId="52456" xr:uid="{00000000-0005-0000-0000-000029D20000}"/>
    <cellStyle name="Tusenskille 14 3 3 2 2" xfId="52457" xr:uid="{00000000-0005-0000-0000-00002AD20000}"/>
    <cellStyle name="Tusenskille 14 3 3 2 2 2" xfId="52458" xr:uid="{00000000-0005-0000-0000-00002BD20000}"/>
    <cellStyle name="Tusenskille 14 3 3 2 3" xfId="52459" xr:uid="{00000000-0005-0000-0000-00002CD20000}"/>
    <cellStyle name="Tusenskille 14 3 3 2 3 2" xfId="52460" xr:uid="{00000000-0005-0000-0000-00002DD20000}"/>
    <cellStyle name="Tusenskille 14 3 3 2 4" xfId="52461" xr:uid="{00000000-0005-0000-0000-00002ED20000}"/>
    <cellStyle name="Tusenskille 14 3 3 2_3. Chng in credit spreads" xfId="52462" xr:uid="{00000000-0005-0000-0000-00002FD20000}"/>
    <cellStyle name="Tusenskille 14 3 3 3" xfId="52463" xr:uid="{00000000-0005-0000-0000-000030D20000}"/>
    <cellStyle name="Tusenskille 14 3 3 3 2" xfId="52464" xr:uid="{00000000-0005-0000-0000-000031D20000}"/>
    <cellStyle name="Tusenskille 14 3 3 4" xfId="52465" xr:uid="{00000000-0005-0000-0000-000032D20000}"/>
    <cellStyle name="Tusenskille 14 3 3 4 2" xfId="52466" xr:uid="{00000000-0005-0000-0000-000033D20000}"/>
    <cellStyle name="Tusenskille 14 3 3 5" xfId="52467" xr:uid="{00000000-0005-0000-0000-000034D20000}"/>
    <cellStyle name="Tusenskille 14 3 3_3. Chng in credit spreads" xfId="52468" xr:uid="{00000000-0005-0000-0000-000035D20000}"/>
    <cellStyle name="Tusenskille 14 3 4" xfId="52469" xr:uid="{00000000-0005-0000-0000-000036D20000}"/>
    <cellStyle name="Tusenskille 14 3 4 2" xfId="52470" xr:uid="{00000000-0005-0000-0000-000037D20000}"/>
    <cellStyle name="Tusenskille 14 3 4 2 2" xfId="52471" xr:uid="{00000000-0005-0000-0000-000038D20000}"/>
    <cellStyle name="Tusenskille 14 3 4 3" xfId="52472" xr:uid="{00000000-0005-0000-0000-000039D20000}"/>
    <cellStyle name="Tusenskille 14 3 4 3 2" xfId="52473" xr:uid="{00000000-0005-0000-0000-00003AD20000}"/>
    <cellStyle name="Tusenskille 14 3 4 4" xfId="52474" xr:uid="{00000000-0005-0000-0000-00003BD20000}"/>
    <cellStyle name="Tusenskille 14 3 4_3. Chng in credit spreads" xfId="52475" xr:uid="{00000000-0005-0000-0000-00003CD20000}"/>
    <cellStyle name="Tusenskille 14 3 5" xfId="52476" xr:uid="{00000000-0005-0000-0000-00003DD20000}"/>
    <cellStyle name="Tusenskille 14 3 5 2" xfId="52477" xr:uid="{00000000-0005-0000-0000-00003ED20000}"/>
    <cellStyle name="Tusenskille 14 3 6" xfId="52478" xr:uid="{00000000-0005-0000-0000-00003FD20000}"/>
    <cellStyle name="Tusenskille 14 3 6 2" xfId="52479" xr:uid="{00000000-0005-0000-0000-000040D20000}"/>
    <cellStyle name="Tusenskille 14 3 7" xfId="52480" xr:uid="{00000000-0005-0000-0000-000041D20000}"/>
    <cellStyle name="Tusenskille 14 3_3. Chng in credit spreads" xfId="52481" xr:uid="{00000000-0005-0000-0000-000042D20000}"/>
    <cellStyle name="Tusenskille 14 4" xfId="52482" xr:uid="{00000000-0005-0000-0000-000043D20000}"/>
    <cellStyle name="Tusenskille 14 4 2" xfId="52483" xr:uid="{00000000-0005-0000-0000-000044D20000}"/>
    <cellStyle name="Tusenskille 14 4 2 2" xfId="52484" xr:uid="{00000000-0005-0000-0000-000045D20000}"/>
    <cellStyle name="Tusenskille 14 4 2 2 2" xfId="52485" xr:uid="{00000000-0005-0000-0000-000046D20000}"/>
    <cellStyle name="Tusenskille 14 4 2 3" xfId="52486" xr:uid="{00000000-0005-0000-0000-000047D20000}"/>
    <cellStyle name="Tusenskille 14 4 2 3 2" xfId="52487" xr:uid="{00000000-0005-0000-0000-000048D20000}"/>
    <cellStyle name="Tusenskille 14 4 2 4" xfId="52488" xr:uid="{00000000-0005-0000-0000-000049D20000}"/>
    <cellStyle name="Tusenskille 14 4 2_3. Chng in credit spreads" xfId="52489" xr:uid="{00000000-0005-0000-0000-00004AD20000}"/>
    <cellStyle name="Tusenskille 14 4 3" xfId="52490" xr:uid="{00000000-0005-0000-0000-00004BD20000}"/>
    <cellStyle name="Tusenskille 14 4 3 2" xfId="52491" xr:uid="{00000000-0005-0000-0000-00004CD20000}"/>
    <cellStyle name="Tusenskille 14 4 4" xfId="52492" xr:uid="{00000000-0005-0000-0000-00004DD20000}"/>
    <cellStyle name="Tusenskille 14 4 4 2" xfId="52493" xr:uid="{00000000-0005-0000-0000-00004ED20000}"/>
    <cellStyle name="Tusenskille 14 4 5" xfId="52494" xr:uid="{00000000-0005-0000-0000-00004FD20000}"/>
    <cellStyle name="Tusenskille 14 4_3. Chng in credit spreads" xfId="52495" xr:uid="{00000000-0005-0000-0000-000050D20000}"/>
    <cellStyle name="Tusenskille 14 5" xfId="52496" xr:uid="{00000000-0005-0000-0000-000051D20000}"/>
    <cellStyle name="Tusenskille 14 5 2" xfId="52497" xr:uid="{00000000-0005-0000-0000-000052D20000}"/>
    <cellStyle name="Tusenskille 14 5 2 2" xfId="52498" xr:uid="{00000000-0005-0000-0000-000053D20000}"/>
    <cellStyle name="Tusenskille 14 5 2 2 2" xfId="52499" xr:uid="{00000000-0005-0000-0000-000054D20000}"/>
    <cellStyle name="Tusenskille 14 5 2 3" xfId="52500" xr:uid="{00000000-0005-0000-0000-000055D20000}"/>
    <cellStyle name="Tusenskille 14 5 2 3 2" xfId="52501" xr:uid="{00000000-0005-0000-0000-000056D20000}"/>
    <cellStyle name="Tusenskille 14 5 2 4" xfId="52502" xr:uid="{00000000-0005-0000-0000-000057D20000}"/>
    <cellStyle name="Tusenskille 14 5 2_3. Chng in credit spreads" xfId="52503" xr:uid="{00000000-0005-0000-0000-000058D20000}"/>
    <cellStyle name="Tusenskille 14 5 3" xfId="52504" xr:uid="{00000000-0005-0000-0000-000059D20000}"/>
    <cellStyle name="Tusenskille 14 5 3 2" xfId="52505" xr:uid="{00000000-0005-0000-0000-00005AD20000}"/>
    <cellStyle name="Tusenskille 14 5 4" xfId="52506" xr:uid="{00000000-0005-0000-0000-00005BD20000}"/>
    <cellStyle name="Tusenskille 14 5 4 2" xfId="52507" xr:uid="{00000000-0005-0000-0000-00005CD20000}"/>
    <cellStyle name="Tusenskille 14 5 5" xfId="52508" xr:uid="{00000000-0005-0000-0000-00005DD20000}"/>
    <cellStyle name="Tusenskille 14 5_3. Chng in credit spreads" xfId="52509" xr:uid="{00000000-0005-0000-0000-00005ED20000}"/>
    <cellStyle name="Tusenskille 14 6" xfId="52510" xr:uid="{00000000-0005-0000-0000-00005FD20000}"/>
    <cellStyle name="Tusenskille 14 6 2" xfId="52511" xr:uid="{00000000-0005-0000-0000-000060D20000}"/>
    <cellStyle name="Tusenskille 14 6 2 2" xfId="52512" xr:uid="{00000000-0005-0000-0000-000061D20000}"/>
    <cellStyle name="Tusenskille 14 6 3" xfId="52513" xr:uid="{00000000-0005-0000-0000-000062D20000}"/>
    <cellStyle name="Tusenskille 14 6 3 2" xfId="52514" xr:uid="{00000000-0005-0000-0000-000063D20000}"/>
    <cellStyle name="Tusenskille 14 6 4" xfId="52515" xr:uid="{00000000-0005-0000-0000-000064D20000}"/>
    <cellStyle name="Tusenskille 14 6_3. Chng in credit spreads" xfId="52516" xr:uid="{00000000-0005-0000-0000-000065D20000}"/>
    <cellStyle name="Tusenskille 14 7" xfId="52517" xr:uid="{00000000-0005-0000-0000-000066D20000}"/>
    <cellStyle name="Tusenskille 14 7 2" xfId="52518" xr:uid="{00000000-0005-0000-0000-000067D20000}"/>
    <cellStyle name="Tusenskille 14 8" xfId="52519" xr:uid="{00000000-0005-0000-0000-000068D20000}"/>
    <cellStyle name="Tusenskille 14 8 2" xfId="52520" xr:uid="{00000000-0005-0000-0000-000069D20000}"/>
    <cellStyle name="Tusenskille 14 9" xfId="52521" xr:uid="{00000000-0005-0000-0000-00006AD20000}"/>
    <cellStyle name="Tusenskille 14_3. Chng in credit spreads" xfId="52522" xr:uid="{00000000-0005-0000-0000-00006BD20000}"/>
    <cellStyle name="Tusenskille 15" xfId="35267" xr:uid="{00000000-0005-0000-0000-00006CD20000}"/>
    <cellStyle name="Tusenskille 15 2" xfId="35268" xr:uid="{00000000-0005-0000-0000-00006DD20000}"/>
    <cellStyle name="Tusenskille 15 2 2" xfId="52523" xr:uid="{00000000-0005-0000-0000-00006ED20000}"/>
    <cellStyle name="Tusenskille 15 3" xfId="35269" xr:uid="{00000000-0005-0000-0000-00006FD20000}"/>
    <cellStyle name="Tusenskille 15 3 2" xfId="52524" xr:uid="{00000000-0005-0000-0000-000070D20000}"/>
    <cellStyle name="Tusenskille 15 4" xfId="52525" xr:uid="{00000000-0005-0000-0000-000071D20000}"/>
    <cellStyle name="Tusenskille 15_3. Chng in credit spreads" xfId="52526" xr:uid="{00000000-0005-0000-0000-000072D20000}"/>
    <cellStyle name="Tusenskille 16" xfId="35270" xr:uid="{00000000-0005-0000-0000-000073D20000}"/>
    <cellStyle name="Tusenskille 16 2" xfId="35271" xr:uid="{00000000-0005-0000-0000-000074D20000}"/>
    <cellStyle name="Tusenskille 16 2 2" xfId="52527" xr:uid="{00000000-0005-0000-0000-000075D20000}"/>
    <cellStyle name="Tusenskille 16 2 2 2" xfId="52528" xr:uid="{00000000-0005-0000-0000-000076D20000}"/>
    <cellStyle name="Tusenskille 16 2 2 2 2" xfId="52529" xr:uid="{00000000-0005-0000-0000-000077D20000}"/>
    <cellStyle name="Tusenskille 16 2 2 2 2 2" xfId="52530" xr:uid="{00000000-0005-0000-0000-000078D20000}"/>
    <cellStyle name="Tusenskille 16 2 2 2 3" xfId="52531" xr:uid="{00000000-0005-0000-0000-000079D20000}"/>
    <cellStyle name="Tusenskille 16 2 2 2 3 2" xfId="52532" xr:uid="{00000000-0005-0000-0000-00007AD20000}"/>
    <cellStyle name="Tusenskille 16 2 2 2 4" xfId="52533" xr:uid="{00000000-0005-0000-0000-00007BD20000}"/>
    <cellStyle name="Tusenskille 16 2 2 2_3. Chng in credit spreads" xfId="52534" xr:uid="{00000000-0005-0000-0000-00007CD20000}"/>
    <cellStyle name="Tusenskille 16 2 2 3" xfId="52535" xr:uid="{00000000-0005-0000-0000-00007DD20000}"/>
    <cellStyle name="Tusenskille 16 2 2 3 2" xfId="52536" xr:uid="{00000000-0005-0000-0000-00007ED20000}"/>
    <cellStyle name="Tusenskille 16 2 2 4" xfId="52537" xr:uid="{00000000-0005-0000-0000-00007FD20000}"/>
    <cellStyle name="Tusenskille 16 2 2 4 2" xfId="52538" xr:uid="{00000000-0005-0000-0000-000080D20000}"/>
    <cellStyle name="Tusenskille 16 2 2 5" xfId="52539" xr:uid="{00000000-0005-0000-0000-000081D20000}"/>
    <cellStyle name="Tusenskille 16 2 2_3. Chng in credit spreads" xfId="52540" xr:uid="{00000000-0005-0000-0000-000082D20000}"/>
    <cellStyle name="Tusenskille 16 2 3" xfId="52541" xr:uid="{00000000-0005-0000-0000-000083D20000}"/>
    <cellStyle name="Tusenskille 16 2 3 2" xfId="52542" xr:uid="{00000000-0005-0000-0000-000084D20000}"/>
    <cellStyle name="Tusenskille 16 2 3 2 2" xfId="52543" xr:uid="{00000000-0005-0000-0000-000085D20000}"/>
    <cellStyle name="Tusenskille 16 2 3 2 2 2" xfId="52544" xr:uid="{00000000-0005-0000-0000-000086D20000}"/>
    <cellStyle name="Tusenskille 16 2 3 2 3" xfId="52545" xr:uid="{00000000-0005-0000-0000-000087D20000}"/>
    <cellStyle name="Tusenskille 16 2 3 2 3 2" xfId="52546" xr:uid="{00000000-0005-0000-0000-000088D20000}"/>
    <cellStyle name="Tusenskille 16 2 3 2 4" xfId="52547" xr:uid="{00000000-0005-0000-0000-000089D20000}"/>
    <cellStyle name="Tusenskille 16 2 3 2_3. Chng in credit spreads" xfId="52548" xr:uid="{00000000-0005-0000-0000-00008AD20000}"/>
    <cellStyle name="Tusenskille 16 2 3 3" xfId="52549" xr:uid="{00000000-0005-0000-0000-00008BD20000}"/>
    <cellStyle name="Tusenskille 16 2 3 3 2" xfId="52550" xr:uid="{00000000-0005-0000-0000-00008CD20000}"/>
    <cellStyle name="Tusenskille 16 2 3 4" xfId="52551" xr:uid="{00000000-0005-0000-0000-00008DD20000}"/>
    <cellStyle name="Tusenskille 16 2 3 4 2" xfId="52552" xr:uid="{00000000-0005-0000-0000-00008ED20000}"/>
    <cellStyle name="Tusenskille 16 2 3 5" xfId="52553" xr:uid="{00000000-0005-0000-0000-00008FD20000}"/>
    <cellStyle name="Tusenskille 16 2 3_3. Chng in credit spreads" xfId="52554" xr:uid="{00000000-0005-0000-0000-000090D20000}"/>
    <cellStyle name="Tusenskille 16 2 4" xfId="52555" xr:uid="{00000000-0005-0000-0000-000091D20000}"/>
    <cellStyle name="Tusenskille 16 2 4 2" xfId="52556" xr:uid="{00000000-0005-0000-0000-000092D20000}"/>
    <cellStyle name="Tusenskille 16 2 4 2 2" xfId="52557" xr:uid="{00000000-0005-0000-0000-000093D20000}"/>
    <cellStyle name="Tusenskille 16 2 4 3" xfId="52558" xr:uid="{00000000-0005-0000-0000-000094D20000}"/>
    <cellStyle name="Tusenskille 16 2 4 3 2" xfId="52559" xr:uid="{00000000-0005-0000-0000-000095D20000}"/>
    <cellStyle name="Tusenskille 16 2 4 4" xfId="52560" xr:uid="{00000000-0005-0000-0000-000096D20000}"/>
    <cellStyle name="Tusenskille 16 2 4_3. Chng in credit spreads" xfId="52561" xr:uid="{00000000-0005-0000-0000-000097D20000}"/>
    <cellStyle name="Tusenskille 16 2 5" xfId="52562" xr:uid="{00000000-0005-0000-0000-000098D20000}"/>
    <cellStyle name="Tusenskille 16 2 5 2" xfId="52563" xr:uid="{00000000-0005-0000-0000-000099D20000}"/>
    <cellStyle name="Tusenskille 16 2 6" xfId="52564" xr:uid="{00000000-0005-0000-0000-00009AD20000}"/>
    <cellStyle name="Tusenskille 16 2 6 2" xfId="52565" xr:uid="{00000000-0005-0000-0000-00009BD20000}"/>
    <cellStyle name="Tusenskille 16 2 7" xfId="52566" xr:uid="{00000000-0005-0000-0000-00009CD20000}"/>
    <cellStyle name="Tusenskille 16 2_3. Chng in credit spreads" xfId="52567" xr:uid="{00000000-0005-0000-0000-00009DD20000}"/>
    <cellStyle name="Tusenskille 16 3" xfId="35272" xr:uid="{00000000-0005-0000-0000-00009ED20000}"/>
    <cellStyle name="Tusenskille 16 3 2" xfId="52568" xr:uid="{00000000-0005-0000-0000-00009FD20000}"/>
    <cellStyle name="Tusenskille 16 3 2 2" xfId="52569" xr:uid="{00000000-0005-0000-0000-0000A0D20000}"/>
    <cellStyle name="Tusenskille 16 3 2 2 2" xfId="52570" xr:uid="{00000000-0005-0000-0000-0000A1D20000}"/>
    <cellStyle name="Tusenskille 16 3 2 3" xfId="52571" xr:uid="{00000000-0005-0000-0000-0000A2D20000}"/>
    <cellStyle name="Tusenskille 16 3 2 3 2" xfId="52572" xr:uid="{00000000-0005-0000-0000-0000A3D20000}"/>
    <cellStyle name="Tusenskille 16 3 2 4" xfId="52573" xr:uid="{00000000-0005-0000-0000-0000A4D20000}"/>
    <cellStyle name="Tusenskille 16 3 2_3. Chng in credit spreads" xfId="52574" xr:uid="{00000000-0005-0000-0000-0000A5D20000}"/>
    <cellStyle name="Tusenskille 16 3 3" xfId="52575" xr:uid="{00000000-0005-0000-0000-0000A6D20000}"/>
    <cellStyle name="Tusenskille 16 3 3 2" xfId="52576" xr:uid="{00000000-0005-0000-0000-0000A7D20000}"/>
    <cellStyle name="Tusenskille 16 3 4" xfId="52577" xr:uid="{00000000-0005-0000-0000-0000A8D20000}"/>
    <cellStyle name="Tusenskille 16 3 4 2" xfId="52578" xr:uid="{00000000-0005-0000-0000-0000A9D20000}"/>
    <cellStyle name="Tusenskille 16 3 5" xfId="52579" xr:uid="{00000000-0005-0000-0000-0000AAD20000}"/>
    <cellStyle name="Tusenskille 16 3_3. Chng in credit spreads" xfId="52580" xr:uid="{00000000-0005-0000-0000-0000ABD20000}"/>
    <cellStyle name="Tusenskille 16 4" xfId="52581" xr:uid="{00000000-0005-0000-0000-0000ACD20000}"/>
    <cellStyle name="Tusenskille 16 4 2" xfId="52582" xr:uid="{00000000-0005-0000-0000-0000ADD20000}"/>
    <cellStyle name="Tusenskille 16 4 2 2" xfId="52583" xr:uid="{00000000-0005-0000-0000-0000AED20000}"/>
    <cellStyle name="Tusenskille 16 4 2 2 2" xfId="52584" xr:uid="{00000000-0005-0000-0000-0000AFD20000}"/>
    <cellStyle name="Tusenskille 16 4 2 3" xfId="52585" xr:uid="{00000000-0005-0000-0000-0000B0D20000}"/>
    <cellStyle name="Tusenskille 16 4 2 3 2" xfId="52586" xr:uid="{00000000-0005-0000-0000-0000B1D20000}"/>
    <cellStyle name="Tusenskille 16 4 2 4" xfId="52587" xr:uid="{00000000-0005-0000-0000-0000B2D20000}"/>
    <cellStyle name="Tusenskille 16 4 2_3. Chng in credit spreads" xfId="52588" xr:uid="{00000000-0005-0000-0000-0000B3D20000}"/>
    <cellStyle name="Tusenskille 16 4 3" xfId="52589" xr:uid="{00000000-0005-0000-0000-0000B4D20000}"/>
    <cellStyle name="Tusenskille 16 4 3 2" xfId="52590" xr:uid="{00000000-0005-0000-0000-0000B5D20000}"/>
    <cellStyle name="Tusenskille 16 4 4" xfId="52591" xr:uid="{00000000-0005-0000-0000-0000B6D20000}"/>
    <cellStyle name="Tusenskille 16 4 4 2" xfId="52592" xr:uid="{00000000-0005-0000-0000-0000B7D20000}"/>
    <cellStyle name="Tusenskille 16 4 5" xfId="52593" xr:uid="{00000000-0005-0000-0000-0000B8D20000}"/>
    <cellStyle name="Tusenskille 16 4_3. Chng in credit spreads" xfId="52594" xr:uid="{00000000-0005-0000-0000-0000B9D20000}"/>
    <cellStyle name="Tusenskille 16 5" xfId="52595" xr:uid="{00000000-0005-0000-0000-0000BAD20000}"/>
    <cellStyle name="Tusenskille 16 5 2" xfId="52596" xr:uid="{00000000-0005-0000-0000-0000BBD20000}"/>
    <cellStyle name="Tusenskille 16 5 2 2" xfId="52597" xr:uid="{00000000-0005-0000-0000-0000BCD20000}"/>
    <cellStyle name="Tusenskille 16 5 3" xfId="52598" xr:uid="{00000000-0005-0000-0000-0000BDD20000}"/>
    <cellStyle name="Tusenskille 16 5 3 2" xfId="52599" xr:uid="{00000000-0005-0000-0000-0000BED20000}"/>
    <cellStyle name="Tusenskille 16 5 4" xfId="52600" xr:uid="{00000000-0005-0000-0000-0000BFD20000}"/>
    <cellStyle name="Tusenskille 16 5_3. Chng in credit spreads" xfId="52601" xr:uid="{00000000-0005-0000-0000-0000C0D20000}"/>
    <cellStyle name="Tusenskille 16 6" xfId="52602" xr:uid="{00000000-0005-0000-0000-0000C1D20000}"/>
    <cellStyle name="Tusenskille 16 6 2" xfId="52603" xr:uid="{00000000-0005-0000-0000-0000C2D20000}"/>
    <cellStyle name="Tusenskille 16 7" xfId="52604" xr:uid="{00000000-0005-0000-0000-0000C3D20000}"/>
    <cellStyle name="Tusenskille 16 7 2" xfId="52605" xr:uid="{00000000-0005-0000-0000-0000C4D20000}"/>
    <cellStyle name="Tusenskille 16 8" xfId="52606" xr:uid="{00000000-0005-0000-0000-0000C5D20000}"/>
    <cellStyle name="Tusenskille 16_3. Chng in credit spreads" xfId="52607" xr:uid="{00000000-0005-0000-0000-0000C6D20000}"/>
    <cellStyle name="Tusenskille 17" xfId="35273" xr:uid="{00000000-0005-0000-0000-0000C7D20000}"/>
    <cellStyle name="Tusenskille 17 2" xfId="35274" xr:uid="{00000000-0005-0000-0000-0000C8D20000}"/>
    <cellStyle name="Tusenskille 17 2 2" xfId="52608" xr:uid="{00000000-0005-0000-0000-0000C9D20000}"/>
    <cellStyle name="Tusenskille 17 2 2 2" xfId="52609" xr:uid="{00000000-0005-0000-0000-0000CAD20000}"/>
    <cellStyle name="Tusenskille 17 2 2 2 2" xfId="52610" xr:uid="{00000000-0005-0000-0000-0000CBD20000}"/>
    <cellStyle name="Tusenskille 17 2 2 2 2 2" xfId="52611" xr:uid="{00000000-0005-0000-0000-0000CCD20000}"/>
    <cellStyle name="Tusenskille 17 2 2 2 3" xfId="52612" xr:uid="{00000000-0005-0000-0000-0000CDD20000}"/>
    <cellStyle name="Tusenskille 17 2 2 2 3 2" xfId="52613" xr:uid="{00000000-0005-0000-0000-0000CED20000}"/>
    <cellStyle name="Tusenskille 17 2 2 2 4" xfId="52614" xr:uid="{00000000-0005-0000-0000-0000CFD20000}"/>
    <cellStyle name="Tusenskille 17 2 2 2_3. Chng in credit spreads" xfId="52615" xr:uid="{00000000-0005-0000-0000-0000D0D20000}"/>
    <cellStyle name="Tusenskille 17 2 2 3" xfId="52616" xr:uid="{00000000-0005-0000-0000-0000D1D20000}"/>
    <cellStyle name="Tusenskille 17 2 2 3 2" xfId="52617" xr:uid="{00000000-0005-0000-0000-0000D2D20000}"/>
    <cellStyle name="Tusenskille 17 2 2 4" xfId="52618" xr:uid="{00000000-0005-0000-0000-0000D3D20000}"/>
    <cellStyle name="Tusenskille 17 2 2 4 2" xfId="52619" xr:uid="{00000000-0005-0000-0000-0000D4D20000}"/>
    <cellStyle name="Tusenskille 17 2 2 5" xfId="52620" xr:uid="{00000000-0005-0000-0000-0000D5D20000}"/>
    <cellStyle name="Tusenskille 17 2 2_3. Chng in credit spreads" xfId="52621" xr:uid="{00000000-0005-0000-0000-0000D6D20000}"/>
    <cellStyle name="Tusenskille 17 2 3" xfId="52622" xr:uid="{00000000-0005-0000-0000-0000D7D20000}"/>
    <cellStyle name="Tusenskille 17 2 3 2" xfId="52623" xr:uid="{00000000-0005-0000-0000-0000D8D20000}"/>
    <cellStyle name="Tusenskille 17 2 3 2 2" xfId="52624" xr:uid="{00000000-0005-0000-0000-0000D9D20000}"/>
    <cellStyle name="Tusenskille 17 2 3 2 2 2" xfId="52625" xr:uid="{00000000-0005-0000-0000-0000DAD20000}"/>
    <cellStyle name="Tusenskille 17 2 3 2 3" xfId="52626" xr:uid="{00000000-0005-0000-0000-0000DBD20000}"/>
    <cellStyle name="Tusenskille 17 2 3 2 3 2" xfId="52627" xr:uid="{00000000-0005-0000-0000-0000DCD20000}"/>
    <cellStyle name="Tusenskille 17 2 3 2 4" xfId="52628" xr:uid="{00000000-0005-0000-0000-0000DDD20000}"/>
    <cellStyle name="Tusenskille 17 2 3 2_3. Chng in credit spreads" xfId="52629" xr:uid="{00000000-0005-0000-0000-0000DED20000}"/>
    <cellStyle name="Tusenskille 17 2 3 3" xfId="52630" xr:uid="{00000000-0005-0000-0000-0000DFD20000}"/>
    <cellStyle name="Tusenskille 17 2 3 3 2" xfId="52631" xr:uid="{00000000-0005-0000-0000-0000E0D20000}"/>
    <cellStyle name="Tusenskille 17 2 3 4" xfId="52632" xr:uid="{00000000-0005-0000-0000-0000E1D20000}"/>
    <cellStyle name="Tusenskille 17 2 3 4 2" xfId="52633" xr:uid="{00000000-0005-0000-0000-0000E2D20000}"/>
    <cellStyle name="Tusenskille 17 2 3 5" xfId="52634" xr:uid="{00000000-0005-0000-0000-0000E3D20000}"/>
    <cellStyle name="Tusenskille 17 2 3_3. Chng in credit spreads" xfId="52635" xr:uid="{00000000-0005-0000-0000-0000E4D20000}"/>
    <cellStyle name="Tusenskille 17 2 4" xfId="52636" xr:uid="{00000000-0005-0000-0000-0000E5D20000}"/>
    <cellStyle name="Tusenskille 17 2 4 2" xfId="52637" xr:uid="{00000000-0005-0000-0000-0000E6D20000}"/>
    <cellStyle name="Tusenskille 17 2 4 2 2" xfId="52638" xr:uid="{00000000-0005-0000-0000-0000E7D20000}"/>
    <cellStyle name="Tusenskille 17 2 4 3" xfId="52639" xr:uid="{00000000-0005-0000-0000-0000E8D20000}"/>
    <cellStyle name="Tusenskille 17 2 4 3 2" xfId="52640" xr:uid="{00000000-0005-0000-0000-0000E9D20000}"/>
    <cellStyle name="Tusenskille 17 2 4 4" xfId="52641" xr:uid="{00000000-0005-0000-0000-0000EAD20000}"/>
    <cellStyle name="Tusenskille 17 2 4_3. Chng in credit spreads" xfId="52642" xr:uid="{00000000-0005-0000-0000-0000EBD20000}"/>
    <cellStyle name="Tusenskille 17 2 5" xfId="52643" xr:uid="{00000000-0005-0000-0000-0000ECD20000}"/>
    <cellStyle name="Tusenskille 17 2 5 2" xfId="52644" xr:uid="{00000000-0005-0000-0000-0000EDD20000}"/>
    <cellStyle name="Tusenskille 17 2 6" xfId="52645" xr:uid="{00000000-0005-0000-0000-0000EED20000}"/>
    <cellStyle name="Tusenskille 17 2 6 2" xfId="52646" xr:uid="{00000000-0005-0000-0000-0000EFD20000}"/>
    <cellStyle name="Tusenskille 17 2 7" xfId="52647" xr:uid="{00000000-0005-0000-0000-0000F0D20000}"/>
    <cellStyle name="Tusenskille 17 2_3. Chng in credit spreads" xfId="52648" xr:uid="{00000000-0005-0000-0000-0000F1D20000}"/>
    <cellStyle name="Tusenskille 17 3" xfId="35275" xr:uid="{00000000-0005-0000-0000-0000F2D20000}"/>
    <cellStyle name="Tusenskille 17 3 2" xfId="52649" xr:uid="{00000000-0005-0000-0000-0000F3D20000}"/>
    <cellStyle name="Tusenskille 17 3 2 2" xfId="52650" xr:uid="{00000000-0005-0000-0000-0000F4D20000}"/>
    <cellStyle name="Tusenskille 17 3 2 2 2" xfId="52651" xr:uid="{00000000-0005-0000-0000-0000F5D20000}"/>
    <cellStyle name="Tusenskille 17 3 2 3" xfId="52652" xr:uid="{00000000-0005-0000-0000-0000F6D20000}"/>
    <cellStyle name="Tusenskille 17 3 2 3 2" xfId="52653" xr:uid="{00000000-0005-0000-0000-0000F7D20000}"/>
    <cellStyle name="Tusenskille 17 3 2 4" xfId="52654" xr:uid="{00000000-0005-0000-0000-0000F8D20000}"/>
    <cellStyle name="Tusenskille 17 3 2_3. Chng in credit spreads" xfId="52655" xr:uid="{00000000-0005-0000-0000-0000F9D20000}"/>
    <cellStyle name="Tusenskille 17 3 3" xfId="52656" xr:uid="{00000000-0005-0000-0000-0000FAD20000}"/>
    <cellStyle name="Tusenskille 17 3 3 2" xfId="52657" xr:uid="{00000000-0005-0000-0000-0000FBD20000}"/>
    <cellStyle name="Tusenskille 17 3 4" xfId="52658" xr:uid="{00000000-0005-0000-0000-0000FCD20000}"/>
    <cellStyle name="Tusenskille 17 3 4 2" xfId="52659" xr:uid="{00000000-0005-0000-0000-0000FDD20000}"/>
    <cellStyle name="Tusenskille 17 3 5" xfId="52660" xr:uid="{00000000-0005-0000-0000-0000FED20000}"/>
    <cellStyle name="Tusenskille 17 3_3. Chng in credit spreads" xfId="52661" xr:uid="{00000000-0005-0000-0000-0000FFD20000}"/>
    <cellStyle name="Tusenskille 17 4" xfId="52662" xr:uid="{00000000-0005-0000-0000-000000D30000}"/>
    <cellStyle name="Tusenskille 17 4 2" xfId="52663" xr:uid="{00000000-0005-0000-0000-000001D30000}"/>
    <cellStyle name="Tusenskille 17 4 2 2" xfId="52664" xr:uid="{00000000-0005-0000-0000-000002D30000}"/>
    <cellStyle name="Tusenskille 17 4 2 2 2" xfId="52665" xr:uid="{00000000-0005-0000-0000-000003D30000}"/>
    <cellStyle name="Tusenskille 17 4 2 3" xfId="52666" xr:uid="{00000000-0005-0000-0000-000004D30000}"/>
    <cellStyle name="Tusenskille 17 4 2 3 2" xfId="52667" xr:uid="{00000000-0005-0000-0000-000005D30000}"/>
    <cellStyle name="Tusenskille 17 4 2 4" xfId="52668" xr:uid="{00000000-0005-0000-0000-000006D30000}"/>
    <cellStyle name="Tusenskille 17 4 2_3. Chng in credit spreads" xfId="52669" xr:uid="{00000000-0005-0000-0000-000007D30000}"/>
    <cellStyle name="Tusenskille 17 4 3" xfId="52670" xr:uid="{00000000-0005-0000-0000-000008D30000}"/>
    <cellStyle name="Tusenskille 17 4 3 2" xfId="52671" xr:uid="{00000000-0005-0000-0000-000009D30000}"/>
    <cellStyle name="Tusenskille 17 4 4" xfId="52672" xr:uid="{00000000-0005-0000-0000-00000AD30000}"/>
    <cellStyle name="Tusenskille 17 4 4 2" xfId="52673" xr:uid="{00000000-0005-0000-0000-00000BD30000}"/>
    <cellStyle name="Tusenskille 17 4 5" xfId="52674" xr:uid="{00000000-0005-0000-0000-00000CD30000}"/>
    <cellStyle name="Tusenskille 17 4_3. Chng in credit spreads" xfId="52675" xr:uid="{00000000-0005-0000-0000-00000DD30000}"/>
    <cellStyle name="Tusenskille 17 5" xfId="52676" xr:uid="{00000000-0005-0000-0000-00000ED30000}"/>
    <cellStyle name="Tusenskille 17 5 2" xfId="52677" xr:uid="{00000000-0005-0000-0000-00000FD30000}"/>
    <cellStyle name="Tusenskille 17 5 2 2" xfId="52678" xr:uid="{00000000-0005-0000-0000-000010D30000}"/>
    <cellStyle name="Tusenskille 17 5 3" xfId="52679" xr:uid="{00000000-0005-0000-0000-000011D30000}"/>
    <cellStyle name="Tusenskille 17 5 3 2" xfId="52680" xr:uid="{00000000-0005-0000-0000-000012D30000}"/>
    <cellStyle name="Tusenskille 17 5 4" xfId="52681" xr:uid="{00000000-0005-0000-0000-000013D30000}"/>
    <cellStyle name="Tusenskille 17 5_3. Chng in credit spreads" xfId="52682" xr:uid="{00000000-0005-0000-0000-000014D30000}"/>
    <cellStyle name="Tusenskille 17 6" xfId="52683" xr:uid="{00000000-0005-0000-0000-000015D30000}"/>
    <cellStyle name="Tusenskille 17 6 2" xfId="52684" xr:uid="{00000000-0005-0000-0000-000016D30000}"/>
    <cellStyle name="Tusenskille 17 7" xfId="52685" xr:uid="{00000000-0005-0000-0000-000017D30000}"/>
    <cellStyle name="Tusenskille 17 7 2" xfId="52686" xr:uid="{00000000-0005-0000-0000-000018D30000}"/>
    <cellStyle name="Tusenskille 17 8" xfId="52687" xr:uid="{00000000-0005-0000-0000-000019D30000}"/>
    <cellStyle name="Tusenskille 17_3. Chng in credit spreads" xfId="52688" xr:uid="{00000000-0005-0000-0000-00001AD30000}"/>
    <cellStyle name="Tusenskille 18" xfId="35276" xr:uid="{00000000-0005-0000-0000-00001BD30000}"/>
    <cellStyle name="Tusenskille 18 2" xfId="35277" xr:uid="{00000000-0005-0000-0000-00001CD30000}"/>
    <cellStyle name="Tusenskille 18 2 2" xfId="52689" xr:uid="{00000000-0005-0000-0000-00001DD30000}"/>
    <cellStyle name="Tusenskille 18 2 2 2" xfId="52690" xr:uid="{00000000-0005-0000-0000-00001ED30000}"/>
    <cellStyle name="Tusenskille 18 2 2 2 2" xfId="52691" xr:uid="{00000000-0005-0000-0000-00001FD30000}"/>
    <cellStyle name="Tusenskille 18 2 2 2 2 2" xfId="52692" xr:uid="{00000000-0005-0000-0000-000020D30000}"/>
    <cellStyle name="Tusenskille 18 2 2 2 3" xfId="52693" xr:uid="{00000000-0005-0000-0000-000021D30000}"/>
    <cellStyle name="Tusenskille 18 2 2 2 3 2" xfId="52694" xr:uid="{00000000-0005-0000-0000-000022D30000}"/>
    <cellStyle name="Tusenskille 18 2 2 2 4" xfId="52695" xr:uid="{00000000-0005-0000-0000-000023D30000}"/>
    <cellStyle name="Tusenskille 18 2 2 2_3. Chng in credit spreads" xfId="52696" xr:uid="{00000000-0005-0000-0000-000024D30000}"/>
    <cellStyle name="Tusenskille 18 2 2 3" xfId="52697" xr:uid="{00000000-0005-0000-0000-000025D30000}"/>
    <cellStyle name="Tusenskille 18 2 2 3 2" xfId="52698" xr:uid="{00000000-0005-0000-0000-000026D30000}"/>
    <cellStyle name="Tusenskille 18 2 2 4" xfId="52699" xr:uid="{00000000-0005-0000-0000-000027D30000}"/>
    <cellStyle name="Tusenskille 18 2 2 4 2" xfId="52700" xr:uid="{00000000-0005-0000-0000-000028D30000}"/>
    <cellStyle name="Tusenskille 18 2 2 5" xfId="52701" xr:uid="{00000000-0005-0000-0000-000029D30000}"/>
    <cellStyle name="Tusenskille 18 2 2_3. Chng in credit spreads" xfId="52702" xr:uid="{00000000-0005-0000-0000-00002AD30000}"/>
    <cellStyle name="Tusenskille 18 2 3" xfId="52703" xr:uid="{00000000-0005-0000-0000-00002BD30000}"/>
    <cellStyle name="Tusenskille 18 2 3 2" xfId="52704" xr:uid="{00000000-0005-0000-0000-00002CD30000}"/>
    <cellStyle name="Tusenskille 18 2 3 2 2" xfId="52705" xr:uid="{00000000-0005-0000-0000-00002DD30000}"/>
    <cellStyle name="Tusenskille 18 2 3 2 2 2" xfId="52706" xr:uid="{00000000-0005-0000-0000-00002ED30000}"/>
    <cellStyle name="Tusenskille 18 2 3 2 3" xfId="52707" xr:uid="{00000000-0005-0000-0000-00002FD30000}"/>
    <cellStyle name="Tusenskille 18 2 3 2 3 2" xfId="52708" xr:uid="{00000000-0005-0000-0000-000030D30000}"/>
    <cellStyle name="Tusenskille 18 2 3 2 4" xfId="52709" xr:uid="{00000000-0005-0000-0000-000031D30000}"/>
    <cellStyle name="Tusenskille 18 2 3 2_3. Chng in credit spreads" xfId="52710" xr:uid="{00000000-0005-0000-0000-000032D30000}"/>
    <cellStyle name="Tusenskille 18 2 3 3" xfId="52711" xr:uid="{00000000-0005-0000-0000-000033D30000}"/>
    <cellStyle name="Tusenskille 18 2 3 3 2" xfId="52712" xr:uid="{00000000-0005-0000-0000-000034D30000}"/>
    <cellStyle name="Tusenskille 18 2 3 4" xfId="52713" xr:uid="{00000000-0005-0000-0000-000035D30000}"/>
    <cellStyle name="Tusenskille 18 2 3 4 2" xfId="52714" xr:uid="{00000000-0005-0000-0000-000036D30000}"/>
    <cellStyle name="Tusenskille 18 2 3 5" xfId="52715" xr:uid="{00000000-0005-0000-0000-000037D30000}"/>
    <cellStyle name="Tusenskille 18 2 3_3. Chng in credit spreads" xfId="52716" xr:uid="{00000000-0005-0000-0000-000038D30000}"/>
    <cellStyle name="Tusenskille 18 2 4" xfId="52717" xr:uid="{00000000-0005-0000-0000-000039D30000}"/>
    <cellStyle name="Tusenskille 18 2 4 2" xfId="52718" xr:uid="{00000000-0005-0000-0000-00003AD30000}"/>
    <cellStyle name="Tusenskille 18 2 4 2 2" xfId="52719" xr:uid="{00000000-0005-0000-0000-00003BD30000}"/>
    <cellStyle name="Tusenskille 18 2 4 3" xfId="52720" xr:uid="{00000000-0005-0000-0000-00003CD30000}"/>
    <cellStyle name="Tusenskille 18 2 4 3 2" xfId="52721" xr:uid="{00000000-0005-0000-0000-00003DD30000}"/>
    <cellStyle name="Tusenskille 18 2 4 4" xfId="52722" xr:uid="{00000000-0005-0000-0000-00003ED30000}"/>
    <cellStyle name="Tusenskille 18 2 4_3. Chng in credit spreads" xfId="52723" xr:uid="{00000000-0005-0000-0000-00003FD30000}"/>
    <cellStyle name="Tusenskille 18 2 5" xfId="52724" xr:uid="{00000000-0005-0000-0000-000040D30000}"/>
    <cellStyle name="Tusenskille 18 2 5 2" xfId="52725" xr:uid="{00000000-0005-0000-0000-000041D30000}"/>
    <cellStyle name="Tusenskille 18 2 6" xfId="52726" xr:uid="{00000000-0005-0000-0000-000042D30000}"/>
    <cellStyle name="Tusenskille 18 2 6 2" xfId="52727" xr:uid="{00000000-0005-0000-0000-000043D30000}"/>
    <cellStyle name="Tusenskille 18 2 7" xfId="52728" xr:uid="{00000000-0005-0000-0000-000044D30000}"/>
    <cellStyle name="Tusenskille 18 2_3. Chng in credit spreads" xfId="52729" xr:uid="{00000000-0005-0000-0000-000045D30000}"/>
    <cellStyle name="Tusenskille 18 3" xfId="35278" xr:uid="{00000000-0005-0000-0000-000046D30000}"/>
    <cellStyle name="Tusenskille 18 3 2" xfId="52730" xr:uid="{00000000-0005-0000-0000-000047D30000}"/>
    <cellStyle name="Tusenskille 18 3 2 2" xfId="52731" xr:uid="{00000000-0005-0000-0000-000048D30000}"/>
    <cellStyle name="Tusenskille 18 3 2 2 2" xfId="52732" xr:uid="{00000000-0005-0000-0000-000049D30000}"/>
    <cellStyle name="Tusenskille 18 3 2 3" xfId="52733" xr:uid="{00000000-0005-0000-0000-00004AD30000}"/>
    <cellStyle name="Tusenskille 18 3 2 3 2" xfId="52734" xr:uid="{00000000-0005-0000-0000-00004BD30000}"/>
    <cellStyle name="Tusenskille 18 3 2 4" xfId="52735" xr:uid="{00000000-0005-0000-0000-00004CD30000}"/>
    <cellStyle name="Tusenskille 18 3 2_3. Chng in credit spreads" xfId="52736" xr:uid="{00000000-0005-0000-0000-00004DD30000}"/>
    <cellStyle name="Tusenskille 18 3 3" xfId="52737" xr:uid="{00000000-0005-0000-0000-00004ED30000}"/>
    <cellStyle name="Tusenskille 18 3 3 2" xfId="52738" xr:uid="{00000000-0005-0000-0000-00004FD30000}"/>
    <cellStyle name="Tusenskille 18 3 4" xfId="52739" xr:uid="{00000000-0005-0000-0000-000050D30000}"/>
    <cellStyle name="Tusenskille 18 3 4 2" xfId="52740" xr:uid="{00000000-0005-0000-0000-000051D30000}"/>
    <cellStyle name="Tusenskille 18 3 5" xfId="52741" xr:uid="{00000000-0005-0000-0000-000052D30000}"/>
    <cellStyle name="Tusenskille 18 3_3. Chng in credit spreads" xfId="52742" xr:uid="{00000000-0005-0000-0000-000053D30000}"/>
    <cellStyle name="Tusenskille 18 4" xfId="52743" xr:uid="{00000000-0005-0000-0000-000054D30000}"/>
    <cellStyle name="Tusenskille 18 4 2" xfId="52744" xr:uid="{00000000-0005-0000-0000-000055D30000}"/>
    <cellStyle name="Tusenskille 18 4 2 2" xfId="52745" xr:uid="{00000000-0005-0000-0000-000056D30000}"/>
    <cellStyle name="Tusenskille 18 4 2 2 2" xfId="52746" xr:uid="{00000000-0005-0000-0000-000057D30000}"/>
    <cellStyle name="Tusenskille 18 4 2 3" xfId="52747" xr:uid="{00000000-0005-0000-0000-000058D30000}"/>
    <cellStyle name="Tusenskille 18 4 2 3 2" xfId="52748" xr:uid="{00000000-0005-0000-0000-000059D30000}"/>
    <cellStyle name="Tusenskille 18 4 2 4" xfId="52749" xr:uid="{00000000-0005-0000-0000-00005AD30000}"/>
    <cellStyle name="Tusenskille 18 4 2_3. Chng in credit spreads" xfId="52750" xr:uid="{00000000-0005-0000-0000-00005BD30000}"/>
    <cellStyle name="Tusenskille 18 4 3" xfId="52751" xr:uid="{00000000-0005-0000-0000-00005CD30000}"/>
    <cellStyle name="Tusenskille 18 4 3 2" xfId="52752" xr:uid="{00000000-0005-0000-0000-00005DD30000}"/>
    <cellStyle name="Tusenskille 18 4 4" xfId="52753" xr:uid="{00000000-0005-0000-0000-00005ED30000}"/>
    <cellStyle name="Tusenskille 18 4 4 2" xfId="52754" xr:uid="{00000000-0005-0000-0000-00005FD30000}"/>
    <cellStyle name="Tusenskille 18 4 5" xfId="52755" xr:uid="{00000000-0005-0000-0000-000060D30000}"/>
    <cellStyle name="Tusenskille 18 4_3. Chng in credit spreads" xfId="52756" xr:uid="{00000000-0005-0000-0000-000061D30000}"/>
    <cellStyle name="Tusenskille 18 5" xfId="52757" xr:uid="{00000000-0005-0000-0000-000062D30000}"/>
    <cellStyle name="Tusenskille 18 5 2" xfId="52758" xr:uid="{00000000-0005-0000-0000-000063D30000}"/>
    <cellStyle name="Tusenskille 18 5 2 2" xfId="52759" xr:uid="{00000000-0005-0000-0000-000064D30000}"/>
    <cellStyle name="Tusenskille 18 5 3" xfId="52760" xr:uid="{00000000-0005-0000-0000-000065D30000}"/>
    <cellStyle name="Tusenskille 18 5 3 2" xfId="52761" xr:uid="{00000000-0005-0000-0000-000066D30000}"/>
    <cellStyle name="Tusenskille 18 5 4" xfId="52762" xr:uid="{00000000-0005-0000-0000-000067D30000}"/>
    <cellStyle name="Tusenskille 18 5_3. Chng in credit spreads" xfId="52763" xr:uid="{00000000-0005-0000-0000-000068D30000}"/>
    <cellStyle name="Tusenskille 18 6" xfId="52764" xr:uid="{00000000-0005-0000-0000-000069D30000}"/>
    <cellStyle name="Tusenskille 18 6 2" xfId="52765" xr:uid="{00000000-0005-0000-0000-00006AD30000}"/>
    <cellStyle name="Tusenskille 18 7" xfId="52766" xr:uid="{00000000-0005-0000-0000-00006BD30000}"/>
    <cellStyle name="Tusenskille 18 7 2" xfId="52767" xr:uid="{00000000-0005-0000-0000-00006CD30000}"/>
    <cellStyle name="Tusenskille 18 8" xfId="52768" xr:uid="{00000000-0005-0000-0000-00006DD30000}"/>
    <cellStyle name="Tusenskille 18_3. Chng in credit spreads" xfId="52769" xr:uid="{00000000-0005-0000-0000-00006ED30000}"/>
    <cellStyle name="Tusenskille 19" xfId="35279" xr:uid="{00000000-0005-0000-0000-00006FD30000}"/>
    <cellStyle name="Tusenskille 19 2" xfId="35280" xr:uid="{00000000-0005-0000-0000-000070D30000}"/>
    <cellStyle name="Tusenskille 19 3" xfId="35281" xr:uid="{00000000-0005-0000-0000-000071D30000}"/>
    <cellStyle name="Tusenskille 19 4" xfId="52770" xr:uid="{00000000-0005-0000-0000-000072D30000}"/>
    <cellStyle name="Tusenskille 19_AVA DVA EL" xfId="35282" xr:uid="{00000000-0005-0000-0000-000073D30000}"/>
    <cellStyle name="Tusenskille 2" xfId="11833" xr:uid="{00000000-0005-0000-0000-000074D30000}"/>
    <cellStyle name="Tusenskille 2 2" xfId="11834" xr:uid="{00000000-0005-0000-0000-000075D30000}"/>
    <cellStyle name="Tusenskille 2 2 2" xfId="40179" xr:uid="{00000000-0005-0000-0000-000076D30000}"/>
    <cellStyle name="Tusenskille 2 2 2 2" xfId="52771" xr:uid="{00000000-0005-0000-0000-000077D30000}"/>
    <cellStyle name="Tusenskille 2 2_3. Chng in credit spreads" xfId="52772" xr:uid="{00000000-0005-0000-0000-000078D30000}"/>
    <cellStyle name="Tusenskille 2 3" xfId="11835" xr:uid="{00000000-0005-0000-0000-000079D30000}"/>
    <cellStyle name="Tusenskille 2 3 2" xfId="35283" xr:uid="{00000000-0005-0000-0000-00007AD30000}"/>
    <cellStyle name="Tusenskille 2 3 2 2" xfId="35284" xr:uid="{00000000-0005-0000-0000-00007BD30000}"/>
    <cellStyle name="Tusenskille 2 3 2 3" xfId="35285" xr:uid="{00000000-0005-0000-0000-00007CD30000}"/>
    <cellStyle name="Tusenskille 2 3 2 4" xfId="40180" xr:uid="{00000000-0005-0000-0000-00007DD30000}"/>
    <cellStyle name="Tusenskille 2 3 2_AVA DVA EL" xfId="35286" xr:uid="{00000000-0005-0000-0000-00007ED30000}"/>
    <cellStyle name="Tusenskille 2 3 3" xfId="35287" xr:uid="{00000000-0005-0000-0000-00007FD30000}"/>
    <cellStyle name="Tusenskille 2 3 4" xfId="36940" xr:uid="{00000000-0005-0000-0000-000080D30000}"/>
    <cellStyle name="Tusenskille 2 3_AVA DVA EL" xfId="35288" xr:uid="{00000000-0005-0000-0000-000081D30000}"/>
    <cellStyle name="Tusenskille 2 4" xfId="36082" xr:uid="{00000000-0005-0000-0000-000082D30000}"/>
    <cellStyle name="Tusenskille 2 4 2" xfId="40182" xr:uid="{00000000-0005-0000-0000-000083D30000}"/>
    <cellStyle name="Tusenskille 2 4 3" xfId="40181" xr:uid="{00000000-0005-0000-0000-000084D30000}"/>
    <cellStyle name="Tusenskille 2 5" xfId="35994" xr:uid="{00000000-0005-0000-0000-000085D30000}"/>
    <cellStyle name="Tusenskille 2 5 2" xfId="40183" xr:uid="{00000000-0005-0000-0000-000086D30000}"/>
    <cellStyle name="Tusenskille 2 6" xfId="36091" xr:uid="{00000000-0005-0000-0000-000087D30000}"/>
    <cellStyle name="Tusenskille 2 6 2" xfId="40184" xr:uid="{00000000-0005-0000-0000-000088D30000}"/>
    <cellStyle name="Tusenskille 2 7" xfId="36939" xr:uid="{00000000-0005-0000-0000-000089D30000}"/>
    <cellStyle name="Tusenskille 2_3. Chng in credit spreads" xfId="52773" xr:uid="{00000000-0005-0000-0000-00008AD30000}"/>
    <cellStyle name="Tusenskille 20" xfId="35289" xr:uid="{00000000-0005-0000-0000-00008BD30000}"/>
    <cellStyle name="Tusenskille 20 2" xfId="35290" xr:uid="{00000000-0005-0000-0000-00008CD30000}"/>
    <cellStyle name="Tusenskille 20 3" xfId="35291" xr:uid="{00000000-0005-0000-0000-00008DD30000}"/>
    <cellStyle name="Tusenskille 20 4" xfId="52774" xr:uid="{00000000-0005-0000-0000-00008ED30000}"/>
    <cellStyle name="Tusenskille 20_AVA DVA EL" xfId="35292" xr:uid="{00000000-0005-0000-0000-00008FD30000}"/>
    <cellStyle name="Tusenskille 21" xfId="35293" xr:uid="{00000000-0005-0000-0000-000090D30000}"/>
    <cellStyle name="Tusenskille 21 2" xfId="35294" xr:uid="{00000000-0005-0000-0000-000091D30000}"/>
    <cellStyle name="Tusenskille 21 3" xfId="35295" xr:uid="{00000000-0005-0000-0000-000092D30000}"/>
    <cellStyle name="Tusenskille 21 4" xfId="52775" xr:uid="{00000000-0005-0000-0000-000093D30000}"/>
    <cellStyle name="Tusenskille 21_AVA DVA EL" xfId="35296" xr:uid="{00000000-0005-0000-0000-000094D30000}"/>
    <cellStyle name="Tusenskille 22" xfId="35297" xr:uid="{00000000-0005-0000-0000-000095D30000}"/>
    <cellStyle name="Tusenskille 22 2" xfId="35298" xr:uid="{00000000-0005-0000-0000-000096D30000}"/>
    <cellStyle name="Tusenskille 22 2 2" xfId="52776" xr:uid="{00000000-0005-0000-0000-000097D30000}"/>
    <cellStyle name="Tusenskille 22 3" xfId="35299" xr:uid="{00000000-0005-0000-0000-000098D30000}"/>
    <cellStyle name="Tusenskille 22 3 2" xfId="52777" xr:uid="{00000000-0005-0000-0000-000099D30000}"/>
    <cellStyle name="Tusenskille 22 4" xfId="52778" xr:uid="{00000000-0005-0000-0000-00009AD30000}"/>
    <cellStyle name="Tusenskille 22_3. Chng in credit spreads" xfId="52779" xr:uid="{00000000-0005-0000-0000-00009BD30000}"/>
    <cellStyle name="Tusenskille 23" xfId="35300" xr:uid="{00000000-0005-0000-0000-00009CD30000}"/>
    <cellStyle name="Tusenskille 23 2" xfId="35301" xr:uid="{00000000-0005-0000-0000-00009DD30000}"/>
    <cellStyle name="Tusenskille 23 2 2" xfId="52780" xr:uid="{00000000-0005-0000-0000-00009ED30000}"/>
    <cellStyle name="Tusenskille 23 3" xfId="35302" xr:uid="{00000000-0005-0000-0000-00009FD30000}"/>
    <cellStyle name="Tusenskille 23 3 2" xfId="52781" xr:uid="{00000000-0005-0000-0000-0000A0D30000}"/>
    <cellStyle name="Tusenskille 23 4" xfId="52782" xr:uid="{00000000-0005-0000-0000-0000A1D30000}"/>
    <cellStyle name="Tusenskille 23_3. Chng in credit spreads" xfId="52783" xr:uid="{00000000-0005-0000-0000-0000A2D30000}"/>
    <cellStyle name="Tusenskille 24" xfId="35303" xr:uid="{00000000-0005-0000-0000-0000A3D30000}"/>
    <cellStyle name="Tusenskille 24 2" xfId="35304" xr:uid="{00000000-0005-0000-0000-0000A4D30000}"/>
    <cellStyle name="Tusenskille 24 2 2" xfId="52784" xr:uid="{00000000-0005-0000-0000-0000A5D30000}"/>
    <cellStyle name="Tusenskille 24 3" xfId="35305" xr:uid="{00000000-0005-0000-0000-0000A6D30000}"/>
    <cellStyle name="Tusenskille 24 3 2" xfId="52785" xr:uid="{00000000-0005-0000-0000-0000A7D30000}"/>
    <cellStyle name="Tusenskille 24 4" xfId="52786" xr:uid="{00000000-0005-0000-0000-0000A8D30000}"/>
    <cellStyle name="Tusenskille 24_3. Chng in credit spreads" xfId="52787" xr:uid="{00000000-0005-0000-0000-0000A9D30000}"/>
    <cellStyle name="Tusenskille 25" xfId="35306" xr:uid="{00000000-0005-0000-0000-0000AAD30000}"/>
    <cellStyle name="Tusenskille 25 2" xfId="35307" xr:uid="{00000000-0005-0000-0000-0000ABD30000}"/>
    <cellStyle name="Tusenskille 25 2 2" xfId="52788" xr:uid="{00000000-0005-0000-0000-0000ACD30000}"/>
    <cellStyle name="Tusenskille 25 3" xfId="35308" xr:uid="{00000000-0005-0000-0000-0000ADD30000}"/>
    <cellStyle name="Tusenskille 25 3 2" xfId="52789" xr:uid="{00000000-0005-0000-0000-0000AED30000}"/>
    <cellStyle name="Tusenskille 25 4" xfId="52790" xr:uid="{00000000-0005-0000-0000-0000AFD30000}"/>
    <cellStyle name="Tusenskille 25_3. Chng in credit spreads" xfId="52791" xr:uid="{00000000-0005-0000-0000-0000B0D30000}"/>
    <cellStyle name="Tusenskille 26" xfId="52792" xr:uid="{00000000-0005-0000-0000-0000B1D30000}"/>
    <cellStyle name="Tusenskille 26 2" xfId="52793" xr:uid="{00000000-0005-0000-0000-0000B2D30000}"/>
    <cellStyle name="Tusenskille 26 2 2" xfId="52794" xr:uid="{00000000-0005-0000-0000-0000B3D30000}"/>
    <cellStyle name="Tusenskille 26 3" xfId="52795" xr:uid="{00000000-0005-0000-0000-0000B4D30000}"/>
    <cellStyle name="Tusenskille 26 3 2" xfId="52796" xr:uid="{00000000-0005-0000-0000-0000B5D30000}"/>
    <cellStyle name="Tusenskille 26 4" xfId="52797" xr:uid="{00000000-0005-0000-0000-0000B6D30000}"/>
    <cellStyle name="Tusenskille 26_3. Chng in credit spreads" xfId="52798" xr:uid="{00000000-0005-0000-0000-0000B7D30000}"/>
    <cellStyle name="Tusenskille 27" xfId="52799" xr:uid="{00000000-0005-0000-0000-0000B8D30000}"/>
    <cellStyle name="Tusenskille 27 2" xfId="52800" xr:uid="{00000000-0005-0000-0000-0000B9D30000}"/>
    <cellStyle name="Tusenskille 27 2 2" xfId="52801" xr:uid="{00000000-0005-0000-0000-0000BAD30000}"/>
    <cellStyle name="Tusenskille 27 3" xfId="52802" xr:uid="{00000000-0005-0000-0000-0000BBD30000}"/>
    <cellStyle name="Tusenskille 27 3 2" xfId="52803" xr:uid="{00000000-0005-0000-0000-0000BCD30000}"/>
    <cellStyle name="Tusenskille 27 4" xfId="52804" xr:uid="{00000000-0005-0000-0000-0000BDD30000}"/>
    <cellStyle name="Tusenskille 27_3. Chng in credit spreads" xfId="52805" xr:uid="{00000000-0005-0000-0000-0000BED30000}"/>
    <cellStyle name="Tusenskille 28" xfId="52806" xr:uid="{00000000-0005-0000-0000-0000BFD30000}"/>
    <cellStyle name="Tusenskille 28 2" xfId="52807" xr:uid="{00000000-0005-0000-0000-0000C0D30000}"/>
    <cellStyle name="Tusenskille 28 2 2" xfId="52808" xr:uid="{00000000-0005-0000-0000-0000C1D30000}"/>
    <cellStyle name="Tusenskille 28 3" xfId="52809" xr:uid="{00000000-0005-0000-0000-0000C2D30000}"/>
    <cellStyle name="Tusenskille 28 3 2" xfId="52810" xr:uid="{00000000-0005-0000-0000-0000C3D30000}"/>
    <cellStyle name="Tusenskille 28 4" xfId="52811" xr:uid="{00000000-0005-0000-0000-0000C4D30000}"/>
    <cellStyle name="Tusenskille 28_3. Chng in credit spreads" xfId="52812" xr:uid="{00000000-0005-0000-0000-0000C5D30000}"/>
    <cellStyle name="Tusenskille 29" xfId="52813" xr:uid="{00000000-0005-0000-0000-0000C6D30000}"/>
    <cellStyle name="Tusenskille 29 2" xfId="52814" xr:uid="{00000000-0005-0000-0000-0000C7D30000}"/>
    <cellStyle name="Tusenskille 29 2 2" xfId="52815" xr:uid="{00000000-0005-0000-0000-0000C8D30000}"/>
    <cellStyle name="Tusenskille 29 3" xfId="52816" xr:uid="{00000000-0005-0000-0000-0000C9D30000}"/>
    <cellStyle name="Tusenskille 29 3 2" xfId="52817" xr:uid="{00000000-0005-0000-0000-0000CAD30000}"/>
    <cellStyle name="Tusenskille 29 4" xfId="52818" xr:uid="{00000000-0005-0000-0000-0000CBD30000}"/>
    <cellStyle name="Tusenskille 29_3. Chng in credit spreads" xfId="52819" xr:uid="{00000000-0005-0000-0000-0000CCD30000}"/>
    <cellStyle name="Tusenskille 3" xfId="11836" xr:uid="{00000000-0005-0000-0000-0000CDD30000}"/>
    <cellStyle name="Tusenskille 3 2" xfId="11837" xr:uid="{00000000-0005-0000-0000-0000CED30000}"/>
    <cellStyle name="Tusenskille 3 2 2" xfId="35309" xr:uid="{00000000-0005-0000-0000-0000CFD30000}"/>
    <cellStyle name="Tusenskille 3 2 2 2" xfId="35310" xr:uid="{00000000-0005-0000-0000-0000D0D30000}"/>
    <cellStyle name="Tusenskille 3 2 2 3" xfId="35311" xr:uid="{00000000-0005-0000-0000-0000D1D30000}"/>
    <cellStyle name="Tusenskille 3 2 2 4" xfId="40186" xr:uid="{00000000-0005-0000-0000-0000D2D30000}"/>
    <cellStyle name="Tusenskille 3 2 2_AVA DVA EL" xfId="35312" xr:uid="{00000000-0005-0000-0000-0000D3D30000}"/>
    <cellStyle name="Tusenskille 3 2 3" xfId="35313" xr:uid="{00000000-0005-0000-0000-0000D4D30000}"/>
    <cellStyle name="Tusenskille 3 2 3 2" xfId="35314" xr:uid="{00000000-0005-0000-0000-0000D5D30000}"/>
    <cellStyle name="Tusenskille 3 2 3_AVA DVA EL" xfId="35315" xr:uid="{00000000-0005-0000-0000-0000D6D30000}"/>
    <cellStyle name="Tusenskille 3 2 4" xfId="40185" xr:uid="{00000000-0005-0000-0000-0000D7D30000}"/>
    <cellStyle name="Tusenskille 3 2_3. Chng in credit spreads" xfId="52820" xr:uid="{00000000-0005-0000-0000-0000D8D30000}"/>
    <cellStyle name="Tusenskille 3 3" xfId="36083" xr:uid="{00000000-0005-0000-0000-0000D9D30000}"/>
    <cellStyle name="Tusenskille 3 3 2" xfId="40187" xr:uid="{00000000-0005-0000-0000-0000DAD30000}"/>
    <cellStyle name="Tusenskille 3 4" xfId="35995" xr:uid="{00000000-0005-0000-0000-0000DBD30000}"/>
    <cellStyle name="Tusenskille 3 4 2" xfId="40188" xr:uid="{00000000-0005-0000-0000-0000DCD30000}"/>
    <cellStyle name="Tusenskille 3 5" xfId="36090" xr:uid="{00000000-0005-0000-0000-0000DDD30000}"/>
    <cellStyle name="Tusenskille 3 6" xfId="36941" xr:uid="{00000000-0005-0000-0000-0000DED30000}"/>
    <cellStyle name="Tusenskille 3_3. Chng in credit spreads" xfId="52821" xr:uid="{00000000-0005-0000-0000-0000DFD30000}"/>
    <cellStyle name="Tusenskille 30" xfId="52822" xr:uid="{00000000-0005-0000-0000-0000E0D30000}"/>
    <cellStyle name="Tusenskille 30 2" xfId="52823" xr:uid="{00000000-0005-0000-0000-0000E1D30000}"/>
    <cellStyle name="Tusenskille 30 2 2" xfId="52824" xr:uid="{00000000-0005-0000-0000-0000E2D30000}"/>
    <cellStyle name="Tusenskille 30 3" xfId="52825" xr:uid="{00000000-0005-0000-0000-0000E3D30000}"/>
    <cellStyle name="Tusenskille 30 3 2" xfId="52826" xr:uid="{00000000-0005-0000-0000-0000E4D30000}"/>
    <cellStyle name="Tusenskille 30 4" xfId="52827" xr:uid="{00000000-0005-0000-0000-0000E5D30000}"/>
    <cellStyle name="Tusenskille 30_3. Chng in credit spreads" xfId="52828" xr:uid="{00000000-0005-0000-0000-0000E6D30000}"/>
    <cellStyle name="Tusenskille 31" xfId="52829" xr:uid="{00000000-0005-0000-0000-0000E7D30000}"/>
    <cellStyle name="Tusenskille 31 2" xfId="52830" xr:uid="{00000000-0005-0000-0000-0000E8D30000}"/>
    <cellStyle name="Tusenskille 31 2 2" xfId="52831" xr:uid="{00000000-0005-0000-0000-0000E9D30000}"/>
    <cellStyle name="Tusenskille 31 3" xfId="52832" xr:uid="{00000000-0005-0000-0000-0000EAD30000}"/>
    <cellStyle name="Tusenskille 31 3 2" xfId="52833" xr:uid="{00000000-0005-0000-0000-0000EBD30000}"/>
    <cellStyle name="Tusenskille 31 4" xfId="52834" xr:uid="{00000000-0005-0000-0000-0000ECD30000}"/>
    <cellStyle name="Tusenskille 31_3. Chng in credit spreads" xfId="52835" xr:uid="{00000000-0005-0000-0000-0000EDD30000}"/>
    <cellStyle name="Tusenskille 32" xfId="52836" xr:uid="{00000000-0005-0000-0000-0000EED30000}"/>
    <cellStyle name="Tusenskille 32 2" xfId="52837" xr:uid="{00000000-0005-0000-0000-0000EFD30000}"/>
    <cellStyle name="Tusenskille 32 2 2" xfId="52838" xr:uid="{00000000-0005-0000-0000-0000F0D30000}"/>
    <cellStyle name="Tusenskille 32 3" xfId="52839" xr:uid="{00000000-0005-0000-0000-0000F1D30000}"/>
    <cellStyle name="Tusenskille 32 3 2" xfId="52840" xr:uid="{00000000-0005-0000-0000-0000F2D30000}"/>
    <cellStyle name="Tusenskille 32 4" xfId="52841" xr:uid="{00000000-0005-0000-0000-0000F3D30000}"/>
    <cellStyle name="Tusenskille 32_3. Chng in credit spreads" xfId="52842" xr:uid="{00000000-0005-0000-0000-0000F4D30000}"/>
    <cellStyle name="Tusenskille 33" xfId="52843" xr:uid="{00000000-0005-0000-0000-0000F5D30000}"/>
    <cellStyle name="Tusenskille 33 2" xfId="52844" xr:uid="{00000000-0005-0000-0000-0000F6D30000}"/>
    <cellStyle name="Tusenskille 33 2 2" xfId="52845" xr:uid="{00000000-0005-0000-0000-0000F7D30000}"/>
    <cellStyle name="Tusenskille 33 3" xfId="52846" xr:uid="{00000000-0005-0000-0000-0000F8D30000}"/>
    <cellStyle name="Tusenskille 33 3 2" xfId="52847" xr:uid="{00000000-0005-0000-0000-0000F9D30000}"/>
    <cellStyle name="Tusenskille 33 4" xfId="52848" xr:uid="{00000000-0005-0000-0000-0000FAD30000}"/>
    <cellStyle name="Tusenskille 33_3. Chng in credit spreads" xfId="52849" xr:uid="{00000000-0005-0000-0000-0000FBD30000}"/>
    <cellStyle name="Tusenskille 34" xfId="52850" xr:uid="{00000000-0005-0000-0000-0000FCD30000}"/>
    <cellStyle name="Tusenskille 34 2" xfId="52851" xr:uid="{00000000-0005-0000-0000-0000FDD30000}"/>
    <cellStyle name="Tusenskille 34 2 2" xfId="52852" xr:uid="{00000000-0005-0000-0000-0000FED30000}"/>
    <cellStyle name="Tusenskille 34 3" xfId="52853" xr:uid="{00000000-0005-0000-0000-0000FFD30000}"/>
    <cellStyle name="Tusenskille 34 3 2" xfId="52854" xr:uid="{00000000-0005-0000-0000-000000D40000}"/>
    <cellStyle name="Tusenskille 34 4" xfId="52855" xr:uid="{00000000-0005-0000-0000-000001D40000}"/>
    <cellStyle name="Tusenskille 34_3. Chng in credit spreads" xfId="52856" xr:uid="{00000000-0005-0000-0000-000002D40000}"/>
    <cellStyle name="Tusenskille 35" xfId="52857" xr:uid="{00000000-0005-0000-0000-000003D40000}"/>
    <cellStyle name="Tusenskille 35 2" xfId="52858" xr:uid="{00000000-0005-0000-0000-000004D40000}"/>
    <cellStyle name="Tusenskille 35 2 2" xfId="52859" xr:uid="{00000000-0005-0000-0000-000005D40000}"/>
    <cellStyle name="Tusenskille 35 3" xfId="52860" xr:uid="{00000000-0005-0000-0000-000006D40000}"/>
    <cellStyle name="Tusenskille 35 3 2" xfId="52861" xr:uid="{00000000-0005-0000-0000-000007D40000}"/>
    <cellStyle name="Tusenskille 35 4" xfId="52862" xr:uid="{00000000-0005-0000-0000-000008D40000}"/>
    <cellStyle name="Tusenskille 35_3. Chng in credit spreads" xfId="52863" xr:uid="{00000000-0005-0000-0000-000009D40000}"/>
    <cellStyle name="Tusenskille 36" xfId="52864" xr:uid="{00000000-0005-0000-0000-00000AD40000}"/>
    <cellStyle name="Tusenskille 36 2" xfId="52865" xr:uid="{00000000-0005-0000-0000-00000BD40000}"/>
    <cellStyle name="Tusenskille 36 2 2" xfId="52866" xr:uid="{00000000-0005-0000-0000-00000CD40000}"/>
    <cellStyle name="Tusenskille 36 3" xfId="52867" xr:uid="{00000000-0005-0000-0000-00000DD40000}"/>
    <cellStyle name="Tusenskille 36 3 2" xfId="52868" xr:uid="{00000000-0005-0000-0000-00000ED40000}"/>
    <cellStyle name="Tusenskille 36 4" xfId="52869" xr:uid="{00000000-0005-0000-0000-00000FD40000}"/>
    <cellStyle name="Tusenskille 36_3. Chng in credit spreads" xfId="52870" xr:uid="{00000000-0005-0000-0000-000010D40000}"/>
    <cellStyle name="Tusenskille 37" xfId="52871" xr:uid="{00000000-0005-0000-0000-000011D40000}"/>
    <cellStyle name="Tusenskille 37 2" xfId="52872" xr:uid="{00000000-0005-0000-0000-000012D40000}"/>
    <cellStyle name="Tusenskille 37 2 2" xfId="52873" xr:uid="{00000000-0005-0000-0000-000013D40000}"/>
    <cellStyle name="Tusenskille 37 3" xfId="52874" xr:uid="{00000000-0005-0000-0000-000014D40000}"/>
    <cellStyle name="Tusenskille 37 3 2" xfId="52875" xr:uid="{00000000-0005-0000-0000-000015D40000}"/>
    <cellStyle name="Tusenskille 37 4" xfId="52876" xr:uid="{00000000-0005-0000-0000-000016D40000}"/>
    <cellStyle name="Tusenskille 37_3. Chng in credit spreads" xfId="52877" xr:uid="{00000000-0005-0000-0000-000017D40000}"/>
    <cellStyle name="Tusenskille 38" xfId="52878" xr:uid="{00000000-0005-0000-0000-000018D40000}"/>
    <cellStyle name="Tusenskille 38 2" xfId="52879" xr:uid="{00000000-0005-0000-0000-000019D40000}"/>
    <cellStyle name="Tusenskille 38 2 2" xfId="52880" xr:uid="{00000000-0005-0000-0000-00001AD40000}"/>
    <cellStyle name="Tusenskille 38 3" xfId="52881" xr:uid="{00000000-0005-0000-0000-00001BD40000}"/>
    <cellStyle name="Tusenskille 38 3 2" xfId="52882" xr:uid="{00000000-0005-0000-0000-00001CD40000}"/>
    <cellStyle name="Tusenskille 38 4" xfId="52883" xr:uid="{00000000-0005-0000-0000-00001DD40000}"/>
    <cellStyle name="Tusenskille 38_3. Chng in credit spreads" xfId="52884" xr:uid="{00000000-0005-0000-0000-00001ED40000}"/>
    <cellStyle name="Tusenskille 39" xfId="52885" xr:uid="{00000000-0005-0000-0000-00001FD40000}"/>
    <cellStyle name="Tusenskille 39 2" xfId="52886" xr:uid="{00000000-0005-0000-0000-000020D40000}"/>
    <cellStyle name="Tusenskille 39 2 2" xfId="52887" xr:uid="{00000000-0005-0000-0000-000021D40000}"/>
    <cellStyle name="Tusenskille 39 3" xfId="52888" xr:uid="{00000000-0005-0000-0000-000022D40000}"/>
    <cellStyle name="Tusenskille 39 3 2" xfId="52889" xr:uid="{00000000-0005-0000-0000-000023D40000}"/>
    <cellStyle name="Tusenskille 39 4" xfId="52890" xr:uid="{00000000-0005-0000-0000-000024D40000}"/>
    <cellStyle name="Tusenskille 39_3. Chng in credit spreads" xfId="52891" xr:uid="{00000000-0005-0000-0000-000025D40000}"/>
    <cellStyle name="Tusenskille 4" xfId="11838" xr:uid="{00000000-0005-0000-0000-000026D40000}"/>
    <cellStyle name="Tusenskille 4 2" xfId="11839" xr:uid="{00000000-0005-0000-0000-000027D40000}"/>
    <cellStyle name="Tusenskille 4 2 2" xfId="11840" xr:uid="{00000000-0005-0000-0000-000028D40000}"/>
    <cellStyle name="Tusenskille 4 2 2 2" xfId="11841" xr:uid="{00000000-0005-0000-0000-000029D40000}"/>
    <cellStyle name="Tusenskille 4 2 2 3" xfId="40189" xr:uid="{00000000-0005-0000-0000-00002AD40000}"/>
    <cellStyle name="Tusenskille 4 2 2_A02" xfId="55754" xr:uid="{8BA14F18-0746-4072-A6D6-DB91A9FD43AD}"/>
    <cellStyle name="Tusenskille 4 2 3" xfId="11842" xr:uid="{00000000-0005-0000-0000-00002CD40000}"/>
    <cellStyle name="Tusenskille 4 2 3 2" xfId="35316" xr:uid="{00000000-0005-0000-0000-00002DD40000}"/>
    <cellStyle name="Tusenskille 4 2 3 3" xfId="35317" xr:uid="{00000000-0005-0000-0000-00002ED40000}"/>
    <cellStyle name="Tusenskille 4 2 3_AVA DVA EL" xfId="35318" xr:uid="{00000000-0005-0000-0000-00002FD40000}"/>
    <cellStyle name="Tusenskille 4 2 4" xfId="35319" xr:uid="{00000000-0005-0000-0000-000030D40000}"/>
    <cellStyle name="Tusenskille 4 2 5" xfId="36943" xr:uid="{00000000-0005-0000-0000-000031D40000}"/>
    <cellStyle name="Tusenskille 4 2 6" xfId="52892" xr:uid="{00000000-0005-0000-0000-000032D40000}"/>
    <cellStyle name="Tusenskille 4 2 7" xfId="52893" xr:uid="{00000000-0005-0000-0000-000033D40000}"/>
    <cellStyle name="Tusenskille 4 2_3. Chng in credit spreads" xfId="52894" xr:uid="{00000000-0005-0000-0000-000034D40000}"/>
    <cellStyle name="Tusenskille 4 3" xfId="11843" xr:uid="{00000000-0005-0000-0000-000035D40000}"/>
    <cellStyle name="Tusenskille 4 3 2" xfId="11844" xr:uid="{00000000-0005-0000-0000-000036D40000}"/>
    <cellStyle name="Tusenskille 4 3 2 2" xfId="40191" xr:uid="{00000000-0005-0000-0000-000037D40000}"/>
    <cellStyle name="Tusenskille 4 3 3" xfId="40190" xr:uid="{00000000-0005-0000-0000-000038D40000}"/>
    <cellStyle name="Tusenskille 4 3_A02" xfId="55755" xr:uid="{1F922D08-A756-46EF-918B-58E2C184B30F}"/>
    <cellStyle name="Tusenskille 4 4" xfId="11845" xr:uid="{00000000-0005-0000-0000-00003AD40000}"/>
    <cellStyle name="Tusenskille 4 4 2" xfId="11846" xr:uid="{00000000-0005-0000-0000-00003BD40000}"/>
    <cellStyle name="Tusenskille 4 4 2 2" xfId="52895" xr:uid="{00000000-0005-0000-0000-00003CD40000}"/>
    <cellStyle name="Tusenskille 4 4 2 2 2" xfId="52896" xr:uid="{00000000-0005-0000-0000-00003DD40000}"/>
    <cellStyle name="Tusenskille 4 4 2 3" xfId="52897" xr:uid="{00000000-0005-0000-0000-00003ED40000}"/>
    <cellStyle name="Tusenskille 4 4 2 4" xfId="52898" xr:uid="{00000000-0005-0000-0000-00003FD40000}"/>
    <cellStyle name="Tusenskille 4 4 2_3. Chng in credit spreads" xfId="52899" xr:uid="{00000000-0005-0000-0000-000040D40000}"/>
    <cellStyle name="Tusenskille 4 4 3" xfId="40192" xr:uid="{00000000-0005-0000-0000-000041D40000}"/>
    <cellStyle name="Tusenskille 4 4 3 2" xfId="52900" xr:uid="{00000000-0005-0000-0000-000042D40000}"/>
    <cellStyle name="Tusenskille 4 4 4" xfId="52901" xr:uid="{00000000-0005-0000-0000-000043D40000}"/>
    <cellStyle name="Tusenskille 4 4 5" xfId="52902" xr:uid="{00000000-0005-0000-0000-000044D40000}"/>
    <cellStyle name="Tusenskille 4 4_3. Chng in credit spreads" xfId="52903" xr:uid="{00000000-0005-0000-0000-000045D40000}"/>
    <cellStyle name="Tusenskille 4 5" xfId="35320" xr:uid="{00000000-0005-0000-0000-000046D40000}"/>
    <cellStyle name="Tusenskille 4 5 2" xfId="35321" xr:uid="{00000000-0005-0000-0000-000047D40000}"/>
    <cellStyle name="Tusenskille 4 5 3" xfId="35322" xr:uid="{00000000-0005-0000-0000-000048D40000}"/>
    <cellStyle name="Tusenskille 4 5 4" xfId="52904" xr:uid="{00000000-0005-0000-0000-000049D40000}"/>
    <cellStyle name="Tusenskille 4 5_AVA DVA EL" xfId="35323" xr:uid="{00000000-0005-0000-0000-00004AD40000}"/>
    <cellStyle name="Tusenskille 4 6" xfId="35324" xr:uid="{00000000-0005-0000-0000-00004BD40000}"/>
    <cellStyle name="Tusenskille 4 7" xfId="36942" xr:uid="{00000000-0005-0000-0000-00004CD40000}"/>
    <cellStyle name="Tusenskille 4 8" xfId="52905" xr:uid="{00000000-0005-0000-0000-00004DD40000}"/>
    <cellStyle name="Tusenskille 4 9" xfId="52906" xr:uid="{00000000-0005-0000-0000-00004ED40000}"/>
    <cellStyle name="Tusenskille 4_11" xfId="11847" xr:uid="{00000000-0005-0000-0000-00004FD40000}"/>
    <cellStyle name="Tusenskille 40" xfId="52907" xr:uid="{00000000-0005-0000-0000-000050D40000}"/>
    <cellStyle name="Tusenskille 40 2" xfId="52908" xr:uid="{00000000-0005-0000-0000-000051D40000}"/>
    <cellStyle name="Tusenskille 40 2 2" xfId="52909" xr:uid="{00000000-0005-0000-0000-000052D40000}"/>
    <cellStyle name="Tusenskille 40 3" xfId="52910" xr:uid="{00000000-0005-0000-0000-000053D40000}"/>
    <cellStyle name="Tusenskille 40 3 2" xfId="52911" xr:uid="{00000000-0005-0000-0000-000054D40000}"/>
    <cellStyle name="Tusenskille 40 4" xfId="52912" xr:uid="{00000000-0005-0000-0000-000055D40000}"/>
    <cellStyle name="Tusenskille 40_3. Chng in credit spreads" xfId="52913" xr:uid="{00000000-0005-0000-0000-000056D40000}"/>
    <cellStyle name="Tusenskille 41" xfId="52914" xr:uid="{00000000-0005-0000-0000-000057D40000}"/>
    <cellStyle name="Tusenskille 41 2" xfId="52915" xr:uid="{00000000-0005-0000-0000-000058D40000}"/>
    <cellStyle name="Tusenskille 41 2 2" xfId="52916" xr:uid="{00000000-0005-0000-0000-000059D40000}"/>
    <cellStyle name="Tusenskille 41 3" xfId="52917" xr:uid="{00000000-0005-0000-0000-00005AD40000}"/>
    <cellStyle name="Tusenskille 41 3 2" xfId="52918" xr:uid="{00000000-0005-0000-0000-00005BD40000}"/>
    <cellStyle name="Tusenskille 41 4" xfId="52919" xr:uid="{00000000-0005-0000-0000-00005CD40000}"/>
    <cellStyle name="Tusenskille 41_3. Chng in credit spreads" xfId="52920" xr:uid="{00000000-0005-0000-0000-00005DD40000}"/>
    <cellStyle name="Tusenskille 42" xfId="52921" xr:uid="{00000000-0005-0000-0000-00005ED40000}"/>
    <cellStyle name="Tusenskille 42 2" xfId="52922" xr:uid="{00000000-0005-0000-0000-00005FD40000}"/>
    <cellStyle name="Tusenskille 42 2 2" xfId="52923" xr:uid="{00000000-0005-0000-0000-000060D40000}"/>
    <cellStyle name="Tusenskille 42 3" xfId="52924" xr:uid="{00000000-0005-0000-0000-000061D40000}"/>
    <cellStyle name="Tusenskille 42 3 2" xfId="52925" xr:uid="{00000000-0005-0000-0000-000062D40000}"/>
    <cellStyle name="Tusenskille 42 4" xfId="52926" xr:uid="{00000000-0005-0000-0000-000063D40000}"/>
    <cellStyle name="Tusenskille 42_3. Chng in credit spreads" xfId="52927" xr:uid="{00000000-0005-0000-0000-000064D40000}"/>
    <cellStyle name="Tusenskille 43" xfId="52928" xr:uid="{00000000-0005-0000-0000-000065D40000}"/>
    <cellStyle name="Tusenskille 43 2" xfId="52929" xr:uid="{00000000-0005-0000-0000-000066D40000}"/>
    <cellStyle name="Tusenskille 43 2 2" xfId="52930" xr:uid="{00000000-0005-0000-0000-000067D40000}"/>
    <cellStyle name="Tusenskille 43 3" xfId="52931" xr:uid="{00000000-0005-0000-0000-000068D40000}"/>
    <cellStyle name="Tusenskille 43 3 2" xfId="52932" xr:uid="{00000000-0005-0000-0000-000069D40000}"/>
    <cellStyle name="Tusenskille 43 4" xfId="52933" xr:uid="{00000000-0005-0000-0000-00006AD40000}"/>
    <cellStyle name="Tusenskille 43_3. Chng in credit spreads" xfId="52934" xr:uid="{00000000-0005-0000-0000-00006BD40000}"/>
    <cellStyle name="Tusenskille 44" xfId="52935" xr:uid="{00000000-0005-0000-0000-00006CD40000}"/>
    <cellStyle name="Tusenskille 44 2" xfId="52936" xr:uid="{00000000-0005-0000-0000-00006DD40000}"/>
    <cellStyle name="Tusenskille 44 2 2" xfId="52937" xr:uid="{00000000-0005-0000-0000-00006ED40000}"/>
    <cellStyle name="Tusenskille 44 3" xfId="52938" xr:uid="{00000000-0005-0000-0000-00006FD40000}"/>
    <cellStyle name="Tusenskille 44 3 2" xfId="52939" xr:uid="{00000000-0005-0000-0000-000070D40000}"/>
    <cellStyle name="Tusenskille 44 4" xfId="52940" xr:uid="{00000000-0005-0000-0000-000071D40000}"/>
    <cellStyle name="Tusenskille 44_3. Chng in credit spreads" xfId="52941" xr:uid="{00000000-0005-0000-0000-000072D40000}"/>
    <cellStyle name="Tusenskille 45" xfId="52942" xr:uid="{00000000-0005-0000-0000-000073D40000}"/>
    <cellStyle name="Tusenskille 45 2" xfId="52943" xr:uid="{00000000-0005-0000-0000-000074D40000}"/>
    <cellStyle name="Tusenskille 45 2 2" xfId="52944" xr:uid="{00000000-0005-0000-0000-000075D40000}"/>
    <cellStyle name="Tusenskille 45 3" xfId="52945" xr:uid="{00000000-0005-0000-0000-000076D40000}"/>
    <cellStyle name="Tusenskille 45 3 2" xfId="52946" xr:uid="{00000000-0005-0000-0000-000077D40000}"/>
    <cellStyle name="Tusenskille 45 4" xfId="52947" xr:uid="{00000000-0005-0000-0000-000078D40000}"/>
    <cellStyle name="Tusenskille 45_3. Chng in credit spreads" xfId="52948" xr:uid="{00000000-0005-0000-0000-000079D40000}"/>
    <cellStyle name="Tusenskille 46" xfId="52949" xr:uid="{00000000-0005-0000-0000-00007AD40000}"/>
    <cellStyle name="Tusenskille 46 2" xfId="52950" xr:uid="{00000000-0005-0000-0000-00007BD40000}"/>
    <cellStyle name="Tusenskille 46 2 2" xfId="52951" xr:uid="{00000000-0005-0000-0000-00007CD40000}"/>
    <cellStyle name="Tusenskille 46 3" xfId="52952" xr:uid="{00000000-0005-0000-0000-00007DD40000}"/>
    <cellStyle name="Tusenskille 46 3 2" xfId="52953" xr:uid="{00000000-0005-0000-0000-00007ED40000}"/>
    <cellStyle name="Tusenskille 46 4" xfId="52954" xr:uid="{00000000-0005-0000-0000-00007FD40000}"/>
    <cellStyle name="Tusenskille 46_3. Chng in credit spreads" xfId="52955" xr:uid="{00000000-0005-0000-0000-000080D40000}"/>
    <cellStyle name="Tusenskille 47" xfId="52956" xr:uid="{00000000-0005-0000-0000-000081D40000}"/>
    <cellStyle name="Tusenskille 47 2" xfId="52957" xr:uid="{00000000-0005-0000-0000-000082D40000}"/>
    <cellStyle name="Tusenskille 47 2 2" xfId="52958" xr:uid="{00000000-0005-0000-0000-000083D40000}"/>
    <cellStyle name="Tusenskille 47 3" xfId="52959" xr:uid="{00000000-0005-0000-0000-000084D40000}"/>
    <cellStyle name="Tusenskille 47 3 2" xfId="52960" xr:uid="{00000000-0005-0000-0000-000085D40000}"/>
    <cellStyle name="Tusenskille 47 4" xfId="52961" xr:uid="{00000000-0005-0000-0000-000086D40000}"/>
    <cellStyle name="Tusenskille 47_3. Chng in credit spreads" xfId="52962" xr:uid="{00000000-0005-0000-0000-000087D40000}"/>
    <cellStyle name="Tusenskille 48" xfId="52963" xr:uid="{00000000-0005-0000-0000-000088D40000}"/>
    <cellStyle name="Tusenskille 48 2" xfId="52964" xr:uid="{00000000-0005-0000-0000-000089D40000}"/>
    <cellStyle name="Tusenskille 48 2 2" xfId="52965" xr:uid="{00000000-0005-0000-0000-00008AD40000}"/>
    <cellStyle name="Tusenskille 48 3" xfId="52966" xr:uid="{00000000-0005-0000-0000-00008BD40000}"/>
    <cellStyle name="Tusenskille 48 3 2" xfId="52967" xr:uid="{00000000-0005-0000-0000-00008CD40000}"/>
    <cellStyle name="Tusenskille 48 4" xfId="52968" xr:uid="{00000000-0005-0000-0000-00008DD40000}"/>
    <cellStyle name="Tusenskille 48_3. Chng in credit spreads" xfId="52969" xr:uid="{00000000-0005-0000-0000-00008ED40000}"/>
    <cellStyle name="Tusenskille 49" xfId="52970" xr:uid="{00000000-0005-0000-0000-00008FD40000}"/>
    <cellStyle name="Tusenskille 49 2" xfId="52971" xr:uid="{00000000-0005-0000-0000-000090D40000}"/>
    <cellStyle name="Tusenskille 49 2 2" xfId="52972" xr:uid="{00000000-0005-0000-0000-000091D40000}"/>
    <cellStyle name="Tusenskille 49 3" xfId="52973" xr:uid="{00000000-0005-0000-0000-000092D40000}"/>
    <cellStyle name="Tusenskille 49 3 2" xfId="52974" xr:uid="{00000000-0005-0000-0000-000093D40000}"/>
    <cellStyle name="Tusenskille 49 4" xfId="52975" xr:uid="{00000000-0005-0000-0000-000094D40000}"/>
    <cellStyle name="Tusenskille 49_3. Chng in credit spreads" xfId="52976" xr:uid="{00000000-0005-0000-0000-000095D40000}"/>
    <cellStyle name="Tusenskille 5" xfId="11848" xr:uid="{00000000-0005-0000-0000-000096D40000}"/>
    <cellStyle name="Tusenskille 5 2" xfId="35325" xr:uid="{00000000-0005-0000-0000-000097D40000}"/>
    <cellStyle name="Tusenskille 5 2 2" xfId="35326" xr:uid="{00000000-0005-0000-0000-000098D40000}"/>
    <cellStyle name="Tusenskille 5 2 2 2" xfId="52977" xr:uid="{00000000-0005-0000-0000-000099D40000}"/>
    <cellStyle name="Tusenskille 5 2 3" xfId="35327" xr:uid="{00000000-0005-0000-0000-00009AD40000}"/>
    <cellStyle name="Tusenskille 5 2 4" xfId="40193" xr:uid="{00000000-0005-0000-0000-00009BD40000}"/>
    <cellStyle name="Tusenskille 5 2_3. Chng in credit spreads" xfId="52978" xr:uid="{00000000-0005-0000-0000-00009CD40000}"/>
    <cellStyle name="Tusenskille 5 3" xfId="35328" xr:uid="{00000000-0005-0000-0000-00009DD40000}"/>
    <cellStyle name="Tusenskille 5 3 2" xfId="40194" xr:uid="{00000000-0005-0000-0000-00009ED40000}"/>
    <cellStyle name="Tusenskille 5 4" xfId="36944" xr:uid="{00000000-0005-0000-0000-00009FD40000}"/>
    <cellStyle name="Tusenskille 5_3. Chng in credit spreads" xfId="52979" xr:uid="{00000000-0005-0000-0000-0000A0D40000}"/>
    <cellStyle name="Tusenskille 50" xfId="52980" xr:uid="{00000000-0005-0000-0000-0000A1D40000}"/>
    <cellStyle name="Tusenskille 50 2" xfId="52981" xr:uid="{00000000-0005-0000-0000-0000A2D40000}"/>
    <cellStyle name="Tusenskille 50 2 2" xfId="52982" xr:uid="{00000000-0005-0000-0000-0000A3D40000}"/>
    <cellStyle name="Tusenskille 50 3" xfId="52983" xr:uid="{00000000-0005-0000-0000-0000A4D40000}"/>
    <cellStyle name="Tusenskille 50 3 2" xfId="52984" xr:uid="{00000000-0005-0000-0000-0000A5D40000}"/>
    <cellStyle name="Tusenskille 50 4" xfId="52985" xr:uid="{00000000-0005-0000-0000-0000A6D40000}"/>
    <cellStyle name="Tusenskille 50_3. Chng in credit spreads" xfId="52986" xr:uid="{00000000-0005-0000-0000-0000A7D40000}"/>
    <cellStyle name="Tusenskille 51" xfId="52987" xr:uid="{00000000-0005-0000-0000-0000A8D40000}"/>
    <cellStyle name="Tusenskille 51 2" xfId="52988" xr:uid="{00000000-0005-0000-0000-0000A9D40000}"/>
    <cellStyle name="Tusenskille 51 2 2" xfId="52989" xr:uid="{00000000-0005-0000-0000-0000AAD40000}"/>
    <cellStyle name="Tusenskille 51 3" xfId="52990" xr:uid="{00000000-0005-0000-0000-0000ABD40000}"/>
    <cellStyle name="Tusenskille 51 3 2" xfId="52991" xr:uid="{00000000-0005-0000-0000-0000ACD40000}"/>
    <cellStyle name="Tusenskille 51 4" xfId="52992" xr:uid="{00000000-0005-0000-0000-0000ADD40000}"/>
    <cellStyle name="Tusenskille 51_3. Chng in credit spreads" xfId="52993" xr:uid="{00000000-0005-0000-0000-0000AED40000}"/>
    <cellStyle name="Tusenskille 52" xfId="52994" xr:uid="{00000000-0005-0000-0000-0000AFD40000}"/>
    <cellStyle name="Tusenskille 52 2" xfId="52995" xr:uid="{00000000-0005-0000-0000-0000B0D40000}"/>
    <cellStyle name="Tusenskille 52 2 2" xfId="52996" xr:uid="{00000000-0005-0000-0000-0000B1D40000}"/>
    <cellStyle name="Tusenskille 52 3" xfId="52997" xr:uid="{00000000-0005-0000-0000-0000B2D40000}"/>
    <cellStyle name="Tusenskille 52 3 2" xfId="52998" xr:uid="{00000000-0005-0000-0000-0000B3D40000}"/>
    <cellStyle name="Tusenskille 52 4" xfId="52999" xr:uid="{00000000-0005-0000-0000-0000B4D40000}"/>
    <cellStyle name="Tusenskille 52_3. Chng in credit spreads" xfId="53000" xr:uid="{00000000-0005-0000-0000-0000B5D40000}"/>
    <cellStyle name="Tusenskille 53" xfId="53001" xr:uid="{00000000-0005-0000-0000-0000B6D40000}"/>
    <cellStyle name="Tusenskille 53 2" xfId="53002" xr:uid="{00000000-0005-0000-0000-0000B7D40000}"/>
    <cellStyle name="Tusenskille 53 2 2" xfId="53003" xr:uid="{00000000-0005-0000-0000-0000B8D40000}"/>
    <cellStyle name="Tusenskille 53 3" xfId="53004" xr:uid="{00000000-0005-0000-0000-0000B9D40000}"/>
    <cellStyle name="Tusenskille 53 3 2" xfId="53005" xr:uid="{00000000-0005-0000-0000-0000BAD40000}"/>
    <cellStyle name="Tusenskille 53 4" xfId="53006" xr:uid="{00000000-0005-0000-0000-0000BBD40000}"/>
    <cellStyle name="Tusenskille 53_3. Chng in credit spreads" xfId="53007" xr:uid="{00000000-0005-0000-0000-0000BCD40000}"/>
    <cellStyle name="Tusenskille 54" xfId="53008" xr:uid="{00000000-0005-0000-0000-0000BDD40000}"/>
    <cellStyle name="Tusenskille 54 2" xfId="53009" xr:uid="{00000000-0005-0000-0000-0000BED40000}"/>
    <cellStyle name="Tusenskille 54 2 2" xfId="53010" xr:uid="{00000000-0005-0000-0000-0000BFD40000}"/>
    <cellStyle name="Tusenskille 54 3" xfId="53011" xr:uid="{00000000-0005-0000-0000-0000C0D40000}"/>
    <cellStyle name="Tusenskille 54 3 2" xfId="53012" xr:uid="{00000000-0005-0000-0000-0000C1D40000}"/>
    <cellStyle name="Tusenskille 54 4" xfId="53013" xr:uid="{00000000-0005-0000-0000-0000C2D40000}"/>
    <cellStyle name="Tusenskille 54_3. Chng in credit spreads" xfId="53014" xr:uid="{00000000-0005-0000-0000-0000C3D40000}"/>
    <cellStyle name="Tusenskille 55" xfId="53015" xr:uid="{00000000-0005-0000-0000-0000C4D40000}"/>
    <cellStyle name="Tusenskille 55 2" xfId="53016" xr:uid="{00000000-0005-0000-0000-0000C5D40000}"/>
    <cellStyle name="Tusenskille 55 2 2" xfId="53017" xr:uid="{00000000-0005-0000-0000-0000C6D40000}"/>
    <cellStyle name="Tusenskille 55 3" xfId="53018" xr:uid="{00000000-0005-0000-0000-0000C7D40000}"/>
    <cellStyle name="Tusenskille 55 3 2" xfId="53019" xr:uid="{00000000-0005-0000-0000-0000C8D40000}"/>
    <cellStyle name="Tusenskille 55 4" xfId="53020" xr:uid="{00000000-0005-0000-0000-0000C9D40000}"/>
    <cellStyle name="Tusenskille 55_3. Chng in credit spreads" xfId="53021" xr:uid="{00000000-0005-0000-0000-0000CAD40000}"/>
    <cellStyle name="Tusenskille 56" xfId="53022" xr:uid="{00000000-0005-0000-0000-0000CBD40000}"/>
    <cellStyle name="Tusenskille 56 2" xfId="53023" xr:uid="{00000000-0005-0000-0000-0000CCD40000}"/>
    <cellStyle name="Tusenskille 56 2 2" xfId="53024" xr:uid="{00000000-0005-0000-0000-0000CDD40000}"/>
    <cellStyle name="Tusenskille 56 3" xfId="53025" xr:uid="{00000000-0005-0000-0000-0000CED40000}"/>
    <cellStyle name="Tusenskille 56 3 2" xfId="53026" xr:uid="{00000000-0005-0000-0000-0000CFD40000}"/>
    <cellStyle name="Tusenskille 56 4" xfId="53027" xr:uid="{00000000-0005-0000-0000-0000D0D40000}"/>
    <cellStyle name="Tusenskille 56_3. Chng in credit spreads" xfId="53028" xr:uid="{00000000-0005-0000-0000-0000D1D40000}"/>
    <cellStyle name="Tusenskille 57" xfId="53029" xr:uid="{00000000-0005-0000-0000-0000D2D40000}"/>
    <cellStyle name="Tusenskille 57 2" xfId="53030" xr:uid="{00000000-0005-0000-0000-0000D3D40000}"/>
    <cellStyle name="Tusenskille 57 2 2" xfId="53031" xr:uid="{00000000-0005-0000-0000-0000D4D40000}"/>
    <cellStyle name="Tusenskille 57 3" xfId="53032" xr:uid="{00000000-0005-0000-0000-0000D5D40000}"/>
    <cellStyle name="Tusenskille 57 3 2" xfId="53033" xr:uid="{00000000-0005-0000-0000-0000D6D40000}"/>
    <cellStyle name="Tusenskille 57 4" xfId="53034" xr:uid="{00000000-0005-0000-0000-0000D7D40000}"/>
    <cellStyle name="Tusenskille 57_3. Chng in credit spreads" xfId="53035" xr:uid="{00000000-0005-0000-0000-0000D8D40000}"/>
    <cellStyle name="Tusenskille 58" xfId="53036" xr:uid="{00000000-0005-0000-0000-0000D9D40000}"/>
    <cellStyle name="Tusenskille 58 2" xfId="53037" xr:uid="{00000000-0005-0000-0000-0000DAD40000}"/>
    <cellStyle name="Tusenskille 58 2 2" xfId="53038" xr:uid="{00000000-0005-0000-0000-0000DBD40000}"/>
    <cellStyle name="Tusenskille 58 3" xfId="53039" xr:uid="{00000000-0005-0000-0000-0000DCD40000}"/>
    <cellStyle name="Tusenskille 58 3 2" xfId="53040" xr:uid="{00000000-0005-0000-0000-0000DDD40000}"/>
    <cellStyle name="Tusenskille 58 4" xfId="53041" xr:uid="{00000000-0005-0000-0000-0000DED40000}"/>
    <cellStyle name="Tusenskille 58_3. Chng in credit spreads" xfId="53042" xr:uid="{00000000-0005-0000-0000-0000DFD40000}"/>
    <cellStyle name="Tusenskille 59" xfId="53043" xr:uid="{00000000-0005-0000-0000-0000E0D40000}"/>
    <cellStyle name="Tusenskille 59 2" xfId="53044" xr:uid="{00000000-0005-0000-0000-0000E1D40000}"/>
    <cellStyle name="Tusenskille 6" xfId="11849" xr:uid="{00000000-0005-0000-0000-0000E2D40000}"/>
    <cellStyle name="Tusenskille 6 2" xfId="35329" xr:uid="{00000000-0005-0000-0000-0000E3D40000}"/>
    <cellStyle name="Tusenskille 6 2 2" xfId="35330" xr:uid="{00000000-0005-0000-0000-0000E4D40000}"/>
    <cellStyle name="Tusenskille 6 2 2 2" xfId="40197" xr:uid="{00000000-0005-0000-0000-0000E5D40000}"/>
    <cellStyle name="Tusenskille 6 2 3" xfId="35331" xr:uid="{00000000-0005-0000-0000-0000E6D40000}"/>
    <cellStyle name="Tusenskille 6 2 4" xfId="40196" xr:uid="{00000000-0005-0000-0000-0000E7D40000}"/>
    <cellStyle name="Tusenskille 6 2_AVA DVA EL" xfId="35332" xr:uid="{00000000-0005-0000-0000-0000E8D40000}"/>
    <cellStyle name="Tusenskille 6 3" xfId="35333" xr:uid="{00000000-0005-0000-0000-0000E9D40000}"/>
    <cellStyle name="Tusenskille 6 3 2" xfId="40199" xr:uid="{00000000-0005-0000-0000-0000EAD40000}"/>
    <cellStyle name="Tusenskille 6 3 3" xfId="40198" xr:uid="{00000000-0005-0000-0000-0000EBD40000}"/>
    <cellStyle name="Tusenskille 6 4" xfId="40200" xr:uid="{00000000-0005-0000-0000-0000ECD40000}"/>
    <cellStyle name="Tusenskille 6 5" xfId="40201" xr:uid="{00000000-0005-0000-0000-0000EDD40000}"/>
    <cellStyle name="Tusenskille 6 6" xfId="40195" xr:uid="{00000000-0005-0000-0000-0000EED40000}"/>
    <cellStyle name="Tusenskille 6_3. Chng in credit spreads" xfId="53045" xr:uid="{00000000-0005-0000-0000-0000EFD40000}"/>
    <cellStyle name="Tusenskille 60" xfId="53046" xr:uid="{00000000-0005-0000-0000-0000F0D40000}"/>
    <cellStyle name="Tusenskille 60 2" xfId="53047" xr:uid="{00000000-0005-0000-0000-0000F1D40000}"/>
    <cellStyle name="Tusenskille 60 2 2" xfId="53048" xr:uid="{00000000-0005-0000-0000-0000F2D40000}"/>
    <cellStyle name="Tusenskille 60 3" xfId="53049" xr:uid="{00000000-0005-0000-0000-0000F3D40000}"/>
    <cellStyle name="Tusenskille 60 3 2" xfId="53050" xr:uid="{00000000-0005-0000-0000-0000F4D40000}"/>
    <cellStyle name="Tusenskille 60 4" xfId="53051" xr:uid="{00000000-0005-0000-0000-0000F5D40000}"/>
    <cellStyle name="Tusenskille 60_3. Chng in credit spreads" xfId="53052" xr:uid="{00000000-0005-0000-0000-0000F6D40000}"/>
    <cellStyle name="Tusenskille 61" xfId="53053" xr:uid="{00000000-0005-0000-0000-0000F7D40000}"/>
    <cellStyle name="Tusenskille 61 2" xfId="53054" xr:uid="{00000000-0005-0000-0000-0000F8D40000}"/>
    <cellStyle name="Tusenskille 62" xfId="53055" xr:uid="{00000000-0005-0000-0000-0000F9D40000}"/>
    <cellStyle name="Tusenskille 62 2" xfId="53056" xr:uid="{00000000-0005-0000-0000-0000FAD40000}"/>
    <cellStyle name="Tusenskille 62 2 2" xfId="53057" xr:uid="{00000000-0005-0000-0000-0000FBD40000}"/>
    <cellStyle name="Tusenskille 62 3" xfId="53058" xr:uid="{00000000-0005-0000-0000-0000FCD40000}"/>
    <cellStyle name="Tusenskille 62_3. Chng in credit spreads" xfId="53059" xr:uid="{00000000-0005-0000-0000-0000FDD40000}"/>
    <cellStyle name="Tusenskille 63" xfId="53060" xr:uid="{00000000-0005-0000-0000-0000FED40000}"/>
    <cellStyle name="Tusenskille 63 2" xfId="53061" xr:uid="{00000000-0005-0000-0000-0000FFD40000}"/>
    <cellStyle name="Tusenskille 63 2 2" xfId="53062" xr:uid="{00000000-0005-0000-0000-000000D50000}"/>
    <cellStyle name="Tusenskille 63 2 2 2" xfId="53063" xr:uid="{00000000-0005-0000-0000-000001D50000}"/>
    <cellStyle name="Tusenskille 63 2 3" xfId="53064" xr:uid="{00000000-0005-0000-0000-000002D50000}"/>
    <cellStyle name="Tusenskille 63 2 3 2" xfId="53065" xr:uid="{00000000-0005-0000-0000-000003D50000}"/>
    <cellStyle name="Tusenskille 63 2 4" xfId="53066" xr:uid="{00000000-0005-0000-0000-000004D50000}"/>
    <cellStyle name="Tusenskille 63 2_3. Chng in credit spreads" xfId="53067" xr:uid="{00000000-0005-0000-0000-000005D50000}"/>
    <cellStyle name="Tusenskille 63 3" xfId="53068" xr:uid="{00000000-0005-0000-0000-000006D50000}"/>
    <cellStyle name="Tusenskille 63 3 2" xfId="53069" xr:uid="{00000000-0005-0000-0000-000007D50000}"/>
    <cellStyle name="Tusenskille 63 4" xfId="53070" xr:uid="{00000000-0005-0000-0000-000008D50000}"/>
    <cellStyle name="Tusenskille 63 4 2" xfId="53071" xr:uid="{00000000-0005-0000-0000-000009D50000}"/>
    <cellStyle name="Tusenskille 63 5" xfId="53072" xr:uid="{00000000-0005-0000-0000-00000AD50000}"/>
    <cellStyle name="Tusenskille 63_3. Chng in credit spreads" xfId="53073" xr:uid="{00000000-0005-0000-0000-00000BD50000}"/>
    <cellStyle name="Tusenskille 64" xfId="53074" xr:uid="{00000000-0005-0000-0000-00000CD50000}"/>
    <cellStyle name="Tusenskille 64 2" xfId="53075" xr:uid="{00000000-0005-0000-0000-00000DD50000}"/>
    <cellStyle name="Tusenskille 65" xfId="53076" xr:uid="{00000000-0005-0000-0000-00000ED50000}"/>
    <cellStyle name="Tusenskille 65 2" xfId="53077" xr:uid="{00000000-0005-0000-0000-00000FD50000}"/>
    <cellStyle name="Tusenskille 66" xfId="53078" xr:uid="{00000000-0005-0000-0000-000010D50000}"/>
    <cellStyle name="Tusenskille 66 2" xfId="53079" xr:uid="{00000000-0005-0000-0000-000011D50000}"/>
    <cellStyle name="Tusenskille 67" xfId="53080" xr:uid="{00000000-0005-0000-0000-000012D50000}"/>
    <cellStyle name="Tusenskille 67 2" xfId="53081" xr:uid="{00000000-0005-0000-0000-000013D50000}"/>
    <cellStyle name="Tusenskille 68" xfId="53082" xr:uid="{00000000-0005-0000-0000-000014D50000}"/>
    <cellStyle name="Tusenskille 68 2" xfId="53083" xr:uid="{00000000-0005-0000-0000-000015D50000}"/>
    <cellStyle name="Tusenskille 69" xfId="53084" xr:uid="{00000000-0005-0000-0000-000016D50000}"/>
    <cellStyle name="Tusenskille 69 2" xfId="53085" xr:uid="{00000000-0005-0000-0000-000017D50000}"/>
    <cellStyle name="Tusenskille 7" xfId="11850" xr:uid="{00000000-0005-0000-0000-000018D50000}"/>
    <cellStyle name="Tusenskille 7 2" xfId="35334" xr:uid="{00000000-0005-0000-0000-000019D50000}"/>
    <cellStyle name="Tusenskille 7 2 2" xfId="35335" xr:uid="{00000000-0005-0000-0000-00001AD50000}"/>
    <cellStyle name="Tusenskille 7 2 2 2" xfId="53086" xr:uid="{00000000-0005-0000-0000-00001BD50000}"/>
    <cellStyle name="Tusenskille 7 2 3" xfId="35336" xr:uid="{00000000-0005-0000-0000-00001CD50000}"/>
    <cellStyle name="Tusenskille 7 2 4" xfId="40203" xr:uid="{00000000-0005-0000-0000-00001DD50000}"/>
    <cellStyle name="Tusenskille 7 2_3. Chng in credit spreads" xfId="53087" xr:uid="{00000000-0005-0000-0000-00001ED50000}"/>
    <cellStyle name="Tusenskille 7 3" xfId="35337" xr:uid="{00000000-0005-0000-0000-00001FD50000}"/>
    <cellStyle name="Tusenskille 7 3 2" xfId="35338" xr:uid="{00000000-0005-0000-0000-000020D50000}"/>
    <cellStyle name="Tusenskille 7 3 3" xfId="35339" xr:uid="{00000000-0005-0000-0000-000021D50000}"/>
    <cellStyle name="Tusenskille 7 3 4" xfId="40204" xr:uid="{00000000-0005-0000-0000-000022D50000}"/>
    <cellStyle name="Tusenskille 7 3_AVA DVA EL" xfId="35340" xr:uid="{00000000-0005-0000-0000-000023D50000}"/>
    <cellStyle name="Tusenskille 7 4" xfId="35341" xr:uid="{00000000-0005-0000-0000-000024D50000}"/>
    <cellStyle name="Tusenskille 7 5" xfId="40202" xr:uid="{00000000-0005-0000-0000-000025D50000}"/>
    <cellStyle name="Tusenskille 7 6" xfId="53088" xr:uid="{00000000-0005-0000-0000-000026D50000}"/>
    <cellStyle name="Tusenskille 7_3. Chng in credit spreads" xfId="53089" xr:uid="{00000000-0005-0000-0000-000027D50000}"/>
    <cellStyle name="Tusenskille 70" xfId="53090" xr:uid="{00000000-0005-0000-0000-000028D50000}"/>
    <cellStyle name="Tusenskille 70 2" xfId="53091" xr:uid="{00000000-0005-0000-0000-000029D50000}"/>
    <cellStyle name="Tusenskille 71" xfId="53092" xr:uid="{00000000-0005-0000-0000-00002AD50000}"/>
    <cellStyle name="Tusenskille 71 2" xfId="53093" xr:uid="{00000000-0005-0000-0000-00002BD50000}"/>
    <cellStyle name="Tusenskille 72" xfId="53094" xr:uid="{00000000-0005-0000-0000-00002CD50000}"/>
    <cellStyle name="Tusenskille 72 2" xfId="53095" xr:uid="{00000000-0005-0000-0000-00002DD50000}"/>
    <cellStyle name="Tusenskille 73" xfId="53096" xr:uid="{00000000-0005-0000-0000-00002ED50000}"/>
    <cellStyle name="Tusenskille 73 2" xfId="53097" xr:uid="{00000000-0005-0000-0000-00002FD50000}"/>
    <cellStyle name="Tusenskille 8" xfId="35342" xr:uid="{00000000-0005-0000-0000-000030D50000}"/>
    <cellStyle name="Tusenskille 8 2" xfId="35343" xr:uid="{00000000-0005-0000-0000-000031D50000}"/>
    <cellStyle name="Tusenskille 8 2 2" xfId="53098" xr:uid="{00000000-0005-0000-0000-000032D50000}"/>
    <cellStyle name="Tusenskille 8 2 2 2" xfId="53099" xr:uid="{00000000-0005-0000-0000-000033D50000}"/>
    <cellStyle name="Tusenskille 8 2 3" xfId="53100" xr:uid="{00000000-0005-0000-0000-000034D50000}"/>
    <cellStyle name="Tusenskille 8 2_3. Chng in credit spreads" xfId="53101" xr:uid="{00000000-0005-0000-0000-000035D50000}"/>
    <cellStyle name="Tusenskille 8 3" xfId="35344" xr:uid="{00000000-0005-0000-0000-000036D50000}"/>
    <cellStyle name="Tusenskille 8 3 2" xfId="53102" xr:uid="{00000000-0005-0000-0000-000037D50000}"/>
    <cellStyle name="Tusenskille 8 4" xfId="40205" xr:uid="{00000000-0005-0000-0000-000038D50000}"/>
    <cellStyle name="Tusenskille 8 5" xfId="53103" xr:uid="{00000000-0005-0000-0000-000039D50000}"/>
    <cellStyle name="Tusenskille 8 6" xfId="53104" xr:uid="{00000000-0005-0000-0000-00003AD50000}"/>
    <cellStyle name="Tusenskille 8_3. Chng in credit spreads" xfId="53105" xr:uid="{00000000-0005-0000-0000-00003BD50000}"/>
    <cellStyle name="Tusenskille 9" xfId="35345" xr:uid="{00000000-0005-0000-0000-00003CD50000}"/>
    <cellStyle name="Tusenskille 9 2" xfId="35346" xr:uid="{00000000-0005-0000-0000-00003DD50000}"/>
    <cellStyle name="Tusenskille 9 2 2" xfId="35347" xr:uid="{00000000-0005-0000-0000-00003ED50000}"/>
    <cellStyle name="Tusenskille 9 2 3" xfId="35348" xr:uid="{00000000-0005-0000-0000-00003FD50000}"/>
    <cellStyle name="Tusenskille 9 2 4" xfId="53106" xr:uid="{00000000-0005-0000-0000-000040D50000}"/>
    <cellStyle name="Tusenskille 9 2_AVA DVA EL" xfId="35349" xr:uid="{00000000-0005-0000-0000-000041D50000}"/>
    <cellStyle name="Tusenskille 9 3" xfId="35350" xr:uid="{00000000-0005-0000-0000-000042D50000}"/>
    <cellStyle name="Tusenskille 9 3 2" xfId="53107" xr:uid="{00000000-0005-0000-0000-000043D50000}"/>
    <cellStyle name="Tusenskille 9 4" xfId="35351" xr:uid="{00000000-0005-0000-0000-000044D50000}"/>
    <cellStyle name="Tusenskille 9 5" xfId="53108" xr:uid="{00000000-0005-0000-0000-000045D50000}"/>
    <cellStyle name="Tusenskille 9 6" xfId="53109" xr:uid="{00000000-0005-0000-0000-000046D50000}"/>
    <cellStyle name="Tusenskille 9 7" xfId="53110" xr:uid="{00000000-0005-0000-0000-000047D50000}"/>
    <cellStyle name="Tusenskille 9_3. Chng in credit spreads" xfId="53111" xr:uid="{00000000-0005-0000-0000-000048D50000}"/>
    <cellStyle name="Tytuł" xfId="35352" xr:uid="{00000000-0005-0000-0000-00004AD50000}"/>
    <cellStyle name="Tytuł 2" xfId="35353" xr:uid="{00000000-0005-0000-0000-00004BD50000}"/>
    <cellStyle name="Tytuł 3" xfId="35354" xr:uid="{00000000-0005-0000-0000-00004CD50000}"/>
    <cellStyle name="Tytuł_AVA DVA EL" xfId="35355" xr:uid="{00000000-0005-0000-0000-00004DD50000}"/>
    <cellStyle name="Ugyldig" xfId="35356" xr:uid="{00000000-0005-0000-0000-00004ED50000}"/>
    <cellStyle name="Ugyldig 2" xfId="35357" xr:uid="{00000000-0005-0000-0000-00004FD50000}"/>
    <cellStyle name="Ugyldig 3" xfId="35358" xr:uid="{00000000-0005-0000-0000-000050D50000}"/>
    <cellStyle name="Ugyldig_AVA DVA EL" xfId="35359" xr:uid="{00000000-0005-0000-0000-000051D50000}"/>
    <cellStyle name="Underline_Single" xfId="35360" xr:uid="{00000000-0005-0000-0000-000052D50000}"/>
    <cellStyle name="Utdata" xfId="36278" xr:uid="{00000000-0005-0000-0000-000053D50000}"/>
    <cellStyle name="Utdata 2" xfId="11851" xr:uid="{00000000-0005-0000-0000-000054D50000}"/>
    <cellStyle name="Utdata 2 2" xfId="11852" xr:uid="{00000000-0005-0000-0000-000055D50000}"/>
    <cellStyle name="Utdata 2 2 10" xfId="11853" xr:uid="{00000000-0005-0000-0000-000056D50000}"/>
    <cellStyle name="Utdata 2 2 11" xfId="11854" xr:uid="{00000000-0005-0000-0000-000057D50000}"/>
    <cellStyle name="Utdata 2 2 12" xfId="36793" xr:uid="{00000000-0005-0000-0000-000058D50000}"/>
    <cellStyle name="Utdata 2 2 13" xfId="40206" xr:uid="{00000000-0005-0000-0000-000059D50000}"/>
    <cellStyle name="Utdata 2 2 2" xfId="11855" xr:uid="{00000000-0005-0000-0000-00005AD50000}"/>
    <cellStyle name="Utdata 2 2 3" xfId="11856" xr:uid="{00000000-0005-0000-0000-00005BD50000}"/>
    <cellStyle name="Utdata 2 2 4" xfId="11857" xr:uid="{00000000-0005-0000-0000-00005CD50000}"/>
    <cellStyle name="Utdata 2 2 5" xfId="11858" xr:uid="{00000000-0005-0000-0000-00005DD50000}"/>
    <cellStyle name="Utdata 2 2 6" xfId="11859" xr:uid="{00000000-0005-0000-0000-00005ED50000}"/>
    <cellStyle name="Utdata 2 2 7" xfId="11860" xr:uid="{00000000-0005-0000-0000-00005FD50000}"/>
    <cellStyle name="Utdata 2 2 8" xfId="11861" xr:uid="{00000000-0005-0000-0000-000060D50000}"/>
    <cellStyle name="Utdata 2 2 9" xfId="11862" xr:uid="{00000000-0005-0000-0000-000061D50000}"/>
    <cellStyle name="Utdata 2 2_AVA DVA EL" xfId="35361" xr:uid="{00000000-0005-0000-0000-000062D50000}"/>
    <cellStyle name="Utdata 2 3" xfId="11863" xr:uid="{00000000-0005-0000-0000-000063D50000}"/>
    <cellStyle name="Utdata 2 3 10" xfId="11864" xr:uid="{00000000-0005-0000-0000-000064D50000}"/>
    <cellStyle name="Utdata 2 3 11" xfId="11865" xr:uid="{00000000-0005-0000-0000-000065D50000}"/>
    <cellStyle name="Utdata 2 3 12" xfId="36546" xr:uid="{00000000-0005-0000-0000-000066D50000}"/>
    <cellStyle name="Utdata 2 3 13" xfId="36775" xr:uid="{00000000-0005-0000-0000-000067D50000}"/>
    <cellStyle name="Utdata 2 3 14" xfId="40207" xr:uid="{00000000-0005-0000-0000-000068D50000}"/>
    <cellStyle name="Utdata 2 3 2" xfId="11866" xr:uid="{00000000-0005-0000-0000-000069D50000}"/>
    <cellStyle name="Utdata 2 3 3" xfId="11867" xr:uid="{00000000-0005-0000-0000-00006AD50000}"/>
    <cellStyle name="Utdata 2 3 4" xfId="11868" xr:uid="{00000000-0005-0000-0000-00006BD50000}"/>
    <cellStyle name="Utdata 2 3 5" xfId="11869" xr:uid="{00000000-0005-0000-0000-00006CD50000}"/>
    <cellStyle name="Utdata 2 3 6" xfId="11870" xr:uid="{00000000-0005-0000-0000-00006DD50000}"/>
    <cellStyle name="Utdata 2 3 7" xfId="11871" xr:uid="{00000000-0005-0000-0000-00006ED50000}"/>
    <cellStyle name="Utdata 2 3 8" xfId="11872" xr:uid="{00000000-0005-0000-0000-00006FD50000}"/>
    <cellStyle name="Utdata 2 3 9" xfId="11873" xr:uid="{00000000-0005-0000-0000-000070D50000}"/>
    <cellStyle name="Utdata 2 3_AVA DVA EL" xfId="35362" xr:uid="{00000000-0005-0000-0000-000071D50000}"/>
    <cellStyle name="Utdata 2 4" xfId="11874" xr:uid="{00000000-0005-0000-0000-000072D50000}"/>
    <cellStyle name="Utdata 2 4 10" xfId="11875" xr:uid="{00000000-0005-0000-0000-000073D50000}"/>
    <cellStyle name="Utdata 2 4 11" xfId="11876" xr:uid="{00000000-0005-0000-0000-000074D50000}"/>
    <cellStyle name="Utdata 2 4 2" xfId="11877" xr:uid="{00000000-0005-0000-0000-000075D50000}"/>
    <cellStyle name="Utdata 2 4 3" xfId="11878" xr:uid="{00000000-0005-0000-0000-000076D50000}"/>
    <cellStyle name="Utdata 2 4 4" xfId="11879" xr:uid="{00000000-0005-0000-0000-000077D50000}"/>
    <cellStyle name="Utdata 2 4 5" xfId="11880" xr:uid="{00000000-0005-0000-0000-000078D50000}"/>
    <cellStyle name="Utdata 2 4 6" xfId="11881" xr:uid="{00000000-0005-0000-0000-000079D50000}"/>
    <cellStyle name="Utdata 2 4 7" xfId="11882" xr:uid="{00000000-0005-0000-0000-00007AD50000}"/>
    <cellStyle name="Utdata 2 4 8" xfId="11883" xr:uid="{00000000-0005-0000-0000-00007BD50000}"/>
    <cellStyle name="Utdata 2 4 9" xfId="11884" xr:uid="{00000000-0005-0000-0000-00007CD50000}"/>
    <cellStyle name="Utdata 2 4_CR4_19" xfId="11885" xr:uid="{00000000-0005-0000-0000-00007DD50000}"/>
    <cellStyle name="Utdata 2 5" xfId="11886" xr:uid="{00000000-0005-0000-0000-00007ED50000}"/>
    <cellStyle name="Utdata 2 5 10" xfId="11887" xr:uid="{00000000-0005-0000-0000-00007FD50000}"/>
    <cellStyle name="Utdata 2 5 11" xfId="11888" xr:uid="{00000000-0005-0000-0000-000080D50000}"/>
    <cellStyle name="Utdata 2 5 2" xfId="11889" xr:uid="{00000000-0005-0000-0000-000081D50000}"/>
    <cellStyle name="Utdata 2 5 3" xfId="11890" xr:uid="{00000000-0005-0000-0000-000082D50000}"/>
    <cellStyle name="Utdata 2 5 4" xfId="11891" xr:uid="{00000000-0005-0000-0000-000083D50000}"/>
    <cellStyle name="Utdata 2 5 5" xfId="11892" xr:uid="{00000000-0005-0000-0000-000084D50000}"/>
    <cellStyle name="Utdata 2 5 6" xfId="11893" xr:uid="{00000000-0005-0000-0000-000085D50000}"/>
    <cellStyle name="Utdata 2 5 7" xfId="11894" xr:uid="{00000000-0005-0000-0000-000086D50000}"/>
    <cellStyle name="Utdata 2 5 8" xfId="11895" xr:uid="{00000000-0005-0000-0000-000087D50000}"/>
    <cellStyle name="Utdata 2 5 9" xfId="11896" xr:uid="{00000000-0005-0000-0000-000088D50000}"/>
    <cellStyle name="Utdata 2 5_CR4_19" xfId="11897" xr:uid="{00000000-0005-0000-0000-000089D50000}"/>
    <cellStyle name="Utdata 2 6" xfId="11898" xr:uid="{00000000-0005-0000-0000-00008AD50000}"/>
    <cellStyle name="Utdata 2 6 10" xfId="11899" xr:uid="{00000000-0005-0000-0000-00008BD50000}"/>
    <cellStyle name="Utdata 2 6 11" xfId="11900" xr:uid="{00000000-0005-0000-0000-00008CD50000}"/>
    <cellStyle name="Utdata 2 6 2" xfId="11901" xr:uid="{00000000-0005-0000-0000-00008DD50000}"/>
    <cellStyle name="Utdata 2 6 3" xfId="11902" xr:uid="{00000000-0005-0000-0000-00008ED50000}"/>
    <cellStyle name="Utdata 2 6 4" xfId="11903" xr:uid="{00000000-0005-0000-0000-00008FD50000}"/>
    <cellStyle name="Utdata 2 6 5" xfId="11904" xr:uid="{00000000-0005-0000-0000-000090D50000}"/>
    <cellStyle name="Utdata 2 6 6" xfId="11905" xr:uid="{00000000-0005-0000-0000-000091D50000}"/>
    <cellStyle name="Utdata 2 6 7" xfId="11906" xr:uid="{00000000-0005-0000-0000-000092D50000}"/>
    <cellStyle name="Utdata 2 6 8" xfId="11907" xr:uid="{00000000-0005-0000-0000-000093D50000}"/>
    <cellStyle name="Utdata 2 6 9" xfId="11908" xr:uid="{00000000-0005-0000-0000-000094D50000}"/>
    <cellStyle name="Utdata 2 6_CR4_19" xfId="11909" xr:uid="{00000000-0005-0000-0000-000095D50000}"/>
    <cellStyle name="Utdata 2 7" xfId="11910" xr:uid="{00000000-0005-0000-0000-000096D50000}"/>
    <cellStyle name="Utdata 2 7 10" xfId="11911" xr:uid="{00000000-0005-0000-0000-000097D50000}"/>
    <cellStyle name="Utdata 2 7 2" xfId="11912" xr:uid="{00000000-0005-0000-0000-000098D50000}"/>
    <cellStyle name="Utdata 2 7 3" xfId="11913" xr:uid="{00000000-0005-0000-0000-000099D50000}"/>
    <cellStyle name="Utdata 2 7 4" xfId="11914" xr:uid="{00000000-0005-0000-0000-00009AD50000}"/>
    <cellStyle name="Utdata 2 7 5" xfId="11915" xr:uid="{00000000-0005-0000-0000-00009BD50000}"/>
    <cellStyle name="Utdata 2 7 6" xfId="11916" xr:uid="{00000000-0005-0000-0000-00009CD50000}"/>
    <cellStyle name="Utdata 2 7 7" xfId="11917" xr:uid="{00000000-0005-0000-0000-00009DD50000}"/>
    <cellStyle name="Utdata 2 7 8" xfId="11918" xr:uid="{00000000-0005-0000-0000-00009ED50000}"/>
    <cellStyle name="Utdata 2 7 9" xfId="11919" xr:uid="{00000000-0005-0000-0000-00009FD50000}"/>
    <cellStyle name="Utdata 2 7_CR4_19" xfId="11920" xr:uid="{00000000-0005-0000-0000-0000A0D50000}"/>
    <cellStyle name="Utdata 2 8" xfId="36448" xr:uid="{00000000-0005-0000-0000-0000A1D50000}"/>
    <cellStyle name="Utdata 2 9" xfId="36945" xr:uid="{00000000-0005-0000-0000-0000A2D50000}"/>
    <cellStyle name="Utdata 2_A02" xfId="55756" xr:uid="{EC1C5248-02CC-4442-8114-000B4074FD1F}"/>
    <cellStyle name="Utdata 3" xfId="35363" xr:uid="{00000000-0005-0000-0000-0000A4D50000}"/>
    <cellStyle name="Utdata 3 2" xfId="35364" xr:uid="{00000000-0005-0000-0000-0000A5D50000}"/>
    <cellStyle name="Utdata 3 2 2" xfId="53112" xr:uid="{00000000-0005-0000-0000-0000A6D50000}"/>
    <cellStyle name="Utdata 3 3" xfId="35365" xr:uid="{00000000-0005-0000-0000-0000A7D50000}"/>
    <cellStyle name="Utdata 3 4" xfId="40208" xr:uid="{00000000-0005-0000-0000-0000A8D50000}"/>
    <cellStyle name="Utdata 3_3. Chng in credit spreads" xfId="53113" xr:uid="{00000000-0005-0000-0000-0000A9D50000}"/>
    <cellStyle name="Utdata 4" xfId="35366" xr:uid="{00000000-0005-0000-0000-0000AAD50000}"/>
    <cellStyle name="Utdata 4 2" xfId="35367" xr:uid="{00000000-0005-0000-0000-0000ABD50000}"/>
    <cellStyle name="Utdata 4 3" xfId="35368" xr:uid="{00000000-0005-0000-0000-0000ACD50000}"/>
    <cellStyle name="Utdata 4 4" xfId="40209" xr:uid="{00000000-0005-0000-0000-0000ADD50000}"/>
    <cellStyle name="Utdata 4_AVA DVA EL" xfId="35369" xr:uid="{00000000-0005-0000-0000-0000AED50000}"/>
    <cellStyle name="Utdata 5" xfId="35370" xr:uid="{00000000-0005-0000-0000-0000AFD50000}"/>
    <cellStyle name="Utdata 6" xfId="35371" xr:uid="{00000000-0005-0000-0000-0000B0D50000}"/>
    <cellStyle name="Utdata 7" xfId="35372" xr:uid="{00000000-0005-0000-0000-0000B1D50000}"/>
    <cellStyle name="Utdata 8" xfId="53114" xr:uid="{00000000-0005-0000-0000-0000B2D50000}"/>
    <cellStyle name="Utdata_4Q16" xfId="53115" xr:uid="{00000000-0005-0000-0000-0000B3D50000}"/>
    <cellStyle name="Uthevingsfarge1" xfId="36279" xr:uid="{00000000-0005-0000-0000-0000B4D50000}"/>
    <cellStyle name="Uthevingsfarge1 2" xfId="11921" xr:uid="{00000000-0005-0000-0000-0000B5D50000}"/>
    <cellStyle name="Uthevingsfarge1 2 2" xfId="35373" xr:uid="{00000000-0005-0000-0000-0000B6D50000}"/>
    <cellStyle name="Uthevingsfarge1 2 2 2" xfId="35374" xr:uid="{00000000-0005-0000-0000-0000B7D50000}"/>
    <cellStyle name="Uthevingsfarge1 2 2 3" xfId="35375" xr:uid="{00000000-0005-0000-0000-0000B8D50000}"/>
    <cellStyle name="Uthevingsfarge1 2 2 4" xfId="40210" xr:uid="{00000000-0005-0000-0000-0000B9D50000}"/>
    <cellStyle name="Uthevingsfarge1 2 2_AVA DVA EL" xfId="35376" xr:uid="{00000000-0005-0000-0000-0000BAD50000}"/>
    <cellStyle name="Uthevingsfarge1 2 3" xfId="35377" xr:uid="{00000000-0005-0000-0000-0000BBD50000}"/>
    <cellStyle name="Uthevingsfarge1 2 3 2" xfId="40211" xr:uid="{00000000-0005-0000-0000-0000BCD50000}"/>
    <cellStyle name="Uthevingsfarge1 2 4" xfId="53116" xr:uid="{00000000-0005-0000-0000-0000BDD50000}"/>
    <cellStyle name="Uthevingsfarge1 2 5" xfId="53117" xr:uid="{00000000-0005-0000-0000-0000BED50000}"/>
    <cellStyle name="Uthevingsfarge1 2 6" xfId="53118" xr:uid="{00000000-0005-0000-0000-0000BFD50000}"/>
    <cellStyle name="Uthevingsfarge1 2_A02" xfId="55757" xr:uid="{E1AB7E57-48C9-4E8D-A1E9-9AE33E65E7DB}"/>
    <cellStyle name="Uthevingsfarge1 3" xfId="35378" xr:uid="{00000000-0005-0000-0000-0000C1D50000}"/>
    <cellStyle name="Uthevingsfarge1 3 2" xfId="35379" xr:uid="{00000000-0005-0000-0000-0000C2D50000}"/>
    <cellStyle name="Uthevingsfarge1 3 3" xfId="35380" xr:uid="{00000000-0005-0000-0000-0000C3D50000}"/>
    <cellStyle name="Uthevingsfarge1 3 4" xfId="40212" xr:uid="{00000000-0005-0000-0000-0000C4D50000}"/>
    <cellStyle name="Uthevingsfarge1 3_AVA DVA EL" xfId="35381" xr:uid="{00000000-0005-0000-0000-0000C5D50000}"/>
    <cellStyle name="Uthevingsfarge1 4" xfId="35382" xr:uid="{00000000-0005-0000-0000-0000C6D50000}"/>
    <cellStyle name="Uthevingsfarge1 4 2" xfId="35383" xr:uid="{00000000-0005-0000-0000-0000C7D50000}"/>
    <cellStyle name="Uthevingsfarge1 4 3" xfId="35384" xr:uid="{00000000-0005-0000-0000-0000C8D50000}"/>
    <cellStyle name="Uthevingsfarge1 4 4" xfId="40213" xr:uid="{00000000-0005-0000-0000-0000C9D50000}"/>
    <cellStyle name="Uthevingsfarge1 4_AVA DVA EL" xfId="35385" xr:uid="{00000000-0005-0000-0000-0000CAD50000}"/>
    <cellStyle name="Uthevingsfarge1 5" xfId="35386" xr:uid="{00000000-0005-0000-0000-0000CBD50000}"/>
    <cellStyle name="Uthevingsfarge1 6" xfId="35387" xr:uid="{00000000-0005-0000-0000-0000CCD50000}"/>
    <cellStyle name="Uthevingsfarge1 7" xfId="35388" xr:uid="{00000000-0005-0000-0000-0000CDD50000}"/>
    <cellStyle name="Uthevingsfarge1 8" xfId="53119" xr:uid="{00000000-0005-0000-0000-0000CED50000}"/>
    <cellStyle name="Uthevingsfarge1_4Q16" xfId="53120" xr:uid="{00000000-0005-0000-0000-0000CFD50000}"/>
    <cellStyle name="Uthevingsfarge2" xfId="36280" xr:uid="{00000000-0005-0000-0000-0000D0D50000}"/>
    <cellStyle name="Uthevingsfarge2 2" xfId="11922" xr:uid="{00000000-0005-0000-0000-0000D1D50000}"/>
    <cellStyle name="Uthevingsfarge2 2 2" xfId="35389" xr:uid="{00000000-0005-0000-0000-0000D2D50000}"/>
    <cellStyle name="Uthevingsfarge2 2 2 2" xfId="35390" xr:uid="{00000000-0005-0000-0000-0000D3D50000}"/>
    <cellStyle name="Uthevingsfarge2 2 2 3" xfId="35391" xr:uid="{00000000-0005-0000-0000-0000D4D50000}"/>
    <cellStyle name="Uthevingsfarge2 2 2 4" xfId="40214" xr:uid="{00000000-0005-0000-0000-0000D5D50000}"/>
    <cellStyle name="Uthevingsfarge2 2 2_AVA DVA EL" xfId="35392" xr:uid="{00000000-0005-0000-0000-0000D6D50000}"/>
    <cellStyle name="Uthevingsfarge2 2 3" xfId="35393" xr:uid="{00000000-0005-0000-0000-0000D7D50000}"/>
    <cellStyle name="Uthevingsfarge2 2 3 2" xfId="40215" xr:uid="{00000000-0005-0000-0000-0000D8D50000}"/>
    <cellStyle name="Uthevingsfarge2 2 4" xfId="53121" xr:uid="{00000000-0005-0000-0000-0000D9D50000}"/>
    <cellStyle name="Uthevingsfarge2 2 5" xfId="53122" xr:uid="{00000000-0005-0000-0000-0000DAD50000}"/>
    <cellStyle name="Uthevingsfarge2 2 6" xfId="53123" xr:uid="{00000000-0005-0000-0000-0000DBD50000}"/>
    <cellStyle name="Uthevingsfarge2 2_A02" xfId="55758" xr:uid="{BCA473E5-1D51-44FE-9F58-2E1D848030CA}"/>
    <cellStyle name="Uthevingsfarge2 3" xfId="35394" xr:uid="{00000000-0005-0000-0000-0000DDD50000}"/>
    <cellStyle name="Uthevingsfarge2 3 2" xfId="35395" xr:uid="{00000000-0005-0000-0000-0000DED50000}"/>
    <cellStyle name="Uthevingsfarge2 3 3" xfId="35396" xr:uid="{00000000-0005-0000-0000-0000DFD50000}"/>
    <cellStyle name="Uthevingsfarge2 3 4" xfId="40216" xr:uid="{00000000-0005-0000-0000-0000E0D50000}"/>
    <cellStyle name="Uthevingsfarge2 3_AVA DVA EL" xfId="35397" xr:uid="{00000000-0005-0000-0000-0000E1D50000}"/>
    <cellStyle name="Uthevingsfarge2 4" xfId="35398" xr:uid="{00000000-0005-0000-0000-0000E2D50000}"/>
    <cellStyle name="Uthevingsfarge2 4 2" xfId="35399" xr:uid="{00000000-0005-0000-0000-0000E3D50000}"/>
    <cellStyle name="Uthevingsfarge2 4 3" xfId="35400" xr:uid="{00000000-0005-0000-0000-0000E4D50000}"/>
    <cellStyle name="Uthevingsfarge2 4 4" xfId="40217" xr:uid="{00000000-0005-0000-0000-0000E5D50000}"/>
    <cellStyle name="Uthevingsfarge2 4_AVA DVA EL" xfId="35401" xr:uid="{00000000-0005-0000-0000-0000E6D50000}"/>
    <cellStyle name="Uthevingsfarge2 5" xfId="35402" xr:uid="{00000000-0005-0000-0000-0000E7D50000}"/>
    <cellStyle name="Uthevingsfarge2 6" xfId="35403" xr:uid="{00000000-0005-0000-0000-0000E8D50000}"/>
    <cellStyle name="Uthevingsfarge2 7" xfId="35404" xr:uid="{00000000-0005-0000-0000-0000E9D50000}"/>
    <cellStyle name="Uthevingsfarge2 8" xfId="53124" xr:uid="{00000000-0005-0000-0000-0000EAD50000}"/>
    <cellStyle name="Uthevingsfarge2_4Q16" xfId="53125" xr:uid="{00000000-0005-0000-0000-0000EBD50000}"/>
    <cellStyle name="Uthevingsfarge3" xfId="36281" xr:uid="{00000000-0005-0000-0000-0000ECD50000}"/>
    <cellStyle name="Uthevingsfarge3 2" xfId="11923" xr:uid="{00000000-0005-0000-0000-0000EDD50000}"/>
    <cellStyle name="Uthevingsfarge3 2 2" xfId="35405" xr:uid="{00000000-0005-0000-0000-0000EED50000}"/>
    <cellStyle name="Uthevingsfarge3 2 2 2" xfId="35406" xr:uid="{00000000-0005-0000-0000-0000EFD50000}"/>
    <cellStyle name="Uthevingsfarge3 2 2 3" xfId="35407" xr:uid="{00000000-0005-0000-0000-0000F0D50000}"/>
    <cellStyle name="Uthevingsfarge3 2 2 4" xfId="40218" xr:uid="{00000000-0005-0000-0000-0000F1D50000}"/>
    <cellStyle name="Uthevingsfarge3 2 2_AVA DVA EL" xfId="35408" xr:uid="{00000000-0005-0000-0000-0000F2D50000}"/>
    <cellStyle name="Uthevingsfarge3 2 3" xfId="35409" xr:uid="{00000000-0005-0000-0000-0000F3D50000}"/>
    <cellStyle name="Uthevingsfarge3 2 3 2" xfId="40219" xr:uid="{00000000-0005-0000-0000-0000F4D50000}"/>
    <cellStyle name="Uthevingsfarge3 2 4" xfId="53126" xr:uid="{00000000-0005-0000-0000-0000F5D50000}"/>
    <cellStyle name="Uthevingsfarge3 2 5" xfId="53127" xr:uid="{00000000-0005-0000-0000-0000F6D50000}"/>
    <cellStyle name="Uthevingsfarge3 2 6" xfId="53128" xr:uid="{00000000-0005-0000-0000-0000F7D50000}"/>
    <cellStyle name="Uthevingsfarge3 2_A02" xfId="55759" xr:uid="{CFB223A1-6E2D-44F2-AE70-7BB71D54434F}"/>
    <cellStyle name="Uthevingsfarge3 3" xfId="35410" xr:uid="{00000000-0005-0000-0000-0000F9D50000}"/>
    <cellStyle name="Uthevingsfarge3 3 2" xfId="35411" xr:uid="{00000000-0005-0000-0000-0000FAD50000}"/>
    <cellStyle name="Uthevingsfarge3 3 3" xfId="35412" xr:uid="{00000000-0005-0000-0000-0000FBD50000}"/>
    <cellStyle name="Uthevingsfarge3 3 4" xfId="40220" xr:uid="{00000000-0005-0000-0000-0000FCD50000}"/>
    <cellStyle name="Uthevingsfarge3 3_AVA DVA EL" xfId="35413" xr:uid="{00000000-0005-0000-0000-0000FDD50000}"/>
    <cellStyle name="Uthevingsfarge3 4" xfId="35414" xr:uid="{00000000-0005-0000-0000-0000FED50000}"/>
    <cellStyle name="Uthevingsfarge3 4 2" xfId="35415" xr:uid="{00000000-0005-0000-0000-0000FFD50000}"/>
    <cellStyle name="Uthevingsfarge3 4 3" xfId="35416" xr:uid="{00000000-0005-0000-0000-000000D60000}"/>
    <cellStyle name="Uthevingsfarge3 4 4" xfId="40221" xr:uid="{00000000-0005-0000-0000-000001D60000}"/>
    <cellStyle name="Uthevingsfarge3 4_AVA DVA EL" xfId="35417" xr:uid="{00000000-0005-0000-0000-000002D60000}"/>
    <cellStyle name="Uthevingsfarge3 5" xfId="35418" xr:uid="{00000000-0005-0000-0000-000003D60000}"/>
    <cellStyle name="Uthevingsfarge3 6" xfId="35419" xr:uid="{00000000-0005-0000-0000-000004D60000}"/>
    <cellStyle name="Uthevingsfarge3 7" xfId="35420" xr:uid="{00000000-0005-0000-0000-000005D60000}"/>
    <cellStyle name="Uthevingsfarge3 8" xfId="53129" xr:uid="{00000000-0005-0000-0000-000006D60000}"/>
    <cellStyle name="Uthevingsfarge3_4Q16" xfId="53130" xr:uid="{00000000-0005-0000-0000-000007D60000}"/>
    <cellStyle name="Uthevingsfarge4" xfId="36282" xr:uid="{00000000-0005-0000-0000-000008D60000}"/>
    <cellStyle name="Uthevingsfarge4 2" xfId="11924" xr:uid="{00000000-0005-0000-0000-000009D60000}"/>
    <cellStyle name="Uthevingsfarge4 2 2" xfId="35421" xr:uid="{00000000-0005-0000-0000-00000AD60000}"/>
    <cellStyle name="Uthevingsfarge4 2 2 2" xfId="35422" xr:uid="{00000000-0005-0000-0000-00000BD60000}"/>
    <cellStyle name="Uthevingsfarge4 2 2 3" xfId="35423" xr:uid="{00000000-0005-0000-0000-00000CD60000}"/>
    <cellStyle name="Uthevingsfarge4 2 2 4" xfId="40222" xr:uid="{00000000-0005-0000-0000-00000DD60000}"/>
    <cellStyle name="Uthevingsfarge4 2 2_AVA DVA EL" xfId="35424" xr:uid="{00000000-0005-0000-0000-00000ED60000}"/>
    <cellStyle name="Uthevingsfarge4 2 3" xfId="35425" xr:uid="{00000000-0005-0000-0000-00000FD60000}"/>
    <cellStyle name="Uthevingsfarge4 2 3 2" xfId="40223" xr:uid="{00000000-0005-0000-0000-000010D60000}"/>
    <cellStyle name="Uthevingsfarge4 2 4" xfId="53131" xr:uid="{00000000-0005-0000-0000-000011D60000}"/>
    <cellStyle name="Uthevingsfarge4 2 5" xfId="53132" xr:uid="{00000000-0005-0000-0000-000012D60000}"/>
    <cellStyle name="Uthevingsfarge4 2 6" xfId="53133" xr:uid="{00000000-0005-0000-0000-000013D60000}"/>
    <cellStyle name="Uthevingsfarge4 2_A02" xfId="55760" xr:uid="{D4F43ADC-7CCC-494D-AEFC-4F012F71417F}"/>
    <cellStyle name="Uthevingsfarge4 3" xfId="35426" xr:uid="{00000000-0005-0000-0000-000015D60000}"/>
    <cellStyle name="Uthevingsfarge4 3 2" xfId="35427" xr:uid="{00000000-0005-0000-0000-000016D60000}"/>
    <cellStyle name="Uthevingsfarge4 3 3" xfId="35428" xr:uid="{00000000-0005-0000-0000-000017D60000}"/>
    <cellStyle name="Uthevingsfarge4 3 4" xfId="40224" xr:uid="{00000000-0005-0000-0000-000018D60000}"/>
    <cellStyle name="Uthevingsfarge4 3_AVA DVA EL" xfId="35429" xr:uid="{00000000-0005-0000-0000-000019D60000}"/>
    <cellStyle name="Uthevingsfarge4 4" xfId="35430" xr:uid="{00000000-0005-0000-0000-00001AD60000}"/>
    <cellStyle name="Uthevingsfarge4 4 2" xfId="35431" xr:uid="{00000000-0005-0000-0000-00001BD60000}"/>
    <cellStyle name="Uthevingsfarge4 4 3" xfId="35432" xr:uid="{00000000-0005-0000-0000-00001CD60000}"/>
    <cellStyle name="Uthevingsfarge4 4 4" xfId="40225" xr:uid="{00000000-0005-0000-0000-00001DD60000}"/>
    <cellStyle name="Uthevingsfarge4 4_AVA DVA EL" xfId="35433" xr:uid="{00000000-0005-0000-0000-00001ED60000}"/>
    <cellStyle name="Uthevingsfarge4 5" xfId="35434" xr:uid="{00000000-0005-0000-0000-00001FD60000}"/>
    <cellStyle name="Uthevingsfarge4 6" xfId="35435" xr:uid="{00000000-0005-0000-0000-000020D60000}"/>
    <cellStyle name="Uthevingsfarge4 7" xfId="35436" xr:uid="{00000000-0005-0000-0000-000021D60000}"/>
    <cellStyle name="Uthevingsfarge4 8" xfId="53134" xr:uid="{00000000-0005-0000-0000-000022D60000}"/>
    <cellStyle name="Uthevingsfarge4_4Q16" xfId="53135" xr:uid="{00000000-0005-0000-0000-000023D60000}"/>
    <cellStyle name="Uthevingsfarge5" xfId="36283" xr:uid="{00000000-0005-0000-0000-000024D60000}"/>
    <cellStyle name="Uthevingsfarge5 2" xfId="11925" xr:uid="{00000000-0005-0000-0000-000025D60000}"/>
    <cellStyle name="Uthevingsfarge5 2 2" xfId="35437" xr:uid="{00000000-0005-0000-0000-000026D60000}"/>
    <cellStyle name="Uthevingsfarge5 2 2 2" xfId="35438" xr:uid="{00000000-0005-0000-0000-000027D60000}"/>
    <cellStyle name="Uthevingsfarge5 2 2 3" xfId="35439" xr:uid="{00000000-0005-0000-0000-000028D60000}"/>
    <cellStyle name="Uthevingsfarge5 2 2 4" xfId="40226" xr:uid="{00000000-0005-0000-0000-000029D60000}"/>
    <cellStyle name="Uthevingsfarge5 2 2_AVA DVA EL" xfId="35440" xr:uid="{00000000-0005-0000-0000-00002AD60000}"/>
    <cellStyle name="Uthevingsfarge5 2 3" xfId="35441" xr:uid="{00000000-0005-0000-0000-00002BD60000}"/>
    <cellStyle name="Uthevingsfarge5 2 3 2" xfId="40227" xr:uid="{00000000-0005-0000-0000-00002CD60000}"/>
    <cellStyle name="Uthevingsfarge5 2 4" xfId="53136" xr:uid="{00000000-0005-0000-0000-00002DD60000}"/>
    <cellStyle name="Uthevingsfarge5 2 5" xfId="53137" xr:uid="{00000000-0005-0000-0000-00002ED60000}"/>
    <cellStyle name="Uthevingsfarge5 2 6" xfId="53138" xr:uid="{00000000-0005-0000-0000-00002FD60000}"/>
    <cellStyle name="Uthevingsfarge5 2_A02" xfId="55761" xr:uid="{BF9344CD-C9FA-40B8-AA97-9113781D4DEB}"/>
    <cellStyle name="Uthevingsfarge5 3" xfId="35442" xr:uid="{00000000-0005-0000-0000-000031D60000}"/>
    <cellStyle name="Uthevingsfarge5 3 2" xfId="35443" xr:uid="{00000000-0005-0000-0000-000032D60000}"/>
    <cellStyle name="Uthevingsfarge5 3 3" xfId="35444" xr:uid="{00000000-0005-0000-0000-000033D60000}"/>
    <cellStyle name="Uthevingsfarge5 3 4" xfId="40228" xr:uid="{00000000-0005-0000-0000-000034D60000}"/>
    <cellStyle name="Uthevingsfarge5 3_AVA DVA EL" xfId="35445" xr:uid="{00000000-0005-0000-0000-000035D60000}"/>
    <cellStyle name="Uthevingsfarge5 4" xfId="35446" xr:uid="{00000000-0005-0000-0000-000036D60000}"/>
    <cellStyle name="Uthevingsfarge5 4 2" xfId="35447" xr:uid="{00000000-0005-0000-0000-000037D60000}"/>
    <cellStyle name="Uthevingsfarge5 4 3" xfId="35448" xr:uid="{00000000-0005-0000-0000-000038D60000}"/>
    <cellStyle name="Uthevingsfarge5 4 4" xfId="40229" xr:uid="{00000000-0005-0000-0000-000039D60000}"/>
    <cellStyle name="Uthevingsfarge5 4_AVA DVA EL" xfId="35449" xr:uid="{00000000-0005-0000-0000-00003AD60000}"/>
    <cellStyle name="Uthevingsfarge5 5" xfId="35450" xr:uid="{00000000-0005-0000-0000-00003BD60000}"/>
    <cellStyle name="Uthevingsfarge5 6" xfId="35451" xr:uid="{00000000-0005-0000-0000-00003CD60000}"/>
    <cellStyle name="Uthevingsfarge5 7" xfId="35452" xr:uid="{00000000-0005-0000-0000-00003DD60000}"/>
    <cellStyle name="Uthevingsfarge5 8" xfId="53139" xr:uid="{00000000-0005-0000-0000-00003ED60000}"/>
    <cellStyle name="Uthevingsfarge5_4Q16" xfId="53140" xr:uid="{00000000-0005-0000-0000-00003FD60000}"/>
    <cellStyle name="Uthevingsfarge6" xfId="36284" xr:uid="{00000000-0005-0000-0000-000040D60000}"/>
    <cellStyle name="Uthevingsfarge6 2" xfId="11926" xr:uid="{00000000-0005-0000-0000-000041D60000}"/>
    <cellStyle name="Uthevingsfarge6 2 2" xfId="35453" xr:uid="{00000000-0005-0000-0000-000042D60000}"/>
    <cellStyle name="Uthevingsfarge6 2 2 2" xfId="35454" xr:uid="{00000000-0005-0000-0000-000043D60000}"/>
    <cellStyle name="Uthevingsfarge6 2 2 3" xfId="35455" xr:uid="{00000000-0005-0000-0000-000044D60000}"/>
    <cellStyle name="Uthevingsfarge6 2 2 4" xfId="40230" xr:uid="{00000000-0005-0000-0000-000045D60000}"/>
    <cellStyle name="Uthevingsfarge6 2 2_AVA DVA EL" xfId="35456" xr:uid="{00000000-0005-0000-0000-000046D60000}"/>
    <cellStyle name="Uthevingsfarge6 2 3" xfId="35457" xr:uid="{00000000-0005-0000-0000-000047D60000}"/>
    <cellStyle name="Uthevingsfarge6 2 3 2" xfId="40231" xr:uid="{00000000-0005-0000-0000-000048D60000}"/>
    <cellStyle name="Uthevingsfarge6 2 4" xfId="53141" xr:uid="{00000000-0005-0000-0000-000049D60000}"/>
    <cellStyle name="Uthevingsfarge6 2 5" xfId="53142" xr:uid="{00000000-0005-0000-0000-00004AD60000}"/>
    <cellStyle name="Uthevingsfarge6 2 6" xfId="53143" xr:uid="{00000000-0005-0000-0000-00004BD60000}"/>
    <cellStyle name="Uthevingsfarge6 2_A02" xfId="55762" xr:uid="{785141F9-AEAD-4A57-806E-7B43D0CBA058}"/>
    <cellStyle name="Uthevingsfarge6 3" xfId="35458" xr:uid="{00000000-0005-0000-0000-00004DD60000}"/>
    <cellStyle name="Uthevingsfarge6 3 2" xfId="35459" xr:uid="{00000000-0005-0000-0000-00004ED60000}"/>
    <cellStyle name="Uthevingsfarge6 3 3" xfId="35460" xr:uid="{00000000-0005-0000-0000-00004FD60000}"/>
    <cellStyle name="Uthevingsfarge6 3 4" xfId="40232" xr:uid="{00000000-0005-0000-0000-000050D60000}"/>
    <cellStyle name="Uthevingsfarge6 3_AVA DVA EL" xfId="35461" xr:uid="{00000000-0005-0000-0000-000051D60000}"/>
    <cellStyle name="Uthevingsfarge6 4" xfId="35462" xr:uid="{00000000-0005-0000-0000-000052D60000}"/>
    <cellStyle name="Uthevingsfarge6 4 2" xfId="35463" xr:uid="{00000000-0005-0000-0000-000053D60000}"/>
    <cellStyle name="Uthevingsfarge6 4 3" xfId="35464" xr:uid="{00000000-0005-0000-0000-000054D60000}"/>
    <cellStyle name="Uthevingsfarge6 4 4" xfId="40233" xr:uid="{00000000-0005-0000-0000-000055D60000}"/>
    <cellStyle name="Uthevingsfarge6 4_AVA DVA EL" xfId="35465" xr:uid="{00000000-0005-0000-0000-000056D60000}"/>
    <cellStyle name="Uthevingsfarge6 5" xfId="35466" xr:uid="{00000000-0005-0000-0000-000057D60000}"/>
    <cellStyle name="Uthevingsfarge6 6" xfId="35467" xr:uid="{00000000-0005-0000-0000-000058D60000}"/>
    <cellStyle name="Uthevingsfarge6 7" xfId="35468" xr:uid="{00000000-0005-0000-0000-000059D60000}"/>
    <cellStyle name="Uthevingsfarge6 8" xfId="53144" xr:uid="{00000000-0005-0000-0000-00005AD60000}"/>
    <cellStyle name="Uthevingsfarge6_4Q16" xfId="53145" xr:uid="{00000000-0005-0000-0000-00005BD60000}"/>
    <cellStyle name="Uwaga" xfId="35469" xr:uid="{00000000-0005-0000-0000-00005CD60000}"/>
    <cellStyle name="Uwaga 2" xfId="35470" xr:uid="{00000000-0005-0000-0000-00005DD60000}"/>
    <cellStyle name="Uwaga 3" xfId="35471" xr:uid="{00000000-0005-0000-0000-00005ED60000}"/>
    <cellStyle name="Uwaga_AVA DVA EL" xfId="35472" xr:uid="{00000000-0005-0000-0000-00005FD60000}"/>
    <cellStyle name="Valuta (0)_Costi" xfId="35473" xr:uid="{00000000-0005-0000-0000-000060D60000}"/>
    <cellStyle name="Valuta 2" xfId="11927" xr:uid="{00000000-0005-0000-0000-000061D60000}"/>
    <cellStyle name="Valuta 2 2" xfId="35474" xr:uid="{00000000-0005-0000-0000-000062D60000}"/>
    <cellStyle name="Valuta 2 2 2" xfId="35475" xr:uid="{00000000-0005-0000-0000-000063D60000}"/>
    <cellStyle name="Valuta 2 2 3" xfId="35476" xr:uid="{00000000-0005-0000-0000-000064D60000}"/>
    <cellStyle name="Valuta 2 2_AVA DVA EL" xfId="35477" xr:uid="{00000000-0005-0000-0000-000065D60000}"/>
    <cellStyle name="Valuta 2 3" xfId="35478" xr:uid="{00000000-0005-0000-0000-000066D60000}"/>
    <cellStyle name="Valuta 2 4" xfId="53146" xr:uid="{00000000-0005-0000-0000-000067D60000}"/>
    <cellStyle name="Valuta 2_AVA DVA EL" xfId="35479" xr:uid="{00000000-0005-0000-0000-000068D60000}"/>
    <cellStyle name="Valuta 3" xfId="11928" xr:uid="{00000000-0005-0000-0000-000069D60000}"/>
    <cellStyle name="Valuta 3 2" xfId="35480" xr:uid="{00000000-0005-0000-0000-00006AD60000}"/>
    <cellStyle name="Valuta 3 2 2" xfId="35481" xr:uid="{00000000-0005-0000-0000-00006BD60000}"/>
    <cellStyle name="Valuta 3 2 3" xfId="35482" xr:uid="{00000000-0005-0000-0000-00006CD60000}"/>
    <cellStyle name="Valuta 3 2_AVA DVA EL" xfId="35483" xr:uid="{00000000-0005-0000-0000-00006DD60000}"/>
    <cellStyle name="Valuta 3 3" xfId="35484" xr:uid="{00000000-0005-0000-0000-00006ED60000}"/>
    <cellStyle name="Valuta 3 4" xfId="53147" xr:uid="{00000000-0005-0000-0000-00006FD60000}"/>
    <cellStyle name="Valuta 3_AVA DVA EL" xfId="35485" xr:uid="{00000000-0005-0000-0000-000070D60000}"/>
    <cellStyle name="Valuta 4" xfId="35486" xr:uid="{00000000-0005-0000-0000-000071D60000}"/>
    <cellStyle name="Valuta 4 2" xfId="35487" xr:uid="{00000000-0005-0000-0000-000072D60000}"/>
    <cellStyle name="Valuta 4 3" xfId="35488" xr:uid="{00000000-0005-0000-0000-000073D60000}"/>
    <cellStyle name="Valuta 4 4" xfId="53148" xr:uid="{00000000-0005-0000-0000-000074D60000}"/>
    <cellStyle name="Valuta 4_AVA DVA EL" xfId="35489" xr:uid="{00000000-0005-0000-0000-000075D60000}"/>
    <cellStyle name="Varseltekst" xfId="36285" xr:uid="{00000000-0005-0000-0000-000076D60000}"/>
    <cellStyle name="Varseltekst 2" xfId="11929" xr:uid="{00000000-0005-0000-0000-000077D60000}"/>
    <cellStyle name="Varseltekst 2 2" xfId="35490" xr:uid="{00000000-0005-0000-0000-000078D60000}"/>
    <cellStyle name="Varseltekst 2 2 2" xfId="35491" xr:uid="{00000000-0005-0000-0000-000079D60000}"/>
    <cellStyle name="Varseltekst 2 2 3" xfId="35492" xr:uid="{00000000-0005-0000-0000-00007AD60000}"/>
    <cellStyle name="Varseltekst 2 2 4" xfId="40234" xr:uid="{00000000-0005-0000-0000-00007BD60000}"/>
    <cellStyle name="Varseltekst 2 2_AVA DVA EL" xfId="35493" xr:uid="{00000000-0005-0000-0000-00007CD60000}"/>
    <cellStyle name="Varseltekst 2 3" xfId="40235" xr:uid="{00000000-0005-0000-0000-00007DD60000}"/>
    <cellStyle name="Varseltekst 2 4" xfId="53149" xr:uid="{00000000-0005-0000-0000-00007ED60000}"/>
    <cellStyle name="Varseltekst 2 5" xfId="53150" xr:uid="{00000000-0005-0000-0000-00007FD60000}"/>
    <cellStyle name="Varseltekst 2_A02" xfId="55763" xr:uid="{9FD359CF-65F4-4F96-B1E7-9DBC9A948CDA}"/>
    <cellStyle name="Varseltekst 3" xfId="35494" xr:uid="{00000000-0005-0000-0000-000081D60000}"/>
    <cellStyle name="Varseltekst 3 2" xfId="35495" xr:uid="{00000000-0005-0000-0000-000082D60000}"/>
    <cellStyle name="Varseltekst 3 3" xfId="40236" xr:uid="{00000000-0005-0000-0000-000083D60000}"/>
    <cellStyle name="Varseltekst 3_A02" xfId="55764" xr:uid="{B5CA453A-7834-4249-839C-A6B88C74602C}"/>
    <cellStyle name="Varseltekst 4" xfId="35496" xr:uid="{00000000-0005-0000-0000-000085D60000}"/>
    <cellStyle name="Varseltekst 4 2" xfId="35497" xr:uid="{00000000-0005-0000-0000-000086D60000}"/>
    <cellStyle name="Varseltekst 4 3" xfId="35498" xr:uid="{00000000-0005-0000-0000-000087D60000}"/>
    <cellStyle name="Varseltekst 4 4" xfId="40237" xr:uid="{00000000-0005-0000-0000-000088D60000}"/>
    <cellStyle name="Varseltekst 4_AVA DVA EL" xfId="35499" xr:uid="{00000000-0005-0000-0000-000089D60000}"/>
    <cellStyle name="Varseltekst 5" xfId="35500" xr:uid="{00000000-0005-0000-0000-00008AD60000}"/>
    <cellStyle name="Varseltekst 6" xfId="35501" xr:uid="{00000000-0005-0000-0000-00008BD60000}"/>
    <cellStyle name="Varseltekst 7" xfId="53151" xr:uid="{00000000-0005-0000-0000-00008CD60000}"/>
    <cellStyle name="Varseltekst_4Q16" xfId="53152" xr:uid="{00000000-0005-0000-0000-00008DD60000}"/>
    <cellStyle name="w" xfId="35502" xr:uid="{00000000-0005-0000-0000-00008ED60000}"/>
    <cellStyle name="w 2" xfId="35503" xr:uid="{00000000-0005-0000-0000-00008FD60000}"/>
    <cellStyle name="w 3" xfId="35504" xr:uid="{00000000-0005-0000-0000-000090D60000}"/>
    <cellStyle name="w_3. Chng in credit spreads" xfId="53153" xr:uid="{00000000-0005-0000-0000-000091D60000}"/>
    <cellStyle name="w_3. Chng in credit spreads 2" xfId="53154" xr:uid="{00000000-0005-0000-0000-000092D60000}"/>
    <cellStyle name="w_3. Chng in credit spreads_Månedsanalyse" xfId="53155" xr:uid="{00000000-0005-0000-0000-000093D60000}"/>
    <cellStyle name="w_7. Other MTM adjustments" xfId="53156" xr:uid="{00000000-0005-0000-0000-000094D60000}"/>
    <cellStyle name="w_7. Other MTM adjustments 2" xfId="53157" xr:uid="{00000000-0005-0000-0000-000095D60000}"/>
    <cellStyle name="w_7. Other MTM adjustments_Månedsanalyse" xfId="53158" xr:uid="{00000000-0005-0000-0000-000096D60000}"/>
    <cellStyle name="w_AVA DVA EL" xfId="35505" xr:uid="{00000000-0005-0000-0000-000097D60000}"/>
    <cellStyle name="w_Avkortning" xfId="53159" xr:uid="{00000000-0005-0000-0000-000098D60000}"/>
    <cellStyle name="w_Balanse bankkonsern" xfId="35506" xr:uid="{00000000-0005-0000-0000-000099D60000}"/>
    <cellStyle name="w_Balanse bankkonsern_Avkortning" xfId="53160" xr:uid="{00000000-0005-0000-0000-00009AD60000}"/>
    <cellStyle name="w_Balanse bankkonsern_Desember 2017" xfId="53161" xr:uid="{00000000-0005-0000-0000-00009BD60000}"/>
    <cellStyle name="w_Balanse bankkonsern_Note Bank" xfId="53162" xr:uid="{00000000-0005-0000-0000-00009CD60000}"/>
    <cellStyle name="w_Balanse bankkonsern_Note Bankkonsern" xfId="53163" xr:uid="{00000000-0005-0000-0000-00009DD60000}"/>
    <cellStyle name="w_Balanse bankkonsern_September 2017" xfId="53164" xr:uid="{00000000-0005-0000-0000-00009ED60000}"/>
    <cellStyle name="w_Desember 2017" xfId="53165" xr:uid="{00000000-0005-0000-0000-00009FD60000}"/>
    <cellStyle name="w_Juni 2017" xfId="35507" xr:uid="{00000000-0005-0000-0000-0000A0D60000}"/>
    <cellStyle name="w_Juni 2017_Avkortning" xfId="53166" xr:uid="{00000000-0005-0000-0000-0000A1D60000}"/>
    <cellStyle name="w_Juni 2017_Desember 2017" xfId="53167" xr:uid="{00000000-0005-0000-0000-0000A2D60000}"/>
    <cellStyle name="w_Manuell input" xfId="53168" xr:uid="{00000000-0005-0000-0000-0000A4D60000}"/>
    <cellStyle name="w_Manuell input_Månedsanalyse" xfId="53169" xr:uid="{00000000-0005-0000-0000-0000A5D60000}"/>
    <cellStyle name="w_Månedsanalyse" xfId="53170" xr:uid="{00000000-0005-0000-0000-0000A3D60000}"/>
    <cellStyle name="w_Note Bank" xfId="53171" xr:uid="{00000000-0005-0000-0000-0000A6D60000}"/>
    <cellStyle name="w_Note Bankkonsern" xfId="53172" xr:uid="{00000000-0005-0000-0000-0000A7D60000}"/>
    <cellStyle name="w_Results &amp; key fig." xfId="53173" xr:uid="{00000000-0005-0000-0000-0000A8D60000}"/>
    <cellStyle name="w_SAP data_link" xfId="53174" xr:uid="{00000000-0005-0000-0000-0000A9D60000}"/>
    <cellStyle name="w_SAP data_link 2" xfId="53175" xr:uid="{00000000-0005-0000-0000-0000AAD60000}"/>
    <cellStyle name="w_SAP data_link_Månedsanalyse" xfId="53176" xr:uid="{00000000-0005-0000-0000-0000ABD60000}"/>
    <cellStyle name="w_September 2017" xfId="53177" xr:uid="{00000000-0005-0000-0000-0000ACD60000}"/>
    <cellStyle name="w_September 2017_1" xfId="53178" xr:uid="{00000000-0005-0000-0000-0000ADD60000}"/>
    <cellStyle name="Warburg" xfId="35508" xr:uid="{00000000-0005-0000-0000-0000B0D60000}"/>
    <cellStyle name="Warburg 2" xfId="35509" xr:uid="{00000000-0005-0000-0000-0000B1D60000}"/>
    <cellStyle name="Warburg 3" xfId="35510" xr:uid="{00000000-0005-0000-0000-0000B2D60000}"/>
    <cellStyle name="Warburg_AVA DVA EL" xfId="35511" xr:uid="{00000000-0005-0000-0000-0000B3D60000}"/>
    <cellStyle name="Warning Text" xfId="11930" xr:uid="{00000000-0005-0000-0000-0000B4D60000}"/>
    <cellStyle name="Warning Text 10" xfId="11931" xr:uid="{00000000-0005-0000-0000-0000B5D60000}"/>
    <cellStyle name="Warning Text 2" xfId="11932" xr:uid="{00000000-0005-0000-0000-0000B6D60000}"/>
    <cellStyle name="Warning Text 2 2" xfId="11933" xr:uid="{00000000-0005-0000-0000-0000B7D60000}"/>
    <cellStyle name="Warning Text 2 2 2" xfId="35512" xr:uid="{00000000-0005-0000-0000-0000B8D60000}"/>
    <cellStyle name="Warning Text 2 2 2 2" xfId="35513" xr:uid="{00000000-0005-0000-0000-0000B9D60000}"/>
    <cellStyle name="Warning Text 2 2 2 3" xfId="35514" xr:uid="{00000000-0005-0000-0000-0000BAD60000}"/>
    <cellStyle name="Warning Text 2 2 2_AVA DVA EL" xfId="35515" xr:uid="{00000000-0005-0000-0000-0000BBD60000}"/>
    <cellStyle name="Warning Text 2 2 3" xfId="35516" xr:uid="{00000000-0005-0000-0000-0000BCD60000}"/>
    <cellStyle name="Warning Text 2 2 3 2" xfId="35517" xr:uid="{00000000-0005-0000-0000-0000BDD60000}"/>
    <cellStyle name="Warning Text 2 2 3 3" xfId="35518" xr:uid="{00000000-0005-0000-0000-0000BED60000}"/>
    <cellStyle name="Warning Text 2 2 3_AVA DVA EL" xfId="35519" xr:uid="{00000000-0005-0000-0000-0000BFD60000}"/>
    <cellStyle name="Warning Text 2 2 4" xfId="35520" xr:uid="{00000000-0005-0000-0000-0000C0D60000}"/>
    <cellStyle name="Warning Text 2 2 4 2" xfId="35521" xr:uid="{00000000-0005-0000-0000-0000C1D60000}"/>
    <cellStyle name="Warning Text 2 2 4 3" xfId="35522" xr:uid="{00000000-0005-0000-0000-0000C2D60000}"/>
    <cellStyle name="Warning Text 2 2 4_AVA DVA EL" xfId="35523" xr:uid="{00000000-0005-0000-0000-0000C3D60000}"/>
    <cellStyle name="Warning Text 2 2 5" xfId="35524" xr:uid="{00000000-0005-0000-0000-0000C4D60000}"/>
    <cellStyle name="Warning Text 2 2 5 2" xfId="35525" xr:uid="{00000000-0005-0000-0000-0000C5D60000}"/>
    <cellStyle name="Warning Text 2 2 5 3" xfId="35526" xr:uid="{00000000-0005-0000-0000-0000C6D60000}"/>
    <cellStyle name="Warning Text 2 2 5_AVA DVA EL" xfId="35527" xr:uid="{00000000-0005-0000-0000-0000C7D60000}"/>
    <cellStyle name="Warning Text 2 2 6" xfId="35528" xr:uid="{00000000-0005-0000-0000-0000C8D60000}"/>
    <cellStyle name="Warning Text 2 2 6 2" xfId="35529" xr:uid="{00000000-0005-0000-0000-0000C9D60000}"/>
    <cellStyle name="Warning Text 2 2 6 3" xfId="35530" xr:uid="{00000000-0005-0000-0000-0000CAD60000}"/>
    <cellStyle name="Warning Text 2 2 6_AVA DVA EL" xfId="35531" xr:uid="{00000000-0005-0000-0000-0000CBD60000}"/>
    <cellStyle name="Warning Text 2 2 7" xfId="35532" xr:uid="{00000000-0005-0000-0000-0000CCD60000}"/>
    <cellStyle name="Warning Text 2 2_AVA DVA EL" xfId="35533" xr:uid="{00000000-0005-0000-0000-0000CDD60000}"/>
    <cellStyle name="Warning Text 2 3" xfId="35534" xr:uid="{00000000-0005-0000-0000-0000CED60000}"/>
    <cellStyle name="Warning Text 2 3 2" xfId="35535" xr:uid="{00000000-0005-0000-0000-0000CFD60000}"/>
    <cellStyle name="Warning Text 2 3 3" xfId="35536" xr:uid="{00000000-0005-0000-0000-0000D0D60000}"/>
    <cellStyle name="Warning Text 2 3_AVA DVA EL" xfId="35537" xr:uid="{00000000-0005-0000-0000-0000D1D60000}"/>
    <cellStyle name="Warning Text 2 4" xfId="35538" xr:uid="{00000000-0005-0000-0000-0000D2D60000}"/>
    <cellStyle name="Warning Text 2 4 2" xfId="35539" xr:uid="{00000000-0005-0000-0000-0000D3D60000}"/>
    <cellStyle name="Warning Text 2 4 3" xfId="35540" xr:uid="{00000000-0005-0000-0000-0000D4D60000}"/>
    <cellStyle name="Warning Text 2 4_AVA DVA EL" xfId="35541" xr:uid="{00000000-0005-0000-0000-0000D5D60000}"/>
    <cellStyle name="Warning Text 2 5" xfId="35542" xr:uid="{00000000-0005-0000-0000-0000D6D60000}"/>
    <cellStyle name="Warning Text 2 6" xfId="53179" xr:uid="{00000000-0005-0000-0000-0000D7D60000}"/>
    <cellStyle name="Warning Text 2_4Q16" xfId="35543" xr:uid="{00000000-0005-0000-0000-0000D8D60000}"/>
    <cellStyle name="Warning Text 3" xfId="11934" xr:uid="{00000000-0005-0000-0000-0000D9D60000}"/>
    <cellStyle name="Warning Text 3 2" xfId="35544" xr:uid="{00000000-0005-0000-0000-0000DAD60000}"/>
    <cellStyle name="Warning Text 3 3" xfId="35545" xr:uid="{00000000-0005-0000-0000-0000DBD60000}"/>
    <cellStyle name="Warning Text 3_AVA DVA EL" xfId="35546" xr:uid="{00000000-0005-0000-0000-0000DCD60000}"/>
    <cellStyle name="Warning Text 4" xfId="11935" xr:uid="{00000000-0005-0000-0000-0000DDD60000}"/>
    <cellStyle name="Warning Text 4 2" xfId="35547" xr:uid="{00000000-0005-0000-0000-0000DED60000}"/>
    <cellStyle name="Warning Text 4 2 2" xfId="35548" xr:uid="{00000000-0005-0000-0000-0000DFD60000}"/>
    <cellStyle name="Warning Text 4 2 3" xfId="35549" xr:uid="{00000000-0005-0000-0000-0000E0D60000}"/>
    <cellStyle name="Warning Text 4 2_AVA DVA EL" xfId="35550" xr:uid="{00000000-0005-0000-0000-0000E1D60000}"/>
    <cellStyle name="Warning Text 4 3" xfId="35551" xr:uid="{00000000-0005-0000-0000-0000E2D60000}"/>
    <cellStyle name="Warning Text 4 3 2" xfId="35552" xr:uid="{00000000-0005-0000-0000-0000E3D60000}"/>
    <cellStyle name="Warning Text 4 3 3" xfId="35553" xr:uid="{00000000-0005-0000-0000-0000E4D60000}"/>
    <cellStyle name="Warning Text 4 3_AVA DVA EL" xfId="35554" xr:uid="{00000000-0005-0000-0000-0000E5D60000}"/>
    <cellStyle name="Warning Text 4 4" xfId="35555" xr:uid="{00000000-0005-0000-0000-0000E6D60000}"/>
    <cellStyle name="Warning Text 4 5" xfId="35556" xr:uid="{00000000-0005-0000-0000-0000E7D60000}"/>
    <cellStyle name="Warning Text 4_AVA DVA EL" xfId="35557" xr:uid="{00000000-0005-0000-0000-0000E8D60000}"/>
    <cellStyle name="Warning Text 5" xfId="11936" xr:uid="{00000000-0005-0000-0000-0000E9D60000}"/>
    <cellStyle name="Warning Text 5 2" xfId="35558" xr:uid="{00000000-0005-0000-0000-0000EAD60000}"/>
    <cellStyle name="Warning Text 5 3" xfId="35559" xr:uid="{00000000-0005-0000-0000-0000EBD60000}"/>
    <cellStyle name="Warning Text 5_AVA DVA EL" xfId="35560" xr:uid="{00000000-0005-0000-0000-0000ECD60000}"/>
    <cellStyle name="Warning Text 6" xfId="11937" xr:uid="{00000000-0005-0000-0000-0000EDD60000}"/>
    <cellStyle name="Warning Text 6 2" xfId="35561" xr:uid="{00000000-0005-0000-0000-0000EED60000}"/>
    <cellStyle name="Warning Text 6 3" xfId="35562" xr:uid="{00000000-0005-0000-0000-0000EFD60000}"/>
    <cellStyle name="Warning Text 6_AVA DVA EL" xfId="35563" xr:uid="{00000000-0005-0000-0000-0000F0D60000}"/>
    <cellStyle name="Warning Text 7" xfId="11938" xr:uid="{00000000-0005-0000-0000-0000F1D60000}"/>
    <cellStyle name="Warning Text 8" xfId="11939" xr:uid="{00000000-0005-0000-0000-0000F2D60000}"/>
    <cellStyle name="Warning Text 9" xfId="11940" xr:uid="{00000000-0005-0000-0000-0000F3D60000}"/>
    <cellStyle name="Warning Text_4Q16" xfId="35564" xr:uid="{00000000-0005-0000-0000-0000F4D60000}"/>
    <cellStyle name="Währung [0]_050526 Ratios Denmark without banks" xfId="11941" xr:uid="{00000000-0005-0000-0000-0000AED60000}"/>
    <cellStyle name="Währung_050526 Ratios Denmark without banks" xfId="11942" xr:uid="{00000000-0005-0000-0000-0000AFD60000}"/>
    <cellStyle name="Year" xfId="11943" xr:uid="{00000000-0005-0000-0000-0000F5D60000}"/>
    <cellStyle name="Year 10" xfId="36946" xr:uid="{00000000-0005-0000-0000-0000F6D60000}"/>
    <cellStyle name="Year 2" xfId="11944" xr:uid="{00000000-0005-0000-0000-0000F7D60000}"/>
    <cellStyle name="Year 2 2" xfId="11945" xr:uid="{00000000-0005-0000-0000-0000F8D60000}"/>
    <cellStyle name="Year 2 2 2" xfId="11946" xr:uid="{00000000-0005-0000-0000-0000F9D60000}"/>
    <cellStyle name="Year 2 2 2 2" xfId="53180" xr:uid="{00000000-0005-0000-0000-0000FAD60000}"/>
    <cellStyle name="Year 2 2 3" xfId="11947" xr:uid="{00000000-0005-0000-0000-0000FBD60000}"/>
    <cellStyle name="Year 2 2 4" xfId="11948" xr:uid="{00000000-0005-0000-0000-0000FCD60000}"/>
    <cellStyle name="Year 2 2 5" xfId="11949" xr:uid="{00000000-0005-0000-0000-0000FDD60000}"/>
    <cellStyle name="Year 2 2 6" xfId="11950" xr:uid="{00000000-0005-0000-0000-0000FED60000}"/>
    <cellStyle name="Year 2 2 7" xfId="11951" xr:uid="{00000000-0005-0000-0000-0000FFD60000}"/>
    <cellStyle name="Year 2 2 8" xfId="36795" xr:uid="{00000000-0005-0000-0000-000000D70000}"/>
    <cellStyle name="Year 2 2_3. Chng in credit spreads" xfId="53181" xr:uid="{00000000-0005-0000-0000-000001D70000}"/>
    <cellStyle name="Year 2 3" xfId="11952" xr:uid="{00000000-0005-0000-0000-000002D70000}"/>
    <cellStyle name="Year 2 3 2" xfId="11953" xr:uid="{00000000-0005-0000-0000-000003D70000}"/>
    <cellStyle name="Year 2 3 2 2" xfId="53182" xr:uid="{00000000-0005-0000-0000-000004D70000}"/>
    <cellStyle name="Year 2 3 3" xfId="11954" xr:uid="{00000000-0005-0000-0000-000005D70000}"/>
    <cellStyle name="Year 2 3 4" xfId="11955" xr:uid="{00000000-0005-0000-0000-000006D70000}"/>
    <cellStyle name="Year 2 3 5" xfId="11956" xr:uid="{00000000-0005-0000-0000-000007D70000}"/>
    <cellStyle name="Year 2 3 6" xfId="11957" xr:uid="{00000000-0005-0000-0000-000008D70000}"/>
    <cellStyle name="Year 2 3 7" xfId="11958" xr:uid="{00000000-0005-0000-0000-000009D70000}"/>
    <cellStyle name="Year 2 3 8" xfId="36549" xr:uid="{00000000-0005-0000-0000-00000AD70000}"/>
    <cellStyle name="Year 2 3 9" xfId="36777" xr:uid="{00000000-0005-0000-0000-00000BD70000}"/>
    <cellStyle name="Year 2 3_3. Chng in credit spreads" xfId="53183" xr:uid="{00000000-0005-0000-0000-00000CD70000}"/>
    <cellStyle name="Year 2 4" xfId="11959" xr:uid="{00000000-0005-0000-0000-00000DD70000}"/>
    <cellStyle name="Year 2 4 2" xfId="11960" xr:uid="{00000000-0005-0000-0000-00000ED70000}"/>
    <cellStyle name="Year 2 4 3" xfId="11961" xr:uid="{00000000-0005-0000-0000-00000FD70000}"/>
    <cellStyle name="Year 2 4 4" xfId="11962" xr:uid="{00000000-0005-0000-0000-000010D70000}"/>
    <cellStyle name="Year 2 4 5" xfId="11963" xr:uid="{00000000-0005-0000-0000-000011D70000}"/>
    <cellStyle name="Year 2 4 6" xfId="11964" xr:uid="{00000000-0005-0000-0000-000012D70000}"/>
    <cellStyle name="Year 2 4 7" xfId="11965" xr:uid="{00000000-0005-0000-0000-000013D70000}"/>
    <cellStyle name="Year 2 4_CR4_19" xfId="11966" xr:uid="{00000000-0005-0000-0000-000014D70000}"/>
    <cellStyle name="Year 2 5" xfId="11967" xr:uid="{00000000-0005-0000-0000-000015D70000}"/>
    <cellStyle name="Year 2 5 2" xfId="11968" xr:uid="{00000000-0005-0000-0000-000016D70000}"/>
    <cellStyle name="Year 2 5 3" xfId="11969" xr:uid="{00000000-0005-0000-0000-000017D70000}"/>
    <cellStyle name="Year 2 5 4" xfId="11970" xr:uid="{00000000-0005-0000-0000-000018D70000}"/>
    <cellStyle name="Year 2 5 5" xfId="11971" xr:uid="{00000000-0005-0000-0000-000019D70000}"/>
    <cellStyle name="Year 2 5 6" xfId="11972" xr:uid="{00000000-0005-0000-0000-00001AD70000}"/>
    <cellStyle name="Year 2 5 7" xfId="11973" xr:uid="{00000000-0005-0000-0000-00001BD70000}"/>
    <cellStyle name="Year 2 5_CR4_19" xfId="11974" xr:uid="{00000000-0005-0000-0000-00001CD70000}"/>
    <cellStyle name="Year 2 6" xfId="11975" xr:uid="{00000000-0005-0000-0000-00001DD70000}"/>
    <cellStyle name="Year 2 6 2" xfId="11976" xr:uid="{00000000-0005-0000-0000-00001ED70000}"/>
    <cellStyle name="Year 2 6 3" xfId="11977" xr:uid="{00000000-0005-0000-0000-00001FD70000}"/>
    <cellStyle name="Year 2 6 4" xfId="11978" xr:uid="{00000000-0005-0000-0000-000020D70000}"/>
    <cellStyle name="Year 2 6 5" xfId="11979" xr:uid="{00000000-0005-0000-0000-000021D70000}"/>
    <cellStyle name="Year 2 6 6" xfId="11980" xr:uid="{00000000-0005-0000-0000-000022D70000}"/>
    <cellStyle name="Year 2 6 7" xfId="11981" xr:uid="{00000000-0005-0000-0000-000023D70000}"/>
    <cellStyle name="Year 2 6_CR4_19" xfId="11982" xr:uid="{00000000-0005-0000-0000-000024D70000}"/>
    <cellStyle name="Year 2 7" xfId="11983" xr:uid="{00000000-0005-0000-0000-000025D70000}"/>
    <cellStyle name="Year 2 7 2" xfId="11984" xr:uid="{00000000-0005-0000-0000-000026D70000}"/>
    <cellStyle name="Year 2 7 3" xfId="11985" xr:uid="{00000000-0005-0000-0000-000027D70000}"/>
    <cellStyle name="Year 2 7 4" xfId="11986" xr:uid="{00000000-0005-0000-0000-000028D70000}"/>
    <cellStyle name="Year 2 7 5" xfId="11987" xr:uid="{00000000-0005-0000-0000-000029D70000}"/>
    <cellStyle name="Year 2 7 6" xfId="11988" xr:uid="{00000000-0005-0000-0000-00002AD70000}"/>
    <cellStyle name="Year 2 7_CR4_19" xfId="11989" xr:uid="{00000000-0005-0000-0000-00002BD70000}"/>
    <cellStyle name="Year 2 8" xfId="36027" xr:uid="{00000000-0005-0000-0000-00002CD70000}"/>
    <cellStyle name="Year 2 9" xfId="36947" xr:uid="{00000000-0005-0000-0000-00002DD70000}"/>
    <cellStyle name="Year 2_3. Chng in credit spreads" xfId="53184" xr:uid="{00000000-0005-0000-0000-00002ED70000}"/>
    <cellStyle name="Year 3" xfId="11990" xr:uid="{00000000-0005-0000-0000-00002FD70000}"/>
    <cellStyle name="Year 3 2" xfId="11991" xr:uid="{00000000-0005-0000-0000-000030D70000}"/>
    <cellStyle name="Year 3 2 2" xfId="35565" xr:uid="{00000000-0005-0000-0000-000031D70000}"/>
    <cellStyle name="Year 3 2 2 2" xfId="53185" xr:uid="{00000000-0005-0000-0000-000032D70000}"/>
    <cellStyle name="Year 3 2 3" xfId="35566" xr:uid="{00000000-0005-0000-0000-000033D70000}"/>
    <cellStyle name="Year 3 2_3. Chng in credit spreads" xfId="53186" xr:uid="{00000000-0005-0000-0000-000034D70000}"/>
    <cellStyle name="Year 3 3" xfId="11992" xr:uid="{00000000-0005-0000-0000-000035D70000}"/>
    <cellStyle name="Year 3 3 2" xfId="53187" xr:uid="{00000000-0005-0000-0000-000036D70000}"/>
    <cellStyle name="Year 3 4" xfId="11993" xr:uid="{00000000-0005-0000-0000-000037D70000}"/>
    <cellStyle name="Year 3 5" xfId="11994" xr:uid="{00000000-0005-0000-0000-000038D70000}"/>
    <cellStyle name="Year 3 6" xfId="11995" xr:uid="{00000000-0005-0000-0000-000039D70000}"/>
    <cellStyle name="Year 3 7" xfId="11996" xr:uid="{00000000-0005-0000-0000-00003AD70000}"/>
    <cellStyle name="Year 3 8" xfId="36794" xr:uid="{00000000-0005-0000-0000-00003BD70000}"/>
    <cellStyle name="Year 3_3. Chng in credit spreads" xfId="53188" xr:uid="{00000000-0005-0000-0000-00003CD70000}"/>
    <cellStyle name="Year 4" xfId="11997" xr:uid="{00000000-0005-0000-0000-00003DD70000}"/>
    <cellStyle name="Year 4 2" xfId="11998" xr:uid="{00000000-0005-0000-0000-00003ED70000}"/>
    <cellStyle name="Year 4 2 2" xfId="53189" xr:uid="{00000000-0005-0000-0000-00003FD70000}"/>
    <cellStyle name="Year 4 3" xfId="11999" xr:uid="{00000000-0005-0000-0000-000040D70000}"/>
    <cellStyle name="Year 4 4" xfId="12000" xr:uid="{00000000-0005-0000-0000-000041D70000}"/>
    <cellStyle name="Year 4 5" xfId="12001" xr:uid="{00000000-0005-0000-0000-000042D70000}"/>
    <cellStyle name="Year 4 6" xfId="12002" xr:uid="{00000000-0005-0000-0000-000043D70000}"/>
    <cellStyle name="Year 4 7" xfId="12003" xr:uid="{00000000-0005-0000-0000-000044D70000}"/>
    <cellStyle name="Year 4 8" xfId="36548" xr:uid="{00000000-0005-0000-0000-000045D70000}"/>
    <cellStyle name="Year 4 9" xfId="36776" xr:uid="{00000000-0005-0000-0000-000046D70000}"/>
    <cellStyle name="Year 4_3. Chng in credit spreads" xfId="53190" xr:uid="{00000000-0005-0000-0000-000047D70000}"/>
    <cellStyle name="Year 5" xfId="12004" xr:uid="{00000000-0005-0000-0000-000048D70000}"/>
    <cellStyle name="Year 5 2" xfId="12005" xr:uid="{00000000-0005-0000-0000-000049D70000}"/>
    <cellStyle name="Year 5 3" xfId="12006" xr:uid="{00000000-0005-0000-0000-00004AD70000}"/>
    <cellStyle name="Year 5 4" xfId="12007" xr:uid="{00000000-0005-0000-0000-00004BD70000}"/>
    <cellStyle name="Year 5 5" xfId="12008" xr:uid="{00000000-0005-0000-0000-00004CD70000}"/>
    <cellStyle name="Year 5 6" xfId="12009" xr:uid="{00000000-0005-0000-0000-00004DD70000}"/>
    <cellStyle name="Year 5 7" xfId="12010" xr:uid="{00000000-0005-0000-0000-00004ED70000}"/>
    <cellStyle name="Year 5_CR4_19" xfId="12011" xr:uid="{00000000-0005-0000-0000-00004FD70000}"/>
    <cellStyle name="Year 6" xfId="12012" xr:uid="{00000000-0005-0000-0000-000050D70000}"/>
    <cellStyle name="Year 6 2" xfId="12013" xr:uid="{00000000-0005-0000-0000-000051D70000}"/>
    <cellStyle name="Year 6 3" xfId="12014" xr:uid="{00000000-0005-0000-0000-000052D70000}"/>
    <cellStyle name="Year 6 4" xfId="12015" xr:uid="{00000000-0005-0000-0000-000053D70000}"/>
    <cellStyle name="Year 6 5" xfId="12016" xr:uid="{00000000-0005-0000-0000-000054D70000}"/>
    <cellStyle name="Year 6 6" xfId="12017" xr:uid="{00000000-0005-0000-0000-000055D70000}"/>
    <cellStyle name="Year 6 7" xfId="12018" xr:uid="{00000000-0005-0000-0000-000056D70000}"/>
    <cellStyle name="Year 6_CR4_19" xfId="12019" xr:uid="{00000000-0005-0000-0000-000057D70000}"/>
    <cellStyle name="Year 7" xfId="12020" xr:uid="{00000000-0005-0000-0000-000058D70000}"/>
    <cellStyle name="Year 7 2" xfId="12021" xr:uid="{00000000-0005-0000-0000-000059D70000}"/>
    <cellStyle name="Year 7 3" xfId="12022" xr:uid="{00000000-0005-0000-0000-00005AD70000}"/>
    <cellStyle name="Year 7 4" xfId="12023" xr:uid="{00000000-0005-0000-0000-00005BD70000}"/>
    <cellStyle name="Year 7 5" xfId="12024" xr:uid="{00000000-0005-0000-0000-00005CD70000}"/>
    <cellStyle name="Year 7 6" xfId="12025" xr:uid="{00000000-0005-0000-0000-00005DD70000}"/>
    <cellStyle name="Year 7 7" xfId="12026" xr:uid="{00000000-0005-0000-0000-00005ED70000}"/>
    <cellStyle name="Year 7_CR4_19" xfId="12027" xr:uid="{00000000-0005-0000-0000-00005FD70000}"/>
    <cellStyle name="Year 8" xfId="12028" xr:uid="{00000000-0005-0000-0000-000060D70000}"/>
    <cellStyle name="Year 8 2" xfId="12029" xr:uid="{00000000-0005-0000-0000-000061D70000}"/>
    <cellStyle name="Year 8 3" xfId="12030" xr:uid="{00000000-0005-0000-0000-000062D70000}"/>
    <cellStyle name="Year 8 4" xfId="12031" xr:uid="{00000000-0005-0000-0000-000063D70000}"/>
    <cellStyle name="Year 8 5" xfId="12032" xr:uid="{00000000-0005-0000-0000-000064D70000}"/>
    <cellStyle name="Year 8 6" xfId="12033" xr:uid="{00000000-0005-0000-0000-000065D70000}"/>
    <cellStyle name="Year 8_CR4_19" xfId="12034" xr:uid="{00000000-0005-0000-0000-000066D70000}"/>
    <cellStyle name="Year 9" xfId="36028" xr:uid="{00000000-0005-0000-0000-000067D70000}"/>
    <cellStyle name="Year_1" xfId="53191" xr:uid="{00000000-0005-0000-0000-000068D70000}"/>
    <cellStyle name="YearFormat" xfId="35567" xr:uid="{00000000-0005-0000-0000-000069D70000}"/>
    <cellStyle name="YearFormat 2" xfId="35568" xr:uid="{00000000-0005-0000-0000-00006AD70000}"/>
    <cellStyle name="YearFormat 3" xfId="35569" xr:uid="{00000000-0005-0000-0000-00006BD70000}"/>
    <cellStyle name="YearFormat 4" xfId="40238" xr:uid="{00000000-0005-0000-0000-00006CD70000}"/>
    <cellStyle name="YearFormat_AVA DVA EL" xfId="35570" xr:uid="{00000000-0005-0000-0000-00006DD70000}"/>
    <cellStyle name="Yen" xfId="35571" xr:uid="{00000000-0005-0000-0000-00006ED70000}"/>
    <cellStyle name="Yen 2" xfId="35572" xr:uid="{00000000-0005-0000-0000-00006FD70000}"/>
    <cellStyle name="Yen 3" xfId="35573" xr:uid="{00000000-0005-0000-0000-000070D70000}"/>
    <cellStyle name="Yen_AVA DVA EL" xfId="35574" xr:uid="{00000000-0005-0000-0000-000071D70000}"/>
    <cellStyle name="Złe" xfId="35575" xr:uid="{00000000-0005-0000-0000-000072D70000}"/>
    <cellStyle name="Złe 2" xfId="35576" xr:uid="{00000000-0005-0000-0000-000073D70000}"/>
    <cellStyle name="Złe 3" xfId="35577" xr:uid="{00000000-0005-0000-0000-000074D70000}"/>
    <cellStyle name="Złe_AVA DVA EL" xfId="35578" xr:uid="{00000000-0005-0000-0000-000075D70000}"/>
    <cellStyle name="Összesen" xfId="12035" xr:uid="{00000000-0005-0000-0000-0000DCBB0000}"/>
    <cellStyle name="Összesen 2" xfId="12036" xr:uid="{00000000-0005-0000-0000-0000DDBB0000}"/>
    <cellStyle name="Összesen 2 10" xfId="12037" xr:uid="{00000000-0005-0000-0000-0000DEBB0000}"/>
    <cellStyle name="Összesen 2 11" xfId="12038" xr:uid="{00000000-0005-0000-0000-0000DFBB0000}"/>
    <cellStyle name="Összesen 2 12" xfId="36796" xr:uid="{00000000-0005-0000-0000-0000E0BB0000}"/>
    <cellStyle name="Összesen 2 2" xfId="12039" xr:uid="{00000000-0005-0000-0000-0000E1BB0000}"/>
    <cellStyle name="Összesen 2 3" xfId="12040" xr:uid="{00000000-0005-0000-0000-0000E2BB0000}"/>
    <cellStyle name="Összesen 2 4" xfId="12041" xr:uid="{00000000-0005-0000-0000-0000E3BB0000}"/>
    <cellStyle name="Összesen 2 5" xfId="12042" xr:uid="{00000000-0005-0000-0000-0000E4BB0000}"/>
    <cellStyle name="Összesen 2 6" xfId="12043" xr:uid="{00000000-0005-0000-0000-0000E5BB0000}"/>
    <cellStyle name="Összesen 2 7" xfId="12044" xr:uid="{00000000-0005-0000-0000-0000E6BB0000}"/>
    <cellStyle name="Összesen 2 8" xfId="12045" xr:uid="{00000000-0005-0000-0000-0000E7BB0000}"/>
    <cellStyle name="Összesen 2 9" xfId="12046" xr:uid="{00000000-0005-0000-0000-0000E8BB0000}"/>
    <cellStyle name="Összesen 2_CR4_19" xfId="12047" xr:uid="{00000000-0005-0000-0000-0000E9BB0000}"/>
    <cellStyle name="Összesen 3" xfId="12048" xr:uid="{00000000-0005-0000-0000-0000EABB0000}"/>
    <cellStyle name="Összesen 3 10" xfId="12049" xr:uid="{00000000-0005-0000-0000-0000EBBB0000}"/>
    <cellStyle name="Összesen 3 11" xfId="12050" xr:uid="{00000000-0005-0000-0000-0000ECBB0000}"/>
    <cellStyle name="Összesen 3 12" xfId="36550" xr:uid="{00000000-0005-0000-0000-0000EDBB0000}"/>
    <cellStyle name="Összesen 3 13" xfId="36778" xr:uid="{00000000-0005-0000-0000-0000EEBB0000}"/>
    <cellStyle name="Összesen 3 2" xfId="12051" xr:uid="{00000000-0005-0000-0000-0000EFBB0000}"/>
    <cellStyle name="Összesen 3 3" xfId="12052" xr:uid="{00000000-0005-0000-0000-0000F0BB0000}"/>
    <cellStyle name="Összesen 3 4" xfId="12053" xr:uid="{00000000-0005-0000-0000-0000F1BB0000}"/>
    <cellStyle name="Összesen 3 5" xfId="12054" xr:uid="{00000000-0005-0000-0000-0000F2BB0000}"/>
    <cellStyle name="Összesen 3 6" xfId="12055" xr:uid="{00000000-0005-0000-0000-0000F3BB0000}"/>
    <cellStyle name="Összesen 3 7" xfId="12056" xr:uid="{00000000-0005-0000-0000-0000F4BB0000}"/>
    <cellStyle name="Összesen 3 8" xfId="12057" xr:uid="{00000000-0005-0000-0000-0000F5BB0000}"/>
    <cellStyle name="Összesen 3 9" xfId="12058" xr:uid="{00000000-0005-0000-0000-0000F6BB0000}"/>
    <cellStyle name="Összesen 3_CR4_19" xfId="12059" xr:uid="{00000000-0005-0000-0000-0000F7BB0000}"/>
    <cellStyle name="Összesen 4" xfId="12060" xr:uid="{00000000-0005-0000-0000-0000F8BB0000}"/>
    <cellStyle name="Összesen 4 10" xfId="12061" xr:uid="{00000000-0005-0000-0000-0000F9BB0000}"/>
    <cellStyle name="Összesen 4 11" xfId="12062" xr:uid="{00000000-0005-0000-0000-0000FABB0000}"/>
    <cellStyle name="Összesen 4 2" xfId="12063" xr:uid="{00000000-0005-0000-0000-0000FBBB0000}"/>
    <cellStyle name="Összesen 4 3" xfId="12064" xr:uid="{00000000-0005-0000-0000-0000FCBB0000}"/>
    <cellStyle name="Összesen 4 4" xfId="12065" xr:uid="{00000000-0005-0000-0000-0000FDBB0000}"/>
    <cellStyle name="Összesen 4 5" xfId="12066" xr:uid="{00000000-0005-0000-0000-0000FEBB0000}"/>
    <cellStyle name="Összesen 4 6" xfId="12067" xr:uid="{00000000-0005-0000-0000-0000FFBB0000}"/>
    <cellStyle name="Összesen 4 7" xfId="12068" xr:uid="{00000000-0005-0000-0000-000000BC0000}"/>
    <cellStyle name="Összesen 4 8" xfId="12069" xr:uid="{00000000-0005-0000-0000-000001BC0000}"/>
    <cellStyle name="Összesen 4 9" xfId="12070" xr:uid="{00000000-0005-0000-0000-000002BC0000}"/>
    <cellStyle name="Összesen 4_CR4_19" xfId="12071" xr:uid="{00000000-0005-0000-0000-000003BC0000}"/>
    <cellStyle name="Összesen 5" xfId="12072" xr:uid="{00000000-0005-0000-0000-000004BC0000}"/>
    <cellStyle name="Összesen 5 10" xfId="12073" xr:uid="{00000000-0005-0000-0000-000005BC0000}"/>
    <cellStyle name="Összesen 5 11" xfId="12074" xr:uid="{00000000-0005-0000-0000-000006BC0000}"/>
    <cellStyle name="Összesen 5 2" xfId="12075" xr:uid="{00000000-0005-0000-0000-000007BC0000}"/>
    <cellStyle name="Összesen 5 3" xfId="12076" xr:uid="{00000000-0005-0000-0000-000008BC0000}"/>
    <cellStyle name="Összesen 5 4" xfId="12077" xr:uid="{00000000-0005-0000-0000-000009BC0000}"/>
    <cellStyle name="Összesen 5 5" xfId="12078" xr:uid="{00000000-0005-0000-0000-00000ABC0000}"/>
    <cellStyle name="Összesen 5 6" xfId="12079" xr:uid="{00000000-0005-0000-0000-00000BBC0000}"/>
    <cellStyle name="Összesen 5 7" xfId="12080" xr:uid="{00000000-0005-0000-0000-00000CBC0000}"/>
    <cellStyle name="Összesen 5 8" xfId="12081" xr:uid="{00000000-0005-0000-0000-00000DBC0000}"/>
    <cellStyle name="Összesen 5 9" xfId="12082" xr:uid="{00000000-0005-0000-0000-00000EBC0000}"/>
    <cellStyle name="Összesen 5_CR4_19" xfId="12083" xr:uid="{00000000-0005-0000-0000-00000FBC0000}"/>
    <cellStyle name="Összesen 6" xfId="12084" xr:uid="{00000000-0005-0000-0000-000010BC0000}"/>
    <cellStyle name="Összesen 6 10" xfId="12085" xr:uid="{00000000-0005-0000-0000-000011BC0000}"/>
    <cellStyle name="Összesen 6 11" xfId="12086" xr:uid="{00000000-0005-0000-0000-000012BC0000}"/>
    <cellStyle name="Összesen 6 2" xfId="12087" xr:uid="{00000000-0005-0000-0000-000013BC0000}"/>
    <cellStyle name="Összesen 6 3" xfId="12088" xr:uid="{00000000-0005-0000-0000-000014BC0000}"/>
    <cellStyle name="Összesen 6 4" xfId="12089" xr:uid="{00000000-0005-0000-0000-000015BC0000}"/>
    <cellStyle name="Összesen 6 5" xfId="12090" xr:uid="{00000000-0005-0000-0000-000016BC0000}"/>
    <cellStyle name="Összesen 6 6" xfId="12091" xr:uid="{00000000-0005-0000-0000-000017BC0000}"/>
    <cellStyle name="Összesen 6 7" xfId="12092" xr:uid="{00000000-0005-0000-0000-000018BC0000}"/>
    <cellStyle name="Összesen 6 8" xfId="12093" xr:uid="{00000000-0005-0000-0000-000019BC0000}"/>
    <cellStyle name="Összesen 6 9" xfId="12094" xr:uid="{00000000-0005-0000-0000-00001ABC0000}"/>
    <cellStyle name="Összesen 6_CR4_19" xfId="12095" xr:uid="{00000000-0005-0000-0000-00001BBC0000}"/>
    <cellStyle name="Összesen 7" xfId="12096" xr:uid="{00000000-0005-0000-0000-00001CBC0000}"/>
    <cellStyle name="Összesen 7 10" xfId="12097" xr:uid="{00000000-0005-0000-0000-00001DBC0000}"/>
    <cellStyle name="Összesen 7 2" xfId="12098" xr:uid="{00000000-0005-0000-0000-00001EBC0000}"/>
    <cellStyle name="Összesen 7 3" xfId="12099" xr:uid="{00000000-0005-0000-0000-00001FBC0000}"/>
    <cellStyle name="Összesen 7 4" xfId="12100" xr:uid="{00000000-0005-0000-0000-000020BC0000}"/>
    <cellStyle name="Összesen 7 5" xfId="12101" xr:uid="{00000000-0005-0000-0000-000021BC0000}"/>
    <cellStyle name="Összesen 7 6" xfId="12102" xr:uid="{00000000-0005-0000-0000-000022BC0000}"/>
    <cellStyle name="Összesen 7 7" xfId="12103" xr:uid="{00000000-0005-0000-0000-000023BC0000}"/>
    <cellStyle name="Összesen 7 8" xfId="12104" xr:uid="{00000000-0005-0000-0000-000024BC0000}"/>
    <cellStyle name="Összesen 7 9" xfId="12105" xr:uid="{00000000-0005-0000-0000-000025BC0000}"/>
    <cellStyle name="Összesen 7_CR4_19" xfId="12106" xr:uid="{00000000-0005-0000-0000-000026BC0000}"/>
    <cellStyle name="Összesen 8" xfId="36447" xr:uid="{00000000-0005-0000-0000-000027BC0000}"/>
    <cellStyle name="Összesen_A02" xfId="55765" xr:uid="{2F4979C6-4F68-464D-ABE3-D803D4322912}"/>
    <cellStyle name="Акцент1" xfId="35579" xr:uid="{00000000-0005-0000-0000-000076D70000}"/>
    <cellStyle name="Акцент1 2" xfId="35580" xr:uid="{00000000-0005-0000-0000-000077D70000}"/>
    <cellStyle name="Акцент1 3" xfId="35581" xr:uid="{00000000-0005-0000-0000-000078D70000}"/>
    <cellStyle name="Акцент1_AVA DVA EL" xfId="35582" xr:uid="{00000000-0005-0000-0000-000079D70000}"/>
    <cellStyle name="Акцент2" xfId="35583" xr:uid="{00000000-0005-0000-0000-00007AD70000}"/>
    <cellStyle name="Акцент2 2" xfId="35584" xr:uid="{00000000-0005-0000-0000-00007BD70000}"/>
    <cellStyle name="Акцент2 3" xfId="35585" xr:uid="{00000000-0005-0000-0000-00007CD70000}"/>
    <cellStyle name="Акцент2_AVA DVA EL" xfId="35586" xr:uid="{00000000-0005-0000-0000-00007DD70000}"/>
    <cellStyle name="Акцент3" xfId="35587" xr:uid="{00000000-0005-0000-0000-00007ED70000}"/>
    <cellStyle name="Акцент3 2" xfId="35588" xr:uid="{00000000-0005-0000-0000-00007FD70000}"/>
    <cellStyle name="Акцент3 3" xfId="35589" xr:uid="{00000000-0005-0000-0000-000080D70000}"/>
    <cellStyle name="Акцент3_AVA DVA EL" xfId="35590" xr:uid="{00000000-0005-0000-0000-000081D70000}"/>
    <cellStyle name="Акцент4" xfId="35591" xr:uid="{00000000-0005-0000-0000-000082D70000}"/>
    <cellStyle name="Акцент4 2" xfId="35592" xr:uid="{00000000-0005-0000-0000-000083D70000}"/>
    <cellStyle name="Акцент4 3" xfId="35593" xr:uid="{00000000-0005-0000-0000-000084D70000}"/>
    <cellStyle name="Акцент4_AVA DVA EL" xfId="35594" xr:uid="{00000000-0005-0000-0000-000085D70000}"/>
    <cellStyle name="Акцент5" xfId="35595" xr:uid="{00000000-0005-0000-0000-000086D70000}"/>
    <cellStyle name="Акцент5 2" xfId="35596" xr:uid="{00000000-0005-0000-0000-000087D70000}"/>
    <cellStyle name="Акцент5 3" xfId="35597" xr:uid="{00000000-0005-0000-0000-000088D70000}"/>
    <cellStyle name="Акцент5_AVA DVA EL" xfId="35598" xr:uid="{00000000-0005-0000-0000-000089D70000}"/>
    <cellStyle name="Акцент6" xfId="35599" xr:uid="{00000000-0005-0000-0000-00008AD70000}"/>
    <cellStyle name="Акцент6 2" xfId="35600" xr:uid="{00000000-0005-0000-0000-00008BD70000}"/>
    <cellStyle name="Акцент6 3" xfId="35601" xr:uid="{00000000-0005-0000-0000-00008CD70000}"/>
    <cellStyle name="Акцент6_AVA DVA EL" xfId="35602" xr:uid="{00000000-0005-0000-0000-00008DD70000}"/>
    <cellStyle name="Ввод " xfId="35603" xr:uid="{00000000-0005-0000-0000-00008ED70000}"/>
    <cellStyle name="Ввод  2" xfId="35604" xr:uid="{00000000-0005-0000-0000-00008FD70000}"/>
    <cellStyle name="Ввод  3" xfId="35605" xr:uid="{00000000-0005-0000-0000-000090D70000}"/>
    <cellStyle name="Ввод  4" xfId="40239" xr:uid="{00000000-0005-0000-0000-000091D70000}"/>
    <cellStyle name="Ввод _AVA DVA EL" xfId="35606" xr:uid="{00000000-0005-0000-0000-000092D70000}"/>
    <cellStyle name="Вывод" xfId="35607" xr:uid="{00000000-0005-0000-0000-000093D70000}"/>
    <cellStyle name="Вывод 2" xfId="35608" xr:uid="{00000000-0005-0000-0000-000094D70000}"/>
    <cellStyle name="Вывод 3" xfId="35609" xr:uid="{00000000-0005-0000-0000-000095D70000}"/>
    <cellStyle name="Вывод_AVA DVA EL" xfId="35610" xr:uid="{00000000-0005-0000-0000-000096D70000}"/>
    <cellStyle name="Вычисление" xfId="35611" xr:uid="{00000000-0005-0000-0000-000097D70000}"/>
    <cellStyle name="Вычисление 2" xfId="35612" xr:uid="{00000000-0005-0000-0000-000098D70000}"/>
    <cellStyle name="Вычисление 3" xfId="35613" xr:uid="{00000000-0005-0000-0000-000099D70000}"/>
    <cellStyle name="Вычисление_AVA DVA EL" xfId="35614" xr:uid="{00000000-0005-0000-0000-00009AD70000}"/>
    <cellStyle name="Гиперссылка 2" xfId="35615" xr:uid="{00000000-0005-0000-0000-00009BD70000}"/>
    <cellStyle name="Гиперссылка 2 2" xfId="35616" xr:uid="{00000000-0005-0000-0000-00009CD70000}"/>
    <cellStyle name="Гиперссылка 2 3" xfId="35617" xr:uid="{00000000-0005-0000-0000-00009DD70000}"/>
    <cellStyle name="Гиперссылка 2_AVA DVA EL" xfId="35618" xr:uid="{00000000-0005-0000-0000-00009ED70000}"/>
    <cellStyle name="Заголовок 1" xfId="35619" xr:uid="{00000000-0005-0000-0000-00009FD70000}"/>
    <cellStyle name="Заголовок 1 2" xfId="35620" xr:uid="{00000000-0005-0000-0000-0000A0D70000}"/>
    <cellStyle name="Заголовок 1 3" xfId="35621" xr:uid="{00000000-0005-0000-0000-0000A1D70000}"/>
    <cellStyle name="Заголовок 1_AVA DVA EL" xfId="35622" xr:uid="{00000000-0005-0000-0000-0000A2D70000}"/>
    <cellStyle name="Заголовок 2" xfId="35623" xr:uid="{00000000-0005-0000-0000-0000A3D70000}"/>
    <cellStyle name="Заголовок 2 2" xfId="35624" xr:uid="{00000000-0005-0000-0000-0000A4D70000}"/>
    <cellStyle name="Заголовок 2 3" xfId="35625" xr:uid="{00000000-0005-0000-0000-0000A5D70000}"/>
    <cellStyle name="Заголовок 2_AVA DVA EL" xfId="35626" xr:uid="{00000000-0005-0000-0000-0000A6D70000}"/>
    <cellStyle name="Заголовок 3" xfId="35627" xr:uid="{00000000-0005-0000-0000-0000A7D70000}"/>
    <cellStyle name="Заголовок 3 2" xfId="35628" xr:uid="{00000000-0005-0000-0000-0000A8D70000}"/>
    <cellStyle name="Заголовок 3 3" xfId="35629" xr:uid="{00000000-0005-0000-0000-0000A9D70000}"/>
    <cellStyle name="Заголовок 3_AVA DVA EL" xfId="35630" xr:uid="{00000000-0005-0000-0000-0000AAD70000}"/>
    <cellStyle name="Заголовок 4" xfId="35631" xr:uid="{00000000-0005-0000-0000-0000ABD70000}"/>
    <cellStyle name="Заголовок 4 2" xfId="35632" xr:uid="{00000000-0005-0000-0000-0000ACD70000}"/>
    <cellStyle name="Заголовок 4 3" xfId="35633" xr:uid="{00000000-0005-0000-0000-0000ADD70000}"/>
    <cellStyle name="Заголовок 4_AVA DVA EL" xfId="35634" xr:uid="{00000000-0005-0000-0000-0000AED70000}"/>
    <cellStyle name="Итог" xfId="35635" xr:uid="{00000000-0005-0000-0000-0000AFD70000}"/>
    <cellStyle name="Итог 2" xfId="35636" xr:uid="{00000000-0005-0000-0000-0000B0D70000}"/>
    <cellStyle name="Итог 3" xfId="35637" xr:uid="{00000000-0005-0000-0000-0000B1D70000}"/>
    <cellStyle name="Итог_AVA DVA EL" xfId="35638" xr:uid="{00000000-0005-0000-0000-0000B2D70000}"/>
    <cellStyle name="Контрольная ячейка" xfId="35639" xr:uid="{00000000-0005-0000-0000-0000B3D70000}"/>
    <cellStyle name="Контрольная ячейка 2" xfId="35640" xr:uid="{00000000-0005-0000-0000-0000B4D70000}"/>
    <cellStyle name="Контрольная ячейка 3" xfId="35641" xr:uid="{00000000-0005-0000-0000-0000B5D70000}"/>
    <cellStyle name="Контрольная ячейка_AVA DVA EL" xfId="35642" xr:uid="{00000000-0005-0000-0000-0000B6D70000}"/>
    <cellStyle name="Название" xfId="35643" xr:uid="{00000000-0005-0000-0000-0000B7D70000}"/>
    <cellStyle name="Название 2" xfId="35644" xr:uid="{00000000-0005-0000-0000-0000B8D70000}"/>
    <cellStyle name="Название 3" xfId="35645" xr:uid="{00000000-0005-0000-0000-0000B9D70000}"/>
    <cellStyle name="Название_AVA DVA EL" xfId="35646" xr:uid="{00000000-0005-0000-0000-0000BAD70000}"/>
    <cellStyle name="Нейтральный" xfId="35647" xr:uid="{00000000-0005-0000-0000-0000BBD70000}"/>
    <cellStyle name="Нейтральный 2" xfId="35648" xr:uid="{00000000-0005-0000-0000-0000BCD70000}"/>
    <cellStyle name="Нейтральный 3" xfId="35649" xr:uid="{00000000-0005-0000-0000-0000BDD70000}"/>
    <cellStyle name="Нейтральный_AVA DVA EL" xfId="35650" xr:uid="{00000000-0005-0000-0000-0000BED70000}"/>
    <cellStyle name="Обычный 2" xfId="40240" xr:uid="{00000000-0005-0000-0000-0000BFD70000}"/>
    <cellStyle name="Обычный_Книга2" xfId="35651" xr:uid="{00000000-0005-0000-0000-0000C0D70000}"/>
    <cellStyle name="Плохой" xfId="35652" xr:uid="{00000000-0005-0000-0000-0000C1D70000}"/>
    <cellStyle name="Плохой 2" xfId="35653" xr:uid="{00000000-0005-0000-0000-0000C2D70000}"/>
    <cellStyle name="Плохой 3" xfId="35654" xr:uid="{00000000-0005-0000-0000-0000C3D70000}"/>
    <cellStyle name="Плохой_AVA DVA EL" xfId="35655" xr:uid="{00000000-0005-0000-0000-0000C4D70000}"/>
    <cellStyle name="Пояснение" xfId="35656" xr:uid="{00000000-0005-0000-0000-0000C5D70000}"/>
    <cellStyle name="Пояснение 2" xfId="35657" xr:uid="{00000000-0005-0000-0000-0000C6D70000}"/>
    <cellStyle name="Пояснение 3" xfId="35658" xr:uid="{00000000-0005-0000-0000-0000C7D70000}"/>
    <cellStyle name="Пояснение_AVA DVA EL" xfId="35659" xr:uid="{00000000-0005-0000-0000-0000C8D70000}"/>
    <cellStyle name="Примечание" xfId="35660" xr:uid="{00000000-0005-0000-0000-0000C9D70000}"/>
    <cellStyle name="Примечание 2" xfId="35661" xr:uid="{00000000-0005-0000-0000-0000CAD70000}"/>
    <cellStyle name="Примечание 3" xfId="35662" xr:uid="{00000000-0005-0000-0000-0000CBD70000}"/>
    <cellStyle name="Примечание 4" xfId="53192" xr:uid="{00000000-0005-0000-0000-0000CCD70000}"/>
    <cellStyle name="Примечание_AVA DVA EL" xfId="35663" xr:uid="{00000000-0005-0000-0000-0000CDD70000}"/>
    <cellStyle name="Связанная ячейка" xfId="35664" xr:uid="{00000000-0005-0000-0000-0000CED70000}"/>
    <cellStyle name="Связанная ячейка 2" xfId="35665" xr:uid="{00000000-0005-0000-0000-0000CFD70000}"/>
    <cellStyle name="Связанная ячейка 3" xfId="35666" xr:uid="{00000000-0005-0000-0000-0000D0D70000}"/>
    <cellStyle name="Связанная ячейка_AVA DVA EL" xfId="35667" xr:uid="{00000000-0005-0000-0000-0000D1D70000}"/>
    <cellStyle name="Текст предупреждения" xfId="35668" xr:uid="{00000000-0005-0000-0000-0000D2D70000}"/>
    <cellStyle name="Текст предупреждения 2" xfId="35669" xr:uid="{00000000-0005-0000-0000-0000D3D70000}"/>
    <cellStyle name="Текст предупреждения 3" xfId="35670" xr:uid="{00000000-0005-0000-0000-0000D4D70000}"/>
    <cellStyle name="Текст предупреждения_AVA DVA EL" xfId="35671" xr:uid="{00000000-0005-0000-0000-0000D5D70000}"/>
    <cellStyle name="Финансовый 2" xfId="40241" xr:uid="{00000000-0005-0000-0000-0000D6D70000}"/>
    <cellStyle name="Финансовый_Книга2" xfId="35672" xr:uid="{00000000-0005-0000-0000-0000D7D70000}"/>
    <cellStyle name="Хороший" xfId="35673" xr:uid="{00000000-0005-0000-0000-0000D8D70000}"/>
    <cellStyle name="Хороший 2" xfId="35674" xr:uid="{00000000-0005-0000-0000-0000D9D70000}"/>
    <cellStyle name="Хороший 3" xfId="35675" xr:uid="{00000000-0005-0000-0000-0000DAD70000}"/>
    <cellStyle name="Хороший_AVA DVA EL" xfId="35676" xr:uid="{00000000-0005-0000-0000-0000DBD70000}"/>
  </cellStyles>
  <dxfs count="3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2" defaultTableStyle="TableStyleMedium2" defaultPivotStyle="PivotStyleLight16">
    <tableStyle name="Table Style 1" pivot="0" count="0" xr9:uid="{00000000-0011-0000-FFFF-FFFF00000000}"/>
    <tableStyle name="PivotTable Style 1" table="0" count="0" xr9:uid="{00000000-0011-0000-FFFF-FFFF01000000}"/>
  </tableStyles>
  <colors>
    <mruColors>
      <color rgb="FFFFFF66"/>
      <color rgb="FF007272"/>
      <color rgb="FF008080"/>
      <color rgb="FFFFFF99"/>
      <color rgb="FF66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microsoft.com/office/2017/06/relationships/rdRichValueStructure" Target="richData/rdrichvaluestructure.xml"/><Relationship Id="rId89" Type="http://schemas.openxmlformats.org/officeDocument/2006/relationships/customXml" Target="../customXml/item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85" Type="http://schemas.microsoft.com/office/2017/06/relationships/rdRichValueTypes" Target="richData/rdRichValueTyp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microsoft.com/office/2017/06/relationships/rdRichValue" Target="richData/rdrichvalue.xml"/><Relationship Id="rId88"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sheetMetadata" Target="metadata.xml"/><Relationship Id="rId86"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ustomXml" Target="../customXml/item1.xml"/><Relationship Id="rId61" Type="http://schemas.openxmlformats.org/officeDocument/2006/relationships/worksheet" Target="worksheets/sheet61.xml"/><Relationship Id="rId82" Type="http://schemas.microsoft.com/office/2022/10/relationships/richValueRel" Target="richData/richValueRel.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13</xdr:row>
      <xdr:rowOff>104775</xdr:rowOff>
    </xdr:from>
    <xdr:to>
      <xdr:col>1</xdr:col>
      <xdr:colOff>834390</xdr:colOff>
      <xdr:row>17</xdr:row>
      <xdr:rowOff>85091</xdr:rowOff>
    </xdr:to>
    <xdr:pic>
      <xdr:nvPicPr>
        <xdr:cNvPr id="3" name="Pictur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6810375"/>
          <a:ext cx="786765" cy="5518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514350</xdr:colOff>
      <xdr:row>117</xdr:row>
      <xdr:rowOff>0</xdr:rowOff>
    </xdr:from>
    <xdr:ext cx="184731" cy="264560"/>
    <xdr:sp macro="" textlink="">
      <xdr:nvSpPr>
        <xdr:cNvPr id="4" name="TekstSylinder 3">
          <a:extLst>
            <a:ext uri="{FF2B5EF4-FFF2-40B4-BE49-F238E27FC236}">
              <a16:creationId xmlns:a16="http://schemas.microsoft.com/office/drawing/2014/main" id="{00000000-0008-0000-1A00-000004000000}"/>
            </a:ext>
          </a:extLst>
        </xdr:cNvPr>
        <xdr:cNvSpPr txBox="1"/>
      </xdr:nvSpPr>
      <xdr:spPr>
        <a:xfrm>
          <a:off x="12525375"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b-NO" sz="1100"/>
        </a:p>
      </xdr:txBody>
    </xdr:sp>
    <xdr:clientData/>
  </xdr:one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pageSetUpPr fitToPage="1"/>
  </sheetPr>
  <dimension ref="B1:O26"/>
  <sheetViews>
    <sheetView showGridLines="0" showRowColHeaders="0" showWhiteSpace="0" topLeftCell="A4" zoomScale="85" zoomScaleNormal="85" zoomScaleSheetLayoutView="100" zoomScalePageLayoutView="25" workbookViewId="0"/>
  </sheetViews>
  <sheetFormatPr baseColWidth="10" defaultColWidth="12.5703125" defaultRowHeight="11.25"/>
  <cols>
    <col min="1" max="1" width="2.7109375" style="3" customWidth="1"/>
    <col min="2" max="2" width="101" style="3" bestFit="1" customWidth="1"/>
    <col min="3" max="3" width="12.5703125" style="3"/>
    <col min="4" max="4" width="12.5703125" style="3" customWidth="1"/>
    <col min="5" max="6" width="12.5703125" style="3"/>
    <col min="7" max="7" width="97.5703125" style="3" bestFit="1" customWidth="1"/>
    <col min="8" max="8" width="12.5703125" style="3"/>
    <col min="9" max="9" width="13.42578125" style="3" customWidth="1"/>
    <col min="10" max="10" width="9.42578125" style="3" customWidth="1"/>
    <col min="11" max="11" width="12.5703125" style="3"/>
    <col min="12" max="12" width="9.5703125" style="3" customWidth="1"/>
    <col min="13" max="13" width="13.85546875" style="3" customWidth="1"/>
    <col min="14" max="17" width="12.5703125" style="3"/>
    <col min="18" max="18" width="5.140625" style="3" customWidth="1"/>
    <col min="19" max="16384" width="12.5703125" style="3"/>
  </cols>
  <sheetData>
    <row r="1" spans="2:15" ht="15" customHeight="1"/>
    <row r="2" spans="2:15" ht="33">
      <c r="B2" s="1190" t="s">
        <v>0</v>
      </c>
    </row>
    <row r="6" spans="2:15" ht="23.25">
      <c r="B6" s="111" t="s">
        <v>1</v>
      </c>
    </row>
    <row r="7" spans="2:15" ht="18">
      <c r="B7" s="112" t="s">
        <v>2</v>
      </c>
    </row>
    <row r="8" spans="2:15" ht="12">
      <c r="B8" s="110"/>
    </row>
    <row r="11" spans="2:15" ht="249.75">
      <c r="B11" s="1906" t="s">
        <v>2672</v>
      </c>
      <c r="C11" s="1906"/>
      <c r="D11" s="1906"/>
      <c r="E11" s="1906"/>
      <c r="F11" s="1906"/>
      <c r="H11"/>
      <c r="I11"/>
      <c r="J11"/>
      <c r="K11"/>
      <c r="L11"/>
      <c r="M11"/>
      <c r="N11"/>
      <c r="O11"/>
    </row>
    <row r="12" spans="2:15" ht="124.5">
      <c r="G12" s="109"/>
    </row>
    <row r="26" spans="4:4" ht="124.5">
      <c r="D26" s="109"/>
    </row>
  </sheetData>
  <sheetProtection formatCells="0" formatColumns="0" formatRows="0" insertColumns="0" insertRows="0" insertHyperlinks="0" deleteColumns="0" deleteRows="0" sort="0" autoFilter="0" pivotTables="0"/>
  <dataConsolidate/>
  <mergeCells count="1">
    <mergeCell ref="B11:F11"/>
  </mergeCells>
  <printOptions horizontalCentered="1" verticalCentered="1"/>
  <pageMargins left="3.937007874015748E-2" right="3.937007874015748E-2" top="3.937007874015748E-2" bottom="3.937007874015748E-2" header="3.937007874015748E-2" footer="3.937007874015748E-2"/>
  <pageSetup paperSize="9" scale="9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44968-2717-473F-9F75-AF077F8FBB23}">
  <sheetPr codeName="Sheet3"/>
  <dimension ref="B1:H19"/>
  <sheetViews>
    <sheetView showGridLines="0" showRowColHeaders="0" workbookViewId="0"/>
  </sheetViews>
  <sheetFormatPr baseColWidth="10" defaultColWidth="11.42578125" defaultRowHeight="11.25"/>
  <cols>
    <col min="1" max="1" width="2.7109375" style="3" customWidth="1"/>
    <col min="2" max="2" width="4.85546875" style="3" customWidth="1"/>
    <col min="3" max="3" width="98.28515625" style="3" customWidth="1"/>
    <col min="4" max="5" width="15.5703125" style="3" customWidth="1"/>
    <col min="6" max="16384" width="11.42578125" style="3"/>
  </cols>
  <sheetData>
    <row r="1" spans="2:8" ht="11.25" customHeight="1"/>
    <row r="2" spans="2:8" ht="5.25" customHeight="1"/>
    <row r="3" spans="2:8" ht="12.75" customHeight="1">
      <c r="B3" s="1909" t="s">
        <v>306</v>
      </c>
      <c r="C3" s="1909"/>
      <c r="D3" s="1909"/>
      <c r="E3" s="1909"/>
      <c r="F3" s="1909"/>
      <c r="G3" s="1909"/>
      <c r="H3" s="1909"/>
    </row>
    <row r="4" spans="2:8" ht="5.25" customHeight="1"/>
    <row r="5" spans="2:8" s="68" customFormat="1" ht="15.75">
      <c r="B5" s="1187" t="s">
        <v>633</v>
      </c>
    </row>
    <row r="6" spans="2:8" ht="11.25" customHeight="1"/>
    <row r="7" spans="2:8" ht="22.5" customHeight="1">
      <c r="B7" s="1940" t="s">
        <v>634</v>
      </c>
      <c r="C7" s="1940"/>
      <c r="D7" s="1940"/>
      <c r="E7" s="1940"/>
    </row>
    <row r="8" spans="2:8" ht="11.25" customHeight="1">
      <c r="B8" s="278"/>
      <c r="C8" s="278"/>
      <c r="D8" s="278"/>
      <c r="E8" s="278"/>
    </row>
    <row r="9" spans="2:8" ht="11.25" customHeight="1">
      <c r="B9" s="278"/>
      <c r="C9" s="278"/>
      <c r="D9" s="278"/>
      <c r="E9" s="278"/>
    </row>
    <row r="10" spans="2:8" ht="11.25" customHeight="1">
      <c r="B10" s="257" t="s">
        <v>26</v>
      </c>
      <c r="C10" s="278"/>
      <c r="D10" s="278"/>
      <c r="E10" s="278"/>
    </row>
    <row r="11" spans="2:8" ht="11.25" customHeight="1">
      <c r="C11" s="650"/>
      <c r="D11" s="268"/>
      <c r="E11" s="268" t="s">
        <v>635</v>
      </c>
    </row>
    <row r="12" spans="2:8" ht="11.25" customHeight="1">
      <c r="B12" s="1941" t="s">
        <v>310</v>
      </c>
      <c r="C12" s="1941"/>
      <c r="D12" s="1246" t="s">
        <v>636</v>
      </c>
      <c r="E12" s="1246" t="s">
        <v>637</v>
      </c>
    </row>
    <row r="13" spans="2:8" ht="11.25" customHeight="1">
      <c r="B13" s="1009">
        <v>1</v>
      </c>
      <c r="C13" s="651" t="s">
        <v>638</v>
      </c>
      <c r="D13" s="1247">
        <v>20420.356186935609</v>
      </c>
      <c r="E13" s="1247">
        <v>51050.890467339021</v>
      </c>
      <c r="G13" s="672"/>
    </row>
    <row r="14" spans="2:8" ht="11.25" customHeight="1">
      <c r="B14" s="211"/>
      <c r="C14" s="308"/>
      <c r="D14" s="1045"/>
      <c r="E14" s="1045"/>
      <c r="G14" s="672"/>
    </row>
    <row r="15" spans="2:8" ht="11.25" customHeight="1">
      <c r="B15" s="211"/>
      <c r="C15" s="308"/>
      <c r="D15" s="1045"/>
      <c r="E15" s="1045"/>
      <c r="G15" s="672"/>
    </row>
    <row r="16" spans="2:8" s="261" customFormat="1" ht="11.25" customHeight="1">
      <c r="B16" s="257" t="s">
        <v>577</v>
      </c>
    </row>
    <row r="17" spans="2:5">
      <c r="C17" s="650"/>
      <c r="D17" s="268"/>
      <c r="E17" s="268" t="s">
        <v>635</v>
      </c>
    </row>
    <row r="18" spans="2:5">
      <c r="B18" s="1941" t="s">
        <v>310</v>
      </c>
      <c r="C18" s="1941"/>
      <c r="D18" s="1246" t="s">
        <v>636</v>
      </c>
      <c r="E18" s="1246" t="s">
        <v>637</v>
      </c>
    </row>
    <row r="19" spans="2:5">
      <c r="B19" s="1009">
        <v>1</v>
      </c>
      <c r="C19" s="651" t="s">
        <v>639</v>
      </c>
      <c r="D19" s="1247">
        <v>20020.144</v>
      </c>
      <c r="E19" s="1247">
        <v>50050.36</v>
      </c>
    </row>
  </sheetData>
  <mergeCells count="4">
    <mergeCell ref="B3:H3"/>
    <mergeCell ref="B7:E7"/>
    <mergeCell ref="B12:C12"/>
    <mergeCell ref="B18:C18"/>
  </mergeCells>
  <hyperlinks>
    <hyperlink ref="B3" location="Contents!A1" display="Back to index page" xr:uid="{9F3F8E9C-7C8B-40BE-BC65-4695F6A67165}"/>
    <hyperlink ref="B3:H3" location="CONTENTS!A1" display="Back to contents page" xr:uid="{09C67CF3-63C7-4F5D-B82E-66D0114B9DE2}"/>
  </hyperlinks>
  <pageMargins left="0.7" right="0.7" top="0.75" bottom="0.75" header="0.3" footer="0.3"/>
  <pageSetup paperSize="9" orientation="portrait" verticalDpi="1200" r:id="rId1"/>
  <colBreaks count="1" manualBreakCount="1">
    <brk id="5"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E6A7D-07AD-43CF-9405-F3718A0E3A01}">
  <sheetPr codeName="Sheet4"/>
  <dimension ref="B1:K28"/>
  <sheetViews>
    <sheetView showGridLines="0" showRowColHeaders="0" workbookViewId="0"/>
  </sheetViews>
  <sheetFormatPr baseColWidth="10" defaultColWidth="11.42578125" defaultRowHeight="14.25"/>
  <cols>
    <col min="1" max="1" width="2.7109375" style="68" customWidth="1"/>
    <col min="2" max="2" width="4.85546875" style="68" customWidth="1"/>
    <col min="3" max="3" width="79.42578125" style="68" customWidth="1"/>
    <col min="4" max="5" width="17.42578125" style="68" customWidth="1"/>
    <col min="6" max="6" width="12.42578125" style="68" bestFit="1" customWidth="1"/>
    <col min="7" max="7" width="11.42578125" style="68"/>
    <col min="8" max="8" width="18.7109375" style="68" bestFit="1" customWidth="1"/>
    <col min="9" max="9" width="11.5703125" style="68" bestFit="1" customWidth="1"/>
    <col min="10" max="10" width="11.42578125" style="68"/>
    <col min="11" max="11" width="15.7109375" style="68" bestFit="1" customWidth="1"/>
    <col min="12" max="16384" width="11.42578125" style="68"/>
  </cols>
  <sheetData>
    <row r="1" spans="2:9" ht="11.25" customHeight="1"/>
    <row r="2" spans="2:9" ht="5.25" customHeight="1"/>
    <row r="3" spans="2:9" ht="12.75" customHeight="1">
      <c r="B3" s="1909" t="s">
        <v>306</v>
      </c>
      <c r="C3" s="1909"/>
      <c r="D3" s="1909"/>
      <c r="E3" s="1909"/>
      <c r="F3" s="1909"/>
      <c r="G3" s="1909"/>
      <c r="H3" s="1909"/>
    </row>
    <row r="4" spans="2:9" ht="5.25" customHeight="1"/>
    <row r="5" spans="2:9" ht="15.75">
      <c r="B5" s="1187" t="s">
        <v>640</v>
      </c>
    </row>
    <row r="6" spans="2:9" s="3" customFormat="1" ht="11.25" customHeight="1"/>
    <row r="7" spans="2:9" s="3" customFormat="1" ht="33.75" customHeight="1">
      <c r="B7" s="1940" t="s">
        <v>641</v>
      </c>
      <c r="C7" s="1940"/>
      <c r="D7" s="1940"/>
      <c r="E7" s="1943"/>
    </row>
    <row r="8" spans="2:9" s="3" customFormat="1" ht="11.25" customHeight="1">
      <c r="B8" s="278"/>
      <c r="C8" s="278"/>
      <c r="D8" s="278"/>
      <c r="E8" s="474"/>
    </row>
    <row r="9" spans="2:9" s="3" customFormat="1" ht="11.25" customHeight="1"/>
    <row r="10" spans="2:9" s="3" customFormat="1" ht="11.25">
      <c r="B10" s="1245" t="s">
        <v>310</v>
      </c>
      <c r="C10" s="1248"/>
      <c r="D10" s="1212" t="s">
        <v>26</v>
      </c>
      <c r="E10" s="1212" t="s">
        <v>502</v>
      </c>
    </row>
    <row r="11" spans="2:9" s="3" customFormat="1" ht="11.25" customHeight="1">
      <c r="C11" s="3" t="s">
        <v>642</v>
      </c>
      <c r="D11" s="101">
        <v>209093.39877304999</v>
      </c>
      <c r="E11" s="101">
        <v>196760</v>
      </c>
    </row>
    <row r="12" spans="2:9" ht="11.25" customHeight="1">
      <c r="C12" s="3" t="s">
        <v>643</v>
      </c>
      <c r="D12" s="101">
        <v>14167.147770342899</v>
      </c>
      <c r="E12" s="101">
        <v>17445</v>
      </c>
      <c r="I12" s="3"/>
    </row>
    <row r="13" spans="2:9" ht="11.25" customHeight="1">
      <c r="B13" s="652">
        <v>1</v>
      </c>
      <c r="C13" s="652" t="s">
        <v>644</v>
      </c>
      <c r="D13" s="653">
        <v>223260.54654339291</v>
      </c>
      <c r="E13" s="653">
        <v>214205</v>
      </c>
      <c r="I13" s="1024"/>
    </row>
    <row r="14" spans="2:9" ht="11.25" customHeight="1">
      <c r="C14" s="3" t="s">
        <v>645</v>
      </c>
      <c r="D14" s="101">
        <v>258721.34061844661</v>
      </c>
      <c r="E14" s="101">
        <v>243171</v>
      </c>
      <c r="I14" s="3"/>
    </row>
    <row r="15" spans="2:9" ht="11.25" customHeight="1">
      <c r="C15" s="3" t="s">
        <v>646</v>
      </c>
      <c r="D15" s="101">
        <v>-31697.127</v>
      </c>
      <c r="E15" s="101">
        <v>-31697</v>
      </c>
      <c r="I15" s="1041"/>
    </row>
    <row r="16" spans="2:9" ht="11.25" customHeight="1">
      <c r="C16" s="3" t="s">
        <v>647</v>
      </c>
      <c r="D16" s="101">
        <v>34347.651381553398</v>
      </c>
      <c r="E16" s="101">
        <v>32887</v>
      </c>
      <c r="I16" s="3"/>
    </row>
    <row r="17" spans="2:11" ht="11.25" customHeight="1">
      <c r="B17" s="654"/>
      <c r="C17" s="652" t="s">
        <v>648</v>
      </c>
      <c r="D17" s="653">
        <v>261371.86499999999</v>
      </c>
      <c r="E17" s="653">
        <v>244361</v>
      </c>
      <c r="I17" s="3"/>
    </row>
    <row r="18" spans="2:11" ht="11.25" customHeight="1">
      <c r="B18" s="654"/>
      <c r="C18" s="652" t="s">
        <v>649</v>
      </c>
      <c r="D18" s="653">
        <v>38111.318456607085</v>
      </c>
      <c r="E18" s="653">
        <v>30156</v>
      </c>
      <c r="H18" s="1042"/>
      <c r="I18" s="1024"/>
      <c r="J18" s="1042"/>
      <c r="K18" s="1042"/>
    </row>
    <row r="19" spans="2:11">
      <c r="C19" s="3"/>
      <c r="D19" s="3"/>
      <c r="E19" s="3"/>
      <c r="G19" s="655"/>
      <c r="H19" s="1042"/>
      <c r="I19" s="1042"/>
      <c r="J19" s="1042"/>
      <c r="K19" s="1042"/>
    </row>
    <row r="20" spans="2:11">
      <c r="C20" s="1942"/>
      <c r="D20" s="1942"/>
      <c r="H20" s="1042"/>
      <c r="I20" s="1042"/>
      <c r="J20" s="1042"/>
      <c r="K20" s="1042"/>
    </row>
    <row r="21" spans="2:11">
      <c r="C21" s="93"/>
      <c r="D21" s="93"/>
      <c r="E21" s="93"/>
      <c r="H21" s="1042"/>
      <c r="I21" s="1042"/>
      <c r="J21" s="1042"/>
      <c r="K21" s="1042"/>
    </row>
    <row r="22" spans="2:11">
      <c r="D22" s="656"/>
      <c r="E22" s="656"/>
      <c r="H22" s="1042"/>
      <c r="I22" s="1042"/>
      <c r="J22" s="1042"/>
      <c r="K22" s="1042"/>
    </row>
    <row r="23" spans="2:11">
      <c r="D23" s="809"/>
      <c r="E23" s="809"/>
    </row>
    <row r="24" spans="2:11">
      <c r="D24" s="810"/>
      <c r="E24" s="810"/>
      <c r="H24" s="146"/>
    </row>
    <row r="25" spans="2:11">
      <c r="D25" s="810"/>
      <c r="E25" s="810"/>
      <c r="H25" s="146"/>
    </row>
    <row r="27" spans="2:11">
      <c r="D27" s="1042"/>
    </row>
    <row r="28" spans="2:11">
      <c r="D28" s="146"/>
    </row>
  </sheetData>
  <mergeCells count="3">
    <mergeCell ref="B3:H3"/>
    <mergeCell ref="C20:D20"/>
    <mergeCell ref="B7:E7"/>
  </mergeCells>
  <hyperlinks>
    <hyperlink ref="B3" location="Contents!A1" display="Back to index page" xr:uid="{DFF770C7-5DB6-496A-85C3-047FEF5445BE}"/>
    <hyperlink ref="B3:H3" location="CONTENTS!A1" display="Back to contents page" xr:uid="{1FDAE6FF-2D24-491E-B11E-8AA4887109E2}"/>
    <hyperlink ref="E3" location="CONTENTS!A1" display="Back to contents page" xr:uid="{D693B9A7-4988-4862-8F7E-61702A1502BC}"/>
  </hyperlinks>
  <pageMargins left="0.7" right="0.7" top="0.75" bottom="0.75" header="0.3" footer="0.3"/>
  <pageSetup paperSize="9" orientation="portrait" verticalDpi="1200" r:id="rId1"/>
  <colBreaks count="1" manualBreakCount="1">
    <brk id="5"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DD9D1-0BAF-46A5-83F0-542DE348D868}">
  <sheetPr codeName="Ark9">
    <tabColor rgb="FF007272"/>
  </sheetPr>
  <dimension ref="A1:M98"/>
  <sheetViews>
    <sheetView showGridLines="0" showRowColHeaders="0" zoomScaleNormal="100" workbookViewId="0"/>
  </sheetViews>
  <sheetFormatPr baseColWidth="10" defaultColWidth="13" defaultRowHeight="11.25"/>
  <cols>
    <col min="1" max="1" width="2.7109375" style="19" customWidth="1"/>
    <col min="2" max="2" width="43.140625" style="12" customWidth="1"/>
    <col min="3" max="4" width="15.7109375" style="12" customWidth="1"/>
    <col min="5" max="8" width="15.7109375" style="19" customWidth="1"/>
    <col min="9" max="9" width="10" style="19" customWidth="1"/>
    <col min="10" max="16384" width="13" style="19"/>
  </cols>
  <sheetData>
    <row r="1" spans="1:13" s="10" customFormat="1" ht="11.25" customHeight="1">
      <c r="A1" s="7"/>
      <c r="B1" s="7"/>
      <c r="C1" s="7"/>
      <c r="D1" s="8"/>
      <c r="E1" s="8"/>
      <c r="F1" s="9"/>
      <c r="G1" s="9"/>
      <c r="H1" s="9"/>
    </row>
    <row r="2" spans="1:13" s="10" customFormat="1" ht="5.25" customHeight="1">
      <c r="A2" s="7"/>
      <c r="B2" s="7"/>
      <c r="C2" s="7"/>
      <c r="D2" s="8"/>
      <c r="E2" s="8"/>
      <c r="F2" s="9"/>
      <c r="G2" s="9"/>
      <c r="H2" s="9"/>
    </row>
    <row r="3" spans="1:13" s="12" customFormat="1" ht="12.75">
      <c r="A3" s="11"/>
      <c r="B3" s="1909" t="s">
        <v>306</v>
      </c>
      <c r="C3" s="1909"/>
      <c r="D3" s="1909"/>
      <c r="E3" s="1909"/>
      <c r="F3" s="1909"/>
      <c r="G3" s="1909"/>
      <c r="H3" s="1909"/>
    </row>
    <row r="4" spans="1:13" s="10" customFormat="1" ht="5.25" customHeight="1">
      <c r="A4" s="7"/>
      <c r="B4" s="7"/>
      <c r="C4" s="7"/>
      <c r="D4" s="8"/>
      <c r="E4" s="8"/>
      <c r="F4" s="9"/>
      <c r="G4" s="9"/>
      <c r="H4" s="9"/>
      <c r="J4" s="7"/>
      <c r="K4" s="7"/>
    </row>
    <row r="5" spans="1:13" s="6" customFormat="1" ht="15.75" customHeight="1">
      <c r="A5" s="13"/>
      <c r="B5" s="1187" t="s">
        <v>650</v>
      </c>
    </row>
    <row r="6" spans="1:13" s="6" customFormat="1" ht="11.25" customHeight="1">
      <c r="A6" s="13"/>
      <c r="B6" s="14"/>
    </row>
    <row r="7" spans="1:13" ht="11.25" customHeight="1">
      <c r="B7" s="19"/>
      <c r="C7" s="19"/>
      <c r="D7" s="19"/>
      <c r="J7" s="26"/>
      <c r="K7" s="26"/>
    </row>
    <row r="8" spans="1:13" s="16" customFormat="1" ht="12" customHeight="1">
      <c r="B8" s="127" t="s">
        <v>651</v>
      </c>
      <c r="C8" s="127"/>
      <c r="D8" s="127"/>
      <c r="E8" s="128"/>
      <c r="F8" s="128"/>
      <c r="G8" s="127"/>
      <c r="H8" s="128"/>
      <c r="J8" s="26"/>
      <c r="K8" s="26"/>
      <c r="M8" s="27"/>
    </row>
    <row r="9" spans="1:13" s="12" customFormat="1" ht="11.25" customHeight="1">
      <c r="B9" s="129"/>
      <c r="C9" s="130" t="s">
        <v>652</v>
      </c>
      <c r="D9" s="130" t="s">
        <v>653</v>
      </c>
      <c r="E9" s="130" t="s">
        <v>654</v>
      </c>
      <c r="F9" s="130" t="s">
        <v>655</v>
      </c>
      <c r="G9" s="130" t="s">
        <v>656</v>
      </c>
      <c r="H9" s="130" t="s">
        <v>656</v>
      </c>
    </row>
    <row r="10" spans="1:13" s="12" customFormat="1" ht="11.25" customHeight="1">
      <c r="A10" s="131" t="s">
        <v>32</v>
      </c>
      <c r="B10" s="129"/>
      <c r="C10" s="130" t="s">
        <v>657</v>
      </c>
      <c r="D10" s="130" t="s">
        <v>658</v>
      </c>
      <c r="E10" s="32" t="s">
        <v>659</v>
      </c>
      <c r="F10" s="130" t="s">
        <v>660</v>
      </c>
      <c r="G10" s="130" t="s">
        <v>661</v>
      </c>
      <c r="H10" s="130" t="s">
        <v>661</v>
      </c>
    </row>
    <row r="11" spans="1:13" s="12" customFormat="1" ht="11.25" customHeight="1">
      <c r="B11" s="1224" t="s">
        <v>310</v>
      </c>
      <c r="C11" s="1212" t="s">
        <v>2714</v>
      </c>
      <c r="D11" s="1212" t="s">
        <v>2714</v>
      </c>
      <c r="E11" s="1212" t="s">
        <v>2714</v>
      </c>
      <c r="F11" s="1212" t="s">
        <v>2714</v>
      </c>
      <c r="G11" s="1212" t="s">
        <v>2714</v>
      </c>
      <c r="H11" s="1212" t="s">
        <v>662</v>
      </c>
      <c r="L11" s="31"/>
    </row>
    <row r="12" spans="1:13" s="12" customFormat="1" ht="11.25" customHeight="1">
      <c r="B12" s="129" t="s">
        <v>663</v>
      </c>
      <c r="C12" s="132"/>
      <c r="D12" s="132"/>
      <c r="E12" s="132"/>
      <c r="F12" s="132"/>
      <c r="G12" s="132"/>
      <c r="H12" s="132"/>
      <c r="I12" s="133"/>
      <c r="L12" s="31"/>
    </row>
    <row r="13" spans="1:13" s="34" customFormat="1" ht="11.25" customHeight="1">
      <c r="B13" s="134" t="s">
        <v>664</v>
      </c>
      <c r="C13" s="135">
        <v>1240025.004803</v>
      </c>
      <c r="D13" s="135">
        <v>997374.36622099997</v>
      </c>
      <c r="E13" s="335">
        <v>41.361551985745599</v>
      </c>
      <c r="F13" s="135">
        <v>412529.51697699999</v>
      </c>
      <c r="G13" s="135">
        <v>33002.36135816</v>
      </c>
      <c r="H13" s="135">
        <v>33912.462902960004</v>
      </c>
      <c r="J13" s="12"/>
      <c r="K13" s="12"/>
      <c r="L13" s="335"/>
    </row>
    <row r="14" spans="1:13" s="12" customFormat="1" ht="11.25" customHeight="1">
      <c r="B14" s="220" t="s">
        <v>665</v>
      </c>
      <c r="C14" s="221">
        <v>6787.9493210000001</v>
      </c>
      <c r="D14" s="221">
        <v>6474.4670919999999</v>
      </c>
      <c r="E14" s="335">
        <v>31.889253195079796</v>
      </c>
      <c r="F14" s="221">
        <v>2064.659204</v>
      </c>
      <c r="G14" s="221">
        <v>165.17273631999998</v>
      </c>
      <c r="H14" s="221">
        <v>187.94991208000002</v>
      </c>
      <c r="I14" s="34"/>
      <c r="L14" s="335"/>
    </row>
    <row r="15" spans="1:13" s="12" customFormat="1" ht="11.25" customHeight="1">
      <c r="B15" s="220" t="s">
        <v>666</v>
      </c>
      <c r="C15" s="221">
        <v>214362.195072</v>
      </c>
      <c r="D15" s="221">
        <v>195973.07055199999</v>
      </c>
      <c r="E15" s="335">
        <v>39.886866552544397</v>
      </c>
      <c r="F15" s="221">
        <v>78167.517129999993</v>
      </c>
      <c r="G15" s="221">
        <v>6253.4013704000008</v>
      </c>
      <c r="H15" s="221">
        <v>7362.7911032000002</v>
      </c>
      <c r="I15" s="34"/>
      <c r="L15" s="335"/>
    </row>
    <row r="16" spans="1:13" s="12" customFormat="1" ht="11.25" customHeight="1">
      <c r="B16" s="220" t="s">
        <v>667</v>
      </c>
      <c r="C16" s="221">
        <v>1018874.86041</v>
      </c>
      <c r="D16" s="221">
        <v>794926.82857700007</v>
      </c>
      <c r="E16" s="335">
        <v>41.802255087785397</v>
      </c>
      <c r="F16" s="221">
        <v>332297.34064300003</v>
      </c>
      <c r="G16" s="221">
        <v>26583.787251440001</v>
      </c>
      <c r="H16" s="221">
        <v>26361.72188768</v>
      </c>
      <c r="I16" s="34"/>
      <c r="J16" s="136"/>
      <c r="L16" s="335"/>
    </row>
    <row r="17" spans="2:12" s="34" customFormat="1" ht="11.25" customHeight="1">
      <c r="B17" s="134" t="s">
        <v>668</v>
      </c>
      <c r="C17" s="138">
        <v>1002007.750979</v>
      </c>
      <c r="D17" s="138">
        <v>987667.1325399999</v>
      </c>
      <c r="E17" s="335">
        <v>22.456942824005299</v>
      </c>
      <c r="F17" s="138">
        <v>221799.843246</v>
      </c>
      <c r="G17" s="138">
        <v>17743.98745968</v>
      </c>
      <c r="H17" s="138">
        <v>17787.637197439999</v>
      </c>
      <c r="J17" s="136"/>
      <c r="K17" s="12"/>
      <c r="L17" s="335"/>
    </row>
    <row r="18" spans="2:12" s="86" customFormat="1" ht="11.25" customHeight="1">
      <c r="B18" s="220" t="s">
        <v>669</v>
      </c>
      <c r="C18" s="221">
        <v>919613.56087000004</v>
      </c>
      <c r="D18" s="221">
        <v>919613.56087000004</v>
      </c>
      <c r="E18" s="335">
        <v>21.8248512317635</v>
      </c>
      <c r="F18" s="221">
        <v>200704.29156700001</v>
      </c>
      <c r="G18" s="221">
        <v>16056.34332536</v>
      </c>
      <c r="H18" s="221">
        <v>16137.117834160001</v>
      </c>
      <c r="I18" s="34"/>
      <c r="J18" s="221"/>
      <c r="K18" s="12"/>
      <c r="L18" s="335"/>
    </row>
    <row r="19" spans="2:12" s="86" customFormat="1" ht="11.25" customHeight="1">
      <c r="B19" s="220" t="s">
        <v>670</v>
      </c>
      <c r="C19" s="221">
        <v>82394.190109000003</v>
      </c>
      <c r="D19" s="221">
        <v>68053.571670000005</v>
      </c>
      <c r="E19" s="335">
        <v>30.998448959144799</v>
      </c>
      <c r="F19" s="221">
        <v>21095.551679</v>
      </c>
      <c r="G19" s="221">
        <v>1687.6441343199999</v>
      </c>
      <c r="H19" s="221">
        <v>1650.5193632799999</v>
      </c>
      <c r="I19" s="34"/>
      <c r="J19" s="221"/>
      <c r="K19" s="12"/>
      <c r="L19" s="335"/>
    </row>
    <row r="20" spans="2:12" s="12" customFormat="1" ht="11.25" customHeight="1">
      <c r="B20" s="798" t="s">
        <v>671</v>
      </c>
      <c r="C20" s="834">
        <v>2242032.765782</v>
      </c>
      <c r="D20" s="834">
        <v>1985041.5087609999</v>
      </c>
      <c r="E20" s="835">
        <v>31.955471330114797</v>
      </c>
      <c r="F20" s="834">
        <v>634329.37022300006</v>
      </c>
      <c r="G20" s="834">
        <v>50746.358817840002</v>
      </c>
      <c r="H20" s="834">
        <v>51700.110100400001</v>
      </c>
      <c r="I20" s="34"/>
      <c r="L20" s="335"/>
    </row>
    <row r="21" spans="2:12" s="12" customFormat="1" ht="11.25" customHeight="1">
      <c r="B21" s="129" t="s">
        <v>106</v>
      </c>
      <c r="C21" s="137">
        <v>0</v>
      </c>
      <c r="D21" s="137">
        <v>0</v>
      </c>
      <c r="E21" s="336">
        <v>0</v>
      </c>
      <c r="F21" s="137">
        <v>0</v>
      </c>
      <c r="G21" s="137">
        <v>0</v>
      </c>
      <c r="H21" s="137">
        <v>0</v>
      </c>
      <c r="I21" s="34"/>
      <c r="L21" s="335"/>
    </row>
    <row r="22" spans="2:12" s="12" customFormat="1" ht="11.25" customHeight="1">
      <c r="B22" s="136" t="s">
        <v>672</v>
      </c>
      <c r="C22" s="139">
        <v>864293.483730237</v>
      </c>
      <c r="D22" s="139">
        <v>863630.61262633896</v>
      </c>
      <c r="E22" s="335">
        <v>1.05146473105445E-2</v>
      </c>
      <c r="F22" s="139">
        <v>90.807712983553998</v>
      </c>
      <c r="G22" s="139">
        <v>7.2646170386843192</v>
      </c>
      <c r="H22" s="139">
        <v>6.9094201820644807</v>
      </c>
      <c r="I22" s="34"/>
      <c r="L22" s="335"/>
    </row>
    <row r="23" spans="2:12" s="12" customFormat="1" ht="11.25" customHeight="1">
      <c r="B23" s="136" t="s">
        <v>673</v>
      </c>
      <c r="C23" s="139">
        <v>51505.919296368796</v>
      </c>
      <c r="D23" s="139">
        <v>44928.165108099296</v>
      </c>
      <c r="E23" s="335">
        <v>1.1699056981257099</v>
      </c>
      <c r="F23" s="139">
        <v>525.61716366297901</v>
      </c>
      <c r="G23" s="139">
        <v>42.049373093038305</v>
      </c>
      <c r="H23" s="139">
        <v>58.128663088567201</v>
      </c>
      <c r="I23" s="34"/>
      <c r="L23" s="335"/>
    </row>
    <row r="24" spans="2:12" s="12" customFormat="1" ht="11.25" customHeight="1">
      <c r="B24" s="136" t="s">
        <v>674</v>
      </c>
      <c r="C24" s="139">
        <v>92716.761730811704</v>
      </c>
      <c r="D24" s="139">
        <v>90832.904538834904</v>
      </c>
      <c r="E24" s="335">
        <v>2.0640815696259199E-2</v>
      </c>
      <c r="F24" s="139">
        <v>18.748652417419997</v>
      </c>
      <c r="G24" s="139">
        <v>1.4998921933936</v>
      </c>
      <c r="H24" s="139">
        <v>1.1292846328620401</v>
      </c>
      <c r="I24" s="34"/>
      <c r="L24" s="335"/>
    </row>
    <row r="25" spans="2:12" s="12" customFormat="1" ht="11.25" customHeight="1">
      <c r="B25" s="136" t="s">
        <v>675</v>
      </c>
      <c r="C25" s="139">
        <v>59979.019324919595</v>
      </c>
      <c r="D25" s="139">
        <v>59979.0146746596</v>
      </c>
      <c r="E25" s="335">
        <v>0</v>
      </c>
      <c r="F25" s="139">
        <v>0</v>
      </c>
      <c r="G25" s="139">
        <v>0</v>
      </c>
      <c r="H25" s="139">
        <v>47.55257872</v>
      </c>
      <c r="I25" s="34"/>
      <c r="L25" s="335"/>
    </row>
    <row r="26" spans="2:12" s="12" customFormat="1" ht="11.25" customHeight="1">
      <c r="B26" s="136" t="s">
        <v>676</v>
      </c>
      <c r="C26" s="139">
        <v>976.97154339535393</v>
      </c>
      <c r="D26" s="139">
        <v>976.962243875328</v>
      </c>
      <c r="E26" s="335">
        <v>0</v>
      </c>
      <c r="F26" s="139">
        <v>0</v>
      </c>
      <c r="G26" s="139">
        <v>0</v>
      </c>
      <c r="H26" s="139">
        <v>0</v>
      </c>
      <c r="I26" s="34"/>
      <c r="J26" s="582"/>
      <c r="L26" s="335"/>
    </row>
    <row r="27" spans="2:12" s="12" customFormat="1" ht="11.25" customHeight="1">
      <c r="B27" s="136" t="s">
        <v>677</v>
      </c>
      <c r="C27" s="139">
        <v>95220.079854103897</v>
      </c>
      <c r="D27" s="139">
        <v>67450.872908994308</v>
      </c>
      <c r="E27" s="335">
        <v>28.857514156937299</v>
      </c>
      <c r="F27" s="139">
        <v>19464.645198690803</v>
      </c>
      <c r="G27" s="139">
        <v>1557.1716158952599</v>
      </c>
      <c r="H27" s="139">
        <v>1494.32415240054</v>
      </c>
      <c r="I27" s="34"/>
      <c r="K27" s="530"/>
      <c r="L27" s="335"/>
    </row>
    <row r="28" spans="2:12" s="12" customFormat="1" ht="11.25" customHeight="1">
      <c r="B28" s="136" t="s">
        <v>678</v>
      </c>
      <c r="C28" s="139">
        <v>189769.57141437501</v>
      </c>
      <c r="D28" s="139">
        <v>166138.01525528898</v>
      </c>
      <c r="E28" s="335">
        <v>65.556029052064602</v>
      </c>
      <c r="F28" s="139">
        <v>108913.485547281</v>
      </c>
      <c r="G28" s="139">
        <v>8713.0788437824813</v>
      </c>
      <c r="H28" s="139">
        <v>9164.8348627943196</v>
      </c>
      <c r="I28" s="34"/>
      <c r="L28" s="335"/>
    </row>
    <row r="29" spans="2:12" s="12" customFormat="1" ht="11.25" customHeight="1">
      <c r="B29" s="136" t="s">
        <v>679</v>
      </c>
      <c r="C29" s="139">
        <v>160803.604592605</v>
      </c>
      <c r="D29" s="139">
        <v>71109.175614969892</v>
      </c>
      <c r="E29" s="335">
        <v>74.615736204245891</v>
      </c>
      <c r="F29" s="139">
        <v>53058.634893879898</v>
      </c>
      <c r="G29" s="139">
        <v>4244.6907915103902</v>
      </c>
      <c r="H29" s="139">
        <v>4052.6853248582997</v>
      </c>
      <c r="I29" s="34"/>
      <c r="L29" s="335"/>
    </row>
    <row r="30" spans="2:12" s="12" customFormat="1" ht="11.25" customHeight="1">
      <c r="B30" s="136" t="s">
        <v>680</v>
      </c>
      <c r="C30" s="139">
        <v>142235.048740144</v>
      </c>
      <c r="D30" s="139">
        <v>133379.069887566</v>
      </c>
      <c r="E30" s="335">
        <v>40.734588856319995</v>
      </c>
      <c r="F30" s="139">
        <v>54331.415739083699</v>
      </c>
      <c r="G30" s="139">
        <v>4346.5132591267002</v>
      </c>
      <c r="H30" s="139">
        <v>4307.32545527607</v>
      </c>
      <c r="I30" s="34"/>
      <c r="L30" s="335"/>
    </row>
    <row r="31" spans="2:12" s="12" customFormat="1" ht="11.25" customHeight="1">
      <c r="B31" s="136" t="s">
        <v>681</v>
      </c>
      <c r="C31" s="139">
        <v>4287.1059366479603</v>
      </c>
      <c r="D31" s="139">
        <v>2978.3316254944602</v>
      </c>
      <c r="E31" s="335">
        <v>131.75936666730601</v>
      </c>
      <c r="F31" s="139">
        <v>3924.2308870035799</v>
      </c>
      <c r="G31" s="139">
        <v>313.93847096028702</v>
      </c>
      <c r="H31" s="139">
        <v>324.90333713705098</v>
      </c>
      <c r="I31" s="34"/>
      <c r="L31" s="335"/>
    </row>
    <row r="32" spans="2:12" s="12" customFormat="1" ht="11.25" customHeight="1">
      <c r="B32" s="136" t="s">
        <v>682</v>
      </c>
      <c r="C32" s="139">
        <v>746.77410820895898</v>
      </c>
      <c r="D32" s="139">
        <v>743.30582424695797</v>
      </c>
      <c r="E32" s="335">
        <v>149.99999921601702</v>
      </c>
      <c r="F32" s="139">
        <v>1114.95873054304</v>
      </c>
      <c r="G32" s="139">
        <v>89.196698443443495</v>
      </c>
      <c r="H32" s="139">
        <v>87.897117194889802</v>
      </c>
      <c r="I32" s="34"/>
      <c r="L32" s="335"/>
    </row>
    <row r="33" spans="1:12" s="12" customFormat="1" ht="11.25" customHeight="1">
      <c r="B33" s="136" t="s">
        <v>683</v>
      </c>
      <c r="C33" s="139">
        <v>59172.208025873304</v>
      </c>
      <c r="D33" s="139">
        <v>59172.196400223205</v>
      </c>
      <c r="E33" s="335">
        <v>10.008335499749601</v>
      </c>
      <c r="F33" s="139">
        <v>5922.15193830511</v>
      </c>
      <c r="G33" s="139">
        <v>473.77215506440899</v>
      </c>
      <c r="H33" s="139">
        <v>432.07693688080099</v>
      </c>
      <c r="I33" s="34"/>
      <c r="L33" s="335"/>
    </row>
    <row r="34" spans="1:12" s="12" customFormat="1" ht="11.25" customHeight="1">
      <c r="B34" s="136" t="s">
        <v>684</v>
      </c>
      <c r="C34" s="139">
        <v>1374.0012960000001</v>
      </c>
      <c r="D34" s="139">
        <v>1374.0012960000001</v>
      </c>
      <c r="E34" s="335">
        <v>14.626729653390399</v>
      </c>
      <c r="F34" s="139">
        <v>200.97145499999999</v>
      </c>
      <c r="G34" s="139">
        <v>16.0777164</v>
      </c>
      <c r="H34" s="139">
        <v>45.442685920000002</v>
      </c>
      <c r="I34" s="34"/>
      <c r="L34" s="335"/>
    </row>
    <row r="35" spans="1:12" s="12" customFormat="1" ht="11.25" customHeight="1">
      <c r="B35" s="136" t="s">
        <v>685</v>
      </c>
      <c r="C35" s="139">
        <v>24054.086633531802</v>
      </c>
      <c r="D35" s="139">
        <v>24052.8426889783</v>
      </c>
      <c r="E35" s="335">
        <v>231.10188608371698</v>
      </c>
      <c r="F35" s="139">
        <v>55586.573110978301</v>
      </c>
      <c r="G35" s="139">
        <v>4446.9258488782698</v>
      </c>
      <c r="H35" s="139">
        <v>4286.8869744098592</v>
      </c>
      <c r="I35" s="34"/>
      <c r="L35" s="335"/>
    </row>
    <row r="36" spans="1:12" s="12" customFormat="1" ht="11.25" customHeight="1">
      <c r="B36" s="136" t="s">
        <v>471</v>
      </c>
      <c r="C36" s="139">
        <v>32898.508312194499</v>
      </c>
      <c r="D36" s="139">
        <v>32898.5106373245</v>
      </c>
      <c r="E36" s="335">
        <v>59.437680039846995</v>
      </c>
      <c r="F36" s="139">
        <v>19554.111490488001</v>
      </c>
      <c r="G36" s="139">
        <v>1564.32891923904</v>
      </c>
      <c r="H36" s="139">
        <v>1298.6074583049801</v>
      </c>
      <c r="I36" s="34"/>
      <c r="L36" s="335"/>
    </row>
    <row r="37" spans="1:12" s="12" customFormat="1" ht="11.25" customHeight="1">
      <c r="B37" s="799" t="s">
        <v>686</v>
      </c>
      <c r="C37" s="834">
        <v>1780033.1445394198</v>
      </c>
      <c r="D37" s="834">
        <v>1619643.9813309</v>
      </c>
      <c r="E37" s="836">
        <v>19.924523922543898</v>
      </c>
      <c r="F37" s="834">
        <v>322706.35252031701</v>
      </c>
      <c r="G37" s="834">
        <v>25816.508201625398</v>
      </c>
      <c r="H37" s="834">
        <v>25608.7042518003</v>
      </c>
      <c r="I37" s="34"/>
      <c r="L37" s="335"/>
    </row>
    <row r="38" spans="1:12" s="12" customFormat="1" ht="11.25" customHeight="1">
      <c r="B38" s="799" t="s">
        <v>687</v>
      </c>
      <c r="C38" s="834">
        <v>4022065.9103214201</v>
      </c>
      <c r="D38" s="834">
        <v>3604685.4900918999</v>
      </c>
      <c r="E38" s="836">
        <v>26.5497704411077</v>
      </c>
      <c r="F38" s="834">
        <v>957035.72274331702</v>
      </c>
      <c r="G38" s="834">
        <v>76562.867019465397</v>
      </c>
      <c r="H38" s="834">
        <v>77308.814352200294</v>
      </c>
      <c r="I38" s="34"/>
      <c r="J38" s="133"/>
      <c r="L38" s="335"/>
    </row>
    <row r="39" spans="1:12" s="12" customFormat="1" ht="11.25" customHeight="1">
      <c r="B39" s="799" t="s">
        <v>555</v>
      </c>
      <c r="C39" s="834"/>
      <c r="D39" s="834"/>
      <c r="E39" s="836"/>
      <c r="F39" s="834">
        <v>12.272663</v>
      </c>
      <c r="G39" s="834">
        <v>0.98181304000000003</v>
      </c>
      <c r="H39" s="834"/>
      <c r="J39" s="133"/>
      <c r="L39" s="335"/>
    </row>
    <row r="40" spans="1:12" s="12" customFormat="1" ht="11.25" customHeight="1">
      <c r="B40" s="129" t="s">
        <v>688</v>
      </c>
      <c r="C40" s="132"/>
      <c r="D40" s="132"/>
      <c r="E40" s="132"/>
      <c r="F40" s="132"/>
      <c r="G40" s="132"/>
      <c r="H40" s="132"/>
    </row>
    <row r="41" spans="1:12" s="12" customFormat="1" ht="11.25" customHeight="1">
      <c r="B41" s="136" t="s">
        <v>689</v>
      </c>
      <c r="C41" s="132"/>
      <c r="D41" s="132"/>
      <c r="E41" s="132"/>
      <c r="F41" s="137">
        <v>6530.9979509756695</v>
      </c>
      <c r="G41" s="137">
        <v>522.47983607805395</v>
      </c>
      <c r="H41" s="137">
        <v>650.91392217994098</v>
      </c>
    </row>
    <row r="42" spans="1:12" s="12" customFormat="1">
      <c r="B42" s="136" t="s">
        <v>690</v>
      </c>
      <c r="C42" s="132"/>
      <c r="D42" s="132"/>
      <c r="E42" s="132"/>
      <c r="F42" s="137">
        <v>870.29866299999992</v>
      </c>
      <c r="G42" s="137">
        <v>69.623892999999995</v>
      </c>
      <c r="H42" s="137">
        <v>60.56476</v>
      </c>
    </row>
    <row r="43" spans="1:12" ht="11.25" customHeight="1">
      <c r="A43" s="12"/>
      <c r="B43" s="136" t="s">
        <v>691</v>
      </c>
      <c r="C43" s="132"/>
      <c r="D43" s="132"/>
      <c r="E43" s="132"/>
      <c r="F43" s="137">
        <v>9.085E-2</v>
      </c>
      <c r="G43" s="137">
        <v>7.2680000000000002E-3</v>
      </c>
      <c r="H43" s="137">
        <v>8.1300000000000001E-3</v>
      </c>
      <c r="I43" s="12"/>
    </row>
    <row r="44" spans="1:12" s="16" customFormat="1" ht="11.25" customHeight="1">
      <c r="A44" s="12"/>
      <c r="B44" s="136" t="s">
        <v>692</v>
      </c>
      <c r="C44" s="132"/>
      <c r="D44" s="132"/>
      <c r="E44" s="132"/>
      <c r="F44" s="337">
        <v>158.42668799999998</v>
      </c>
      <c r="G44" s="337">
        <v>12.674135</v>
      </c>
      <c r="H44" s="337">
        <v>0.41743999999999998</v>
      </c>
    </row>
    <row r="45" spans="1:12" s="12" customFormat="1">
      <c r="B45" s="799" t="s">
        <v>693</v>
      </c>
      <c r="C45" s="837"/>
      <c r="D45" s="837"/>
      <c r="E45" s="837"/>
      <c r="F45" s="834">
        <v>7559.81415197567</v>
      </c>
      <c r="G45" s="834">
        <v>604.78513207805406</v>
      </c>
      <c r="H45" s="834">
        <v>711.90425217994107</v>
      </c>
    </row>
    <row r="46" spans="1:12" s="12" customFormat="1">
      <c r="B46" s="509" t="s">
        <v>694</v>
      </c>
      <c r="C46" s="453"/>
      <c r="D46" s="453"/>
      <c r="E46" s="453"/>
      <c r="F46" s="583">
        <v>3332.7260236268298</v>
      </c>
      <c r="G46" s="583">
        <v>266.618081423955</v>
      </c>
      <c r="H46" s="583">
        <v>280.01496251468302</v>
      </c>
    </row>
    <row r="47" spans="1:12" s="12" customFormat="1" ht="12" customHeight="1">
      <c r="B47" s="1234" t="s">
        <v>695</v>
      </c>
      <c r="C47" s="1249"/>
      <c r="D47" s="1249"/>
      <c r="E47" s="1249"/>
      <c r="F47" s="1250">
        <v>121190.021438</v>
      </c>
      <c r="G47" s="1250">
        <v>9695.2017150400006</v>
      </c>
      <c r="H47" s="1250">
        <v>9695.2017149999992</v>
      </c>
    </row>
    <row r="48" spans="1:12" s="12" customFormat="1" ht="12" customHeight="1">
      <c r="B48" s="800" t="s">
        <v>696</v>
      </c>
      <c r="C48" s="799"/>
      <c r="D48" s="837"/>
      <c r="E48" s="837"/>
      <c r="F48" s="834">
        <v>1089130.5570199999</v>
      </c>
      <c r="G48" s="834">
        <v>87130.444561600001</v>
      </c>
      <c r="H48" s="834">
        <v>87995.944631894905</v>
      </c>
    </row>
    <row r="49" spans="1:13" s="12" customFormat="1" ht="11.25" customHeight="1">
      <c r="B49" s="256"/>
      <c r="C49" s="140"/>
      <c r="D49" s="140"/>
      <c r="E49" s="141"/>
      <c r="F49" s="141"/>
      <c r="G49" s="141"/>
      <c r="H49" s="141"/>
    </row>
    <row r="50" spans="1:13" s="12" customFormat="1" ht="11.25" customHeight="1">
      <c r="B50" s="256"/>
      <c r="C50" s="140"/>
      <c r="D50" s="140"/>
      <c r="E50" s="141"/>
      <c r="F50" s="141"/>
      <c r="G50" s="141"/>
      <c r="H50" s="141"/>
    </row>
    <row r="52" spans="1:13" s="6" customFormat="1" ht="15.75" customHeight="1">
      <c r="A52" s="13"/>
      <c r="B52" s="1187" t="s">
        <v>697</v>
      </c>
    </row>
    <row r="53" spans="1:13" ht="14.25">
      <c r="B53" s="19"/>
      <c r="C53" s="19"/>
      <c r="D53" s="19"/>
      <c r="J53" s="26"/>
      <c r="K53" s="26"/>
    </row>
    <row r="54" spans="1:13" s="16" customFormat="1" ht="11.25" customHeight="1">
      <c r="B54" s="127" t="s">
        <v>651</v>
      </c>
      <c r="C54" s="127"/>
      <c r="D54" s="127"/>
      <c r="E54" s="128"/>
      <c r="F54" s="128"/>
      <c r="G54" s="127"/>
      <c r="H54" s="128"/>
      <c r="J54" s="26"/>
      <c r="K54" s="26"/>
      <c r="M54" s="27"/>
    </row>
    <row r="55" spans="1:13" s="12" customFormat="1" ht="11.25" customHeight="1">
      <c r="B55" s="129"/>
      <c r="C55" s="130" t="s">
        <v>652</v>
      </c>
      <c r="D55" s="130" t="s">
        <v>653</v>
      </c>
      <c r="E55" s="130" t="s">
        <v>654</v>
      </c>
      <c r="F55" s="130" t="s">
        <v>655</v>
      </c>
      <c r="G55" s="130" t="s">
        <v>698</v>
      </c>
      <c r="H55" s="130" t="s">
        <v>698</v>
      </c>
    </row>
    <row r="56" spans="1:13" s="12" customFormat="1" ht="11.25" customHeight="1">
      <c r="A56" s="131" t="s">
        <v>32</v>
      </c>
      <c r="B56" s="129"/>
      <c r="C56" s="130" t="s">
        <v>657</v>
      </c>
      <c r="D56" s="130" t="s">
        <v>658</v>
      </c>
      <c r="E56" s="32" t="s">
        <v>659</v>
      </c>
      <c r="F56" s="130" t="s">
        <v>660</v>
      </c>
      <c r="G56" s="130" t="s">
        <v>661</v>
      </c>
      <c r="H56" s="130" t="s">
        <v>661</v>
      </c>
    </row>
    <row r="57" spans="1:13" s="12" customFormat="1" ht="11.25" customHeight="1">
      <c r="B57" s="1224" t="s">
        <v>310</v>
      </c>
      <c r="C57" s="1212" t="s">
        <v>2678</v>
      </c>
      <c r="D57" s="1212" t="s">
        <v>2678</v>
      </c>
      <c r="E57" s="1212" t="s">
        <v>2678</v>
      </c>
      <c r="F57" s="1212" t="s">
        <v>2678</v>
      </c>
      <c r="G57" s="1212" t="s">
        <v>2678</v>
      </c>
      <c r="H57" s="1212" t="s">
        <v>662</v>
      </c>
      <c r="L57" s="31"/>
    </row>
    <row r="58" spans="1:13" s="12" customFormat="1" ht="11.25" customHeight="1">
      <c r="B58" s="129" t="s">
        <v>663</v>
      </c>
      <c r="C58" s="132"/>
      <c r="D58" s="132"/>
      <c r="E58" s="132"/>
      <c r="F58" s="132"/>
      <c r="G58" s="132"/>
      <c r="H58" s="132"/>
      <c r="I58" s="133"/>
    </row>
    <row r="59" spans="1:13" s="34" customFormat="1" ht="11.25" customHeight="1">
      <c r="B59" s="134" t="s">
        <v>664</v>
      </c>
      <c r="C59" s="135">
        <v>965778.44426400005</v>
      </c>
      <c r="D59" s="135">
        <v>774940.89640199998</v>
      </c>
      <c r="E59" s="1251">
        <v>41.414439778967896</v>
      </c>
      <c r="F59" s="135">
        <v>320937.43086299999</v>
      </c>
      <c r="G59" s="135">
        <v>25674.994469040001</v>
      </c>
      <c r="H59" s="1104">
        <v>26581.529611680002</v>
      </c>
      <c r="J59" s="582"/>
      <c r="K59" s="12"/>
    </row>
    <row r="60" spans="1:13" s="12" customFormat="1" ht="11.25" customHeight="1">
      <c r="B60" s="220" t="s">
        <v>665</v>
      </c>
      <c r="C60" s="221">
        <v>6638.2288619999999</v>
      </c>
      <c r="D60" s="221">
        <v>6324.7466330000007</v>
      </c>
      <c r="E60" s="1251">
        <v>31.973535563444301</v>
      </c>
      <c r="F60" s="221">
        <v>2022.2451140000001</v>
      </c>
      <c r="G60" s="221">
        <v>161.77960912</v>
      </c>
      <c r="H60" s="1105">
        <v>184.29061632</v>
      </c>
      <c r="I60" s="34"/>
      <c r="J60" s="582"/>
    </row>
    <row r="61" spans="1:13" s="12" customFormat="1" ht="11.25" customHeight="1">
      <c r="B61" s="220" t="s">
        <v>666</v>
      </c>
      <c r="C61" s="221">
        <v>212106.53041100001</v>
      </c>
      <c r="D61" s="221">
        <v>194227.011333</v>
      </c>
      <c r="E61" s="1251">
        <v>39.869600830769194</v>
      </c>
      <c r="F61" s="221">
        <v>77437.534123999998</v>
      </c>
      <c r="G61" s="221">
        <v>6195.0027299200001</v>
      </c>
      <c r="H61" s="1105">
        <v>7357.8341385599997</v>
      </c>
      <c r="I61" s="34"/>
      <c r="J61" s="582"/>
    </row>
    <row r="62" spans="1:13" s="12" customFormat="1" ht="11.25" customHeight="1">
      <c r="B62" s="220" t="s">
        <v>667</v>
      </c>
      <c r="C62" s="221">
        <v>747033.6849910001</v>
      </c>
      <c r="D62" s="221">
        <v>574389.13843599998</v>
      </c>
      <c r="E62" s="1251">
        <v>42.040776098677199</v>
      </c>
      <c r="F62" s="221">
        <v>241477.651625</v>
      </c>
      <c r="G62" s="221">
        <v>19318.21213</v>
      </c>
      <c r="H62" s="1105">
        <v>19039.4048568</v>
      </c>
      <c r="I62" s="34"/>
      <c r="J62" s="582"/>
    </row>
    <row r="63" spans="1:13" s="34" customFormat="1" ht="11.25" customHeight="1">
      <c r="B63" s="134" t="s">
        <v>668</v>
      </c>
      <c r="C63" s="138">
        <v>252486.42770100001</v>
      </c>
      <c r="D63" s="138">
        <v>238145.809262</v>
      </c>
      <c r="E63" s="1251">
        <v>25.417970420972203</v>
      </c>
      <c r="F63" s="138">
        <v>60531.831357000003</v>
      </c>
      <c r="G63" s="138">
        <v>4842.5465085599999</v>
      </c>
      <c r="H63" s="1106">
        <v>4786.2067905599997</v>
      </c>
      <c r="J63" s="582"/>
      <c r="K63" s="12"/>
    </row>
    <row r="64" spans="1:13" s="86" customFormat="1" ht="11.25" customHeight="1">
      <c r="B64" s="220" t="s">
        <v>669</v>
      </c>
      <c r="C64" s="221">
        <v>170092.23759200002</v>
      </c>
      <c r="D64" s="221">
        <v>170092.23759200002</v>
      </c>
      <c r="E64" s="1251">
        <v>23.185231869661099</v>
      </c>
      <c r="F64" s="221">
        <v>39436.279678000006</v>
      </c>
      <c r="G64" s="221">
        <v>3154.90237424</v>
      </c>
      <c r="H64" s="1105">
        <v>3135.6874272800001</v>
      </c>
      <c r="I64" s="34"/>
      <c r="J64" s="582"/>
      <c r="K64" s="12"/>
    </row>
    <row r="65" spans="2:11" s="86" customFormat="1" ht="11.25" customHeight="1">
      <c r="B65" s="220" t="s">
        <v>670</v>
      </c>
      <c r="C65" s="221">
        <v>82394.190109000003</v>
      </c>
      <c r="D65" s="221">
        <v>68053.571670000005</v>
      </c>
      <c r="E65" s="1251">
        <v>30.998448959144799</v>
      </c>
      <c r="F65" s="221">
        <v>21095.551679</v>
      </c>
      <c r="G65" s="221">
        <v>1687.6441343199999</v>
      </c>
      <c r="H65" s="1105">
        <v>1650.5193632799999</v>
      </c>
      <c r="I65" s="34"/>
      <c r="J65" s="582"/>
      <c r="K65" s="12"/>
    </row>
    <row r="66" spans="2:11" s="12" customFormat="1" ht="11.25" customHeight="1">
      <c r="B66" s="798" t="s">
        <v>671</v>
      </c>
      <c r="C66" s="834">
        <v>1218264.8819649999</v>
      </c>
      <c r="D66" s="834">
        <v>1013086.715664</v>
      </c>
      <c r="E66" s="1252">
        <v>37.6541579631687</v>
      </c>
      <c r="F66" s="834">
        <v>381469.27222000004</v>
      </c>
      <c r="G66" s="834">
        <v>30517.5509776</v>
      </c>
      <c r="H66" s="1107">
        <v>31367.746402240002</v>
      </c>
      <c r="I66" s="34"/>
      <c r="J66" s="582"/>
    </row>
    <row r="67" spans="2:11" s="12" customFormat="1" ht="11.25" customHeight="1">
      <c r="B67" s="129" t="s">
        <v>106</v>
      </c>
      <c r="C67" s="137">
        <v>0</v>
      </c>
      <c r="D67" s="137">
        <v>0</v>
      </c>
      <c r="E67" s="1253">
        <v>0</v>
      </c>
      <c r="F67" s="137">
        <v>0</v>
      </c>
      <c r="G67" s="137">
        <v>0</v>
      </c>
      <c r="H67" s="337">
        <v>0</v>
      </c>
      <c r="I67" s="34"/>
    </row>
    <row r="68" spans="2:11" s="12" customFormat="1" ht="11.25" customHeight="1">
      <c r="B68" s="136" t="s">
        <v>672</v>
      </c>
      <c r="C68" s="139">
        <v>849022.918985</v>
      </c>
      <c r="D68" s="139">
        <v>847998.21633700002</v>
      </c>
      <c r="E68" s="1251">
        <v>1.02308216371911E-2</v>
      </c>
      <c r="F68" s="139">
        <v>86.757184999999993</v>
      </c>
      <c r="G68" s="139">
        <v>6.9405748000000003</v>
      </c>
      <c r="H68" s="243">
        <v>6.5976524799999998</v>
      </c>
      <c r="I68" s="34"/>
    </row>
    <row r="69" spans="2:11" s="12" customFormat="1" ht="11.25" customHeight="1">
      <c r="B69" s="136" t="s">
        <v>673</v>
      </c>
      <c r="C69" s="139">
        <v>44559.704401000003</v>
      </c>
      <c r="D69" s="139">
        <v>41094.490174999999</v>
      </c>
      <c r="E69" s="1251">
        <v>1.0183677476417301</v>
      </c>
      <c r="F69" s="139">
        <v>418.49303399999997</v>
      </c>
      <c r="G69" s="139">
        <v>33.479442720000002</v>
      </c>
      <c r="H69" s="243">
        <v>44.7858856</v>
      </c>
      <c r="I69" s="34"/>
    </row>
    <row r="70" spans="2:11" s="12" customFormat="1" ht="11.25" customHeight="1">
      <c r="B70" s="136" t="s">
        <v>674</v>
      </c>
      <c r="C70" s="139">
        <v>92560.115896999996</v>
      </c>
      <c r="D70" s="139">
        <v>90820.441841999986</v>
      </c>
      <c r="E70" s="1251">
        <v>1.37824742383177E-2</v>
      </c>
      <c r="F70" s="139">
        <v>12.517303999999999</v>
      </c>
      <c r="G70" s="139">
        <v>1.0013843200000001</v>
      </c>
      <c r="H70" s="243">
        <v>0.64745047999999994</v>
      </c>
      <c r="I70" s="34"/>
    </row>
    <row r="71" spans="2:11" s="12" customFormat="1" ht="11.25" customHeight="1">
      <c r="B71" s="136" t="s">
        <v>675</v>
      </c>
      <c r="C71" s="139">
        <v>59834.800332999999</v>
      </c>
      <c r="D71" s="139">
        <v>59834.800332999999</v>
      </c>
      <c r="E71" s="1251">
        <v>0</v>
      </c>
      <c r="F71" s="139">
        <v>0</v>
      </c>
      <c r="G71" s="139">
        <v>0</v>
      </c>
      <c r="H71" s="243">
        <v>47.55257872</v>
      </c>
      <c r="I71" s="34"/>
    </row>
    <row r="72" spans="2:11" s="12" customFormat="1" ht="11.25" customHeight="1">
      <c r="B72" s="136" t="s">
        <v>676</v>
      </c>
      <c r="C72" s="139">
        <v>864.16553599999997</v>
      </c>
      <c r="D72" s="139">
        <v>864.16553699999997</v>
      </c>
      <c r="E72" s="1251">
        <v>0</v>
      </c>
      <c r="F72" s="139">
        <v>0</v>
      </c>
      <c r="G72" s="139">
        <v>0</v>
      </c>
      <c r="H72" s="243">
        <v>0</v>
      </c>
      <c r="I72" s="34"/>
    </row>
    <row r="73" spans="2:11" s="12" customFormat="1" ht="11.25" customHeight="1">
      <c r="B73" s="136" t="s">
        <v>677</v>
      </c>
      <c r="C73" s="139">
        <v>642280.683769</v>
      </c>
      <c r="D73" s="139">
        <v>569226.44923300005</v>
      </c>
      <c r="E73" s="1251">
        <v>20.943657419580202</v>
      </c>
      <c r="F73" s="139">
        <v>119216.83746899999</v>
      </c>
      <c r="G73" s="139">
        <v>9537.3469975200005</v>
      </c>
      <c r="H73" s="243">
        <v>9720.460132799999</v>
      </c>
      <c r="I73" s="34"/>
    </row>
    <row r="74" spans="2:11" s="12" customFormat="1" ht="11.25" customHeight="1">
      <c r="B74" s="136" t="s">
        <v>678</v>
      </c>
      <c r="C74" s="139">
        <v>147102.82116299999</v>
      </c>
      <c r="D74" s="139">
        <v>128693.40459199999</v>
      </c>
      <c r="E74" s="1251">
        <v>68.421536712902991</v>
      </c>
      <c r="F74" s="139">
        <v>88054.005069999999</v>
      </c>
      <c r="G74" s="139">
        <v>7044.3204056000004</v>
      </c>
      <c r="H74" s="243">
        <v>7571.5153340800007</v>
      </c>
      <c r="I74" s="34"/>
    </row>
    <row r="75" spans="2:11" s="12" customFormat="1" ht="11.25" customHeight="1">
      <c r="B75" s="136" t="s">
        <v>679</v>
      </c>
      <c r="C75" s="139">
        <v>145667.912587</v>
      </c>
      <c r="D75" s="139">
        <v>59058.368240999996</v>
      </c>
      <c r="E75" s="1251">
        <v>74.999999973331498</v>
      </c>
      <c r="F75" s="139">
        <v>44293.776164999996</v>
      </c>
      <c r="G75" s="139">
        <v>3543.5020932000002</v>
      </c>
      <c r="H75" s="243">
        <v>3372.9037644800001</v>
      </c>
      <c r="I75" s="34"/>
    </row>
    <row r="76" spans="2:11" s="12" customFormat="1" ht="11.25" customHeight="1">
      <c r="B76" s="136" t="s">
        <v>680</v>
      </c>
      <c r="C76" s="139">
        <v>93492.509327000007</v>
      </c>
      <c r="D76" s="139">
        <v>85229.910522000006</v>
      </c>
      <c r="E76" s="1251">
        <v>39.099932558767605</v>
      </c>
      <c r="F76" s="139">
        <v>33324.837533999998</v>
      </c>
      <c r="G76" s="139">
        <v>2665.9870027200004</v>
      </c>
      <c r="H76" s="243">
        <v>2588.7321541599999</v>
      </c>
      <c r="I76" s="34"/>
    </row>
    <row r="77" spans="2:11" s="12" customFormat="1" ht="11.25" customHeight="1">
      <c r="B77" s="136" t="s">
        <v>681</v>
      </c>
      <c r="C77" s="139">
        <v>3232.3609040000001</v>
      </c>
      <c r="D77" s="139">
        <v>2234.8341570000002</v>
      </c>
      <c r="E77" s="1251">
        <v>131.10645641523499</v>
      </c>
      <c r="F77" s="139">
        <v>2930.0118700000003</v>
      </c>
      <c r="G77" s="139">
        <v>234.40094959999999</v>
      </c>
      <c r="H77" s="243">
        <v>252.25978567999999</v>
      </c>
      <c r="I77" s="34"/>
    </row>
    <row r="78" spans="2:11" s="12" customFormat="1" ht="11.25" customHeight="1">
      <c r="B78" s="136" t="s">
        <v>682</v>
      </c>
      <c r="C78" s="139">
        <v>478.47155800000002</v>
      </c>
      <c r="D78" s="139">
        <v>478.47155800000002</v>
      </c>
      <c r="E78" s="1251">
        <v>150</v>
      </c>
      <c r="F78" s="139">
        <v>717.70733700000005</v>
      </c>
      <c r="G78" s="139">
        <v>57.416586960000004</v>
      </c>
      <c r="H78" s="243">
        <v>56.713351119999999</v>
      </c>
      <c r="I78" s="34"/>
    </row>
    <row r="79" spans="2:11" s="12" customFormat="1" ht="11.25" customHeight="1">
      <c r="B79" s="136" t="s">
        <v>683</v>
      </c>
      <c r="C79" s="139">
        <v>169908.42592699997</v>
      </c>
      <c r="D79" s="139">
        <v>169908.42592699997</v>
      </c>
      <c r="E79" s="1251">
        <v>10.0000000001766</v>
      </c>
      <c r="F79" s="139">
        <v>16990.842592999998</v>
      </c>
      <c r="G79" s="139">
        <v>1359.2674074399999</v>
      </c>
      <c r="H79" s="243">
        <v>1305.5195662400001</v>
      </c>
      <c r="I79" s="34"/>
    </row>
    <row r="80" spans="2:11" s="12" customFormat="1" ht="11.25" customHeight="1">
      <c r="B80" s="136" t="s">
        <v>684</v>
      </c>
      <c r="C80" s="139">
        <v>268.45499999999998</v>
      </c>
      <c r="D80" s="139">
        <v>268.45499999999998</v>
      </c>
      <c r="E80" s="1251">
        <v>10</v>
      </c>
      <c r="F80" s="139">
        <v>26.845500000000001</v>
      </c>
      <c r="G80" s="139">
        <v>2.14764</v>
      </c>
      <c r="H80" s="243">
        <v>28.058762159999997</v>
      </c>
      <c r="I80" s="34"/>
    </row>
    <row r="81" spans="1:11" s="12" customFormat="1" ht="11.25" customHeight="1">
      <c r="B81" s="136" t="s">
        <v>685</v>
      </c>
      <c r="C81" s="139">
        <v>143158.764753</v>
      </c>
      <c r="D81" s="139">
        <v>143158.764753</v>
      </c>
      <c r="E81" s="1251">
        <v>100</v>
      </c>
      <c r="F81" s="139">
        <v>143158.764753</v>
      </c>
      <c r="G81" s="139">
        <v>11452.701180239999</v>
      </c>
      <c r="H81" s="243">
        <v>11157.687644959999</v>
      </c>
      <c r="I81" s="34"/>
    </row>
    <row r="82" spans="1:11" s="12" customFormat="1" ht="11.25" customHeight="1">
      <c r="B82" s="136" t="s">
        <v>471</v>
      </c>
      <c r="C82" s="139">
        <v>25146.805920999999</v>
      </c>
      <c r="D82" s="139">
        <v>25146.805920000003</v>
      </c>
      <c r="E82" s="1251">
        <v>71.498496847666402</v>
      </c>
      <c r="F82" s="139">
        <v>17979.588238</v>
      </c>
      <c r="G82" s="139">
        <v>1438.36705904</v>
      </c>
      <c r="H82" s="243">
        <v>1164.9608883199999</v>
      </c>
      <c r="I82" s="34"/>
    </row>
    <row r="83" spans="1:11" s="12" customFormat="1" ht="11.25" customHeight="1">
      <c r="B83" s="799" t="s">
        <v>686</v>
      </c>
      <c r="C83" s="834">
        <v>2417578.916061</v>
      </c>
      <c r="D83" s="834">
        <v>2224016.004127</v>
      </c>
      <c r="E83" s="1254">
        <v>21.007536959492199</v>
      </c>
      <c r="F83" s="834">
        <v>467210.98405199999</v>
      </c>
      <c r="G83" s="834">
        <v>37376.87872416</v>
      </c>
      <c r="H83" s="1107">
        <v>37318.394951279995</v>
      </c>
      <c r="I83" s="34"/>
    </row>
    <row r="84" spans="1:11" s="12" customFormat="1" ht="11.25" customHeight="1">
      <c r="B84" s="799" t="s">
        <v>687</v>
      </c>
      <c r="C84" s="834">
        <v>3635843.7980260001</v>
      </c>
      <c r="D84" s="834">
        <v>3237102.7197909998</v>
      </c>
      <c r="E84" s="1254">
        <v>26.217279145432698</v>
      </c>
      <c r="F84" s="834">
        <v>848680.25627199991</v>
      </c>
      <c r="G84" s="834">
        <v>67894.429701759989</v>
      </c>
      <c r="H84" s="1107">
        <v>68686.141353520012</v>
      </c>
      <c r="I84" s="34"/>
    </row>
    <row r="85" spans="1:11" s="16" customFormat="1" ht="11.25" customHeight="1">
      <c r="A85" s="12"/>
      <c r="B85" s="799" t="s">
        <v>555</v>
      </c>
      <c r="C85" s="834"/>
      <c r="D85" s="834"/>
      <c r="E85" s="1254"/>
      <c r="F85" s="834">
        <v>12.272663</v>
      </c>
      <c r="G85" s="834">
        <v>0.98181304000000003</v>
      </c>
      <c r="H85" s="1107"/>
    </row>
    <row r="86" spans="1:11" s="12" customFormat="1" ht="11.25" customHeight="1">
      <c r="B86" s="129" t="s">
        <v>688</v>
      </c>
      <c r="C86" s="132"/>
      <c r="D86" s="132"/>
      <c r="E86" s="132"/>
      <c r="F86" s="132"/>
      <c r="G86" s="132"/>
      <c r="H86" s="1108"/>
    </row>
    <row r="87" spans="1:11" s="12" customFormat="1" ht="11.25" customHeight="1">
      <c r="B87" s="136" t="s">
        <v>689</v>
      </c>
      <c r="C87" s="132"/>
      <c r="D87" s="132"/>
      <c r="E87" s="132"/>
      <c r="F87" s="137">
        <v>6512.4571749999996</v>
      </c>
      <c r="G87" s="137">
        <v>520.99657400000001</v>
      </c>
      <c r="H87" s="337">
        <v>649.30780400000003</v>
      </c>
    </row>
    <row r="88" spans="1:11" s="12" customFormat="1">
      <c r="B88" s="136" t="s">
        <v>690</v>
      </c>
      <c r="C88" s="132"/>
      <c r="D88" s="132"/>
      <c r="E88" s="132"/>
      <c r="F88" s="337">
        <v>870.29866299999992</v>
      </c>
      <c r="G88" s="337">
        <v>69.623892999999995</v>
      </c>
      <c r="H88" s="337">
        <v>60.56476</v>
      </c>
    </row>
    <row r="89" spans="1:11" ht="11.25" customHeight="1">
      <c r="A89" s="12"/>
      <c r="B89" s="136" t="s">
        <v>691</v>
      </c>
      <c r="C89" s="132"/>
      <c r="D89" s="132"/>
      <c r="E89" s="132"/>
      <c r="F89" s="337">
        <v>9.085E-2</v>
      </c>
      <c r="G89" s="337">
        <v>7.2680000000000002E-3</v>
      </c>
      <c r="H89" s="337">
        <v>8.1300000000000001E-3</v>
      </c>
      <c r="J89" s="12"/>
      <c r="K89" s="12"/>
    </row>
    <row r="90" spans="1:11" s="16" customFormat="1" ht="11.25" customHeight="1">
      <c r="A90" s="12"/>
      <c r="B90" s="136" t="s">
        <v>692</v>
      </c>
      <c r="C90" s="132"/>
      <c r="D90" s="132"/>
      <c r="E90" s="132"/>
      <c r="F90" s="337">
        <v>158.42668799999998</v>
      </c>
      <c r="G90" s="337">
        <v>12.674135</v>
      </c>
      <c r="H90" s="337">
        <v>0.41743999999999998</v>
      </c>
    </row>
    <row r="91" spans="1:11" s="12" customFormat="1">
      <c r="B91" s="799" t="s">
        <v>693</v>
      </c>
      <c r="C91" s="837"/>
      <c r="D91" s="837"/>
      <c r="E91" s="837"/>
      <c r="F91" s="837">
        <v>7541.2733760000001</v>
      </c>
      <c r="G91" s="837">
        <v>603.30187000000001</v>
      </c>
      <c r="H91" s="837">
        <v>710.298134</v>
      </c>
    </row>
    <row r="92" spans="1:11" s="12" customFormat="1">
      <c r="B92" s="509" t="s">
        <v>694</v>
      </c>
      <c r="C92" s="453"/>
      <c r="D92" s="453"/>
      <c r="E92" s="453"/>
      <c r="F92" s="453">
        <v>2942.9259999999999</v>
      </c>
      <c r="G92" s="453">
        <v>235.43407999999999</v>
      </c>
      <c r="H92" s="453">
        <v>248.20405400000001</v>
      </c>
    </row>
    <row r="93" spans="1:11" s="12" customFormat="1" ht="12" customHeight="1">
      <c r="B93" s="1234" t="s">
        <v>695</v>
      </c>
      <c r="C93" s="1249"/>
      <c r="D93" s="1249"/>
      <c r="E93" s="1249"/>
      <c r="F93" s="1249">
        <v>95859.643062999996</v>
      </c>
      <c r="G93" s="1249">
        <v>7668.7714450000003</v>
      </c>
      <c r="H93" s="1249">
        <v>7668.7714450000003</v>
      </c>
    </row>
    <row r="94" spans="1:11" s="12" customFormat="1" ht="12" customHeight="1">
      <c r="B94" s="800" t="s">
        <v>696</v>
      </c>
      <c r="C94" s="799"/>
      <c r="D94" s="837"/>
      <c r="E94" s="837"/>
      <c r="F94" s="837">
        <v>955036.37137399998</v>
      </c>
      <c r="G94" s="837">
        <v>76402.918909799992</v>
      </c>
      <c r="H94" s="837">
        <v>77313.424336519995</v>
      </c>
    </row>
    <row r="98" ht="15.75" customHeight="1"/>
  </sheetData>
  <mergeCells count="1">
    <mergeCell ref="B3:H3"/>
  </mergeCells>
  <hyperlinks>
    <hyperlink ref="B3" location="Contents!A1" display="Back to index page" xr:uid="{F48BC2D6-1C41-4DB7-AD2A-77E8518EFE99}"/>
    <hyperlink ref="B3:H3" location="CONTENTS!A1" display="Back to contents page" xr:uid="{5BE037BC-6A9B-4FFF-B8C1-815C283FE83E}"/>
  </hyperlinks>
  <pageMargins left="0.23622047244094491" right="0.23622047244094491" top="0.74803149606299213" bottom="0.74803149606299213" header="0.31496062992125984" footer="0.31496062992125984"/>
  <pageSetup paperSize="9" scale="56" orientation="landscape" r:id="rId1"/>
  <rowBreaks count="1" manualBreakCount="1">
    <brk id="50" max="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B4CDE-2CD0-4725-91C2-5134D805A6E7}">
  <sheetPr>
    <tabColor rgb="FF007272"/>
  </sheetPr>
  <dimension ref="A1:S63"/>
  <sheetViews>
    <sheetView showGridLines="0" showRowColHeaders="0" zoomScaleNormal="100" workbookViewId="0"/>
  </sheetViews>
  <sheetFormatPr baseColWidth="10" defaultColWidth="13" defaultRowHeight="11.25"/>
  <cols>
    <col min="1" max="1" width="2.7109375" style="19" customWidth="1"/>
    <col min="2" max="2" width="42.140625" style="12" customWidth="1"/>
    <col min="3" max="3" width="15.7109375" style="12" customWidth="1"/>
    <col min="4" max="5" width="15.7109375" style="19" customWidth="1"/>
    <col min="6" max="6" width="0.85546875" style="19" customWidth="1"/>
    <col min="7" max="9" width="13" style="19"/>
    <col min="10" max="10" width="0.85546875" style="19" customWidth="1"/>
    <col min="11" max="13" width="13" style="19"/>
    <col min="14" max="14" width="0.85546875" style="19" customWidth="1"/>
    <col min="15" max="16384" width="13" style="19"/>
  </cols>
  <sheetData>
    <row r="1" spans="1:19" s="10" customFormat="1" ht="11.25" customHeight="1">
      <c r="A1" s="7"/>
      <c r="B1" s="7"/>
      <c r="C1" s="8"/>
      <c r="D1" s="9"/>
      <c r="E1" s="9"/>
    </row>
    <row r="2" spans="1:19" s="10" customFormat="1" ht="5.25" customHeight="1">
      <c r="A2" s="7"/>
      <c r="B2" s="7"/>
      <c r="C2" s="8"/>
      <c r="D2" s="9"/>
      <c r="E2" s="9"/>
    </row>
    <row r="3" spans="1:19" s="12" customFormat="1" ht="12.75">
      <c r="A3" s="11"/>
      <c r="B3" s="1909" t="s">
        <v>306</v>
      </c>
      <c r="C3" s="1909"/>
      <c r="D3" s="1909"/>
      <c r="E3" s="1909"/>
    </row>
    <row r="4" spans="1:19" s="10" customFormat="1" ht="5.25" customHeight="1">
      <c r="A4" s="7"/>
      <c r="B4" s="7"/>
      <c r="C4" s="8"/>
      <c r="D4" s="9"/>
      <c r="E4" s="9"/>
      <c r="G4" s="7"/>
      <c r="H4" s="7"/>
    </row>
    <row r="5" spans="1:19" s="6" customFormat="1" ht="15.75" customHeight="1">
      <c r="A5" s="13"/>
      <c r="B5" s="1187" t="s">
        <v>699</v>
      </c>
      <c r="S5" s="12"/>
    </row>
    <row r="6" spans="1:19" s="6" customFormat="1" ht="11.25" customHeight="1">
      <c r="A6" s="13"/>
      <c r="B6" s="14"/>
    </row>
    <row r="7" spans="1:19" s="16" customFormat="1" ht="12" customHeight="1">
      <c r="B7" s="127" t="s">
        <v>2698</v>
      </c>
      <c r="C7" s="127"/>
      <c r="D7" s="128"/>
      <c r="E7" s="127"/>
      <c r="G7" s="26"/>
      <c r="H7" s="26"/>
      <c r="J7" s="27"/>
    </row>
    <row r="8" spans="1:19" s="16" customFormat="1" ht="12" customHeight="1">
      <c r="B8" s="1760"/>
      <c r="C8" s="127"/>
      <c r="D8" s="128"/>
      <c r="E8" s="127"/>
      <c r="G8" s="26"/>
      <c r="H8" s="26"/>
      <c r="J8" s="27"/>
    </row>
    <row r="9" spans="1:19" s="16" customFormat="1" ht="12" customHeight="1">
      <c r="B9" s="127"/>
      <c r="C9" s="1592"/>
      <c r="D9" s="1593" t="s">
        <v>701</v>
      </c>
      <c r="E9" s="1592"/>
      <c r="G9" s="1592"/>
      <c r="H9" s="1593" t="s">
        <v>702</v>
      </c>
      <c r="I9" s="1592"/>
      <c r="J9" s="27"/>
      <c r="K9" s="1592"/>
      <c r="L9" s="1593" t="s">
        <v>703</v>
      </c>
      <c r="M9" s="1592"/>
      <c r="O9" s="1592"/>
      <c r="P9" s="1593" t="s">
        <v>704</v>
      </c>
      <c r="Q9" s="1592"/>
    </row>
    <row r="10" spans="1:19" s="12" customFormat="1" ht="11.25" customHeight="1">
      <c r="B10" s="129"/>
      <c r="C10" s="130" t="s">
        <v>653</v>
      </c>
      <c r="D10" s="130" t="s">
        <v>655</v>
      </c>
      <c r="E10" s="130" t="s">
        <v>656</v>
      </c>
      <c r="G10" s="130" t="s">
        <v>653</v>
      </c>
      <c r="H10" s="130" t="s">
        <v>655</v>
      </c>
      <c r="I10" s="130" t="s">
        <v>656</v>
      </c>
      <c r="K10" s="130" t="s">
        <v>653</v>
      </c>
      <c r="L10" s="130" t="s">
        <v>655</v>
      </c>
      <c r="M10" s="130" t="s">
        <v>656</v>
      </c>
      <c r="O10" s="130" t="s">
        <v>653</v>
      </c>
      <c r="P10" s="130" t="s">
        <v>655</v>
      </c>
      <c r="Q10" s="130" t="s">
        <v>656</v>
      </c>
    </row>
    <row r="11" spans="1:19" s="12" customFormat="1" ht="11.25" customHeight="1">
      <c r="A11" s="131" t="s">
        <v>32</v>
      </c>
      <c r="B11" s="1224" t="s">
        <v>310</v>
      </c>
      <c r="C11" s="1615" t="s">
        <v>658</v>
      </c>
      <c r="D11" s="1615" t="s">
        <v>660</v>
      </c>
      <c r="E11" s="1615" t="s">
        <v>661</v>
      </c>
      <c r="F11" s="1220"/>
      <c r="G11" s="1615" t="s">
        <v>658</v>
      </c>
      <c r="H11" s="1615" t="s">
        <v>660</v>
      </c>
      <c r="I11" s="1615" t="s">
        <v>661</v>
      </c>
      <c r="J11" s="1220"/>
      <c r="K11" s="1615" t="s">
        <v>658</v>
      </c>
      <c r="L11" s="1615" t="s">
        <v>660</v>
      </c>
      <c r="M11" s="1615" t="s">
        <v>661</v>
      </c>
      <c r="N11" s="1220"/>
      <c r="O11" s="1615" t="s">
        <v>658</v>
      </c>
      <c r="P11" s="1615" t="s">
        <v>660</v>
      </c>
      <c r="Q11" s="1615" t="s">
        <v>661</v>
      </c>
    </row>
    <row r="12" spans="1:19" s="12" customFormat="1" ht="11.25" customHeight="1">
      <c r="B12" s="129" t="s">
        <v>106</v>
      </c>
      <c r="C12" s="137">
        <v>0</v>
      </c>
      <c r="D12" s="137">
        <v>0</v>
      </c>
      <c r="E12" s="137">
        <v>0</v>
      </c>
      <c r="G12" s="137">
        <v>0</v>
      </c>
      <c r="H12" s="137">
        <v>0</v>
      </c>
      <c r="I12" s="137">
        <v>0</v>
      </c>
      <c r="K12" s="137">
        <v>0</v>
      </c>
      <c r="L12" s="137">
        <v>0</v>
      </c>
      <c r="M12" s="137">
        <v>0</v>
      </c>
      <c r="O12" s="137">
        <v>0</v>
      </c>
      <c r="P12" s="137">
        <v>0</v>
      </c>
      <c r="Q12" s="137">
        <v>0</v>
      </c>
    </row>
    <row r="13" spans="1:19" s="12" customFormat="1" ht="11.25" customHeight="1">
      <c r="B13" s="141" t="s">
        <v>705</v>
      </c>
      <c r="C13" s="139">
        <v>3209.1511073874003</v>
      </c>
      <c r="D13" s="1596"/>
      <c r="E13" s="1596"/>
      <c r="G13" s="139">
        <v>1198.9137781238001</v>
      </c>
      <c r="H13" s="139">
        <v>4.0505279835539998</v>
      </c>
      <c r="I13" s="139">
        <v>0.32404223868432003</v>
      </c>
      <c r="K13" s="139">
        <v>10978.445212417699</v>
      </c>
      <c r="L13" s="1596"/>
      <c r="M13" s="1596"/>
      <c r="O13" s="139">
        <v>209.44839999999999</v>
      </c>
      <c r="P13" s="1596"/>
      <c r="Q13" s="1596"/>
    </row>
    <row r="14" spans="1:19" s="12" customFormat="1" ht="11.25" customHeight="1">
      <c r="B14" s="136" t="s">
        <v>677</v>
      </c>
      <c r="C14" s="139">
        <v>10.1611984196999</v>
      </c>
      <c r="D14" s="139">
        <v>5.0846496477000205</v>
      </c>
      <c r="E14" s="139">
        <v>0.406771971816002</v>
      </c>
      <c r="G14" s="139">
        <v>325.485241172364</v>
      </c>
      <c r="H14" s="139">
        <v>325.48522951757701</v>
      </c>
      <c r="I14" s="139">
        <v>26.0388183614062</v>
      </c>
      <c r="K14" s="139">
        <v>1186.11694262484</v>
      </c>
      <c r="L14" s="139">
        <v>237.38879827363002</v>
      </c>
      <c r="M14" s="139">
        <v>18.991103861890398</v>
      </c>
      <c r="O14" s="139">
        <v>2049.2379999999998</v>
      </c>
      <c r="P14" s="139">
        <v>442.14587999999998</v>
      </c>
      <c r="Q14" s="139">
        <v>35.371670399999999</v>
      </c>
    </row>
    <row r="15" spans="1:19" s="12" customFormat="1" ht="11.25" customHeight="1">
      <c r="B15" s="136" t="s">
        <v>678</v>
      </c>
      <c r="C15" s="139">
        <v>67.993350042000003</v>
      </c>
      <c r="D15" s="139">
        <v>67.993350042000003</v>
      </c>
      <c r="E15" s="139">
        <v>5.43946800336</v>
      </c>
      <c r="G15" s="139">
        <v>149.82318430359899</v>
      </c>
      <c r="H15" s="139">
        <v>149.82318430359899</v>
      </c>
      <c r="I15" s="139">
        <v>11.9858547442879</v>
      </c>
      <c r="K15" s="139">
        <v>8351.7523544386804</v>
      </c>
      <c r="L15" s="139">
        <v>7291.2612560130301</v>
      </c>
      <c r="M15" s="139">
        <v>583.30090048104307</v>
      </c>
      <c r="O15" s="1596"/>
      <c r="P15" s="1596"/>
      <c r="Q15" s="1596"/>
    </row>
    <row r="16" spans="1:19" s="12" customFormat="1" ht="11.25" customHeight="1">
      <c r="B16" s="136" t="s">
        <v>679</v>
      </c>
      <c r="C16" s="139">
        <v>20.500616104799999</v>
      </c>
      <c r="D16" s="139">
        <v>15.3754620786</v>
      </c>
      <c r="E16" s="139">
        <v>1.230036966288</v>
      </c>
      <c r="F16" s="18"/>
      <c r="G16" s="139">
        <v>58.283759985441002</v>
      </c>
      <c r="H16" s="139">
        <v>58.283748330653999</v>
      </c>
      <c r="I16" s="139">
        <v>4.6626998664523196</v>
      </c>
      <c r="K16" s="139">
        <v>3074.0594968796599</v>
      </c>
      <c r="L16" s="139">
        <v>2017.7268934706401</v>
      </c>
      <c r="M16" s="139">
        <v>161.41815147765101</v>
      </c>
      <c r="O16" s="1596"/>
      <c r="P16" s="1596"/>
      <c r="Q16" s="1596"/>
    </row>
    <row r="17" spans="1:17" s="12" customFormat="1" ht="11.25" customHeight="1">
      <c r="B17" s="136" t="s">
        <v>680</v>
      </c>
      <c r="C17" s="139">
        <v>3850.6621543623</v>
      </c>
      <c r="D17" s="139">
        <v>5342.3358034250996</v>
      </c>
      <c r="E17" s="139">
        <v>427.38686427400802</v>
      </c>
      <c r="F17" s="18"/>
      <c r="G17" s="139">
        <v>9537.5391169478098</v>
      </c>
      <c r="H17" s="139">
        <v>3338.1386967591297</v>
      </c>
      <c r="I17" s="139">
        <v>267.05109574072998</v>
      </c>
      <c r="K17" s="139">
        <v>12571.425494255998</v>
      </c>
      <c r="L17" s="139">
        <v>4467.6373268994703</v>
      </c>
      <c r="M17" s="139">
        <v>357.41098615195801</v>
      </c>
      <c r="O17" s="139">
        <v>1.3735999999999999</v>
      </c>
      <c r="P17" s="139">
        <v>0.48075999999999997</v>
      </c>
      <c r="Q17" s="139">
        <v>3.8460799999999996E-2</v>
      </c>
    </row>
    <row r="18" spans="1:17" s="12" customFormat="1" ht="11.25" customHeight="1">
      <c r="B18" s="136" t="s">
        <v>685</v>
      </c>
      <c r="C18" s="139">
        <v>0.28083035760000002</v>
      </c>
      <c r="D18" s="139">
        <v>0.28083035760000002</v>
      </c>
      <c r="E18" s="139">
        <v>2.2466428608000001E-2</v>
      </c>
      <c r="G18" s="139">
        <v>41.995052983815</v>
      </c>
      <c r="H18" s="139">
        <v>62.992573648329</v>
      </c>
      <c r="I18" s="139">
        <v>5.0394058918663207</v>
      </c>
      <c r="K18" s="139">
        <v>158.778477883872</v>
      </c>
      <c r="L18" s="139">
        <v>230.88308451544401</v>
      </c>
      <c r="M18" s="139">
        <v>18.4706467612355</v>
      </c>
      <c r="O18" s="1596"/>
      <c r="P18" s="1596"/>
      <c r="Q18" s="1596"/>
    </row>
    <row r="19" spans="1:17" s="12" customFormat="1" ht="11.25" customHeight="1">
      <c r="B19" s="136" t="s">
        <v>706</v>
      </c>
      <c r="C19" s="1596"/>
      <c r="D19" s="1596"/>
      <c r="E19" s="1596"/>
      <c r="G19" s="1596"/>
      <c r="H19" s="1596"/>
      <c r="I19" s="1596"/>
      <c r="K19" s="1606"/>
      <c r="L19" s="1606"/>
      <c r="M19" s="1606"/>
      <c r="O19" s="1596"/>
      <c r="P19" s="1596"/>
      <c r="Q19" s="1596"/>
    </row>
    <row r="20" spans="1:17" s="12" customFormat="1" ht="11.25" customHeight="1">
      <c r="B20" s="136" t="s">
        <v>471</v>
      </c>
      <c r="C20" s="139">
        <v>68.1121628856</v>
      </c>
      <c r="D20" s="139">
        <v>70.407411000599993</v>
      </c>
      <c r="E20" s="139">
        <v>5.6325928800479996</v>
      </c>
      <c r="G20" s="139">
        <v>119.325893374533</v>
      </c>
      <c r="H20" s="139">
        <v>165.872863278642</v>
      </c>
      <c r="I20" s="139">
        <v>13.269829062291398</v>
      </c>
      <c r="K20" s="1602">
        <v>649.90499355883696</v>
      </c>
      <c r="L20" s="1602">
        <v>408.61602221230299</v>
      </c>
      <c r="M20" s="1602">
        <v>32.689281776984302</v>
      </c>
      <c r="O20" s="139">
        <v>0</v>
      </c>
      <c r="P20" s="139">
        <v>0</v>
      </c>
      <c r="Q20" s="139">
        <v>0</v>
      </c>
    </row>
    <row r="21" spans="1:17" s="12" customFormat="1" ht="11.25" customHeight="1">
      <c r="B21" s="799" t="s">
        <v>687</v>
      </c>
      <c r="C21" s="834">
        <f>SUM(C13:C20)</f>
        <v>7226.8614195594</v>
      </c>
      <c r="D21" s="834">
        <v>5501.4775065516005</v>
      </c>
      <c r="E21" s="834">
        <v>440.11820052412804</v>
      </c>
      <c r="G21" s="834">
        <v>11431.366026891363</v>
      </c>
      <c r="H21" s="834">
        <v>4104.6468238214848</v>
      </c>
      <c r="I21" s="834">
        <v>328.3717459057188</v>
      </c>
      <c r="K21" s="1603">
        <v>36970.482972059581</v>
      </c>
      <c r="L21" s="1603">
        <v>14653.513381384519</v>
      </c>
      <c r="M21" s="1603">
        <v>1172.2810705107622</v>
      </c>
      <c r="O21" s="834">
        <v>2260.0599999999995</v>
      </c>
      <c r="P21" s="834">
        <v>442.62663999999995</v>
      </c>
      <c r="Q21" s="834">
        <v>35.410131199999995</v>
      </c>
    </row>
    <row r="22" spans="1:17" s="12" customFormat="1" ht="11.25" customHeight="1">
      <c r="B22" s="799" t="s">
        <v>555</v>
      </c>
      <c r="C22" s="1597"/>
      <c r="D22" s="1597"/>
      <c r="E22" s="1597"/>
      <c r="G22" s="1597"/>
      <c r="H22" s="1597"/>
      <c r="I22" s="1597"/>
      <c r="K22" s="1607"/>
      <c r="L22" s="1607"/>
      <c r="M22" s="1607"/>
      <c r="O22" s="1597"/>
      <c r="P22" s="1597"/>
      <c r="Q22" s="1597"/>
    </row>
    <row r="23" spans="1:17" s="12" customFormat="1" ht="11.25" customHeight="1">
      <c r="B23" s="129" t="s">
        <v>688</v>
      </c>
      <c r="C23" s="1598"/>
      <c r="D23" s="1598"/>
      <c r="E23" s="1598"/>
      <c r="G23" s="1598"/>
      <c r="H23" s="1598"/>
      <c r="I23" s="1598"/>
      <c r="K23" s="1606"/>
      <c r="L23" s="1606"/>
      <c r="M23" s="1606"/>
      <c r="O23" s="1598"/>
      <c r="P23" s="1598"/>
      <c r="Q23" s="1598"/>
    </row>
    <row r="24" spans="1:17" s="12" customFormat="1" ht="11.25" customHeight="1">
      <c r="B24" s="136" t="s">
        <v>707</v>
      </c>
      <c r="C24" s="1598"/>
      <c r="D24" s="1599"/>
      <c r="E24" s="1599"/>
      <c r="G24" s="1598"/>
      <c r="H24" s="1599"/>
      <c r="I24" s="1599"/>
      <c r="K24" s="1602"/>
      <c r="L24" s="1604">
        <v>36.010450975668796</v>
      </c>
      <c r="M24" s="1604">
        <v>2.8808360780535001</v>
      </c>
      <c r="O24" s="1612"/>
      <c r="P24" s="1599"/>
      <c r="Q24" s="1599"/>
    </row>
    <row r="25" spans="1:17" s="12" customFormat="1">
      <c r="B25" s="136" t="s">
        <v>708</v>
      </c>
      <c r="C25" s="1598"/>
      <c r="D25" s="1599"/>
      <c r="E25" s="1599"/>
      <c r="G25" s="1598"/>
      <c r="H25" s="1599"/>
      <c r="I25" s="1599"/>
      <c r="K25" s="1602"/>
      <c r="L25" s="1608"/>
      <c r="M25" s="1608"/>
      <c r="O25" s="1598"/>
      <c r="P25" s="1599"/>
      <c r="Q25" s="1599"/>
    </row>
    <row r="26" spans="1:17" ht="11.25" customHeight="1">
      <c r="A26" s="12"/>
      <c r="B26" s="136" t="s">
        <v>691</v>
      </c>
      <c r="C26" s="1598"/>
      <c r="D26" s="1599"/>
      <c r="E26" s="1599"/>
      <c r="F26" s="12"/>
      <c r="G26" s="1598"/>
      <c r="H26" s="1599"/>
      <c r="I26" s="1599"/>
      <c r="K26" s="1602"/>
      <c r="L26" s="1608"/>
      <c r="M26" s="1608"/>
      <c r="O26" s="1598"/>
      <c r="P26" s="1599"/>
      <c r="Q26" s="1599"/>
    </row>
    <row r="27" spans="1:17" s="16" customFormat="1" ht="11.25" customHeight="1">
      <c r="A27" s="12"/>
      <c r="B27" s="136" t="s">
        <v>692</v>
      </c>
      <c r="C27" s="1598"/>
      <c r="D27" s="1600"/>
      <c r="E27" s="1600"/>
      <c r="G27" s="1598"/>
      <c r="H27" s="1600"/>
      <c r="I27" s="1600"/>
      <c r="K27" s="1602"/>
      <c r="L27" s="1609"/>
      <c r="M27" s="1609"/>
      <c r="O27" s="1598"/>
      <c r="P27" s="1600"/>
      <c r="Q27" s="1600"/>
    </row>
    <row r="28" spans="1:17" s="12" customFormat="1">
      <c r="B28" s="799" t="s">
        <v>693</v>
      </c>
      <c r="C28" s="1601"/>
      <c r="D28" s="1597"/>
      <c r="E28" s="1597"/>
      <c r="G28" s="1601"/>
      <c r="H28" s="1597"/>
      <c r="I28" s="1597"/>
      <c r="K28" s="1605"/>
      <c r="L28" s="1603">
        <v>36.010450975668796</v>
      </c>
      <c r="M28" s="1603">
        <v>2.8808360780535036</v>
      </c>
      <c r="O28" s="1601"/>
      <c r="P28" s="1597"/>
      <c r="Q28" s="1597"/>
    </row>
    <row r="29" spans="1:17" s="12" customFormat="1">
      <c r="B29" s="509" t="s">
        <v>694</v>
      </c>
      <c r="C29" s="1610"/>
      <c r="D29" s="1611"/>
      <c r="E29" s="1611"/>
      <c r="G29" s="453"/>
      <c r="H29" s="583">
        <v>26.14</v>
      </c>
      <c r="I29" s="583">
        <v>2.0910000000000002</v>
      </c>
      <c r="K29" s="453"/>
      <c r="L29" s="583">
        <v>32.783999999999999</v>
      </c>
      <c r="M29" s="583">
        <v>2.6227466473320002</v>
      </c>
      <c r="O29" s="453"/>
      <c r="P29" s="583">
        <v>330.87560000000002</v>
      </c>
      <c r="Q29" s="583">
        <v>26.47</v>
      </c>
    </row>
    <row r="30" spans="1:17" s="12" customFormat="1" ht="12" customHeight="1">
      <c r="B30" s="1234" t="s">
        <v>695</v>
      </c>
      <c r="C30" s="1249"/>
      <c r="D30" s="1250">
        <v>993.86684195715134</v>
      </c>
      <c r="E30" s="1250">
        <f>D30*8%</f>
        <v>79.509347356572107</v>
      </c>
      <c r="G30" s="1249"/>
      <c r="H30" s="1250">
        <v>499.94168149844256</v>
      </c>
      <c r="I30" s="1250">
        <f>H30*8%</f>
        <v>39.995334519875406</v>
      </c>
      <c r="K30" s="1249"/>
      <c r="L30" s="1594">
        <v>1969.021107</v>
      </c>
      <c r="M30" s="1594">
        <v>157.52168856</v>
      </c>
      <c r="O30" s="1249"/>
      <c r="P30" s="1594">
        <v>133.71700000000001</v>
      </c>
      <c r="Q30" s="1594">
        <v>10.697360000000002</v>
      </c>
    </row>
    <row r="31" spans="1:17" s="12" customFormat="1" ht="12" customHeight="1">
      <c r="B31" s="800" t="s">
        <v>696</v>
      </c>
      <c r="C31" s="837"/>
      <c r="D31" s="834">
        <f>D21+D22+D28+D29+D30</f>
        <v>6495.3443485087519</v>
      </c>
      <c r="E31" s="834">
        <f>D31*8%</f>
        <v>519.62754788070015</v>
      </c>
      <c r="G31" s="837"/>
      <c r="H31" s="834">
        <f>H21+H22+H28+H29+H30</f>
        <v>4630.7285053199275</v>
      </c>
      <c r="I31" s="834">
        <f>I21+I22+I28+I29+I30</f>
        <v>370.45808042559423</v>
      </c>
      <c r="K31" s="837"/>
      <c r="L31" s="834">
        <v>16691.328939360188</v>
      </c>
      <c r="M31" s="834">
        <v>1335.3063417961478</v>
      </c>
      <c r="O31" s="837"/>
      <c r="P31" s="834">
        <f>P21+P22+P28+P29+P30</f>
        <v>907.21924000000001</v>
      </c>
      <c r="Q31" s="834">
        <f>Q21+Q22+Q28+Q29+Q30</f>
        <v>72.577491199999997</v>
      </c>
    </row>
    <row r="32" spans="1:17" s="12" customFormat="1" ht="11.25" customHeight="1">
      <c r="B32" s="256"/>
      <c r="C32" s="140"/>
      <c r="D32" s="141"/>
      <c r="E32" s="141"/>
      <c r="I32" s="141"/>
      <c r="M32" s="141"/>
      <c r="Q32" s="141"/>
    </row>
    <row r="33" spans="1:17" s="12" customFormat="1" ht="11.25" customHeight="1">
      <c r="B33" s="256"/>
      <c r="C33" s="140"/>
      <c r="D33" s="141"/>
      <c r="E33" s="141"/>
      <c r="H33" s="141"/>
      <c r="I33" s="141"/>
      <c r="M33" s="141"/>
      <c r="Q33" s="141"/>
    </row>
    <row r="34" spans="1:17" s="12" customFormat="1" ht="11.25" customHeight="1">
      <c r="B34" s="256"/>
      <c r="C34" s="140"/>
      <c r="D34" s="141"/>
      <c r="E34" s="141"/>
    </row>
    <row r="35" spans="1:17">
      <c r="B35" s="127" t="s">
        <v>700</v>
      </c>
    </row>
    <row r="36" spans="1:17">
      <c r="B36" s="1760"/>
    </row>
    <row r="37" spans="1:17" s="16" customFormat="1" ht="11.25" customHeight="1">
      <c r="B37" s="127"/>
      <c r="C37" s="1592"/>
      <c r="D37" s="1593" t="s">
        <v>701</v>
      </c>
      <c r="E37" s="1592"/>
      <c r="G37" s="1592"/>
      <c r="H37" s="1593" t="s">
        <v>702</v>
      </c>
      <c r="I37" s="1592"/>
      <c r="J37" s="27"/>
      <c r="K37" s="1592"/>
      <c r="L37" s="1593" t="s">
        <v>703</v>
      </c>
      <c r="M37" s="1592"/>
      <c r="O37" s="1592"/>
      <c r="P37" s="1593" t="s">
        <v>704</v>
      </c>
      <c r="Q37" s="1592"/>
    </row>
    <row r="38" spans="1:17" s="12" customFormat="1" ht="11.25" customHeight="1">
      <c r="B38" s="129"/>
      <c r="C38" s="130" t="s">
        <v>653</v>
      </c>
      <c r="D38" s="130" t="s">
        <v>655</v>
      </c>
      <c r="E38" s="130" t="s">
        <v>656</v>
      </c>
      <c r="G38" s="130" t="s">
        <v>653</v>
      </c>
      <c r="H38" s="130" t="s">
        <v>655</v>
      </c>
      <c r="I38" s="130" t="s">
        <v>656</v>
      </c>
      <c r="K38" s="130" t="s">
        <v>653</v>
      </c>
      <c r="L38" s="130" t="s">
        <v>655</v>
      </c>
      <c r="M38" s="130" t="s">
        <v>656</v>
      </c>
      <c r="O38" s="130" t="s">
        <v>653</v>
      </c>
      <c r="P38" s="130" t="s">
        <v>655</v>
      </c>
      <c r="Q38" s="130" t="s">
        <v>656</v>
      </c>
    </row>
    <row r="39" spans="1:17" s="12" customFormat="1" ht="11.25" customHeight="1">
      <c r="A39" s="131" t="s">
        <v>32</v>
      </c>
      <c r="B39" s="1224" t="s">
        <v>310</v>
      </c>
      <c r="C39" s="1615" t="s">
        <v>658</v>
      </c>
      <c r="D39" s="1615" t="s">
        <v>660</v>
      </c>
      <c r="E39" s="1615" t="s">
        <v>661</v>
      </c>
      <c r="F39" s="1220"/>
      <c r="G39" s="1615" t="s">
        <v>658</v>
      </c>
      <c r="H39" s="1615" t="s">
        <v>660</v>
      </c>
      <c r="I39" s="1615" t="s">
        <v>661</v>
      </c>
      <c r="J39" s="1220"/>
      <c r="K39" s="1615" t="s">
        <v>658</v>
      </c>
      <c r="L39" s="1615" t="s">
        <v>660</v>
      </c>
      <c r="M39" s="1615" t="s">
        <v>661</v>
      </c>
      <c r="N39" s="1220"/>
      <c r="O39" s="1615" t="s">
        <v>658</v>
      </c>
      <c r="P39" s="1615" t="s">
        <v>660</v>
      </c>
      <c r="Q39" s="1615" t="s">
        <v>661</v>
      </c>
    </row>
    <row r="40" spans="1:17" s="12" customFormat="1" ht="11.25" customHeight="1">
      <c r="B40" s="129" t="s">
        <v>106</v>
      </c>
      <c r="C40" s="137">
        <v>0</v>
      </c>
      <c r="D40" s="137">
        <v>0</v>
      </c>
      <c r="E40" s="137">
        <v>0</v>
      </c>
      <c r="G40" s="137">
        <v>0</v>
      </c>
      <c r="H40" s="137">
        <v>0</v>
      </c>
      <c r="I40" s="137">
        <v>0</v>
      </c>
      <c r="K40" s="137">
        <v>0</v>
      </c>
      <c r="L40" s="137">
        <v>0</v>
      </c>
      <c r="M40" s="137">
        <v>0</v>
      </c>
      <c r="O40" s="137">
        <v>0</v>
      </c>
      <c r="P40" s="137">
        <v>0</v>
      </c>
      <c r="Q40" s="137">
        <v>0</v>
      </c>
    </row>
    <row r="41" spans="1:17" s="12" customFormat="1" ht="11.25" customHeight="1">
      <c r="B41" s="141" t="s">
        <v>705</v>
      </c>
      <c r="C41" s="139">
        <v>3034.1116686085998</v>
      </c>
      <c r="D41" s="139"/>
      <c r="E41" s="139"/>
      <c r="G41" s="139">
        <v>1150.4115024202699</v>
      </c>
      <c r="H41" s="139">
        <v>3.8970902758060002</v>
      </c>
      <c r="I41" s="139"/>
      <c r="K41" s="139">
        <v>10050.157683185</v>
      </c>
      <c r="L41" s="139"/>
      <c r="M41" s="139"/>
      <c r="O41" s="139">
        <v>203.54320000000001</v>
      </c>
      <c r="P41" s="139"/>
      <c r="Q41" s="139"/>
    </row>
    <row r="42" spans="1:17" s="12" customFormat="1" ht="11.25" customHeight="1">
      <c r="B42" s="136" t="s">
        <v>677</v>
      </c>
      <c r="C42" s="139">
        <v>8.7001319316001613</v>
      </c>
      <c r="D42" s="139">
        <v>5.1473200484999699</v>
      </c>
      <c r="E42" s="139"/>
      <c r="G42" s="139">
        <v>237.95831116266498</v>
      </c>
      <c r="H42" s="139">
        <v>237.95831116266302</v>
      </c>
      <c r="I42" s="139">
        <v>19.0366648930131</v>
      </c>
      <c r="K42" s="139">
        <v>1118.4924209707001</v>
      </c>
      <c r="L42" s="139">
        <v>257.96340896589902</v>
      </c>
      <c r="M42" s="139">
        <v>20.637072717271899</v>
      </c>
      <c r="O42" s="139">
        <v>2735.4595351999997</v>
      </c>
      <c r="P42" s="139">
        <v>617.71874560000003</v>
      </c>
      <c r="Q42" s="139">
        <v>49.417499647999996</v>
      </c>
    </row>
    <row r="43" spans="1:17" s="12" customFormat="1" ht="11.25" customHeight="1">
      <c r="B43" s="136" t="s">
        <v>678</v>
      </c>
      <c r="C43" s="139">
        <v>60.108829659100003</v>
      </c>
      <c r="D43" s="139">
        <v>60.108829659100003</v>
      </c>
      <c r="E43" s="139">
        <v>4.8087063727280004</v>
      </c>
      <c r="G43" s="139">
        <v>116.341267649607</v>
      </c>
      <c r="H43" s="139">
        <v>116.341267649607</v>
      </c>
      <c r="I43" s="139">
        <v>9.3073014119685595</v>
      </c>
      <c r="K43" s="139">
        <v>7833.5980203997997</v>
      </c>
      <c r="L43" s="139">
        <v>6814.3510671149497</v>
      </c>
      <c r="M43" s="139">
        <v>545.148085369196</v>
      </c>
      <c r="O43" s="139"/>
      <c r="P43" s="139"/>
      <c r="Q43" s="139"/>
    </row>
    <row r="44" spans="1:17" s="12" customFormat="1" ht="11.25" customHeight="1">
      <c r="B44" s="136" t="s">
        <v>679</v>
      </c>
      <c r="C44" s="139">
        <v>27.689743739599997</v>
      </c>
      <c r="D44" s="139">
        <v>20.767307804700003</v>
      </c>
      <c r="E44" s="139">
        <v>1.661384624376</v>
      </c>
      <c r="G44" s="139">
        <v>52.209608019477997</v>
      </c>
      <c r="H44" s="139">
        <v>52.209608019477997</v>
      </c>
      <c r="I44" s="139">
        <v>4.1767686415582403</v>
      </c>
      <c r="K44" s="139">
        <v>3054.16605083283</v>
      </c>
      <c r="L44" s="139">
        <v>2003.21738690455</v>
      </c>
      <c r="M44" s="139">
        <v>160.25739095236398</v>
      </c>
      <c r="O44" s="139"/>
      <c r="P44" s="139"/>
      <c r="Q44" s="139"/>
    </row>
    <row r="45" spans="1:17" s="12" customFormat="1" ht="11.25" customHeight="1">
      <c r="B45" s="136" t="s">
        <v>680</v>
      </c>
      <c r="C45" s="139">
        <v>3844.9680928102002</v>
      </c>
      <c r="D45" s="139">
        <v>5343.7825472935001</v>
      </c>
      <c r="E45" s="139">
        <v>427.50260378348003</v>
      </c>
      <c r="G45" s="139">
        <v>9204.1641892917105</v>
      </c>
      <c r="H45" s="139">
        <v>3221.45747073742</v>
      </c>
      <c r="I45" s="139">
        <v>257.71659765899301</v>
      </c>
      <c r="K45" s="139">
        <v>12190.348866381501</v>
      </c>
      <c r="L45" s="139">
        <v>4334.5901619199703</v>
      </c>
      <c r="M45" s="139">
        <v>346.767212953598</v>
      </c>
      <c r="O45" s="139">
        <v>1.4036</v>
      </c>
      <c r="P45" s="139"/>
      <c r="Q45" s="139"/>
    </row>
    <row r="46" spans="1:17" s="12" customFormat="1" ht="11.25" customHeight="1">
      <c r="B46" s="136" t="s">
        <v>685</v>
      </c>
      <c r="C46" s="139"/>
      <c r="D46" s="139"/>
      <c r="E46" s="139"/>
      <c r="G46" s="139">
        <v>40.376511462196</v>
      </c>
      <c r="H46" s="139">
        <v>60.564755980000996</v>
      </c>
      <c r="I46" s="139">
        <v>4.8451804784000796</v>
      </c>
      <c r="K46" s="139">
        <v>157.98060895617002</v>
      </c>
      <c r="L46" s="139">
        <v>228.409715608211</v>
      </c>
      <c r="M46" s="139">
        <v>18.272777248656798</v>
      </c>
      <c r="O46" s="139"/>
      <c r="P46" s="139"/>
      <c r="Q46" s="139"/>
    </row>
    <row r="47" spans="1:17" s="12" customFormat="1" ht="11.25" customHeight="1">
      <c r="B47" s="136" t="s">
        <v>706</v>
      </c>
      <c r="C47" s="139"/>
      <c r="D47" s="139"/>
      <c r="E47" s="139"/>
      <c r="F47" s="139"/>
      <c r="J47" s="139"/>
      <c r="K47" s="139"/>
      <c r="L47" s="139"/>
      <c r="M47" s="139"/>
      <c r="N47" s="139"/>
      <c r="O47" s="139"/>
      <c r="P47" s="139"/>
      <c r="Q47" s="139"/>
    </row>
    <row r="48" spans="1:17" s="12" customFormat="1" ht="11.25" customHeight="1">
      <c r="B48" s="136" t="s">
        <v>471</v>
      </c>
      <c r="C48" s="139">
        <v>58.952940244700002</v>
      </c>
      <c r="D48" s="139">
        <v>60.8570616461</v>
      </c>
      <c r="E48" s="139">
        <v>4.8685649316879998</v>
      </c>
      <c r="F48" s="18"/>
      <c r="G48" s="139">
        <v>121.94910275866501</v>
      </c>
      <c r="H48" s="139">
        <v>168.93161181960701</v>
      </c>
      <c r="I48" s="139">
        <v>13.5145289455686</v>
      </c>
      <c r="K48" s="139">
        <v>595.6886816286451</v>
      </c>
      <c r="L48" s="139">
        <v>325.80648355969402</v>
      </c>
      <c r="M48" s="139">
        <v>26.0645186847755</v>
      </c>
      <c r="O48" s="139">
        <v>8.1280000000000001</v>
      </c>
      <c r="P48" s="139">
        <v>8.1280000000000001</v>
      </c>
      <c r="Q48" s="139">
        <v>0.65024000000000004</v>
      </c>
    </row>
    <row r="49" spans="1:17" s="12" customFormat="1" ht="11.25" customHeight="1">
      <c r="B49" s="799" t="s">
        <v>687</v>
      </c>
      <c r="C49" s="834">
        <v>7034.7997384649998</v>
      </c>
      <c r="D49" s="834">
        <v>5490.9313979231001</v>
      </c>
      <c r="E49" s="834">
        <v>439.27451183384801</v>
      </c>
      <c r="G49" s="834">
        <v>10923.4104927646</v>
      </c>
      <c r="H49" s="834">
        <v>3861.3601156445802</v>
      </c>
      <c r="I49" s="834">
        <v>308.90880925156603</v>
      </c>
      <c r="K49" s="834">
        <v>35000.432332354598</v>
      </c>
      <c r="L49" s="834">
        <v>13964.338224073301</v>
      </c>
      <c r="M49" s="841">
        <v>1117.1470579258598</v>
      </c>
      <c r="O49" s="834">
        <v>2948.6351351999997</v>
      </c>
      <c r="P49" s="834">
        <v>626.43880559999991</v>
      </c>
      <c r="Q49" s="834">
        <v>50.115104447999997</v>
      </c>
    </row>
    <row r="50" spans="1:17" s="12" customFormat="1" ht="11.25" customHeight="1">
      <c r="B50" s="799" t="s">
        <v>555</v>
      </c>
      <c r="C50" s="834"/>
      <c r="D50" s="834">
        <v>0</v>
      </c>
      <c r="E50" s="834">
        <v>0</v>
      </c>
      <c r="G50" s="834"/>
      <c r="H50" s="834">
        <v>0</v>
      </c>
      <c r="I50" s="834">
        <v>0</v>
      </c>
      <c r="K50" s="834"/>
      <c r="L50" s="834">
        <v>0</v>
      </c>
      <c r="M50" s="841"/>
      <c r="O50" s="834">
        <v>0</v>
      </c>
      <c r="P50" s="1597">
        <v>0</v>
      </c>
      <c r="Q50" s="1597">
        <v>0</v>
      </c>
    </row>
    <row r="51" spans="1:17" s="12" customFormat="1" ht="11.25" customHeight="1">
      <c r="B51" s="129" t="s">
        <v>688</v>
      </c>
      <c r="C51" s="132"/>
      <c r="D51" s="132"/>
      <c r="E51" s="132"/>
      <c r="G51" s="132"/>
      <c r="H51" s="132"/>
      <c r="I51" s="132"/>
      <c r="K51" s="132"/>
      <c r="L51" s="132"/>
      <c r="M51" s="132"/>
      <c r="O51" s="132"/>
      <c r="P51" s="132"/>
      <c r="Q51" s="132"/>
    </row>
    <row r="52" spans="1:17" s="12" customFormat="1" ht="11.25" customHeight="1">
      <c r="B52" s="136" t="s">
        <v>707</v>
      </c>
      <c r="C52" s="132"/>
      <c r="D52" s="132"/>
      <c r="E52" s="132"/>
      <c r="G52" s="132"/>
      <c r="H52" s="137"/>
      <c r="I52" s="137"/>
      <c r="K52" s="132"/>
      <c r="L52" s="137">
        <v>41.024177249259701</v>
      </c>
      <c r="M52" s="137">
        <v>3.2819341799407797</v>
      </c>
      <c r="O52" s="132"/>
      <c r="P52" s="137"/>
      <c r="Q52" s="137"/>
    </row>
    <row r="53" spans="1:17" s="12" customFormat="1">
      <c r="B53" s="136" t="s">
        <v>708</v>
      </c>
      <c r="C53" s="132"/>
      <c r="D53" s="132"/>
      <c r="E53" s="132"/>
      <c r="G53" s="132"/>
      <c r="H53" s="137"/>
      <c r="I53" s="137"/>
      <c r="K53" s="132"/>
      <c r="L53" s="137"/>
      <c r="M53" s="137"/>
      <c r="O53" s="132"/>
      <c r="P53" s="137"/>
      <c r="Q53" s="137"/>
    </row>
    <row r="54" spans="1:17" ht="11.25" customHeight="1">
      <c r="A54" s="12"/>
      <c r="B54" s="136" t="s">
        <v>691</v>
      </c>
      <c r="C54" s="132"/>
      <c r="D54" s="132"/>
      <c r="E54" s="132"/>
      <c r="F54" s="12"/>
      <c r="G54" s="132"/>
      <c r="H54" s="137"/>
      <c r="I54" s="137"/>
      <c r="K54" s="132"/>
      <c r="L54" s="137"/>
      <c r="M54" s="137"/>
      <c r="O54" s="132"/>
      <c r="P54" s="137"/>
      <c r="Q54" s="137"/>
    </row>
    <row r="55" spans="1:17" s="16" customFormat="1" ht="11.25" customHeight="1">
      <c r="A55" s="12"/>
      <c r="B55" s="136" t="s">
        <v>692</v>
      </c>
      <c r="C55" s="132"/>
      <c r="D55" s="132"/>
      <c r="E55" s="132"/>
      <c r="G55" s="132"/>
      <c r="H55" s="337"/>
      <c r="I55" s="337"/>
      <c r="K55" s="132"/>
      <c r="L55" s="337"/>
      <c r="M55" s="337"/>
      <c r="O55" s="132"/>
      <c r="P55" s="337"/>
      <c r="Q55" s="337"/>
    </row>
    <row r="56" spans="1:17" s="12" customFormat="1">
      <c r="B56" s="799" t="s">
        <v>693</v>
      </c>
      <c r="C56" s="837"/>
      <c r="D56" s="837"/>
      <c r="E56" s="837"/>
      <c r="G56" s="837"/>
      <c r="H56" s="834"/>
      <c r="I56" s="834"/>
      <c r="K56" s="837"/>
      <c r="L56" s="834">
        <v>41.024177249259701</v>
      </c>
      <c r="M56" s="834">
        <v>3.2819341799407797</v>
      </c>
      <c r="O56" s="837"/>
      <c r="P56" s="834">
        <v>0</v>
      </c>
      <c r="Q56" s="834">
        <v>0</v>
      </c>
    </row>
    <row r="57" spans="1:17" s="12" customFormat="1">
      <c r="B57" s="509" t="s">
        <v>694</v>
      </c>
      <c r="C57" s="453"/>
      <c r="D57" s="453"/>
      <c r="E57" s="453"/>
      <c r="G57" s="453"/>
      <c r="H57" s="583">
        <v>14.569285822091</v>
      </c>
      <c r="I57" s="583">
        <v>1.1655433142989999</v>
      </c>
      <c r="K57" s="453"/>
      <c r="L57" s="583">
        <v>28.6342650048</v>
      </c>
      <c r="M57" s="583">
        <v>2.2907412003839998</v>
      </c>
      <c r="O57" s="453"/>
      <c r="P57" s="583">
        <v>354.43279999999999</v>
      </c>
      <c r="Q57" s="583">
        <v>28.354624000000001</v>
      </c>
    </row>
    <row r="58" spans="1:17" s="2" customFormat="1" ht="12" customHeight="1">
      <c r="B58" s="1226" t="s">
        <v>695</v>
      </c>
      <c r="C58" s="1595"/>
      <c r="D58" s="1595">
        <v>993.86684195715134</v>
      </c>
      <c r="E58" s="1595">
        <v>79.509347356572107</v>
      </c>
      <c r="G58" s="1595"/>
      <c r="H58" s="1594">
        <v>499.94168149844256</v>
      </c>
      <c r="I58" s="1594">
        <v>39.995334519875406</v>
      </c>
      <c r="K58" s="1595"/>
      <c r="L58" s="1594">
        <v>1969.021107</v>
      </c>
      <c r="M58" s="1594">
        <v>157.52168856</v>
      </c>
      <c r="O58" s="1595"/>
      <c r="P58" s="1594">
        <v>133.71700000000001</v>
      </c>
      <c r="Q58" s="1594">
        <v>10.697360000000002</v>
      </c>
    </row>
    <row r="59" spans="1:17" s="12" customFormat="1" ht="12" customHeight="1">
      <c r="B59" s="800" t="s">
        <v>696</v>
      </c>
      <c r="C59" s="837"/>
      <c r="D59" s="842">
        <v>6484.7982398802515</v>
      </c>
      <c r="E59" s="842">
        <v>518.78385919042012</v>
      </c>
      <c r="G59" s="837"/>
      <c r="H59" s="834">
        <v>4375.8710829651136</v>
      </c>
      <c r="I59" s="834">
        <v>350.06968708574044</v>
      </c>
      <c r="K59" s="837"/>
      <c r="L59" s="834">
        <v>16003.017773327359</v>
      </c>
      <c r="M59" s="834">
        <v>1280.2414218661847</v>
      </c>
      <c r="O59" s="837"/>
      <c r="P59" s="843">
        <v>1114.5886055999999</v>
      </c>
      <c r="Q59" s="843">
        <v>89.167088448000001</v>
      </c>
    </row>
    <row r="63" spans="1:17" ht="15.75" customHeight="1"/>
  </sheetData>
  <mergeCells count="1">
    <mergeCell ref="B3:E3"/>
  </mergeCells>
  <hyperlinks>
    <hyperlink ref="B3" location="Contents!A1" display="Back to index page" xr:uid="{AA41F860-4188-40B6-8DA1-5B35166566D0}"/>
    <hyperlink ref="B3:E3" location="CONTENTS!A1" display="Back to contents page" xr:uid="{CBFE9F8F-242A-4CA8-B0FA-976BB8066802}"/>
  </hyperlinks>
  <pageMargins left="0.23622047244094491" right="0.23622047244094491" top="0.74803149606299213" bottom="0.74803149606299213" header="0.31496062992125984" footer="0.31496062992125984"/>
  <pageSetup paperSize="9" scale="56" orientation="landscape" r:id="rId1"/>
  <rowBreaks count="1" manualBreakCount="1">
    <brk id="34" max="8" man="1"/>
  </rowBreaks>
  <ignoredErrors>
    <ignoredError sqref="H31 E30 I30 Q31 P31"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9B7D5-BE33-4508-B4D0-27CE7997BBCB}">
  <sheetPr codeName="Sheet5"/>
  <dimension ref="A1:N91"/>
  <sheetViews>
    <sheetView showGridLines="0" showRowColHeaders="0" zoomScaleNormal="100" workbookViewId="0"/>
  </sheetViews>
  <sheetFormatPr baseColWidth="10" defaultColWidth="11.42578125" defaultRowHeight="11.25"/>
  <cols>
    <col min="1" max="1" width="2.7109375" style="19" customWidth="1"/>
    <col min="2" max="2" width="53.5703125" style="29" customWidth="1"/>
    <col min="3" max="3" width="15" style="29" customWidth="1"/>
    <col min="4" max="4" width="15.42578125" style="29" customWidth="1"/>
    <col min="5" max="5" width="16.7109375" style="29" customWidth="1"/>
    <col min="6" max="9" width="15" style="29" customWidth="1"/>
    <col min="10" max="10" width="12.7109375" style="29" customWidth="1"/>
    <col min="11" max="11" width="14.42578125" style="29" customWidth="1"/>
    <col min="12" max="17" width="11.42578125" style="29"/>
    <col min="18" max="18" width="3.5703125" style="29" customWidth="1"/>
    <col min="19" max="16384" width="11.42578125" style="29"/>
  </cols>
  <sheetData>
    <row r="1" spans="1:11" s="10" customFormat="1" ht="11.25" customHeight="1">
      <c r="A1" s="7"/>
      <c r="B1" s="7"/>
      <c r="C1" s="7"/>
      <c r="D1" s="8"/>
      <c r="E1" s="8"/>
      <c r="F1" s="8"/>
      <c r="G1" s="8"/>
      <c r="H1" s="8"/>
      <c r="I1" s="7"/>
    </row>
    <row r="2" spans="1:11" s="10" customFormat="1" ht="5.25" customHeight="1">
      <c r="A2" s="7"/>
      <c r="B2" s="7"/>
      <c r="C2" s="7"/>
      <c r="D2" s="8"/>
      <c r="E2" s="8"/>
      <c r="F2" s="8"/>
      <c r="G2" s="8"/>
      <c r="H2" s="8"/>
      <c r="I2" s="7"/>
    </row>
    <row r="3" spans="1:11" s="12" customFormat="1" ht="12.75" customHeight="1">
      <c r="A3" s="11"/>
      <c r="B3" s="1946" t="s">
        <v>306</v>
      </c>
      <c r="C3" s="1946"/>
      <c r="D3" s="1946"/>
      <c r="E3" s="1946"/>
      <c r="F3" s="1946"/>
      <c r="G3" s="1946"/>
      <c r="H3" s="1946"/>
    </row>
    <row r="4" spans="1:11" s="10" customFormat="1" ht="5.25" customHeight="1">
      <c r="A4" s="7"/>
      <c r="B4" s="7"/>
      <c r="C4" s="7"/>
      <c r="D4" s="8"/>
      <c r="E4" s="8"/>
      <c r="F4" s="8"/>
      <c r="G4" s="8"/>
      <c r="H4" s="8"/>
      <c r="I4" s="7"/>
      <c r="J4" s="7"/>
      <c r="K4" s="7"/>
    </row>
    <row r="5" spans="1:11" s="6" customFormat="1" ht="15.75">
      <c r="A5" s="13"/>
      <c r="B5" s="1187" t="s">
        <v>709</v>
      </c>
    </row>
    <row r="6" spans="1:11" ht="11.25" customHeight="1"/>
    <row r="7" spans="1:11" s="91" customFormat="1" ht="56.25" customHeight="1">
      <c r="A7" s="100"/>
      <c r="B7" s="1947" t="s">
        <v>710</v>
      </c>
      <c r="C7" s="1948"/>
      <c r="D7" s="1948"/>
      <c r="E7" s="1948"/>
      <c r="F7" s="1948"/>
      <c r="G7" s="1948"/>
      <c r="H7" s="1948"/>
      <c r="I7" s="1948"/>
      <c r="J7" s="657"/>
    </row>
    <row r="8" spans="1:11" s="91" customFormat="1" ht="6" customHeight="1">
      <c r="A8" s="100"/>
      <c r="B8" s="279"/>
      <c r="C8" s="169"/>
      <c r="D8" s="169"/>
      <c r="E8" s="169"/>
      <c r="F8" s="169"/>
      <c r="G8" s="169"/>
      <c r="H8" s="169"/>
      <c r="I8" s="169"/>
      <c r="J8" s="657"/>
    </row>
    <row r="9" spans="1:11" ht="22.5" customHeight="1">
      <c r="B9" s="1949" t="s">
        <v>711</v>
      </c>
      <c r="C9" s="1950"/>
      <c r="D9" s="1950"/>
      <c r="E9" s="1950"/>
      <c r="F9" s="1950"/>
      <c r="G9" s="1950"/>
      <c r="H9" s="1950"/>
      <c r="I9" s="1950"/>
      <c r="J9" s="3"/>
    </row>
    <row r="10" spans="1:11" ht="11.25" customHeight="1">
      <c r="B10" s="272"/>
      <c r="C10" s="1095"/>
      <c r="D10" s="1095"/>
      <c r="E10" s="1095"/>
      <c r="F10" s="1095"/>
      <c r="G10" s="1095"/>
      <c r="H10" s="1095"/>
      <c r="I10" s="1095"/>
      <c r="J10" s="3"/>
    </row>
    <row r="11" spans="1:11">
      <c r="A11" s="16"/>
      <c r="B11" s="43"/>
    </row>
    <row r="12" spans="1:11" ht="11.25" customHeight="1">
      <c r="A12" s="16"/>
      <c r="B12" s="257" t="s">
        <v>26</v>
      </c>
      <c r="E12" s="1945" t="s">
        <v>712</v>
      </c>
      <c r="F12" s="1945"/>
      <c r="G12" s="1945"/>
      <c r="H12" s="1945"/>
      <c r="I12" s="1945"/>
    </row>
    <row r="13" spans="1:11" ht="11.25" customHeight="1">
      <c r="A13" s="16"/>
      <c r="B13" s="43"/>
      <c r="D13" s="70"/>
      <c r="E13" s="70"/>
      <c r="F13" s="70"/>
      <c r="G13" s="70"/>
      <c r="H13" s="70"/>
      <c r="I13" s="658" t="s">
        <v>713</v>
      </c>
    </row>
    <row r="14" spans="1:11" ht="11.25" customHeight="1">
      <c r="A14" s="16"/>
      <c r="B14" s="46"/>
      <c r="C14" s="1944" t="s">
        <v>714</v>
      </c>
      <c r="D14" s="1944"/>
      <c r="F14" s="70"/>
      <c r="G14" s="70"/>
      <c r="H14" s="70"/>
      <c r="I14" s="659" t="s">
        <v>715</v>
      </c>
    </row>
    <row r="15" spans="1:11" ht="11.25" customHeight="1">
      <c r="A15" s="16"/>
      <c r="C15" s="492" t="s">
        <v>716</v>
      </c>
      <c r="D15" s="70" t="s">
        <v>717</v>
      </c>
      <c r="E15" s="36"/>
      <c r="G15" s="70"/>
      <c r="H15" s="70"/>
      <c r="I15" s="659" t="s">
        <v>718</v>
      </c>
    </row>
    <row r="16" spans="1:11" ht="11.25" customHeight="1">
      <c r="A16" s="16"/>
      <c r="B16" s="43"/>
      <c r="C16" s="492" t="s">
        <v>719</v>
      </c>
      <c r="D16" s="70" t="s">
        <v>720</v>
      </c>
      <c r="E16" s="36"/>
      <c r="F16" s="36"/>
      <c r="G16" s="70" t="s">
        <v>721</v>
      </c>
      <c r="H16" s="70" t="s">
        <v>688</v>
      </c>
      <c r="I16" s="659" t="s">
        <v>722</v>
      </c>
    </row>
    <row r="17" spans="1:14" ht="11.25" customHeight="1">
      <c r="A17" s="16"/>
      <c r="B17" s="1217" t="s">
        <v>310</v>
      </c>
      <c r="C17" s="1256" t="s">
        <v>723</v>
      </c>
      <c r="D17" s="1218" t="s">
        <v>724</v>
      </c>
      <c r="E17" s="1218" t="s">
        <v>725</v>
      </c>
      <c r="F17" s="1218" t="s">
        <v>726</v>
      </c>
      <c r="G17" s="1218" t="s">
        <v>727</v>
      </c>
      <c r="H17" s="1218" t="s">
        <v>727</v>
      </c>
      <c r="I17" s="1257" t="s">
        <v>728</v>
      </c>
    </row>
    <row r="18" spans="1:14" ht="15" customHeight="1">
      <c r="A18" s="12"/>
      <c r="B18" s="346" t="s">
        <v>456</v>
      </c>
      <c r="C18" s="267"/>
      <c r="D18" s="267"/>
    </row>
    <row r="19" spans="1:14" ht="11.25" customHeight="1">
      <c r="A19" s="12"/>
      <c r="B19" s="193" t="s">
        <v>729</v>
      </c>
      <c r="C19" s="58">
        <v>331407.93936526601</v>
      </c>
      <c r="D19" s="58">
        <v>338532.77311005903</v>
      </c>
      <c r="E19" s="384">
        <v>312011.00674005901</v>
      </c>
      <c r="F19" s="384">
        <v>26521.766370000001</v>
      </c>
      <c r="G19" s="384"/>
      <c r="H19" s="384"/>
      <c r="I19" s="384"/>
      <c r="J19" s="72"/>
      <c r="K19" s="72"/>
    </row>
    <row r="20" spans="1:14" ht="11.25" customHeight="1">
      <c r="A20" s="12"/>
      <c r="B20" s="193" t="s">
        <v>458</v>
      </c>
      <c r="C20" s="58">
        <v>94259.2932652858</v>
      </c>
      <c r="D20" s="58">
        <v>94556.477902056096</v>
      </c>
      <c r="E20" s="384">
        <v>7944.6596720561065</v>
      </c>
      <c r="F20" s="384">
        <v>86611.81822999999</v>
      </c>
      <c r="G20" s="384"/>
      <c r="H20" s="384"/>
      <c r="I20" s="384"/>
      <c r="J20" s="72"/>
      <c r="K20" s="72"/>
    </row>
    <row r="21" spans="1:14" ht="11.25" customHeight="1">
      <c r="A21" s="12"/>
      <c r="B21" s="193" t="s">
        <v>459</v>
      </c>
      <c r="C21" s="58">
        <v>1997363.49916047</v>
      </c>
      <c r="D21" s="58">
        <v>2021737.5152789198</v>
      </c>
      <c r="E21" s="384">
        <v>1924348.4604589199</v>
      </c>
      <c r="F21" s="384">
        <v>90301.05481999999</v>
      </c>
      <c r="G21" s="384"/>
      <c r="H21" s="384"/>
      <c r="I21" s="384">
        <v>7088</v>
      </c>
      <c r="J21" s="72"/>
      <c r="K21" s="72"/>
      <c r="N21" s="72"/>
    </row>
    <row r="22" spans="1:14" ht="11.25" customHeight="1">
      <c r="A22" s="12"/>
      <c r="B22" s="193" t="s">
        <v>730</v>
      </c>
      <c r="C22" s="58">
        <v>569463.65972894593</v>
      </c>
      <c r="D22" s="58">
        <v>401140.415359865</v>
      </c>
      <c r="E22" s="384">
        <v>365870.13342968712</v>
      </c>
      <c r="F22" s="384"/>
      <c r="G22" s="384"/>
      <c r="H22" s="384">
        <v>35270.281930177895</v>
      </c>
      <c r="I22" s="384"/>
      <c r="J22" s="72"/>
      <c r="M22" s="72"/>
    </row>
    <row r="23" spans="1:14" ht="11.25" customHeight="1">
      <c r="A23" s="12"/>
      <c r="B23" s="193" t="s">
        <v>731</v>
      </c>
      <c r="C23" s="58">
        <v>22280.723267731202</v>
      </c>
      <c r="D23" s="58">
        <v>6461.8657792666399</v>
      </c>
      <c r="E23" s="384">
        <v>3514.7220592666399</v>
      </c>
      <c r="F23" s="384"/>
      <c r="G23" s="384"/>
      <c r="H23" s="384">
        <v>2947.14372</v>
      </c>
      <c r="I23" s="384"/>
      <c r="J23" s="72"/>
      <c r="M23" s="72"/>
    </row>
    <row r="24" spans="1:14" ht="11.25" customHeight="1">
      <c r="A24" s="12"/>
      <c r="B24" s="193" t="s">
        <v>732</v>
      </c>
      <c r="C24" s="58">
        <v>166722.260416</v>
      </c>
      <c r="D24" s="660"/>
      <c r="E24" s="384"/>
      <c r="F24" s="384"/>
      <c r="G24" s="384"/>
      <c r="H24" s="384"/>
      <c r="I24" s="384"/>
    </row>
    <row r="25" spans="1:14" ht="11.25" customHeight="1">
      <c r="A25" s="12"/>
      <c r="B25" s="193" t="s">
        <v>463</v>
      </c>
      <c r="C25" s="58">
        <v>178262.775621757</v>
      </c>
      <c r="D25" s="58">
        <v>178988.05197263602</v>
      </c>
      <c r="E25" s="384"/>
      <c r="F25" s="384">
        <v>178988.05197263602</v>
      </c>
      <c r="G25" s="384"/>
      <c r="H25" s="384">
        <v>178988.05197263602</v>
      </c>
      <c r="I25" s="384"/>
      <c r="K25" s="72"/>
      <c r="M25" s="72"/>
    </row>
    <row r="26" spans="1:14" ht="11.25" customHeight="1">
      <c r="A26" s="12"/>
      <c r="B26" s="193" t="s">
        <v>733</v>
      </c>
      <c r="C26" s="58">
        <v>9453.8805014999998</v>
      </c>
      <c r="D26" s="58">
        <v>4.4741039069999995E-3</v>
      </c>
      <c r="E26" s="37"/>
      <c r="H26" s="384"/>
      <c r="I26" s="384"/>
    </row>
    <row r="27" spans="1:14" ht="11.25" customHeight="1">
      <c r="A27" s="12"/>
      <c r="B27" s="193" t="s">
        <v>734</v>
      </c>
      <c r="C27" s="58">
        <v>19100.410757782</v>
      </c>
      <c r="D27" s="58">
        <v>6859.7898960585899</v>
      </c>
      <c r="E27" s="37">
        <v>2583.0505429941968</v>
      </c>
      <c r="H27" s="384"/>
      <c r="I27" s="384">
        <v>4276.7393530643931</v>
      </c>
      <c r="N27" s="72"/>
    </row>
    <row r="28" spans="1:14" ht="11.25" customHeight="1">
      <c r="A28" s="12"/>
      <c r="B28" s="193" t="s">
        <v>466</v>
      </c>
      <c r="C28" s="243">
        <v>5.099999904632569E-4</v>
      </c>
      <c r="D28" s="58">
        <v>18858.809969999998</v>
      </c>
      <c r="E28" s="37">
        <v>18858.809969999998</v>
      </c>
      <c r="H28" s="384"/>
      <c r="I28" s="384"/>
      <c r="J28" s="72"/>
    </row>
    <row r="29" spans="1:14" ht="11.25" customHeight="1">
      <c r="A29" s="12"/>
      <c r="B29" s="193" t="s">
        <v>467</v>
      </c>
      <c r="C29" s="58">
        <v>10455.886814130699</v>
      </c>
      <c r="D29" s="58">
        <v>12347.8076071798</v>
      </c>
      <c r="E29" s="37">
        <v>476.83840335368041</v>
      </c>
      <c r="H29" s="384"/>
      <c r="I29" s="384">
        <v>11870.96920382612</v>
      </c>
      <c r="N29" s="72"/>
    </row>
    <row r="30" spans="1:14" ht="11.25" customHeight="1">
      <c r="A30" s="12"/>
      <c r="B30" s="193" t="s">
        <v>468</v>
      </c>
      <c r="C30" s="58">
        <v>388.18003884866602</v>
      </c>
      <c r="D30" s="58">
        <v>405.28724266332898</v>
      </c>
      <c r="E30" s="37">
        <v>99.125242663329004</v>
      </c>
      <c r="H30" s="384"/>
      <c r="I30" s="384">
        <v>306.16199999999998</v>
      </c>
      <c r="J30" s="72"/>
    </row>
    <row r="31" spans="1:14" ht="11.25" customHeight="1">
      <c r="A31" s="12"/>
      <c r="B31" s="193" t="s">
        <v>469</v>
      </c>
      <c r="C31" s="58">
        <v>21438.908649110701</v>
      </c>
      <c r="D31" s="58">
        <v>18226.091207320002</v>
      </c>
      <c r="E31" s="37">
        <v>18226.091207320002</v>
      </c>
      <c r="H31" s="384"/>
      <c r="I31" s="384"/>
      <c r="J31" s="72"/>
    </row>
    <row r="32" spans="1:14" ht="11.25" customHeight="1">
      <c r="A32" s="12"/>
      <c r="B32" s="193" t="s">
        <v>735</v>
      </c>
      <c r="C32" s="58">
        <v>1195.125</v>
      </c>
      <c r="D32" s="58"/>
      <c r="E32" s="37"/>
      <c r="H32" s="384"/>
      <c r="I32" s="384"/>
    </row>
    <row r="33" spans="1:14" ht="11.25" customHeight="1">
      <c r="A33" s="12"/>
      <c r="B33" s="193" t="s">
        <v>471</v>
      </c>
      <c r="C33" s="1258">
        <v>17931.549593585401</v>
      </c>
      <c r="D33" s="1259">
        <v>15374.488514269</v>
      </c>
      <c r="E33" s="37">
        <v>9756.122514269</v>
      </c>
      <c r="F33" s="37"/>
      <c r="H33" s="384">
        <v>2256.4288909707602</v>
      </c>
      <c r="I33" s="384"/>
      <c r="J33" s="72"/>
      <c r="M33" s="72"/>
    </row>
    <row r="34" spans="1:14" ht="11.25" customHeight="1">
      <c r="A34" s="12"/>
      <c r="B34" s="661" t="s">
        <v>472</v>
      </c>
      <c r="C34" s="662">
        <v>3439724.0926904134</v>
      </c>
      <c r="D34" s="662">
        <v>3113489.3783143968</v>
      </c>
      <c r="E34" s="664">
        <v>2663689.0202405886</v>
      </c>
      <c r="F34" s="664">
        <v>382422.69139263598</v>
      </c>
      <c r="G34" s="664"/>
      <c r="H34" s="665">
        <v>219461.90651378469</v>
      </c>
      <c r="I34" s="665">
        <v>23541.870556890513</v>
      </c>
      <c r="J34" s="72"/>
      <c r="K34" s="72"/>
      <c r="M34" s="72"/>
      <c r="N34" s="72"/>
    </row>
    <row r="35" spans="1:14" ht="15" customHeight="1">
      <c r="A35" s="12"/>
      <c r="B35" s="346" t="s">
        <v>736</v>
      </c>
      <c r="C35" s="448"/>
      <c r="D35" s="448"/>
      <c r="K35" s="72"/>
    </row>
    <row r="36" spans="1:14" ht="11.25" customHeight="1">
      <c r="A36" s="12"/>
      <c r="B36" s="273" t="s">
        <v>474</v>
      </c>
      <c r="C36" s="58">
        <v>206714.29575622201</v>
      </c>
      <c r="D36" s="387">
        <v>231620.51331134798</v>
      </c>
      <c r="E36" s="59"/>
      <c r="F36" s="59"/>
      <c r="G36" s="384"/>
      <c r="H36" s="384"/>
      <c r="I36" s="384">
        <v>231620.51331134798</v>
      </c>
      <c r="J36" s="384"/>
      <c r="K36" s="72"/>
      <c r="L36" s="384"/>
    </row>
    <row r="37" spans="1:14" ht="11.25" customHeight="1">
      <c r="A37" s="12"/>
      <c r="B37" s="273" t="s">
        <v>475</v>
      </c>
      <c r="C37" s="58">
        <v>1422940.5121331899</v>
      </c>
      <c r="D37" s="387">
        <v>1427533.2060113</v>
      </c>
      <c r="E37" s="59">
        <v>25038.710492822302</v>
      </c>
      <c r="F37" s="59"/>
      <c r="G37" s="384"/>
      <c r="H37" s="384"/>
      <c r="I37" s="384">
        <v>1402494.4955184776</v>
      </c>
      <c r="K37" s="72"/>
    </row>
    <row r="38" spans="1:14" ht="11.25" customHeight="1">
      <c r="A38" s="12"/>
      <c r="B38" s="273" t="s">
        <v>463</v>
      </c>
      <c r="C38" s="58">
        <v>189177.56852296399</v>
      </c>
      <c r="D38" s="387">
        <v>187327.45806335102</v>
      </c>
      <c r="E38" s="59"/>
      <c r="F38" s="59">
        <v>187327.45806335102</v>
      </c>
      <c r="G38" s="384"/>
      <c r="H38" s="384">
        <v>187327.45806335102</v>
      </c>
      <c r="I38" s="384"/>
      <c r="K38" s="72"/>
    </row>
    <row r="39" spans="1:14" ht="11.25" customHeight="1">
      <c r="A39" s="12"/>
      <c r="B39" s="273" t="s">
        <v>476</v>
      </c>
      <c r="C39" s="58">
        <v>807927.58608873002</v>
      </c>
      <c r="D39" s="387">
        <v>812756.76762526901</v>
      </c>
      <c r="E39" s="59"/>
      <c r="F39" s="59"/>
      <c r="G39" s="384"/>
      <c r="H39" s="384"/>
      <c r="I39" s="384">
        <v>812756.76762526901</v>
      </c>
      <c r="K39" s="72"/>
    </row>
    <row r="40" spans="1:14" ht="11.25" customHeight="1">
      <c r="A40" s="12"/>
      <c r="B40" s="273" t="s">
        <v>737</v>
      </c>
      <c r="C40" s="58">
        <v>166722.260416</v>
      </c>
      <c r="D40" s="387"/>
      <c r="E40" s="59"/>
      <c r="F40" s="59"/>
      <c r="G40" s="384"/>
      <c r="H40" s="384"/>
      <c r="I40" s="384"/>
      <c r="K40" s="72"/>
    </row>
    <row r="41" spans="1:14" ht="11.25" customHeight="1">
      <c r="A41" s="12"/>
      <c r="B41" s="273" t="s">
        <v>478</v>
      </c>
      <c r="C41" s="58">
        <v>195318.63364300001</v>
      </c>
      <c r="D41" s="387"/>
      <c r="E41" s="59"/>
      <c r="F41" s="59"/>
      <c r="G41" s="384"/>
      <c r="H41" s="384"/>
      <c r="I41" s="384"/>
      <c r="K41" s="72"/>
    </row>
    <row r="42" spans="1:14" ht="11.25" customHeight="1">
      <c r="A42" s="12"/>
      <c r="B42" s="273" t="s">
        <v>479</v>
      </c>
      <c r="C42" s="58">
        <v>9488.0349212606598</v>
      </c>
      <c r="D42" s="387">
        <v>8204.3015203655395</v>
      </c>
      <c r="E42" s="59"/>
      <c r="F42" s="59"/>
      <c r="G42" s="384"/>
      <c r="H42" s="384"/>
      <c r="I42" s="384">
        <v>8204.3015203655395</v>
      </c>
      <c r="K42" s="72"/>
    </row>
    <row r="43" spans="1:14" ht="11.25" customHeight="1">
      <c r="A43" s="12"/>
      <c r="B43" s="273" t="s">
        <v>738</v>
      </c>
      <c r="C43" s="58">
        <v>2721.65685236747</v>
      </c>
      <c r="D43" s="387">
        <v>5307.1779490674699</v>
      </c>
      <c r="E43" s="59"/>
      <c r="F43" s="59"/>
      <c r="G43" s="384"/>
      <c r="H43" s="384">
        <v>3035.7080699999997</v>
      </c>
      <c r="I43" s="384">
        <v>2271.4698790674702</v>
      </c>
      <c r="K43" s="72"/>
    </row>
    <row r="44" spans="1:14" ht="11.25" customHeight="1">
      <c r="A44" s="12"/>
      <c r="B44" s="264" t="s">
        <v>481</v>
      </c>
      <c r="C44" s="58">
        <v>22582.5900046692</v>
      </c>
      <c r="D44" s="387">
        <v>22493.150925119899</v>
      </c>
      <c r="E44" s="59"/>
      <c r="F44" s="59"/>
      <c r="G44" s="384"/>
      <c r="H44" s="384"/>
      <c r="I44" s="384">
        <v>22493.150925119899</v>
      </c>
      <c r="K44" s="72"/>
    </row>
    <row r="45" spans="1:14" ht="11.25" customHeight="1">
      <c r="A45" s="12"/>
      <c r="B45" s="273" t="s">
        <v>482</v>
      </c>
      <c r="C45" s="58">
        <v>540.20600000000002</v>
      </c>
      <c r="D45" s="387"/>
      <c r="E45" s="59"/>
      <c r="F45" s="59"/>
      <c r="G45" s="384"/>
      <c r="H45" s="384"/>
      <c r="I45" s="384"/>
      <c r="K45" s="72"/>
    </row>
    <row r="46" spans="1:14" ht="11.25" customHeight="1">
      <c r="A46" s="12"/>
      <c r="B46" s="273" t="s">
        <v>739</v>
      </c>
      <c r="C46" s="58">
        <v>1145.7391910164999</v>
      </c>
      <c r="D46" s="387">
        <v>1213.9840078570601</v>
      </c>
      <c r="E46" s="59"/>
      <c r="F46" s="59"/>
      <c r="G46" s="384"/>
      <c r="H46" s="384"/>
      <c r="I46" s="384">
        <v>1213.9840078570601</v>
      </c>
      <c r="K46" s="72"/>
    </row>
    <row r="47" spans="1:14" ht="11.25" customHeight="1">
      <c r="A47" s="12"/>
      <c r="B47" s="273" t="s">
        <v>484</v>
      </c>
      <c r="C47" s="58">
        <v>5343.4420215763403</v>
      </c>
      <c r="D47" s="387">
        <v>5096.4519915763403</v>
      </c>
      <c r="E47" s="59"/>
      <c r="F47" s="59"/>
      <c r="G47" s="384"/>
      <c r="H47" s="384"/>
      <c r="I47" s="384">
        <v>5096.4519915763403</v>
      </c>
      <c r="K47" s="72"/>
    </row>
    <row r="48" spans="1:14" ht="11.25" customHeight="1">
      <c r="A48" s="12"/>
      <c r="B48" s="273" t="s">
        <v>485</v>
      </c>
      <c r="C48" s="58">
        <v>99848.414749999996</v>
      </c>
      <c r="D48" s="387">
        <v>99848.414749999996</v>
      </c>
      <c r="E48" s="59"/>
      <c r="F48" s="59"/>
      <c r="G48" s="384"/>
      <c r="H48" s="384"/>
      <c r="I48" s="384">
        <v>99848.414749999996</v>
      </c>
      <c r="K48" s="72"/>
    </row>
    <row r="49" spans="1:11" ht="11.25" customHeight="1">
      <c r="A49" s="12"/>
      <c r="B49" s="273" t="s">
        <v>486</v>
      </c>
      <c r="C49" s="58">
        <v>39957.024789999996</v>
      </c>
      <c r="D49" s="387">
        <v>39957.024789999996</v>
      </c>
      <c r="E49" s="59"/>
      <c r="F49" s="59"/>
      <c r="G49" s="384"/>
      <c r="H49" s="384"/>
      <c r="I49" s="384">
        <v>39957.024789999996</v>
      </c>
      <c r="K49" s="72"/>
    </row>
    <row r="50" spans="1:11" ht="11.25" customHeight="1">
      <c r="A50" s="12"/>
      <c r="B50" s="666" t="s">
        <v>487</v>
      </c>
      <c r="C50" s="667">
        <v>3170427.9650909957</v>
      </c>
      <c r="D50" s="662">
        <v>2841358.4509452549</v>
      </c>
      <c r="E50" s="669">
        <v>25038.710492822302</v>
      </c>
      <c r="F50" s="669">
        <v>187327.45806335102</v>
      </c>
      <c r="G50" s="665"/>
      <c r="H50" s="669">
        <v>190363.16613335101</v>
      </c>
      <c r="I50" s="665">
        <v>2625956.5743190814</v>
      </c>
    </row>
    <row r="51" spans="1:11" ht="11.25" customHeight="1">
      <c r="A51" s="12"/>
    </row>
    <row r="52" spans="1:11">
      <c r="A52" s="12"/>
    </row>
    <row r="53" spans="1:11">
      <c r="A53" s="12"/>
      <c r="B53" s="257" t="s">
        <v>577</v>
      </c>
      <c r="E53" s="1945" t="s">
        <v>712</v>
      </c>
      <c r="F53" s="1945"/>
      <c r="G53" s="1945"/>
      <c r="H53" s="1945"/>
      <c r="I53" s="1945"/>
    </row>
    <row r="54" spans="1:11">
      <c r="A54" s="12"/>
      <c r="B54" s="43"/>
      <c r="D54" s="70"/>
      <c r="E54" s="70"/>
      <c r="F54" s="70"/>
      <c r="G54" s="70"/>
      <c r="H54" s="70"/>
      <c r="I54" s="658" t="s">
        <v>713</v>
      </c>
    </row>
    <row r="55" spans="1:11">
      <c r="A55" s="24"/>
      <c r="B55" s="46"/>
      <c r="C55" s="1944" t="s">
        <v>714</v>
      </c>
      <c r="D55" s="1944"/>
      <c r="F55" s="70"/>
      <c r="G55" s="70"/>
      <c r="H55" s="70"/>
      <c r="I55" s="659" t="s">
        <v>715</v>
      </c>
    </row>
    <row r="56" spans="1:11">
      <c r="A56" s="24"/>
      <c r="C56" s="492" t="s">
        <v>716</v>
      </c>
      <c r="D56" s="70" t="s">
        <v>717</v>
      </c>
      <c r="E56" s="36"/>
      <c r="G56" s="70"/>
      <c r="H56" s="70"/>
      <c r="I56" s="659" t="s">
        <v>718</v>
      </c>
    </row>
    <row r="57" spans="1:11">
      <c r="A57" s="24"/>
      <c r="B57" s="43"/>
      <c r="C57" s="492" t="s">
        <v>719</v>
      </c>
      <c r="D57" s="70" t="s">
        <v>720</v>
      </c>
      <c r="E57" s="36"/>
      <c r="F57" s="36"/>
      <c r="G57" s="70" t="s">
        <v>721</v>
      </c>
      <c r="H57" s="70" t="s">
        <v>688</v>
      </c>
      <c r="I57" s="659" t="s">
        <v>722</v>
      </c>
    </row>
    <row r="58" spans="1:11">
      <c r="A58" s="24"/>
      <c r="B58" s="1217" t="s">
        <v>310</v>
      </c>
      <c r="C58" s="1256" t="s">
        <v>723</v>
      </c>
      <c r="D58" s="1218" t="s">
        <v>724</v>
      </c>
      <c r="E58" s="1218" t="s">
        <v>725</v>
      </c>
      <c r="F58" s="1218" t="s">
        <v>726</v>
      </c>
      <c r="G58" s="1218" t="s">
        <v>727</v>
      </c>
      <c r="H58" s="1218" t="s">
        <v>727</v>
      </c>
      <c r="I58" s="1257" t="s">
        <v>728</v>
      </c>
    </row>
    <row r="59" spans="1:11" ht="15" customHeight="1">
      <c r="A59" s="24"/>
      <c r="B59" s="346" t="s">
        <v>456</v>
      </c>
      <c r="C59" s="267"/>
      <c r="D59" s="267"/>
    </row>
    <row r="60" spans="1:11">
      <c r="A60" s="24"/>
      <c r="B60" s="193" t="s">
        <v>729</v>
      </c>
      <c r="C60" s="58">
        <v>309988</v>
      </c>
      <c r="D60" s="58">
        <v>314558</v>
      </c>
      <c r="E60" s="384">
        <v>305088</v>
      </c>
      <c r="F60" s="384">
        <v>9470</v>
      </c>
      <c r="G60" s="384"/>
      <c r="H60" s="384"/>
      <c r="I60" s="384"/>
    </row>
    <row r="61" spans="1:11">
      <c r="A61" s="24"/>
      <c r="B61" s="193" t="s">
        <v>458</v>
      </c>
      <c r="C61" s="58">
        <v>20558</v>
      </c>
      <c r="D61" s="58">
        <v>21674</v>
      </c>
      <c r="E61" s="384">
        <v>9442</v>
      </c>
      <c r="F61" s="384">
        <v>12232</v>
      </c>
      <c r="G61" s="384"/>
      <c r="H61" s="384"/>
      <c r="I61" s="384"/>
    </row>
    <row r="62" spans="1:11">
      <c r="B62" s="193" t="s">
        <v>459</v>
      </c>
      <c r="C62" s="58">
        <v>1961464</v>
      </c>
      <c r="D62" s="58">
        <v>1982455</v>
      </c>
      <c r="E62" s="384">
        <v>1886632</v>
      </c>
      <c r="F62" s="384">
        <v>88735</v>
      </c>
      <c r="G62" s="384"/>
      <c r="H62" s="384"/>
      <c r="I62" s="384">
        <v>7088</v>
      </c>
    </row>
    <row r="63" spans="1:11">
      <c r="B63" s="193" t="s">
        <v>730</v>
      </c>
      <c r="C63" s="58">
        <v>488087</v>
      </c>
      <c r="D63" s="58">
        <v>329969</v>
      </c>
      <c r="E63" s="384">
        <v>291346</v>
      </c>
      <c r="F63" s="384"/>
      <c r="G63" s="384"/>
      <c r="H63" s="384">
        <v>38623</v>
      </c>
      <c r="I63" s="384"/>
    </row>
    <row r="64" spans="1:11">
      <c r="B64" s="193" t="s">
        <v>731</v>
      </c>
      <c r="C64" s="58">
        <v>33350</v>
      </c>
      <c r="D64" s="58">
        <v>7684</v>
      </c>
      <c r="E64" s="384">
        <v>4611</v>
      </c>
      <c r="F64" s="384"/>
      <c r="G64" s="384"/>
      <c r="H64" s="384">
        <v>3073</v>
      </c>
      <c r="I64" s="384"/>
    </row>
    <row r="65" spans="2:9">
      <c r="B65" s="193" t="s">
        <v>732</v>
      </c>
      <c r="C65" s="58">
        <v>138259</v>
      </c>
      <c r="D65" s="660"/>
      <c r="E65" s="384"/>
      <c r="F65" s="384"/>
      <c r="G65" s="384"/>
      <c r="H65" s="384"/>
      <c r="I65" s="384"/>
    </row>
    <row r="66" spans="2:9">
      <c r="B66" s="193" t="s">
        <v>463</v>
      </c>
      <c r="C66" s="58">
        <v>185687</v>
      </c>
      <c r="D66" s="58">
        <v>186934</v>
      </c>
      <c r="E66" s="384"/>
      <c r="F66" s="384">
        <v>186934</v>
      </c>
      <c r="G66" s="384"/>
      <c r="H66" s="384">
        <v>186934</v>
      </c>
      <c r="I66" s="384"/>
    </row>
    <row r="67" spans="2:9">
      <c r="B67" s="193" t="s">
        <v>733</v>
      </c>
      <c r="C67" s="58">
        <v>14651</v>
      </c>
      <c r="D67" s="58"/>
      <c r="E67" s="37"/>
      <c r="H67" s="384"/>
      <c r="I67" s="384"/>
    </row>
    <row r="68" spans="2:9">
      <c r="B68" s="193" t="s">
        <v>734</v>
      </c>
      <c r="C68" s="58">
        <v>19257</v>
      </c>
      <c r="D68" s="58">
        <v>6845</v>
      </c>
      <c r="E68" s="37">
        <v>2168</v>
      </c>
      <c r="H68" s="384"/>
      <c r="I68" s="384">
        <v>4677</v>
      </c>
    </row>
    <row r="69" spans="2:9">
      <c r="B69" s="193" t="s">
        <v>466</v>
      </c>
      <c r="C69" s="243"/>
      <c r="D69" s="58">
        <v>19372</v>
      </c>
      <c r="E69" s="37">
        <v>19372</v>
      </c>
      <c r="H69" s="384"/>
      <c r="I69" s="384"/>
    </row>
    <row r="70" spans="2:9">
      <c r="B70" s="193" t="s">
        <v>467</v>
      </c>
      <c r="C70" s="58">
        <v>10273</v>
      </c>
      <c r="D70" s="58">
        <v>12000</v>
      </c>
      <c r="E70" s="37">
        <v>280</v>
      </c>
      <c r="H70" s="384"/>
      <c r="I70" s="384">
        <v>11720</v>
      </c>
    </row>
    <row r="71" spans="2:9">
      <c r="B71" s="193" t="s">
        <v>468</v>
      </c>
      <c r="C71" s="58">
        <v>510</v>
      </c>
      <c r="D71" s="58">
        <v>535</v>
      </c>
      <c r="E71" s="37">
        <v>120</v>
      </c>
      <c r="H71" s="384"/>
      <c r="I71" s="384">
        <v>415</v>
      </c>
    </row>
    <row r="72" spans="2:9">
      <c r="B72" s="193" t="s">
        <v>469</v>
      </c>
      <c r="C72" s="58">
        <v>21254</v>
      </c>
      <c r="D72" s="58">
        <v>16072</v>
      </c>
      <c r="E72" s="37">
        <v>16072</v>
      </c>
      <c r="H72" s="384"/>
      <c r="I72" s="384"/>
    </row>
    <row r="73" spans="2:9">
      <c r="B73" s="193" t="s">
        <v>735</v>
      </c>
      <c r="C73" s="58">
        <v>1767</v>
      </c>
      <c r="D73" s="58">
        <v>1</v>
      </c>
      <c r="E73" s="37">
        <v>1</v>
      </c>
      <c r="H73" s="384"/>
      <c r="I73" s="384"/>
    </row>
    <row r="74" spans="2:9">
      <c r="B74" s="193" t="s">
        <v>471</v>
      </c>
      <c r="C74" s="1258">
        <v>31324</v>
      </c>
      <c r="D74" s="1259">
        <v>15862</v>
      </c>
      <c r="E74" s="37">
        <v>10244</v>
      </c>
      <c r="F74" s="37"/>
      <c r="H74" s="384">
        <v>5618</v>
      </c>
      <c r="I74" s="384"/>
    </row>
    <row r="75" spans="2:9">
      <c r="B75" s="661" t="s">
        <v>472</v>
      </c>
      <c r="C75" s="662">
        <v>3236431</v>
      </c>
      <c r="D75" s="662">
        <v>2913962</v>
      </c>
      <c r="E75" s="664">
        <v>2545375</v>
      </c>
      <c r="F75" s="664">
        <v>297372</v>
      </c>
      <c r="G75" s="664"/>
      <c r="H75" s="665">
        <v>234248</v>
      </c>
      <c r="I75" s="665">
        <v>23900</v>
      </c>
    </row>
    <row r="76" spans="2:9" ht="15" customHeight="1">
      <c r="B76" s="346" t="s">
        <v>736</v>
      </c>
      <c r="C76" s="448"/>
      <c r="D76" s="448"/>
    </row>
    <row r="77" spans="2:9">
      <c r="B77" s="273" t="s">
        <v>474</v>
      </c>
      <c r="C77" s="58">
        <v>177298</v>
      </c>
      <c r="D77" s="387">
        <v>199714</v>
      </c>
      <c r="E77" s="59"/>
      <c r="F77" s="59"/>
      <c r="G77" s="384"/>
      <c r="H77" s="384"/>
      <c r="I77" s="384">
        <v>199714</v>
      </c>
    </row>
    <row r="78" spans="2:9">
      <c r="B78" s="273" t="s">
        <v>475</v>
      </c>
      <c r="C78" s="58">
        <v>1396630</v>
      </c>
      <c r="D78" s="387">
        <v>1399342</v>
      </c>
      <c r="E78" s="59">
        <v>26958.839</v>
      </c>
      <c r="F78" s="59"/>
      <c r="G78" s="384"/>
      <c r="H78" s="384"/>
      <c r="I78" s="384">
        <v>1372383.1610000001</v>
      </c>
    </row>
    <row r="79" spans="2:9">
      <c r="B79" s="273" t="s">
        <v>463</v>
      </c>
      <c r="C79" s="58">
        <v>190142</v>
      </c>
      <c r="D79" s="387">
        <v>189856</v>
      </c>
      <c r="E79" s="59"/>
      <c r="F79" s="59">
        <v>189856</v>
      </c>
      <c r="G79" s="384"/>
      <c r="H79" s="384">
        <v>189856</v>
      </c>
      <c r="I79" s="384"/>
    </row>
    <row r="80" spans="2:9">
      <c r="B80" s="273" t="s">
        <v>476</v>
      </c>
      <c r="C80" s="58">
        <v>737886</v>
      </c>
      <c r="D80" s="387">
        <v>742766</v>
      </c>
      <c r="E80" s="59"/>
      <c r="F80" s="59"/>
      <c r="G80" s="384"/>
      <c r="H80" s="384"/>
      <c r="I80" s="384">
        <v>742766</v>
      </c>
    </row>
    <row r="81" spans="2:9">
      <c r="B81" s="273" t="s">
        <v>737</v>
      </c>
      <c r="C81" s="58">
        <v>138259</v>
      </c>
      <c r="D81" s="387"/>
      <c r="E81" s="59"/>
      <c r="F81" s="59"/>
      <c r="G81" s="384"/>
      <c r="H81" s="384"/>
      <c r="I81" s="384"/>
    </row>
    <row r="82" spans="2:9">
      <c r="B82" s="273" t="s">
        <v>478</v>
      </c>
      <c r="C82" s="58">
        <v>191059</v>
      </c>
      <c r="D82" s="387"/>
      <c r="E82" s="59"/>
      <c r="F82" s="59"/>
      <c r="G82" s="384"/>
      <c r="H82" s="384"/>
      <c r="I82" s="384"/>
    </row>
    <row r="83" spans="2:9">
      <c r="B83" s="273" t="s">
        <v>479</v>
      </c>
      <c r="C83" s="58">
        <v>4057</v>
      </c>
      <c r="D83" s="387">
        <v>3033</v>
      </c>
      <c r="E83" s="59"/>
      <c r="F83" s="59"/>
      <c r="G83" s="384"/>
      <c r="H83" s="384"/>
      <c r="I83" s="384">
        <v>3033</v>
      </c>
    </row>
    <row r="84" spans="2:9">
      <c r="B84" s="273" t="s">
        <v>738</v>
      </c>
      <c r="C84" s="58">
        <v>5136</v>
      </c>
      <c r="D84" s="387">
        <v>4711</v>
      </c>
      <c r="E84" s="59"/>
      <c r="F84" s="59"/>
      <c r="G84" s="384"/>
      <c r="H84" s="384"/>
      <c r="I84" s="384">
        <v>4711</v>
      </c>
    </row>
    <row r="85" spans="2:9">
      <c r="B85" s="264" t="s">
        <v>481</v>
      </c>
      <c r="C85" s="58">
        <v>34200</v>
      </c>
      <c r="D85" s="387">
        <v>20481</v>
      </c>
      <c r="E85" s="59"/>
      <c r="F85" s="59"/>
      <c r="G85" s="384"/>
      <c r="H85" s="384">
        <v>3394.2894999999999</v>
      </c>
      <c r="I85" s="384">
        <v>17086.710500000001</v>
      </c>
    </row>
    <row r="86" spans="2:9">
      <c r="B86" s="273" t="s">
        <v>482</v>
      </c>
      <c r="C86" s="58">
        <v>541</v>
      </c>
      <c r="D86" s="387"/>
      <c r="E86" s="59"/>
      <c r="F86" s="59"/>
      <c r="G86" s="384"/>
      <c r="H86" s="384"/>
      <c r="I86" s="384"/>
    </row>
    <row r="87" spans="2:9">
      <c r="B87" s="273" t="s">
        <v>739</v>
      </c>
      <c r="C87" s="58">
        <v>977</v>
      </c>
      <c r="D87" s="387">
        <v>1028</v>
      </c>
      <c r="E87" s="59"/>
      <c r="F87" s="59"/>
      <c r="G87" s="384"/>
      <c r="H87" s="384"/>
      <c r="I87" s="384">
        <v>1028</v>
      </c>
    </row>
    <row r="88" spans="2:9">
      <c r="B88" s="273" t="s">
        <v>484</v>
      </c>
      <c r="C88" s="58">
        <v>4657</v>
      </c>
      <c r="D88" s="387">
        <v>4459</v>
      </c>
      <c r="E88" s="59"/>
      <c r="F88" s="59"/>
      <c r="G88" s="384"/>
      <c r="H88" s="384"/>
      <c r="I88" s="384">
        <v>4459</v>
      </c>
    </row>
    <row r="89" spans="2:9">
      <c r="B89" s="273" t="s">
        <v>485</v>
      </c>
      <c r="C89" s="58">
        <v>59702</v>
      </c>
      <c r="D89" s="387">
        <v>59702</v>
      </c>
      <c r="E89" s="59"/>
      <c r="F89" s="59"/>
      <c r="G89" s="384"/>
      <c r="H89" s="384"/>
      <c r="I89" s="384">
        <v>59702</v>
      </c>
    </row>
    <row r="90" spans="2:9">
      <c r="B90" s="273" t="s">
        <v>486</v>
      </c>
      <c r="C90" s="58">
        <v>36788</v>
      </c>
      <c r="D90" s="387">
        <v>36788</v>
      </c>
      <c r="E90" s="59"/>
      <c r="F90" s="59"/>
      <c r="G90" s="384"/>
      <c r="H90" s="384"/>
      <c r="I90" s="384">
        <v>36788</v>
      </c>
    </row>
    <row r="91" spans="2:9">
      <c r="B91" s="666" t="s">
        <v>487</v>
      </c>
      <c r="C91" s="667">
        <v>2977332</v>
      </c>
      <c r="D91" s="662">
        <v>2661879</v>
      </c>
      <c r="E91" s="669">
        <v>26958.839</v>
      </c>
      <c r="F91" s="669">
        <v>189856</v>
      </c>
      <c r="G91" s="665"/>
      <c r="H91" s="665">
        <v>193250.28950000001</v>
      </c>
      <c r="I91" s="665">
        <v>2441670.8715000004</v>
      </c>
    </row>
  </sheetData>
  <mergeCells count="7">
    <mergeCell ref="C55:D55"/>
    <mergeCell ref="E53:I53"/>
    <mergeCell ref="B3:H3"/>
    <mergeCell ref="B7:I7"/>
    <mergeCell ref="B9:I9"/>
    <mergeCell ref="C14:D14"/>
    <mergeCell ref="E12:I12"/>
  </mergeCells>
  <hyperlinks>
    <hyperlink ref="B3" location="Contents!A1" display="Back to index page" xr:uid="{45C55AF0-8258-4E81-A5E0-61D26A3AC4B2}"/>
    <hyperlink ref="B3:H3" location="CONTENTS!A1" display="Back to contents page" xr:uid="{44AD8864-6E0B-4414-A88D-4876B99EB034}"/>
  </hyperlinks>
  <pageMargins left="0.23622047244094491" right="0.23622047244094491" top="0.74803149606299213" bottom="0.74803149606299213" header="0.31496062992125984" footer="0.31496062992125984"/>
  <pageSetup paperSize="9" scale="62" orientation="landscape" r:id="rId1"/>
  <rowBreaks count="1" manualBreakCount="1">
    <brk id="51"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E5752-8C2A-4E38-976C-EC52B79DC29D}">
  <sheetPr codeName="Sheet6"/>
  <dimension ref="B1:L67"/>
  <sheetViews>
    <sheetView showGridLines="0" showRowColHeaders="0" zoomScaleNormal="100" workbookViewId="0"/>
  </sheetViews>
  <sheetFormatPr baseColWidth="10" defaultColWidth="11.42578125" defaultRowHeight="11.25"/>
  <cols>
    <col min="1" max="1" width="2.7109375" style="29" customWidth="1"/>
    <col min="2" max="2" width="4.85546875" style="19" customWidth="1"/>
    <col min="3" max="3" width="72.42578125" style="29" customWidth="1"/>
    <col min="4" max="8" width="13.7109375" style="29" customWidth="1"/>
    <col min="9" max="9" width="9.28515625" style="29" customWidth="1"/>
    <col min="10" max="16384" width="11.42578125" style="29"/>
  </cols>
  <sheetData>
    <row r="1" spans="2:12" s="10" customFormat="1" ht="11.25" customHeight="1">
      <c r="B1" s="7"/>
      <c r="C1" s="7"/>
      <c r="D1" s="7"/>
      <c r="E1" s="8"/>
      <c r="F1" s="8"/>
      <c r="G1" s="9"/>
      <c r="H1" s="9"/>
      <c r="I1" s="9"/>
    </row>
    <row r="2" spans="2:12" s="10" customFormat="1" ht="5.25" customHeight="1">
      <c r="B2" s="7"/>
      <c r="C2" s="7"/>
      <c r="D2" s="7"/>
      <c r="E2" s="8"/>
      <c r="F2" s="8"/>
      <c r="G2" s="9"/>
      <c r="H2" s="9"/>
      <c r="I2" s="9"/>
    </row>
    <row r="3" spans="2:12" s="12" customFormat="1" ht="12.75" customHeight="1">
      <c r="B3" s="1946" t="s">
        <v>306</v>
      </c>
      <c r="C3" s="1953"/>
      <c r="D3" s="1953"/>
      <c r="E3" s="1953"/>
      <c r="F3" s="1953"/>
      <c r="G3" s="1953"/>
      <c r="H3" s="1953"/>
      <c r="I3" s="1953"/>
    </row>
    <row r="4" spans="2:12" s="10" customFormat="1" ht="5.25" customHeight="1">
      <c r="B4" s="7"/>
      <c r="C4" s="7"/>
      <c r="D4" s="7"/>
      <c r="E4" s="8"/>
      <c r="F4" s="8"/>
      <c r="G4" s="9"/>
      <c r="H4" s="9"/>
      <c r="I4" s="9"/>
      <c r="K4" s="7"/>
      <c r="L4" s="7"/>
    </row>
    <row r="5" spans="2:12" s="6" customFormat="1" ht="15.75">
      <c r="B5" s="1187" t="s">
        <v>740</v>
      </c>
    </row>
    <row r="6" spans="2:12" ht="11.25" customHeight="1"/>
    <row r="7" spans="2:12" ht="20.45" customHeight="1">
      <c r="B7" s="1954" t="s">
        <v>741</v>
      </c>
      <c r="C7" s="1943"/>
      <c r="D7" s="1943"/>
      <c r="E7" s="1943"/>
      <c r="F7" s="1943"/>
      <c r="G7" s="1943"/>
      <c r="H7" s="1943"/>
    </row>
    <row r="8" spans="2:12" ht="11.25" customHeight="1">
      <c r="B8" s="1096"/>
      <c r="C8" s="474"/>
      <c r="D8" s="474"/>
      <c r="E8" s="474"/>
      <c r="F8" s="474"/>
      <c r="G8" s="474"/>
      <c r="H8" s="474"/>
    </row>
    <row r="9" spans="2:12" ht="11.45" customHeight="1">
      <c r="C9" s="273"/>
      <c r="D9" s="43"/>
      <c r="E9" s="43"/>
      <c r="F9" s="43"/>
      <c r="G9" s="43"/>
      <c r="H9" s="43"/>
    </row>
    <row r="10" spans="2:12">
      <c r="B10" s="670" t="s">
        <v>26</v>
      </c>
      <c r="C10" s="670"/>
      <c r="D10" s="1489" t="s">
        <v>317</v>
      </c>
      <c r="E10" s="1489" t="s">
        <v>319</v>
      </c>
      <c r="F10" s="1489" t="s">
        <v>321</v>
      </c>
      <c r="G10" s="1489" t="s">
        <v>323</v>
      </c>
      <c r="H10" s="1489" t="s">
        <v>328</v>
      </c>
    </row>
    <row r="11" spans="2:12" ht="11.25" customHeight="1">
      <c r="B11" s="16"/>
      <c r="D11" s="533"/>
      <c r="E11" s="1945" t="s">
        <v>742</v>
      </c>
      <c r="F11" s="1945"/>
      <c r="G11" s="1945"/>
      <c r="H11" s="1945"/>
    </row>
    <row r="12" spans="2:12" ht="11.25" customHeight="1">
      <c r="B12" s="16"/>
      <c r="C12" s="257"/>
      <c r="E12" s="70" t="s">
        <v>743</v>
      </c>
      <c r="F12" s="70" t="s">
        <v>706</v>
      </c>
      <c r="G12" s="70" t="s">
        <v>744</v>
      </c>
      <c r="H12" s="70" t="s">
        <v>745</v>
      </c>
    </row>
    <row r="13" spans="2:12" ht="11.25" customHeight="1">
      <c r="B13" s="1955" t="s">
        <v>310</v>
      </c>
      <c r="C13" s="1956"/>
      <c r="D13" s="70" t="s">
        <v>746</v>
      </c>
      <c r="E13" s="70" t="s">
        <v>747</v>
      </c>
      <c r="F13" s="70" t="s">
        <v>727</v>
      </c>
      <c r="G13" s="70" t="s">
        <v>727</v>
      </c>
      <c r="H13" s="70" t="s">
        <v>747</v>
      </c>
    </row>
    <row r="14" spans="2:12" ht="11.25" customHeight="1">
      <c r="B14" s="12">
        <v>1</v>
      </c>
      <c r="C14" s="671" t="s">
        <v>748</v>
      </c>
      <c r="D14" s="390">
        <v>3049461</v>
      </c>
      <c r="E14" s="390">
        <v>2667038</v>
      </c>
      <c r="F14" s="390"/>
      <c r="G14" s="390">
        <v>382423</v>
      </c>
      <c r="H14" s="390">
        <v>219475</v>
      </c>
    </row>
    <row r="15" spans="2:12" ht="11.25" customHeight="1">
      <c r="B15" s="1220">
        <v>2</v>
      </c>
      <c r="C15" s="1260" t="s">
        <v>749</v>
      </c>
      <c r="D15" s="1261">
        <v>-212366</v>
      </c>
      <c r="E15" s="1261">
        <v>-25039</v>
      </c>
      <c r="F15" s="1261"/>
      <c r="G15" s="1261">
        <v>-187327</v>
      </c>
      <c r="H15" s="1262">
        <v>-190363</v>
      </c>
    </row>
    <row r="16" spans="2:12" s="3" customFormat="1" ht="11.25" customHeight="1">
      <c r="B16" s="2">
        <v>3</v>
      </c>
      <c r="C16" s="192" t="s">
        <v>750</v>
      </c>
      <c r="D16" s="101">
        <v>2837095</v>
      </c>
      <c r="E16" s="101">
        <v>2642000</v>
      </c>
      <c r="F16" s="101">
        <v>0</v>
      </c>
      <c r="G16" s="101">
        <v>195095</v>
      </c>
      <c r="H16" s="101">
        <v>29111</v>
      </c>
      <c r="I16" s="29"/>
    </row>
    <row r="17" spans="2:9" ht="11.25" customHeight="1">
      <c r="B17" s="12">
        <v>4</v>
      </c>
      <c r="C17" s="270" t="s">
        <v>751</v>
      </c>
      <c r="D17" s="101">
        <v>845008</v>
      </c>
      <c r="E17" s="101">
        <v>845008</v>
      </c>
      <c r="F17" s="101"/>
      <c r="G17" s="101"/>
      <c r="H17" s="409"/>
    </row>
    <row r="18" spans="2:9" ht="11.25" customHeight="1">
      <c r="B18" s="12">
        <v>5</v>
      </c>
      <c r="C18" s="270" t="s">
        <v>752</v>
      </c>
      <c r="D18" s="101">
        <v>0</v>
      </c>
      <c r="E18" s="101"/>
      <c r="F18" s="101"/>
      <c r="G18" s="101"/>
      <c r="H18" s="409"/>
    </row>
    <row r="19" spans="2:9" ht="11.25" customHeight="1">
      <c r="B19" s="12">
        <v>6</v>
      </c>
      <c r="C19" s="270" t="s">
        <v>753</v>
      </c>
      <c r="D19" s="101">
        <v>-140629</v>
      </c>
      <c r="E19" s="101"/>
      <c r="F19" s="101"/>
      <c r="G19" s="101">
        <v>-140629</v>
      </c>
      <c r="H19" s="409"/>
    </row>
    <row r="20" spans="2:9" ht="11.25" customHeight="1">
      <c r="B20" s="12">
        <v>7</v>
      </c>
      <c r="C20" s="270" t="s">
        <v>754</v>
      </c>
      <c r="D20" s="101">
        <v>7008</v>
      </c>
      <c r="E20" s="101">
        <v>7008</v>
      </c>
      <c r="F20" s="243"/>
      <c r="G20" s="101"/>
      <c r="H20" s="409"/>
    </row>
    <row r="21" spans="2:9" s="3" customFormat="1" ht="11.25" customHeight="1">
      <c r="B21" s="2">
        <v>8</v>
      </c>
      <c r="C21" s="192" t="s">
        <v>755</v>
      </c>
      <c r="D21" s="101">
        <v>0</v>
      </c>
      <c r="E21" s="672"/>
      <c r="F21" s="101"/>
      <c r="G21" s="101"/>
      <c r="H21" s="409"/>
    </row>
    <row r="22" spans="2:9" s="3" customFormat="1" ht="11.25" customHeight="1">
      <c r="B22" s="2">
        <v>9</v>
      </c>
      <c r="C22" s="192" t="s">
        <v>756</v>
      </c>
      <c r="D22" s="101">
        <v>-413043</v>
      </c>
      <c r="E22" s="243">
        <v>-413043</v>
      </c>
      <c r="F22" s="101"/>
      <c r="G22" s="101"/>
      <c r="H22" s="409"/>
    </row>
    <row r="23" spans="2:9" s="3" customFormat="1" ht="11.25" customHeight="1">
      <c r="B23" s="2">
        <v>10</v>
      </c>
      <c r="C23" s="192" t="s">
        <v>757</v>
      </c>
      <c r="D23" s="101"/>
      <c r="E23" s="672"/>
      <c r="F23" s="101"/>
      <c r="G23" s="101"/>
      <c r="H23" s="409"/>
    </row>
    <row r="24" spans="2:9" ht="11.25" customHeight="1">
      <c r="B24" s="1220">
        <v>11</v>
      </c>
      <c r="C24" s="270" t="s">
        <v>758</v>
      </c>
      <c r="D24" s="101">
        <v>16543</v>
      </c>
      <c r="E24" s="101">
        <v>16543</v>
      </c>
      <c r="F24" s="101"/>
      <c r="G24" s="101"/>
      <c r="H24" s="409"/>
    </row>
    <row r="25" spans="2:9" s="39" customFormat="1" ht="11.25" customHeight="1">
      <c r="B25" s="1263">
        <v>12</v>
      </c>
      <c r="C25" s="673" t="s">
        <v>759</v>
      </c>
      <c r="D25" s="674">
        <v>3151982</v>
      </c>
      <c r="E25" s="674">
        <v>3097516</v>
      </c>
      <c r="F25" s="674">
        <v>0</v>
      </c>
      <c r="G25" s="674">
        <v>54467</v>
      </c>
      <c r="H25" s="847"/>
      <c r="I25" s="106"/>
    </row>
    <row r="26" spans="2:9" s="39" customFormat="1" ht="11.25" customHeight="1">
      <c r="B26" s="34"/>
      <c r="C26" s="1046"/>
      <c r="D26" s="265"/>
      <c r="E26" s="265"/>
      <c r="F26" s="265"/>
      <c r="G26" s="265"/>
      <c r="H26" s="265"/>
      <c r="I26" s="106"/>
    </row>
    <row r="27" spans="2:9" s="39" customFormat="1" ht="11.25" customHeight="1">
      <c r="B27" s="34"/>
      <c r="C27" s="1046"/>
      <c r="D27" s="265"/>
      <c r="E27" s="265"/>
      <c r="F27" s="265"/>
      <c r="G27" s="265"/>
      <c r="H27" s="265"/>
      <c r="I27" s="106"/>
    </row>
    <row r="28" spans="2:9" ht="11.25" customHeight="1">
      <c r="B28" s="12"/>
      <c r="D28" s="584"/>
      <c r="E28" s="3"/>
      <c r="F28" s="3"/>
      <c r="G28" s="3"/>
      <c r="H28" s="3"/>
      <c r="I28" s="3"/>
    </row>
    <row r="29" spans="2:9" ht="11.25" customHeight="1">
      <c r="B29" s="670" t="s">
        <v>577</v>
      </c>
      <c r="C29" s="670"/>
      <c r="D29" s="1489" t="s">
        <v>317</v>
      </c>
      <c r="E29" s="1489" t="s">
        <v>319</v>
      </c>
      <c r="F29" s="1489" t="s">
        <v>321</v>
      </c>
      <c r="G29" s="1489" t="s">
        <v>323</v>
      </c>
      <c r="H29" s="1489" t="s">
        <v>328</v>
      </c>
    </row>
    <row r="30" spans="2:9" ht="11.25" customHeight="1">
      <c r="B30" s="16"/>
      <c r="D30" s="533"/>
      <c r="E30" s="1945" t="s">
        <v>742</v>
      </c>
      <c r="F30" s="1945"/>
      <c r="G30" s="1945"/>
      <c r="H30" s="1945"/>
    </row>
    <row r="31" spans="2:9" ht="11.25" customHeight="1">
      <c r="B31" s="16"/>
      <c r="C31" s="257"/>
      <c r="E31" s="70" t="s">
        <v>743</v>
      </c>
      <c r="F31" s="70" t="s">
        <v>706</v>
      </c>
      <c r="G31" s="70" t="s">
        <v>744</v>
      </c>
      <c r="H31" s="70" t="s">
        <v>745</v>
      </c>
    </row>
    <row r="32" spans="2:9" ht="11.25" customHeight="1">
      <c r="B32" s="1951" t="s">
        <v>310</v>
      </c>
      <c r="C32" s="1952"/>
      <c r="D32" s="70" t="s">
        <v>746</v>
      </c>
      <c r="E32" s="70" t="s">
        <v>747</v>
      </c>
      <c r="F32" s="70" t="s">
        <v>727</v>
      </c>
      <c r="G32" s="70" t="s">
        <v>727</v>
      </c>
      <c r="H32" s="70" t="s">
        <v>747</v>
      </c>
    </row>
    <row r="33" spans="2:9" ht="11.25" customHeight="1">
      <c r="B33" s="12">
        <v>1</v>
      </c>
      <c r="C33" s="671" t="s">
        <v>748</v>
      </c>
      <c r="D33" s="390">
        <v>2842746.4475031905</v>
      </c>
      <c r="E33" s="390">
        <v>2545375</v>
      </c>
      <c r="F33" s="390"/>
      <c r="G33" s="390">
        <v>297372</v>
      </c>
      <c r="H33" s="390">
        <v>234248.291042856</v>
      </c>
    </row>
    <row r="34" spans="2:9" ht="11.25" customHeight="1">
      <c r="B34" s="1220">
        <v>2</v>
      </c>
      <c r="C34" s="1260" t="s">
        <v>749</v>
      </c>
      <c r="D34" s="1261">
        <v>-216814.83900000001</v>
      </c>
      <c r="E34" s="1261">
        <v>-26959</v>
      </c>
      <c r="F34" s="1261"/>
      <c r="G34" s="1261">
        <v>-189856</v>
      </c>
      <c r="H34" s="1262">
        <v>-193250.28950000001</v>
      </c>
    </row>
    <row r="35" spans="2:9" ht="11.25" customHeight="1">
      <c r="B35" s="2">
        <v>3</v>
      </c>
      <c r="C35" s="192" t="s">
        <v>750</v>
      </c>
      <c r="D35" s="101">
        <v>2625931.6085031903</v>
      </c>
      <c r="E35" s="101">
        <v>2518416</v>
      </c>
      <c r="F35" s="101"/>
      <c r="G35" s="101">
        <v>107516</v>
      </c>
      <c r="H35" s="101">
        <v>40998.001542855985</v>
      </c>
      <c r="I35" s="72"/>
    </row>
    <row r="36" spans="2:9" ht="11.25" customHeight="1">
      <c r="B36" s="12">
        <v>4</v>
      </c>
      <c r="C36" s="270" t="s">
        <v>751</v>
      </c>
      <c r="D36" s="101">
        <v>772998</v>
      </c>
      <c r="E36" s="101">
        <v>772998</v>
      </c>
      <c r="F36" s="101"/>
      <c r="G36" s="101"/>
      <c r="H36" s="409"/>
      <c r="I36" s="72"/>
    </row>
    <row r="37" spans="2:9" ht="11.25" customHeight="1">
      <c r="B37" s="12">
        <v>5</v>
      </c>
      <c r="C37" s="270" t="s">
        <v>752</v>
      </c>
      <c r="D37" s="101">
        <v>0</v>
      </c>
      <c r="E37" s="101"/>
      <c r="F37" s="101"/>
      <c r="G37" s="101"/>
      <c r="H37" s="409"/>
    </row>
    <row r="38" spans="2:9" ht="11.25" customHeight="1">
      <c r="B38" s="12">
        <v>6</v>
      </c>
      <c r="C38" s="270" t="s">
        <v>753</v>
      </c>
      <c r="D38" s="101">
        <v>-29353</v>
      </c>
      <c r="E38" s="101"/>
      <c r="F38" s="101"/>
      <c r="G38" s="101">
        <v>-29353</v>
      </c>
      <c r="H38" s="409"/>
      <c r="I38" s="72"/>
    </row>
    <row r="39" spans="2:9" ht="11.25" customHeight="1">
      <c r="B39" s="12">
        <v>7</v>
      </c>
      <c r="C39" s="270" t="s">
        <v>754</v>
      </c>
      <c r="D39" s="101">
        <v>7129</v>
      </c>
      <c r="E39" s="101">
        <v>7129</v>
      </c>
      <c r="F39" s="243"/>
      <c r="G39" s="101"/>
      <c r="H39" s="409"/>
      <c r="I39" s="72"/>
    </row>
    <row r="40" spans="2:9" ht="11.25" customHeight="1">
      <c r="B40" s="2">
        <v>8</v>
      </c>
      <c r="C40" s="192" t="s">
        <v>760</v>
      </c>
      <c r="D40" s="101">
        <v>-1352</v>
      </c>
      <c r="E40" s="101">
        <v>-1352</v>
      </c>
      <c r="F40" s="101"/>
      <c r="G40" s="101"/>
      <c r="H40" s="409"/>
      <c r="I40" s="72"/>
    </row>
    <row r="41" spans="2:9" ht="11.25" customHeight="1">
      <c r="B41" s="2">
        <v>9</v>
      </c>
      <c r="C41" s="192" t="s">
        <v>756</v>
      </c>
      <c r="D41" s="101">
        <v>-375360</v>
      </c>
      <c r="E41" s="101">
        <v>-375360</v>
      </c>
      <c r="F41" s="101"/>
      <c r="G41" s="101"/>
      <c r="H41" s="409"/>
      <c r="I41" s="72"/>
    </row>
    <row r="42" spans="2:9" ht="11.25" customHeight="1">
      <c r="B42" s="2">
        <v>10</v>
      </c>
      <c r="C42" s="192" t="s">
        <v>757</v>
      </c>
      <c r="D42" s="101"/>
      <c r="E42" s="672"/>
      <c r="F42" s="101"/>
      <c r="G42" s="101"/>
      <c r="H42" s="409"/>
    </row>
    <row r="43" spans="2:9" ht="11.25" customHeight="1">
      <c r="B43" s="1220">
        <v>11</v>
      </c>
      <c r="C43" s="270" t="s">
        <v>758</v>
      </c>
      <c r="D43" s="101">
        <v>16911</v>
      </c>
      <c r="E43" s="101">
        <v>16911</v>
      </c>
      <c r="F43" s="101">
        <v>0</v>
      </c>
      <c r="G43" s="101">
        <v>78162</v>
      </c>
      <c r="H43" s="409"/>
    </row>
    <row r="44" spans="2:9" ht="11.25" customHeight="1">
      <c r="B44" s="1263">
        <v>12</v>
      </c>
      <c r="C44" s="673" t="s">
        <v>759</v>
      </c>
      <c r="D44" s="674">
        <v>3016905</v>
      </c>
      <c r="E44" s="674">
        <v>2938743</v>
      </c>
      <c r="F44" s="674">
        <v>0</v>
      </c>
      <c r="G44" s="674">
        <v>78162</v>
      </c>
      <c r="H44" s="847"/>
    </row>
    <row r="45" spans="2:9" ht="6" customHeight="1">
      <c r="D45" s="3"/>
      <c r="E45" s="3"/>
      <c r="F45" s="3"/>
      <c r="G45" s="3"/>
      <c r="H45" s="3"/>
    </row>
    <row r="46" spans="2:9">
      <c r="B46" s="419" t="s">
        <v>2685</v>
      </c>
      <c r="E46" s="597"/>
    </row>
    <row r="49" spans="2:2">
      <c r="B49" s="21"/>
    </row>
    <row r="50" spans="2:2">
      <c r="B50" s="21"/>
    </row>
    <row r="51" spans="2:2">
      <c r="B51" s="22"/>
    </row>
    <row r="52" spans="2:2">
      <c r="B52" s="12"/>
    </row>
    <row r="53" spans="2:2">
      <c r="B53" s="12"/>
    </row>
    <row r="54" spans="2:2">
      <c r="B54" s="12"/>
    </row>
    <row r="55" spans="2:2">
      <c r="B55" s="12"/>
    </row>
    <row r="56" spans="2:2">
      <c r="B56" s="12"/>
    </row>
    <row r="57" spans="2:2">
      <c r="B57" s="12"/>
    </row>
    <row r="58" spans="2:2">
      <c r="B58" s="12"/>
    </row>
    <row r="59" spans="2:2">
      <c r="B59" s="12"/>
    </row>
    <row r="60" spans="2:2">
      <c r="B60" s="24"/>
    </row>
    <row r="61" spans="2:2">
      <c r="B61" s="24"/>
    </row>
    <row r="62" spans="2:2">
      <c r="B62" s="24"/>
    </row>
    <row r="63" spans="2:2">
      <c r="B63" s="24"/>
    </row>
    <row r="64" spans="2:2">
      <c r="B64" s="24"/>
    </row>
    <row r="65" spans="2:2">
      <c r="B65" s="24"/>
    </row>
    <row r="66" spans="2:2">
      <c r="B66" s="24"/>
    </row>
    <row r="67" spans="2:2">
      <c r="B67" s="24"/>
    </row>
  </sheetData>
  <mergeCells count="6">
    <mergeCell ref="B32:C32"/>
    <mergeCell ref="B3:I3"/>
    <mergeCell ref="B7:H7"/>
    <mergeCell ref="E11:H11"/>
    <mergeCell ref="E30:H30"/>
    <mergeCell ref="B13:C13"/>
  </mergeCells>
  <hyperlinks>
    <hyperlink ref="B3" location="Contents!A1" display="Back to index page" xr:uid="{2CAC59E3-0B78-4C75-9337-8310632B02C1}"/>
  </hyperlinks>
  <pageMargins left="0.23622047244094491" right="0.23622047244094491" top="0.74803149606299213" bottom="0.74803149606299213" header="0.31496062992125984" footer="0.31496062992125984"/>
  <pageSetup paperSize="9" scale="6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78E6A-60EE-4F09-B8CD-1180D47B9F0A}">
  <sheetPr codeName="Sheet7"/>
  <dimension ref="A1:N91"/>
  <sheetViews>
    <sheetView showGridLines="0" showRowColHeaders="0" zoomScaleNormal="100" workbookViewId="0"/>
  </sheetViews>
  <sheetFormatPr baseColWidth="10" defaultColWidth="11.42578125" defaultRowHeight="11.25"/>
  <cols>
    <col min="1" max="1" width="2.7109375" style="19" customWidth="1"/>
    <col min="2" max="2" width="28.42578125" style="3" customWidth="1"/>
    <col min="3" max="3" width="13.42578125" style="3" customWidth="1"/>
    <col min="4" max="4" width="13.42578125" style="643" customWidth="1"/>
    <col min="5" max="5" width="15.7109375" style="643" customWidth="1"/>
    <col min="6" max="6" width="15.7109375" style="3" customWidth="1"/>
    <col min="7" max="8" width="15.7109375" style="643" customWidth="1"/>
    <col min="9" max="9" width="2.5703125" style="643" customWidth="1"/>
    <col min="10" max="10" width="26" style="3" customWidth="1"/>
    <col min="11" max="11" width="11.42578125" style="29"/>
    <col min="12" max="12" width="13" style="29" bestFit="1" customWidth="1"/>
    <col min="13" max="16384" width="11.42578125" style="29"/>
  </cols>
  <sheetData>
    <row r="1" spans="1:12" s="10" customFormat="1" ht="11.25" customHeight="1">
      <c r="A1" s="7"/>
      <c r="B1" s="675"/>
      <c r="C1" s="675"/>
      <c r="D1" s="676"/>
      <c r="E1" s="676"/>
      <c r="F1" s="677"/>
      <c r="G1" s="678"/>
      <c r="H1" s="678"/>
      <c r="I1" s="678"/>
      <c r="J1" s="679"/>
    </row>
    <row r="2" spans="1:12" s="10" customFormat="1" ht="5.25" customHeight="1">
      <c r="A2" s="7"/>
      <c r="B2" s="675"/>
      <c r="C2" s="675"/>
      <c r="D2" s="676"/>
      <c r="E2" s="676"/>
      <c r="F2" s="677"/>
      <c r="G2" s="678"/>
      <c r="H2" s="678"/>
      <c r="I2" s="678"/>
      <c r="J2" s="679"/>
    </row>
    <row r="3" spans="1:12" s="12" customFormat="1" ht="12.75" customHeight="1">
      <c r="A3" s="11"/>
      <c r="B3" s="1957" t="s">
        <v>306</v>
      </c>
      <c r="C3" s="1957"/>
      <c r="D3" s="1957"/>
      <c r="E3" s="1957"/>
      <c r="F3" s="1957"/>
      <c r="G3" s="1957"/>
      <c r="H3" s="1957"/>
      <c r="I3" s="926"/>
      <c r="J3" s="2"/>
    </row>
    <row r="4" spans="1:12" s="10" customFormat="1" ht="5.25" customHeight="1">
      <c r="A4" s="7"/>
      <c r="B4" s="675"/>
      <c r="C4" s="675"/>
      <c r="D4" s="676"/>
      <c r="E4" s="676"/>
      <c r="F4" s="677"/>
      <c r="G4" s="678"/>
      <c r="H4" s="678"/>
      <c r="I4" s="678"/>
      <c r="J4" s="679"/>
      <c r="K4" s="7"/>
      <c r="L4" s="7"/>
    </row>
    <row r="5" spans="1:12" s="6" customFormat="1" ht="15.75">
      <c r="A5" s="13"/>
      <c r="B5" s="1191" t="s">
        <v>761</v>
      </c>
      <c r="C5"/>
      <c r="D5" s="644"/>
      <c r="E5" s="644"/>
      <c r="F5"/>
      <c r="G5" s="644"/>
      <c r="H5" s="644"/>
      <c r="I5" s="644"/>
      <c r="J5"/>
    </row>
    <row r="6" spans="1:12" s="6" customFormat="1" ht="11.45" customHeight="1">
      <c r="A6" s="13"/>
      <c r="B6" s="1191"/>
      <c r="C6"/>
      <c r="D6" s="644"/>
      <c r="E6" s="644"/>
      <c r="F6"/>
      <c r="G6" s="644"/>
      <c r="H6" s="644"/>
      <c r="I6" s="644"/>
      <c r="J6"/>
    </row>
    <row r="7" spans="1:12" ht="11.45" customHeight="1">
      <c r="K7" s="6"/>
    </row>
    <row r="8" spans="1:12" ht="11.25" customHeight="1">
      <c r="D8" s="1919" t="s">
        <v>762</v>
      </c>
      <c r="E8" s="1958"/>
      <c r="F8" s="1958"/>
      <c r="G8" s="1958"/>
      <c r="H8" s="644"/>
      <c r="I8" s="644"/>
      <c r="K8" s="6"/>
    </row>
    <row r="9" spans="1:12" ht="11.25" customHeight="1">
      <c r="C9" s="642" t="s">
        <v>763</v>
      </c>
      <c r="D9" s="126"/>
      <c r="E9" s="126"/>
      <c r="G9" s="126" t="s">
        <v>764</v>
      </c>
      <c r="K9" s="3"/>
      <c r="L9" s="6"/>
    </row>
    <row r="10" spans="1:12" ht="11.25" customHeight="1">
      <c r="C10" s="642" t="s">
        <v>765</v>
      </c>
      <c r="D10" s="163" t="s">
        <v>766</v>
      </c>
      <c r="E10" s="126" t="s">
        <v>767</v>
      </c>
      <c r="F10" s="163"/>
      <c r="G10" s="126" t="s">
        <v>768</v>
      </c>
      <c r="H10" s="163"/>
      <c r="I10" s="163"/>
      <c r="K10" s="3"/>
      <c r="L10" s="6"/>
    </row>
    <row r="11" spans="1:12" ht="11.25" customHeight="1">
      <c r="B11" s="1265" t="s">
        <v>769</v>
      </c>
      <c r="C11" s="1266" t="s">
        <v>724</v>
      </c>
      <c r="D11" s="1267" t="s">
        <v>724</v>
      </c>
      <c r="E11" s="1268" t="s">
        <v>724</v>
      </c>
      <c r="F11" s="1267" t="s">
        <v>770</v>
      </c>
      <c r="G11" s="1269" t="s">
        <v>771</v>
      </c>
      <c r="H11" s="1267" t="s">
        <v>772</v>
      </c>
      <c r="I11" s="1267"/>
      <c r="J11" s="1270" t="s">
        <v>773</v>
      </c>
      <c r="K11" s="3"/>
      <c r="L11" s="6"/>
    </row>
    <row r="12" spans="1:12" ht="11.25" customHeight="1">
      <c r="B12" s="278" t="s">
        <v>774</v>
      </c>
      <c r="C12" s="264" t="s">
        <v>775</v>
      </c>
      <c r="D12" s="1613" t="s">
        <v>776</v>
      </c>
      <c r="E12" s="126"/>
      <c r="F12" s="163"/>
      <c r="G12" s="126"/>
      <c r="H12" s="163"/>
      <c r="I12" s="163"/>
      <c r="J12" s="271" t="s">
        <v>777</v>
      </c>
      <c r="K12" s="3"/>
      <c r="L12" s="6"/>
    </row>
    <row r="13" spans="1:12" ht="11.25" customHeight="1">
      <c r="A13" s="12"/>
      <c r="B13" s="264" t="s">
        <v>778</v>
      </c>
      <c r="C13" s="264" t="s">
        <v>775</v>
      </c>
      <c r="D13" s="1613" t="s">
        <v>776</v>
      </c>
      <c r="E13" s="1613"/>
      <c r="F13" s="1613"/>
      <c r="G13" s="1613"/>
      <c r="H13" s="1613"/>
      <c r="I13" s="1613"/>
      <c r="J13" s="264" t="s">
        <v>779</v>
      </c>
      <c r="K13" s="3"/>
      <c r="L13" s="6"/>
    </row>
    <row r="14" spans="1:12" ht="11.25" customHeight="1">
      <c r="A14" s="12"/>
      <c r="B14" s="264" t="s">
        <v>780</v>
      </c>
      <c r="C14" s="264" t="s">
        <v>775</v>
      </c>
      <c r="D14" s="1613" t="s">
        <v>776</v>
      </c>
      <c r="E14" s="1613"/>
      <c r="F14" s="1613"/>
      <c r="G14" s="1613"/>
      <c r="H14" s="1613"/>
      <c r="I14" s="1613"/>
      <c r="J14" s="264" t="s">
        <v>779</v>
      </c>
      <c r="K14" s="3"/>
      <c r="L14" s="6"/>
    </row>
    <row r="15" spans="1:12" ht="11.25" customHeight="1">
      <c r="A15" s="12"/>
      <c r="B15" s="264" t="s">
        <v>781</v>
      </c>
      <c r="C15" s="264" t="s">
        <v>775</v>
      </c>
      <c r="D15" s="1613" t="s">
        <v>776</v>
      </c>
      <c r="E15" s="1613"/>
      <c r="F15" s="1613"/>
      <c r="G15" s="1613"/>
      <c r="H15" s="1613"/>
      <c r="I15" s="1613"/>
      <c r="J15" s="264" t="s">
        <v>779</v>
      </c>
      <c r="K15" s="3"/>
      <c r="L15" s="6"/>
    </row>
    <row r="16" spans="1:12" ht="11.25" customHeight="1">
      <c r="A16" s="12"/>
      <c r="B16" s="264" t="s">
        <v>782</v>
      </c>
      <c r="C16" s="264" t="s">
        <v>775</v>
      </c>
      <c r="D16" s="1613" t="s">
        <v>776</v>
      </c>
      <c r="E16" s="1613"/>
      <c r="F16" s="1613"/>
      <c r="G16" s="1613"/>
      <c r="H16" s="1613"/>
      <c r="I16" s="1613"/>
      <c r="J16" s="264" t="s">
        <v>779</v>
      </c>
      <c r="K16" s="3"/>
      <c r="L16" s="6"/>
    </row>
    <row r="17" spans="1:12" ht="11.25" customHeight="1">
      <c r="A17" s="12"/>
      <c r="B17" s="264" t="s">
        <v>783</v>
      </c>
      <c r="C17" s="264" t="s">
        <v>775</v>
      </c>
      <c r="D17" s="1613" t="s">
        <v>776</v>
      </c>
      <c r="E17" s="1613"/>
      <c r="F17" s="1613"/>
      <c r="G17" s="1613"/>
      <c r="H17" s="1613"/>
      <c r="I17" s="1613"/>
      <c r="J17" s="264" t="s">
        <v>784</v>
      </c>
      <c r="K17" s="3"/>
      <c r="L17" s="6"/>
    </row>
    <row r="18" spans="1:12" ht="11.25" customHeight="1">
      <c r="A18" s="12"/>
      <c r="B18" s="264" t="s">
        <v>785</v>
      </c>
      <c r="C18" s="264" t="s">
        <v>775</v>
      </c>
      <c r="D18" s="1613" t="s">
        <v>776</v>
      </c>
      <c r="E18" s="1613"/>
      <c r="F18" s="1613"/>
      <c r="G18" s="1613"/>
      <c r="H18" s="1613"/>
      <c r="I18" s="1613"/>
      <c r="J18" s="264" t="s">
        <v>786</v>
      </c>
      <c r="K18" s="3"/>
      <c r="L18" s="6"/>
    </row>
    <row r="19" spans="1:12" ht="11.25" customHeight="1">
      <c r="A19" s="12"/>
      <c r="B19" s="264" t="s">
        <v>787</v>
      </c>
      <c r="C19" s="264" t="s">
        <v>775</v>
      </c>
      <c r="D19" s="1613" t="s">
        <v>776</v>
      </c>
      <c r="E19" s="1613"/>
      <c r="F19" s="1613"/>
      <c r="G19" s="1613"/>
      <c r="H19" s="1613"/>
      <c r="I19" s="1613"/>
      <c r="J19" s="264" t="s">
        <v>788</v>
      </c>
      <c r="K19" s="3"/>
      <c r="L19" s="6"/>
    </row>
    <row r="20" spans="1:12" ht="11.25" customHeight="1">
      <c r="A20" s="12"/>
      <c r="B20" s="264" t="s">
        <v>789</v>
      </c>
      <c r="C20" s="264" t="s">
        <v>775</v>
      </c>
      <c r="D20" s="1613" t="s">
        <v>776</v>
      </c>
      <c r="E20" s="1613"/>
      <c r="F20" s="1613"/>
      <c r="G20" s="1613"/>
      <c r="H20" s="1613"/>
      <c r="I20" s="1613"/>
      <c r="J20" s="264" t="s">
        <v>784</v>
      </c>
      <c r="K20" s="3"/>
      <c r="L20" s="6"/>
    </row>
    <row r="21" spans="1:12" ht="11.25" customHeight="1">
      <c r="A21" s="12"/>
      <c r="B21" s="264" t="s">
        <v>790</v>
      </c>
      <c r="C21" s="264" t="s">
        <v>775</v>
      </c>
      <c r="D21" s="1613" t="s">
        <v>776</v>
      </c>
      <c r="E21" s="1613"/>
      <c r="F21" s="1613"/>
      <c r="G21" s="1613"/>
      <c r="H21" s="1613"/>
      <c r="I21" s="1613"/>
      <c r="J21" s="264" t="s">
        <v>791</v>
      </c>
      <c r="K21" s="3"/>
      <c r="L21" s="6"/>
    </row>
    <row r="22" spans="1:12" ht="11.25" customHeight="1">
      <c r="A22" s="12"/>
      <c r="B22" s="264" t="s">
        <v>792</v>
      </c>
      <c r="C22" s="264" t="s">
        <v>775</v>
      </c>
      <c r="D22" s="1613" t="s">
        <v>776</v>
      </c>
      <c r="E22" s="1613"/>
      <c r="F22" s="1613"/>
      <c r="G22" s="1613"/>
      <c r="H22" s="1613"/>
      <c r="I22" s="1613"/>
      <c r="J22" s="264" t="s">
        <v>793</v>
      </c>
      <c r="K22" s="3"/>
      <c r="L22"/>
    </row>
    <row r="23" spans="1:12" ht="11.25" customHeight="1">
      <c r="A23" s="12"/>
      <c r="B23" s="264" t="s">
        <v>794</v>
      </c>
      <c r="C23" s="264" t="s">
        <v>775</v>
      </c>
      <c r="D23" s="1613" t="s">
        <v>776</v>
      </c>
      <c r="E23" s="1613"/>
      <c r="F23" s="1613"/>
      <c r="G23" s="1613"/>
      <c r="H23" s="1613"/>
      <c r="I23" s="1613"/>
      <c r="J23" s="264" t="s">
        <v>795</v>
      </c>
      <c r="K23" s="3"/>
      <c r="L23" s="6"/>
    </row>
    <row r="24" spans="1:12" ht="11.25" customHeight="1">
      <c r="A24" s="12"/>
      <c r="B24" s="264" t="s">
        <v>796</v>
      </c>
      <c r="C24" s="264" t="s">
        <v>775</v>
      </c>
      <c r="D24" s="1613" t="s">
        <v>776</v>
      </c>
      <c r="E24" s="1613"/>
      <c r="F24" s="1613"/>
      <c r="G24" s="1613"/>
      <c r="H24" s="1613"/>
      <c r="I24" s="1613"/>
      <c r="J24" s="264" t="s">
        <v>795</v>
      </c>
      <c r="K24" s="3"/>
      <c r="L24" s="6"/>
    </row>
    <row r="25" spans="1:12" ht="11.25" customHeight="1">
      <c r="A25" s="12"/>
      <c r="B25" s="264" t="s">
        <v>797</v>
      </c>
      <c r="C25" s="264" t="s">
        <v>775</v>
      </c>
      <c r="D25" s="1613" t="s">
        <v>776</v>
      </c>
      <c r="E25" s="1613"/>
      <c r="F25" s="1613"/>
      <c r="G25" s="1613"/>
      <c r="H25" s="1613"/>
      <c r="I25" s="1613"/>
      <c r="J25" s="264" t="s">
        <v>795</v>
      </c>
      <c r="K25" s="3"/>
      <c r="L25" s="6"/>
    </row>
    <row r="26" spans="1:12" ht="11.25" customHeight="1">
      <c r="A26" s="12"/>
      <c r="B26" s="264" t="s">
        <v>798</v>
      </c>
      <c r="C26" s="264" t="s">
        <v>775</v>
      </c>
      <c r="D26" s="1613"/>
      <c r="E26" s="1613"/>
      <c r="F26" s="1613"/>
      <c r="G26" s="1613"/>
      <c r="H26" s="1613" t="s">
        <v>776</v>
      </c>
      <c r="I26" s="1613"/>
      <c r="J26" s="264" t="s">
        <v>799</v>
      </c>
      <c r="K26" s="3"/>
      <c r="L26" s="6"/>
    </row>
    <row r="27" spans="1:12" ht="11.25" customHeight="1">
      <c r="A27" s="12"/>
      <c r="B27" s="264" t="s">
        <v>800</v>
      </c>
      <c r="C27" s="264" t="s">
        <v>775</v>
      </c>
      <c r="D27" s="1613" t="s">
        <v>776</v>
      </c>
      <c r="E27" s="1613"/>
      <c r="F27" s="1613"/>
      <c r="G27" s="1613"/>
      <c r="H27" s="1613"/>
      <c r="I27" s="1613"/>
      <c r="J27" s="264" t="s">
        <v>786</v>
      </c>
      <c r="K27" s="3"/>
      <c r="L27" s="6"/>
    </row>
    <row r="28" spans="1:12" ht="11.25" customHeight="1">
      <c r="A28" s="12"/>
      <c r="B28" s="264" t="s">
        <v>801</v>
      </c>
      <c r="C28" s="264" t="s">
        <v>775</v>
      </c>
      <c r="D28" s="1613" t="s">
        <v>776</v>
      </c>
      <c r="E28" s="1613"/>
      <c r="F28" s="1613"/>
      <c r="G28" s="1613"/>
      <c r="H28" s="1613"/>
      <c r="I28" s="1613"/>
      <c r="J28" s="264" t="s">
        <v>795</v>
      </c>
      <c r="K28" s="3"/>
      <c r="L28" s="6"/>
    </row>
    <row r="29" spans="1:12" ht="11.25" customHeight="1">
      <c r="A29" s="12"/>
      <c r="B29" s="264" t="s">
        <v>802</v>
      </c>
      <c r="C29" s="264" t="s">
        <v>775</v>
      </c>
      <c r="D29" s="1613" t="s">
        <v>776</v>
      </c>
      <c r="E29" s="1613"/>
      <c r="F29" s="1613"/>
      <c r="G29" s="1613"/>
      <c r="H29" s="1613"/>
      <c r="I29" s="1613"/>
      <c r="J29" s="264" t="s">
        <v>791</v>
      </c>
      <c r="K29" s="3"/>
      <c r="L29" s="6"/>
    </row>
    <row r="30" spans="1:12" ht="11.25" customHeight="1">
      <c r="A30" s="12"/>
      <c r="B30" s="657" t="s">
        <v>803</v>
      </c>
      <c r="C30" s="3" t="s">
        <v>775</v>
      </c>
      <c r="D30" s="126" t="s">
        <v>776</v>
      </c>
      <c r="E30" s="126"/>
      <c r="F30" s="126"/>
      <c r="G30" s="126"/>
      <c r="H30" s="126"/>
      <c r="I30" s="126"/>
      <c r="J30" s="264" t="s">
        <v>784</v>
      </c>
      <c r="K30" s="3"/>
      <c r="L30" s="6"/>
    </row>
    <row r="31" spans="1:12" ht="11.25" customHeight="1">
      <c r="A31" s="12"/>
      <c r="B31" s="657" t="s">
        <v>804</v>
      </c>
      <c r="C31" s="3" t="s">
        <v>775</v>
      </c>
      <c r="D31" s="126" t="s">
        <v>776</v>
      </c>
      <c r="E31" s="126"/>
      <c r="F31" s="126"/>
      <c r="G31" s="126"/>
      <c r="H31" s="126"/>
      <c r="I31" s="126"/>
      <c r="J31" s="264" t="s">
        <v>784</v>
      </c>
      <c r="K31" s="3"/>
      <c r="L31" s="6"/>
    </row>
    <row r="32" spans="1:12" ht="11.25" customHeight="1">
      <c r="A32" s="12"/>
      <c r="B32" s="657" t="s">
        <v>805</v>
      </c>
      <c r="C32" s="3" t="s">
        <v>775</v>
      </c>
      <c r="D32" s="126" t="s">
        <v>776</v>
      </c>
      <c r="E32" s="126"/>
      <c r="F32" s="126"/>
      <c r="G32" s="126"/>
      <c r="H32" s="126"/>
      <c r="I32" s="126"/>
      <c r="J32" s="642" t="s">
        <v>806</v>
      </c>
      <c r="K32" s="3"/>
      <c r="L32" s="6"/>
    </row>
    <row r="33" spans="1:14" ht="11.25" customHeight="1">
      <c r="A33" s="12"/>
      <c r="B33" s="3" t="s">
        <v>807</v>
      </c>
      <c r="C33" s="3" t="s">
        <v>775</v>
      </c>
      <c r="D33" s="126" t="s">
        <v>776</v>
      </c>
      <c r="E33" s="126"/>
      <c r="F33" s="126"/>
      <c r="G33" s="126"/>
      <c r="H33" s="126"/>
      <c r="I33" s="126"/>
      <c r="J33" s="642" t="s">
        <v>808</v>
      </c>
      <c r="K33" s="3"/>
      <c r="L33" s="6"/>
    </row>
    <row r="34" spans="1:14" ht="11.25" customHeight="1">
      <c r="A34" s="12"/>
      <c r="B34" s="3" t="s">
        <v>809</v>
      </c>
      <c r="C34" s="3" t="s">
        <v>770</v>
      </c>
      <c r="D34" s="126"/>
      <c r="E34" s="126"/>
      <c r="F34" s="126"/>
      <c r="G34" s="126"/>
      <c r="H34" s="126" t="s">
        <v>776</v>
      </c>
      <c r="I34" s="126"/>
      <c r="J34" s="271" t="s">
        <v>810</v>
      </c>
      <c r="K34" s="3"/>
      <c r="L34" s="6"/>
    </row>
    <row r="35" spans="1:14" ht="11.25" customHeight="1">
      <c r="A35" s="12"/>
      <c r="B35" s="264" t="s">
        <v>811</v>
      </c>
      <c r="C35" s="264" t="s">
        <v>770</v>
      </c>
      <c r="D35" s="1613"/>
      <c r="E35" s="1613" t="s">
        <v>776</v>
      </c>
      <c r="F35" s="1613"/>
      <c r="G35" s="1613"/>
      <c r="H35" s="1613"/>
      <c r="I35" s="1613"/>
      <c r="J35" s="264" t="s">
        <v>812</v>
      </c>
      <c r="K35" s="3"/>
      <c r="L35" s="6"/>
    </row>
    <row r="36" spans="1:14" ht="11.25" customHeight="1">
      <c r="A36" s="12"/>
      <c r="B36" s="3" t="s">
        <v>813</v>
      </c>
      <c r="C36" s="3" t="s">
        <v>775</v>
      </c>
      <c r="D36" s="126" t="s">
        <v>776</v>
      </c>
      <c r="E36" s="126"/>
      <c r="F36" s="126"/>
      <c r="G36" s="126"/>
      <c r="H36" s="126"/>
      <c r="I36" s="126"/>
      <c r="J36" s="642" t="s">
        <v>784</v>
      </c>
      <c r="K36" s="3"/>
      <c r="L36" s="6"/>
      <c r="M36" s="384"/>
      <c r="N36" s="384"/>
    </row>
    <row r="37" spans="1:14" ht="11.25" customHeight="1">
      <c r="A37" s="12"/>
      <c r="B37" s="3" t="s">
        <v>814</v>
      </c>
      <c r="C37" s="3" t="s">
        <v>770</v>
      </c>
      <c r="D37" s="126"/>
      <c r="E37" s="126" t="s">
        <v>776</v>
      </c>
      <c r="F37" s="126"/>
      <c r="G37" s="126"/>
      <c r="H37" s="126"/>
      <c r="I37" s="126"/>
      <c r="J37" s="264" t="s">
        <v>815</v>
      </c>
      <c r="K37" s="3"/>
      <c r="L37" s="6"/>
      <c r="M37" s="384"/>
      <c r="N37" s="384"/>
    </row>
    <row r="38" spans="1:14" ht="11.25" customHeight="1">
      <c r="A38" s="12"/>
      <c r="B38" s="3" t="s">
        <v>816</v>
      </c>
      <c r="C38" s="3" t="s">
        <v>775</v>
      </c>
      <c r="D38" s="126" t="s">
        <v>776</v>
      </c>
      <c r="E38" s="126" t="s">
        <v>776</v>
      </c>
      <c r="F38" s="126"/>
      <c r="G38" s="126"/>
      <c r="H38" s="126"/>
      <c r="I38" s="126"/>
      <c r="J38" s="642" t="s">
        <v>793</v>
      </c>
      <c r="K38" s="3"/>
      <c r="L38" s="6"/>
      <c r="M38" s="384"/>
      <c r="N38" s="384"/>
    </row>
    <row r="39" spans="1:14" ht="11.25" customHeight="1">
      <c r="A39" s="12"/>
      <c r="B39" s="3" t="s">
        <v>817</v>
      </c>
      <c r="C39" s="3" t="s">
        <v>770</v>
      </c>
      <c r="D39" s="126"/>
      <c r="E39" s="126" t="s">
        <v>776</v>
      </c>
      <c r="F39" s="126"/>
      <c r="G39" s="126"/>
      <c r="H39" s="126"/>
      <c r="I39" s="126"/>
      <c r="J39" s="642" t="s">
        <v>793</v>
      </c>
      <c r="K39" s="3"/>
      <c r="L39" s="6"/>
      <c r="M39" s="384"/>
      <c r="N39" s="384"/>
    </row>
    <row r="40" spans="1:14" ht="11.25" customHeight="1">
      <c r="A40" s="12"/>
      <c r="B40" s="264" t="s">
        <v>818</v>
      </c>
      <c r="C40" s="3" t="s">
        <v>770</v>
      </c>
      <c r="D40" s="1613"/>
      <c r="E40" s="1613" t="s">
        <v>776</v>
      </c>
      <c r="F40" s="1613"/>
      <c r="G40" s="1613"/>
      <c r="H40" s="1613"/>
      <c r="I40" s="1613"/>
      <c r="J40" s="264" t="s">
        <v>819</v>
      </c>
      <c r="K40" s="3"/>
      <c r="L40" s="6"/>
      <c r="M40" s="384"/>
      <c r="N40" s="384"/>
    </row>
    <row r="41" spans="1:14" ht="11.25" customHeight="1">
      <c r="A41" s="12"/>
      <c r="B41" s="3" t="s">
        <v>820</v>
      </c>
      <c r="C41" s="3" t="s">
        <v>775</v>
      </c>
      <c r="D41" s="126"/>
      <c r="E41" s="126"/>
      <c r="F41" s="126"/>
      <c r="G41" s="126" t="s">
        <v>776</v>
      </c>
      <c r="H41" s="126"/>
      <c r="I41" s="126"/>
      <c r="J41" s="264" t="s">
        <v>819</v>
      </c>
      <c r="K41" s="3"/>
      <c r="L41" s="6"/>
      <c r="M41" s="384"/>
      <c r="N41" s="384"/>
    </row>
    <row r="42" spans="1:14" ht="11.25" customHeight="1">
      <c r="A42" s="12"/>
      <c r="B42" s="3" t="s">
        <v>821</v>
      </c>
      <c r="C42" s="3" t="s">
        <v>770</v>
      </c>
      <c r="D42" s="126"/>
      <c r="E42" s="126"/>
      <c r="F42" s="126"/>
      <c r="G42" s="126" t="s">
        <v>776</v>
      </c>
      <c r="H42" s="126"/>
      <c r="I42" s="126"/>
      <c r="J42" s="264" t="s">
        <v>819</v>
      </c>
      <c r="K42" s="3"/>
      <c r="L42" s="6"/>
      <c r="M42" s="384"/>
      <c r="N42" s="384"/>
    </row>
    <row r="43" spans="1:14" ht="11.25" customHeight="1">
      <c r="A43" s="12"/>
      <c r="B43" s="3" t="s">
        <v>822</v>
      </c>
      <c r="C43" s="3" t="s">
        <v>770</v>
      </c>
      <c r="D43" s="126"/>
      <c r="E43" s="126"/>
      <c r="F43" s="126"/>
      <c r="G43" s="126" t="s">
        <v>776</v>
      </c>
      <c r="H43" s="126"/>
      <c r="I43" s="126"/>
      <c r="J43" s="264" t="s">
        <v>819</v>
      </c>
      <c r="K43" s="3"/>
      <c r="L43" s="6"/>
      <c r="M43" s="384"/>
      <c r="N43" s="384"/>
    </row>
    <row r="44" spans="1:14" ht="11.25" customHeight="1">
      <c r="A44" s="12"/>
      <c r="B44" s="3" t="s">
        <v>823</v>
      </c>
      <c r="C44" s="3" t="s">
        <v>775</v>
      </c>
      <c r="D44" s="126"/>
      <c r="E44" s="126"/>
      <c r="F44" s="126"/>
      <c r="G44" s="126" t="s">
        <v>776</v>
      </c>
      <c r="H44" s="126"/>
      <c r="I44" s="126"/>
      <c r="J44" s="264" t="s">
        <v>819</v>
      </c>
      <c r="K44" s="3"/>
      <c r="L44" s="6"/>
    </row>
    <row r="45" spans="1:14" ht="11.25" customHeight="1">
      <c r="A45" s="12"/>
      <c r="B45" s="3" t="s">
        <v>824</v>
      </c>
      <c r="C45" s="3" t="s">
        <v>775</v>
      </c>
      <c r="D45" s="126" t="s">
        <v>776</v>
      </c>
      <c r="E45" s="126"/>
      <c r="F45" s="126"/>
      <c r="G45" s="126" t="s">
        <v>776</v>
      </c>
      <c r="H45" s="126"/>
      <c r="I45" s="126"/>
      <c r="J45" s="264" t="s">
        <v>819</v>
      </c>
      <c r="K45" s="3"/>
      <c r="L45" s="6"/>
    </row>
    <row r="46" spans="1:14" ht="11.25" customHeight="1">
      <c r="A46" s="12"/>
      <c r="B46" s="3" t="s">
        <v>825</v>
      </c>
      <c r="C46" s="3" t="s">
        <v>775</v>
      </c>
      <c r="D46" s="126"/>
      <c r="E46" s="126"/>
      <c r="F46" s="126"/>
      <c r="G46" s="126" t="s">
        <v>776</v>
      </c>
      <c r="H46" s="126"/>
      <c r="I46" s="126"/>
      <c r="J46" s="264" t="s">
        <v>819</v>
      </c>
      <c r="K46" s="3"/>
      <c r="L46" s="6"/>
      <c r="M46" s="384"/>
      <c r="N46" s="384"/>
    </row>
    <row r="47" spans="1:14" ht="11.25" customHeight="1">
      <c r="A47" s="12"/>
      <c r="B47" s="3" t="s">
        <v>826</v>
      </c>
      <c r="C47" s="3" t="s">
        <v>770</v>
      </c>
      <c r="D47" s="126"/>
      <c r="E47" s="126"/>
      <c r="F47" s="126"/>
      <c r="G47" s="126" t="s">
        <v>776</v>
      </c>
      <c r="H47" s="126"/>
      <c r="I47" s="126"/>
      <c r="J47" s="264" t="s">
        <v>819</v>
      </c>
      <c r="K47" s="3"/>
      <c r="L47" s="6"/>
      <c r="M47" s="384"/>
      <c r="N47" s="384"/>
    </row>
    <row r="48" spans="1:14" ht="11.25" customHeight="1">
      <c r="A48" s="12"/>
      <c r="B48" s="3" t="s">
        <v>827</v>
      </c>
      <c r="C48" s="3" t="s">
        <v>775</v>
      </c>
      <c r="D48" s="126"/>
      <c r="E48" s="126"/>
      <c r="F48" s="126"/>
      <c r="G48" s="126" t="s">
        <v>776</v>
      </c>
      <c r="H48" s="126"/>
      <c r="I48" s="126"/>
      <c r="J48" s="264" t="s">
        <v>819</v>
      </c>
      <c r="K48" s="3"/>
      <c r="L48" s="6"/>
      <c r="M48" s="384"/>
      <c r="N48" s="384"/>
    </row>
    <row r="49" spans="1:14" ht="11.25" customHeight="1">
      <c r="A49" s="12"/>
      <c r="B49" s="3" t="s">
        <v>828</v>
      </c>
      <c r="C49" s="3" t="s">
        <v>770</v>
      </c>
      <c r="D49" s="126"/>
      <c r="E49" s="126" t="s">
        <v>776</v>
      </c>
      <c r="F49" s="126"/>
      <c r="G49" s="126"/>
      <c r="H49" s="126"/>
      <c r="I49" s="126"/>
      <c r="J49" s="264" t="s">
        <v>829</v>
      </c>
      <c r="K49" s="3"/>
      <c r="L49" s="6"/>
      <c r="M49" s="384"/>
      <c r="N49" s="384"/>
    </row>
    <row r="50" spans="1:14" ht="11.25" customHeight="1">
      <c r="A50" s="12"/>
      <c r="B50" s="3" t="s">
        <v>830</v>
      </c>
      <c r="C50" s="3" t="s">
        <v>775</v>
      </c>
      <c r="D50" s="126"/>
      <c r="E50" s="126"/>
      <c r="F50" s="126"/>
      <c r="G50" s="126" t="s">
        <v>776</v>
      </c>
      <c r="H50" s="126"/>
      <c r="I50" s="126"/>
      <c r="J50" s="264" t="s">
        <v>819</v>
      </c>
      <c r="K50" s="3"/>
      <c r="L50" s="6"/>
      <c r="M50" s="384"/>
      <c r="N50" s="384"/>
    </row>
    <row r="51" spans="1:14" ht="11.25" customHeight="1">
      <c r="A51" s="12"/>
      <c r="B51" s="1248" t="s">
        <v>831</v>
      </c>
      <c r="C51" s="1248" t="s">
        <v>775</v>
      </c>
      <c r="D51" s="1268"/>
      <c r="E51" s="1268"/>
      <c r="F51" s="1268"/>
      <c r="G51" s="1268" t="s">
        <v>776</v>
      </c>
      <c r="H51" s="1268"/>
      <c r="I51" s="1268"/>
      <c r="J51" s="1614" t="s">
        <v>819</v>
      </c>
      <c r="K51" s="3"/>
      <c r="L51" s="6"/>
      <c r="M51" s="384"/>
      <c r="N51" s="384"/>
    </row>
    <row r="52" spans="1:14" ht="6" customHeight="1">
      <c r="A52" s="12"/>
      <c r="K52" s="384"/>
    </row>
    <row r="53" spans="1:14" ht="11.45" customHeight="1">
      <c r="A53" s="12"/>
      <c r="B53" s="338" t="s">
        <v>2686</v>
      </c>
      <c r="C53" s="368"/>
      <c r="D53" s="681"/>
      <c r="E53" s="681"/>
      <c r="F53" s="368"/>
      <c r="G53" s="681"/>
      <c r="H53" s="681"/>
      <c r="I53" s="681"/>
    </row>
    <row r="54" spans="1:14" ht="22.5" customHeight="1">
      <c r="A54" s="12"/>
      <c r="B54" s="1959" t="s">
        <v>2687</v>
      </c>
      <c r="C54" s="1959"/>
      <c r="D54" s="1959"/>
      <c r="E54" s="1959"/>
      <c r="F54" s="1959"/>
      <c r="G54" s="1959"/>
      <c r="H54" s="1959"/>
      <c r="I54" s="1943"/>
      <c r="J54" s="1943"/>
      <c r="K54" s="384"/>
    </row>
    <row r="55" spans="1:14">
      <c r="B55" s="338" t="s">
        <v>2688</v>
      </c>
    </row>
    <row r="57" spans="1:14">
      <c r="A57" s="12"/>
    </row>
    <row r="58" spans="1:14">
      <c r="A58" s="12"/>
    </row>
    <row r="59" spans="1:14">
      <c r="A59" s="12"/>
    </row>
    <row r="60" spans="1:14">
      <c r="A60" s="12"/>
    </row>
    <row r="61" spans="1:14">
      <c r="A61" s="12"/>
    </row>
    <row r="62" spans="1:14">
      <c r="A62" s="12"/>
    </row>
    <row r="63" spans="1:14">
      <c r="A63" s="12"/>
    </row>
    <row r="64" spans="1:14">
      <c r="A64" s="12"/>
    </row>
    <row r="65" spans="1:1">
      <c r="A65" s="12"/>
    </row>
    <row r="66" spans="1:1">
      <c r="A66" s="12"/>
    </row>
    <row r="73" spans="1:1">
      <c r="A73" s="21"/>
    </row>
    <row r="74" spans="1:1">
      <c r="A74" s="21"/>
    </row>
    <row r="75" spans="1:1">
      <c r="A75" s="22"/>
    </row>
    <row r="76" spans="1:1">
      <c r="A76" s="12"/>
    </row>
    <row r="77" spans="1:1">
      <c r="A77" s="12"/>
    </row>
    <row r="78" spans="1:1">
      <c r="A78" s="12"/>
    </row>
    <row r="79" spans="1:1">
      <c r="A79" s="12"/>
    </row>
    <row r="80" spans="1:1">
      <c r="A80" s="12"/>
    </row>
    <row r="81" spans="1:1">
      <c r="A81" s="12"/>
    </row>
    <row r="82" spans="1:1">
      <c r="A82" s="12"/>
    </row>
    <row r="83" spans="1:1">
      <c r="A83" s="12"/>
    </row>
    <row r="84" spans="1:1">
      <c r="A84" s="24"/>
    </row>
    <row r="85" spans="1:1">
      <c r="A85" s="24"/>
    </row>
    <row r="86" spans="1:1">
      <c r="A86" s="24"/>
    </row>
    <row r="87" spans="1:1">
      <c r="A87" s="24"/>
    </row>
    <row r="88" spans="1:1">
      <c r="A88" s="24"/>
    </row>
    <row r="89" spans="1:1">
      <c r="A89" s="24"/>
    </row>
    <row r="90" spans="1:1">
      <c r="A90" s="24"/>
    </row>
    <row r="91" spans="1:1">
      <c r="A91" s="24"/>
    </row>
  </sheetData>
  <mergeCells count="3">
    <mergeCell ref="B3:H3"/>
    <mergeCell ref="D8:G8"/>
    <mergeCell ref="B54:J54"/>
  </mergeCells>
  <hyperlinks>
    <hyperlink ref="B3" location="Contents!A1" display="Back to index page" xr:uid="{C5952CB4-9C50-4DC7-9798-3732BCC7E810}"/>
    <hyperlink ref="B3:H3" location="CONTENTS!A1" display="Back to contents page" xr:uid="{F7BFF2E3-40DB-4377-BFD2-8D04BBE6F360}"/>
  </hyperlinks>
  <pageMargins left="0.23622047244094491" right="0.23622047244094491" top="0.74803149606299213" bottom="0.74803149606299213" header="0.31496062992125984" footer="0.31496062992125984"/>
  <pageSetup paperSize="9" scale="54" orientation="landscape" r:id="rId1"/>
  <rowBreaks count="1" manualBreakCount="1">
    <brk id="5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41540-FC9A-4A61-9A8A-E50EDADD5EF4}">
  <sheetPr codeName="Sheet9"/>
  <dimension ref="B1:S42"/>
  <sheetViews>
    <sheetView showGridLines="0" showRowColHeaders="0" workbookViewId="0"/>
  </sheetViews>
  <sheetFormatPr baseColWidth="10" defaultColWidth="11.42578125" defaultRowHeight="14.25"/>
  <cols>
    <col min="1" max="1" width="2.7109375" style="68" customWidth="1"/>
    <col min="2" max="2" width="4.85546875" style="68" customWidth="1"/>
    <col min="3" max="3" width="40.7109375" style="68" customWidth="1"/>
    <col min="4" max="7" width="11.42578125" style="68"/>
    <col min="8" max="8" width="13.7109375" style="68" customWidth="1"/>
    <col min="9" max="11" width="11.42578125" style="68"/>
    <col min="12" max="12" width="14.28515625" style="68" customWidth="1"/>
    <col min="13" max="13" width="14.42578125" style="68" bestFit="1" customWidth="1"/>
    <col min="14" max="14" width="12.7109375" style="68" bestFit="1" customWidth="1"/>
    <col min="15" max="17" width="11.42578125" style="68"/>
    <col min="18" max="18" width="14.42578125" style="68" bestFit="1" customWidth="1"/>
    <col min="19" max="16384" width="11.42578125" style="68"/>
  </cols>
  <sheetData>
    <row r="1" spans="2:15" ht="11.25" customHeight="1"/>
    <row r="2" spans="2:15" ht="5.25" customHeight="1"/>
    <row r="3" spans="2:15" ht="12.75" customHeight="1">
      <c r="B3" s="1909" t="s">
        <v>306</v>
      </c>
      <c r="C3" s="1909"/>
      <c r="D3" s="1909"/>
      <c r="E3" s="1909"/>
      <c r="F3" s="1909"/>
      <c r="G3" s="1909"/>
      <c r="H3" s="1909"/>
      <c r="I3" s="269"/>
    </row>
    <row r="4" spans="2:15" ht="5.25" customHeight="1"/>
    <row r="5" spans="2:15" s="682" customFormat="1" ht="15.75" customHeight="1">
      <c r="B5" s="1187" t="s">
        <v>832</v>
      </c>
      <c r="D5" s="683"/>
      <c r="E5" s="14"/>
    </row>
    <row r="6" spans="2:15" ht="11.25" customHeight="1"/>
    <row r="7" spans="2:15" ht="22.5" customHeight="1">
      <c r="B7" s="1940" t="s">
        <v>833</v>
      </c>
      <c r="C7" s="1940"/>
      <c r="D7" s="1940"/>
      <c r="E7" s="1940"/>
      <c r="F7" s="1940"/>
      <c r="G7" s="1940"/>
      <c r="H7" s="1940"/>
      <c r="I7" s="1940"/>
      <c r="J7" s="1940"/>
      <c r="K7" s="1940"/>
      <c r="L7" s="1940"/>
      <c r="M7" s="1940"/>
      <c r="N7" s="1940"/>
      <c r="O7" s="1940"/>
    </row>
    <row r="8" spans="2:15" ht="11.25" customHeight="1">
      <c r="B8" s="278"/>
      <c r="C8" s="278"/>
      <c r="D8" s="278"/>
      <c r="E8" s="278"/>
      <c r="F8" s="278"/>
      <c r="G8" s="278"/>
      <c r="H8" s="278"/>
      <c r="I8" s="278"/>
      <c r="J8" s="278"/>
      <c r="K8" s="278"/>
      <c r="L8" s="278"/>
      <c r="M8" s="278"/>
      <c r="N8" s="278"/>
      <c r="O8" s="278"/>
    </row>
    <row r="9" spans="2:15" ht="11.25" customHeight="1"/>
    <row r="10" spans="2:15" ht="11.25" customHeight="1">
      <c r="B10" s="1960" t="s">
        <v>834</v>
      </c>
      <c r="C10" s="1961"/>
      <c r="D10" s="684" t="s">
        <v>317</v>
      </c>
      <c r="E10" s="684" t="s">
        <v>319</v>
      </c>
      <c r="F10" s="684" t="s">
        <v>321</v>
      </c>
      <c r="G10" s="684" t="s">
        <v>323</v>
      </c>
      <c r="H10" s="684" t="s">
        <v>328</v>
      </c>
      <c r="I10" s="684" t="s">
        <v>835</v>
      </c>
      <c r="J10" s="684" t="s">
        <v>836</v>
      </c>
      <c r="K10" s="684" t="s">
        <v>837</v>
      </c>
      <c r="L10" s="684" t="s">
        <v>838</v>
      </c>
      <c r="M10" s="684" t="s">
        <v>335</v>
      </c>
      <c r="N10" s="684" t="s">
        <v>337</v>
      </c>
      <c r="O10" s="684" t="s">
        <v>342</v>
      </c>
    </row>
    <row r="11" spans="2:15" ht="11.25" customHeight="1">
      <c r="I11" s="1962" t="s">
        <v>839</v>
      </c>
      <c r="J11" s="1962"/>
      <c r="M11" s="1963" t="s">
        <v>840</v>
      </c>
      <c r="N11" s="1964"/>
      <c r="O11" s="1964"/>
    </row>
    <row r="12" spans="2:15" ht="11.25" customHeight="1">
      <c r="D12" s="63"/>
      <c r="E12" s="63"/>
      <c r="F12" s="63"/>
      <c r="G12" s="63"/>
      <c r="H12" s="63"/>
      <c r="I12" s="685" t="s">
        <v>841</v>
      </c>
      <c r="J12" s="686" t="s">
        <v>842</v>
      </c>
      <c r="K12" s="687" t="s">
        <v>843</v>
      </c>
      <c r="L12" s="1069"/>
      <c r="M12" s="688" t="s">
        <v>844</v>
      </c>
      <c r="N12" s="209" t="s">
        <v>845</v>
      </c>
      <c r="O12" s="209" t="s">
        <v>845</v>
      </c>
    </row>
    <row r="13" spans="2:15" ht="11.25" customHeight="1">
      <c r="B13" s="391" t="s">
        <v>310</v>
      </c>
      <c r="E13" s="1963" t="s">
        <v>846</v>
      </c>
      <c r="F13" s="1964"/>
      <c r="G13" s="1964"/>
      <c r="H13" s="1964"/>
      <c r="I13" s="395" t="s">
        <v>847</v>
      </c>
      <c r="J13" s="209" t="s">
        <v>848</v>
      </c>
      <c r="K13" s="687" t="s">
        <v>849</v>
      </c>
      <c r="L13" s="687" t="s">
        <v>850</v>
      </c>
      <c r="M13" s="687" t="s">
        <v>851</v>
      </c>
      <c r="N13" s="209" t="s">
        <v>852</v>
      </c>
      <c r="O13" s="209" t="s">
        <v>852</v>
      </c>
    </row>
    <row r="14" spans="2:15" ht="11.25" customHeight="1">
      <c r="B14" s="1271"/>
      <c r="C14" s="1265" t="s">
        <v>853</v>
      </c>
      <c r="D14" s="1272" t="s">
        <v>488</v>
      </c>
      <c r="E14" s="1272" t="s">
        <v>854</v>
      </c>
      <c r="F14" s="1272" t="s">
        <v>855</v>
      </c>
      <c r="G14" s="1272" t="s">
        <v>856</v>
      </c>
      <c r="H14" s="1272" t="s">
        <v>857</v>
      </c>
      <c r="I14" s="1273" t="s">
        <v>858</v>
      </c>
      <c r="J14" s="1272" t="s">
        <v>858</v>
      </c>
      <c r="K14" s="1274" t="s">
        <v>859</v>
      </c>
      <c r="L14" s="1274" t="s">
        <v>860</v>
      </c>
      <c r="M14" s="1274" t="s">
        <v>859</v>
      </c>
      <c r="N14" s="1272" t="s">
        <v>861</v>
      </c>
      <c r="O14" s="1272" t="s">
        <v>862</v>
      </c>
    </row>
    <row r="15" spans="2:15" ht="11.25" customHeight="1">
      <c r="B15" s="259">
        <v>1</v>
      </c>
      <c r="C15" s="278" t="s">
        <v>863</v>
      </c>
      <c r="D15" s="689"/>
      <c r="E15" s="689">
        <v>20.823105999999999</v>
      </c>
      <c r="F15" s="689"/>
      <c r="G15" s="689">
        <v>69.473746000000006</v>
      </c>
      <c r="H15" s="689">
        <v>1.2E-5</v>
      </c>
      <c r="I15" s="689"/>
      <c r="J15" s="689"/>
      <c r="K15" s="689">
        <f>SUM(D15:H15)</f>
        <v>90.296863999999999</v>
      </c>
      <c r="L15" s="689"/>
      <c r="M15" s="689">
        <v>90.296863999999999</v>
      </c>
      <c r="N15" s="689">
        <v>73.486264000000006</v>
      </c>
      <c r="O15" s="689">
        <f>M15-N15</f>
        <v>16.810599999999994</v>
      </c>
    </row>
    <row r="16" spans="2:15" ht="11.25" customHeight="1">
      <c r="B16" s="259">
        <v>3</v>
      </c>
      <c r="C16" s="278" t="s">
        <v>864</v>
      </c>
      <c r="D16" s="689">
        <v>8.6265090000000004</v>
      </c>
      <c r="E16" s="689">
        <v>28.394853999999999</v>
      </c>
      <c r="F16" s="689">
        <v>0.14005600000000001</v>
      </c>
      <c r="G16" s="689">
        <v>47.624360000000003</v>
      </c>
      <c r="H16" s="689"/>
      <c r="I16" s="689"/>
      <c r="J16" s="689"/>
      <c r="K16" s="689">
        <f t="shared" ref="K16:K21" si="0">SUM(D16:H16)</f>
        <v>84.785779000000005</v>
      </c>
      <c r="L16" s="689"/>
      <c r="M16" s="689">
        <v>84.785782999999995</v>
      </c>
      <c r="N16" s="689">
        <v>68.421570000000003</v>
      </c>
      <c r="O16" s="689">
        <f t="shared" ref="O16:O20" si="1">M16-N16</f>
        <v>16.364212999999992</v>
      </c>
    </row>
    <row r="17" spans="2:19" ht="11.25" customHeight="1">
      <c r="B17" s="259">
        <v>4</v>
      </c>
      <c r="C17" s="278" t="s">
        <v>865</v>
      </c>
      <c r="D17" s="689"/>
      <c r="E17" s="689">
        <v>368.71567900000002</v>
      </c>
      <c r="F17" s="689"/>
      <c r="G17" s="689">
        <v>64.007786999999993</v>
      </c>
      <c r="H17" s="689"/>
      <c r="I17" s="690"/>
      <c r="J17" s="690"/>
      <c r="K17" s="689">
        <f t="shared" si="0"/>
        <v>432.72346600000003</v>
      </c>
      <c r="L17" s="689"/>
      <c r="M17" s="689">
        <v>432.72346599999997</v>
      </c>
      <c r="N17" s="689">
        <v>158.09715499999999</v>
      </c>
      <c r="O17" s="689">
        <f t="shared" si="1"/>
        <v>274.62631099999999</v>
      </c>
    </row>
    <row r="18" spans="2:19" ht="11.25" customHeight="1">
      <c r="B18" s="259">
        <v>5</v>
      </c>
      <c r="C18" s="278" t="s">
        <v>866</v>
      </c>
      <c r="D18" s="689"/>
      <c r="E18" s="689"/>
      <c r="F18" s="689"/>
      <c r="G18" s="689"/>
      <c r="H18" s="689"/>
      <c r="I18" s="690"/>
      <c r="J18" s="690"/>
      <c r="K18" s="689"/>
      <c r="L18" s="689"/>
      <c r="M18" s="689"/>
      <c r="N18" s="689"/>
      <c r="O18" s="689"/>
    </row>
    <row r="19" spans="2:19" ht="11.25" customHeight="1">
      <c r="B19" s="259">
        <v>6</v>
      </c>
      <c r="C19" s="278" t="s">
        <v>867</v>
      </c>
      <c r="D19" s="689"/>
      <c r="E19" s="689">
        <v>101.465</v>
      </c>
      <c r="F19" s="689"/>
      <c r="G19" s="689"/>
      <c r="H19" s="689"/>
      <c r="I19" s="689"/>
      <c r="J19" s="689"/>
      <c r="K19" s="689">
        <f t="shared" si="0"/>
        <v>101.465</v>
      </c>
      <c r="L19" s="101">
        <v>-48.135170000000002</v>
      </c>
      <c r="M19" s="689">
        <v>53.329830000000001</v>
      </c>
      <c r="N19" s="689">
        <v>5.194661</v>
      </c>
      <c r="O19" s="689">
        <f t="shared" si="1"/>
        <v>48.135169000000005</v>
      </c>
    </row>
    <row r="20" spans="2:19" ht="12.75" customHeight="1">
      <c r="B20" s="259">
        <v>7</v>
      </c>
      <c r="C20" s="278" t="s">
        <v>205</v>
      </c>
      <c r="D20" s="689">
        <v>0.86260000000000003</v>
      </c>
      <c r="E20" s="689">
        <v>6.2192600000000002</v>
      </c>
      <c r="F20" s="689">
        <v>1.3350000000000001E-2</v>
      </c>
      <c r="G20" s="689">
        <v>7.7806379999999997</v>
      </c>
      <c r="H20" s="689"/>
      <c r="I20" s="690"/>
      <c r="J20" s="690"/>
      <c r="K20" s="689">
        <f t="shared" si="0"/>
        <v>14.875848000000001</v>
      </c>
      <c r="L20" s="689"/>
      <c r="M20" s="689">
        <v>14.87585</v>
      </c>
      <c r="N20" s="689">
        <v>11.70514</v>
      </c>
      <c r="O20" s="689">
        <f t="shared" si="1"/>
        <v>3.1707099999999997</v>
      </c>
    </row>
    <row r="21" spans="2:19" ht="11.25" customHeight="1">
      <c r="B21" s="259">
        <v>10</v>
      </c>
      <c r="C21" s="278" t="s">
        <v>868</v>
      </c>
      <c r="D21" s="689"/>
      <c r="E21" s="689">
        <v>31.001000000000001</v>
      </c>
      <c r="F21" s="689"/>
      <c r="G21" s="689"/>
      <c r="H21" s="689"/>
      <c r="I21" s="690"/>
      <c r="J21" s="690"/>
      <c r="K21" s="689">
        <f t="shared" si="0"/>
        <v>31.001000000000001</v>
      </c>
      <c r="L21" s="689"/>
      <c r="M21" s="689">
        <v>31.001000000000001</v>
      </c>
      <c r="N21" s="689">
        <v>31.001000000000001</v>
      </c>
      <c r="O21" s="689"/>
      <c r="R21" s="942"/>
      <c r="S21" s="146"/>
    </row>
    <row r="22" spans="2:19" ht="11.25" customHeight="1">
      <c r="B22" s="259">
        <v>11</v>
      </c>
      <c r="C22" s="278" t="s">
        <v>869</v>
      </c>
      <c r="D22" s="690"/>
      <c r="E22" s="690"/>
      <c r="F22" s="690"/>
      <c r="G22" s="690"/>
      <c r="H22" s="690"/>
      <c r="I22" s="690"/>
      <c r="J22" s="690"/>
      <c r="K22" s="690"/>
      <c r="L22" s="690"/>
      <c r="M22" s="689">
        <v>232.15668199999999</v>
      </c>
      <c r="N22" s="689"/>
      <c r="O22" s="689">
        <v>232.15668199999999</v>
      </c>
      <c r="R22" s="942"/>
      <c r="S22" s="146"/>
    </row>
    <row r="23" spans="2:19" s="938" customFormat="1" ht="11.25" customHeight="1">
      <c r="B23" s="805">
        <v>12</v>
      </c>
      <c r="C23" s="691" t="s">
        <v>870</v>
      </c>
      <c r="D23" s="940"/>
      <c r="E23" s="940"/>
      <c r="F23" s="940"/>
      <c r="G23" s="940"/>
      <c r="H23" s="940"/>
      <c r="I23" s="940"/>
      <c r="J23" s="940"/>
      <c r="K23" s="944">
        <f>SUM(K15:K22)</f>
        <v>755.14795700000013</v>
      </c>
      <c r="L23" s="674">
        <v>-48.135170000000002</v>
      </c>
      <c r="M23" s="944">
        <v>939.16947500000003</v>
      </c>
      <c r="N23" s="944">
        <f t="shared" ref="N23" si="2">SUM(N15:N22)</f>
        <v>347.90579000000002</v>
      </c>
      <c r="O23" s="944">
        <f>M23-N23</f>
        <v>591.26368500000001</v>
      </c>
      <c r="Q23" s="939"/>
      <c r="R23" s="943"/>
    </row>
    <row r="24" spans="2:19" ht="11.25" customHeight="1">
      <c r="C24" s="692"/>
      <c r="D24" s="693"/>
      <c r="E24" s="693"/>
      <c r="F24" s="693"/>
      <c r="G24" s="693"/>
      <c r="H24" s="693"/>
      <c r="I24" s="693"/>
      <c r="J24" s="693"/>
      <c r="K24" s="1628"/>
      <c r="L24" s="1629"/>
      <c r="M24" s="1630"/>
      <c r="N24" s="1631"/>
      <c r="O24" s="1630"/>
      <c r="P24" s="1634"/>
      <c r="R24" s="146"/>
    </row>
    <row r="25" spans="2:19" ht="11.25" customHeight="1">
      <c r="D25" s="694"/>
      <c r="E25" s="694"/>
      <c r="F25" s="694"/>
      <c r="G25" s="694"/>
      <c r="H25" s="694"/>
      <c r="I25" s="694"/>
      <c r="J25" s="694"/>
      <c r="K25" s="694"/>
      <c r="L25" s="694"/>
      <c r="M25" s="1632"/>
      <c r="N25" s="1633"/>
      <c r="O25" s="694"/>
    </row>
    <row r="26" spans="2:19" ht="11.25" customHeight="1">
      <c r="B26" s="1960" t="s">
        <v>871</v>
      </c>
      <c r="C26" s="1961"/>
      <c r="D26" s="684" t="s">
        <v>317</v>
      </c>
      <c r="E26" s="684" t="s">
        <v>319</v>
      </c>
      <c r="F26" s="684" t="s">
        <v>321</v>
      </c>
      <c r="G26" s="684" t="s">
        <v>323</v>
      </c>
      <c r="H26" s="684" t="s">
        <v>328</v>
      </c>
      <c r="I26" s="684" t="s">
        <v>835</v>
      </c>
      <c r="J26" s="684" t="s">
        <v>836</v>
      </c>
      <c r="K26" s="684" t="s">
        <v>837</v>
      </c>
      <c r="L26" s="684" t="s">
        <v>838</v>
      </c>
      <c r="M26" s="684" t="s">
        <v>335</v>
      </c>
      <c r="N26" s="684" t="s">
        <v>337</v>
      </c>
      <c r="O26" s="684" t="s">
        <v>342</v>
      </c>
    </row>
    <row r="27" spans="2:19" ht="11.25" customHeight="1">
      <c r="I27" s="1962" t="s">
        <v>839</v>
      </c>
      <c r="J27" s="1962"/>
      <c r="M27" s="1963" t="s">
        <v>840</v>
      </c>
      <c r="N27" s="1964"/>
      <c r="O27" s="1964"/>
    </row>
    <row r="28" spans="2:19" ht="11.25" customHeight="1">
      <c r="D28" s="63"/>
      <c r="E28" s="63"/>
      <c r="F28" s="63"/>
      <c r="G28" s="63"/>
      <c r="H28" s="63"/>
      <c r="I28" s="685" t="s">
        <v>841</v>
      </c>
      <c r="J28" s="686" t="s">
        <v>842</v>
      </c>
      <c r="K28" s="687" t="s">
        <v>843</v>
      </c>
      <c r="L28" s="1069"/>
      <c r="M28" s="688" t="s">
        <v>844</v>
      </c>
      <c r="N28" s="209" t="s">
        <v>845</v>
      </c>
      <c r="O28" s="209" t="s">
        <v>845</v>
      </c>
    </row>
    <row r="29" spans="2:19" ht="11.25" customHeight="1">
      <c r="B29" s="391" t="s">
        <v>310</v>
      </c>
      <c r="E29" s="1963" t="s">
        <v>846</v>
      </c>
      <c r="F29" s="1964"/>
      <c r="G29" s="1964"/>
      <c r="H29" s="1964"/>
      <c r="I29" s="395" t="s">
        <v>847</v>
      </c>
      <c r="J29" s="209" t="s">
        <v>848</v>
      </c>
      <c r="K29" s="687" t="s">
        <v>849</v>
      </c>
      <c r="L29" s="687" t="s">
        <v>850</v>
      </c>
      <c r="M29" s="687" t="s">
        <v>851</v>
      </c>
      <c r="N29" s="209" t="s">
        <v>852</v>
      </c>
      <c r="O29" s="209" t="s">
        <v>852</v>
      </c>
    </row>
    <row r="30" spans="2:19" ht="11.25" customHeight="1">
      <c r="B30" s="1271"/>
      <c r="C30" s="1265" t="s">
        <v>853</v>
      </c>
      <c r="D30" s="1272" t="s">
        <v>488</v>
      </c>
      <c r="E30" s="1272" t="s">
        <v>854</v>
      </c>
      <c r="F30" s="1272" t="s">
        <v>855</v>
      </c>
      <c r="G30" s="1272" t="s">
        <v>856</v>
      </c>
      <c r="H30" s="1272" t="s">
        <v>857</v>
      </c>
      <c r="I30" s="1273" t="s">
        <v>858</v>
      </c>
      <c r="J30" s="1272" t="s">
        <v>858</v>
      </c>
      <c r="K30" s="1274" t="s">
        <v>859</v>
      </c>
      <c r="L30" s="1274" t="s">
        <v>860</v>
      </c>
      <c r="M30" s="1274" t="s">
        <v>859</v>
      </c>
      <c r="N30" s="1272" t="s">
        <v>861</v>
      </c>
      <c r="O30" s="1272" t="s">
        <v>862</v>
      </c>
    </row>
    <row r="31" spans="2:19" ht="11.25" customHeight="1">
      <c r="B31" s="259">
        <v>1</v>
      </c>
      <c r="C31" s="278" t="s">
        <v>863</v>
      </c>
      <c r="D31" s="689"/>
      <c r="E31" s="689">
        <v>15.113</v>
      </c>
      <c r="F31" s="689"/>
      <c r="G31" s="689">
        <v>115.69726799999999</v>
      </c>
      <c r="H31" s="689"/>
      <c r="I31" s="689"/>
      <c r="J31" s="689">
        <f>K31-SUM(D31:H31)</f>
        <v>0</v>
      </c>
      <c r="K31" s="689">
        <v>130.81026800000001</v>
      </c>
      <c r="L31" s="689"/>
      <c r="M31" s="689">
        <v>130.81026800000001</v>
      </c>
      <c r="N31" s="689">
        <v>93.209000000000003</v>
      </c>
      <c r="O31" s="689">
        <v>37.601267999999997</v>
      </c>
    </row>
    <row r="32" spans="2:19" ht="11.25" customHeight="1">
      <c r="B32" s="259">
        <v>3</v>
      </c>
      <c r="C32" s="278" t="s">
        <v>864</v>
      </c>
      <c r="D32" s="689">
        <v>11.267715000000001</v>
      </c>
      <c r="E32" s="689">
        <v>30.045000000000002</v>
      </c>
      <c r="F32" s="689">
        <v>0.32450200000000001</v>
      </c>
      <c r="G32" s="689">
        <v>47.085272000000003</v>
      </c>
      <c r="H32" s="689">
        <v>5.0000000000000001E-3</v>
      </c>
      <c r="I32" s="689"/>
      <c r="J32" s="689"/>
      <c r="K32" s="689">
        <v>88.727489000000006</v>
      </c>
      <c r="L32" s="689"/>
      <c r="M32" s="689">
        <v>88.727489000000006</v>
      </c>
      <c r="N32" s="689">
        <v>71.090999999999994</v>
      </c>
      <c r="O32" s="689">
        <v>17.636489000000001</v>
      </c>
    </row>
    <row r="33" spans="2:17" ht="11.25" customHeight="1">
      <c r="B33" s="259">
        <v>4</v>
      </c>
      <c r="C33" s="278" t="s">
        <v>865</v>
      </c>
      <c r="D33" s="689"/>
      <c r="E33" s="689">
        <v>564.70379300000002</v>
      </c>
      <c r="F33" s="689"/>
      <c r="G33" s="689">
        <v>78.651464000000004</v>
      </c>
      <c r="H33" s="689"/>
      <c r="I33" s="690"/>
      <c r="J33" s="690"/>
      <c r="K33" s="689">
        <v>643.35525700000005</v>
      </c>
      <c r="L33" s="689"/>
      <c r="M33" s="689">
        <v>643.35525700000005</v>
      </c>
      <c r="N33" s="689">
        <v>195.88499999999999</v>
      </c>
      <c r="O33" s="689">
        <v>447.470257</v>
      </c>
    </row>
    <row r="34" spans="2:17" ht="11.25" customHeight="1">
      <c r="B34" s="259">
        <v>5</v>
      </c>
      <c r="C34" s="278" t="s">
        <v>866</v>
      </c>
      <c r="D34" s="689"/>
      <c r="E34" s="689"/>
      <c r="F34" s="689"/>
      <c r="G34" s="689"/>
      <c r="H34" s="689"/>
      <c r="I34" s="690"/>
      <c r="J34" s="690"/>
      <c r="K34" s="689"/>
      <c r="L34" s="689"/>
      <c r="M34" s="689"/>
      <c r="N34" s="689"/>
      <c r="O34" s="689"/>
    </row>
    <row r="35" spans="2:17" ht="11.25" customHeight="1">
      <c r="B35" s="259">
        <v>6</v>
      </c>
      <c r="C35" s="278" t="s">
        <v>867</v>
      </c>
      <c r="D35" s="689"/>
      <c r="E35" s="689">
        <v>213.42454900000001</v>
      </c>
      <c r="F35" s="689"/>
      <c r="G35" s="689"/>
      <c r="H35" s="689"/>
      <c r="I35" s="689"/>
      <c r="J35" s="689"/>
      <c r="K35" s="689">
        <v>213.42454900000001</v>
      </c>
      <c r="L35" s="101">
        <v>-154.15</v>
      </c>
      <c r="M35" s="689">
        <v>59.274549</v>
      </c>
      <c r="N35" s="689">
        <v>7.891</v>
      </c>
      <c r="O35" s="689">
        <v>51.383549000000002</v>
      </c>
    </row>
    <row r="36" spans="2:17" ht="11.25" customHeight="1">
      <c r="B36" s="259">
        <v>7</v>
      </c>
      <c r="C36" s="278" t="s">
        <v>205</v>
      </c>
      <c r="D36" s="689">
        <v>0.90300000000000002</v>
      </c>
      <c r="E36" s="689">
        <v>5.1870000000000003</v>
      </c>
      <c r="F36" s="689">
        <v>2.1000000000000001E-2</v>
      </c>
      <c r="G36" s="689">
        <v>11.561999999999999</v>
      </c>
      <c r="H36" s="689"/>
      <c r="I36" s="690"/>
      <c r="J36" s="690"/>
      <c r="K36" s="689">
        <v>17.672999999999998</v>
      </c>
      <c r="L36" s="265"/>
      <c r="M36" s="689">
        <v>17.672999999999998</v>
      </c>
      <c r="N36" s="689">
        <v>14.13</v>
      </c>
      <c r="O36" s="689">
        <v>3.5430000000000001</v>
      </c>
    </row>
    <row r="37" spans="2:17" ht="11.25" customHeight="1">
      <c r="B37" s="259">
        <v>10</v>
      </c>
      <c r="C37" s="278" t="s">
        <v>868</v>
      </c>
      <c r="D37" s="689"/>
      <c r="E37" s="689">
        <v>31.001000000000001</v>
      </c>
      <c r="F37" s="689"/>
      <c r="G37" s="689"/>
      <c r="H37" s="689"/>
      <c r="I37" s="690"/>
      <c r="J37" s="690"/>
      <c r="K37" s="689">
        <v>31.001000000000001</v>
      </c>
      <c r="L37" s="689"/>
      <c r="M37" s="689">
        <v>31.001000000000001</v>
      </c>
      <c r="N37" s="689">
        <v>31.001000000000001</v>
      </c>
      <c r="O37" s="689"/>
    </row>
    <row r="38" spans="2:17" ht="11.25" customHeight="1">
      <c r="B38" s="259">
        <v>11</v>
      </c>
      <c r="C38" s="278" t="s">
        <v>869</v>
      </c>
      <c r="D38" s="690"/>
      <c r="E38" s="690"/>
      <c r="F38" s="690"/>
      <c r="G38" s="690"/>
      <c r="H38" s="690"/>
      <c r="I38" s="690"/>
      <c r="J38" s="690"/>
      <c r="K38" s="690"/>
      <c r="L38" s="690"/>
      <c r="M38" s="689">
        <v>223.083505</v>
      </c>
      <c r="N38" s="689"/>
      <c r="O38" s="689">
        <v>223.083505</v>
      </c>
    </row>
    <row r="39" spans="2:17" s="938" customFormat="1" ht="11.25" customHeight="1">
      <c r="B39" s="805">
        <v>12</v>
      </c>
      <c r="C39" s="691" t="s">
        <v>870</v>
      </c>
      <c r="D39" s="937"/>
      <c r="E39" s="937"/>
      <c r="F39" s="937"/>
      <c r="G39" s="937"/>
      <c r="H39" s="937"/>
      <c r="I39" s="937"/>
      <c r="J39" s="937"/>
      <c r="K39" s="944">
        <v>1348.0750680000001</v>
      </c>
      <c r="L39" s="674">
        <v>-154.15</v>
      </c>
      <c r="M39" s="944">
        <v>1193.925068</v>
      </c>
      <c r="N39" s="944">
        <v>413.20699999999999</v>
      </c>
      <c r="O39" s="944">
        <v>780.7180679999999</v>
      </c>
      <c r="Q39" s="939"/>
    </row>
    <row r="40" spans="2:17" ht="11.25" customHeight="1">
      <c r="B40" s="692"/>
      <c r="C40" s="695"/>
    </row>
    <row r="42" spans="2:17">
      <c r="M42" s="942"/>
      <c r="N42" s="942"/>
      <c r="O42" s="146"/>
      <c r="Q42" s="146"/>
    </row>
  </sheetData>
  <mergeCells count="10">
    <mergeCell ref="B26:C26"/>
    <mergeCell ref="I27:J27"/>
    <mergeCell ref="M27:O27"/>
    <mergeCell ref="E29:H29"/>
    <mergeCell ref="B3:H3"/>
    <mergeCell ref="B7:O7"/>
    <mergeCell ref="B10:C10"/>
    <mergeCell ref="I11:J11"/>
    <mergeCell ref="M11:O11"/>
    <mergeCell ref="E13:H13"/>
  </mergeCells>
  <hyperlinks>
    <hyperlink ref="B3" location="Contents!A1" display="Back to index page" xr:uid="{8D612E8F-15A9-4339-9D6E-6CBC9A16EE23}"/>
  </hyperlinks>
  <pageMargins left="0.7" right="0.7" top="0.75" bottom="0.75" header="0.3" footer="0.3"/>
  <pageSetup paperSize="9" orientation="portrait"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F78E5-8E2B-4C8A-9C9B-C0AAB00BA121}">
  <sheetPr codeName="Ark22">
    <pageSetUpPr fitToPage="1"/>
  </sheetPr>
  <dimension ref="A1:S54"/>
  <sheetViews>
    <sheetView showGridLines="0" showRowColHeaders="0" workbookViewId="0"/>
  </sheetViews>
  <sheetFormatPr baseColWidth="10" defaultColWidth="9.140625" defaultRowHeight="15"/>
  <cols>
    <col min="1" max="1" width="2.7109375" customWidth="1"/>
    <col min="2" max="2" width="4.85546875" customWidth="1"/>
    <col min="3" max="3" width="27.140625" customWidth="1"/>
    <col min="4" max="5" width="16.42578125" customWidth="1"/>
    <col min="6" max="7" width="12.140625" customWidth="1"/>
    <col min="8" max="8" width="3.28515625" customWidth="1"/>
    <col min="9" max="10" width="13.5703125" customWidth="1"/>
    <col min="11" max="11" width="16.42578125" customWidth="1"/>
    <col min="12" max="12" width="15.5703125" customWidth="1"/>
  </cols>
  <sheetData>
    <row r="1" spans="1:12" s="10" customFormat="1" ht="11.25" customHeight="1">
      <c r="A1" s="7"/>
      <c r="B1" s="7"/>
      <c r="C1" s="7"/>
      <c r="D1" s="8"/>
      <c r="E1" s="8"/>
      <c r="F1" s="9"/>
      <c r="G1" s="9"/>
      <c r="H1" s="9"/>
      <c r="I1" s="9"/>
    </row>
    <row r="2" spans="1:12" s="10" customFormat="1" ht="5.25" customHeight="1">
      <c r="A2" s="7"/>
      <c r="B2" s="7"/>
      <c r="C2" s="7"/>
      <c r="D2" s="8"/>
      <c r="E2" s="8"/>
      <c r="F2" s="9"/>
      <c r="G2" s="9"/>
      <c r="H2" s="9"/>
      <c r="I2" s="9"/>
    </row>
    <row r="3" spans="1:12" s="12" customFormat="1" ht="12.75" customHeight="1">
      <c r="A3" s="11"/>
      <c r="B3" s="1909" t="s">
        <v>306</v>
      </c>
      <c r="C3" s="1909"/>
      <c r="D3" s="1909"/>
      <c r="E3" s="1909"/>
      <c r="F3" s="1909"/>
      <c r="G3" s="1909"/>
      <c r="H3" s="1909"/>
      <c r="I3" s="1909"/>
    </row>
    <row r="4" spans="1:12" s="10" customFormat="1" ht="5.25" customHeight="1">
      <c r="A4" s="7"/>
      <c r="B4" s="7"/>
      <c r="C4" s="7"/>
      <c r="D4" s="8"/>
      <c r="E4" s="8"/>
      <c r="F4" s="9"/>
      <c r="G4" s="9"/>
      <c r="H4" s="9"/>
      <c r="I4" s="9"/>
      <c r="K4" s="7"/>
      <c r="L4" s="7"/>
    </row>
    <row r="5" spans="1:12" s="6" customFormat="1" ht="15.75" customHeight="1">
      <c r="A5" s="13"/>
      <c r="B5" s="1187" t="s">
        <v>872</v>
      </c>
      <c r="C5" s="14"/>
    </row>
    <row r="6" spans="1:12" s="6" customFormat="1" ht="11.25" customHeight="1">
      <c r="A6" s="13"/>
      <c r="B6" s="14"/>
    </row>
    <row r="7" spans="1:12" ht="56.25" customHeight="1">
      <c r="B7" s="1947" t="s">
        <v>873</v>
      </c>
      <c r="C7" s="1947"/>
      <c r="D7" s="1947"/>
      <c r="E7" s="1947"/>
      <c r="F7" s="1947"/>
      <c r="G7" s="1947"/>
      <c r="H7" s="1947"/>
      <c r="I7" s="1947"/>
      <c r="J7" s="1947"/>
      <c r="K7" s="1947"/>
      <c r="L7" s="1947"/>
    </row>
    <row r="8" spans="1:12" ht="11.25" customHeight="1">
      <c r="B8" s="1976"/>
      <c r="C8" s="1976"/>
      <c r="D8" s="1976"/>
      <c r="E8" s="1976"/>
      <c r="F8" s="1976"/>
      <c r="G8" s="1976"/>
      <c r="H8" s="1976"/>
      <c r="I8" s="1976"/>
      <c r="J8" s="1976"/>
      <c r="K8" s="1976"/>
      <c r="L8" s="1976"/>
    </row>
    <row r="9" spans="1:12" ht="11.25" customHeight="1">
      <c r="B9" s="161"/>
      <c r="C9" s="162"/>
      <c r="D9" s="162"/>
      <c r="E9" s="162"/>
      <c r="F9" s="162"/>
      <c r="G9" s="162"/>
      <c r="H9" s="162"/>
      <c r="I9" s="162"/>
      <c r="J9" s="162"/>
      <c r="K9" s="162"/>
      <c r="L9" s="162"/>
    </row>
    <row r="10" spans="1:12" ht="11.25" customHeight="1">
      <c r="A10" s="3"/>
      <c r="B10" s="1968" t="s">
        <v>26</v>
      </c>
      <c r="C10" s="1969"/>
      <c r="D10" s="696" t="s">
        <v>317</v>
      </c>
      <c r="E10" s="696" t="s">
        <v>319</v>
      </c>
      <c r="F10" s="696" t="s">
        <v>321</v>
      </c>
      <c r="G10" s="696" t="s">
        <v>323</v>
      </c>
      <c r="H10" s="696"/>
      <c r="I10" s="696" t="s">
        <v>328</v>
      </c>
      <c r="J10" s="696" t="s">
        <v>335</v>
      </c>
      <c r="K10" s="696" t="s">
        <v>337</v>
      </c>
      <c r="L10" s="696" t="s">
        <v>342</v>
      </c>
    </row>
    <row r="11" spans="1:12" ht="11.25" customHeight="1">
      <c r="A11" s="3"/>
      <c r="B11" s="279"/>
      <c r="C11" s="279"/>
      <c r="D11" s="518"/>
      <c r="E11" s="518"/>
      <c r="F11" s="518"/>
      <c r="G11" s="518"/>
      <c r="H11" s="518"/>
      <c r="I11" s="518"/>
      <c r="J11" s="518"/>
      <c r="K11" s="1977" t="s">
        <v>874</v>
      </c>
      <c r="L11" s="1977"/>
    </row>
    <row r="12" spans="1:12" ht="11.25" customHeight="1">
      <c r="A12" s="3"/>
      <c r="B12" s="279"/>
      <c r="C12" s="279"/>
      <c r="K12" s="1978" t="s">
        <v>875</v>
      </c>
      <c r="L12" s="1978"/>
    </row>
    <row r="13" spans="1:12" ht="11.25" customHeight="1">
      <c r="A13" s="3"/>
      <c r="B13" s="279"/>
      <c r="C13" s="279"/>
      <c r="E13" s="242"/>
      <c r="F13" s="242"/>
      <c r="G13" s="242"/>
      <c r="H13" s="242"/>
      <c r="K13" s="281"/>
      <c r="L13" s="361" t="s">
        <v>876</v>
      </c>
    </row>
    <row r="14" spans="1:12" ht="11.25" customHeight="1">
      <c r="A14" s="3"/>
      <c r="B14" s="279"/>
      <c r="C14" s="279"/>
      <c r="E14" s="242"/>
      <c r="F14" s="242"/>
      <c r="G14" s="242"/>
      <c r="H14" s="242"/>
      <c r="I14" s="1971" t="s">
        <v>877</v>
      </c>
      <c r="J14" s="1971"/>
      <c r="K14" s="281"/>
      <c r="L14" s="361" t="s">
        <v>878</v>
      </c>
    </row>
    <row r="15" spans="1:12" ht="11.25" customHeight="1">
      <c r="A15" s="3"/>
      <c r="B15" s="279"/>
      <c r="C15" s="279"/>
      <c r="E15" s="242"/>
      <c r="F15" s="242"/>
      <c r="G15" s="242"/>
      <c r="H15" s="242"/>
      <c r="I15" s="1971" t="s">
        <v>879</v>
      </c>
      <c r="J15" s="1971"/>
      <c r="K15" s="281"/>
      <c r="L15" s="361" t="s">
        <v>880</v>
      </c>
    </row>
    <row r="16" spans="1:12" ht="11.25" customHeight="1">
      <c r="A16" s="3"/>
      <c r="B16" s="279"/>
      <c r="C16" s="279"/>
      <c r="D16" s="1928" t="s">
        <v>881</v>
      </c>
      <c r="E16" s="1928"/>
      <c r="F16" s="1928"/>
      <c r="G16" s="1928"/>
      <c r="H16" s="242"/>
      <c r="I16" s="1972" t="s">
        <v>882</v>
      </c>
      <c r="J16" s="1972"/>
      <c r="K16" s="281"/>
      <c r="L16" s="361" t="s">
        <v>883</v>
      </c>
    </row>
    <row r="17" spans="1:19" ht="11.25" customHeight="1">
      <c r="A17" s="3"/>
      <c r="B17" s="279"/>
      <c r="C17" s="279"/>
      <c r="E17" s="1965" t="s">
        <v>884</v>
      </c>
      <c r="F17" s="1965"/>
      <c r="G17" s="1965"/>
      <c r="H17" s="242"/>
      <c r="I17" s="361" t="s">
        <v>885</v>
      </c>
      <c r="J17" s="361" t="s">
        <v>886</v>
      </c>
      <c r="K17" s="281"/>
      <c r="L17" s="361" t="s">
        <v>887</v>
      </c>
    </row>
    <row r="18" spans="1:19" s="455" customFormat="1" ht="11.25" customHeight="1">
      <c r="A18" s="126"/>
      <c r="B18" s="259"/>
      <c r="C18" s="259"/>
      <c r="E18" s="456"/>
      <c r="F18" s="456" t="s">
        <v>888</v>
      </c>
      <c r="G18" s="456" t="s">
        <v>888</v>
      </c>
      <c r="H18" s="259"/>
      <c r="I18" s="361" t="s">
        <v>889</v>
      </c>
      <c r="J18" s="361" t="s">
        <v>889</v>
      </c>
      <c r="K18" s="281"/>
      <c r="L18" s="361" t="s">
        <v>890</v>
      </c>
    </row>
    <row r="19" spans="1:19" s="455" customFormat="1" ht="11.25" customHeight="1">
      <c r="A19" s="126"/>
      <c r="B19" s="1966" t="s">
        <v>310</v>
      </c>
      <c r="C19" s="1967"/>
      <c r="D19" s="1275" t="s">
        <v>891</v>
      </c>
      <c r="E19" s="1276"/>
      <c r="F19" s="1213" t="s">
        <v>892</v>
      </c>
      <c r="G19" s="1213" t="s">
        <v>893</v>
      </c>
      <c r="H19" s="1275"/>
      <c r="I19" s="1213" t="s">
        <v>894</v>
      </c>
      <c r="J19" s="1213" t="s">
        <v>894</v>
      </c>
      <c r="K19" s="1277"/>
      <c r="L19" s="1275" t="s">
        <v>895</v>
      </c>
    </row>
    <row r="20" spans="1:19" ht="22.5" customHeight="1">
      <c r="A20" s="3"/>
      <c r="B20" s="499" t="s">
        <v>896</v>
      </c>
      <c r="C20" s="278" t="s">
        <v>897</v>
      </c>
      <c r="D20" s="361"/>
      <c r="E20" s="242"/>
      <c r="F20" s="361"/>
      <c r="G20" s="361"/>
      <c r="H20" s="361"/>
      <c r="I20" s="361"/>
      <c r="J20" s="361"/>
      <c r="K20" s="361"/>
      <c r="L20" s="361"/>
    </row>
    <row r="21" spans="1:19" ht="11.25" customHeight="1">
      <c r="A21" s="3"/>
      <c r="B21" s="310" t="s">
        <v>898</v>
      </c>
      <c r="C21" s="279" t="s">
        <v>899</v>
      </c>
      <c r="D21" s="45">
        <v>11121.532371359899</v>
      </c>
      <c r="E21" s="45">
        <v>10239.8253298174</v>
      </c>
      <c r="F21" s="45">
        <v>380.29546656185698</v>
      </c>
      <c r="G21" s="45">
        <v>289.177775561857</v>
      </c>
      <c r="H21" s="165"/>
      <c r="I21" s="45">
        <v>-56.378731273553001</v>
      </c>
      <c r="J21" s="45">
        <v>-2898.7884648143199</v>
      </c>
      <c r="K21" s="45">
        <v>14887.7322935093</v>
      </c>
      <c r="L21" s="45">
        <v>6233.4599660498397</v>
      </c>
    </row>
    <row r="22" spans="1:19" ht="11.25" customHeight="1">
      <c r="A22" s="3"/>
      <c r="B22" s="311" t="s">
        <v>900</v>
      </c>
      <c r="C22" s="410" t="s">
        <v>901</v>
      </c>
      <c r="D22" s="45"/>
      <c r="E22" s="45"/>
      <c r="F22" s="45"/>
      <c r="G22" s="45"/>
      <c r="H22" s="164"/>
      <c r="I22" s="45"/>
      <c r="J22" s="45"/>
      <c r="K22" s="45"/>
      <c r="L22" s="45"/>
    </row>
    <row r="23" spans="1:19" ht="11.25" customHeight="1">
      <c r="A23" s="3"/>
      <c r="B23" s="310" t="s">
        <v>902</v>
      </c>
      <c r="C23" s="410" t="s">
        <v>903</v>
      </c>
      <c r="D23" s="45"/>
      <c r="E23" s="45"/>
      <c r="F23" s="45"/>
      <c r="G23" s="45"/>
      <c r="H23" s="164"/>
      <c r="I23" s="45"/>
      <c r="J23" s="45"/>
      <c r="K23" s="45"/>
      <c r="L23" s="45"/>
    </row>
    <row r="24" spans="1:19" ht="11.25" customHeight="1">
      <c r="A24" s="3"/>
      <c r="B24" s="311" t="s">
        <v>904</v>
      </c>
      <c r="C24" s="410" t="s">
        <v>905</v>
      </c>
      <c r="D24" s="45"/>
      <c r="E24" s="45"/>
      <c r="F24" s="45"/>
      <c r="G24" s="45"/>
      <c r="H24" s="164"/>
      <c r="I24" s="45"/>
      <c r="J24" s="45"/>
      <c r="K24" s="45"/>
      <c r="L24" s="45"/>
    </row>
    <row r="25" spans="1:19" ht="11.25" customHeight="1">
      <c r="A25" s="3"/>
      <c r="B25" s="310" t="s">
        <v>906</v>
      </c>
      <c r="C25" s="410" t="s">
        <v>907</v>
      </c>
      <c r="D25" s="371">
        <v>25.556081516784001</v>
      </c>
      <c r="E25" s="371">
        <v>110.92198406234399</v>
      </c>
      <c r="F25" s="371">
        <v>110.92198406234399</v>
      </c>
      <c r="G25" s="371">
        <v>110.92198406234399</v>
      </c>
      <c r="H25" s="457"/>
      <c r="I25" s="371"/>
      <c r="J25" s="371">
        <v>-5.5635482083544998</v>
      </c>
      <c r="K25" s="371">
        <v>130.74450142230799</v>
      </c>
      <c r="L25" s="371">
        <v>105.35843585399</v>
      </c>
    </row>
    <row r="26" spans="1:19" ht="11.25" customHeight="1">
      <c r="A26" s="3"/>
      <c r="B26" s="311" t="s">
        <v>908</v>
      </c>
      <c r="C26" s="410" t="s">
        <v>909</v>
      </c>
      <c r="D26" s="371">
        <v>6052.5928856884502</v>
      </c>
      <c r="E26" s="371">
        <v>9437.3531781368893</v>
      </c>
      <c r="F26" s="371">
        <v>84.605304881370003</v>
      </c>
      <c r="G26" s="371">
        <v>84.605304881370003</v>
      </c>
      <c r="H26" s="457"/>
      <c r="I26" s="371">
        <v>-47.501471503132002</v>
      </c>
      <c r="J26" s="371">
        <v>-2834.77797772022</v>
      </c>
      <c r="K26" s="371">
        <v>10440.637891173999</v>
      </c>
      <c r="L26" s="371">
        <v>5620.1342174973197</v>
      </c>
      <c r="R26" s="1974"/>
      <c r="S26" s="1975"/>
    </row>
    <row r="27" spans="1:19" ht="11.25" customHeight="1">
      <c r="A27" s="3"/>
      <c r="B27" s="310" t="s">
        <v>910</v>
      </c>
      <c r="C27" s="410" t="s">
        <v>911</v>
      </c>
      <c r="D27" s="371">
        <v>5043.3834041546797</v>
      </c>
      <c r="E27" s="371">
        <v>691.35554409818803</v>
      </c>
      <c r="F27" s="371">
        <v>184.57355409818899</v>
      </c>
      <c r="G27" s="371">
        <v>93.455863098188502</v>
      </c>
      <c r="H27" s="457"/>
      <c r="I27" s="371">
        <v>-8.7072438219550001</v>
      </c>
      <c r="J27" s="371">
        <v>-58.252315365793002</v>
      </c>
      <c r="K27" s="371">
        <v>4316.3499009130201</v>
      </c>
      <c r="L27" s="371">
        <v>507.967312698532</v>
      </c>
    </row>
    <row r="28" spans="1:19" ht="11.25" customHeight="1">
      <c r="A28" s="3"/>
      <c r="B28" s="311" t="s">
        <v>912</v>
      </c>
      <c r="C28" s="279" t="s">
        <v>913</v>
      </c>
      <c r="D28" s="45"/>
      <c r="E28" s="45"/>
      <c r="F28" s="45"/>
      <c r="G28" s="45"/>
      <c r="H28" s="164"/>
      <c r="I28" s="45"/>
      <c r="J28" s="45"/>
      <c r="K28" s="45"/>
      <c r="L28" s="45"/>
    </row>
    <row r="29" spans="1:19" ht="11.25" customHeight="1">
      <c r="A29" s="3"/>
      <c r="B29" s="1278" t="s">
        <v>914</v>
      </c>
      <c r="C29" s="1279" t="s">
        <v>915</v>
      </c>
      <c r="D29" s="45">
        <v>319.06246147428499</v>
      </c>
      <c r="E29" s="45">
        <v>42.288174008585997</v>
      </c>
      <c r="F29" s="45">
        <v>24.688105358826</v>
      </c>
      <c r="G29" s="45">
        <v>24.688105358826</v>
      </c>
      <c r="H29" s="165"/>
      <c r="I29" s="45">
        <v>1.0295246703830001</v>
      </c>
      <c r="J29" s="45">
        <v>2.865729320452</v>
      </c>
      <c r="K29" s="45">
        <v>152.609077207247</v>
      </c>
      <c r="L29" s="45">
        <v>10.532628649759999</v>
      </c>
    </row>
    <row r="30" spans="1:19" ht="11.25" customHeight="1">
      <c r="A30" s="3"/>
      <c r="B30" s="1280">
        <v>100</v>
      </c>
      <c r="C30" s="711" t="s">
        <v>573</v>
      </c>
      <c r="D30" s="804">
        <v>11440.594832834184</v>
      </c>
      <c r="E30" s="804">
        <v>10282.113503825987</v>
      </c>
      <c r="F30" s="804">
        <v>404.983571920683</v>
      </c>
      <c r="G30" s="804">
        <v>313.86588092068303</v>
      </c>
      <c r="H30" s="804"/>
      <c r="I30" s="804">
        <v>-55.349206603170003</v>
      </c>
      <c r="J30" s="804">
        <v>-2895.922735493868</v>
      </c>
      <c r="K30" s="804">
        <v>15040.341370716547</v>
      </c>
      <c r="L30" s="804">
        <v>6243.9925946996</v>
      </c>
    </row>
    <row r="31" spans="1:19" ht="11.25" customHeight="1">
      <c r="A31" s="3"/>
      <c r="B31" s="166"/>
      <c r="C31" s="280"/>
      <c r="D31" s="167"/>
      <c r="E31" s="167"/>
      <c r="F31" s="167"/>
      <c r="G31" s="168"/>
      <c r="H31" s="168"/>
      <c r="I31" s="168"/>
      <c r="J31" s="168"/>
      <c r="K31" s="168"/>
      <c r="L31" s="168"/>
    </row>
    <row r="32" spans="1:19" ht="11.25" customHeight="1">
      <c r="A32" s="3"/>
      <c r="B32" s="166"/>
      <c r="C32" s="280"/>
      <c r="D32" s="167"/>
      <c r="E32" s="167"/>
      <c r="F32" s="167"/>
      <c r="G32" s="168"/>
      <c r="H32" s="168"/>
      <c r="I32" s="168"/>
      <c r="J32" s="168"/>
      <c r="K32" s="168"/>
      <c r="L32" s="168"/>
    </row>
    <row r="33" spans="1:12" ht="12" customHeight="1">
      <c r="A33" s="3"/>
      <c r="B33" s="1973"/>
      <c r="C33" s="1973"/>
      <c r="D33" s="1973"/>
      <c r="E33" s="1973"/>
      <c r="F33" s="279"/>
      <c r="G33" s="3"/>
      <c r="H33" s="3"/>
      <c r="I33" s="3"/>
      <c r="J33" s="3"/>
      <c r="K33" s="3"/>
      <c r="L33" s="3"/>
    </row>
    <row r="34" spans="1:12" ht="11.25" customHeight="1">
      <c r="A34" s="3"/>
      <c r="B34" s="1968" t="s">
        <v>311</v>
      </c>
      <c r="C34" s="1969"/>
      <c r="D34" s="696" t="s">
        <v>317</v>
      </c>
      <c r="E34" s="696" t="s">
        <v>319</v>
      </c>
      <c r="F34" s="696" t="s">
        <v>321</v>
      </c>
      <c r="G34" s="696" t="s">
        <v>323</v>
      </c>
      <c r="H34" s="696"/>
      <c r="I34" s="696" t="s">
        <v>328</v>
      </c>
      <c r="J34" s="696" t="s">
        <v>335</v>
      </c>
      <c r="K34" s="696" t="s">
        <v>337</v>
      </c>
      <c r="L34" s="696" t="s">
        <v>342</v>
      </c>
    </row>
    <row r="35" spans="1:12" ht="11.25" customHeight="1">
      <c r="A35" s="3"/>
      <c r="B35" s="279"/>
      <c r="C35" s="279"/>
      <c r="D35" s="518"/>
      <c r="E35" s="518"/>
      <c r="F35" s="518"/>
      <c r="G35" s="518"/>
      <c r="H35" s="518"/>
      <c r="I35" s="518"/>
      <c r="J35" s="518"/>
      <c r="K35" s="1970" t="s">
        <v>874</v>
      </c>
      <c r="L35" s="1970"/>
    </row>
    <row r="36" spans="1:12" ht="11.25" customHeight="1">
      <c r="A36" s="3"/>
      <c r="B36" s="279"/>
      <c r="C36" s="279"/>
      <c r="K36" s="1919" t="s">
        <v>875</v>
      </c>
      <c r="L36" s="1919"/>
    </row>
    <row r="37" spans="1:12" ht="11.25" customHeight="1">
      <c r="A37" s="3"/>
      <c r="B37" s="279"/>
      <c r="C37" s="279"/>
      <c r="E37" s="242"/>
      <c r="F37" s="242"/>
      <c r="G37" s="242"/>
      <c r="H37" s="242"/>
      <c r="K37" s="281"/>
      <c r="L37" s="361" t="s">
        <v>876</v>
      </c>
    </row>
    <row r="38" spans="1:12" ht="11.25" customHeight="1">
      <c r="A38" s="3"/>
      <c r="B38" s="279"/>
      <c r="C38" s="279"/>
      <c r="E38" s="242"/>
      <c r="F38" s="242"/>
      <c r="G38" s="242"/>
      <c r="H38" s="242"/>
      <c r="I38" s="1971" t="s">
        <v>877</v>
      </c>
      <c r="J38" s="1971"/>
      <c r="K38" s="281"/>
      <c r="L38" s="361" t="s">
        <v>878</v>
      </c>
    </row>
    <row r="39" spans="1:12" ht="11.25" customHeight="1">
      <c r="A39" s="3"/>
      <c r="B39" s="279"/>
      <c r="C39" s="279"/>
      <c r="E39" s="242"/>
      <c r="F39" s="242"/>
      <c r="G39" s="242"/>
      <c r="H39" s="242"/>
      <c r="I39" s="1971" t="s">
        <v>879</v>
      </c>
      <c r="J39" s="1971"/>
      <c r="K39" s="281"/>
      <c r="L39" s="361" t="s">
        <v>880</v>
      </c>
    </row>
    <row r="40" spans="1:12" ht="11.25" customHeight="1">
      <c r="A40" s="3"/>
      <c r="B40" s="279"/>
      <c r="C40" s="279"/>
      <c r="D40" s="1928" t="s">
        <v>881</v>
      </c>
      <c r="E40" s="1928"/>
      <c r="F40" s="1928"/>
      <c r="G40" s="1928"/>
      <c r="H40" s="242"/>
      <c r="I40" s="1972" t="s">
        <v>882</v>
      </c>
      <c r="J40" s="1972"/>
      <c r="K40" s="281"/>
      <c r="L40" s="361" t="s">
        <v>883</v>
      </c>
    </row>
    <row r="41" spans="1:12" ht="11.25" customHeight="1">
      <c r="A41" s="3"/>
      <c r="B41" s="279"/>
      <c r="C41" s="279"/>
      <c r="E41" s="1965" t="s">
        <v>884</v>
      </c>
      <c r="F41" s="1965"/>
      <c r="G41" s="1965"/>
      <c r="H41" s="242"/>
      <c r="I41" s="361" t="s">
        <v>885</v>
      </c>
      <c r="J41" s="361" t="s">
        <v>886</v>
      </c>
      <c r="K41" s="281"/>
      <c r="L41" s="361" t="s">
        <v>887</v>
      </c>
    </row>
    <row r="42" spans="1:12" s="455" customFormat="1" ht="11.25" customHeight="1">
      <c r="A42" s="126"/>
      <c r="B42" s="259"/>
      <c r="C42" s="259"/>
      <c r="E42" s="456"/>
      <c r="F42" s="456" t="s">
        <v>888</v>
      </c>
      <c r="G42" s="456" t="s">
        <v>888</v>
      </c>
      <c r="H42" s="259"/>
      <c r="I42" s="361" t="s">
        <v>889</v>
      </c>
      <c r="J42" s="361" t="s">
        <v>889</v>
      </c>
      <c r="K42" s="281"/>
      <c r="L42" s="361" t="s">
        <v>890</v>
      </c>
    </row>
    <row r="43" spans="1:12" s="455" customFormat="1" ht="11.25" customHeight="1">
      <c r="A43" s="126"/>
      <c r="B43" s="1966" t="s">
        <v>310</v>
      </c>
      <c r="C43" s="1967"/>
      <c r="D43" s="1275" t="s">
        <v>891</v>
      </c>
      <c r="E43" s="1276"/>
      <c r="F43" s="1213" t="s">
        <v>892</v>
      </c>
      <c r="G43" s="1213" t="s">
        <v>893</v>
      </c>
      <c r="H43" s="1275"/>
      <c r="I43" s="1213" t="s">
        <v>894</v>
      </c>
      <c r="J43" s="1213" t="s">
        <v>894</v>
      </c>
      <c r="K43" s="1277"/>
      <c r="L43" s="1275" t="s">
        <v>895</v>
      </c>
    </row>
    <row r="44" spans="1:12" ht="22.35" customHeight="1">
      <c r="A44" s="3"/>
      <c r="B44" s="499" t="s">
        <v>896</v>
      </c>
      <c r="C44" s="278" t="s">
        <v>897</v>
      </c>
      <c r="D44" s="361"/>
      <c r="E44" s="242"/>
      <c r="F44" s="361"/>
      <c r="G44" s="361"/>
      <c r="H44" s="361"/>
      <c r="I44" s="361"/>
      <c r="J44" s="361"/>
      <c r="K44" s="361"/>
      <c r="L44" s="361"/>
    </row>
    <row r="45" spans="1:12" ht="11.25" customHeight="1">
      <c r="A45" s="3"/>
      <c r="B45" s="310" t="s">
        <v>898</v>
      </c>
      <c r="C45" s="279" t="s">
        <v>899</v>
      </c>
      <c r="D45" s="45">
        <v>15389.648302359499</v>
      </c>
      <c r="E45" s="45">
        <v>11694.5681781451</v>
      </c>
      <c r="F45" s="45">
        <v>321.90435893775799</v>
      </c>
      <c r="G45" s="45">
        <v>234.53898793775801</v>
      </c>
      <c r="H45" s="165"/>
      <c r="I45" s="45">
        <v>-79.681432968934004</v>
      </c>
      <c r="J45" s="45">
        <v>-2447.8089162534202</v>
      </c>
      <c r="K45" s="45">
        <v>17590.257179776701</v>
      </c>
      <c r="L45" s="45">
        <v>8621.1164413838396</v>
      </c>
    </row>
    <row r="46" spans="1:12" ht="11.25" customHeight="1">
      <c r="A46" s="3"/>
      <c r="B46" s="311" t="s">
        <v>900</v>
      </c>
      <c r="C46" s="410" t="s">
        <v>901</v>
      </c>
      <c r="D46" s="45"/>
      <c r="E46" s="45"/>
      <c r="F46" s="45"/>
      <c r="G46" s="45"/>
      <c r="H46" s="164"/>
      <c r="I46" s="45"/>
      <c r="J46" s="45"/>
      <c r="K46" s="45"/>
      <c r="L46" s="45"/>
    </row>
    <row r="47" spans="1:12" ht="11.25" customHeight="1">
      <c r="A47" s="3"/>
      <c r="B47" s="310" t="s">
        <v>902</v>
      </c>
      <c r="C47" s="410" t="s">
        <v>903</v>
      </c>
      <c r="D47" s="45"/>
      <c r="E47" s="45"/>
      <c r="F47" s="45"/>
      <c r="G47" s="45"/>
      <c r="H47" s="164"/>
      <c r="I47" s="45"/>
      <c r="J47" s="45"/>
      <c r="K47" s="45"/>
      <c r="L47" s="45"/>
    </row>
    <row r="48" spans="1:12" ht="11.25" customHeight="1">
      <c r="A48" s="3"/>
      <c r="B48" s="311" t="s">
        <v>904</v>
      </c>
      <c r="C48" s="410" t="s">
        <v>905</v>
      </c>
      <c r="D48" s="45"/>
      <c r="E48" s="45"/>
      <c r="F48" s="45"/>
      <c r="G48" s="45"/>
      <c r="H48" s="164"/>
      <c r="I48" s="45"/>
      <c r="J48" s="45"/>
      <c r="K48" s="45"/>
      <c r="L48" s="45"/>
    </row>
    <row r="49" spans="1:12" ht="11.25" customHeight="1">
      <c r="A49" s="3"/>
      <c r="B49" s="310" t="s">
        <v>906</v>
      </c>
      <c r="C49" s="410" t="s">
        <v>907</v>
      </c>
      <c r="D49" s="371">
        <v>122.72328138886201</v>
      </c>
      <c r="E49" s="371">
        <v>3.4244500000000002</v>
      </c>
      <c r="F49" s="371"/>
      <c r="G49" s="371"/>
      <c r="H49" s="457"/>
      <c r="I49" s="371">
        <v>-3.7180396568699998</v>
      </c>
      <c r="J49" s="371">
        <v>-0.7893</v>
      </c>
      <c r="K49" s="371">
        <v>115.514172363368</v>
      </c>
      <c r="L49" s="371">
        <v>1.04051</v>
      </c>
    </row>
    <row r="50" spans="1:12" ht="11.25" customHeight="1">
      <c r="A50" s="3"/>
      <c r="B50" s="311" t="s">
        <v>908</v>
      </c>
      <c r="C50" s="410" t="s">
        <v>909</v>
      </c>
      <c r="D50" s="371">
        <v>11898.5655157606</v>
      </c>
      <c r="E50" s="371">
        <v>11103.6874530104</v>
      </c>
      <c r="F50" s="371">
        <v>130.87033380313201</v>
      </c>
      <c r="G50" s="371">
        <v>130.87033380313201</v>
      </c>
      <c r="H50" s="457"/>
      <c r="I50" s="371">
        <v>-67.895517910891996</v>
      </c>
      <c r="J50" s="371">
        <v>-2389.94677508315</v>
      </c>
      <c r="K50" s="371">
        <v>13709.1768137258</v>
      </c>
      <c r="L50" s="371">
        <v>8145.7767629943701</v>
      </c>
    </row>
    <row r="51" spans="1:12" ht="11.25" customHeight="1">
      <c r="A51" s="3"/>
      <c r="B51" s="310" t="s">
        <v>910</v>
      </c>
      <c r="C51" s="410" t="s">
        <v>911</v>
      </c>
      <c r="D51" s="371">
        <v>3368.3595052099899</v>
      </c>
      <c r="E51" s="371">
        <v>587.234824496756</v>
      </c>
      <c r="F51" s="371">
        <v>190.81257449675601</v>
      </c>
      <c r="G51" s="371">
        <v>103.447203496756</v>
      </c>
      <c r="H51" s="457"/>
      <c r="I51" s="371">
        <v>-8.0678754011719995</v>
      </c>
      <c r="J51" s="371">
        <v>-56.851390532403997</v>
      </c>
      <c r="K51" s="371">
        <v>3765.5661936875399</v>
      </c>
      <c r="L51" s="371">
        <v>474.29916838946798</v>
      </c>
    </row>
    <row r="52" spans="1:12" ht="11.25" customHeight="1">
      <c r="A52" s="3"/>
      <c r="B52" s="311" t="s">
        <v>912</v>
      </c>
      <c r="C52" s="279" t="s">
        <v>913</v>
      </c>
      <c r="D52" s="45"/>
      <c r="E52" s="45"/>
      <c r="F52" s="45"/>
      <c r="G52" s="45"/>
      <c r="H52" s="164"/>
      <c r="I52" s="45"/>
      <c r="J52" s="45"/>
      <c r="K52" s="45"/>
      <c r="L52" s="45"/>
    </row>
    <row r="53" spans="1:12" ht="11.25" customHeight="1">
      <c r="A53" s="3"/>
      <c r="B53" s="1278" t="s">
        <v>914</v>
      </c>
      <c r="C53" s="1279" t="s">
        <v>915</v>
      </c>
      <c r="D53" s="45">
        <v>1466.4290098428501</v>
      </c>
      <c r="E53" s="45">
        <v>27.755279845821999</v>
      </c>
      <c r="F53" s="45">
        <v>5.6108598458219996</v>
      </c>
      <c r="G53" s="45">
        <v>5.6108598458219996</v>
      </c>
      <c r="H53" s="165"/>
      <c r="I53" s="45">
        <v>14.333156175974</v>
      </c>
      <c r="J53" s="45"/>
      <c r="K53" s="45">
        <v>254.37455865960601</v>
      </c>
      <c r="L53" s="45">
        <v>13.044919999999999</v>
      </c>
    </row>
    <row r="54" spans="1:12" ht="11.25" customHeight="1">
      <c r="A54" s="3"/>
      <c r="B54" s="1280">
        <v>100</v>
      </c>
      <c r="C54" s="711" t="s">
        <v>573</v>
      </c>
      <c r="D54" s="804">
        <v>16856.077312202349</v>
      </c>
      <c r="E54" s="804">
        <v>11722.323457990922</v>
      </c>
      <c r="F54" s="804">
        <v>327.51521878358</v>
      </c>
      <c r="G54" s="804">
        <v>240.14984778358001</v>
      </c>
      <c r="H54" s="804"/>
      <c r="I54" s="804">
        <v>-65.348276792960007</v>
      </c>
      <c r="J54" s="804">
        <v>-2447</v>
      </c>
      <c r="K54" s="804">
        <v>17844.631738436306</v>
      </c>
      <c r="L54" s="804">
        <v>8634.1613613838399</v>
      </c>
    </row>
  </sheetData>
  <mergeCells count="23">
    <mergeCell ref="R26:S26"/>
    <mergeCell ref="B34:C34"/>
    <mergeCell ref="B3:I3"/>
    <mergeCell ref="B7:L7"/>
    <mergeCell ref="B8:L8"/>
    <mergeCell ref="K11:L11"/>
    <mergeCell ref="K12:L12"/>
    <mergeCell ref="E41:G41"/>
    <mergeCell ref="B43:C43"/>
    <mergeCell ref="B10:C10"/>
    <mergeCell ref="K35:L35"/>
    <mergeCell ref="K36:L36"/>
    <mergeCell ref="I38:J38"/>
    <mergeCell ref="I39:J39"/>
    <mergeCell ref="D40:G40"/>
    <mergeCell ref="I40:J40"/>
    <mergeCell ref="B33:E33"/>
    <mergeCell ref="I14:J14"/>
    <mergeCell ref="I15:J15"/>
    <mergeCell ref="D16:G16"/>
    <mergeCell ref="I16:J16"/>
    <mergeCell ref="E17:G17"/>
    <mergeCell ref="B19:C19"/>
  </mergeCells>
  <phoneticPr fontId="275" type="noConversion"/>
  <hyperlinks>
    <hyperlink ref="B3" location="Contents!A1" display="Back to index page" xr:uid="{6B2B7C00-8FCD-478D-A718-0EB95DC57177}"/>
    <hyperlink ref="B3:I3" location="CONTENTS!A1" display="Back to contents page" xr:uid="{C7F5F8D8-6B6F-46C5-8305-193DD71C7E4F}"/>
  </hyperlinks>
  <pageMargins left="0.7" right="0.7" top="0.75" bottom="0.75" header="0.3" footer="0.3"/>
  <pageSetup paperSize="9" scale="79" orientation="landscape" verticalDpi="1200" r:id="rId1"/>
  <rowBreaks count="1" manualBreakCount="1">
    <brk id="32" max="11"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8BBDB-FAD8-4293-A52B-C479C365D6E7}">
  <sheetPr codeName="Sheet10"/>
  <dimension ref="A1:S77"/>
  <sheetViews>
    <sheetView showGridLines="0" showRowColHeaders="0" workbookViewId="0"/>
  </sheetViews>
  <sheetFormatPr baseColWidth="10" defaultColWidth="9.140625" defaultRowHeight="15"/>
  <cols>
    <col min="1" max="1" width="2.7109375" customWidth="1"/>
    <col min="2" max="2" width="4.85546875" customWidth="1"/>
    <col min="3" max="3" width="24.85546875" customWidth="1"/>
    <col min="4" max="6" width="13.5703125" customWidth="1"/>
    <col min="7" max="7" width="1.7109375" customWidth="1"/>
    <col min="8" max="16" width="13.5703125" customWidth="1"/>
    <col min="19" max="19" width="15" bestFit="1" customWidth="1"/>
  </cols>
  <sheetData>
    <row r="1" spans="1:17" s="10" customFormat="1" ht="11.25" customHeight="1">
      <c r="A1" s="7"/>
      <c r="B1" s="7"/>
      <c r="C1" s="7"/>
      <c r="D1" s="8"/>
      <c r="E1" s="8"/>
      <c r="F1" s="9"/>
      <c r="G1" s="9"/>
      <c r="H1" s="9"/>
      <c r="I1" s="9"/>
      <c r="J1" s="9"/>
    </row>
    <row r="2" spans="1:17" s="10" customFormat="1" ht="5.25" customHeight="1">
      <c r="A2" s="7"/>
      <c r="B2" s="7"/>
      <c r="C2" s="7"/>
      <c r="D2" s="8"/>
      <c r="E2" s="8"/>
      <c r="F2" s="9"/>
      <c r="G2" s="9"/>
      <c r="H2" s="9"/>
      <c r="I2" s="9"/>
      <c r="J2" s="9"/>
    </row>
    <row r="3" spans="1:17" s="12" customFormat="1" ht="12.75" customHeight="1">
      <c r="A3" s="11"/>
      <c r="B3" s="1909" t="s">
        <v>306</v>
      </c>
      <c r="C3" s="1909"/>
      <c r="D3" s="1909"/>
      <c r="E3" s="1909"/>
      <c r="F3" s="1909"/>
      <c r="G3" s="1909"/>
      <c r="H3" s="1909"/>
      <c r="I3" s="1909"/>
      <c r="J3" s="1909"/>
    </row>
    <row r="4" spans="1:17" s="10" customFormat="1" ht="5.25" customHeight="1">
      <c r="A4" s="7"/>
      <c r="B4" s="7"/>
      <c r="C4" s="7"/>
      <c r="D4" s="8"/>
      <c r="E4" s="8"/>
      <c r="F4" s="9"/>
      <c r="G4" s="9"/>
      <c r="H4" s="9"/>
      <c r="I4" s="9"/>
      <c r="J4" s="9"/>
      <c r="L4" s="7"/>
      <c r="M4" s="7"/>
    </row>
    <row r="5" spans="1:17" s="6" customFormat="1" ht="15.75">
      <c r="A5" s="13"/>
      <c r="B5" s="1187" t="s">
        <v>916</v>
      </c>
    </row>
    <row r="6" spans="1:17" s="6" customFormat="1" ht="11.25" customHeight="1">
      <c r="A6" s="13"/>
      <c r="B6" s="14"/>
    </row>
    <row r="7" spans="1:17" ht="45" customHeight="1">
      <c r="B7" s="1930" t="s">
        <v>917</v>
      </c>
      <c r="C7" s="1931"/>
      <c r="D7" s="1931"/>
      <c r="E7" s="1931"/>
      <c r="F7" s="1931"/>
      <c r="G7" s="1931"/>
      <c r="H7" s="1931"/>
      <c r="I7" s="1931"/>
      <c r="J7" s="1931"/>
      <c r="K7" s="1931"/>
      <c r="L7" s="1931"/>
      <c r="M7" s="1931"/>
      <c r="N7" s="1931"/>
      <c r="O7" s="1931"/>
      <c r="P7" s="1931"/>
      <c r="Q7" s="264"/>
    </row>
    <row r="8" spans="1:17" ht="11.45" customHeight="1">
      <c r="B8" s="264"/>
      <c r="C8" s="924"/>
      <c r="D8" s="924"/>
      <c r="E8" s="924"/>
      <c r="F8" s="924"/>
      <c r="G8" s="924"/>
      <c r="H8" s="924"/>
      <c r="I8" s="924"/>
      <c r="J8" s="924"/>
      <c r="K8" s="924"/>
      <c r="L8" s="924"/>
      <c r="M8" s="924"/>
      <c r="N8" s="924"/>
      <c r="O8" s="924"/>
      <c r="P8" s="924"/>
      <c r="Q8" s="264"/>
    </row>
    <row r="9" spans="1:17" ht="12" customHeight="1">
      <c r="B9" s="1976"/>
      <c r="C9" s="1976"/>
      <c r="D9" s="1976"/>
      <c r="E9" s="1976"/>
      <c r="F9" s="1976"/>
      <c r="G9" s="1976"/>
      <c r="H9" s="1976"/>
      <c r="I9" s="1976"/>
      <c r="J9" s="1976"/>
      <c r="K9" s="1976"/>
      <c r="L9" s="1976"/>
      <c r="M9" s="1976"/>
      <c r="N9" s="1976"/>
      <c r="O9" s="1976"/>
      <c r="P9" s="1976"/>
      <c r="Q9" s="1976"/>
    </row>
    <row r="10" spans="1:17" s="3" customFormat="1" ht="11.25" customHeight="1">
      <c r="B10" s="1982" t="s">
        <v>26</v>
      </c>
      <c r="C10" s="1983"/>
      <c r="D10" s="696" t="s">
        <v>317</v>
      </c>
      <c r="E10" s="696" t="s">
        <v>319</v>
      </c>
      <c r="F10" s="696" t="s">
        <v>321</v>
      </c>
      <c r="G10" s="696"/>
      <c r="H10" s="696" t="s">
        <v>323</v>
      </c>
      <c r="I10" s="696" t="s">
        <v>328</v>
      </c>
      <c r="J10" s="696" t="s">
        <v>335</v>
      </c>
      <c r="K10" s="696" t="s">
        <v>337</v>
      </c>
      <c r="L10" s="696" t="s">
        <v>342</v>
      </c>
      <c r="M10" s="696" t="s">
        <v>348</v>
      </c>
      <c r="N10" s="696" t="s">
        <v>371</v>
      </c>
      <c r="O10" s="696" t="s">
        <v>395</v>
      </c>
      <c r="P10" s="696" t="s">
        <v>918</v>
      </c>
      <c r="Q10" s="242"/>
    </row>
    <row r="11" spans="1:17" s="657" customFormat="1" ht="11.25" customHeight="1">
      <c r="B11" s="385"/>
      <c r="C11" s="385"/>
      <c r="D11" s="1192"/>
      <c r="E11" s="1192"/>
      <c r="F11" s="1192"/>
      <c r="G11" s="1192"/>
      <c r="H11" s="1984" t="s">
        <v>919</v>
      </c>
      <c r="I11" s="1981"/>
      <c r="J11" s="1981"/>
      <c r="K11" s="1981"/>
      <c r="L11" s="1981"/>
      <c r="M11" s="1981"/>
      <c r="N11" s="1981"/>
      <c r="O11" s="1981"/>
      <c r="P11" s="1981"/>
      <c r="Q11" s="1193"/>
    </row>
    <row r="12" spans="1:17" s="657" customFormat="1" ht="11.25" customHeight="1">
      <c r="B12" s="385"/>
      <c r="C12" s="385"/>
      <c r="D12" s="1979" t="s">
        <v>920</v>
      </c>
      <c r="E12" s="1979"/>
      <c r="F12" s="1979"/>
      <c r="G12" s="77"/>
      <c r="I12" s="1980" t="s">
        <v>921</v>
      </c>
      <c r="J12" s="1981"/>
      <c r="K12" s="1981"/>
      <c r="L12" s="1981"/>
      <c r="M12" s="1981"/>
      <c r="N12" s="1981"/>
      <c r="O12" s="1981"/>
      <c r="P12" s="1981"/>
      <c r="Q12" s="385"/>
    </row>
    <row r="13" spans="1:17" s="3" customFormat="1" ht="11.25" customHeight="1">
      <c r="B13" s="1947"/>
      <c r="C13" s="1947"/>
      <c r="D13" s="1985"/>
      <c r="E13" s="698" t="s">
        <v>922</v>
      </c>
      <c r="F13" s="698" t="s">
        <v>923</v>
      </c>
      <c r="G13" s="259"/>
      <c r="H13" s="1986"/>
      <c r="I13" s="163" t="s">
        <v>924</v>
      </c>
      <c r="J13" s="163" t="s">
        <v>923</v>
      </c>
      <c r="K13" s="259" t="s">
        <v>923</v>
      </c>
      <c r="L13" s="259" t="s">
        <v>923</v>
      </c>
      <c r="M13" s="259" t="s">
        <v>923</v>
      </c>
      <c r="N13" s="259" t="s">
        <v>923</v>
      </c>
      <c r="Q13" s="1988"/>
    </row>
    <row r="14" spans="1:17" s="3" customFormat="1" ht="11.25" customHeight="1">
      <c r="B14" s="1947"/>
      <c r="C14" s="1947"/>
      <c r="D14" s="1986"/>
      <c r="E14" s="163" t="s">
        <v>925</v>
      </c>
      <c r="F14" s="163" t="s">
        <v>926</v>
      </c>
      <c r="G14" s="259"/>
      <c r="H14" s="1986"/>
      <c r="I14" s="163" t="s">
        <v>927</v>
      </c>
      <c r="J14" s="163" t="s">
        <v>928</v>
      </c>
      <c r="K14" s="259" t="s">
        <v>929</v>
      </c>
      <c r="L14" s="259" t="s">
        <v>930</v>
      </c>
      <c r="M14" s="259" t="s">
        <v>931</v>
      </c>
      <c r="N14" s="259" t="s">
        <v>932</v>
      </c>
      <c r="O14" s="259" t="s">
        <v>923</v>
      </c>
      <c r="P14" s="163" t="s">
        <v>888</v>
      </c>
      <c r="Q14" s="1988"/>
    </row>
    <row r="15" spans="1:17" s="3" customFormat="1" ht="11.25" customHeight="1">
      <c r="B15" s="1989" t="s">
        <v>310</v>
      </c>
      <c r="C15" s="1990"/>
      <c r="D15" s="1276"/>
      <c r="E15" s="1267" t="s">
        <v>933</v>
      </c>
      <c r="F15" s="1267" t="s">
        <v>934</v>
      </c>
      <c r="G15" s="1276"/>
      <c r="H15" s="1987"/>
      <c r="I15" s="1267" t="s">
        <v>935</v>
      </c>
      <c r="J15" s="1267" t="s">
        <v>936</v>
      </c>
      <c r="K15" s="1276" t="s">
        <v>937</v>
      </c>
      <c r="L15" s="1276" t="s">
        <v>938</v>
      </c>
      <c r="M15" s="1276" t="s">
        <v>939</v>
      </c>
      <c r="N15" s="1276" t="s">
        <v>940</v>
      </c>
      <c r="O15" s="1267" t="s">
        <v>941</v>
      </c>
      <c r="P15" s="1267" t="s">
        <v>892</v>
      </c>
      <c r="Q15" s="1988"/>
    </row>
    <row r="16" spans="1:17" s="29" customFormat="1" ht="22.5" customHeight="1">
      <c r="B16" s="1010" t="s">
        <v>896</v>
      </c>
      <c r="C16" s="276" t="s">
        <v>942</v>
      </c>
      <c r="D16" s="699">
        <v>316385.31665499997</v>
      </c>
      <c r="E16" s="699">
        <v>316385.31665499997</v>
      </c>
      <c r="F16" s="699"/>
      <c r="G16" s="281"/>
      <c r="H16" s="281"/>
      <c r="I16" s="492"/>
      <c r="J16" s="492"/>
      <c r="K16" s="281"/>
      <c r="L16" s="281"/>
      <c r="M16" s="281"/>
      <c r="N16" s="281"/>
      <c r="O16" s="492"/>
      <c r="P16" s="492"/>
      <c r="Q16" s="85"/>
    </row>
    <row r="17" spans="2:17" s="29" customFormat="1" ht="11.25" customHeight="1">
      <c r="B17" s="281" t="s">
        <v>898</v>
      </c>
      <c r="C17" s="700" t="s">
        <v>899</v>
      </c>
      <c r="D17" s="701">
        <v>2119137.5428929999</v>
      </c>
      <c r="E17" s="701">
        <v>2116199.2309679999</v>
      </c>
      <c r="F17" s="701">
        <v>2938.311925</v>
      </c>
      <c r="G17" s="701"/>
      <c r="H17" s="701">
        <v>26801.287753000001</v>
      </c>
      <c r="I17" s="701">
        <v>19531.977702</v>
      </c>
      <c r="J17" s="701">
        <v>2520.569602</v>
      </c>
      <c r="K17" s="701">
        <v>1577.3992450000001</v>
      </c>
      <c r="L17" s="701">
        <v>1353.281784</v>
      </c>
      <c r="M17" s="701">
        <v>920.08647599999995</v>
      </c>
      <c r="N17" s="701">
        <v>613.69300099999998</v>
      </c>
      <c r="O17" s="701">
        <v>284.279943</v>
      </c>
      <c r="P17" s="701">
        <v>26801.287753000001</v>
      </c>
      <c r="Q17" s="702"/>
    </row>
    <row r="18" spans="2:17" s="3" customFormat="1" ht="11.25" customHeight="1">
      <c r="B18" s="1011" t="s">
        <v>900</v>
      </c>
      <c r="C18" s="332" t="s">
        <v>901</v>
      </c>
      <c r="D18" s="703">
        <v>26521.766370000001</v>
      </c>
      <c r="E18" s="703">
        <v>26521.766370000001</v>
      </c>
      <c r="F18" s="703"/>
      <c r="G18" s="703"/>
      <c r="H18" s="703"/>
      <c r="I18" s="703"/>
      <c r="J18" s="703"/>
      <c r="K18" s="703"/>
      <c r="L18" s="703"/>
      <c r="M18" s="703"/>
      <c r="N18" s="703"/>
      <c r="O18" s="703"/>
      <c r="P18" s="703"/>
      <c r="Q18" s="704"/>
    </row>
    <row r="19" spans="2:17" s="3" customFormat="1" ht="11.25" customHeight="1">
      <c r="B19" s="1011" t="s">
        <v>902</v>
      </c>
      <c r="C19" s="332" t="s">
        <v>903</v>
      </c>
      <c r="D19" s="703">
        <v>2743.7400419999999</v>
      </c>
      <c r="E19" s="703">
        <v>2742.3460420000001</v>
      </c>
      <c r="F19" s="703">
        <v>1.3939999999999999</v>
      </c>
      <c r="G19" s="703"/>
      <c r="H19" s="703"/>
      <c r="I19" s="703"/>
      <c r="J19" s="703"/>
      <c r="K19" s="703"/>
      <c r="L19" s="703"/>
      <c r="M19" s="703"/>
      <c r="N19" s="703"/>
      <c r="O19" s="703"/>
      <c r="P19" s="703"/>
      <c r="Q19" s="704"/>
    </row>
    <row r="20" spans="2:17" s="3" customFormat="1" ht="11.25" customHeight="1">
      <c r="B20" s="1011" t="s">
        <v>904</v>
      </c>
      <c r="C20" s="332" t="s">
        <v>905</v>
      </c>
      <c r="D20" s="703">
        <v>89036.682492000007</v>
      </c>
      <c r="E20" s="703">
        <v>89036.682492000007</v>
      </c>
      <c r="F20" s="703"/>
      <c r="G20" s="703"/>
      <c r="H20" s="703"/>
      <c r="I20" s="703"/>
      <c r="J20" s="703"/>
      <c r="K20" s="703"/>
      <c r="L20" s="703"/>
      <c r="M20" s="703"/>
      <c r="N20" s="703"/>
      <c r="O20" s="703"/>
      <c r="P20" s="703"/>
      <c r="Q20" s="704"/>
    </row>
    <row r="21" spans="2:17" s="3" customFormat="1" ht="11.25" customHeight="1">
      <c r="B21" s="1011" t="s">
        <v>906</v>
      </c>
      <c r="C21" s="332" t="s">
        <v>907</v>
      </c>
      <c r="D21" s="703">
        <v>91406.968252000006</v>
      </c>
      <c r="E21" s="703">
        <v>91405.545975000001</v>
      </c>
      <c r="F21" s="703">
        <v>1.422277</v>
      </c>
      <c r="G21" s="703"/>
      <c r="H21" s="703">
        <v>491.03095100000002</v>
      </c>
      <c r="I21" s="703">
        <v>366.30683099999999</v>
      </c>
      <c r="J21" s="703">
        <v>112.627673</v>
      </c>
      <c r="K21" s="703">
        <v>7.416569</v>
      </c>
      <c r="L21" s="703">
        <v>2.9196179999999998</v>
      </c>
      <c r="M21" s="703">
        <v>1.53254</v>
      </c>
      <c r="N21" s="703">
        <v>0.22772000000000001</v>
      </c>
      <c r="O21" s="703"/>
      <c r="P21" s="703">
        <v>491.03095100000002</v>
      </c>
      <c r="Q21" s="704"/>
    </row>
    <row r="22" spans="2:17" s="3" customFormat="1" ht="11.25" customHeight="1">
      <c r="B22" s="1011" t="s">
        <v>908</v>
      </c>
      <c r="C22" s="332" t="s">
        <v>909</v>
      </c>
      <c r="D22" s="703">
        <v>838045.50990099995</v>
      </c>
      <c r="E22" s="703">
        <v>837309.68380300002</v>
      </c>
      <c r="F22" s="703">
        <v>735.826098</v>
      </c>
      <c r="G22" s="703"/>
      <c r="H22" s="703">
        <v>20590.975903999999</v>
      </c>
      <c r="I22" s="703">
        <v>16382.855581</v>
      </c>
      <c r="J22" s="703">
        <v>1767.653515</v>
      </c>
      <c r="K22" s="703">
        <v>900.10116600000003</v>
      </c>
      <c r="L22" s="703">
        <v>350.08301499999999</v>
      </c>
      <c r="M22" s="703">
        <v>515.42147399999999</v>
      </c>
      <c r="N22" s="703">
        <v>529.84189500000002</v>
      </c>
      <c r="O22" s="703">
        <v>145.01925800000001</v>
      </c>
      <c r="P22" s="703">
        <v>20590.975903999999</v>
      </c>
      <c r="Q22" s="704"/>
    </row>
    <row r="23" spans="2:17" s="3" customFormat="1" ht="11.25" customHeight="1">
      <c r="B23" s="1012" t="s">
        <v>910</v>
      </c>
      <c r="C23" s="369" t="s">
        <v>943</v>
      </c>
      <c r="D23" s="705">
        <v>242328.12363799999</v>
      </c>
      <c r="E23" s="705">
        <v>241775.932027</v>
      </c>
      <c r="F23" s="705">
        <v>552.19161099999997</v>
      </c>
      <c r="G23" s="705"/>
      <c r="H23" s="705">
        <v>5837.5799809999999</v>
      </c>
      <c r="I23" s="705">
        <v>3961.7860329999999</v>
      </c>
      <c r="J23" s="705">
        <v>798.82378500000004</v>
      </c>
      <c r="K23" s="705">
        <v>453.44994700000001</v>
      </c>
      <c r="L23" s="705">
        <v>185.55371099999999</v>
      </c>
      <c r="M23" s="705">
        <v>336.400801</v>
      </c>
      <c r="N23" s="705">
        <v>42.972845</v>
      </c>
      <c r="O23" s="705">
        <v>58.592858999999997</v>
      </c>
      <c r="P23" s="705">
        <v>5837.5799809999999</v>
      </c>
      <c r="Q23" s="704"/>
    </row>
    <row r="24" spans="2:17" s="3" customFormat="1" ht="11.25" customHeight="1">
      <c r="B24" s="1011" t="s">
        <v>912</v>
      </c>
      <c r="C24" s="332" t="s">
        <v>911</v>
      </c>
      <c r="D24" s="706">
        <v>1071382.8758370001</v>
      </c>
      <c r="E24" s="706">
        <v>1069183.2062870001</v>
      </c>
      <c r="F24" s="706">
        <v>2199.669551</v>
      </c>
      <c r="G24" s="706"/>
      <c r="H24" s="706">
        <v>5718.9892030000001</v>
      </c>
      <c r="I24" s="706">
        <v>2782.6195950000001</v>
      </c>
      <c r="J24" s="706">
        <v>640.28841399999999</v>
      </c>
      <c r="K24" s="706">
        <v>669.78551000000004</v>
      </c>
      <c r="L24" s="706">
        <v>1000.279151</v>
      </c>
      <c r="M24" s="706">
        <v>403.13246199999998</v>
      </c>
      <c r="N24" s="706">
        <v>83.623385999999996</v>
      </c>
      <c r="O24" s="706">
        <v>139.260685</v>
      </c>
      <c r="P24" s="706">
        <v>5718.9892030000001</v>
      </c>
      <c r="Q24" s="704"/>
    </row>
    <row r="25" spans="2:17" s="3" customFormat="1" ht="11.25" customHeight="1">
      <c r="B25" s="259" t="s">
        <v>914</v>
      </c>
      <c r="C25" s="280" t="s">
        <v>944</v>
      </c>
      <c r="D25" s="707">
        <v>365872.28771200002</v>
      </c>
      <c r="E25" s="707">
        <v>365872.28771200002</v>
      </c>
      <c r="F25" s="707"/>
      <c r="G25" s="706"/>
      <c r="H25" s="706"/>
      <c r="I25" s="706"/>
      <c r="J25" s="706"/>
      <c r="K25" s="706"/>
      <c r="L25" s="706"/>
      <c r="M25" s="706"/>
      <c r="N25" s="706"/>
      <c r="O25" s="706"/>
      <c r="P25" s="706"/>
      <c r="Q25" s="704"/>
    </row>
    <row r="26" spans="2:17" s="3" customFormat="1" ht="11.25" customHeight="1">
      <c r="B26" s="1011" t="s">
        <v>945</v>
      </c>
      <c r="C26" s="332" t="s">
        <v>901</v>
      </c>
      <c r="D26" s="706">
        <v>121511.891823</v>
      </c>
      <c r="E26" s="706">
        <v>121511.891823</v>
      </c>
      <c r="F26" s="706"/>
      <c r="G26" s="703"/>
      <c r="H26" s="706"/>
      <c r="I26" s="706"/>
      <c r="J26" s="706"/>
      <c r="K26" s="706"/>
      <c r="L26" s="706"/>
      <c r="M26" s="706"/>
      <c r="N26" s="706"/>
      <c r="O26" s="706"/>
      <c r="P26" s="706"/>
      <c r="Q26" s="704"/>
    </row>
    <row r="27" spans="2:17" s="3" customFormat="1" ht="11.25" customHeight="1">
      <c r="B27" s="1011" t="s">
        <v>946</v>
      </c>
      <c r="C27" s="332" t="s">
        <v>903</v>
      </c>
      <c r="D27" s="706">
        <v>55736.038779000002</v>
      </c>
      <c r="E27" s="706">
        <v>55736.038779000002</v>
      </c>
      <c r="F27" s="706"/>
      <c r="G27" s="703"/>
      <c r="H27" s="706"/>
      <c r="I27" s="706"/>
      <c r="J27" s="706"/>
      <c r="K27" s="706"/>
      <c r="L27" s="706"/>
      <c r="M27" s="706"/>
      <c r="N27" s="706"/>
      <c r="O27" s="706"/>
      <c r="P27" s="706"/>
      <c r="Q27" s="704"/>
    </row>
    <row r="28" spans="2:17" s="3" customFormat="1" ht="11.25" customHeight="1">
      <c r="B28" s="1011" t="s">
        <v>947</v>
      </c>
      <c r="C28" s="332" t="s">
        <v>905</v>
      </c>
      <c r="D28" s="706">
        <v>178920.114519</v>
      </c>
      <c r="E28" s="706">
        <v>178920.114519</v>
      </c>
      <c r="F28" s="706"/>
      <c r="G28" s="703"/>
      <c r="H28" s="706"/>
      <c r="I28" s="706"/>
      <c r="J28" s="706"/>
      <c r="K28" s="706"/>
      <c r="L28" s="706"/>
      <c r="M28" s="706"/>
      <c r="N28" s="706"/>
      <c r="O28" s="706"/>
      <c r="P28" s="706"/>
      <c r="Q28" s="704"/>
    </row>
    <row r="29" spans="2:17" s="3" customFormat="1" ht="11.25" customHeight="1">
      <c r="B29" s="1011" t="s">
        <v>948</v>
      </c>
      <c r="C29" s="332" t="s">
        <v>907</v>
      </c>
      <c r="D29" s="706">
        <v>25.931906000000001</v>
      </c>
      <c r="E29" s="706">
        <v>25.931906000000001</v>
      </c>
      <c r="F29" s="706"/>
      <c r="G29" s="703"/>
      <c r="H29" s="706"/>
      <c r="I29" s="706"/>
      <c r="J29" s="706"/>
      <c r="K29" s="706"/>
      <c r="L29" s="706"/>
      <c r="M29" s="706"/>
      <c r="N29" s="706"/>
      <c r="O29" s="706"/>
      <c r="P29" s="706"/>
      <c r="Q29" s="704"/>
    </row>
    <row r="30" spans="2:17" s="3" customFormat="1" ht="11.25" customHeight="1">
      <c r="B30" s="1011" t="s">
        <v>949</v>
      </c>
      <c r="C30" s="332" t="s">
        <v>909</v>
      </c>
      <c r="D30" s="706">
        <v>9678.310684</v>
      </c>
      <c r="E30" s="706">
        <v>9678.310684</v>
      </c>
      <c r="F30" s="706"/>
      <c r="G30" s="703"/>
      <c r="H30" s="706"/>
      <c r="I30" s="706"/>
      <c r="J30" s="706"/>
      <c r="K30" s="706"/>
      <c r="L30" s="706"/>
      <c r="M30" s="706"/>
      <c r="N30" s="706"/>
      <c r="O30" s="706"/>
      <c r="P30" s="706"/>
      <c r="Q30" s="704"/>
    </row>
    <row r="31" spans="2:17" s="3" customFormat="1" ht="11.25" customHeight="1">
      <c r="B31" s="259" t="s">
        <v>950</v>
      </c>
      <c r="C31" s="280" t="s">
        <v>951</v>
      </c>
      <c r="D31" s="708">
        <v>832569.36519599997</v>
      </c>
      <c r="E31" s="709"/>
      <c r="F31" s="709"/>
      <c r="G31" s="709"/>
      <c r="H31" s="708">
        <v>3181.1967760000002</v>
      </c>
      <c r="I31" s="709"/>
      <c r="J31" s="709"/>
      <c r="K31" s="709"/>
      <c r="L31" s="709"/>
      <c r="M31" s="709"/>
      <c r="N31" s="709"/>
      <c r="O31" s="709"/>
      <c r="P31" s="708">
        <v>3181.1967760000002</v>
      </c>
      <c r="Q31" s="704"/>
    </row>
    <row r="32" spans="2:17" s="3" customFormat="1" ht="11.25" customHeight="1">
      <c r="B32" s="1011" t="s">
        <v>952</v>
      </c>
      <c r="C32" s="332" t="s">
        <v>901</v>
      </c>
      <c r="D32" s="703"/>
      <c r="E32" s="710"/>
      <c r="F32" s="710"/>
      <c r="G32" s="710"/>
      <c r="H32" s="703"/>
      <c r="I32" s="710"/>
      <c r="J32" s="710"/>
      <c r="K32" s="710"/>
      <c r="L32" s="710"/>
      <c r="M32" s="710"/>
      <c r="N32" s="710"/>
      <c r="O32" s="710"/>
      <c r="P32" s="703"/>
      <c r="Q32" s="704"/>
    </row>
    <row r="33" spans="2:19" s="3" customFormat="1" ht="11.25" customHeight="1">
      <c r="B33" s="1011" t="s">
        <v>953</v>
      </c>
      <c r="C33" s="332" t="s">
        <v>903</v>
      </c>
      <c r="D33" s="703">
        <v>11891.873119</v>
      </c>
      <c r="E33" s="710"/>
      <c r="F33" s="710"/>
      <c r="G33" s="710"/>
      <c r="H33" s="703"/>
      <c r="I33" s="710"/>
      <c r="J33" s="710"/>
      <c r="K33" s="710"/>
      <c r="L33" s="710"/>
      <c r="M33" s="710"/>
      <c r="N33" s="710"/>
      <c r="O33" s="710"/>
      <c r="P33" s="703"/>
      <c r="Q33" s="704"/>
    </row>
    <row r="34" spans="2:19" s="3" customFormat="1" ht="11.25" customHeight="1">
      <c r="B34" s="1011" t="s">
        <v>954</v>
      </c>
      <c r="C34" s="332" t="s">
        <v>905</v>
      </c>
      <c r="D34" s="703">
        <v>47065.469584999999</v>
      </c>
      <c r="E34" s="710"/>
      <c r="F34" s="710"/>
      <c r="G34" s="710"/>
      <c r="H34" s="703"/>
      <c r="I34" s="710"/>
      <c r="J34" s="710"/>
      <c r="K34" s="710"/>
      <c r="L34" s="710"/>
      <c r="M34" s="710"/>
      <c r="N34" s="710"/>
      <c r="O34" s="710"/>
      <c r="P34" s="703"/>
      <c r="Q34" s="704"/>
    </row>
    <row r="35" spans="2:19" s="3" customFormat="1" ht="11.25" customHeight="1">
      <c r="B35" s="1011" t="s">
        <v>955</v>
      </c>
      <c r="C35" s="332" t="s">
        <v>907</v>
      </c>
      <c r="D35" s="703">
        <v>9782.7663539999994</v>
      </c>
      <c r="E35" s="710"/>
      <c r="F35" s="710"/>
      <c r="G35" s="710"/>
      <c r="H35" s="703">
        <v>6.9455470000000004</v>
      </c>
      <c r="I35" s="710"/>
      <c r="J35" s="710"/>
      <c r="K35" s="710"/>
      <c r="L35" s="710"/>
      <c r="M35" s="710"/>
      <c r="N35" s="710"/>
      <c r="O35" s="710"/>
      <c r="P35" s="703">
        <v>6.9455470000000004</v>
      </c>
      <c r="Q35" s="704"/>
    </row>
    <row r="36" spans="2:19" s="3" customFormat="1" ht="11.25" customHeight="1">
      <c r="B36" s="1011" t="s">
        <v>956</v>
      </c>
      <c r="C36" s="332" t="s">
        <v>909</v>
      </c>
      <c r="D36" s="703">
        <v>490561.13447699999</v>
      </c>
      <c r="E36" s="710"/>
      <c r="F36" s="710"/>
      <c r="G36" s="710"/>
      <c r="H36" s="703">
        <v>2911.292649</v>
      </c>
      <c r="I36" s="710"/>
      <c r="J36" s="710"/>
      <c r="K36" s="710"/>
      <c r="L36" s="710"/>
      <c r="M36" s="710"/>
      <c r="N36" s="710"/>
      <c r="O36" s="710"/>
      <c r="P36" s="703">
        <v>2911.292649</v>
      </c>
      <c r="Q36" s="704"/>
    </row>
    <row r="37" spans="2:19" s="3" customFormat="1" ht="11.25" customHeight="1">
      <c r="B37" s="1011" t="s">
        <v>957</v>
      </c>
      <c r="C37" s="332" t="s">
        <v>911</v>
      </c>
      <c r="D37" s="703">
        <v>273268.12166100001</v>
      </c>
      <c r="E37" s="710"/>
      <c r="F37" s="710"/>
      <c r="G37" s="710"/>
      <c r="H37" s="703">
        <v>262.95857999999998</v>
      </c>
      <c r="I37" s="710"/>
      <c r="J37" s="710"/>
      <c r="K37" s="710"/>
      <c r="L37" s="710"/>
      <c r="M37" s="710"/>
      <c r="N37" s="710"/>
      <c r="O37" s="710"/>
      <c r="P37" s="703">
        <v>262.95857999999998</v>
      </c>
      <c r="Q37" s="704"/>
    </row>
    <row r="38" spans="2:19" s="3" customFormat="1" ht="11.25" customHeight="1">
      <c r="B38" s="805">
        <v>220</v>
      </c>
      <c r="C38" s="711" t="s">
        <v>573</v>
      </c>
      <c r="D38" s="712">
        <v>3633964.5124559999</v>
      </c>
      <c r="E38" s="712">
        <v>2798456.8353349995</v>
      </c>
      <c r="F38" s="712">
        <v>2938.311925</v>
      </c>
      <c r="G38" s="712"/>
      <c r="H38" s="712">
        <v>29982.484529000001</v>
      </c>
      <c r="I38" s="712">
        <v>19531.977702</v>
      </c>
      <c r="J38" s="712">
        <v>2520.569602</v>
      </c>
      <c r="K38" s="712">
        <v>1577.3992450000001</v>
      </c>
      <c r="L38" s="712">
        <v>1353.281784</v>
      </c>
      <c r="M38" s="712">
        <v>920.08647599999995</v>
      </c>
      <c r="N38" s="712">
        <v>613.69300099999998</v>
      </c>
      <c r="O38" s="712">
        <v>284.279943</v>
      </c>
      <c r="P38" s="712">
        <v>29982.484529000001</v>
      </c>
      <c r="Q38" s="704"/>
      <c r="S38" s="147"/>
    </row>
    <row r="39" spans="2:19" s="3" customFormat="1" ht="12" customHeight="1">
      <c r="B39" s="166"/>
      <c r="C39" s="280"/>
      <c r="D39" s="703"/>
      <c r="E39" s="703"/>
      <c r="F39" s="703"/>
      <c r="G39" s="703"/>
      <c r="H39" s="703"/>
      <c r="I39" s="703"/>
      <c r="J39" s="703"/>
      <c r="K39" s="703"/>
      <c r="L39" s="703"/>
      <c r="M39" s="703"/>
      <c r="N39" s="703"/>
      <c r="O39" s="703"/>
      <c r="P39" s="703"/>
      <c r="Q39" s="704"/>
    </row>
    <row r="40" spans="2:19" s="3" customFormat="1" ht="12" customHeight="1">
      <c r="B40" s="166"/>
      <c r="C40" s="280"/>
      <c r="D40" s="706"/>
      <c r="E40" s="706"/>
      <c r="F40" s="706"/>
      <c r="G40" s="706"/>
      <c r="H40" s="706"/>
      <c r="I40" s="706"/>
      <c r="J40" s="706"/>
      <c r="K40" s="706"/>
      <c r="L40" s="706"/>
      <c r="M40" s="706"/>
      <c r="N40" s="706"/>
      <c r="O40" s="706"/>
      <c r="P40" s="706"/>
      <c r="Q40" s="704"/>
    </row>
    <row r="41" spans="2:19" s="3" customFormat="1" ht="12" customHeight="1"/>
    <row r="42" spans="2:19" s="3" customFormat="1" ht="11.25" customHeight="1">
      <c r="B42" s="1982" t="s">
        <v>577</v>
      </c>
      <c r="C42" s="1983"/>
      <c r="D42" s="696" t="s">
        <v>317</v>
      </c>
      <c r="E42" s="696" t="s">
        <v>319</v>
      </c>
      <c r="F42" s="696" t="s">
        <v>321</v>
      </c>
      <c r="G42" s="696"/>
      <c r="H42" s="696" t="s">
        <v>323</v>
      </c>
      <c r="I42" s="696" t="s">
        <v>328</v>
      </c>
      <c r="J42" s="696" t="s">
        <v>335</v>
      </c>
      <c r="K42" s="696" t="s">
        <v>337</v>
      </c>
      <c r="L42" s="696" t="s">
        <v>342</v>
      </c>
      <c r="M42" s="696" t="s">
        <v>348</v>
      </c>
      <c r="N42" s="696" t="s">
        <v>371</v>
      </c>
      <c r="O42" s="696" t="s">
        <v>395</v>
      </c>
      <c r="P42" s="696" t="s">
        <v>918</v>
      </c>
      <c r="Q42" s="242"/>
    </row>
    <row r="43" spans="2:19" s="657" customFormat="1" ht="11.25" customHeight="1">
      <c r="B43" s="385"/>
      <c r="C43" s="385"/>
      <c r="D43" s="1192"/>
      <c r="E43" s="1192"/>
      <c r="F43" s="1192"/>
      <c r="G43" s="1192"/>
      <c r="H43" s="1984" t="s">
        <v>919</v>
      </c>
      <c r="I43" s="1981"/>
      <c r="J43" s="1981"/>
      <c r="K43" s="1981"/>
      <c r="L43" s="1981"/>
      <c r="M43" s="1981"/>
      <c r="N43" s="1981"/>
      <c r="O43" s="1981"/>
      <c r="P43" s="1981"/>
      <c r="Q43" s="1193"/>
    </row>
    <row r="44" spans="2:19" s="657" customFormat="1" ht="11.25" customHeight="1">
      <c r="B44" s="385"/>
      <c r="C44" s="385"/>
      <c r="D44" s="1979" t="s">
        <v>920</v>
      </c>
      <c r="E44" s="1979"/>
      <c r="F44" s="1979"/>
      <c r="G44" s="77"/>
      <c r="I44" s="1980" t="s">
        <v>921</v>
      </c>
      <c r="J44" s="1981"/>
      <c r="K44" s="1981"/>
      <c r="L44" s="1981"/>
      <c r="M44" s="1981"/>
      <c r="N44" s="1981"/>
      <c r="O44" s="1981"/>
      <c r="P44" s="1981"/>
      <c r="Q44" s="385"/>
    </row>
    <row r="45" spans="2:19" s="3" customFormat="1" ht="11.25" customHeight="1">
      <c r="B45" s="1947"/>
      <c r="C45" s="1947"/>
      <c r="D45" s="1985"/>
      <c r="E45" s="698" t="s">
        <v>922</v>
      </c>
      <c r="F45" s="698" t="s">
        <v>923</v>
      </c>
      <c r="G45" s="259"/>
      <c r="H45" s="1986"/>
      <c r="I45" s="163" t="s">
        <v>924</v>
      </c>
      <c r="J45" s="163" t="s">
        <v>923</v>
      </c>
      <c r="K45" s="259" t="s">
        <v>923</v>
      </c>
      <c r="L45" s="259" t="s">
        <v>923</v>
      </c>
      <c r="M45" s="259" t="s">
        <v>923</v>
      </c>
      <c r="N45" s="259" t="s">
        <v>923</v>
      </c>
      <c r="Q45" s="1988"/>
    </row>
    <row r="46" spans="2:19" s="3" customFormat="1" ht="11.25" customHeight="1">
      <c r="B46" s="1947"/>
      <c r="C46" s="1947"/>
      <c r="D46" s="1986"/>
      <c r="E46" s="163" t="s">
        <v>925</v>
      </c>
      <c r="F46" s="163" t="s">
        <v>926</v>
      </c>
      <c r="G46" s="259"/>
      <c r="H46" s="1986"/>
      <c r="I46" s="163" t="s">
        <v>927</v>
      </c>
      <c r="J46" s="163" t="s">
        <v>928</v>
      </c>
      <c r="K46" s="259" t="s">
        <v>929</v>
      </c>
      <c r="L46" s="259" t="s">
        <v>930</v>
      </c>
      <c r="M46" s="259" t="s">
        <v>931</v>
      </c>
      <c r="N46" s="259" t="s">
        <v>932</v>
      </c>
      <c r="O46" s="259" t="s">
        <v>923</v>
      </c>
      <c r="P46" s="163" t="s">
        <v>888</v>
      </c>
      <c r="Q46" s="1988"/>
    </row>
    <row r="47" spans="2:19" s="3" customFormat="1" ht="11.25" customHeight="1">
      <c r="B47" s="1989" t="s">
        <v>310</v>
      </c>
      <c r="C47" s="1990"/>
      <c r="D47" s="1276"/>
      <c r="E47" s="1267" t="s">
        <v>933</v>
      </c>
      <c r="F47" s="1267" t="s">
        <v>934</v>
      </c>
      <c r="G47" s="1276"/>
      <c r="H47" s="1987"/>
      <c r="I47" s="1267" t="s">
        <v>935</v>
      </c>
      <c r="J47" s="1267" t="s">
        <v>936</v>
      </c>
      <c r="K47" s="1276" t="s">
        <v>937</v>
      </c>
      <c r="L47" s="1276" t="s">
        <v>938</v>
      </c>
      <c r="M47" s="1276" t="s">
        <v>939</v>
      </c>
      <c r="N47" s="1276" t="s">
        <v>940</v>
      </c>
      <c r="O47" s="1267" t="s">
        <v>941</v>
      </c>
      <c r="P47" s="1267" t="s">
        <v>892</v>
      </c>
      <c r="Q47" s="1988"/>
    </row>
    <row r="48" spans="2:19" s="29" customFormat="1" ht="22.5" customHeight="1">
      <c r="B48" s="1010" t="s">
        <v>896</v>
      </c>
      <c r="C48" s="276" t="s">
        <v>942</v>
      </c>
      <c r="D48" s="699">
        <v>312715.10079200001</v>
      </c>
      <c r="E48" s="699">
        <v>312715.10079200001</v>
      </c>
      <c r="F48" s="699"/>
      <c r="G48" s="281"/>
      <c r="H48" s="281"/>
      <c r="I48" s="492"/>
      <c r="J48" s="492"/>
      <c r="K48" s="281"/>
      <c r="L48" s="281"/>
      <c r="M48" s="281"/>
      <c r="N48" s="281"/>
      <c r="O48" s="492"/>
      <c r="P48" s="492"/>
      <c r="Q48" s="85"/>
    </row>
    <row r="49" spans="2:17" s="29" customFormat="1" ht="11.25" customHeight="1">
      <c r="B49" s="281" t="s">
        <v>898</v>
      </c>
      <c r="C49" s="700" t="s">
        <v>899</v>
      </c>
      <c r="D49" s="701">
        <v>1985724.062871</v>
      </c>
      <c r="E49" s="701">
        <v>1982959.7085609999</v>
      </c>
      <c r="F49" s="701">
        <v>2764.3543089999998</v>
      </c>
      <c r="G49" s="701"/>
      <c r="H49" s="701">
        <v>27842.073232999999</v>
      </c>
      <c r="I49" s="701">
        <v>23370.286292000001</v>
      </c>
      <c r="J49" s="701">
        <v>764.49314600000002</v>
      </c>
      <c r="K49" s="701">
        <v>820.20994499999995</v>
      </c>
      <c r="L49" s="701">
        <v>735.69075299999997</v>
      </c>
      <c r="M49" s="701">
        <v>1253.4911950000001</v>
      </c>
      <c r="N49" s="701">
        <v>618.227666</v>
      </c>
      <c r="O49" s="701">
        <v>279.67423600000001</v>
      </c>
      <c r="P49" s="701">
        <v>27842.073222999999</v>
      </c>
      <c r="Q49" s="702"/>
    </row>
    <row r="50" spans="2:17" s="3" customFormat="1" ht="11.25" customHeight="1">
      <c r="B50" s="1011" t="s">
        <v>900</v>
      </c>
      <c r="C50" s="332" t="s">
        <v>901</v>
      </c>
      <c r="D50" s="703">
        <v>9470.2204899999997</v>
      </c>
      <c r="E50" s="703">
        <v>9470.2204899999997</v>
      </c>
      <c r="F50" s="703"/>
      <c r="G50" s="703"/>
      <c r="H50" s="703"/>
      <c r="I50" s="703"/>
      <c r="J50" s="703"/>
      <c r="K50" s="703"/>
      <c r="L50" s="703"/>
      <c r="M50" s="703"/>
      <c r="N50" s="703"/>
      <c r="O50" s="703"/>
      <c r="P50" s="703"/>
      <c r="Q50" s="704"/>
    </row>
    <row r="51" spans="2:17" s="3" customFormat="1" ht="11.25" customHeight="1">
      <c r="B51" s="1011" t="s">
        <v>902</v>
      </c>
      <c r="C51" s="332" t="s">
        <v>903</v>
      </c>
      <c r="D51" s="703">
        <v>6784.8348740000001</v>
      </c>
      <c r="E51" s="703">
        <v>6784.6928740000003</v>
      </c>
      <c r="F51" s="703"/>
      <c r="G51" s="703"/>
      <c r="H51" s="703"/>
      <c r="I51" s="703"/>
      <c r="J51" s="703"/>
      <c r="K51" s="703"/>
      <c r="L51" s="703"/>
      <c r="M51" s="703"/>
      <c r="N51" s="703"/>
      <c r="O51" s="703"/>
      <c r="P51" s="703"/>
      <c r="Q51" s="704"/>
    </row>
    <row r="52" spans="2:17" s="3" customFormat="1" ht="11.25" customHeight="1">
      <c r="B52" s="1011" t="s">
        <v>904</v>
      </c>
      <c r="C52" s="332" t="s">
        <v>905</v>
      </c>
      <c r="D52" s="703">
        <v>12899.15209</v>
      </c>
      <c r="E52" s="703">
        <v>12899.15209</v>
      </c>
      <c r="F52" s="703"/>
      <c r="G52" s="703"/>
      <c r="H52" s="703"/>
      <c r="I52" s="703"/>
      <c r="J52" s="703"/>
      <c r="K52" s="703"/>
      <c r="L52" s="703"/>
      <c r="M52" s="703"/>
      <c r="N52" s="703"/>
      <c r="O52" s="703"/>
      <c r="P52" s="703"/>
      <c r="Q52" s="704"/>
    </row>
    <row r="53" spans="2:17" s="3" customFormat="1" ht="11.25" customHeight="1">
      <c r="B53" s="1011" t="s">
        <v>906</v>
      </c>
      <c r="C53" s="332" t="s">
        <v>907</v>
      </c>
      <c r="D53" s="703">
        <v>79289.734127000003</v>
      </c>
      <c r="E53" s="703">
        <v>79289.450496999998</v>
      </c>
      <c r="F53" s="703"/>
      <c r="G53" s="703"/>
      <c r="H53" s="703">
        <v>14.362155</v>
      </c>
      <c r="I53" s="703">
        <v>4.2233929999999997</v>
      </c>
      <c r="J53" s="703">
        <v>0.88941899999999996</v>
      </c>
      <c r="K53" s="703">
        <v>3.0043929999999999</v>
      </c>
      <c r="L53" s="703">
        <v>4.9195000000000002</v>
      </c>
      <c r="M53" s="703">
        <v>0.61604000000000003</v>
      </c>
      <c r="N53" s="703"/>
      <c r="O53" s="703"/>
      <c r="P53" s="703">
        <v>14.362155</v>
      </c>
      <c r="Q53" s="704"/>
    </row>
    <row r="54" spans="2:17" s="3" customFormat="1" ht="11.25" customHeight="1">
      <c r="B54" s="1011" t="s">
        <v>908</v>
      </c>
      <c r="C54" s="332" t="s">
        <v>909</v>
      </c>
      <c r="D54" s="703">
        <v>809338.30596499995</v>
      </c>
      <c r="E54" s="703">
        <v>808915.40076700004</v>
      </c>
      <c r="F54" s="703">
        <v>422.90519799999998</v>
      </c>
      <c r="G54" s="703"/>
      <c r="H54" s="703">
        <v>23151.431398000001</v>
      </c>
      <c r="I54" s="703">
        <v>20937.834030999999</v>
      </c>
      <c r="J54" s="703">
        <v>287.19530900000001</v>
      </c>
      <c r="K54" s="703">
        <v>347.08485300000001</v>
      </c>
      <c r="L54" s="703">
        <v>312.974805</v>
      </c>
      <c r="M54" s="703">
        <v>605.48849900000005</v>
      </c>
      <c r="N54" s="703">
        <v>533.298722</v>
      </c>
      <c r="O54" s="703">
        <v>127.555178</v>
      </c>
      <c r="P54" s="703">
        <v>23151.431398000001</v>
      </c>
      <c r="Q54" s="704"/>
    </row>
    <row r="55" spans="2:17" s="3" customFormat="1" ht="11.25" customHeight="1">
      <c r="B55" s="1012" t="s">
        <v>910</v>
      </c>
      <c r="C55" s="369" t="s">
        <v>943</v>
      </c>
      <c r="D55" s="705">
        <v>231857.909553</v>
      </c>
      <c r="E55" s="705">
        <v>231509.24733499999</v>
      </c>
      <c r="F55" s="705">
        <v>348.662218</v>
      </c>
      <c r="G55" s="705"/>
      <c r="H55" s="705">
        <v>4832.9679150000002</v>
      </c>
      <c r="I55" s="705">
        <v>3363.5328260000001</v>
      </c>
      <c r="J55" s="705">
        <v>167.704992</v>
      </c>
      <c r="K55" s="705">
        <v>308.92051600000002</v>
      </c>
      <c r="L55" s="705">
        <v>266.850033</v>
      </c>
      <c r="M55" s="705">
        <v>328.45360099999999</v>
      </c>
      <c r="N55" s="705">
        <v>342.75811299999998</v>
      </c>
      <c r="O55" s="705">
        <v>54.747835000000002</v>
      </c>
      <c r="P55" s="705">
        <v>4832.9679150000002</v>
      </c>
      <c r="Q55" s="704"/>
    </row>
    <row r="56" spans="2:17" s="3" customFormat="1" ht="11.25" customHeight="1">
      <c r="B56" s="1011" t="s">
        <v>912</v>
      </c>
      <c r="C56" s="332" t="s">
        <v>911</v>
      </c>
      <c r="D56" s="706">
        <v>1067941.815286</v>
      </c>
      <c r="E56" s="706">
        <v>1065600.7918440001</v>
      </c>
      <c r="F56" s="706">
        <v>2341.0234810000002</v>
      </c>
      <c r="G56" s="706"/>
      <c r="H56" s="706">
        <v>4676.0417429999998</v>
      </c>
      <c r="I56" s="706">
        <v>2428.2226519999999</v>
      </c>
      <c r="J56" s="706">
        <v>476.39641799999998</v>
      </c>
      <c r="K56" s="706">
        <v>470.120699</v>
      </c>
      <c r="L56" s="706">
        <v>417.57672600000001</v>
      </c>
      <c r="M56" s="706">
        <v>647.38665600000002</v>
      </c>
      <c r="N56" s="706">
        <v>84.718363999999994</v>
      </c>
      <c r="O56" s="706">
        <v>151.620228</v>
      </c>
      <c r="P56" s="706">
        <v>4676.0417429999998</v>
      </c>
      <c r="Q56" s="704"/>
    </row>
    <row r="57" spans="2:17" s="3" customFormat="1" ht="11.25" customHeight="1">
      <c r="B57" s="259" t="s">
        <v>914</v>
      </c>
      <c r="C57" s="280" t="s">
        <v>944</v>
      </c>
      <c r="D57" s="707">
        <v>291348.27923300001</v>
      </c>
      <c r="E57" s="707">
        <v>291348.27923300001</v>
      </c>
      <c r="F57" s="707"/>
      <c r="G57" s="706"/>
      <c r="H57" s="706"/>
      <c r="I57" s="706"/>
      <c r="J57" s="706"/>
      <c r="K57" s="706"/>
      <c r="L57" s="706"/>
      <c r="M57" s="706"/>
      <c r="N57" s="706"/>
      <c r="O57" s="706"/>
      <c r="P57" s="706"/>
      <c r="Q57" s="704"/>
    </row>
    <row r="58" spans="2:17" s="3" customFormat="1" ht="11.25" customHeight="1">
      <c r="B58" s="1011" t="s">
        <v>945</v>
      </c>
      <c r="C58" s="332" t="s">
        <v>901</v>
      </c>
      <c r="D58" s="706">
        <v>77433.662899999996</v>
      </c>
      <c r="E58" s="706">
        <v>77433.662899999996</v>
      </c>
      <c r="F58" s="706"/>
      <c r="G58" s="703"/>
      <c r="H58" s="706"/>
      <c r="I58" s="706"/>
      <c r="J58" s="706"/>
      <c r="K58" s="706"/>
      <c r="L58" s="706"/>
      <c r="M58" s="706"/>
      <c r="N58" s="706"/>
      <c r="O58" s="706"/>
      <c r="P58" s="706"/>
      <c r="Q58" s="704"/>
    </row>
    <row r="59" spans="2:17" s="3" customFormat="1" ht="11.25" customHeight="1">
      <c r="B59" s="1011" t="s">
        <v>946</v>
      </c>
      <c r="C59" s="332" t="s">
        <v>903</v>
      </c>
      <c r="D59" s="706">
        <v>64569.349031999998</v>
      </c>
      <c r="E59" s="706">
        <v>64569.349031999998</v>
      </c>
      <c r="F59" s="706"/>
      <c r="G59" s="703"/>
      <c r="H59" s="706"/>
      <c r="I59" s="706"/>
      <c r="J59" s="706"/>
      <c r="K59" s="706"/>
      <c r="L59" s="706"/>
      <c r="M59" s="706"/>
      <c r="N59" s="706"/>
      <c r="O59" s="706"/>
      <c r="P59" s="706"/>
      <c r="Q59" s="704"/>
    </row>
    <row r="60" spans="2:17" s="3" customFormat="1" ht="11.25" customHeight="1">
      <c r="B60" s="1011" t="s">
        <v>947</v>
      </c>
      <c r="C60" s="332" t="s">
        <v>905</v>
      </c>
      <c r="D60" s="706">
        <v>141170.169601</v>
      </c>
      <c r="E60" s="706">
        <v>141170.169601</v>
      </c>
      <c r="F60" s="706"/>
      <c r="G60" s="703"/>
      <c r="H60" s="706"/>
      <c r="I60" s="706"/>
      <c r="J60" s="706"/>
      <c r="K60" s="706"/>
      <c r="L60" s="706"/>
      <c r="M60" s="706"/>
      <c r="N60" s="706"/>
      <c r="O60" s="706"/>
      <c r="P60" s="706"/>
      <c r="Q60" s="704"/>
    </row>
    <row r="61" spans="2:17" s="3" customFormat="1" ht="11.25" customHeight="1">
      <c r="B61" s="1011" t="s">
        <v>948</v>
      </c>
      <c r="C61" s="332" t="s">
        <v>907</v>
      </c>
      <c r="D61" s="706">
        <v>319.60154999999997</v>
      </c>
      <c r="E61" s="706">
        <v>319.60154999999997</v>
      </c>
      <c r="F61" s="706"/>
      <c r="G61" s="703"/>
      <c r="H61" s="706"/>
      <c r="I61" s="706"/>
      <c r="J61" s="706"/>
      <c r="K61" s="706"/>
      <c r="L61" s="706"/>
      <c r="M61" s="706"/>
      <c r="N61" s="706"/>
      <c r="O61" s="706"/>
      <c r="P61" s="706"/>
      <c r="Q61" s="704"/>
    </row>
    <row r="62" spans="2:17" s="3" customFormat="1" ht="11.25" customHeight="1">
      <c r="B62" s="1011" t="s">
        <v>949</v>
      </c>
      <c r="C62" s="332" t="s">
        <v>909</v>
      </c>
      <c r="D62" s="706">
        <v>7855.4961499999999</v>
      </c>
      <c r="E62" s="706">
        <v>7855.4961499999999</v>
      </c>
      <c r="F62" s="706"/>
      <c r="G62" s="703"/>
      <c r="H62" s="706"/>
      <c r="I62" s="706"/>
      <c r="J62" s="706"/>
      <c r="K62" s="706"/>
      <c r="L62" s="706"/>
      <c r="M62" s="706"/>
      <c r="N62" s="706"/>
      <c r="O62" s="706"/>
      <c r="P62" s="706"/>
      <c r="Q62" s="704"/>
    </row>
    <row r="63" spans="2:17" s="3" customFormat="1" ht="11.25" customHeight="1">
      <c r="B63" s="259" t="s">
        <v>950</v>
      </c>
      <c r="C63" s="280" t="s">
        <v>951</v>
      </c>
      <c r="D63" s="708">
        <v>760323.90987600002</v>
      </c>
      <c r="E63" s="709"/>
      <c r="F63" s="709"/>
      <c r="G63" s="709"/>
      <c r="H63" s="708">
        <v>3243.5256680000002</v>
      </c>
      <c r="I63" s="709"/>
      <c r="J63" s="709"/>
      <c r="K63" s="709"/>
      <c r="L63" s="709"/>
      <c r="M63" s="709"/>
      <c r="N63" s="709"/>
      <c r="O63" s="709"/>
      <c r="P63" s="708">
        <v>3243.5256680000002</v>
      </c>
      <c r="Q63" s="704"/>
    </row>
    <row r="64" spans="2:17" s="3" customFormat="1" ht="11.25" customHeight="1">
      <c r="B64" s="1011" t="s">
        <v>952</v>
      </c>
      <c r="C64" s="332" t="s">
        <v>901</v>
      </c>
      <c r="D64" s="703">
        <v>1.2519</v>
      </c>
      <c r="E64" s="710"/>
      <c r="F64" s="710"/>
      <c r="G64" s="710"/>
      <c r="H64" s="703"/>
      <c r="I64" s="710"/>
      <c r="J64" s="710"/>
      <c r="K64" s="710"/>
      <c r="L64" s="710"/>
      <c r="M64" s="710"/>
      <c r="N64" s="710"/>
      <c r="O64" s="710"/>
      <c r="P64" s="703"/>
      <c r="Q64" s="704"/>
    </row>
    <row r="65" spans="2:17" s="3" customFormat="1" ht="11.25" customHeight="1">
      <c r="B65" s="1011" t="s">
        <v>953</v>
      </c>
      <c r="C65" s="332" t="s">
        <v>903</v>
      </c>
      <c r="D65" s="703">
        <v>10612.040824</v>
      </c>
      <c r="E65" s="710"/>
      <c r="F65" s="710"/>
      <c r="G65" s="710"/>
      <c r="H65" s="703"/>
      <c r="I65" s="710"/>
      <c r="J65" s="710"/>
      <c r="K65" s="710"/>
      <c r="L65" s="710"/>
      <c r="M65" s="710"/>
      <c r="N65" s="710"/>
      <c r="O65" s="710"/>
      <c r="P65" s="703"/>
      <c r="Q65" s="704"/>
    </row>
    <row r="66" spans="2:17" s="3" customFormat="1" ht="11.25" customHeight="1">
      <c r="B66" s="1011" t="s">
        <v>954</v>
      </c>
      <c r="C66" s="332" t="s">
        <v>905</v>
      </c>
      <c r="D66" s="703">
        <v>39031.210313000003</v>
      </c>
      <c r="E66" s="710"/>
      <c r="F66" s="710"/>
      <c r="G66" s="710"/>
      <c r="H66" s="703"/>
      <c r="I66" s="710"/>
      <c r="J66" s="710"/>
      <c r="K66" s="710"/>
      <c r="L66" s="710"/>
      <c r="M66" s="710"/>
      <c r="N66" s="710"/>
      <c r="O66" s="710"/>
      <c r="P66" s="703"/>
      <c r="Q66" s="704"/>
    </row>
    <row r="67" spans="2:17" s="3" customFormat="1" ht="11.25" customHeight="1">
      <c r="B67" s="1011" t="s">
        <v>955</v>
      </c>
      <c r="C67" s="332" t="s">
        <v>907</v>
      </c>
      <c r="D67" s="703">
        <v>10740.308631</v>
      </c>
      <c r="E67" s="710"/>
      <c r="F67" s="710"/>
      <c r="G67" s="710"/>
      <c r="H67" s="703"/>
      <c r="I67" s="710"/>
      <c r="J67" s="710"/>
      <c r="K67" s="710"/>
      <c r="L67" s="710"/>
      <c r="M67" s="710"/>
      <c r="N67" s="710"/>
      <c r="O67" s="710"/>
      <c r="P67" s="703"/>
      <c r="Q67" s="704"/>
    </row>
    <row r="68" spans="2:17" s="3" customFormat="1" ht="11.25" customHeight="1">
      <c r="B68" s="1011" t="s">
        <v>956</v>
      </c>
      <c r="C68" s="332" t="s">
        <v>909</v>
      </c>
      <c r="D68" s="703">
        <v>427351.19565900002</v>
      </c>
      <c r="E68" s="710"/>
      <c r="F68" s="710"/>
      <c r="G68" s="710"/>
      <c r="H68" s="703">
        <v>2980.355035</v>
      </c>
      <c r="I68" s="710"/>
      <c r="J68" s="710"/>
      <c r="K68" s="710"/>
      <c r="L68" s="710"/>
      <c r="M68" s="710"/>
      <c r="N68" s="710"/>
      <c r="O68" s="710"/>
      <c r="P68" s="703">
        <v>2980.355035</v>
      </c>
      <c r="Q68" s="704"/>
    </row>
    <row r="69" spans="2:17" s="3" customFormat="1" ht="11.25" customHeight="1">
      <c r="B69" s="1011" t="s">
        <v>957</v>
      </c>
      <c r="C69" s="332" t="s">
        <v>911</v>
      </c>
      <c r="D69" s="703">
        <v>272587.90254899999</v>
      </c>
      <c r="E69" s="710"/>
      <c r="F69" s="710"/>
      <c r="G69" s="710"/>
      <c r="H69" s="703">
        <v>263.003353</v>
      </c>
      <c r="I69" s="710"/>
      <c r="J69" s="710"/>
      <c r="K69" s="710"/>
      <c r="L69" s="710"/>
      <c r="M69" s="710"/>
      <c r="N69" s="710"/>
      <c r="O69" s="710"/>
      <c r="P69" s="703">
        <v>263.003353</v>
      </c>
      <c r="Q69" s="704"/>
    </row>
    <row r="70" spans="2:17" s="3" customFormat="1" ht="11.25" customHeight="1">
      <c r="B70" s="805">
        <v>220</v>
      </c>
      <c r="C70" s="711" t="s">
        <v>573</v>
      </c>
      <c r="D70" s="712">
        <v>3350111.3527720002</v>
      </c>
      <c r="E70" s="712">
        <v>2587023.0885859998</v>
      </c>
      <c r="F70" s="712">
        <v>2764.3543089999998</v>
      </c>
      <c r="G70" s="712"/>
      <c r="H70" s="712">
        <v>31085.598900999998</v>
      </c>
      <c r="I70" s="712">
        <v>23370.286292000001</v>
      </c>
      <c r="J70" s="712">
        <v>764.49314600000002</v>
      </c>
      <c r="K70" s="712">
        <v>820.20994499999995</v>
      </c>
      <c r="L70" s="712">
        <v>735.69075299999997</v>
      </c>
      <c r="M70" s="712">
        <v>1253.4911950000001</v>
      </c>
      <c r="N70" s="712">
        <v>618.227666</v>
      </c>
      <c r="O70" s="712">
        <v>279.67423600000001</v>
      </c>
      <c r="P70" s="712">
        <v>31085.598891000001</v>
      </c>
      <c r="Q70" s="704"/>
    </row>
    <row r="77" spans="2:17">
      <c r="F77" t="s">
        <v>32</v>
      </c>
    </row>
  </sheetData>
  <mergeCells count="23">
    <mergeCell ref="Q45:Q47"/>
    <mergeCell ref="B47:C47"/>
    <mergeCell ref="B42:C42"/>
    <mergeCell ref="H43:P43"/>
    <mergeCell ref="D44:F44"/>
    <mergeCell ref="I44:P44"/>
    <mergeCell ref="B45:B46"/>
    <mergeCell ref="C45:C46"/>
    <mergeCell ref="D45:D46"/>
    <mergeCell ref="H45:H47"/>
    <mergeCell ref="B13:B14"/>
    <mergeCell ref="C13:C14"/>
    <mergeCell ref="D13:D14"/>
    <mergeCell ref="H13:H15"/>
    <mergeCell ref="Q13:Q15"/>
    <mergeCell ref="B15:C15"/>
    <mergeCell ref="D12:F12"/>
    <mergeCell ref="I12:P12"/>
    <mergeCell ref="B3:J3"/>
    <mergeCell ref="B7:P7"/>
    <mergeCell ref="B9:Q9"/>
    <mergeCell ref="B10:C10"/>
    <mergeCell ref="H11:P11"/>
  </mergeCells>
  <hyperlinks>
    <hyperlink ref="B3" location="Contents!A1" display="Back to index page" xr:uid="{F31D8857-C6D2-40E7-9C1E-9866749B0356}"/>
    <hyperlink ref="B3:J3" location="CONTENTS!A1" display="Back to contents page" xr:uid="{C535228C-9F21-421D-98B8-84CD3754A13D}"/>
  </hyperlinks>
  <pageMargins left="0.7" right="0.7" top="0.75" bottom="0.75" header="0.3" footer="0.3"/>
  <pageSetup paperSize="9" orientation="portrait" verticalDpi="1200" r:id="rId1"/>
  <rowBreaks count="1" manualBreakCount="1">
    <brk id="39" max="15" man="1"/>
  </rowBreaks>
  <colBreaks count="1" manualBreakCount="1">
    <brk id="16"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M24"/>
  <sheetViews>
    <sheetView showGridLines="0" showRowColHeaders="0" zoomScale="115" zoomScaleNormal="115" workbookViewId="0"/>
  </sheetViews>
  <sheetFormatPr baseColWidth="10" defaultColWidth="12.5703125" defaultRowHeight="11.25"/>
  <cols>
    <col min="1" max="1" width="2.7109375" style="2" customWidth="1"/>
    <col min="2" max="2" width="51.42578125" style="2" customWidth="1"/>
    <col min="3" max="3" width="19.85546875" style="2" customWidth="1"/>
    <col min="4" max="16384" width="12.5703125" style="2"/>
  </cols>
  <sheetData>
    <row r="1" spans="1:13" s="4" customFormat="1" ht="15" customHeight="1">
      <c r="A1" s="3"/>
    </row>
    <row r="2" spans="1:13" s="4" customFormat="1" ht="20.25">
      <c r="B2" s="1204" t="s">
        <v>3</v>
      </c>
      <c r="C2" s="1205"/>
      <c r="D2" s="1205"/>
      <c r="E2" s="1205"/>
    </row>
    <row r="3" spans="1:13">
      <c r="B3" s="641"/>
      <c r="C3" s="641"/>
      <c r="D3" s="641"/>
      <c r="E3" s="641"/>
    </row>
    <row r="4" spans="1:13" ht="12.75">
      <c r="B4" s="1189" t="s">
        <v>4</v>
      </c>
    </row>
    <row r="5" spans="1:13" ht="12.95" customHeight="1">
      <c r="B5" s="2" t="s">
        <v>5</v>
      </c>
    </row>
    <row r="7" spans="1:13" ht="12.75">
      <c r="B7" s="1189" t="s">
        <v>6</v>
      </c>
      <c r="M7" s="3"/>
    </row>
    <row r="8" spans="1:13" ht="12.95" customHeight="1">
      <c r="B8" s="81" t="s">
        <v>7</v>
      </c>
      <c r="C8" s="82" t="s">
        <v>8</v>
      </c>
      <c r="D8" s="436" t="s">
        <v>9</v>
      </c>
    </row>
    <row r="9" spans="1:13" ht="12.95" customHeight="1">
      <c r="B9" s="81" t="s">
        <v>2710</v>
      </c>
      <c r="C9" s="84" t="s">
        <v>10</v>
      </c>
      <c r="D9" s="83" t="s">
        <v>11</v>
      </c>
    </row>
    <row r="10" spans="1:13" s="5" customFormat="1" ht="12.95" customHeight="1">
      <c r="A10" s="1"/>
      <c r="B10" s="81" t="s">
        <v>12</v>
      </c>
      <c r="C10" s="81" t="s">
        <v>13</v>
      </c>
      <c r="D10" s="83" t="s">
        <v>14</v>
      </c>
      <c r="E10" s="56"/>
    </row>
    <row r="12" spans="1:13" ht="12.75">
      <c r="B12" s="1189" t="s">
        <v>15</v>
      </c>
    </row>
    <row r="13" spans="1:13" ht="12.95" customHeight="1">
      <c r="B13" s="2" t="s">
        <v>2711</v>
      </c>
    </row>
    <row r="14" spans="1:13" ht="12.95" customHeight="1">
      <c r="B14" s="2" t="s">
        <v>16</v>
      </c>
    </row>
    <row r="16" spans="1:13" ht="12.75">
      <c r="B16" s="1189" t="s">
        <v>17</v>
      </c>
    </row>
    <row r="17" spans="2:2" ht="12.95" customHeight="1">
      <c r="B17" s="2" t="s">
        <v>18</v>
      </c>
    </row>
    <row r="18" spans="2:2" ht="12.95" customHeight="1">
      <c r="B18" s="2" t="s">
        <v>19</v>
      </c>
    </row>
    <row r="20" spans="2:2" ht="12.75">
      <c r="B20" s="1189" t="s">
        <v>20</v>
      </c>
    </row>
    <row r="21" spans="2:2" ht="12.95" customHeight="1">
      <c r="B21" s="2" t="s">
        <v>21</v>
      </c>
    </row>
    <row r="23" spans="2:2" ht="12.75">
      <c r="B23" s="1189" t="s">
        <v>22</v>
      </c>
    </row>
    <row r="24" spans="2:2" ht="12.95" customHeight="1">
      <c r="B24" s="2" t="s">
        <v>23</v>
      </c>
    </row>
  </sheetData>
  <sheetProtection formatCells="0" formatColumns="0" formatRows="0" insertColumns="0" insertRows="0" insertHyperlinks="0" deleteColumns="0" deleteRows="0" sort="0" autoFilter="0" pivotTables="0"/>
  <pageMargins left="0.23622047244094491" right="0.23622047244094491" top="0.74803149606299213" bottom="0.74803149606299213" header="0.31496062992125984" footer="0.31496062992125984"/>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3A7DB-5BEE-4EC0-8945-B13604F675C4}">
  <sheetPr codeName="Ark25"/>
  <dimension ref="A1:Q51"/>
  <sheetViews>
    <sheetView showGridLines="0" showRowColHeaders="0" workbookViewId="0"/>
  </sheetViews>
  <sheetFormatPr baseColWidth="10" defaultColWidth="11.42578125" defaultRowHeight="15"/>
  <cols>
    <col min="1" max="1" width="2.7109375" customWidth="1"/>
    <col min="2" max="2" width="4.85546875" customWidth="1"/>
    <col min="3" max="3" width="33.140625" customWidth="1"/>
    <col min="4" max="10" width="22.85546875" customWidth="1"/>
    <col min="14" max="14" width="11.42578125" customWidth="1"/>
  </cols>
  <sheetData>
    <row r="1" spans="1:17" ht="11.25" customHeight="1"/>
    <row r="2" spans="1:17" ht="5.25" customHeight="1"/>
    <row r="3" spans="1:17" ht="12.75" customHeight="1">
      <c r="B3" s="1202" t="s">
        <v>306</v>
      </c>
      <c r="C3" s="1171"/>
      <c r="D3" s="1171"/>
      <c r="E3" s="1171"/>
      <c r="F3" s="1171"/>
      <c r="G3" s="1171"/>
      <c r="H3" s="1171"/>
    </row>
    <row r="4" spans="1:17" ht="5.25" customHeight="1"/>
    <row r="5" spans="1:17" s="6" customFormat="1" ht="15.75" customHeight="1">
      <c r="A5" s="13"/>
      <c r="B5" s="1187" t="s">
        <v>958</v>
      </c>
    </row>
    <row r="6" spans="1:17" ht="11.25" customHeight="1"/>
    <row r="7" spans="1:17" ht="43.5" customHeight="1">
      <c r="B7" s="1993" t="s">
        <v>959</v>
      </c>
      <c r="C7" s="1994"/>
      <c r="D7" s="1994"/>
      <c r="E7" s="1994"/>
      <c r="F7" s="1994"/>
      <c r="G7" s="1994"/>
      <c r="H7" s="1994"/>
      <c r="I7" s="1994"/>
      <c r="J7" s="1994"/>
      <c r="K7" s="279"/>
      <c r="L7" s="279"/>
      <c r="M7" s="279"/>
      <c r="N7" s="279"/>
      <c r="O7" s="279"/>
      <c r="P7" s="279"/>
      <c r="Q7" s="279"/>
    </row>
    <row r="8" spans="1:17" ht="11.25" customHeight="1">
      <c r="B8" s="385"/>
      <c r="C8" s="1097"/>
      <c r="D8" s="1097"/>
      <c r="E8" s="1097"/>
      <c r="F8" s="1097"/>
      <c r="G8" s="1097"/>
      <c r="H8" s="1097"/>
      <c r="I8" s="1097"/>
      <c r="J8" s="1097"/>
      <c r="K8" s="279"/>
      <c r="L8" s="279"/>
      <c r="M8" s="279"/>
      <c r="N8" s="279"/>
      <c r="O8" s="279"/>
      <c r="P8" s="279"/>
      <c r="Q8" s="279"/>
    </row>
    <row r="9" spans="1:17" ht="11.25" customHeight="1"/>
    <row r="10" spans="1:17" ht="11.25" customHeight="1">
      <c r="B10" s="1968" t="s">
        <v>26</v>
      </c>
      <c r="C10" s="1969"/>
      <c r="D10" s="684" t="s">
        <v>317</v>
      </c>
      <c r="E10" s="684" t="s">
        <v>319</v>
      </c>
      <c r="F10" s="684" t="s">
        <v>321</v>
      </c>
      <c r="G10" s="684" t="s">
        <v>323</v>
      </c>
      <c r="H10" s="684" t="s">
        <v>328</v>
      </c>
      <c r="I10" s="684" t="s">
        <v>335</v>
      </c>
      <c r="J10" s="684" t="s">
        <v>337</v>
      </c>
    </row>
    <row r="11" spans="1:17" ht="11.25" customHeight="1">
      <c r="B11" s="2"/>
      <c r="C11" s="2"/>
      <c r="D11" s="1995" t="s">
        <v>960</v>
      </c>
      <c r="E11" s="1990"/>
      <c r="F11" s="1990"/>
      <c r="G11" s="1990"/>
      <c r="H11" s="181"/>
      <c r="I11" s="182" t="s">
        <v>961</v>
      </c>
      <c r="J11" s="182" t="s">
        <v>962</v>
      </c>
    </row>
    <row r="12" spans="1:17" ht="11.25" customHeight="1">
      <c r="B12" s="2"/>
      <c r="C12" s="2"/>
      <c r="D12" s="181"/>
      <c r="E12" s="1995" t="s">
        <v>963</v>
      </c>
      <c r="F12" s="1995"/>
      <c r="G12" s="182" t="s">
        <v>845</v>
      </c>
      <c r="H12" s="182"/>
      <c r="I12" s="182" t="s">
        <v>964</v>
      </c>
      <c r="J12" s="182" t="s">
        <v>965</v>
      </c>
    </row>
    <row r="13" spans="1:17" ht="11.25" customHeight="1">
      <c r="B13" s="1991" t="s">
        <v>310</v>
      </c>
      <c r="C13" s="1992"/>
      <c r="D13" s="1283"/>
      <c r="E13" s="1283"/>
      <c r="F13" s="163" t="s">
        <v>966</v>
      </c>
      <c r="G13" s="1285" t="s">
        <v>967</v>
      </c>
      <c r="H13" s="1285" t="s">
        <v>968</v>
      </c>
      <c r="I13" s="182" t="s">
        <v>969</v>
      </c>
      <c r="J13" s="182" t="s">
        <v>970</v>
      </c>
    </row>
    <row r="14" spans="1:17" s="240" customFormat="1" ht="11.25" customHeight="1">
      <c r="B14" s="536">
        <v>10</v>
      </c>
      <c r="C14" s="537" t="s">
        <v>971</v>
      </c>
      <c r="D14" s="539">
        <f>SUM(D15:D21)</f>
        <v>2511811.1183553902</v>
      </c>
      <c r="E14" s="539">
        <f>SUM(E15:E21)</f>
        <v>26801.287752550801</v>
      </c>
      <c r="F14" s="539">
        <f>SUM(F15:F21)</f>
        <v>26801.287752550801</v>
      </c>
      <c r="G14" s="539">
        <f>SUM(G15:G21)</f>
        <v>2300967.6282120701</v>
      </c>
      <c r="H14" s="540">
        <f>SUM(H15:H21)</f>
        <v>-8044.2625819750292</v>
      </c>
      <c r="I14" s="538"/>
      <c r="J14" s="538"/>
      <c r="N14" s="241"/>
    </row>
    <row r="15" spans="1:17" s="240" customFormat="1" ht="11.25" customHeight="1">
      <c r="B15" s="494">
        <v>20</v>
      </c>
      <c r="C15" s="244" t="s">
        <v>972</v>
      </c>
      <c r="D15" s="245">
        <v>1649118.8902456299</v>
      </c>
      <c r="E15" s="245">
        <v>15344.188452180801</v>
      </c>
      <c r="F15" s="245">
        <v>15344.188452180801</v>
      </c>
      <c r="G15" s="245">
        <v>1592192.39028363</v>
      </c>
      <c r="H15" s="246">
        <v>-4807.3344633043098</v>
      </c>
      <c r="I15" s="244"/>
      <c r="J15" s="244"/>
    </row>
    <row r="16" spans="1:17" s="240" customFormat="1" ht="11.25" customHeight="1">
      <c r="B16" s="494">
        <v>30</v>
      </c>
      <c r="C16" s="244" t="s">
        <v>973</v>
      </c>
      <c r="D16" s="245">
        <v>276671.30277958501</v>
      </c>
      <c r="E16" s="245">
        <v>3656.4135806172899</v>
      </c>
      <c r="F16" s="245">
        <v>3656.4135806172899</v>
      </c>
      <c r="G16" s="245">
        <v>165293.10773958499</v>
      </c>
      <c r="H16" s="246">
        <v>-576.90552527057605</v>
      </c>
      <c r="I16" s="244"/>
      <c r="J16" s="244"/>
    </row>
    <row r="17" spans="2:10" s="240" customFormat="1" ht="11.25" customHeight="1">
      <c r="B17" s="494">
        <v>40</v>
      </c>
      <c r="C17" s="244" t="s">
        <v>974</v>
      </c>
      <c r="D17" s="245">
        <v>67836.125989821696</v>
      </c>
      <c r="E17" s="245">
        <v>6.4432316102335001</v>
      </c>
      <c r="F17" s="245">
        <v>6.4432316102335001</v>
      </c>
      <c r="G17" s="245">
        <v>62222.915693054798</v>
      </c>
      <c r="H17" s="246">
        <v>-25.383761563587999</v>
      </c>
      <c r="I17" s="244"/>
      <c r="J17" s="244"/>
    </row>
    <row r="18" spans="2:10" s="240" customFormat="1" ht="11.25" customHeight="1">
      <c r="B18" s="494">
        <v>50</v>
      </c>
      <c r="C18" s="244" t="s">
        <v>975</v>
      </c>
      <c r="D18" s="245">
        <v>69289.713432633798</v>
      </c>
      <c r="E18" s="245">
        <v>824.49671109682401</v>
      </c>
      <c r="F18" s="245">
        <v>824.49671109682401</v>
      </c>
      <c r="G18" s="245">
        <v>58846.464852633799</v>
      </c>
      <c r="H18" s="246">
        <v>-177.32960054337801</v>
      </c>
      <c r="I18" s="244"/>
      <c r="J18" s="244"/>
    </row>
    <row r="19" spans="2:10" s="240" customFormat="1" ht="11.25" customHeight="1">
      <c r="B19" s="494">
        <v>60</v>
      </c>
      <c r="C19" s="244" t="s">
        <v>976</v>
      </c>
      <c r="D19" s="245">
        <v>52603.627697763302</v>
      </c>
      <c r="E19" s="245">
        <v>7.5072636049490002</v>
      </c>
      <c r="F19" s="245">
        <v>7.5072636049490002</v>
      </c>
      <c r="G19" s="245">
        <v>51630.850327763299</v>
      </c>
      <c r="H19" s="246">
        <v>-12.963943910090499</v>
      </c>
      <c r="I19" s="244"/>
      <c r="J19" s="244"/>
    </row>
    <row r="20" spans="2:10" s="240" customFormat="1" ht="11.25" customHeight="1">
      <c r="B20" s="494">
        <v>70</v>
      </c>
      <c r="C20" s="244" t="s">
        <v>676</v>
      </c>
      <c r="D20" s="245">
        <v>53933.536</v>
      </c>
      <c r="E20" s="245"/>
      <c r="F20" s="245"/>
      <c r="G20" s="245">
        <v>28424</v>
      </c>
      <c r="H20" s="246"/>
      <c r="I20" s="244"/>
      <c r="J20" s="244"/>
    </row>
    <row r="21" spans="2:10" s="240" customFormat="1" ht="11.25" customHeight="1">
      <c r="B21" s="494">
        <v>80</v>
      </c>
      <c r="C21" s="244" t="s">
        <v>977</v>
      </c>
      <c r="D21" s="245">
        <v>342357.92220995639</v>
      </c>
      <c r="E21" s="245">
        <v>6962.2385134407041</v>
      </c>
      <c r="F21" s="245">
        <v>6962.2385134407041</v>
      </c>
      <c r="G21" s="245">
        <v>342357.89931540325</v>
      </c>
      <c r="H21" s="246">
        <v>-2444.3452873830875</v>
      </c>
      <c r="I21" s="244"/>
      <c r="J21" s="244"/>
    </row>
    <row r="22" spans="2:10" s="240" customFormat="1" ht="11.25" customHeight="1">
      <c r="B22" s="517">
        <v>90</v>
      </c>
      <c r="C22" s="247" t="s">
        <v>978</v>
      </c>
      <c r="D22" s="363">
        <f>SUM(D23:D28)</f>
        <v>835750.56197183207</v>
      </c>
      <c r="E22" s="363">
        <f>SUM(E23:E28)</f>
        <v>3181.19677585405</v>
      </c>
      <c r="F22" s="363">
        <f>SUM(F23:F28)</f>
        <v>3181.19677598315</v>
      </c>
      <c r="G22" s="364"/>
      <c r="H22" s="363"/>
      <c r="I22" s="362">
        <f>SUM(I23:I28)</f>
        <v>-729.68816409278497</v>
      </c>
      <c r="J22" s="244"/>
    </row>
    <row r="23" spans="2:10" s="240" customFormat="1" ht="11.25" customHeight="1">
      <c r="B23" s="211">
        <v>100</v>
      </c>
      <c r="C23" s="244" t="s">
        <v>972</v>
      </c>
      <c r="D23" s="245">
        <v>509597.99816724099</v>
      </c>
      <c r="E23" s="245">
        <v>961.788830662647</v>
      </c>
      <c r="F23" s="245">
        <v>961.78883071459995</v>
      </c>
      <c r="G23" s="245"/>
      <c r="H23" s="244"/>
      <c r="I23" s="246">
        <v>-364.86834460323797</v>
      </c>
      <c r="J23" s="244"/>
    </row>
    <row r="24" spans="2:10" s="240" customFormat="1" ht="11.25" customHeight="1">
      <c r="B24" s="494">
        <v>110</v>
      </c>
      <c r="C24" s="244" t="s">
        <v>974</v>
      </c>
      <c r="D24" s="245">
        <v>72934.436543888602</v>
      </c>
      <c r="E24" s="245">
        <v>965.85657712801003</v>
      </c>
      <c r="F24" s="245">
        <v>965.85657720515599</v>
      </c>
      <c r="G24" s="245"/>
      <c r="H24" s="244"/>
      <c r="I24" s="246">
        <v>-94.568221754825998</v>
      </c>
      <c r="J24" s="244"/>
    </row>
    <row r="25" spans="2:10" s="240" customFormat="1" ht="11.25" customHeight="1">
      <c r="B25" s="494">
        <v>120</v>
      </c>
      <c r="C25" s="244" t="s">
        <v>976</v>
      </c>
      <c r="D25" s="245">
        <v>75110.837733480104</v>
      </c>
      <c r="E25" s="245">
        <v>0.62080999999999997</v>
      </c>
      <c r="F25" s="245">
        <v>0.62080999999999997</v>
      </c>
      <c r="G25" s="245"/>
      <c r="H25" s="244"/>
      <c r="I25" s="246">
        <v>-20.493297261634002</v>
      </c>
      <c r="J25" s="244"/>
    </row>
    <row r="26" spans="2:10" s="240" customFormat="1" ht="11.25" customHeight="1">
      <c r="B26" s="494">
        <v>120</v>
      </c>
      <c r="C26" s="244" t="s">
        <v>975</v>
      </c>
      <c r="D26" s="245">
        <v>47445.951394507298</v>
      </c>
      <c r="E26" s="245">
        <v>51.400156520233502</v>
      </c>
      <c r="F26" s="245">
        <v>51.400156520233502</v>
      </c>
      <c r="G26" s="245"/>
      <c r="H26" s="244"/>
      <c r="I26" s="246">
        <v>-5.1823148119195004</v>
      </c>
      <c r="J26" s="244"/>
    </row>
    <row r="27" spans="2:10" s="240" customFormat="1" ht="11.25" customHeight="1">
      <c r="B27" s="494">
        <v>130</v>
      </c>
      <c r="C27" s="244" t="s">
        <v>979</v>
      </c>
      <c r="D27" s="245">
        <v>16347.5942851042</v>
      </c>
      <c r="E27" s="245">
        <v>1.4679670519535</v>
      </c>
      <c r="F27" s="245">
        <v>1.4679670519535</v>
      </c>
      <c r="G27" s="245"/>
      <c r="H27" s="244"/>
      <c r="I27" s="246">
        <v>-10.729411099243499</v>
      </c>
      <c r="J27" s="244"/>
    </row>
    <row r="28" spans="2:10" s="240" customFormat="1" ht="11.25" customHeight="1">
      <c r="B28" s="494">
        <v>140</v>
      </c>
      <c r="C28" s="244" t="s">
        <v>977</v>
      </c>
      <c r="D28" s="245">
        <v>114313.74384761078</v>
      </c>
      <c r="E28" s="245">
        <v>1200.0624344912062</v>
      </c>
      <c r="F28" s="245">
        <v>1200.0624344912071</v>
      </c>
      <c r="G28" s="245"/>
      <c r="H28" s="244"/>
      <c r="I28" s="246">
        <v>-233.84657456192403</v>
      </c>
      <c r="J28" s="244"/>
    </row>
    <row r="29" spans="2:10" s="240" customFormat="1" ht="11.25" customHeight="1">
      <c r="B29" s="495">
        <v>150</v>
      </c>
      <c r="C29" s="249" t="s">
        <v>573</v>
      </c>
      <c r="D29" s="250">
        <f>+D22+D14</f>
        <v>3347561.6803272222</v>
      </c>
      <c r="E29" s="250">
        <f>+E22+E14</f>
        <v>29982.48452840485</v>
      </c>
      <c r="F29" s="250">
        <f>+F22+F14</f>
        <v>29982.484528533951</v>
      </c>
      <c r="G29" s="250">
        <f>+G22+G14</f>
        <v>2300967.6282120701</v>
      </c>
      <c r="H29" s="251">
        <f t="shared" ref="H29:I29" si="0">+H22+H14</f>
        <v>-8044.2625819750292</v>
      </c>
      <c r="I29" s="251">
        <f t="shared" si="0"/>
        <v>-729.68816409278497</v>
      </c>
      <c r="J29" s="250"/>
    </row>
    <row r="30" spans="2:10" ht="11.25" customHeight="1">
      <c r="B30" s="3"/>
      <c r="C30" s="3"/>
      <c r="D30" s="3"/>
      <c r="E30" s="3"/>
      <c r="F30" s="3"/>
      <c r="G30" s="3"/>
      <c r="H30" s="3"/>
      <c r="I30" s="3"/>
      <c r="J30" s="3"/>
    </row>
    <row r="31" spans="2:10" ht="11.25" customHeight="1">
      <c r="B31" s="3"/>
      <c r="C31" s="3"/>
      <c r="D31" s="3"/>
      <c r="E31" s="3"/>
      <c r="F31" s="3"/>
      <c r="G31" s="3"/>
      <c r="H31" s="3"/>
      <c r="I31" s="3"/>
      <c r="J31" s="3"/>
    </row>
    <row r="32" spans="2:10" ht="11.25" customHeight="1">
      <c r="B32" s="1968" t="s">
        <v>311</v>
      </c>
      <c r="C32" s="1969"/>
      <c r="D32" s="684" t="s">
        <v>317</v>
      </c>
      <c r="E32" s="684" t="s">
        <v>319</v>
      </c>
      <c r="F32" s="684" t="s">
        <v>321</v>
      </c>
      <c r="G32" s="684" t="s">
        <v>323</v>
      </c>
      <c r="H32" s="684" t="s">
        <v>328</v>
      </c>
      <c r="I32" s="684" t="s">
        <v>335</v>
      </c>
      <c r="J32" s="684" t="s">
        <v>337</v>
      </c>
    </row>
    <row r="33" spans="2:14" ht="11.25" customHeight="1">
      <c r="B33" s="2"/>
      <c r="C33" s="2"/>
      <c r="D33" s="1995" t="s">
        <v>960</v>
      </c>
      <c r="E33" s="1990"/>
      <c r="F33" s="1990"/>
      <c r="G33" s="1990"/>
      <c r="H33" s="181"/>
      <c r="I33" s="182" t="s">
        <v>961</v>
      </c>
      <c r="J33" s="182" t="s">
        <v>962</v>
      </c>
    </row>
    <row r="34" spans="2:14" ht="11.25" customHeight="1">
      <c r="B34" s="2"/>
      <c r="C34" s="2"/>
      <c r="D34" s="181"/>
      <c r="E34" s="1995" t="s">
        <v>963</v>
      </c>
      <c r="F34" s="1995"/>
      <c r="G34" s="182" t="s">
        <v>845</v>
      </c>
      <c r="H34" s="182"/>
      <c r="I34" s="182" t="s">
        <v>964</v>
      </c>
      <c r="J34" s="182" t="s">
        <v>965</v>
      </c>
    </row>
    <row r="35" spans="2:14" ht="11.25" customHeight="1">
      <c r="B35" s="1991" t="s">
        <v>310</v>
      </c>
      <c r="C35" s="1992"/>
      <c r="D35" s="1283"/>
      <c r="E35" s="1283"/>
      <c r="F35" s="163" t="s">
        <v>966</v>
      </c>
      <c r="G35" s="1285" t="s">
        <v>967</v>
      </c>
      <c r="H35" s="1285" t="s">
        <v>968</v>
      </c>
      <c r="I35" s="182" t="s">
        <v>969</v>
      </c>
      <c r="J35" s="182" t="s">
        <v>970</v>
      </c>
    </row>
    <row r="36" spans="2:14" s="240" customFormat="1" ht="11.25" customHeight="1">
      <c r="B36" s="536">
        <v>10</v>
      </c>
      <c r="C36" s="537" t="s">
        <v>971</v>
      </c>
      <c r="D36" s="539">
        <v>2363588.9517939501</v>
      </c>
      <c r="E36" s="539">
        <v>26251.034496819899</v>
      </c>
      <c r="F36" s="539">
        <v>26251.034496819899</v>
      </c>
      <c r="G36" s="539">
        <v>2258427.32049869</v>
      </c>
      <c r="H36" s="540">
        <v>-7999.8638488678498</v>
      </c>
      <c r="I36" s="538"/>
      <c r="J36" s="538"/>
      <c r="N36" s="241"/>
    </row>
    <row r="37" spans="2:14" s="240" customFormat="1" ht="11.25" customHeight="1">
      <c r="B37" s="494">
        <v>20</v>
      </c>
      <c r="C37" s="244" t="s">
        <v>972</v>
      </c>
      <c r="D37" s="245">
        <v>1663470.23865401</v>
      </c>
      <c r="E37" s="245">
        <v>16506.382342342298</v>
      </c>
      <c r="F37" s="245">
        <v>16506.382342342298</v>
      </c>
      <c r="G37" s="245">
        <v>1603369.6910970099</v>
      </c>
      <c r="H37" s="246">
        <v>-4197.45715109091</v>
      </c>
      <c r="I37" s="244"/>
      <c r="J37" s="244"/>
    </row>
    <row r="38" spans="2:14" s="240" customFormat="1" ht="11.25" customHeight="1">
      <c r="B38" s="494">
        <v>30</v>
      </c>
      <c r="C38" s="244" t="s">
        <v>973</v>
      </c>
      <c r="D38" s="245">
        <v>187308.15303217599</v>
      </c>
      <c r="E38" s="245">
        <v>855.04835130331003</v>
      </c>
      <c r="F38" s="245">
        <v>855.04835130331003</v>
      </c>
      <c r="G38" s="245">
        <v>171399.31250217601</v>
      </c>
      <c r="H38" s="246">
        <v>-287.98975844686601</v>
      </c>
      <c r="I38" s="244"/>
      <c r="J38" s="244"/>
    </row>
    <row r="39" spans="2:14" s="240" customFormat="1" ht="11.25" customHeight="1">
      <c r="B39" s="494">
        <v>40</v>
      </c>
      <c r="C39" s="244" t="s">
        <v>974</v>
      </c>
      <c r="D39" s="245">
        <v>61430.737062040498</v>
      </c>
      <c r="E39" s="245">
        <v>58.998611342532001</v>
      </c>
      <c r="F39" s="245">
        <v>58.998611342532001</v>
      </c>
      <c r="G39" s="245">
        <v>56863.454288509303</v>
      </c>
      <c r="H39" s="246">
        <v>-93.069878483083997</v>
      </c>
      <c r="I39" s="244"/>
      <c r="J39" s="244"/>
    </row>
    <row r="40" spans="2:14" s="240" customFormat="1" ht="11.25" customHeight="1">
      <c r="B40" s="494">
        <v>50</v>
      </c>
      <c r="C40" s="244" t="s">
        <v>975</v>
      </c>
      <c r="D40" s="245">
        <v>45981.419933131503</v>
      </c>
      <c r="E40" s="245">
        <v>1026.8418603969801</v>
      </c>
      <c r="F40" s="245">
        <v>1026.8418603969801</v>
      </c>
      <c r="G40" s="245">
        <v>45659.711583131502</v>
      </c>
      <c r="H40" s="246">
        <v>-576.24946196346195</v>
      </c>
      <c r="I40" s="244"/>
      <c r="J40" s="244"/>
    </row>
    <row r="41" spans="2:14" s="240" customFormat="1" ht="11.25" customHeight="1">
      <c r="B41" s="494">
        <v>60</v>
      </c>
      <c r="C41" s="244" t="s">
        <v>976</v>
      </c>
      <c r="D41" s="245">
        <v>34933.544317678097</v>
      </c>
      <c r="E41" s="245">
        <v>289.69770614999999</v>
      </c>
      <c r="F41" s="245">
        <v>289.69770614999999</v>
      </c>
      <c r="G41" s="245">
        <v>29089.4102976781</v>
      </c>
      <c r="H41" s="246">
        <v>-139.36071170807401</v>
      </c>
      <c r="I41" s="244"/>
      <c r="J41" s="244"/>
    </row>
    <row r="42" spans="2:14" s="240" customFormat="1" ht="11.25" customHeight="1">
      <c r="B42" s="494">
        <v>70</v>
      </c>
      <c r="C42" s="244" t="s">
        <v>676</v>
      </c>
      <c r="D42" s="245">
        <v>50108.101000000002</v>
      </c>
      <c r="E42" s="245"/>
      <c r="F42" s="245"/>
      <c r="G42" s="245">
        <v>31689</v>
      </c>
      <c r="H42" s="246"/>
      <c r="I42" s="244"/>
      <c r="J42" s="244"/>
    </row>
    <row r="43" spans="2:14" s="240" customFormat="1" ht="11.25" customHeight="1">
      <c r="B43" s="494">
        <v>80</v>
      </c>
      <c r="C43" s="244" t="s">
        <v>977</v>
      </c>
      <c r="D43" s="245">
        <v>320356.75779491401</v>
      </c>
      <c r="E43" s="245">
        <v>7514.0656252847784</v>
      </c>
      <c r="F43" s="245">
        <v>7514.0656252847784</v>
      </c>
      <c r="G43" s="245">
        <v>320356.74073018512</v>
      </c>
      <c r="H43" s="246">
        <v>-2705.7368871754538</v>
      </c>
      <c r="I43" s="244"/>
      <c r="J43" s="244"/>
    </row>
    <row r="44" spans="2:14" s="240" customFormat="1" ht="11.25" customHeight="1">
      <c r="B44" s="517">
        <v>90</v>
      </c>
      <c r="C44" s="247" t="s">
        <v>978</v>
      </c>
      <c r="D44" s="363">
        <v>831769.565709627</v>
      </c>
      <c r="E44" s="363">
        <v>2281.5060020055498</v>
      </c>
      <c r="F44" s="364">
        <v>2281.5060020055498</v>
      </c>
      <c r="G44" s="364"/>
      <c r="H44" s="363"/>
      <c r="I44" s="362">
        <v>-748.21000645895799</v>
      </c>
      <c r="J44" s="244"/>
    </row>
    <row r="45" spans="2:14" s="240" customFormat="1" ht="11.25" customHeight="1">
      <c r="B45" s="211">
        <v>100</v>
      </c>
      <c r="C45" s="244" t="s">
        <v>972</v>
      </c>
      <c r="D45" s="245">
        <v>536359.41677627398</v>
      </c>
      <c r="E45" s="245">
        <v>902.91988000000003</v>
      </c>
      <c r="F45" s="245">
        <v>902.91988000000003</v>
      </c>
      <c r="G45" s="245"/>
      <c r="H45" s="244"/>
      <c r="I45" s="246">
        <v>-349.23920986759202</v>
      </c>
      <c r="J45" s="244"/>
    </row>
    <row r="46" spans="2:14" s="240" customFormat="1" ht="11.25" customHeight="1">
      <c r="B46" s="494">
        <v>110</v>
      </c>
      <c r="C46" s="244" t="s">
        <v>974</v>
      </c>
      <c r="D46" s="245">
        <v>72132.548114681806</v>
      </c>
      <c r="E46" s="245">
        <v>20.274664000000001</v>
      </c>
      <c r="F46" s="245">
        <v>20.274664000000001</v>
      </c>
      <c r="G46" s="245"/>
      <c r="H46" s="244"/>
      <c r="I46" s="246">
        <v>-71.642564986701998</v>
      </c>
      <c r="J46" s="244"/>
    </row>
    <row r="47" spans="2:14" s="240" customFormat="1" ht="11.25" customHeight="1">
      <c r="B47" s="494">
        <v>120</v>
      </c>
      <c r="C47" s="244" t="s">
        <v>976</v>
      </c>
      <c r="D47" s="245">
        <v>77807.040009657998</v>
      </c>
      <c r="E47" s="245">
        <v>0.56801999999999997</v>
      </c>
      <c r="F47" s="245">
        <v>0.56801999999999997</v>
      </c>
      <c r="G47" s="245"/>
      <c r="H47" s="244"/>
      <c r="I47" s="246">
        <v>-30.811981122614</v>
      </c>
      <c r="J47" s="244"/>
    </row>
    <row r="48" spans="2:14" s="240" customFormat="1" ht="11.25" customHeight="1">
      <c r="B48" s="494">
        <v>120</v>
      </c>
      <c r="C48" s="244" t="s">
        <v>975</v>
      </c>
      <c r="D48" s="245">
        <v>35887.610436348703</v>
      </c>
      <c r="E48" s="245">
        <v>27.727897845346</v>
      </c>
      <c r="F48" s="245">
        <v>27.727897845346</v>
      </c>
      <c r="G48" s="245"/>
      <c r="H48" s="244"/>
      <c r="I48" s="246">
        <v>-4.6374805941800004</v>
      </c>
      <c r="J48" s="244"/>
    </row>
    <row r="49" spans="2:10" s="240" customFormat="1" ht="11.25" customHeight="1">
      <c r="B49" s="494">
        <v>130</v>
      </c>
      <c r="C49" s="244" t="s">
        <v>979</v>
      </c>
      <c r="D49" s="245">
        <v>19826.113386698002</v>
      </c>
      <c r="E49" s="245">
        <v>1.8796121670299999</v>
      </c>
      <c r="F49" s="245">
        <v>1.8796121670299999</v>
      </c>
      <c r="G49" s="245"/>
      <c r="H49" s="244"/>
      <c r="I49" s="246">
        <v>-10.198933797078</v>
      </c>
      <c r="J49" s="244"/>
    </row>
    <row r="50" spans="2:10" s="240" customFormat="1" ht="11.25" customHeight="1">
      <c r="B50" s="494">
        <v>140</v>
      </c>
      <c r="C50" s="244" t="s">
        <v>977</v>
      </c>
      <c r="D50" s="245">
        <v>89756.836985966511</v>
      </c>
      <c r="E50" s="245">
        <v>1328.1359279931739</v>
      </c>
      <c r="F50" s="245">
        <v>1328.1359279931739</v>
      </c>
      <c r="G50" s="245"/>
      <c r="H50" s="244"/>
      <c r="I50" s="246">
        <v>-281.67983609079204</v>
      </c>
      <c r="J50" s="244"/>
    </row>
    <row r="51" spans="2:10" s="240" customFormat="1" ht="11.25" customHeight="1">
      <c r="B51" s="495">
        <v>150</v>
      </c>
      <c r="C51" s="249" t="s">
        <v>573</v>
      </c>
      <c r="D51" s="250">
        <v>3195358.5175035773</v>
      </c>
      <c r="E51" s="250">
        <v>28532.540498825449</v>
      </c>
      <c r="F51" s="250">
        <v>28532.540498825449</v>
      </c>
      <c r="G51" s="250">
        <v>2258427.32049869</v>
      </c>
      <c r="H51" s="251">
        <v>-7999.8638488678498</v>
      </c>
      <c r="I51" s="251">
        <v>-748.21000645895799</v>
      </c>
      <c r="J51" s="250"/>
    </row>
  </sheetData>
  <mergeCells count="9">
    <mergeCell ref="B13:C13"/>
    <mergeCell ref="B7:J7"/>
    <mergeCell ref="B35:C35"/>
    <mergeCell ref="B10:C10"/>
    <mergeCell ref="E12:F12"/>
    <mergeCell ref="B32:C32"/>
    <mergeCell ref="D11:G11"/>
    <mergeCell ref="D33:G33"/>
    <mergeCell ref="E34:F34"/>
  </mergeCells>
  <hyperlinks>
    <hyperlink ref="B3" location="Contents!A1" display="Back to index page" xr:uid="{5F32BA2E-E847-4EE6-95DB-3CBC369EE1FC}"/>
    <hyperlink ref="B3:H3" location="CONTENTS!A1" display="Back to contents page" xr:uid="{318781B6-1616-4A78-A3EF-CA835B72CB69}"/>
  </hyperlinks>
  <pageMargins left="0.7" right="0.7" top="0.75" bottom="0.75" header="0.3" footer="0.3"/>
  <pageSetup paperSize="9" orientation="portrait"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E4C5F-B801-43FE-A9DA-BEBBEBC06C14}">
  <sheetPr codeName="Ark26"/>
  <dimension ref="A1:R62"/>
  <sheetViews>
    <sheetView showGridLines="0" showRowColHeaders="0" zoomScaleNormal="100" workbookViewId="0"/>
  </sheetViews>
  <sheetFormatPr baseColWidth="10" defaultColWidth="11.42578125" defaultRowHeight="11.25"/>
  <cols>
    <col min="1" max="1" width="2.7109375" style="82" customWidth="1"/>
    <col min="2" max="2" width="4.85546875" style="82" customWidth="1"/>
    <col min="3" max="3" width="44.42578125" style="82" customWidth="1"/>
    <col min="4" max="9" width="22.7109375" style="82" customWidth="1"/>
    <col min="10" max="16384" width="11.42578125" style="82"/>
  </cols>
  <sheetData>
    <row r="1" spans="1:18" ht="11.25" customHeight="1"/>
    <row r="2" spans="1:18" ht="5.25" customHeight="1"/>
    <row r="3" spans="1:18" s="1203" customFormat="1" ht="12.75" customHeight="1">
      <c r="B3" s="1909" t="s">
        <v>306</v>
      </c>
      <c r="C3" s="1909"/>
      <c r="D3" s="1909"/>
      <c r="E3" s="1909"/>
      <c r="F3" s="1909"/>
      <c r="G3" s="1909"/>
      <c r="H3" s="1909"/>
      <c r="I3" s="1909"/>
    </row>
    <row r="4" spans="1:18" ht="5.25" customHeight="1"/>
    <row r="5" spans="1:18" s="198" customFormat="1" ht="15.75">
      <c r="A5" s="196"/>
      <c r="B5" s="1194" t="s">
        <v>980</v>
      </c>
    </row>
    <row r="6" spans="1:18" s="198" customFormat="1" ht="11.25" customHeight="1">
      <c r="A6" s="196"/>
      <c r="B6" s="197"/>
    </row>
    <row r="7" spans="1:18" s="198" customFormat="1" ht="33.75" customHeight="1">
      <c r="A7" s="196"/>
      <c r="B7" s="1996" t="s">
        <v>981</v>
      </c>
      <c r="C7" s="1996"/>
      <c r="D7" s="1996"/>
      <c r="E7" s="1996"/>
      <c r="F7" s="1996"/>
      <c r="G7" s="1996"/>
      <c r="H7" s="1996"/>
      <c r="I7" s="1996"/>
      <c r="J7" s="169"/>
      <c r="K7" s="169"/>
      <c r="L7" s="169"/>
      <c r="M7" s="169"/>
      <c r="N7" s="169"/>
      <c r="O7" s="169"/>
      <c r="P7" s="169"/>
      <c r="Q7" s="169"/>
      <c r="R7" s="169"/>
    </row>
    <row r="8" spans="1:18" s="198" customFormat="1" ht="11.25" customHeight="1">
      <c r="A8" s="196"/>
      <c r="B8" s="1747"/>
      <c r="C8" s="1747"/>
      <c r="D8" s="1747"/>
      <c r="E8" s="1747"/>
      <c r="F8" s="1747"/>
      <c r="G8" s="1747"/>
      <c r="H8" s="1747"/>
      <c r="I8" s="1747"/>
      <c r="J8" s="169"/>
      <c r="K8" s="169"/>
      <c r="L8" s="169"/>
      <c r="M8" s="169"/>
      <c r="N8" s="169"/>
      <c r="O8" s="169"/>
      <c r="P8" s="169"/>
      <c r="Q8" s="169"/>
      <c r="R8" s="169"/>
    </row>
    <row r="9" spans="1:18" ht="11.25" customHeight="1"/>
    <row r="10" spans="1:18" ht="11.25" customHeight="1">
      <c r="B10" s="1968" t="s">
        <v>26</v>
      </c>
      <c r="C10" s="1969"/>
      <c r="D10" s="1834" t="s">
        <v>317</v>
      </c>
      <c r="E10" s="1834" t="s">
        <v>319</v>
      </c>
      <c r="F10" s="1834" t="s">
        <v>321</v>
      </c>
      <c r="G10" s="1834" t="s">
        <v>323</v>
      </c>
      <c r="H10" s="1834" t="s">
        <v>328</v>
      </c>
      <c r="I10" s="1834" t="s">
        <v>335</v>
      </c>
    </row>
    <row r="11" spans="1:18" s="1198" customFormat="1" ht="11.25" customHeight="1">
      <c r="B11" s="1195"/>
      <c r="C11" s="1195"/>
      <c r="D11" s="1997" t="s">
        <v>982</v>
      </c>
      <c r="E11" s="1997"/>
      <c r="F11" s="1997"/>
      <c r="G11" s="1997"/>
      <c r="H11" s="1196"/>
      <c r="I11" s="1197" t="s">
        <v>983</v>
      </c>
    </row>
    <row r="12" spans="1:18" s="1198" customFormat="1" ht="11.25" customHeight="1">
      <c r="B12" s="1195"/>
      <c r="C12" s="1195"/>
      <c r="D12" s="1998"/>
      <c r="E12" s="1997" t="s">
        <v>984</v>
      </c>
      <c r="F12" s="1997"/>
      <c r="G12" s="1197" t="s">
        <v>985</v>
      </c>
      <c r="H12" s="1199" t="s">
        <v>986</v>
      </c>
      <c r="I12" s="1199" t="s">
        <v>987</v>
      </c>
    </row>
    <row r="13" spans="1:18" ht="11.25" customHeight="1">
      <c r="B13" s="260" t="s">
        <v>310</v>
      </c>
      <c r="C13" s="199"/>
      <c r="D13" s="1998"/>
      <c r="E13" s="541"/>
      <c r="F13" s="213" t="s">
        <v>988</v>
      </c>
      <c r="G13" s="213" t="s">
        <v>989</v>
      </c>
      <c r="H13" s="213" t="s">
        <v>990</v>
      </c>
      <c r="I13" s="214" t="s">
        <v>991</v>
      </c>
    </row>
    <row r="14" spans="1:18" ht="11.25" customHeight="1">
      <c r="B14" s="542" t="s">
        <v>898</v>
      </c>
      <c r="C14" s="543" t="s">
        <v>992</v>
      </c>
      <c r="D14" s="544">
        <v>54314.011499</v>
      </c>
      <c r="E14" s="544">
        <v>684.78793900000005</v>
      </c>
      <c r="F14" s="544">
        <v>684.78793900000005</v>
      </c>
      <c r="G14" s="544">
        <v>54314.011499</v>
      </c>
      <c r="H14" s="545">
        <v>-103.422172</v>
      </c>
      <c r="I14" s="544"/>
    </row>
    <row r="15" spans="1:18" ht="11.25" customHeight="1">
      <c r="B15" s="500" t="s">
        <v>900</v>
      </c>
      <c r="C15" s="200" t="s">
        <v>993</v>
      </c>
      <c r="D15" s="226">
        <v>19758.817504999999</v>
      </c>
      <c r="E15" s="226">
        <v>3412.5306009999999</v>
      </c>
      <c r="F15" s="226">
        <v>3412.5306009999999</v>
      </c>
      <c r="G15" s="226">
        <v>19758.817504999999</v>
      </c>
      <c r="H15" s="227">
        <v>-268.04095100000001</v>
      </c>
      <c r="I15" s="201"/>
    </row>
    <row r="16" spans="1:18" ht="11.25" customHeight="1">
      <c r="B16" s="500" t="s">
        <v>902</v>
      </c>
      <c r="C16" s="200" t="s">
        <v>994</v>
      </c>
      <c r="D16" s="226">
        <v>73711.925816000003</v>
      </c>
      <c r="E16" s="226">
        <v>442.16132099999999</v>
      </c>
      <c r="F16" s="226">
        <v>442.16132099999999</v>
      </c>
      <c r="G16" s="226">
        <v>73711.925816000003</v>
      </c>
      <c r="H16" s="227">
        <v>-286.72807999999998</v>
      </c>
      <c r="I16" s="201"/>
    </row>
    <row r="17" spans="2:9" ht="11.25" customHeight="1">
      <c r="B17" s="500" t="s">
        <v>904</v>
      </c>
      <c r="C17" s="200" t="s">
        <v>995</v>
      </c>
      <c r="D17" s="226">
        <v>57994.136213999998</v>
      </c>
      <c r="E17" s="226">
        <v>1423.3522359999999</v>
      </c>
      <c r="F17" s="226">
        <v>1423.3522359999999</v>
      </c>
      <c r="G17" s="226">
        <v>57981.697414000002</v>
      </c>
      <c r="H17" s="227">
        <v>-805.98755200000005</v>
      </c>
      <c r="I17" s="201"/>
    </row>
    <row r="18" spans="2:9" ht="11.25" customHeight="1">
      <c r="B18" s="500" t="s">
        <v>906</v>
      </c>
      <c r="C18" s="200" t="s">
        <v>996</v>
      </c>
      <c r="D18" s="226">
        <v>3077.7735389999998</v>
      </c>
      <c r="E18" s="226">
        <v>188.64978400000001</v>
      </c>
      <c r="F18" s="226">
        <v>188.64978400000001</v>
      </c>
      <c r="G18" s="226">
        <v>2935.6147390000001</v>
      </c>
      <c r="H18" s="227">
        <v>-182.56941499999999</v>
      </c>
      <c r="I18" s="201"/>
    </row>
    <row r="19" spans="2:9" ht="11.25" customHeight="1">
      <c r="B19" s="500" t="s">
        <v>908</v>
      </c>
      <c r="C19" s="200" t="s">
        <v>997</v>
      </c>
      <c r="D19" s="226">
        <v>93209.492301000006</v>
      </c>
      <c r="E19" s="226">
        <v>1899.84512</v>
      </c>
      <c r="F19" s="226">
        <v>1899.84512</v>
      </c>
      <c r="G19" s="226">
        <v>93192.861340999996</v>
      </c>
      <c r="H19" s="227">
        <v>-756.86766999999998</v>
      </c>
      <c r="I19" s="201"/>
    </row>
    <row r="20" spans="2:9" ht="11.25" customHeight="1">
      <c r="B20" s="500" t="s">
        <v>910</v>
      </c>
      <c r="C20" s="200" t="s">
        <v>998</v>
      </c>
      <c r="D20" s="226">
        <v>57950.531390999997</v>
      </c>
      <c r="E20" s="226">
        <v>1442.4284990000001</v>
      </c>
      <c r="F20" s="226">
        <v>1442.4284990000001</v>
      </c>
      <c r="G20" s="226">
        <v>57950.531390999997</v>
      </c>
      <c r="H20" s="227">
        <v>-551.81845099999998</v>
      </c>
      <c r="I20" s="201"/>
    </row>
    <row r="21" spans="2:9" ht="11.25" customHeight="1">
      <c r="B21" s="500" t="s">
        <v>912</v>
      </c>
      <c r="C21" s="200" t="s">
        <v>999</v>
      </c>
      <c r="D21" s="226">
        <v>73258.545503000001</v>
      </c>
      <c r="E21" s="226">
        <v>3464.2549429999999</v>
      </c>
      <c r="F21" s="226">
        <v>3464.2549429999999</v>
      </c>
      <c r="G21" s="226">
        <v>73252.473962999997</v>
      </c>
      <c r="H21" s="227">
        <v>-1522.902562</v>
      </c>
      <c r="I21" s="201"/>
    </row>
    <row r="22" spans="2:9" ht="11.25" customHeight="1">
      <c r="B22" s="500" t="s">
        <v>914</v>
      </c>
      <c r="C22" s="200" t="s">
        <v>1000</v>
      </c>
      <c r="D22" s="226">
        <v>10160.389094</v>
      </c>
      <c r="E22" s="226">
        <v>147.04916800000001</v>
      </c>
      <c r="F22" s="226">
        <v>147.04916800000001</v>
      </c>
      <c r="G22" s="226">
        <v>10160.389094</v>
      </c>
      <c r="H22" s="227">
        <v>-83.066158999999999</v>
      </c>
      <c r="I22" s="201"/>
    </row>
    <row r="23" spans="2:9" ht="11.25" customHeight="1">
      <c r="B23" s="500" t="s">
        <v>945</v>
      </c>
      <c r="C23" s="200" t="s">
        <v>1001</v>
      </c>
      <c r="D23" s="226">
        <v>28214.182922</v>
      </c>
      <c r="E23" s="226">
        <v>1609.5671950000001</v>
      </c>
      <c r="F23" s="226">
        <v>1609.5671950000001</v>
      </c>
      <c r="G23" s="226">
        <v>28214.182922</v>
      </c>
      <c r="H23" s="227">
        <v>-328.39716099999998</v>
      </c>
      <c r="I23" s="201"/>
    </row>
    <row r="24" spans="2:9" ht="11.25" customHeight="1">
      <c r="B24" s="500" t="s">
        <v>946</v>
      </c>
      <c r="C24" s="200" t="s">
        <v>1002</v>
      </c>
      <c r="D24" s="226">
        <v>244972.093571</v>
      </c>
      <c r="E24" s="226">
        <v>4457.9396740000002</v>
      </c>
      <c r="F24" s="226">
        <v>4457.9396740000002</v>
      </c>
      <c r="G24" s="226">
        <v>244866.94283099999</v>
      </c>
      <c r="H24" s="227">
        <v>-826.17410700000005</v>
      </c>
      <c r="I24" s="201"/>
    </row>
    <row r="25" spans="2:9" ht="11.25" customHeight="1">
      <c r="B25" s="500" t="s">
        <v>947</v>
      </c>
      <c r="C25" s="202" t="s">
        <v>1003</v>
      </c>
      <c r="D25" s="226"/>
      <c r="E25" s="226"/>
      <c r="F25" s="226"/>
      <c r="G25" s="226"/>
      <c r="H25" s="227"/>
      <c r="I25" s="201"/>
    </row>
    <row r="26" spans="2:9" ht="11.25" customHeight="1">
      <c r="B26" s="500" t="s">
        <v>948</v>
      </c>
      <c r="C26" s="200" t="s">
        <v>1004</v>
      </c>
      <c r="D26" s="226">
        <v>85840.344146000003</v>
      </c>
      <c r="E26" s="226">
        <v>989.41555100000005</v>
      </c>
      <c r="F26" s="226">
        <v>989.41555100000005</v>
      </c>
      <c r="G26" s="226">
        <v>85830.389295999994</v>
      </c>
      <c r="H26" s="227">
        <v>-664.06008099999997</v>
      </c>
      <c r="I26" s="201"/>
    </row>
    <row r="27" spans="2:9" ht="11.25" customHeight="1">
      <c r="B27" s="500" t="s">
        <v>949</v>
      </c>
      <c r="C27" s="200" t="s">
        <v>1005</v>
      </c>
      <c r="D27" s="226">
        <v>32168.722398999998</v>
      </c>
      <c r="E27" s="226">
        <v>129.51101800000001</v>
      </c>
      <c r="F27" s="226">
        <v>129.51101800000001</v>
      </c>
      <c r="G27" s="226">
        <v>32168.722398999998</v>
      </c>
      <c r="H27" s="227">
        <v>-132.446415</v>
      </c>
      <c r="I27" s="201"/>
    </row>
    <row r="28" spans="2:9" ht="11.25" customHeight="1">
      <c r="B28" s="500" t="s">
        <v>950</v>
      </c>
      <c r="C28" s="200" t="s">
        <v>1006</v>
      </c>
      <c r="D28" s="226">
        <v>54.262535999999997</v>
      </c>
      <c r="E28" s="226"/>
      <c r="F28" s="226"/>
      <c r="G28" s="226">
        <v>54.262535999999997</v>
      </c>
      <c r="H28" s="227"/>
      <c r="I28" s="201"/>
    </row>
    <row r="29" spans="2:9" ht="11.25" customHeight="1">
      <c r="B29" s="500" t="s">
        <v>952</v>
      </c>
      <c r="C29" s="200" t="s">
        <v>1007</v>
      </c>
      <c r="D29" s="226">
        <v>2524.5217170000001</v>
      </c>
      <c r="E29" s="226">
        <v>115.86192200000001</v>
      </c>
      <c r="F29" s="226">
        <v>115.86192200000001</v>
      </c>
      <c r="G29" s="226">
        <v>2524.5217170000001</v>
      </c>
      <c r="H29" s="227">
        <v>-32.143844000000001</v>
      </c>
      <c r="I29" s="201"/>
    </row>
    <row r="30" spans="2:9" ht="11.25" customHeight="1">
      <c r="B30" s="500" t="s">
        <v>953</v>
      </c>
      <c r="C30" s="200" t="s">
        <v>1008</v>
      </c>
      <c r="D30" s="226">
        <v>16645.596784000001</v>
      </c>
      <c r="E30" s="226">
        <v>38.118561999999997</v>
      </c>
      <c r="F30" s="226">
        <v>38.118561999999997</v>
      </c>
      <c r="G30" s="226">
        <v>16645.596784000001</v>
      </c>
      <c r="H30" s="227">
        <v>-43.051578999999997</v>
      </c>
      <c r="I30" s="201"/>
    </row>
    <row r="31" spans="2:9" ht="11.25" customHeight="1">
      <c r="B31" s="500" t="s">
        <v>954</v>
      </c>
      <c r="C31" s="200" t="s">
        <v>1009</v>
      </c>
      <c r="D31" s="226">
        <v>2904.6218429999999</v>
      </c>
      <c r="E31" s="226">
        <v>48.476393000000002</v>
      </c>
      <c r="F31" s="226">
        <v>48.476393000000002</v>
      </c>
      <c r="G31" s="226">
        <v>2904.6218429999999</v>
      </c>
      <c r="H31" s="227">
        <v>-26.922615</v>
      </c>
      <c r="I31" s="201"/>
    </row>
    <row r="32" spans="2:9" ht="11.25" customHeight="1">
      <c r="B32" s="1286" t="s">
        <v>955</v>
      </c>
      <c r="C32" s="1287" t="s">
        <v>1010</v>
      </c>
      <c r="D32" s="1288">
        <v>1876.5170250000001</v>
      </c>
      <c r="E32" s="1288">
        <v>97.025979000000007</v>
      </c>
      <c r="F32" s="1288">
        <v>97.025979000000007</v>
      </c>
      <c r="G32" s="1288">
        <v>1869.3752449999999</v>
      </c>
      <c r="H32" s="45">
        <v>-36.14564</v>
      </c>
      <c r="I32" s="1288"/>
    </row>
    <row r="33" spans="2:9" ht="11.25" customHeight="1">
      <c r="B33" s="859" t="s">
        <v>956</v>
      </c>
      <c r="C33" s="860" t="s">
        <v>573</v>
      </c>
      <c r="D33" s="806">
        <v>858636.48580499995</v>
      </c>
      <c r="E33" s="806">
        <v>20590.975903999999</v>
      </c>
      <c r="F33" s="806">
        <v>20590.975903999999</v>
      </c>
      <c r="G33" s="806">
        <v>858336.93833499996</v>
      </c>
      <c r="H33" s="806">
        <v>-6650.7823920000001</v>
      </c>
      <c r="I33" s="861"/>
    </row>
    <row r="34" spans="2:9" ht="11.25" customHeight="1"/>
    <row r="35" spans="2:9" ht="11.25" customHeight="1"/>
    <row r="36" spans="2:9" ht="11.25" customHeight="1"/>
    <row r="37" spans="2:9" ht="11.25" customHeight="1"/>
    <row r="38" spans="2:9" ht="11.25" customHeight="1">
      <c r="B38" s="1968" t="s">
        <v>311</v>
      </c>
      <c r="C38" s="1969"/>
      <c r="D38" s="1834" t="s">
        <v>317</v>
      </c>
      <c r="E38" s="1834" t="s">
        <v>319</v>
      </c>
      <c r="F38" s="1834" t="s">
        <v>321</v>
      </c>
      <c r="G38" s="1834" t="s">
        <v>323</v>
      </c>
      <c r="H38" s="1834" t="s">
        <v>328</v>
      </c>
      <c r="I38" s="1834" t="s">
        <v>335</v>
      </c>
    </row>
    <row r="39" spans="2:9" s="1198" customFormat="1" ht="11.25" customHeight="1">
      <c r="B39" s="1195"/>
      <c r="C39" s="1195"/>
      <c r="D39" s="1997" t="s">
        <v>982</v>
      </c>
      <c r="E39" s="1997"/>
      <c r="F39" s="1997"/>
      <c r="G39" s="1997"/>
      <c r="H39" s="1196"/>
      <c r="I39" s="1197" t="s">
        <v>983</v>
      </c>
    </row>
    <row r="40" spans="2:9" s="1198" customFormat="1" ht="11.25" customHeight="1">
      <c r="B40" s="1195"/>
      <c r="C40" s="1195"/>
      <c r="D40" s="1998"/>
      <c r="E40" s="1997" t="s">
        <v>984</v>
      </c>
      <c r="F40" s="1997"/>
      <c r="G40" s="1197" t="s">
        <v>985</v>
      </c>
      <c r="H40" s="1199" t="s">
        <v>986</v>
      </c>
      <c r="I40" s="1199" t="s">
        <v>987</v>
      </c>
    </row>
    <row r="41" spans="2:9" ht="11.25" customHeight="1">
      <c r="B41" s="260" t="s">
        <v>310</v>
      </c>
      <c r="C41" s="199"/>
      <c r="D41" s="1998"/>
      <c r="E41" s="541"/>
      <c r="F41" s="213" t="s">
        <v>988</v>
      </c>
      <c r="G41" s="213" t="s">
        <v>989</v>
      </c>
      <c r="H41" s="213" t="s">
        <v>990</v>
      </c>
      <c r="I41" s="214" t="s">
        <v>991</v>
      </c>
    </row>
    <row r="42" spans="2:9" ht="11.25" customHeight="1">
      <c r="B42" s="542" t="s">
        <v>898</v>
      </c>
      <c r="C42" s="543" t="s">
        <v>992</v>
      </c>
      <c r="D42" s="544">
        <v>58451.683728000004</v>
      </c>
      <c r="E42" s="544">
        <v>1130.0811570000001</v>
      </c>
      <c r="F42" s="544">
        <v>1130.0811570000001</v>
      </c>
      <c r="G42" s="544">
        <v>58451.683728000004</v>
      </c>
      <c r="H42" s="545">
        <v>-457.51380399999999</v>
      </c>
      <c r="I42" s="544"/>
    </row>
    <row r="43" spans="2:9" ht="11.25" customHeight="1">
      <c r="B43" s="500" t="s">
        <v>900</v>
      </c>
      <c r="C43" s="200" t="s">
        <v>993</v>
      </c>
      <c r="D43" s="226">
        <v>22494.458177</v>
      </c>
      <c r="E43" s="226">
        <v>4428.5834940000004</v>
      </c>
      <c r="F43" s="226">
        <v>4428.5834940000004</v>
      </c>
      <c r="G43" s="226">
        <v>22494.458177</v>
      </c>
      <c r="H43" s="227">
        <v>-751.50856199999998</v>
      </c>
      <c r="I43" s="201"/>
    </row>
    <row r="44" spans="2:9" ht="11.25" customHeight="1">
      <c r="B44" s="500" t="s">
        <v>902</v>
      </c>
      <c r="C44" s="200" t="s">
        <v>994</v>
      </c>
      <c r="D44" s="226">
        <v>74081.443245999995</v>
      </c>
      <c r="E44" s="226">
        <v>424.36158399999999</v>
      </c>
      <c r="F44" s="226">
        <v>424.36158399999999</v>
      </c>
      <c r="G44" s="226">
        <v>74081.443245999995</v>
      </c>
      <c r="H44" s="227">
        <v>-232.12875299999999</v>
      </c>
      <c r="I44" s="201"/>
    </row>
    <row r="45" spans="2:9" ht="11.25" customHeight="1">
      <c r="B45" s="500" t="s">
        <v>904</v>
      </c>
      <c r="C45" s="200" t="s">
        <v>995</v>
      </c>
      <c r="D45" s="226">
        <v>57306.815342000002</v>
      </c>
      <c r="E45" s="226">
        <v>1532.9454679999999</v>
      </c>
      <c r="F45" s="226">
        <v>1532.9454679999999</v>
      </c>
      <c r="G45" s="226">
        <v>57292.318444999997</v>
      </c>
      <c r="H45" s="227">
        <v>-726.65706</v>
      </c>
      <c r="I45" s="201"/>
    </row>
    <row r="46" spans="2:9" ht="11.25" customHeight="1">
      <c r="B46" s="500" t="s">
        <v>906</v>
      </c>
      <c r="C46" s="200" t="s">
        <v>996</v>
      </c>
      <c r="D46" s="226">
        <v>3056.3858150000001</v>
      </c>
      <c r="E46" s="226">
        <v>198.918927</v>
      </c>
      <c r="F46" s="226">
        <v>198.918927</v>
      </c>
      <c r="G46" s="226">
        <v>2901.424454</v>
      </c>
      <c r="H46" s="227">
        <v>-181.04623599999999</v>
      </c>
      <c r="I46" s="201"/>
    </row>
    <row r="47" spans="2:9" ht="11.25" customHeight="1">
      <c r="B47" s="500" t="s">
        <v>908</v>
      </c>
      <c r="C47" s="200" t="s">
        <v>997</v>
      </c>
      <c r="D47" s="226">
        <v>97030.581317999997</v>
      </c>
      <c r="E47" s="226">
        <v>1051.0722000000001</v>
      </c>
      <c r="F47" s="226">
        <v>1051.0722000000001</v>
      </c>
      <c r="G47" s="226">
        <v>97013.014607999998</v>
      </c>
      <c r="H47" s="227">
        <v>-500.06139000000002</v>
      </c>
      <c r="I47" s="201"/>
    </row>
    <row r="48" spans="2:9" ht="11.25" customHeight="1">
      <c r="B48" s="500" t="s">
        <v>910</v>
      </c>
      <c r="C48" s="200" t="s">
        <v>998</v>
      </c>
      <c r="D48" s="226">
        <v>62809.148186999999</v>
      </c>
      <c r="E48" s="226">
        <v>1518.8283610000001</v>
      </c>
      <c r="F48" s="226">
        <v>1518.8283610000001</v>
      </c>
      <c r="G48" s="226">
        <v>62808.790246999997</v>
      </c>
      <c r="H48" s="227">
        <v>-492.15140600000001</v>
      </c>
      <c r="I48" s="201"/>
    </row>
    <row r="49" spans="2:9" ht="11.25" customHeight="1">
      <c r="B49" s="500" t="s">
        <v>912</v>
      </c>
      <c r="C49" s="200" t="s">
        <v>999</v>
      </c>
      <c r="D49" s="226">
        <v>83122.178555000006</v>
      </c>
      <c r="E49" s="226">
        <v>6562.4723260000001</v>
      </c>
      <c r="F49" s="226">
        <v>6562.4723260000001</v>
      </c>
      <c r="G49" s="226">
        <v>83099.106761000003</v>
      </c>
      <c r="H49" s="227">
        <v>-1650.815531</v>
      </c>
      <c r="I49" s="201"/>
    </row>
    <row r="50" spans="2:9" ht="11.25" customHeight="1">
      <c r="B50" s="500" t="s">
        <v>914</v>
      </c>
      <c r="C50" s="200" t="s">
        <v>1000</v>
      </c>
      <c r="D50" s="226">
        <v>10711.186228</v>
      </c>
      <c r="E50" s="226">
        <v>158.90454199999999</v>
      </c>
      <c r="F50" s="226">
        <v>158.90454199999999</v>
      </c>
      <c r="G50" s="226">
        <v>10711.186228</v>
      </c>
      <c r="H50" s="227">
        <v>-83.811832999999993</v>
      </c>
      <c r="I50" s="201"/>
    </row>
    <row r="51" spans="2:9" ht="11.25" customHeight="1">
      <c r="B51" s="500" t="s">
        <v>945</v>
      </c>
      <c r="C51" s="200" t="s">
        <v>1001</v>
      </c>
      <c r="D51" s="226">
        <v>29001.460920000001</v>
      </c>
      <c r="E51" s="226">
        <v>68.516932999999995</v>
      </c>
      <c r="F51" s="226">
        <v>68.516932999999995</v>
      </c>
      <c r="G51" s="226">
        <v>29001.460920000001</v>
      </c>
      <c r="H51" s="227">
        <v>-52.361539</v>
      </c>
      <c r="I51" s="201"/>
    </row>
    <row r="52" spans="2:9" ht="11.25" customHeight="1">
      <c r="B52" s="500" t="s">
        <v>946</v>
      </c>
      <c r="C52" s="200" t="s">
        <v>1002</v>
      </c>
      <c r="D52" s="226">
        <v>248365.2445</v>
      </c>
      <c r="E52" s="226">
        <v>2129.0648430000001</v>
      </c>
      <c r="F52" s="226">
        <v>2129.0648430000001</v>
      </c>
      <c r="G52" s="226">
        <v>248276.58731999999</v>
      </c>
      <c r="H52" s="227">
        <v>-646.93058900000005</v>
      </c>
      <c r="I52" s="201"/>
    </row>
    <row r="53" spans="2:9" ht="11.25" customHeight="1">
      <c r="B53" s="500" t="s">
        <v>947</v>
      </c>
      <c r="C53" s="202" t="s">
        <v>1003</v>
      </c>
      <c r="D53" s="226"/>
      <c r="E53" s="226"/>
      <c r="F53" s="226"/>
      <c r="G53" s="226"/>
      <c r="H53" s="227"/>
      <c r="I53" s="201"/>
    </row>
    <row r="54" spans="2:9" ht="11.25" customHeight="1">
      <c r="B54" s="500" t="s">
        <v>948</v>
      </c>
      <c r="C54" s="200" t="s">
        <v>1004</v>
      </c>
      <c r="D54" s="226">
        <v>80303.745368999997</v>
      </c>
      <c r="E54" s="226">
        <v>603.81464400000004</v>
      </c>
      <c r="F54" s="226">
        <v>603.81464400000004</v>
      </c>
      <c r="G54" s="226">
        <v>80301.800858999995</v>
      </c>
      <c r="H54" s="227">
        <v>-574.05247499999996</v>
      </c>
      <c r="I54" s="201"/>
    </row>
    <row r="55" spans="2:9" ht="11.25" customHeight="1">
      <c r="B55" s="500" t="s">
        <v>949</v>
      </c>
      <c r="C55" s="200" t="s">
        <v>1005</v>
      </c>
      <c r="D55" s="226">
        <v>30912.252447999999</v>
      </c>
      <c r="E55" s="226">
        <v>119.269988</v>
      </c>
      <c r="F55" s="226">
        <v>119.269988</v>
      </c>
      <c r="G55" s="226">
        <v>30912.252447999999</v>
      </c>
      <c r="H55" s="227">
        <v>-144.48307800000001</v>
      </c>
      <c r="I55" s="201"/>
    </row>
    <row r="56" spans="2:9" ht="11.25" customHeight="1">
      <c r="B56" s="500" t="s">
        <v>950</v>
      </c>
      <c r="C56" s="200" t="s">
        <v>1006</v>
      </c>
      <c r="D56" s="226">
        <v>35.997349999999997</v>
      </c>
      <c r="E56" s="226"/>
      <c r="F56" s="226"/>
      <c r="G56" s="226">
        <v>35.997349999999997</v>
      </c>
      <c r="H56" s="227"/>
      <c r="I56" s="201"/>
    </row>
    <row r="57" spans="2:9" ht="11.25" customHeight="1">
      <c r="B57" s="500" t="s">
        <v>952</v>
      </c>
      <c r="C57" s="200" t="s">
        <v>1007</v>
      </c>
      <c r="D57" s="226">
        <v>2427.1825060000001</v>
      </c>
      <c r="E57" s="226">
        <v>299.01007399999997</v>
      </c>
      <c r="F57" s="226">
        <v>299.01007399999997</v>
      </c>
      <c r="G57" s="226">
        <v>2427.1825060000001</v>
      </c>
      <c r="H57" s="227">
        <v>-218.27564799999999</v>
      </c>
      <c r="I57" s="201"/>
    </row>
    <row r="58" spans="2:9" ht="11.25" customHeight="1">
      <c r="B58" s="500" t="s">
        <v>953</v>
      </c>
      <c r="C58" s="200" t="s">
        <v>1008</v>
      </c>
      <c r="D58" s="226">
        <v>18156.430919999999</v>
      </c>
      <c r="E58" s="226">
        <v>36.019879000000003</v>
      </c>
      <c r="F58" s="226">
        <v>36.019879000000003</v>
      </c>
      <c r="G58" s="226">
        <v>18153.883180000001</v>
      </c>
      <c r="H58" s="227">
        <v>-39.871910999999997</v>
      </c>
      <c r="I58" s="201"/>
    </row>
    <row r="59" spans="2:9" ht="11.25" customHeight="1">
      <c r="B59" s="500" t="s">
        <v>954</v>
      </c>
      <c r="C59" s="200" t="s">
        <v>1009</v>
      </c>
      <c r="D59" s="226">
        <v>2884.5852030000001</v>
      </c>
      <c r="E59" s="226">
        <v>11.613557999999999</v>
      </c>
      <c r="F59" s="226">
        <v>11.613557999999999</v>
      </c>
      <c r="G59" s="226">
        <v>2884.0987129999999</v>
      </c>
      <c r="H59" s="227">
        <v>-16.82282</v>
      </c>
      <c r="I59" s="201"/>
    </row>
    <row r="60" spans="2:9" ht="11.25" customHeight="1">
      <c r="B60" s="1286" t="s">
        <v>955</v>
      </c>
      <c r="C60" s="1287" t="s">
        <v>1010</v>
      </c>
      <c r="D60" s="1288">
        <v>3084.8634950000001</v>
      </c>
      <c r="E60" s="1288">
        <v>25.583092000000001</v>
      </c>
      <c r="F60" s="1288">
        <v>25.583092000000001</v>
      </c>
      <c r="G60" s="1288">
        <v>3077.4728770000002</v>
      </c>
      <c r="H60" s="45">
        <v>-15.903675</v>
      </c>
      <c r="I60" s="1288"/>
    </row>
    <row r="61" spans="2:9" ht="11.25" customHeight="1">
      <c r="B61" s="859" t="s">
        <v>956</v>
      </c>
      <c r="C61" s="860" t="s">
        <v>573</v>
      </c>
      <c r="D61" s="806">
        <v>884235.64330600004</v>
      </c>
      <c r="E61" s="806">
        <v>20299.061068999999</v>
      </c>
      <c r="F61" s="806">
        <v>20299.061068999999</v>
      </c>
      <c r="G61" s="806">
        <v>883924.16206600005</v>
      </c>
      <c r="H61" s="806">
        <v>-6784.3973029999997</v>
      </c>
      <c r="I61" s="861"/>
    </row>
    <row r="62" spans="2:9" ht="11.25" customHeight="1"/>
  </sheetData>
  <mergeCells count="10">
    <mergeCell ref="B7:I7"/>
    <mergeCell ref="B3:I3"/>
    <mergeCell ref="B38:C38"/>
    <mergeCell ref="D39:G39"/>
    <mergeCell ref="D40:D41"/>
    <mergeCell ref="E40:F40"/>
    <mergeCell ref="B10:C10"/>
    <mergeCell ref="D11:G11"/>
    <mergeCell ref="D12:D13"/>
    <mergeCell ref="E12:F12"/>
  </mergeCells>
  <hyperlinks>
    <hyperlink ref="B3" location="Contents!A1" display="Back to index page" xr:uid="{27FD8232-2400-4FCA-B9A0-C356E3911EAC}"/>
    <hyperlink ref="B3:H3" location="CONTENTS!A1" display="Back to contents page" xr:uid="{1FE18905-992D-4B18-A33D-0D4CAE165760}"/>
  </hyperlinks>
  <pageMargins left="0.7" right="0.7" top="0.75" bottom="0.75" header="0.3" footer="0.3"/>
  <pageSetup paperSize="9" orientation="portrait"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A5F86-E558-4DBC-ADFF-286251AF2D3B}">
  <sheetPr codeName="Ark27"/>
  <dimension ref="A1:P40"/>
  <sheetViews>
    <sheetView showGridLines="0" showRowColHeaders="0" workbookViewId="0"/>
  </sheetViews>
  <sheetFormatPr baseColWidth="10" defaultColWidth="9.140625" defaultRowHeight="15"/>
  <cols>
    <col min="1" max="1" width="2.7109375" customWidth="1"/>
    <col min="2" max="2" width="4.85546875" customWidth="1"/>
    <col min="3" max="4" width="26.42578125" customWidth="1"/>
    <col min="5" max="6" width="27" customWidth="1"/>
  </cols>
  <sheetData>
    <row r="1" spans="1:16" s="10" customFormat="1" ht="11.25" customHeight="1">
      <c r="A1" s="7"/>
      <c r="B1" s="7"/>
      <c r="C1" s="7"/>
      <c r="D1" s="8"/>
      <c r="E1" s="8"/>
      <c r="F1" s="9"/>
      <c r="G1" s="9"/>
      <c r="H1" s="9"/>
      <c r="I1" s="9"/>
      <c r="J1" s="9"/>
      <c r="K1" s="9"/>
      <c r="L1" s="9"/>
    </row>
    <row r="2" spans="1:16" s="10" customFormat="1" ht="5.25" customHeight="1">
      <c r="A2" s="7"/>
      <c r="B2" s="7"/>
      <c r="C2" s="7"/>
      <c r="D2" s="8"/>
      <c r="E2" s="8"/>
      <c r="F2" s="9"/>
      <c r="G2" s="9"/>
      <c r="H2" s="9"/>
      <c r="I2" s="9"/>
      <c r="J2" s="9"/>
      <c r="K2" s="9"/>
      <c r="L2" s="9"/>
    </row>
    <row r="3" spans="1:16" s="12" customFormat="1" ht="12.75" customHeight="1">
      <c r="A3" s="11"/>
      <c r="B3" s="1909" t="s">
        <v>306</v>
      </c>
      <c r="C3" s="1909"/>
      <c r="D3" s="1909"/>
      <c r="E3" s="1909"/>
      <c r="F3" s="1909"/>
      <c r="G3" s="1909"/>
      <c r="H3" s="1909"/>
      <c r="I3" s="1909"/>
      <c r="J3" s="1909"/>
      <c r="K3" s="1909"/>
      <c r="L3" s="269"/>
    </row>
    <row r="4" spans="1:16" s="10" customFormat="1" ht="5.25" customHeight="1">
      <c r="A4" s="7"/>
      <c r="B4" s="7"/>
      <c r="C4" s="7"/>
      <c r="D4" s="8"/>
      <c r="E4" s="8"/>
      <c r="F4" s="9"/>
      <c r="G4" s="9"/>
      <c r="H4" s="9"/>
      <c r="I4" s="9"/>
      <c r="J4" s="9"/>
      <c r="K4" s="9"/>
      <c r="L4" s="9"/>
      <c r="N4" s="7"/>
      <c r="O4" s="7"/>
      <c r="P4" s="7"/>
    </row>
    <row r="5" spans="1:16" s="6" customFormat="1" ht="15.75" customHeight="1">
      <c r="A5" s="13"/>
      <c r="B5" s="1187" t="s">
        <v>1011</v>
      </c>
    </row>
    <row r="6" spans="1:16" ht="11.25" customHeight="1"/>
    <row r="7" spans="1:16" s="3" customFormat="1" ht="22.5" customHeight="1">
      <c r="B7" s="1947" t="s">
        <v>1012</v>
      </c>
      <c r="C7" s="1947"/>
      <c r="D7" s="1947"/>
      <c r="E7" s="1947"/>
      <c r="F7" s="1947"/>
    </row>
    <row r="8" spans="1:16" s="3" customFormat="1" ht="11.25" customHeight="1">
      <c r="B8" s="1976"/>
      <c r="C8" s="1976"/>
      <c r="D8" s="1976"/>
      <c r="E8" s="1976"/>
      <c r="F8" s="1976"/>
    </row>
    <row r="9" spans="1:16" s="3" customFormat="1" ht="11.25" customHeight="1">
      <c r="B9" s="1976"/>
      <c r="C9" s="1976"/>
      <c r="D9" s="1976"/>
      <c r="E9" s="1976"/>
      <c r="F9" s="1976"/>
    </row>
    <row r="10" spans="1:16" s="3" customFormat="1" ht="11.25" customHeight="1">
      <c r="B10" s="1968" t="s">
        <v>26</v>
      </c>
      <c r="C10" s="1969"/>
      <c r="D10" s="203"/>
      <c r="E10" s="1497" t="s">
        <v>317</v>
      </c>
      <c r="F10" s="1497" t="s">
        <v>319</v>
      </c>
    </row>
    <row r="11" spans="1:16" s="3" customFormat="1" ht="11.25" customHeight="1">
      <c r="B11" s="2004"/>
      <c r="C11" s="2004"/>
      <c r="E11" s="1980" t="s">
        <v>1013</v>
      </c>
      <c r="F11" s="1981"/>
      <c r="I11" s="204"/>
      <c r="J11" s="205"/>
    </row>
    <row r="12" spans="1:16" s="3" customFormat="1" ht="11.25" customHeight="1">
      <c r="B12" s="2005" t="s">
        <v>310</v>
      </c>
      <c r="C12" s="2006"/>
      <c r="D12" s="261"/>
      <c r="E12" s="863" t="s">
        <v>1014</v>
      </c>
      <c r="F12" s="863" t="s">
        <v>983</v>
      </c>
      <c r="I12" s="204"/>
      <c r="J12" s="205"/>
    </row>
    <row r="13" spans="1:16" s="3" customFormat="1" ht="11.25" customHeight="1">
      <c r="B13" s="546">
        <v>1</v>
      </c>
      <c r="C13" s="2003" t="s">
        <v>1015</v>
      </c>
      <c r="D13" s="2003"/>
      <c r="E13" s="45"/>
      <c r="F13" s="45"/>
      <c r="I13" s="205"/>
      <c r="J13" s="205"/>
    </row>
    <row r="14" spans="1:16" s="3" customFormat="1" ht="11.25" customHeight="1">
      <c r="B14" s="208">
        <v>2</v>
      </c>
      <c r="C14" s="1947" t="s">
        <v>1016</v>
      </c>
      <c r="D14" s="1947"/>
      <c r="E14" s="45">
        <v>384.77293600199999</v>
      </c>
      <c r="F14" s="45">
        <v>-22.370519535</v>
      </c>
      <c r="I14" s="204"/>
      <c r="J14" s="205"/>
    </row>
    <row r="15" spans="1:16" s="3" customFormat="1" ht="11.25" customHeight="1">
      <c r="B15" s="208">
        <v>3</v>
      </c>
      <c r="C15" s="1999" t="s">
        <v>1017</v>
      </c>
      <c r="D15" s="1999"/>
      <c r="E15" s="45">
        <v>26.844623442</v>
      </c>
      <c r="F15" s="45">
        <v>-22.370519535</v>
      </c>
    </row>
    <row r="16" spans="1:16" s="3" customFormat="1" ht="11.25" customHeight="1">
      <c r="B16" s="208">
        <v>4</v>
      </c>
      <c r="C16" s="1999" t="s">
        <v>1018</v>
      </c>
      <c r="D16" s="1999"/>
      <c r="E16" s="45"/>
      <c r="F16" s="45"/>
    </row>
    <row r="17" spans="2:6" s="3" customFormat="1" ht="11.25" customHeight="1">
      <c r="B17" s="208">
        <v>5</v>
      </c>
      <c r="C17" s="1999" t="s">
        <v>1019</v>
      </c>
      <c r="D17" s="1999"/>
      <c r="E17" s="45">
        <v>357.92831255999999</v>
      </c>
      <c r="F17" s="45"/>
    </row>
    <row r="18" spans="2:6" s="3" customFormat="1" ht="11.25" customHeight="1">
      <c r="B18" s="208">
        <v>6</v>
      </c>
      <c r="C18" s="1999" t="s">
        <v>1020</v>
      </c>
      <c r="D18" s="1999"/>
      <c r="E18" s="45"/>
      <c r="F18" s="45"/>
    </row>
    <row r="19" spans="2:6" s="3" customFormat="1" ht="11.25" customHeight="1">
      <c r="B19" s="208">
        <v>7</v>
      </c>
      <c r="C19" s="1999" t="s">
        <v>1021</v>
      </c>
      <c r="D19" s="1999"/>
      <c r="E19" s="45"/>
      <c r="F19" s="45"/>
    </row>
    <row r="20" spans="2:6" s="3" customFormat="1" ht="11.25" customHeight="1">
      <c r="B20" s="864">
        <v>8</v>
      </c>
      <c r="C20" s="2000" t="s">
        <v>573</v>
      </c>
      <c r="D20" s="2000"/>
      <c r="E20" s="806">
        <v>384.77293600199999</v>
      </c>
      <c r="F20" s="806">
        <v>-22.370519535</v>
      </c>
    </row>
    <row r="21" spans="2:6" s="3" customFormat="1" ht="11.25" customHeight="1">
      <c r="B21" s="174"/>
      <c r="C21" s="280"/>
      <c r="D21" s="280"/>
      <c r="E21" s="175"/>
      <c r="F21" s="175"/>
    </row>
    <row r="22" spans="2:6" s="3" customFormat="1" ht="11.25" customHeight="1">
      <c r="B22" s="174"/>
      <c r="C22" s="280"/>
      <c r="D22" s="280"/>
      <c r="E22" s="175"/>
      <c r="F22" s="175"/>
    </row>
    <row r="23" spans="2:6" s="3" customFormat="1" ht="11.25" customHeight="1">
      <c r="B23" s="1968" t="s">
        <v>311</v>
      </c>
      <c r="C23" s="1969"/>
      <c r="D23" s="203"/>
      <c r="E23" s="1497" t="s">
        <v>317</v>
      </c>
      <c r="F23" s="1497" t="s">
        <v>319</v>
      </c>
    </row>
    <row r="24" spans="2:6" s="3" customFormat="1" ht="11.25" customHeight="1">
      <c r="B24" s="2004"/>
      <c r="C24" s="2004"/>
      <c r="E24" s="2001" t="s">
        <v>1013</v>
      </c>
      <c r="F24" s="2002"/>
    </row>
    <row r="25" spans="2:6" s="3" customFormat="1" ht="11.25" customHeight="1">
      <c r="B25" s="2005" t="s">
        <v>310</v>
      </c>
      <c r="C25" s="2006"/>
      <c r="D25" s="261"/>
      <c r="E25" s="863" t="s">
        <v>1014</v>
      </c>
      <c r="F25" s="863" t="s">
        <v>983</v>
      </c>
    </row>
    <row r="26" spans="2:6" s="3" customFormat="1" ht="11.25" customHeight="1">
      <c r="B26" s="546">
        <v>1</v>
      </c>
      <c r="C26" s="2003" t="s">
        <v>1015</v>
      </c>
      <c r="D26" s="2003"/>
      <c r="E26" s="45"/>
      <c r="F26" s="45"/>
    </row>
    <row r="27" spans="2:6" s="3" customFormat="1" ht="11.25" customHeight="1">
      <c r="B27" s="208">
        <v>2</v>
      </c>
      <c r="C27" s="1947" t="s">
        <v>1016</v>
      </c>
      <c r="D27" s="1947"/>
      <c r="E27" s="45">
        <v>314.69301171000001</v>
      </c>
      <c r="F27" s="45">
        <v>-23.31059346</v>
      </c>
    </row>
    <row r="28" spans="2:6" s="3" customFormat="1" ht="11.25" customHeight="1">
      <c r="B28" s="208">
        <v>3</v>
      </c>
      <c r="C28" s="1999" t="s">
        <v>1017</v>
      </c>
      <c r="D28" s="1999"/>
      <c r="E28" s="45">
        <v>27.972712152</v>
      </c>
      <c r="F28" s="45">
        <v>-23.31059346</v>
      </c>
    </row>
    <row r="29" spans="2:6" s="3" customFormat="1" ht="11.25" customHeight="1">
      <c r="B29" s="208">
        <v>4</v>
      </c>
      <c r="C29" s="1999" t="s">
        <v>1018</v>
      </c>
      <c r="D29" s="1999"/>
      <c r="E29" s="45"/>
      <c r="F29" s="45"/>
    </row>
    <row r="30" spans="2:6" s="3" customFormat="1" ht="11.25" customHeight="1">
      <c r="B30" s="208">
        <v>5</v>
      </c>
      <c r="C30" s="1999" t="s">
        <v>1019</v>
      </c>
      <c r="D30" s="1999"/>
      <c r="E30" s="45">
        <v>286.72029955799997</v>
      </c>
      <c r="F30" s="45"/>
    </row>
    <row r="31" spans="2:6" s="3" customFormat="1" ht="11.25" customHeight="1">
      <c r="B31" s="208">
        <v>6</v>
      </c>
      <c r="C31" s="1999" t="s">
        <v>1020</v>
      </c>
      <c r="D31" s="1999"/>
      <c r="E31" s="45"/>
      <c r="F31" s="45"/>
    </row>
    <row r="32" spans="2:6" s="3" customFormat="1" ht="11.25" customHeight="1">
      <c r="B32" s="208">
        <v>7</v>
      </c>
      <c r="C32" s="1999" t="s">
        <v>1021</v>
      </c>
      <c r="D32" s="1999"/>
      <c r="E32" s="45"/>
      <c r="F32" s="45"/>
    </row>
    <row r="33" spans="2:6" s="3" customFormat="1" ht="11.25" customHeight="1">
      <c r="B33" s="864">
        <v>8</v>
      </c>
      <c r="C33" s="2000" t="s">
        <v>573</v>
      </c>
      <c r="D33" s="2000"/>
      <c r="E33" s="806">
        <v>314.69301171000001</v>
      </c>
      <c r="F33" s="806">
        <v>-23.31059346</v>
      </c>
    </row>
    <row r="34" spans="2:6" s="3" customFormat="1" ht="11.25" customHeight="1">
      <c r="B34" s="271"/>
      <c r="C34" s="271"/>
      <c r="D34" s="271"/>
      <c r="E34" s="271"/>
      <c r="F34" s="271"/>
    </row>
    <row r="35" spans="2:6" s="3" customFormat="1" ht="11.25">
      <c r="B35" s="271"/>
      <c r="C35" s="271"/>
      <c r="D35" s="271"/>
      <c r="E35" s="271"/>
      <c r="F35" s="271"/>
    </row>
    <row r="36" spans="2:6" s="3" customFormat="1" ht="11.25">
      <c r="B36" s="271"/>
      <c r="C36" s="271"/>
      <c r="D36" s="271"/>
      <c r="E36" s="271"/>
      <c r="F36" s="271"/>
    </row>
    <row r="37" spans="2:6" s="3" customFormat="1" ht="11.25">
      <c r="B37" s="271"/>
      <c r="C37" s="271"/>
      <c r="D37" s="271"/>
      <c r="E37" s="271"/>
      <c r="F37" s="271"/>
    </row>
    <row r="38" spans="2:6" s="3" customFormat="1" ht="11.25">
      <c r="B38" s="271"/>
      <c r="C38" s="271"/>
      <c r="D38" s="271"/>
      <c r="E38" s="271"/>
      <c r="F38" s="271"/>
    </row>
    <row r="39" spans="2:6" s="3" customFormat="1" ht="11.25">
      <c r="B39" s="271"/>
      <c r="C39" s="176"/>
      <c r="D39" s="176"/>
      <c r="E39" s="176"/>
      <c r="F39" s="176"/>
    </row>
    <row r="40" spans="2:6" s="3" customFormat="1" ht="11.25"/>
  </sheetData>
  <mergeCells count="28">
    <mergeCell ref="B12:C12"/>
    <mergeCell ref="B25:C25"/>
    <mergeCell ref="C19:D19"/>
    <mergeCell ref="C20:D20"/>
    <mergeCell ref="C13:D13"/>
    <mergeCell ref="C14:D14"/>
    <mergeCell ref="C15:D15"/>
    <mergeCell ref="C16:D16"/>
    <mergeCell ref="C17:D17"/>
    <mergeCell ref="C18:D18"/>
    <mergeCell ref="B24:C24"/>
    <mergeCell ref="B23:C23"/>
    <mergeCell ref="B11:C11"/>
    <mergeCell ref="E11:F11"/>
    <mergeCell ref="B3:K3"/>
    <mergeCell ref="B7:F7"/>
    <mergeCell ref="B8:F8"/>
    <mergeCell ref="B9:F9"/>
    <mergeCell ref="B10:C10"/>
    <mergeCell ref="C30:D30"/>
    <mergeCell ref="C31:D31"/>
    <mergeCell ref="C32:D32"/>
    <mergeCell ref="C33:D33"/>
    <mergeCell ref="E24:F24"/>
    <mergeCell ref="C26:D26"/>
    <mergeCell ref="C27:D27"/>
    <mergeCell ref="C28:D28"/>
    <mergeCell ref="C29:D29"/>
  </mergeCells>
  <hyperlinks>
    <hyperlink ref="B3" location="Contents!A1" display="Back to index page" xr:uid="{B231615E-05FF-4BA2-900F-BB2D61F955E1}"/>
    <hyperlink ref="B3:K3" location="CONTENTS!A1" display="Back to contents page" xr:uid="{4B1A3B0D-7A5E-4DCD-830E-AEDC8B41AC01}"/>
  </hyperlinks>
  <pageMargins left="0.7" right="0.7" top="0.75" bottom="0.75" header="0.3" footer="0.3"/>
  <pageSetup paperSize="9" orientation="portrait"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88EEB-D554-4B93-BB34-441F4B201F24}">
  <sheetPr codeName="Ark24"/>
  <dimension ref="A1:W76"/>
  <sheetViews>
    <sheetView showGridLines="0" showRowColHeaders="0" workbookViewId="0"/>
  </sheetViews>
  <sheetFormatPr baseColWidth="10" defaultColWidth="9.140625" defaultRowHeight="15"/>
  <cols>
    <col min="1" max="1" width="2.7109375" customWidth="1"/>
    <col min="2" max="2" width="4.85546875" customWidth="1"/>
    <col min="3" max="3" width="24.85546875" customWidth="1"/>
    <col min="4" max="6" width="14.28515625" customWidth="1"/>
    <col min="7" max="7" width="0.7109375" customWidth="1"/>
    <col min="8" max="10" width="14.28515625" customWidth="1"/>
    <col min="11" max="11" width="0.7109375" customWidth="1"/>
    <col min="12" max="14" width="14.28515625" customWidth="1"/>
    <col min="15" max="15" width="0.7109375" customWidth="1"/>
    <col min="16" max="21" width="14.28515625" customWidth="1"/>
  </cols>
  <sheetData>
    <row r="1" spans="1:21" s="10" customFormat="1" ht="11.25" customHeight="1">
      <c r="A1" s="7"/>
      <c r="B1" s="7"/>
      <c r="C1" s="8"/>
      <c r="D1" s="8"/>
      <c r="E1" s="9"/>
      <c r="F1" s="9"/>
      <c r="G1" s="9"/>
      <c r="H1" s="9"/>
      <c r="I1" s="9"/>
      <c r="J1" s="9"/>
      <c r="K1" s="9"/>
    </row>
    <row r="2" spans="1:21" s="10" customFormat="1" ht="5.25" customHeight="1">
      <c r="A2" s="7"/>
      <c r="B2" s="7"/>
      <c r="C2" s="8"/>
      <c r="D2" s="8"/>
      <c r="E2" s="9"/>
      <c r="F2" s="9"/>
      <c r="G2" s="9"/>
      <c r="H2" s="9"/>
      <c r="I2" s="9"/>
      <c r="J2" s="9"/>
      <c r="K2" s="9"/>
    </row>
    <row r="3" spans="1:21" s="12" customFormat="1" ht="12.75" customHeight="1">
      <c r="A3" s="11"/>
      <c r="B3" s="269" t="s">
        <v>306</v>
      </c>
      <c r="C3" s="269"/>
      <c r="D3" s="269"/>
      <c r="E3" s="269"/>
      <c r="F3" s="269"/>
      <c r="G3" s="269"/>
      <c r="H3" s="269"/>
      <c r="I3" s="269"/>
      <c r="J3" s="269"/>
      <c r="K3" s="269"/>
    </row>
    <row r="4" spans="1:21" s="10" customFormat="1" ht="5.25" customHeight="1">
      <c r="A4" s="7"/>
      <c r="B4" s="7"/>
      <c r="C4" s="8"/>
      <c r="D4" s="8"/>
      <c r="E4" s="9"/>
      <c r="F4" s="9"/>
      <c r="G4" s="9"/>
      <c r="H4" s="9"/>
      <c r="I4" s="9"/>
      <c r="J4" s="9"/>
      <c r="K4" s="9"/>
      <c r="M4" s="7"/>
      <c r="N4" s="7"/>
      <c r="O4" s="7"/>
    </row>
    <row r="5" spans="1:21" s="6" customFormat="1" ht="15.75" customHeight="1">
      <c r="A5" s="13"/>
      <c r="B5" s="2007" t="s">
        <v>1022</v>
      </c>
      <c r="C5" s="2007"/>
      <c r="D5" s="2007"/>
      <c r="E5" s="1914"/>
      <c r="F5" s="1914"/>
      <c r="G5" s="1914"/>
      <c r="H5" s="1914"/>
      <c r="I5" s="1914"/>
      <c r="J5" s="1914"/>
      <c r="K5" s="1914"/>
      <c r="L5" s="1914"/>
    </row>
    <row r="6" spans="1:21" s="6" customFormat="1" ht="11.25" customHeight="1">
      <c r="A6" s="13"/>
      <c r="B6" s="14"/>
    </row>
    <row r="7" spans="1:21" ht="33.75" customHeight="1">
      <c r="B7" s="2008" t="s">
        <v>1023</v>
      </c>
      <c r="C7" s="2008"/>
      <c r="D7" s="2008"/>
      <c r="E7" s="2008"/>
      <c r="F7" s="2008"/>
      <c r="G7" s="2008"/>
      <c r="H7" s="2008"/>
      <c r="I7" s="2008"/>
      <c r="J7" s="2008"/>
      <c r="K7" s="2008"/>
      <c r="L7" s="2008"/>
      <c r="M7" s="2008"/>
      <c r="N7" s="2008"/>
      <c r="O7" s="2008"/>
      <c r="P7" s="2008"/>
      <c r="Q7" s="2008"/>
      <c r="R7" s="2008"/>
      <c r="S7" s="2008"/>
      <c r="T7" s="2008"/>
      <c r="U7" s="2008"/>
    </row>
    <row r="8" spans="1:21" ht="11.25" customHeight="1">
      <c r="B8" s="923"/>
      <c r="C8" s="923"/>
      <c r="D8" s="923"/>
      <c r="E8" s="923"/>
      <c r="F8" s="923"/>
      <c r="G8" s="923"/>
      <c r="H8" s="923"/>
      <c r="I8" s="923"/>
      <c r="J8" s="923"/>
      <c r="K8" s="923"/>
      <c r="L8" s="923"/>
      <c r="M8" s="923"/>
      <c r="N8" s="923"/>
      <c r="O8" s="923"/>
      <c r="P8" s="923"/>
      <c r="Q8" s="923"/>
      <c r="R8" s="923"/>
      <c r="S8" s="923"/>
      <c r="T8" s="923"/>
      <c r="U8" s="923"/>
    </row>
    <row r="9" spans="1:21" ht="11.25" customHeight="1"/>
    <row r="10" spans="1:21" s="169" customFormat="1" ht="11.25" customHeight="1">
      <c r="B10" s="827" t="s">
        <v>26</v>
      </c>
      <c r="C10" s="792"/>
      <c r="D10" s="696" t="s">
        <v>317</v>
      </c>
      <c r="E10" s="696" t="s">
        <v>319</v>
      </c>
      <c r="F10" s="696" t="s">
        <v>321</v>
      </c>
      <c r="G10" s="696"/>
      <c r="H10" s="696" t="s">
        <v>323</v>
      </c>
      <c r="I10" s="696" t="s">
        <v>328</v>
      </c>
      <c r="J10" s="696" t="s">
        <v>335</v>
      </c>
      <c r="K10" s="696"/>
      <c r="L10" s="696" t="s">
        <v>337</v>
      </c>
      <c r="M10" s="696" t="s">
        <v>342</v>
      </c>
      <c r="N10" s="696" t="s">
        <v>348</v>
      </c>
      <c r="O10" s="696"/>
      <c r="P10" s="696" t="s">
        <v>371</v>
      </c>
      <c r="Q10" s="696" t="s">
        <v>395</v>
      </c>
      <c r="R10" s="696" t="s">
        <v>918</v>
      </c>
      <c r="S10" s="696" t="s">
        <v>1024</v>
      </c>
      <c r="T10" s="696" t="s">
        <v>1025</v>
      </c>
      <c r="U10" s="696" t="s">
        <v>1026</v>
      </c>
    </row>
    <row r="11" spans="1:21" s="3" customFormat="1" ht="11.25" customHeight="1">
      <c r="B11" s="279"/>
      <c r="C11" s="279"/>
      <c r="K11" s="242"/>
      <c r="L11" s="1978" t="s">
        <v>1027</v>
      </c>
      <c r="M11" s="2010"/>
      <c r="N11" s="2010"/>
      <c r="O11" s="2010"/>
      <c r="P11" s="2010"/>
      <c r="Q11" s="2010"/>
      <c r="R11" s="2010"/>
      <c r="S11" s="1988"/>
    </row>
    <row r="12" spans="1:21" s="3" customFormat="1" ht="11.25" customHeight="1">
      <c r="B12" s="279"/>
      <c r="C12" s="279"/>
      <c r="D12" s="170"/>
      <c r="E12" s="170"/>
      <c r="F12" s="170"/>
      <c r="G12" s="170"/>
      <c r="H12" s="170"/>
      <c r="I12" s="170"/>
      <c r="J12" s="170"/>
      <c r="K12" s="242"/>
      <c r="O12" s="171"/>
      <c r="P12" s="1988" t="s">
        <v>1028</v>
      </c>
      <c r="Q12" s="1988"/>
      <c r="R12" s="1988"/>
      <c r="S12" s="1988"/>
      <c r="T12" s="242"/>
      <c r="U12" s="242"/>
    </row>
    <row r="13" spans="1:21" s="3" customFormat="1" ht="11.25" customHeight="1">
      <c r="B13" s="279"/>
      <c r="C13" s="279"/>
      <c r="D13" s="2012" t="s">
        <v>919</v>
      </c>
      <c r="E13" s="2012"/>
      <c r="F13" s="2012"/>
      <c r="G13" s="2012"/>
      <c r="H13" s="2012"/>
      <c r="I13" s="2012"/>
      <c r="J13" s="2012"/>
      <c r="K13" s="242"/>
      <c r="L13" s="1988" t="s">
        <v>1029</v>
      </c>
      <c r="M13" s="1988"/>
      <c r="N13" s="1988"/>
      <c r="O13" s="171"/>
      <c r="P13" s="1988" t="s">
        <v>1030</v>
      </c>
      <c r="Q13" s="1988"/>
      <c r="R13" s="1988"/>
      <c r="S13" s="1988"/>
      <c r="T13" s="1988" t="s">
        <v>1031</v>
      </c>
      <c r="U13" s="1988"/>
    </row>
    <row r="14" spans="1:21" s="3" customFormat="1" ht="11.25" customHeight="1">
      <c r="B14" s="279"/>
      <c r="C14" s="279"/>
      <c r="D14" s="1965" t="s">
        <v>920</v>
      </c>
      <c r="E14" s="1965"/>
      <c r="F14" s="1965"/>
      <c r="G14" s="547"/>
      <c r="H14" s="1965" t="s">
        <v>921</v>
      </c>
      <c r="I14" s="1965"/>
      <c r="J14" s="1965"/>
      <c r="K14" s="242"/>
      <c r="L14" s="2011" t="s">
        <v>1032</v>
      </c>
      <c r="M14" s="2011"/>
      <c r="N14" s="2011"/>
      <c r="O14" s="242"/>
      <c r="P14" s="1928" t="s">
        <v>1033</v>
      </c>
      <c r="Q14" s="1928"/>
      <c r="R14" s="1928"/>
      <c r="S14" s="1988"/>
      <c r="T14" s="1928" t="s">
        <v>1034</v>
      </c>
      <c r="U14" s="1928"/>
    </row>
    <row r="15" spans="1:21" s="3" customFormat="1" ht="11.25" customHeight="1">
      <c r="B15" s="279"/>
      <c r="C15" s="279"/>
      <c r="D15" s="85"/>
      <c r="E15" s="456"/>
      <c r="F15" s="70"/>
      <c r="G15" s="70"/>
      <c r="H15" s="70"/>
      <c r="I15" s="70"/>
      <c r="J15" s="70"/>
      <c r="K15" s="70"/>
      <c r="L15" s="70"/>
      <c r="M15" s="70"/>
      <c r="N15" s="70"/>
      <c r="O15" s="70"/>
      <c r="P15" s="70"/>
      <c r="Q15" s="70"/>
      <c r="R15" s="70"/>
      <c r="S15" s="70" t="s">
        <v>986</v>
      </c>
      <c r="T15" s="70" t="s">
        <v>1035</v>
      </c>
      <c r="U15" s="70" t="s">
        <v>1036</v>
      </c>
    </row>
    <row r="16" spans="1:21" s="3" customFormat="1" ht="11.25" customHeight="1">
      <c r="B16" s="2009" t="s">
        <v>310</v>
      </c>
      <c r="C16" s="1992"/>
      <c r="D16" s="1255"/>
      <c r="E16" s="1218" t="s">
        <v>1037</v>
      </c>
      <c r="F16" s="1218" t="s">
        <v>1038</v>
      </c>
      <c r="G16" s="1218"/>
      <c r="H16" s="1218"/>
      <c r="I16" s="1218" t="s">
        <v>1038</v>
      </c>
      <c r="J16" s="1218" t="s">
        <v>1039</v>
      </c>
      <c r="K16" s="1218"/>
      <c r="L16" s="1218"/>
      <c r="M16" s="1218" t="s">
        <v>1037</v>
      </c>
      <c r="N16" s="1218" t="s">
        <v>1038</v>
      </c>
      <c r="O16" s="1218"/>
      <c r="P16" s="1218"/>
      <c r="Q16" s="1218" t="s">
        <v>1038</v>
      </c>
      <c r="R16" s="1218" t="s">
        <v>1039</v>
      </c>
      <c r="S16" s="1218" t="s">
        <v>1040</v>
      </c>
      <c r="T16" s="1218" t="s">
        <v>1041</v>
      </c>
      <c r="U16" s="1218" t="s">
        <v>1041</v>
      </c>
    </row>
    <row r="17" spans="2:23" s="3" customFormat="1" ht="11.25" customHeight="1">
      <c r="B17" s="501" t="s">
        <v>896</v>
      </c>
      <c r="C17" s="276" t="s">
        <v>1042</v>
      </c>
      <c r="D17" s="85"/>
      <c r="E17" s="70"/>
      <c r="F17" s="70"/>
      <c r="G17" s="70"/>
      <c r="H17" s="70"/>
      <c r="I17" s="70"/>
      <c r="J17" s="70"/>
      <c r="K17" s="70"/>
      <c r="L17" s="70"/>
      <c r="M17" s="70"/>
      <c r="N17" s="70"/>
      <c r="O17" s="70"/>
      <c r="P17" s="70"/>
      <c r="Q17" s="70"/>
      <c r="R17" s="70"/>
      <c r="S17" s="70"/>
      <c r="T17" s="70"/>
      <c r="U17" s="70"/>
      <c r="V17" s="39"/>
      <c r="W17" s="29"/>
    </row>
    <row r="18" spans="2:23" s="3" customFormat="1" ht="11.25" customHeight="1">
      <c r="B18" s="501"/>
      <c r="C18" s="365" t="s">
        <v>1043</v>
      </c>
      <c r="D18" s="633">
        <v>316385.31665499997</v>
      </c>
      <c r="E18" s="633">
        <v>316385.31665499997</v>
      </c>
      <c r="F18" s="633"/>
      <c r="G18" s="633"/>
      <c r="H18" s="633"/>
      <c r="I18" s="45"/>
      <c r="J18" s="45"/>
      <c r="K18" s="45"/>
      <c r="L18" s="45"/>
      <c r="M18" s="45"/>
      <c r="N18" s="45"/>
      <c r="O18" s="45"/>
      <c r="P18" s="45"/>
      <c r="Q18" s="45"/>
      <c r="R18" s="45"/>
      <c r="S18" s="45"/>
      <c r="T18" s="45"/>
      <c r="U18" s="45"/>
      <c r="V18" s="39"/>
      <c r="W18" s="29"/>
    </row>
    <row r="19" spans="2:23" s="106" customFormat="1" ht="11.25" customHeight="1">
      <c r="B19" s="502" t="s">
        <v>898</v>
      </c>
      <c r="C19" s="280" t="s">
        <v>899</v>
      </c>
      <c r="D19" s="634">
        <v>2119137.5428929999</v>
      </c>
      <c r="E19" s="634">
        <v>1928038.225049</v>
      </c>
      <c r="F19" s="634">
        <v>148746.068428</v>
      </c>
      <c r="G19" s="634"/>
      <c r="H19" s="634">
        <v>26801.287753000001</v>
      </c>
      <c r="I19" s="367"/>
      <c r="J19" s="367">
        <v>26733.630002999998</v>
      </c>
      <c r="K19" s="367"/>
      <c r="L19" s="367">
        <v>-1657.4128330000001</v>
      </c>
      <c r="M19" s="367">
        <v>-729.68225199999995</v>
      </c>
      <c r="N19" s="367">
        <v>-927.73058100000003</v>
      </c>
      <c r="O19" s="367"/>
      <c r="P19" s="367">
        <v>-6384.6954679999999</v>
      </c>
      <c r="Q19" s="367"/>
      <c r="R19" s="367">
        <v>-6384.6954679999999</v>
      </c>
      <c r="S19" s="367"/>
      <c r="T19" s="367">
        <v>1692218.94144</v>
      </c>
      <c r="U19" s="367">
        <v>16695.979858999999</v>
      </c>
    </row>
    <row r="20" spans="2:23" s="3" customFormat="1" ht="11.25" customHeight="1">
      <c r="B20" s="501" t="s">
        <v>900</v>
      </c>
      <c r="C20" s="332" t="s">
        <v>901</v>
      </c>
      <c r="D20" s="633">
        <v>26521.766370000001</v>
      </c>
      <c r="E20" s="633">
        <v>26521.766370000001</v>
      </c>
      <c r="F20" s="633"/>
      <c r="G20" s="633"/>
      <c r="H20" s="633"/>
      <c r="I20" s="45"/>
      <c r="J20" s="45"/>
      <c r="K20" s="45"/>
      <c r="L20" s="45"/>
      <c r="M20" s="45"/>
      <c r="N20" s="45"/>
      <c r="O20" s="45"/>
      <c r="P20" s="45"/>
      <c r="Q20" s="45"/>
      <c r="R20" s="45"/>
      <c r="S20" s="172"/>
      <c r="T20" s="45"/>
      <c r="U20" s="45"/>
    </row>
    <row r="21" spans="2:23" s="3" customFormat="1" ht="11.25" customHeight="1">
      <c r="B21" s="501" t="s">
        <v>902</v>
      </c>
      <c r="C21" s="332" t="s">
        <v>903</v>
      </c>
      <c r="D21" s="633">
        <v>2743.7400419999999</v>
      </c>
      <c r="E21" s="633">
        <v>2721.6180220000001</v>
      </c>
      <c r="F21" s="633">
        <v>22.122019999999999</v>
      </c>
      <c r="G21" s="633"/>
      <c r="H21" s="633"/>
      <c r="I21" s="45"/>
      <c r="J21" s="45"/>
      <c r="K21" s="45"/>
      <c r="L21" s="45"/>
      <c r="M21" s="45"/>
      <c r="N21" s="45"/>
      <c r="O21" s="45"/>
      <c r="P21" s="45"/>
      <c r="Q21" s="45"/>
      <c r="R21" s="45"/>
      <c r="S21" s="172"/>
      <c r="T21" s="45">
        <v>1135.380003</v>
      </c>
      <c r="U21" s="45"/>
    </row>
    <row r="22" spans="2:23" s="3" customFormat="1" ht="11.25" customHeight="1">
      <c r="B22" s="501" t="s">
        <v>904</v>
      </c>
      <c r="C22" s="332" t="s">
        <v>905</v>
      </c>
      <c r="D22" s="633">
        <v>89036.682492000007</v>
      </c>
      <c r="E22" s="633">
        <v>88855.889102000001</v>
      </c>
      <c r="F22" s="633">
        <v>13.960190000000001</v>
      </c>
      <c r="G22" s="633"/>
      <c r="H22" s="633"/>
      <c r="I22" s="45"/>
      <c r="J22" s="45"/>
      <c r="K22" s="45"/>
      <c r="L22" s="45"/>
      <c r="M22" s="45"/>
      <c r="N22" s="45"/>
      <c r="O22" s="45"/>
      <c r="P22" s="45"/>
      <c r="Q22" s="45"/>
      <c r="R22" s="45"/>
      <c r="S22" s="172"/>
      <c r="T22" s="45">
        <v>168.3931</v>
      </c>
      <c r="U22" s="45"/>
    </row>
    <row r="23" spans="2:23" s="3" customFormat="1" ht="11.25" customHeight="1">
      <c r="B23" s="501" t="s">
        <v>906</v>
      </c>
      <c r="C23" s="332" t="s">
        <v>907</v>
      </c>
      <c r="D23" s="633">
        <v>91406.968252000006</v>
      </c>
      <c r="E23" s="633">
        <v>89779.730939999994</v>
      </c>
      <c r="F23" s="633">
        <v>1627.237312</v>
      </c>
      <c r="G23" s="633"/>
      <c r="H23" s="633">
        <v>491.03095100000002</v>
      </c>
      <c r="I23" s="45"/>
      <c r="J23" s="45">
        <v>491.03095100000002</v>
      </c>
      <c r="K23" s="45"/>
      <c r="L23" s="45">
        <v>-14.590805</v>
      </c>
      <c r="M23" s="45">
        <v>-3.928245</v>
      </c>
      <c r="N23" s="45">
        <v>-10.662559999999999</v>
      </c>
      <c r="O23" s="45"/>
      <c r="P23" s="45">
        <v>-7.6536739999999996</v>
      </c>
      <c r="Q23" s="45"/>
      <c r="R23" s="45">
        <v>-7.6536739999999996</v>
      </c>
      <c r="S23" s="172"/>
      <c r="T23" s="45">
        <v>7052.4080389999999</v>
      </c>
      <c r="U23" s="45">
        <v>479.56911500000001</v>
      </c>
    </row>
    <row r="24" spans="2:23" s="3" customFormat="1" ht="11.25" customHeight="1">
      <c r="B24" s="501" t="s">
        <v>908</v>
      </c>
      <c r="C24" s="332" t="s">
        <v>909</v>
      </c>
      <c r="D24" s="633">
        <v>838045.50990099995</v>
      </c>
      <c r="E24" s="633">
        <v>744115.624465</v>
      </c>
      <c r="F24" s="633">
        <v>93637.910096000007</v>
      </c>
      <c r="G24" s="633"/>
      <c r="H24" s="633">
        <v>20590.975903999999</v>
      </c>
      <c r="I24" s="45"/>
      <c r="J24" s="45">
        <v>20583.403773999999</v>
      </c>
      <c r="K24" s="45"/>
      <c r="L24" s="45">
        <v>-1170.228355</v>
      </c>
      <c r="M24" s="45">
        <v>-566.37244799999996</v>
      </c>
      <c r="N24" s="45">
        <v>-603.855907</v>
      </c>
      <c r="O24" s="45"/>
      <c r="P24" s="45">
        <v>-5480.5540369999999</v>
      </c>
      <c r="Q24" s="45"/>
      <c r="R24" s="45">
        <v>-5480.5540369999999</v>
      </c>
      <c r="S24" s="172"/>
      <c r="T24" s="45">
        <v>667513.28305500001</v>
      </c>
      <c r="U24" s="45">
        <v>12024.128429</v>
      </c>
    </row>
    <row r="25" spans="2:23" s="368" customFormat="1" ht="11.25" customHeight="1">
      <c r="B25" s="501" t="s">
        <v>910</v>
      </c>
      <c r="C25" s="369" t="s">
        <v>943</v>
      </c>
      <c r="D25" s="1039">
        <v>242328.12363799999</v>
      </c>
      <c r="E25" s="1039">
        <v>202451.29928199999</v>
      </c>
      <c r="F25" s="1039">
        <v>39760.642266000003</v>
      </c>
      <c r="G25" s="1039"/>
      <c r="H25" s="1039">
        <v>5837.5799809999999</v>
      </c>
      <c r="I25" s="371"/>
      <c r="J25" s="371">
        <v>5830.0078510000003</v>
      </c>
      <c r="K25" s="371"/>
      <c r="L25" s="371">
        <v>-625.30550500000004</v>
      </c>
      <c r="M25" s="371">
        <v>-218.70835099999999</v>
      </c>
      <c r="N25" s="371">
        <v>-406.59715399999999</v>
      </c>
      <c r="O25" s="371"/>
      <c r="P25" s="371">
        <v>-1575.650965</v>
      </c>
      <c r="Q25" s="371"/>
      <c r="R25" s="371">
        <v>-1575.650965</v>
      </c>
      <c r="S25" s="372"/>
      <c r="T25" s="371">
        <v>203305.50847599999</v>
      </c>
      <c r="U25" s="371">
        <v>3580.248822</v>
      </c>
    </row>
    <row r="26" spans="2:23" s="3" customFormat="1" ht="11.25" customHeight="1">
      <c r="B26" s="501" t="s">
        <v>912</v>
      </c>
      <c r="C26" s="332" t="s">
        <v>911</v>
      </c>
      <c r="D26" s="633">
        <v>1071382.8758370001</v>
      </c>
      <c r="E26" s="633">
        <v>976043.59615</v>
      </c>
      <c r="F26" s="633">
        <v>53444.838811000001</v>
      </c>
      <c r="G26" s="633"/>
      <c r="H26" s="633">
        <v>5718.9892030000001</v>
      </c>
      <c r="I26" s="45"/>
      <c r="J26" s="45">
        <v>5658.9035830000003</v>
      </c>
      <c r="K26" s="45"/>
      <c r="L26" s="45">
        <v>-472.04460799999998</v>
      </c>
      <c r="M26" s="45">
        <v>-158.933785</v>
      </c>
      <c r="N26" s="45">
        <v>-313.11082299999998</v>
      </c>
      <c r="O26" s="45"/>
      <c r="P26" s="45">
        <v>-896.23913300000004</v>
      </c>
      <c r="Q26" s="45"/>
      <c r="R26" s="45">
        <v>-896.23913300000004</v>
      </c>
      <c r="S26" s="172"/>
      <c r="T26" s="45">
        <v>1016349.4772429999</v>
      </c>
      <c r="U26" s="45">
        <v>4192.2823150000004</v>
      </c>
      <c r="V26" s="633"/>
      <c r="W26" s="633"/>
    </row>
    <row r="27" spans="2:23" s="106" customFormat="1" ht="11.25" customHeight="1">
      <c r="B27" s="502" t="s">
        <v>914</v>
      </c>
      <c r="C27" s="280" t="s">
        <v>944</v>
      </c>
      <c r="D27" s="634">
        <v>365872.28771200002</v>
      </c>
      <c r="E27" s="634">
        <v>197449.704734</v>
      </c>
      <c r="F27" s="634"/>
      <c r="G27" s="634"/>
      <c r="H27" s="634"/>
      <c r="I27" s="367"/>
      <c r="J27" s="367"/>
      <c r="K27" s="367"/>
      <c r="L27" s="367">
        <v>-2.1520440000000001</v>
      </c>
      <c r="M27" s="367">
        <v>-2.1520440000000001</v>
      </c>
      <c r="N27" s="367"/>
      <c r="O27" s="367"/>
      <c r="P27" s="367"/>
      <c r="Q27" s="367"/>
      <c r="R27" s="367"/>
      <c r="S27" s="373"/>
      <c r="T27" s="367"/>
      <c r="U27" s="367"/>
      <c r="V27" s="634"/>
    </row>
    <row r="28" spans="2:23" s="3" customFormat="1" ht="11.25" customHeight="1">
      <c r="B28" s="501" t="s">
        <v>945</v>
      </c>
      <c r="C28" s="332" t="s">
        <v>901</v>
      </c>
      <c r="D28" s="227">
        <v>121511.891823</v>
      </c>
      <c r="E28" s="45">
        <v>114.69364299999999</v>
      </c>
      <c r="F28" s="45"/>
      <c r="G28" s="45"/>
      <c r="H28" s="45"/>
      <c r="I28" s="45"/>
      <c r="J28" s="45"/>
      <c r="K28" s="45"/>
      <c r="L28" s="45"/>
      <c r="M28" s="45"/>
      <c r="N28" s="45"/>
      <c r="O28" s="45"/>
      <c r="P28" s="45"/>
      <c r="Q28" s="45"/>
      <c r="R28" s="45"/>
      <c r="S28" s="172"/>
      <c r="T28" s="45"/>
      <c r="U28" s="45"/>
    </row>
    <row r="29" spans="2:23" s="3" customFormat="1" ht="11.25" customHeight="1">
      <c r="B29" s="501" t="s">
        <v>946</v>
      </c>
      <c r="C29" s="332" t="s">
        <v>903</v>
      </c>
      <c r="D29" s="227">
        <v>55736.038779000002</v>
      </c>
      <c r="E29" s="45">
        <v>42606.584815000002</v>
      </c>
      <c r="F29" s="45"/>
      <c r="G29" s="45"/>
      <c r="H29" s="45"/>
      <c r="I29" s="45"/>
      <c r="J29" s="45"/>
      <c r="K29" s="45"/>
      <c r="L29" s="45">
        <v>-0.77849400000000002</v>
      </c>
      <c r="M29" s="45">
        <v>-0.77849400000000002</v>
      </c>
      <c r="N29" s="45"/>
      <c r="O29" s="45"/>
      <c r="P29" s="45"/>
      <c r="Q29" s="45"/>
      <c r="R29" s="45"/>
      <c r="S29" s="172"/>
      <c r="T29" s="45"/>
      <c r="U29" s="45"/>
    </row>
    <row r="30" spans="2:23" s="3" customFormat="1" ht="11.25" customHeight="1">
      <c r="B30" s="501" t="s">
        <v>947</v>
      </c>
      <c r="C30" s="332" t="s">
        <v>905</v>
      </c>
      <c r="D30" s="227">
        <v>178920.114519</v>
      </c>
      <c r="E30" s="45">
        <v>145417.74509499999</v>
      </c>
      <c r="F30" s="45"/>
      <c r="G30" s="45"/>
      <c r="H30" s="45"/>
      <c r="I30" s="45"/>
      <c r="J30" s="45"/>
      <c r="K30" s="45"/>
      <c r="L30" s="45"/>
      <c r="M30" s="45"/>
      <c r="N30" s="45"/>
      <c r="O30" s="45"/>
      <c r="P30" s="45"/>
      <c r="Q30" s="45"/>
      <c r="R30" s="45"/>
      <c r="S30" s="172"/>
      <c r="T30" s="45"/>
      <c r="U30" s="45"/>
    </row>
    <row r="31" spans="2:23" s="3" customFormat="1" ht="11.25" customHeight="1">
      <c r="B31" s="501" t="s">
        <v>948</v>
      </c>
      <c r="C31" s="332" t="s">
        <v>907</v>
      </c>
      <c r="D31" s="227">
        <v>25.931906000000001</v>
      </c>
      <c r="E31" s="45">
        <v>15.972550999999999</v>
      </c>
      <c r="F31" s="45"/>
      <c r="G31" s="45"/>
      <c r="H31" s="45"/>
      <c r="I31" s="45"/>
      <c r="J31" s="45"/>
      <c r="K31" s="45"/>
      <c r="L31" s="45"/>
      <c r="M31" s="45"/>
      <c r="N31" s="45"/>
      <c r="O31" s="45"/>
      <c r="P31" s="45"/>
      <c r="Q31" s="45"/>
      <c r="R31" s="45"/>
      <c r="S31" s="172"/>
      <c r="T31" s="45"/>
      <c r="U31" s="45"/>
    </row>
    <row r="32" spans="2:23" s="3" customFormat="1" ht="11.25" customHeight="1">
      <c r="B32" s="501" t="s">
        <v>949</v>
      </c>
      <c r="C32" s="332" t="s">
        <v>909</v>
      </c>
      <c r="D32" s="227">
        <v>9678.310684</v>
      </c>
      <c r="E32" s="45">
        <v>9294.7086290000007</v>
      </c>
      <c r="F32" s="45"/>
      <c r="G32" s="45"/>
      <c r="H32" s="45"/>
      <c r="I32" s="45"/>
      <c r="J32" s="45"/>
      <c r="K32" s="45"/>
      <c r="L32" s="45">
        <v>-1.2795939999999999</v>
      </c>
      <c r="M32" s="45">
        <v>-1.2795939999999999</v>
      </c>
      <c r="N32" s="45"/>
      <c r="O32" s="45"/>
      <c r="P32" s="45"/>
      <c r="Q32" s="45"/>
      <c r="R32" s="45"/>
      <c r="S32" s="172"/>
      <c r="T32" s="45"/>
      <c r="U32" s="45"/>
    </row>
    <row r="33" spans="2:21" s="106" customFormat="1" ht="11.25" customHeight="1">
      <c r="B33" s="502" t="s">
        <v>950</v>
      </c>
      <c r="C33" s="280" t="s">
        <v>951</v>
      </c>
      <c r="D33" s="366">
        <v>832569.36519599997</v>
      </c>
      <c r="E33" s="367">
        <v>792812.06671899999</v>
      </c>
      <c r="F33" s="367">
        <v>39757.298476999997</v>
      </c>
      <c r="G33" s="367"/>
      <c r="H33" s="367">
        <v>3181.1967760000002</v>
      </c>
      <c r="I33" s="367"/>
      <c r="J33" s="367">
        <v>3181.1967760000002</v>
      </c>
      <c r="K33" s="367"/>
      <c r="L33" s="367">
        <v>-485.21535399999999</v>
      </c>
      <c r="M33" s="367">
        <v>-252.066968</v>
      </c>
      <c r="N33" s="367">
        <v>-233.14838599999999</v>
      </c>
      <c r="O33" s="367"/>
      <c r="P33" s="367">
        <v>-244.47281000000001</v>
      </c>
      <c r="Q33" s="367"/>
      <c r="R33" s="367">
        <v>-244.47281000000001</v>
      </c>
      <c r="S33" s="374"/>
      <c r="T33" s="367">
        <v>280482.82154099998</v>
      </c>
      <c r="U33" s="367">
        <v>1249.1646089999999</v>
      </c>
    </row>
    <row r="34" spans="2:21" s="3" customFormat="1" ht="11.25" customHeight="1">
      <c r="B34" s="501" t="s">
        <v>952</v>
      </c>
      <c r="C34" s="332" t="s">
        <v>901</v>
      </c>
      <c r="D34" s="227"/>
      <c r="E34" s="45"/>
      <c r="F34" s="45"/>
      <c r="G34" s="45"/>
      <c r="H34" s="45"/>
      <c r="I34" s="45"/>
      <c r="J34" s="45"/>
      <c r="K34" s="45"/>
      <c r="L34" s="45"/>
      <c r="M34" s="45"/>
      <c r="N34" s="45"/>
      <c r="O34" s="45"/>
      <c r="P34" s="45"/>
      <c r="Q34" s="45"/>
      <c r="R34" s="45"/>
      <c r="S34" s="375"/>
      <c r="T34" s="45"/>
      <c r="U34" s="45"/>
    </row>
    <row r="35" spans="2:21" s="3" customFormat="1" ht="11.25" customHeight="1">
      <c r="B35" s="501" t="s">
        <v>953</v>
      </c>
      <c r="C35" s="332" t="s">
        <v>903</v>
      </c>
      <c r="D35" s="227">
        <v>11891.873119</v>
      </c>
      <c r="E35" s="45">
        <v>11891.828119</v>
      </c>
      <c r="F35" s="45"/>
      <c r="G35" s="45"/>
      <c r="H35" s="45"/>
      <c r="I35" s="45"/>
      <c r="J35" s="45"/>
      <c r="K35" s="45"/>
      <c r="L35" s="45"/>
      <c r="M35" s="45"/>
      <c r="N35" s="45"/>
      <c r="O35" s="45"/>
      <c r="P35" s="45"/>
      <c r="Q35" s="45"/>
      <c r="R35" s="45"/>
      <c r="S35" s="375"/>
      <c r="T35" s="45">
        <v>31.475860000000001</v>
      </c>
      <c r="U35" s="45"/>
    </row>
    <row r="36" spans="2:21" s="3" customFormat="1" ht="11.25" customHeight="1">
      <c r="B36" s="501" t="s">
        <v>954</v>
      </c>
      <c r="C36" s="332" t="s">
        <v>905</v>
      </c>
      <c r="D36" s="227">
        <v>47065.469584999999</v>
      </c>
      <c r="E36" s="45">
        <v>46796.705307999997</v>
      </c>
      <c r="F36" s="45">
        <v>268.76427699999999</v>
      </c>
      <c r="G36" s="45"/>
      <c r="H36" s="45"/>
      <c r="I36" s="45"/>
      <c r="J36" s="45"/>
      <c r="K36" s="45"/>
      <c r="L36" s="45">
        <v>-3.1706720000000002</v>
      </c>
      <c r="M36" s="45">
        <v>-2.7620119999999999</v>
      </c>
      <c r="N36" s="45"/>
      <c r="O36" s="45"/>
      <c r="P36" s="45"/>
      <c r="Q36" s="45"/>
      <c r="R36" s="45"/>
      <c r="S36" s="375"/>
      <c r="T36" s="45">
        <v>658.64648699999998</v>
      </c>
      <c r="U36" s="45"/>
    </row>
    <row r="37" spans="2:21" s="3" customFormat="1" ht="11.25" customHeight="1">
      <c r="B37" s="501" t="s">
        <v>955</v>
      </c>
      <c r="C37" s="332" t="s">
        <v>907</v>
      </c>
      <c r="D37" s="227">
        <v>9782.7663539999994</v>
      </c>
      <c r="E37" s="45">
        <v>8869.8463549999997</v>
      </c>
      <c r="F37" s="45">
        <v>912.91999899999996</v>
      </c>
      <c r="G37" s="45"/>
      <c r="H37" s="45">
        <v>6.9455470000000004</v>
      </c>
      <c r="I37" s="45"/>
      <c r="J37" s="45">
        <v>6.9455470000000004</v>
      </c>
      <c r="K37" s="45"/>
      <c r="L37" s="45">
        <v>-4.507574</v>
      </c>
      <c r="M37" s="45">
        <v>-2.1551749999999998</v>
      </c>
      <c r="N37" s="45">
        <v>-2.3523990000000001</v>
      </c>
      <c r="O37" s="45"/>
      <c r="P37" s="45">
        <v>-0.76532900000000004</v>
      </c>
      <c r="Q37" s="45"/>
      <c r="R37" s="45">
        <v>-0.76532900000000004</v>
      </c>
      <c r="S37" s="375"/>
      <c r="T37" s="45">
        <v>3651.2043749999998</v>
      </c>
      <c r="U37" s="45"/>
    </row>
    <row r="38" spans="2:21" s="3" customFormat="1" ht="11.25" customHeight="1">
      <c r="B38" s="501" t="s">
        <v>956</v>
      </c>
      <c r="C38" s="332" t="s">
        <v>909</v>
      </c>
      <c r="D38" s="227">
        <v>490561.13447699999</v>
      </c>
      <c r="E38" s="45">
        <v>457936.121957</v>
      </c>
      <c r="F38" s="45">
        <v>32625.01252</v>
      </c>
      <c r="G38" s="45"/>
      <c r="H38" s="45">
        <v>2911.292649</v>
      </c>
      <c r="I38" s="45"/>
      <c r="J38" s="45">
        <v>2911.292649</v>
      </c>
      <c r="K38" s="45"/>
      <c r="L38" s="45">
        <v>-436.87421999999998</v>
      </c>
      <c r="M38" s="45">
        <v>-233.46207799999999</v>
      </c>
      <c r="N38" s="45">
        <v>-203.41214199999999</v>
      </c>
      <c r="O38" s="45"/>
      <c r="P38" s="45">
        <v>-240.03979200000001</v>
      </c>
      <c r="Q38" s="45"/>
      <c r="R38" s="45">
        <v>-240.03979200000001</v>
      </c>
      <c r="S38" s="375"/>
      <c r="T38" s="45">
        <v>155296.02883600001</v>
      </c>
      <c r="U38" s="45">
        <v>1198.8653589999999</v>
      </c>
    </row>
    <row r="39" spans="2:21" s="3" customFormat="1" ht="11.25" customHeight="1">
      <c r="B39" s="501" t="s">
        <v>957</v>
      </c>
      <c r="C39" s="332" t="s">
        <v>911</v>
      </c>
      <c r="D39" s="45">
        <v>273268.12166100001</v>
      </c>
      <c r="E39" s="45">
        <v>267317.56498000002</v>
      </c>
      <c r="F39" s="45">
        <v>5950.556681</v>
      </c>
      <c r="G39" s="45"/>
      <c r="H39" s="45">
        <v>262.95857999999998</v>
      </c>
      <c r="I39" s="45"/>
      <c r="J39" s="45">
        <v>262.95857999999998</v>
      </c>
      <c r="K39" s="45"/>
      <c r="L39" s="45">
        <v>-40.658414</v>
      </c>
      <c r="M39" s="45">
        <v>-13.683229000000001</v>
      </c>
      <c r="N39" s="45">
        <v>-26.975185</v>
      </c>
      <c r="O39" s="45"/>
      <c r="P39" s="45">
        <v>-3.6676890000000002</v>
      </c>
      <c r="Q39" s="45"/>
      <c r="R39" s="45">
        <v>-3.6676890000000002</v>
      </c>
      <c r="S39" s="375"/>
      <c r="T39" s="45">
        <v>120845.465983</v>
      </c>
      <c r="U39" s="45">
        <v>50.299250000000001</v>
      </c>
    </row>
    <row r="40" spans="2:21" s="3" customFormat="1" ht="11.25" customHeight="1">
      <c r="B40" s="805">
        <v>220</v>
      </c>
      <c r="C40" s="711" t="s">
        <v>573</v>
      </c>
      <c r="D40" s="806">
        <v>3633964.5124559999</v>
      </c>
      <c r="E40" s="806">
        <v>3234685.3131569996</v>
      </c>
      <c r="F40" s="806">
        <v>188503.366905</v>
      </c>
      <c r="G40" s="806"/>
      <c r="H40" s="806">
        <v>29982.484529000001</v>
      </c>
      <c r="I40" s="806"/>
      <c r="J40" s="806">
        <v>29914.826778999999</v>
      </c>
      <c r="K40" s="806"/>
      <c r="L40" s="806">
        <v>-2144.7802310000002</v>
      </c>
      <c r="M40" s="806">
        <v>-983.90126399999997</v>
      </c>
      <c r="N40" s="806">
        <v>-1160.8789670000001</v>
      </c>
      <c r="O40" s="806">
        <v>0</v>
      </c>
      <c r="P40" s="806">
        <v>-6629.1682780000001</v>
      </c>
      <c r="Q40" s="806"/>
      <c r="R40" s="806">
        <v>-6629.1682780000001</v>
      </c>
      <c r="S40" s="807"/>
      <c r="T40" s="806">
        <v>1972701.7629809999</v>
      </c>
      <c r="U40" s="806">
        <v>17945.144467999999</v>
      </c>
    </row>
    <row r="41" spans="2:21" s="3" customFormat="1" ht="11.25" customHeight="1">
      <c r="B41" s="166"/>
      <c r="C41" s="280"/>
      <c r="D41" s="173"/>
      <c r="E41" s="173"/>
      <c r="F41" s="173"/>
      <c r="G41" s="173"/>
      <c r="H41" s="173"/>
      <c r="I41" s="173"/>
      <c r="J41" s="173"/>
      <c r="K41" s="173"/>
      <c r="L41" s="173"/>
      <c r="M41" s="173"/>
      <c r="N41" s="173"/>
      <c r="O41" s="173"/>
      <c r="P41" s="173"/>
      <c r="Q41" s="173"/>
      <c r="R41" s="173"/>
      <c r="S41" s="173"/>
      <c r="T41" s="173"/>
      <c r="U41" s="173"/>
    </row>
    <row r="42" spans="2:21" s="3" customFormat="1" ht="11.25" customHeight="1">
      <c r="B42" s="166"/>
      <c r="C42" s="280"/>
      <c r="D42" s="173"/>
      <c r="E42" s="173"/>
      <c r="F42" s="173"/>
      <c r="G42" s="173"/>
      <c r="H42" s="173"/>
      <c r="I42" s="173"/>
      <c r="J42" s="173"/>
      <c r="K42" s="173"/>
      <c r="L42" s="173"/>
      <c r="M42" s="173"/>
      <c r="N42" s="173"/>
      <c r="O42" s="173"/>
      <c r="P42" s="173"/>
      <c r="Q42" s="173"/>
      <c r="R42" s="173"/>
      <c r="S42" s="173"/>
      <c r="T42" s="173"/>
      <c r="U42" s="173"/>
    </row>
    <row r="43" spans="2:21" s="3" customFormat="1" ht="11.25" customHeight="1"/>
    <row r="44" spans="2:21" s="3" customFormat="1" ht="11.25" customHeight="1"/>
    <row r="45" spans="2:21" s="169" customFormat="1" ht="11.25" customHeight="1">
      <c r="B45" s="827" t="s">
        <v>311</v>
      </c>
      <c r="C45" s="792"/>
      <c r="D45" s="696" t="s">
        <v>317</v>
      </c>
      <c r="E45" s="696" t="s">
        <v>319</v>
      </c>
      <c r="F45" s="696" t="s">
        <v>321</v>
      </c>
      <c r="G45" s="696"/>
      <c r="H45" s="696" t="s">
        <v>323</v>
      </c>
      <c r="I45" s="696" t="s">
        <v>328</v>
      </c>
      <c r="J45" s="696" t="s">
        <v>335</v>
      </c>
      <c r="K45" s="696"/>
      <c r="L45" s="696" t="s">
        <v>337</v>
      </c>
      <c r="M45" s="696" t="s">
        <v>342</v>
      </c>
      <c r="N45" s="696" t="s">
        <v>348</v>
      </c>
      <c r="O45" s="696"/>
      <c r="P45" s="696" t="s">
        <v>371</v>
      </c>
      <c r="Q45" s="696" t="s">
        <v>395</v>
      </c>
      <c r="R45" s="696" t="s">
        <v>918</v>
      </c>
      <c r="S45" s="696" t="s">
        <v>1024</v>
      </c>
      <c r="T45" s="696" t="s">
        <v>1025</v>
      </c>
      <c r="U45" s="696" t="s">
        <v>1026</v>
      </c>
    </row>
    <row r="46" spans="2:21" s="3" customFormat="1" ht="11.25" customHeight="1">
      <c r="B46" s="279"/>
      <c r="C46" s="279"/>
      <c r="K46" s="547"/>
      <c r="L46" s="1978" t="s">
        <v>1027</v>
      </c>
      <c r="M46" s="2010"/>
      <c r="N46" s="2010"/>
      <c r="O46" s="2010"/>
      <c r="P46" s="2010"/>
      <c r="Q46" s="2010"/>
      <c r="R46" s="2010"/>
      <c r="S46" s="1988"/>
    </row>
    <row r="47" spans="2:21" s="3" customFormat="1" ht="11.25" customHeight="1">
      <c r="B47" s="279"/>
      <c r="C47" s="279"/>
      <c r="D47" s="170"/>
      <c r="E47" s="170"/>
      <c r="F47" s="170"/>
      <c r="G47" s="170"/>
      <c r="H47" s="170"/>
      <c r="I47" s="170"/>
      <c r="J47" s="170"/>
      <c r="K47" s="242"/>
      <c r="O47" s="171"/>
      <c r="P47" s="1988" t="s">
        <v>1028</v>
      </c>
      <c r="Q47" s="1988"/>
      <c r="R47" s="1988"/>
      <c r="S47" s="1988"/>
      <c r="T47" s="242"/>
      <c r="U47" s="242"/>
    </row>
    <row r="48" spans="2:21" s="3" customFormat="1" ht="11.25" customHeight="1">
      <c r="B48" s="279"/>
      <c r="C48" s="279"/>
      <c r="K48" s="242"/>
      <c r="L48" s="1988" t="s">
        <v>1029</v>
      </c>
      <c r="M48" s="1988"/>
      <c r="N48" s="1988"/>
      <c r="O48" s="171"/>
      <c r="P48" s="1988" t="s">
        <v>1030</v>
      </c>
      <c r="Q48" s="1988"/>
      <c r="R48" s="1988"/>
      <c r="S48" s="1988"/>
      <c r="T48" s="1988" t="s">
        <v>1031</v>
      </c>
      <c r="U48" s="1988"/>
    </row>
    <row r="49" spans="2:23" s="3" customFormat="1" ht="11.25" customHeight="1">
      <c r="B49" s="279"/>
      <c r="C49" s="279"/>
      <c r="D49" s="2012" t="s">
        <v>919</v>
      </c>
      <c r="E49" s="2012"/>
      <c r="F49" s="2012"/>
      <c r="G49" s="2012"/>
      <c r="H49" s="2012"/>
      <c r="I49" s="2012"/>
      <c r="J49" s="2012"/>
      <c r="K49" s="242"/>
      <c r="L49" s="2011" t="s">
        <v>1032</v>
      </c>
      <c r="M49" s="2011"/>
      <c r="N49" s="2011"/>
      <c r="O49" s="242"/>
      <c r="P49" s="1928" t="s">
        <v>1033</v>
      </c>
      <c r="Q49" s="1928"/>
      <c r="R49" s="1928"/>
      <c r="S49" s="1988"/>
      <c r="T49" s="1928" t="s">
        <v>1034</v>
      </c>
      <c r="U49" s="1928"/>
    </row>
    <row r="50" spans="2:23" s="3" customFormat="1" ht="11.25" customHeight="1">
      <c r="B50" s="279"/>
      <c r="C50" s="279"/>
      <c r="D50" s="1965" t="s">
        <v>920</v>
      </c>
      <c r="E50" s="2013"/>
      <c r="F50" s="2013"/>
      <c r="G50" s="547"/>
      <c r="H50" s="1965" t="s">
        <v>921</v>
      </c>
      <c r="I50" s="2013"/>
      <c r="J50" s="2013"/>
      <c r="K50" s="70"/>
      <c r="L50" s="70"/>
      <c r="M50" s="456"/>
      <c r="N50" s="70"/>
      <c r="O50" s="70"/>
      <c r="P50" s="70"/>
      <c r="Q50" s="456"/>
      <c r="R50" s="70"/>
      <c r="S50" s="70" t="s">
        <v>986</v>
      </c>
      <c r="T50" s="70" t="s">
        <v>1035</v>
      </c>
      <c r="U50" s="70" t="s">
        <v>1036</v>
      </c>
    </row>
    <row r="51" spans="2:23" s="3" customFormat="1" ht="11.25" customHeight="1">
      <c r="B51" s="2009" t="s">
        <v>310</v>
      </c>
      <c r="C51" s="1992"/>
      <c r="D51" s="1255"/>
      <c r="E51" s="1218" t="s">
        <v>1037</v>
      </c>
      <c r="F51" s="1218" t="s">
        <v>1038</v>
      </c>
      <c r="G51" s="1218"/>
      <c r="H51" s="1218"/>
      <c r="I51" s="1218" t="s">
        <v>1038</v>
      </c>
      <c r="J51" s="1218" t="s">
        <v>1039</v>
      </c>
      <c r="K51" s="1218"/>
      <c r="L51" s="1218"/>
      <c r="M51" s="1218" t="s">
        <v>1037</v>
      </c>
      <c r="N51" s="1218" t="s">
        <v>1038</v>
      </c>
      <c r="O51" s="1218"/>
      <c r="P51" s="1218"/>
      <c r="Q51" s="1218" t="s">
        <v>1038</v>
      </c>
      <c r="R51" s="1218" t="s">
        <v>1039</v>
      </c>
      <c r="S51" s="1218" t="s">
        <v>1040</v>
      </c>
      <c r="T51" s="1218" t="s">
        <v>1041</v>
      </c>
      <c r="U51" s="1218" t="s">
        <v>1041</v>
      </c>
    </row>
    <row r="52" spans="2:23" s="3" customFormat="1" ht="11.25" customHeight="1">
      <c r="B52" s="501" t="s">
        <v>896</v>
      </c>
      <c r="C52" s="276" t="s">
        <v>1042</v>
      </c>
      <c r="D52" s="85"/>
      <c r="E52" s="70"/>
      <c r="F52" s="70"/>
      <c r="G52" s="70"/>
      <c r="H52" s="70"/>
      <c r="I52" s="70"/>
      <c r="J52" s="70"/>
      <c r="K52" s="70"/>
      <c r="L52" s="70"/>
      <c r="M52" s="70"/>
      <c r="N52" s="70"/>
      <c r="O52" s="70"/>
      <c r="P52" s="70"/>
      <c r="Q52" s="70"/>
      <c r="R52" s="70"/>
      <c r="S52" s="70"/>
      <c r="T52" s="70"/>
      <c r="U52" s="70"/>
      <c r="V52" s="39"/>
      <c r="W52" s="29"/>
    </row>
    <row r="53" spans="2:23" s="3" customFormat="1" ht="11.25" customHeight="1">
      <c r="B53" s="501"/>
      <c r="C53" s="365" t="s">
        <v>1043</v>
      </c>
      <c r="D53" s="227">
        <v>566716.12532700005</v>
      </c>
      <c r="E53" s="45">
        <v>566716.12532700005</v>
      </c>
      <c r="F53" s="45"/>
      <c r="G53" s="45"/>
      <c r="H53" s="45"/>
      <c r="I53" s="45"/>
      <c r="J53" s="45"/>
      <c r="K53" s="45"/>
      <c r="L53" s="45"/>
      <c r="M53" s="45"/>
      <c r="N53" s="45"/>
      <c r="O53" s="45"/>
      <c r="P53" s="45"/>
      <c r="Q53" s="45"/>
      <c r="R53" s="45"/>
      <c r="S53" s="45"/>
      <c r="T53" s="45"/>
      <c r="U53" s="45"/>
      <c r="V53" s="39"/>
      <c r="W53" s="29"/>
    </row>
    <row r="54" spans="2:23" s="106" customFormat="1" ht="11.25" customHeight="1">
      <c r="B54" s="502" t="s">
        <v>898</v>
      </c>
      <c r="C54" s="280" t="s">
        <v>899</v>
      </c>
      <c r="D54" s="366">
        <v>2100586.72848</v>
      </c>
      <c r="E54" s="367">
        <v>1906519.847759</v>
      </c>
      <c r="F54" s="367">
        <v>146680.50488200001</v>
      </c>
      <c r="G54" s="367"/>
      <c r="H54" s="367">
        <v>26251.034497000001</v>
      </c>
      <c r="I54" s="367"/>
      <c r="J54" s="367">
        <v>26189.554777000001</v>
      </c>
      <c r="K54" s="367"/>
      <c r="L54" s="367">
        <v>-1579.4291089999999</v>
      </c>
      <c r="M54" s="367">
        <v>-781.25455899999997</v>
      </c>
      <c r="N54" s="367">
        <v>-798.17455099999995</v>
      </c>
      <c r="O54" s="367"/>
      <c r="P54" s="367">
        <v>-6417.3717269999997</v>
      </c>
      <c r="Q54" s="367"/>
      <c r="R54" s="367">
        <v>-6417.3717269999997</v>
      </c>
      <c r="S54" s="367"/>
      <c r="T54" s="367">
        <v>1642648.6075830001</v>
      </c>
      <c r="U54" s="367">
        <v>16890.698435999999</v>
      </c>
    </row>
    <row r="55" spans="2:23" s="3" customFormat="1" ht="11.25" customHeight="1">
      <c r="B55" s="501" t="s">
        <v>900</v>
      </c>
      <c r="C55" s="332" t="s">
        <v>901</v>
      </c>
      <c r="D55" s="227">
        <v>19108.35108</v>
      </c>
      <c r="E55" s="45">
        <v>19108.35108</v>
      </c>
      <c r="F55" s="45"/>
      <c r="G55" s="45"/>
      <c r="H55" s="45"/>
      <c r="I55" s="45"/>
      <c r="J55" s="45"/>
      <c r="K55" s="45"/>
      <c r="L55" s="45"/>
      <c r="M55" s="45"/>
      <c r="N55" s="45"/>
      <c r="O55" s="45"/>
      <c r="P55" s="45"/>
      <c r="Q55" s="45"/>
      <c r="R55" s="45"/>
      <c r="S55" s="172"/>
      <c r="T55" s="45"/>
      <c r="U55" s="45"/>
    </row>
    <row r="56" spans="2:23" s="3" customFormat="1" ht="11.25" customHeight="1">
      <c r="B56" s="501" t="s">
        <v>902</v>
      </c>
      <c r="C56" s="332" t="s">
        <v>903</v>
      </c>
      <c r="D56" s="227">
        <v>2699.6932449999999</v>
      </c>
      <c r="E56" s="45">
        <v>2685.0225070000001</v>
      </c>
      <c r="F56" s="45">
        <v>14.670738</v>
      </c>
      <c r="G56" s="45"/>
      <c r="H56" s="45"/>
      <c r="I56" s="45"/>
      <c r="J56" s="45"/>
      <c r="K56" s="45"/>
      <c r="L56" s="45"/>
      <c r="M56" s="45"/>
      <c r="N56" s="45"/>
      <c r="O56" s="45"/>
      <c r="P56" s="45"/>
      <c r="Q56" s="45"/>
      <c r="R56" s="45"/>
      <c r="S56" s="172"/>
      <c r="T56" s="45">
        <v>996.15444600000001</v>
      </c>
      <c r="U56" s="45"/>
    </row>
    <row r="57" spans="2:23" s="3" customFormat="1" ht="11.25" customHeight="1">
      <c r="B57" s="501" t="s">
        <v>904</v>
      </c>
      <c r="C57" s="332" t="s">
        <v>905</v>
      </c>
      <c r="D57" s="227">
        <v>48900.329677000002</v>
      </c>
      <c r="E57" s="45">
        <v>48731.500806999997</v>
      </c>
      <c r="F57" s="45">
        <v>1.5692699999999999</v>
      </c>
      <c r="G57" s="45"/>
      <c r="H57" s="45"/>
      <c r="I57" s="45"/>
      <c r="J57" s="45"/>
      <c r="K57" s="45"/>
      <c r="L57" s="45">
        <v>-0.81290499999999999</v>
      </c>
      <c r="M57" s="45"/>
      <c r="N57" s="45"/>
      <c r="O57" s="45"/>
      <c r="P57" s="45"/>
      <c r="Q57" s="45"/>
      <c r="R57" s="45"/>
      <c r="S57" s="172"/>
      <c r="T57" s="45">
        <v>168.257273</v>
      </c>
      <c r="U57" s="45"/>
    </row>
    <row r="58" spans="2:23" s="3" customFormat="1" ht="11.25" customHeight="1">
      <c r="B58" s="501" t="s">
        <v>906</v>
      </c>
      <c r="C58" s="332" t="s">
        <v>907</v>
      </c>
      <c r="D58" s="227">
        <v>89124.826788999999</v>
      </c>
      <c r="E58" s="45">
        <v>88298.051592000003</v>
      </c>
      <c r="F58" s="45">
        <v>826.77519700000005</v>
      </c>
      <c r="G58" s="45"/>
      <c r="H58" s="45">
        <v>194.674948</v>
      </c>
      <c r="I58" s="45"/>
      <c r="J58" s="45">
        <v>194.674948</v>
      </c>
      <c r="K58" s="45"/>
      <c r="L58" s="45">
        <v>-16.971928999999999</v>
      </c>
      <c r="M58" s="45">
        <v>-5.491028</v>
      </c>
      <c r="N58" s="45">
        <v>-11.480900999999999</v>
      </c>
      <c r="O58" s="45"/>
      <c r="P58" s="45">
        <v>-6.8130319999999998</v>
      </c>
      <c r="Q58" s="45"/>
      <c r="R58" s="45">
        <v>-6.8130319999999998</v>
      </c>
      <c r="S58" s="172"/>
      <c r="T58" s="45">
        <v>6640.7638029999998</v>
      </c>
      <c r="U58" s="45">
        <v>185.30845299999999</v>
      </c>
    </row>
    <row r="59" spans="2:23" s="3" customFormat="1" ht="11.25" customHeight="1">
      <c r="B59" s="501" t="s">
        <v>908</v>
      </c>
      <c r="C59" s="332" t="s">
        <v>909</v>
      </c>
      <c r="D59" s="227">
        <v>863936.582237</v>
      </c>
      <c r="E59" s="45">
        <v>770607.23005200003</v>
      </c>
      <c r="F59" s="45">
        <v>93025.556685000003</v>
      </c>
      <c r="G59" s="45"/>
      <c r="H59" s="45">
        <v>20299.061068999999</v>
      </c>
      <c r="I59" s="45"/>
      <c r="J59" s="45">
        <v>20291.375328999999</v>
      </c>
      <c r="K59" s="45"/>
      <c r="L59" s="45">
        <v>-1110.33447</v>
      </c>
      <c r="M59" s="45">
        <v>-622.88566200000002</v>
      </c>
      <c r="N59" s="45">
        <v>-487.44880899999998</v>
      </c>
      <c r="O59" s="45"/>
      <c r="P59" s="45">
        <v>-5674.062833</v>
      </c>
      <c r="Q59" s="45"/>
      <c r="R59" s="45">
        <v>-5674.062833</v>
      </c>
      <c r="S59" s="172"/>
      <c r="T59" s="45">
        <v>612468.02583599999</v>
      </c>
      <c r="U59" s="45">
        <v>12812.49452</v>
      </c>
    </row>
    <row r="60" spans="2:23" s="368" customFormat="1" ht="11.25" customHeight="1">
      <c r="B60" s="501" t="s">
        <v>910</v>
      </c>
      <c r="C60" s="369" t="s">
        <v>943</v>
      </c>
      <c r="D60" s="370">
        <v>252260.68984499999</v>
      </c>
      <c r="E60" s="371">
        <v>217155.175861</v>
      </c>
      <c r="F60" s="371">
        <v>34998.565744</v>
      </c>
      <c r="G60" s="371"/>
      <c r="H60" s="371">
        <v>3942.6020960000001</v>
      </c>
      <c r="I60" s="371"/>
      <c r="J60" s="371">
        <v>3934.9163560000002</v>
      </c>
      <c r="K60" s="371"/>
      <c r="L60" s="371">
        <v>-495.39436899999998</v>
      </c>
      <c r="M60" s="371">
        <v>-212.858363</v>
      </c>
      <c r="N60" s="371">
        <v>-282.53600599999999</v>
      </c>
      <c r="O60" s="371"/>
      <c r="P60" s="371">
        <v>-1221.8558599999999</v>
      </c>
      <c r="Q60" s="371"/>
      <c r="R60" s="371">
        <v>-1221.8558599999999</v>
      </c>
      <c r="S60" s="372"/>
      <c r="T60" s="371">
        <v>210226.41614700001</v>
      </c>
      <c r="U60" s="371">
        <v>2421.8324130000001</v>
      </c>
    </row>
    <row r="61" spans="2:23" s="3" customFormat="1" ht="11.25" customHeight="1">
      <c r="B61" s="501" t="s">
        <v>912</v>
      </c>
      <c r="C61" s="332" t="s">
        <v>911</v>
      </c>
      <c r="D61" s="227">
        <v>1076816.945453</v>
      </c>
      <c r="E61" s="45">
        <v>977089.69172100001</v>
      </c>
      <c r="F61" s="45">
        <v>52811.932992000002</v>
      </c>
      <c r="G61" s="45"/>
      <c r="H61" s="45">
        <v>5756.8197639999999</v>
      </c>
      <c r="I61" s="45"/>
      <c r="J61" s="45">
        <v>5703.0257840000004</v>
      </c>
      <c r="K61" s="45"/>
      <c r="L61" s="45">
        <v>-450.97345799999999</v>
      </c>
      <c r="M61" s="45">
        <v>-152.117706</v>
      </c>
      <c r="N61" s="45">
        <v>-298.855752</v>
      </c>
      <c r="O61" s="45"/>
      <c r="P61" s="45">
        <v>-736.26784199999997</v>
      </c>
      <c r="Q61" s="45"/>
      <c r="R61" s="45">
        <v>-736.26784199999997</v>
      </c>
      <c r="S61" s="172"/>
      <c r="T61" s="45">
        <v>1022375.406225</v>
      </c>
      <c r="U61" s="45">
        <v>3892.895462</v>
      </c>
    </row>
    <row r="62" spans="2:23" s="106" customFormat="1" ht="11.25" customHeight="1">
      <c r="B62" s="502" t="s">
        <v>914</v>
      </c>
      <c r="C62" s="280" t="s">
        <v>944</v>
      </c>
      <c r="D62" s="366">
        <v>236751.188818</v>
      </c>
      <c r="E62" s="367">
        <v>179037.41308100001</v>
      </c>
      <c r="F62" s="367"/>
      <c r="G62" s="367"/>
      <c r="H62" s="367"/>
      <c r="I62" s="367"/>
      <c r="J62" s="367"/>
      <c r="K62" s="367"/>
      <c r="L62" s="367">
        <v>-3.0583499999999999</v>
      </c>
      <c r="M62" s="367">
        <v>-3.0583499999999999</v>
      </c>
      <c r="N62" s="367"/>
      <c r="O62" s="367"/>
      <c r="P62" s="367"/>
      <c r="Q62" s="367"/>
      <c r="R62" s="367"/>
      <c r="S62" s="373"/>
      <c r="T62" s="367"/>
      <c r="U62" s="367"/>
    </row>
    <row r="63" spans="2:23" s="3" customFormat="1" ht="11.25" customHeight="1">
      <c r="B63" s="501" t="s">
        <v>945</v>
      </c>
      <c r="C63" s="332" t="s">
        <v>901</v>
      </c>
      <c r="D63" s="227">
        <v>16689.599213000001</v>
      </c>
      <c r="E63" s="45">
        <v>734.88008300000001</v>
      </c>
      <c r="F63" s="45"/>
      <c r="G63" s="45"/>
      <c r="H63" s="45"/>
      <c r="I63" s="45"/>
      <c r="J63" s="45"/>
      <c r="K63" s="45"/>
      <c r="L63" s="45"/>
      <c r="M63" s="45"/>
      <c r="N63" s="45"/>
      <c r="O63" s="45"/>
      <c r="P63" s="45"/>
      <c r="Q63" s="45"/>
      <c r="R63" s="45"/>
      <c r="S63" s="172"/>
      <c r="T63" s="45"/>
      <c r="U63" s="45"/>
    </row>
    <row r="64" spans="2:23" s="3" customFormat="1" ht="11.25" customHeight="1">
      <c r="B64" s="501" t="s">
        <v>946</v>
      </c>
      <c r="C64" s="332" t="s">
        <v>903</v>
      </c>
      <c r="D64" s="227">
        <v>49395.324011999997</v>
      </c>
      <c r="E64" s="45">
        <v>39569.359050999999</v>
      </c>
      <c r="F64" s="45"/>
      <c r="G64" s="45"/>
      <c r="H64" s="45"/>
      <c r="I64" s="45"/>
      <c r="J64" s="45"/>
      <c r="K64" s="45"/>
      <c r="L64" s="45">
        <v>-1.104922</v>
      </c>
      <c r="M64" s="45">
        <v>-1.104922</v>
      </c>
      <c r="N64" s="45"/>
      <c r="O64" s="45"/>
      <c r="P64" s="45"/>
      <c r="Q64" s="45"/>
      <c r="R64" s="45"/>
      <c r="S64" s="172"/>
      <c r="T64" s="45"/>
      <c r="U64" s="45"/>
    </row>
    <row r="65" spans="2:21" s="3" customFormat="1" ht="11.25" customHeight="1">
      <c r="B65" s="501" t="s">
        <v>947</v>
      </c>
      <c r="C65" s="332" t="s">
        <v>905</v>
      </c>
      <c r="D65" s="227">
        <v>160479.93909900001</v>
      </c>
      <c r="E65" s="45">
        <v>129265.37907700001</v>
      </c>
      <c r="F65" s="45"/>
      <c r="G65" s="45"/>
      <c r="H65" s="45"/>
      <c r="I65" s="45"/>
      <c r="J65" s="45"/>
      <c r="K65" s="45"/>
      <c r="L65" s="45"/>
      <c r="M65" s="45"/>
      <c r="N65" s="45"/>
      <c r="O65" s="45"/>
      <c r="P65" s="45"/>
      <c r="Q65" s="45"/>
      <c r="R65" s="45"/>
      <c r="S65" s="172"/>
      <c r="T65" s="45"/>
      <c r="U65" s="45"/>
    </row>
    <row r="66" spans="2:21" s="3" customFormat="1" ht="11.25" customHeight="1">
      <c r="B66" s="501" t="s">
        <v>948</v>
      </c>
      <c r="C66" s="332" t="s">
        <v>907</v>
      </c>
      <c r="D66" s="227">
        <v>20.336162000000002</v>
      </c>
      <c r="E66" s="45">
        <v>11.037566</v>
      </c>
      <c r="F66" s="45"/>
      <c r="G66" s="45"/>
      <c r="H66" s="45"/>
      <c r="I66" s="45"/>
      <c r="J66" s="45"/>
      <c r="K66" s="45"/>
      <c r="L66" s="45"/>
      <c r="M66" s="45"/>
      <c r="N66" s="45"/>
      <c r="O66" s="45"/>
      <c r="P66" s="45"/>
      <c r="Q66" s="45"/>
      <c r="R66" s="45"/>
      <c r="S66" s="172"/>
      <c r="T66" s="45"/>
      <c r="U66" s="45"/>
    </row>
    <row r="67" spans="2:21" s="3" customFormat="1" ht="11.25" customHeight="1">
      <c r="B67" s="501" t="s">
        <v>949</v>
      </c>
      <c r="C67" s="332" t="s">
        <v>909</v>
      </c>
      <c r="D67" s="227">
        <v>10165.990333</v>
      </c>
      <c r="E67" s="45">
        <v>9456.7573049999992</v>
      </c>
      <c r="F67" s="45"/>
      <c r="G67" s="45"/>
      <c r="H67" s="45"/>
      <c r="I67" s="45"/>
      <c r="J67" s="45"/>
      <c r="K67" s="45"/>
      <c r="L67" s="45">
        <v>-1.8252189999999999</v>
      </c>
      <c r="M67" s="45">
        <v>-1.8252189999999999</v>
      </c>
      <c r="N67" s="45"/>
      <c r="O67" s="45"/>
      <c r="P67" s="45"/>
      <c r="Q67" s="45"/>
      <c r="R67" s="45"/>
      <c r="S67" s="172"/>
      <c r="T67" s="45"/>
      <c r="U67" s="45"/>
    </row>
    <row r="68" spans="2:21" s="106" customFormat="1" ht="11.25" customHeight="1">
      <c r="B68" s="502" t="s">
        <v>950</v>
      </c>
      <c r="C68" s="280" t="s">
        <v>951</v>
      </c>
      <c r="D68" s="366">
        <v>829488.05970800004</v>
      </c>
      <c r="E68" s="367">
        <v>789272.34404600004</v>
      </c>
      <c r="F68" s="367">
        <v>40215.715662000002</v>
      </c>
      <c r="G68" s="367"/>
      <c r="H68" s="367">
        <v>2281.5060020000001</v>
      </c>
      <c r="I68" s="367"/>
      <c r="J68" s="367">
        <v>2281.5060020000001</v>
      </c>
      <c r="K68" s="367"/>
      <c r="L68" s="367">
        <v>-519.27402199999995</v>
      </c>
      <c r="M68" s="367">
        <v>-212.92571799999999</v>
      </c>
      <c r="N68" s="367">
        <v>-306.34830399999998</v>
      </c>
      <c r="O68" s="367"/>
      <c r="P68" s="367">
        <v>-228.93598399999999</v>
      </c>
      <c r="Q68" s="367"/>
      <c r="R68" s="367">
        <v>-228.93598399999999</v>
      </c>
      <c r="S68" s="374"/>
      <c r="T68" s="367">
        <v>254248.700431</v>
      </c>
      <c r="U68" s="367">
        <v>1364.527824</v>
      </c>
    </row>
    <row r="69" spans="2:21" s="3" customFormat="1" ht="11.25" customHeight="1">
      <c r="B69" s="501" t="s">
        <v>952</v>
      </c>
      <c r="C69" s="332" t="s">
        <v>901</v>
      </c>
      <c r="D69" s="227"/>
      <c r="E69" s="45"/>
      <c r="F69" s="45"/>
      <c r="G69" s="45"/>
      <c r="H69" s="45"/>
      <c r="I69" s="45"/>
      <c r="J69" s="45"/>
      <c r="K69" s="45"/>
      <c r="L69" s="45"/>
      <c r="M69" s="45"/>
      <c r="N69" s="45"/>
      <c r="O69" s="45"/>
      <c r="P69" s="45"/>
      <c r="Q69" s="45"/>
      <c r="R69" s="45"/>
      <c r="S69" s="375"/>
      <c r="T69" s="45"/>
      <c r="U69" s="45"/>
    </row>
    <row r="70" spans="2:21" s="3" customFormat="1" ht="11.25" customHeight="1">
      <c r="B70" s="501" t="s">
        <v>953</v>
      </c>
      <c r="C70" s="332" t="s">
        <v>903</v>
      </c>
      <c r="D70" s="227">
        <v>11163.224775999999</v>
      </c>
      <c r="E70" s="45">
        <v>11161.793830000001</v>
      </c>
      <c r="F70" s="45">
        <v>1.4309460000000001</v>
      </c>
      <c r="G70" s="45"/>
      <c r="H70" s="45"/>
      <c r="I70" s="45"/>
      <c r="J70" s="45"/>
      <c r="K70" s="45"/>
      <c r="L70" s="45"/>
      <c r="M70" s="45"/>
      <c r="N70" s="45"/>
      <c r="O70" s="45"/>
      <c r="P70" s="45"/>
      <c r="Q70" s="45"/>
      <c r="R70" s="45"/>
      <c r="S70" s="375"/>
      <c r="T70" s="45">
        <v>31.76183</v>
      </c>
      <c r="U70" s="45"/>
    </row>
    <row r="71" spans="2:21" s="3" customFormat="1" ht="11.25" customHeight="1">
      <c r="B71" s="501" t="s">
        <v>954</v>
      </c>
      <c r="C71" s="332" t="s">
        <v>905</v>
      </c>
      <c r="D71" s="227">
        <v>43313.043407999998</v>
      </c>
      <c r="E71" s="45">
        <v>43112.865239999999</v>
      </c>
      <c r="F71" s="45">
        <v>200.178168</v>
      </c>
      <c r="G71" s="45"/>
      <c r="H71" s="45"/>
      <c r="I71" s="45"/>
      <c r="J71" s="45"/>
      <c r="K71" s="45"/>
      <c r="L71" s="45">
        <v>-2.6003620000000001</v>
      </c>
      <c r="M71" s="45">
        <v>-2.0827110000000002</v>
      </c>
      <c r="N71" s="45">
        <v>-0.51765099999999997</v>
      </c>
      <c r="O71" s="45"/>
      <c r="P71" s="45"/>
      <c r="Q71" s="45"/>
      <c r="R71" s="45"/>
      <c r="S71" s="375"/>
      <c r="T71" s="45">
        <v>656.04499099999998</v>
      </c>
      <c r="U71" s="45"/>
    </row>
    <row r="72" spans="2:21" s="3" customFormat="1" ht="11.25" customHeight="1">
      <c r="B72" s="501" t="s">
        <v>955</v>
      </c>
      <c r="C72" s="332" t="s">
        <v>907</v>
      </c>
      <c r="D72" s="227">
        <v>10387.067746999999</v>
      </c>
      <c r="E72" s="45">
        <v>9894.2480940000005</v>
      </c>
      <c r="F72" s="45">
        <v>492.81965300000002</v>
      </c>
      <c r="G72" s="45"/>
      <c r="H72" s="45"/>
      <c r="I72" s="45"/>
      <c r="J72" s="45"/>
      <c r="K72" s="45"/>
      <c r="L72" s="45">
        <v>-2.7197619999999998</v>
      </c>
      <c r="M72" s="45">
        <v>-1.6996070000000001</v>
      </c>
      <c r="N72" s="45">
        <v>-1.0201549999999999</v>
      </c>
      <c r="O72" s="45"/>
      <c r="P72" s="45"/>
      <c r="Q72" s="45"/>
      <c r="R72" s="45"/>
      <c r="S72" s="375"/>
      <c r="T72" s="45">
        <v>3583.0685629999998</v>
      </c>
      <c r="U72" s="45"/>
    </row>
    <row r="73" spans="2:21" s="3" customFormat="1" ht="11.25" customHeight="1">
      <c r="B73" s="501" t="s">
        <v>956</v>
      </c>
      <c r="C73" s="332" t="s">
        <v>909</v>
      </c>
      <c r="D73" s="227">
        <v>459730.13647600001</v>
      </c>
      <c r="E73" s="45">
        <v>425486.97855900001</v>
      </c>
      <c r="F73" s="45">
        <v>34243.157916999997</v>
      </c>
      <c r="G73" s="45"/>
      <c r="H73" s="45">
        <v>2017.427907</v>
      </c>
      <c r="I73" s="45"/>
      <c r="J73" s="45">
        <v>2017.427907</v>
      </c>
      <c r="K73" s="45"/>
      <c r="L73" s="45">
        <v>-474.84326800000002</v>
      </c>
      <c r="M73" s="45">
        <v>-195.66373200000001</v>
      </c>
      <c r="N73" s="45">
        <v>-279.17953599999998</v>
      </c>
      <c r="O73" s="45"/>
      <c r="P73" s="45">
        <v>-224.809946</v>
      </c>
      <c r="Q73" s="45"/>
      <c r="R73" s="45">
        <v>-224.809946</v>
      </c>
      <c r="S73" s="375"/>
      <c r="T73" s="45">
        <v>131145.79803500001</v>
      </c>
      <c r="U73" s="45">
        <v>1327.382834</v>
      </c>
    </row>
    <row r="74" spans="2:21" s="3" customFormat="1" ht="11.25" customHeight="1">
      <c r="B74" s="501" t="s">
        <v>957</v>
      </c>
      <c r="C74" s="332" t="s">
        <v>911</v>
      </c>
      <c r="D74" s="45">
        <v>304894.58730100002</v>
      </c>
      <c r="E74" s="45">
        <v>299616.458323</v>
      </c>
      <c r="F74" s="45">
        <v>5278.1289779999997</v>
      </c>
      <c r="G74" s="45"/>
      <c r="H74" s="45">
        <v>263.90981499999998</v>
      </c>
      <c r="I74" s="45"/>
      <c r="J74" s="45">
        <v>263.90981499999998</v>
      </c>
      <c r="K74" s="45"/>
      <c r="L74" s="45">
        <v>-39.101306000000001</v>
      </c>
      <c r="M74" s="45">
        <v>-13.472675000000001</v>
      </c>
      <c r="N74" s="45">
        <v>-25.628630999999999</v>
      </c>
      <c r="O74" s="45"/>
      <c r="P74" s="45">
        <v>-4.1143780000000003</v>
      </c>
      <c r="Q74" s="45"/>
      <c r="R74" s="45">
        <v>-4.1143780000000003</v>
      </c>
      <c r="S74" s="375"/>
      <c r="T74" s="45">
        <v>118832.02701200001</v>
      </c>
      <c r="U74" s="45">
        <v>37.14499</v>
      </c>
    </row>
    <row r="75" spans="2:21" s="3" customFormat="1" ht="11.25" customHeight="1">
      <c r="B75" s="805">
        <v>220</v>
      </c>
      <c r="C75" s="711" t="s">
        <v>573</v>
      </c>
      <c r="D75" s="806">
        <v>3733542.1023329999</v>
      </c>
      <c r="E75" s="806">
        <v>3441545.730213</v>
      </c>
      <c r="F75" s="806">
        <v>186896.22054400001</v>
      </c>
      <c r="G75" s="806"/>
      <c r="H75" s="806">
        <v>28532.540499000002</v>
      </c>
      <c r="I75" s="806"/>
      <c r="J75" s="806">
        <v>28471.060778999999</v>
      </c>
      <c r="K75" s="806"/>
      <c r="L75" s="806">
        <v>-2101.761481</v>
      </c>
      <c r="M75" s="806">
        <v>-997.23862699999995</v>
      </c>
      <c r="N75" s="806">
        <v>-1104.5228549999999</v>
      </c>
      <c r="O75" s="806">
        <v>0</v>
      </c>
      <c r="P75" s="806">
        <v>-6646.3077109999995</v>
      </c>
      <c r="Q75" s="806"/>
      <c r="R75" s="806">
        <v>-6646.3077109999995</v>
      </c>
      <c r="S75" s="807"/>
      <c r="T75" s="806">
        <v>1896897.3080140001</v>
      </c>
      <c r="U75" s="806">
        <v>18255.226259999999</v>
      </c>
    </row>
    <row r="76" spans="2:21" ht="11.25" customHeight="1">
      <c r="D76" s="625"/>
      <c r="H76" s="625"/>
    </row>
  </sheetData>
  <mergeCells count="28">
    <mergeCell ref="B51:C51"/>
    <mergeCell ref="L11:R11"/>
    <mergeCell ref="S11:S14"/>
    <mergeCell ref="P12:R12"/>
    <mergeCell ref="D13:J13"/>
    <mergeCell ref="L13:N13"/>
    <mergeCell ref="P13:R13"/>
    <mergeCell ref="S46:S49"/>
    <mergeCell ref="D49:J49"/>
    <mergeCell ref="L49:N49"/>
    <mergeCell ref="D50:F50"/>
    <mergeCell ref="H50:J50"/>
    <mergeCell ref="P49:R49"/>
    <mergeCell ref="B5:L5"/>
    <mergeCell ref="T49:U49"/>
    <mergeCell ref="B7:U7"/>
    <mergeCell ref="B16:C16"/>
    <mergeCell ref="L48:N48"/>
    <mergeCell ref="P48:R48"/>
    <mergeCell ref="T48:U48"/>
    <mergeCell ref="L46:R46"/>
    <mergeCell ref="P47:R47"/>
    <mergeCell ref="T13:U13"/>
    <mergeCell ref="D14:F14"/>
    <mergeCell ref="H14:J14"/>
    <mergeCell ref="L14:N14"/>
    <mergeCell ref="P14:R14"/>
    <mergeCell ref="T14:U14"/>
  </mergeCells>
  <phoneticPr fontId="275" type="noConversion"/>
  <hyperlinks>
    <hyperlink ref="B3" location="Contents!A1" display="Back to index page" xr:uid="{775DDB7C-2A31-464F-9A2D-2CA6198A1630}"/>
    <hyperlink ref="B3:J3" location="CONTENTS!A1" display="Back to contents page" xr:uid="{CD10742A-33EA-41D5-A974-58A2AA6D8E64}"/>
  </hyperlinks>
  <pageMargins left="0.7" right="0.7" top="0.75" bottom="0.75" header="0.3" footer="0.3"/>
  <pageSetup paperSize="9" orientation="portrait" verticalDpi="1200" r:id="rId1"/>
  <rowBreaks count="1" manualBreakCount="1">
    <brk id="40" max="2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19"/>
  <dimension ref="A1:L32"/>
  <sheetViews>
    <sheetView showGridLines="0" showRowColHeaders="0" zoomScaleNormal="100" zoomScaleSheetLayoutView="100" workbookViewId="0"/>
  </sheetViews>
  <sheetFormatPr baseColWidth="10" defaultColWidth="11.42578125" defaultRowHeight="15"/>
  <cols>
    <col min="1" max="1" width="2.7109375" style="19" customWidth="1"/>
    <col min="2" max="2" width="4.85546875" style="19" customWidth="1"/>
    <col min="3" max="3" width="2.5703125" style="19" customWidth="1"/>
    <col min="4" max="4" width="35.85546875" style="19" customWidth="1"/>
    <col min="5" max="8" width="12" style="6" customWidth="1"/>
    <col min="9" max="9" width="13.42578125" style="6" bestFit="1" customWidth="1"/>
    <col min="10" max="10" width="12" style="6" customWidth="1"/>
    <col min="11" max="11" width="102.85546875" style="6" customWidth="1"/>
    <col min="12" max="16384" width="11.42578125" style="6"/>
  </cols>
  <sheetData>
    <row r="1" spans="1:11" s="10" customFormat="1" ht="11.25" customHeight="1">
      <c r="A1" s="7"/>
      <c r="B1" s="7"/>
      <c r="C1" s="7"/>
      <c r="D1" s="7"/>
      <c r="E1" s="8"/>
      <c r="F1" s="8"/>
      <c r="G1" s="9"/>
      <c r="H1" s="9"/>
      <c r="I1" s="9"/>
    </row>
    <row r="2" spans="1:11" s="10" customFormat="1" ht="5.25" customHeight="1">
      <c r="A2" s="7"/>
      <c r="B2" s="7"/>
      <c r="C2" s="7"/>
      <c r="D2" s="7"/>
      <c r="E2" s="8"/>
      <c r="F2" s="8"/>
      <c r="G2" s="9"/>
      <c r="H2" s="9"/>
      <c r="I2" s="9"/>
    </row>
    <row r="3" spans="1:11" s="12" customFormat="1" ht="12.75" customHeight="1">
      <c r="A3" s="11"/>
      <c r="B3" s="1946" t="s">
        <v>306</v>
      </c>
      <c r="C3" s="1953"/>
      <c r="D3" s="1953"/>
      <c r="E3" s="1953"/>
      <c r="F3" s="1953"/>
      <c r="G3" s="1953"/>
      <c r="H3" s="1953"/>
      <c r="I3" s="1953"/>
      <c r="J3" s="1953"/>
    </row>
    <row r="4" spans="1:11" s="10" customFormat="1" ht="5.25" customHeight="1">
      <c r="A4" s="7"/>
      <c r="B4" s="7"/>
      <c r="C4" s="7"/>
      <c r="D4" s="7"/>
      <c r="E4" s="7"/>
      <c r="F4" s="8"/>
      <c r="G4" s="8"/>
      <c r="H4" s="9"/>
      <c r="I4" s="9"/>
      <c r="J4" s="9"/>
      <c r="K4" s="7"/>
    </row>
    <row r="5" spans="1:11" ht="15.75">
      <c r="A5" s="13"/>
      <c r="B5" s="2007" t="s">
        <v>1044</v>
      </c>
      <c r="C5" s="2007"/>
      <c r="D5" s="2007"/>
      <c r="E5"/>
      <c r="F5" s="14"/>
      <c r="G5"/>
      <c r="H5"/>
    </row>
    <row r="6" spans="1:11" ht="11.25" customHeight="1">
      <c r="A6" s="13"/>
      <c r="B6" s="13"/>
      <c r="C6" s="14"/>
      <c r="D6" s="14"/>
    </row>
    <row r="7" spans="1:11" ht="22.5" customHeight="1">
      <c r="A7" s="13"/>
      <c r="B7" s="2015" t="s">
        <v>1045</v>
      </c>
      <c r="C7" s="1950"/>
      <c r="D7" s="1950"/>
      <c r="E7" s="1950"/>
      <c r="F7" s="1950"/>
      <c r="G7" s="1950"/>
      <c r="H7" s="1950"/>
      <c r="I7" s="1950"/>
      <c r="J7" s="1950"/>
    </row>
    <row r="8" spans="1:11" ht="11.25" customHeight="1">
      <c r="A8" s="13"/>
      <c r="B8" s="215"/>
      <c r="C8" s="1095"/>
      <c r="D8" s="1095"/>
      <c r="E8" s="1095"/>
      <c r="F8" s="1095"/>
      <c r="G8" s="1095"/>
      <c r="H8" s="1095"/>
      <c r="I8" s="1095"/>
      <c r="J8" s="1095"/>
    </row>
    <row r="9" spans="1:11" ht="11.25" customHeight="1">
      <c r="A9" s="13"/>
      <c r="C9"/>
      <c r="D9"/>
      <c r="E9"/>
      <c r="F9"/>
      <c r="G9"/>
      <c r="H9"/>
      <c r="I9" s="206"/>
      <c r="J9" s="206"/>
    </row>
    <row r="10" spans="1:11" s="10" customFormat="1" ht="11.25" customHeight="1">
      <c r="A10" s="7"/>
      <c r="B10" s="2016" t="s">
        <v>26</v>
      </c>
      <c r="C10" s="2017"/>
      <c r="D10" s="2017"/>
      <c r="E10" s="1780" t="s">
        <v>317</v>
      </c>
      <c r="F10" s="1780" t="s">
        <v>319</v>
      </c>
      <c r="G10" s="1780" t="s">
        <v>321</v>
      </c>
      <c r="H10" s="1780" t="s">
        <v>323</v>
      </c>
      <c r="I10" s="1780" t="s">
        <v>328</v>
      </c>
      <c r="J10" s="1780" t="s">
        <v>335</v>
      </c>
    </row>
    <row r="11" spans="1:11" s="10" customFormat="1" ht="11.25" customHeight="1">
      <c r="A11" s="7"/>
      <c r="B11" s="459"/>
      <c r="C11" s="459"/>
      <c r="D11" s="458"/>
      <c r="E11" s="2014" t="s">
        <v>1046</v>
      </c>
      <c r="F11" s="2014"/>
      <c r="G11" s="2014"/>
      <c r="H11" s="2014"/>
      <c r="I11" s="2014"/>
      <c r="J11" s="2014"/>
    </row>
    <row r="12" spans="1:11" s="10" customFormat="1" ht="11.25" customHeight="1">
      <c r="A12" s="7"/>
      <c r="B12" s="86"/>
      <c r="D12" s="86"/>
      <c r="E12" s="460"/>
      <c r="F12" s="460"/>
      <c r="G12" s="390" t="s">
        <v>930</v>
      </c>
      <c r="H12" s="460"/>
      <c r="I12" s="101" t="s">
        <v>1047</v>
      </c>
      <c r="J12" s="460"/>
    </row>
    <row r="13" spans="1:11" s="10" customFormat="1" ht="11.25" customHeight="1">
      <c r="A13" s="7"/>
      <c r="B13" s="1229" t="s">
        <v>310</v>
      </c>
      <c r="C13" s="1289"/>
      <c r="D13" s="1229"/>
      <c r="E13" s="1261" t="s">
        <v>1048</v>
      </c>
      <c r="F13" s="1261" t="s">
        <v>1049</v>
      </c>
      <c r="G13" s="1261" t="s">
        <v>1050</v>
      </c>
      <c r="H13" s="1261" t="s">
        <v>932</v>
      </c>
      <c r="I13" s="1261" t="s">
        <v>1051</v>
      </c>
      <c r="J13" s="1261" t="s">
        <v>573</v>
      </c>
      <c r="K13" s="636"/>
    </row>
    <row r="14" spans="1:11" ht="11.25" customHeight="1">
      <c r="B14" s="548">
        <v>1</v>
      </c>
      <c r="C14" s="548" t="s">
        <v>899</v>
      </c>
      <c r="D14" s="548"/>
      <c r="E14" s="1023">
        <v>316385</v>
      </c>
      <c r="F14" s="1023">
        <v>532556</v>
      </c>
      <c r="G14" s="1023">
        <v>142810</v>
      </c>
      <c r="H14" s="1023">
        <v>1208199</v>
      </c>
      <c r="I14" s="1023">
        <v>262373</v>
      </c>
      <c r="J14" s="1023">
        <v>2462324</v>
      </c>
      <c r="K14" s="637"/>
    </row>
    <row r="15" spans="1:11" ht="11.25" customHeight="1">
      <c r="B15" s="19">
        <v>2</v>
      </c>
      <c r="C15" s="19" t="s">
        <v>944</v>
      </c>
      <c r="E15" s="1023" t="s">
        <v>32</v>
      </c>
      <c r="F15" s="1023">
        <v>152770</v>
      </c>
      <c r="G15" s="1023">
        <v>37726</v>
      </c>
      <c r="H15" s="1023">
        <v>176414</v>
      </c>
      <c r="I15" s="1023">
        <v>-1038</v>
      </c>
      <c r="J15" s="1023">
        <v>365872</v>
      </c>
    </row>
    <row r="16" spans="1:11" ht="11.25" customHeight="1">
      <c r="B16" s="1233">
        <v>3</v>
      </c>
      <c r="C16" s="1233" t="s">
        <v>573</v>
      </c>
      <c r="D16" s="1233"/>
      <c r="E16" s="1290">
        <v>316385</v>
      </c>
      <c r="F16" s="1290">
        <v>685326</v>
      </c>
      <c r="G16" s="1290">
        <v>180536</v>
      </c>
      <c r="H16" s="1290">
        <v>1384614</v>
      </c>
      <c r="I16" s="1290">
        <v>261335</v>
      </c>
      <c r="J16" s="1290">
        <v>2828196</v>
      </c>
    </row>
    <row r="17" spans="1:12" ht="11.25" customHeight="1"/>
    <row r="18" spans="1:12" ht="11.25" customHeight="1"/>
    <row r="19" spans="1:12" s="10" customFormat="1" ht="11.25" customHeight="1">
      <c r="A19" s="7"/>
      <c r="B19" s="2016" t="s">
        <v>311</v>
      </c>
      <c r="C19" s="2017"/>
      <c r="D19" s="2017"/>
      <c r="E19" s="1780" t="s">
        <v>317</v>
      </c>
      <c r="F19" s="1780" t="s">
        <v>319</v>
      </c>
      <c r="G19" s="1780" t="s">
        <v>321</v>
      </c>
      <c r="H19" s="1780" t="s">
        <v>323</v>
      </c>
      <c r="I19" s="1780" t="s">
        <v>328</v>
      </c>
      <c r="J19" s="1780" t="s">
        <v>335</v>
      </c>
    </row>
    <row r="20" spans="1:12" s="10" customFormat="1" ht="11.25" customHeight="1">
      <c r="A20" s="7"/>
      <c r="B20" s="459"/>
      <c r="C20" s="459"/>
      <c r="D20" s="458"/>
      <c r="E20" s="2014" t="s">
        <v>1046</v>
      </c>
      <c r="F20" s="2014"/>
      <c r="G20" s="2014"/>
      <c r="H20" s="2014"/>
      <c r="I20" s="2014"/>
      <c r="J20" s="2014"/>
    </row>
    <row r="21" spans="1:12" s="10" customFormat="1" ht="11.25" customHeight="1">
      <c r="A21" s="7"/>
      <c r="B21" s="86"/>
      <c r="D21" s="86"/>
      <c r="E21" s="460"/>
      <c r="F21" s="460"/>
      <c r="G21" s="390" t="s">
        <v>930</v>
      </c>
      <c r="H21" s="460"/>
      <c r="I21" s="101" t="s">
        <v>1047</v>
      </c>
      <c r="J21" s="460"/>
      <c r="K21" s="6"/>
    </row>
    <row r="22" spans="1:12" s="10" customFormat="1" ht="11.25" customHeight="1">
      <c r="A22" s="7"/>
      <c r="B22" s="1229" t="s">
        <v>310</v>
      </c>
      <c r="C22" s="1289"/>
      <c r="D22" s="1229"/>
      <c r="E22" s="1261" t="s">
        <v>1048</v>
      </c>
      <c r="F22" s="1261" t="s">
        <v>1049</v>
      </c>
      <c r="G22" s="1261" t="s">
        <v>1050</v>
      </c>
      <c r="H22" s="1261" t="s">
        <v>932</v>
      </c>
      <c r="I22" s="1261" t="s">
        <v>1051</v>
      </c>
      <c r="J22" s="1261" t="s">
        <v>573</v>
      </c>
    </row>
    <row r="23" spans="1:12" ht="11.25" customHeight="1">
      <c r="B23" s="548">
        <v>1</v>
      </c>
      <c r="C23" s="548" t="s">
        <v>899</v>
      </c>
      <c r="D23" s="548"/>
      <c r="E23" s="808">
        <v>566716.12532700005</v>
      </c>
      <c r="F23" s="808">
        <v>473014.74650434084</v>
      </c>
      <c r="G23" s="808">
        <v>139227.03079642268</v>
      </c>
      <c r="H23" s="808">
        <v>1239766.8542993597</v>
      </c>
      <c r="I23" s="808">
        <v>274829.29042058147</v>
      </c>
      <c r="J23" s="808">
        <v>2693554.0473477049</v>
      </c>
      <c r="K23" s="10"/>
      <c r="L23" s="10"/>
    </row>
    <row r="24" spans="1:12" ht="11.25" customHeight="1">
      <c r="B24" s="19">
        <v>2</v>
      </c>
      <c r="C24" s="19" t="s">
        <v>944</v>
      </c>
      <c r="E24" s="808">
        <v>738.27599999999995</v>
      </c>
      <c r="F24" s="808">
        <v>36906.302650634578</v>
      </c>
      <c r="G24" s="808">
        <v>34976.056881640834</v>
      </c>
      <c r="H24" s="808">
        <v>165917.06060030576</v>
      </c>
      <c r="I24" s="808">
        <v>-1786.8604700000001</v>
      </c>
      <c r="J24" s="808">
        <v>236750.83566258117</v>
      </c>
      <c r="L24" s="10"/>
    </row>
    <row r="25" spans="1:12" ht="11.25" customHeight="1">
      <c r="B25" s="1233">
        <v>3</v>
      </c>
      <c r="C25" s="1233" t="s">
        <v>573</v>
      </c>
      <c r="D25" s="1233"/>
      <c r="E25" s="1291">
        <v>567454.401327</v>
      </c>
      <c r="F25" s="1291">
        <v>509921.04915497545</v>
      </c>
      <c r="G25" s="1291">
        <v>174203.08767806352</v>
      </c>
      <c r="H25" s="1291">
        <v>1405683.9148996654</v>
      </c>
      <c r="I25" s="1291">
        <v>273042.42995058146</v>
      </c>
      <c r="J25" s="1291">
        <v>2930304.8830102859</v>
      </c>
      <c r="K25" s="10"/>
      <c r="L25" s="10"/>
    </row>
    <row r="26" spans="1:12" ht="11.25" customHeight="1">
      <c r="K26" s="10"/>
    </row>
    <row r="27" spans="1:12" ht="11.25" customHeight="1">
      <c r="E27" s="19"/>
      <c r="F27" s="19"/>
      <c r="G27" s="19"/>
      <c r="H27" s="19"/>
      <c r="I27" s="19"/>
      <c r="J27" s="19"/>
    </row>
    <row r="28" spans="1:12">
      <c r="E28" s="19"/>
      <c r="F28" s="19"/>
      <c r="G28" s="19"/>
      <c r="H28" s="19"/>
      <c r="I28" s="19"/>
      <c r="J28" s="19"/>
      <c r="K28" s="10"/>
    </row>
    <row r="29" spans="1:12">
      <c r="E29" s="19"/>
      <c r="F29" s="19"/>
      <c r="G29" s="19"/>
      <c r="H29" s="19"/>
      <c r="I29" s="19"/>
      <c r="J29" s="19"/>
      <c r="K29" s="10"/>
    </row>
    <row r="30" spans="1:12">
      <c r="E30" s="1022"/>
      <c r="F30" s="624"/>
      <c r="G30" s="624"/>
      <c r="H30" s="624"/>
      <c r="I30" s="624"/>
    </row>
    <row r="31" spans="1:12">
      <c r="K31" s="10"/>
    </row>
    <row r="32" spans="1:12">
      <c r="K32" s="10"/>
    </row>
  </sheetData>
  <mergeCells count="7">
    <mergeCell ref="E20:J20"/>
    <mergeCell ref="B3:J3"/>
    <mergeCell ref="B7:J7"/>
    <mergeCell ref="B10:D10"/>
    <mergeCell ref="E11:J11"/>
    <mergeCell ref="B19:D19"/>
    <mergeCell ref="B5:D5"/>
  </mergeCells>
  <hyperlinks>
    <hyperlink ref="B3" location="Contents!A1" display="Back to index page" xr:uid="{00000000-0004-0000-0F00-000000000000}"/>
  </hyperlinks>
  <pageMargins left="0.7" right="0.7" top="0.75" bottom="0.75" header="0.3" footer="0.3"/>
  <pageSetup paperSize="9" scale="54"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30"/>
  <dimension ref="A1:R31"/>
  <sheetViews>
    <sheetView showGridLines="0" showRowColHeaders="0" zoomScaleNormal="100" zoomScaleSheetLayoutView="115" workbookViewId="0"/>
  </sheetViews>
  <sheetFormatPr baseColWidth="10" defaultColWidth="11.42578125" defaultRowHeight="15"/>
  <cols>
    <col min="1" max="1" width="2.7109375" style="6" customWidth="1"/>
    <col min="2" max="2" width="4.85546875" style="92" customWidth="1"/>
    <col min="3" max="3" width="30.5703125" style="6" customWidth="1"/>
    <col min="4" max="8" width="21.42578125" style="6" customWidth="1"/>
    <col min="9" max="9" width="12.42578125" style="6" bestFit="1" customWidth="1"/>
    <col min="10" max="16384" width="11.42578125" style="6"/>
  </cols>
  <sheetData>
    <row r="1" spans="1:18" s="10" customFormat="1" ht="11.25" customHeight="1">
      <c r="A1" s="177"/>
      <c r="B1" s="12"/>
      <c r="C1" s="7"/>
      <c r="D1" s="7"/>
      <c r="E1" s="8"/>
      <c r="F1" s="8"/>
      <c r="G1" s="9"/>
      <c r="H1" s="9"/>
    </row>
    <row r="2" spans="1:18" s="10" customFormat="1" ht="5.25" customHeight="1">
      <c r="B2" s="12"/>
      <c r="C2" s="7"/>
      <c r="D2" s="7"/>
      <c r="E2" s="8"/>
      <c r="F2" s="8"/>
      <c r="G2" s="9"/>
      <c r="H2" s="9"/>
    </row>
    <row r="3" spans="1:18" s="12" customFormat="1" ht="12.75" customHeight="1">
      <c r="B3" s="1909" t="s">
        <v>306</v>
      </c>
      <c r="C3" s="1909"/>
      <c r="D3" s="1909"/>
      <c r="E3" s="1909"/>
      <c r="F3" s="1909"/>
      <c r="G3" s="1909"/>
      <c r="H3" s="1909"/>
    </row>
    <row r="4" spans="1:18" s="10" customFormat="1" ht="5.25" customHeight="1">
      <c r="B4" s="12"/>
      <c r="C4" s="7"/>
      <c r="D4" s="7"/>
      <c r="E4" s="8"/>
      <c r="F4" s="8"/>
      <c r="G4" s="9"/>
      <c r="H4" s="9"/>
      <c r="I4" s="7"/>
      <c r="J4" s="7"/>
    </row>
    <row r="5" spans="1:18" ht="15.75" customHeight="1">
      <c r="B5" s="1187" t="s">
        <v>1052</v>
      </c>
      <c r="K5"/>
      <c r="L5"/>
    </row>
    <row r="6" spans="1:18" ht="11.25" customHeight="1">
      <c r="B6" s="13"/>
      <c r="C6" s="14"/>
    </row>
    <row r="7" spans="1:18" ht="33.75" customHeight="1">
      <c r="B7" s="1936" t="s">
        <v>1053</v>
      </c>
      <c r="C7" s="1931"/>
      <c r="D7" s="1931"/>
      <c r="E7" s="1931"/>
      <c r="F7" s="1931"/>
      <c r="G7" s="1931"/>
      <c r="H7" s="1931"/>
      <c r="K7" s="14"/>
    </row>
    <row r="8" spans="1:18" ht="6" customHeight="1">
      <c r="B8" s="274"/>
      <c r="C8" s="924"/>
      <c r="D8" s="924"/>
      <c r="E8" s="924"/>
      <c r="F8" s="924"/>
      <c r="G8" s="924"/>
      <c r="H8" s="924"/>
      <c r="K8" s="14"/>
    </row>
    <row r="9" spans="1:18" ht="22.5" customHeight="1">
      <c r="B9" s="1936" t="s">
        <v>1054</v>
      </c>
      <c r="C9" s="1936"/>
      <c r="D9" s="1936"/>
      <c r="E9" s="1936"/>
      <c r="F9" s="1936"/>
      <c r="G9" s="1936"/>
      <c r="H9" s="1936"/>
      <c r="K9" s="14"/>
    </row>
    <row r="10" spans="1:18" ht="11.25" customHeight="1">
      <c r="B10" s="274"/>
      <c r="C10" s="274"/>
      <c r="D10" s="274"/>
      <c r="E10" s="274"/>
      <c r="F10" s="274"/>
      <c r="G10" s="274"/>
      <c r="H10" s="274"/>
      <c r="K10" s="14"/>
    </row>
    <row r="11" spans="1:18" s="29" customFormat="1" ht="11.25">
      <c r="B11" s="16"/>
    </row>
    <row r="12" spans="1:18" ht="11.25" customHeight="1">
      <c r="B12" s="1172" t="s">
        <v>26</v>
      </c>
      <c r="C12" s="1185"/>
      <c r="D12" s="1780" t="s">
        <v>317</v>
      </c>
      <c r="E12" s="1780" t="s">
        <v>319</v>
      </c>
      <c r="F12" s="1780" t="s">
        <v>321</v>
      </c>
      <c r="G12" s="1780" t="s">
        <v>323</v>
      </c>
      <c r="H12" s="1780" t="s">
        <v>328</v>
      </c>
    </row>
    <row r="13" spans="1:18" s="461" customFormat="1" ht="11.25" customHeight="1">
      <c r="B13" s="462"/>
      <c r="C13" s="463"/>
      <c r="D13" s="452"/>
      <c r="E13" s="452"/>
      <c r="F13" s="283" t="s">
        <v>1055</v>
      </c>
      <c r="G13" s="283" t="s">
        <v>1055</v>
      </c>
      <c r="H13" s="480" t="s">
        <v>1055</v>
      </c>
    </row>
    <row r="14" spans="1:18" s="461" customFormat="1" ht="11.25" customHeight="1">
      <c r="B14" s="2005" t="s">
        <v>310</v>
      </c>
      <c r="C14" s="1990"/>
      <c r="D14" s="1292" t="s">
        <v>1056</v>
      </c>
      <c r="E14" s="1292" t="s">
        <v>1057</v>
      </c>
      <c r="F14" s="1292" t="s">
        <v>1058</v>
      </c>
      <c r="G14" s="1293" t="s">
        <v>1059</v>
      </c>
      <c r="H14" s="1293" t="s">
        <v>1060</v>
      </c>
    </row>
    <row r="15" spans="1:18" ht="11.25" customHeight="1">
      <c r="B15" s="102">
        <v>1</v>
      </c>
      <c r="C15" s="551" t="s">
        <v>899</v>
      </c>
      <c r="D15" s="552">
        <v>753409.22600100003</v>
      </c>
      <c r="E15" s="552">
        <v>1708914.921299</v>
      </c>
      <c r="F15" s="552">
        <v>1694820.612307</v>
      </c>
      <c r="G15" s="60">
        <v>14094.308992</v>
      </c>
      <c r="H15" s="60"/>
      <c r="I15" s="57"/>
      <c r="J15" s="461"/>
      <c r="K15" s="461"/>
      <c r="L15" s="461"/>
      <c r="M15" s="461"/>
      <c r="N15" s="461"/>
      <c r="O15" s="461"/>
      <c r="P15" s="461"/>
      <c r="Q15" s="461"/>
      <c r="R15" s="461"/>
    </row>
    <row r="16" spans="1:18" ht="11.25" customHeight="1">
      <c r="B16" s="102">
        <v>2</v>
      </c>
      <c r="C16" s="206" t="s">
        <v>944</v>
      </c>
      <c r="D16" s="60">
        <v>365872.28771200002</v>
      </c>
      <c r="E16" s="60"/>
      <c r="F16" s="60"/>
      <c r="G16" s="60"/>
      <c r="H16" s="60"/>
      <c r="I16" s="57"/>
      <c r="K16" s="461"/>
      <c r="L16" s="461"/>
      <c r="M16" s="461"/>
      <c r="N16" s="461"/>
      <c r="O16" s="461"/>
      <c r="P16" s="461"/>
      <c r="Q16" s="461"/>
      <c r="R16" s="461"/>
    </row>
    <row r="17" spans="2:18" ht="11.25" customHeight="1">
      <c r="B17" s="646">
        <v>3</v>
      </c>
      <c r="C17" s="647" t="s">
        <v>1061</v>
      </c>
      <c r="D17" s="648">
        <v>1119281.5137130001</v>
      </c>
      <c r="E17" s="648">
        <v>1708914.921299</v>
      </c>
      <c r="F17" s="648">
        <v>1694820.612307</v>
      </c>
      <c r="G17" s="648">
        <v>14094.308992</v>
      </c>
      <c r="H17" s="649"/>
      <c r="I17" s="57"/>
      <c r="J17" s="233"/>
      <c r="K17" s="461"/>
      <c r="L17" s="461"/>
      <c r="M17" s="461"/>
      <c r="N17" s="461"/>
      <c r="O17" s="461"/>
      <c r="P17" s="461"/>
      <c r="Q17" s="461"/>
      <c r="R17" s="461"/>
    </row>
    <row r="18" spans="2:18" ht="6" customHeight="1">
      <c r="B18" s="102"/>
      <c r="C18" s="551"/>
      <c r="D18" s="65"/>
      <c r="E18" s="60"/>
      <c r="F18" s="60"/>
      <c r="G18" s="60"/>
      <c r="H18" s="60"/>
      <c r="I18" s="57"/>
      <c r="J18" s="233"/>
      <c r="K18" s="461"/>
      <c r="L18" s="461"/>
      <c r="M18" s="461"/>
      <c r="N18" s="461"/>
      <c r="O18" s="461"/>
      <c r="P18" s="461"/>
      <c r="Q18" s="461"/>
      <c r="R18" s="461"/>
    </row>
    <row r="19" spans="2:18" ht="11.25" customHeight="1">
      <c r="B19" s="102">
        <v>4</v>
      </c>
      <c r="C19" s="945" t="s">
        <v>1062</v>
      </c>
      <c r="D19" s="946">
        <v>10105.307894</v>
      </c>
      <c r="E19" s="947">
        <v>16695.979858999999</v>
      </c>
      <c r="F19" s="947">
        <v>16029.883153000001</v>
      </c>
      <c r="G19" s="947">
        <v>666.09670600000004</v>
      </c>
      <c r="H19" s="948"/>
      <c r="I19" s="57"/>
      <c r="K19" s="461"/>
      <c r="L19" s="461"/>
      <c r="M19" s="461"/>
      <c r="N19" s="461"/>
      <c r="O19" s="461"/>
      <c r="P19" s="461"/>
      <c r="Q19" s="461"/>
      <c r="R19" s="461"/>
    </row>
    <row r="20" spans="2:18" ht="11.25" customHeight="1">
      <c r="C20" s="206"/>
      <c r="D20" s="60"/>
      <c r="E20" s="60"/>
      <c r="F20" s="60"/>
      <c r="G20" s="60"/>
      <c r="H20" s="60"/>
      <c r="I20" s="57"/>
      <c r="J20" s="30"/>
    </row>
    <row r="21" spans="2:18" ht="11.25" customHeight="1">
      <c r="C21" s="206"/>
      <c r="D21" s="60"/>
      <c r="E21" s="60"/>
      <c r="F21" s="60"/>
      <c r="G21" s="60"/>
      <c r="H21" s="60"/>
      <c r="I21" s="57"/>
      <c r="J21" s="30"/>
    </row>
    <row r="22" spans="2:18" ht="11.25" customHeight="1"/>
    <row r="23" spans="2:18" s="1200" customFormat="1" ht="11.25" customHeight="1">
      <c r="B23" s="827" t="s">
        <v>311</v>
      </c>
      <c r="C23" s="792"/>
      <c r="D23" s="1780" t="s">
        <v>317</v>
      </c>
      <c r="E23" s="1780" t="s">
        <v>319</v>
      </c>
      <c r="F23" s="1780" t="s">
        <v>321</v>
      </c>
      <c r="G23" s="1780" t="s">
        <v>323</v>
      </c>
      <c r="H23" s="1780" t="s">
        <v>328</v>
      </c>
    </row>
    <row r="24" spans="2:18" s="461" customFormat="1" ht="11.25" customHeight="1">
      <c r="B24" s="462"/>
      <c r="C24" s="463"/>
      <c r="D24" s="452"/>
      <c r="E24" s="452"/>
      <c r="F24" s="283" t="s">
        <v>1055</v>
      </c>
      <c r="G24" s="283" t="s">
        <v>1055</v>
      </c>
      <c r="H24" s="480" t="s">
        <v>1055</v>
      </c>
    </row>
    <row r="25" spans="2:18" s="461" customFormat="1" ht="11.25" customHeight="1">
      <c r="B25" s="2005" t="s">
        <v>310</v>
      </c>
      <c r="C25" s="1990"/>
      <c r="D25" s="1292" t="s">
        <v>1056</v>
      </c>
      <c r="E25" s="1292" t="s">
        <v>1057</v>
      </c>
      <c r="F25" s="1292" t="s">
        <v>1058</v>
      </c>
      <c r="G25" s="1293" t="s">
        <v>1059</v>
      </c>
      <c r="H25" s="1293" t="s">
        <v>1060</v>
      </c>
    </row>
    <row r="26" spans="2:18" ht="11.25" customHeight="1">
      <c r="B26" s="102">
        <v>1</v>
      </c>
      <c r="C26" s="551" t="s">
        <v>899</v>
      </c>
      <c r="D26" s="552">
        <v>1034014.582285</v>
      </c>
      <c r="E26" s="552">
        <v>1659539.306018</v>
      </c>
      <c r="F26" s="552">
        <v>1645356.7965800001</v>
      </c>
      <c r="G26" s="60">
        <v>14182.509437999999</v>
      </c>
      <c r="H26" s="60"/>
      <c r="I26" s="57"/>
      <c r="J26" s="30"/>
    </row>
    <row r="27" spans="2:18" ht="11.25" customHeight="1">
      <c r="B27" s="102">
        <v>2</v>
      </c>
      <c r="C27" s="206" t="s">
        <v>944</v>
      </c>
      <c r="D27" s="60">
        <v>236751.188818</v>
      </c>
      <c r="E27" s="60"/>
      <c r="F27" s="60"/>
      <c r="G27" s="60"/>
      <c r="H27" s="60"/>
      <c r="I27" s="57"/>
    </row>
    <row r="28" spans="2:18" ht="11.25" customHeight="1">
      <c r="B28" s="646">
        <v>3</v>
      </c>
      <c r="C28" s="647" t="s">
        <v>1061</v>
      </c>
      <c r="D28" s="648">
        <v>1270765.771103</v>
      </c>
      <c r="E28" s="648">
        <v>1659539.306018</v>
      </c>
      <c r="F28" s="648">
        <v>1645356.7965800001</v>
      </c>
      <c r="G28" s="648">
        <v>14182.509437999999</v>
      </c>
      <c r="H28" s="649"/>
      <c r="I28" s="57"/>
      <c r="J28" s="30"/>
    </row>
    <row r="29" spans="2:18" ht="6" customHeight="1">
      <c r="B29" s="102"/>
      <c r="C29" s="551"/>
      <c r="D29" s="65"/>
      <c r="E29" s="60"/>
      <c r="F29" s="60"/>
      <c r="G29" s="60"/>
      <c r="H29" s="60"/>
      <c r="I29" s="57"/>
      <c r="J29" s="30"/>
    </row>
    <row r="30" spans="2:18" ht="11.25" customHeight="1">
      <c r="B30" s="102">
        <v>4</v>
      </c>
      <c r="C30" s="945" t="s">
        <v>1062</v>
      </c>
      <c r="D30" s="946">
        <v>9360.336061</v>
      </c>
      <c r="E30" s="947">
        <v>16890.698435999999</v>
      </c>
      <c r="F30" s="947">
        <v>16311.180922</v>
      </c>
      <c r="G30" s="947">
        <v>579.51751400000001</v>
      </c>
      <c r="H30" s="948"/>
    </row>
    <row r="31" spans="2:18">
      <c r="C31" s="206"/>
      <c r="D31" s="60"/>
      <c r="E31" s="60"/>
      <c r="F31" s="60"/>
      <c r="G31" s="60"/>
      <c r="H31" s="60"/>
    </row>
  </sheetData>
  <mergeCells count="5">
    <mergeCell ref="B3:H3"/>
    <mergeCell ref="B7:H7"/>
    <mergeCell ref="B14:C14"/>
    <mergeCell ref="B25:C25"/>
    <mergeCell ref="B9:H9"/>
  </mergeCells>
  <hyperlinks>
    <hyperlink ref="B3" location="Contents!A1" display="Back to index page" xr:uid="{00000000-0004-0000-1600-000000000000}"/>
  </hyperlinks>
  <pageMargins left="0.7" right="0.7" top="0.75" bottom="0.75" header="0.3" footer="0.3"/>
  <pageSetup paperSize="9" scale="57"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31"/>
  <dimension ref="A1:V110"/>
  <sheetViews>
    <sheetView showGridLines="0" showRowColHeaders="0" zoomScaleNormal="100" workbookViewId="0"/>
  </sheetViews>
  <sheetFormatPr baseColWidth="10" defaultColWidth="11.42578125" defaultRowHeight="11.25"/>
  <cols>
    <col min="1" max="1" width="2.7109375" style="19" customWidth="1"/>
    <col min="2" max="2" width="4.85546875" style="29" customWidth="1"/>
    <col min="3" max="3" width="55.28515625" style="29" customWidth="1"/>
    <col min="4" max="9" width="12" style="29" customWidth="1"/>
    <col min="10" max="10" width="6.28515625" style="29" customWidth="1"/>
    <col min="11" max="16384" width="11.42578125" style="29"/>
  </cols>
  <sheetData>
    <row r="1" spans="1:22" s="10" customFormat="1" ht="11.25" customHeight="1">
      <c r="A1" s="7"/>
      <c r="B1" s="7"/>
      <c r="C1" s="7"/>
      <c r="D1" s="8"/>
      <c r="E1" s="8"/>
      <c r="F1" s="9"/>
      <c r="G1" s="9"/>
      <c r="H1" s="9"/>
    </row>
    <row r="2" spans="1:22" s="10" customFormat="1" ht="5.25" customHeight="1">
      <c r="A2" s="7"/>
      <c r="B2" s="7"/>
      <c r="C2" s="7"/>
      <c r="D2" s="8"/>
      <c r="E2" s="8"/>
      <c r="F2" s="9"/>
      <c r="G2" s="9"/>
      <c r="H2" s="9"/>
    </row>
    <row r="3" spans="1:22" s="12" customFormat="1" ht="12.75" customHeight="1">
      <c r="A3" s="11"/>
      <c r="B3" s="1909" t="s">
        <v>306</v>
      </c>
      <c r="C3" s="1909"/>
      <c r="D3" s="1909"/>
      <c r="E3" s="1909"/>
      <c r="F3" s="1909"/>
      <c r="G3" s="1909"/>
      <c r="H3" s="1909"/>
    </row>
    <row r="4" spans="1:22" s="10" customFormat="1" ht="5.25" customHeight="1">
      <c r="A4" s="7"/>
      <c r="B4" s="7"/>
      <c r="C4" s="7"/>
      <c r="D4" s="8"/>
      <c r="E4" s="8"/>
      <c r="F4" s="9"/>
      <c r="G4" s="9"/>
      <c r="H4" s="9"/>
      <c r="J4" s="7"/>
    </row>
    <row r="5" spans="1:22" s="6" customFormat="1" ht="15.75" customHeight="1">
      <c r="A5" s="13"/>
      <c r="B5" s="1187" t="s">
        <v>1063</v>
      </c>
    </row>
    <row r="6" spans="1:22" ht="11.25" customHeight="1">
      <c r="A6" s="16"/>
    </row>
    <row r="7" spans="1:22" ht="11.25" customHeight="1">
      <c r="A7" s="16"/>
      <c r="B7" s="1930" t="s">
        <v>1064</v>
      </c>
      <c r="C7" s="1931"/>
      <c r="D7" s="1931"/>
      <c r="E7" s="1931"/>
      <c r="F7" s="1931"/>
      <c r="G7" s="1931"/>
      <c r="H7" s="1931"/>
      <c r="I7" s="1931"/>
      <c r="J7"/>
    </row>
    <row r="8" spans="1:22" ht="11.25" customHeight="1">
      <c r="A8" s="16"/>
      <c r="B8" s="264"/>
      <c r="C8" s="924"/>
      <c r="D8" s="924"/>
      <c r="E8" s="924"/>
      <c r="F8" s="924"/>
      <c r="G8" s="924"/>
      <c r="H8" s="924"/>
      <c r="I8" s="924"/>
      <c r="J8"/>
    </row>
    <row r="9" spans="1:22" ht="11.25" customHeight="1">
      <c r="A9" s="16"/>
    </row>
    <row r="10" spans="1:22">
      <c r="A10" s="16"/>
      <c r="B10" s="1968" t="s">
        <v>26</v>
      </c>
      <c r="C10" s="1968"/>
      <c r="D10" s="1450" t="s">
        <v>317</v>
      </c>
      <c r="E10" s="1450" t="s">
        <v>319</v>
      </c>
      <c r="F10" s="1450" t="s">
        <v>321</v>
      </c>
      <c r="G10" s="1450" t="s">
        <v>323</v>
      </c>
      <c r="H10" s="1450" t="s">
        <v>328</v>
      </c>
      <c r="I10" s="1450" t="s">
        <v>335</v>
      </c>
    </row>
    <row r="11" spans="1:22" ht="11.25" customHeight="1">
      <c r="A11" s="12"/>
      <c r="D11" s="2018" t="s">
        <v>1065</v>
      </c>
      <c r="E11" s="2018"/>
      <c r="F11" s="2018" t="s">
        <v>1066</v>
      </c>
      <c r="G11" s="2018"/>
      <c r="H11" s="2018" t="s">
        <v>1067</v>
      </c>
      <c r="I11" s="2018"/>
    </row>
    <row r="12" spans="1:22" ht="11.25" customHeight="1">
      <c r="A12" s="12"/>
      <c r="B12" s="272"/>
      <c r="C12" s="277"/>
      <c r="D12" s="70" t="s">
        <v>1068</v>
      </c>
      <c r="E12" s="70" t="s">
        <v>1069</v>
      </c>
      <c r="F12" s="70" t="s">
        <v>1068</v>
      </c>
      <c r="G12" s="70" t="s">
        <v>1069</v>
      </c>
      <c r="H12" s="70"/>
      <c r="I12" s="70" t="s">
        <v>1070</v>
      </c>
    </row>
    <row r="13" spans="1:22" ht="11.25" customHeight="1">
      <c r="A13" s="12"/>
      <c r="B13" s="2019" t="s">
        <v>310</v>
      </c>
      <c r="C13" s="1990"/>
      <c r="D13" s="1218" t="s">
        <v>1071</v>
      </c>
      <c r="E13" s="1218" t="s">
        <v>1071</v>
      </c>
      <c r="F13" s="1218" t="s">
        <v>1071</v>
      </c>
      <c r="G13" s="1218" t="s">
        <v>1071</v>
      </c>
      <c r="H13" s="1218" t="s">
        <v>1072</v>
      </c>
      <c r="I13" s="1218" t="s">
        <v>1073</v>
      </c>
    </row>
    <row r="14" spans="1:22" ht="15" customHeight="1">
      <c r="A14" s="12"/>
      <c r="B14" s="2020" t="s">
        <v>1074</v>
      </c>
      <c r="C14" s="2021"/>
      <c r="D14" s="70"/>
      <c r="E14" s="70"/>
      <c r="F14" s="70"/>
      <c r="G14" s="70"/>
      <c r="H14" s="70"/>
      <c r="I14" s="70"/>
    </row>
    <row r="15" spans="1:22" ht="11.25" customHeight="1">
      <c r="A15" s="12"/>
      <c r="B15" s="503">
        <v>1</v>
      </c>
      <c r="C15" s="273" t="s">
        <v>1075</v>
      </c>
      <c r="D15" s="58">
        <v>456010.60521284398</v>
      </c>
      <c r="E15" s="58">
        <v>1254.8369024675801</v>
      </c>
      <c r="F15" s="58">
        <v>456386.88984137698</v>
      </c>
      <c r="G15" s="58">
        <v>263.55443450405198</v>
      </c>
      <c r="H15" s="58">
        <v>86.367752275805998</v>
      </c>
      <c r="I15" s="519">
        <v>1.8913318350705002E-2</v>
      </c>
      <c r="J15" s="37"/>
      <c r="K15" s="519"/>
      <c r="Q15" s="587"/>
      <c r="R15" s="587"/>
      <c r="S15" s="587"/>
      <c r="T15" s="587"/>
      <c r="U15" s="587"/>
      <c r="V15" s="587"/>
    </row>
    <row r="16" spans="1:22" ht="11.25" customHeight="1">
      <c r="A16" s="12"/>
      <c r="B16" s="503">
        <v>2</v>
      </c>
      <c r="C16" s="273" t="s">
        <v>673</v>
      </c>
      <c r="D16" s="58">
        <v>37650.288773104701</v>
      </c>
      <c r="E16" s="58">
        <v>10758.0243589986</v>
      </c>
      <c r="F16" s="58">
        <v>37653.467623930599</v>
      </c>
      <c r="G16" s="58">
        <v>4059.3482630121698</v>
      </c>
      <c r="H16" s="58">
        <v>718.35189460708898</v>
      </c>
      <c r="I16" s="519">
        <v>1.72213714018754</v>
      </c>
      <c r="J16" s="37"/>
      <c r="K16" s="519"/>
      <c r="L16" s="72"/>
      <c r="O16" s="74"/>
      <c r="Q16" s="587"/>
      <c r="R16" s="587"/>
      <c r="S16" s="587"/>
      <c r="T16" s="587"/>
      <c r="U16" s="587"/>
      <c r="V16" s="587"/>
    </row>
    <row r="17" spans="1:22" ht="11.25" customHeight="1">
      <c r="A17" s="12"/>
      <c r="B17" s="503">
        <v>3</v>
      </c>
      <c r="C17" s="273" t="s">
        <v>674</v>
      </c>
      <c r="D17" s="58">
        <v>78844.111898468604</v>
      </c>
      <c r="E17" s="58">
        <v>2429.02400773095</v>
      </c>
      <c r="F17" s="58">
        <v>78705.396454087095</v>
      </c>
      <c r="G17" s="58">
        <v>951.19771579811299</v>
      </c>
      <c r="H17" s="58">
        <v>9.4463549107755007</v>
      </c>
      <c r="I17" s="519">
        <v>1.185884861036E-2</v>
      </c>
      <c r="J17" s="37"/>
      <c r="K17" s="519"/>
      <c r="L17" s="72"/>
      <c r="M17" s="72"/>
      <c r="O17" s="74"/>
      <c r="Q17" s="587"/>
      <c r="R17" s="587"/>
      <c r="S17" s="587"/>
      <c r="T17" s="587"/>
      <c r="U17" s="587"/>
      <c r="V17" s="587"/>
    </row>
    <row r="18" spans="1:22" ht="11.25" customHeight="1">
      <c r="A18" s="12"/>
      <c r="B18" s="503">
        <v>4</v>
      </c>
      <c r="C18" s="273" t="s">
        <v>675</v>
      </c>
      <c r="D18" s="58">
        <v>53405.2962676143</v>
      </c>
      <c r="E18" s="58"/>
      <c r="F18" s="58">
        <v>53405.2962676143</v>
      </c>
      <c r="G18" s="58"/>
      <c r="H18" s="97">
        <v>594.40723400000002</v>
      </c>
      <c r="I18" s="519">
        <v>1.11301177138204</v>
      </c>
      <c r="J18" s="37"/>
      <c r="K18" s="519"/>
      <c r="O18" s="74"/>
      <c r="Q18" s="587"/>
      <c r="R18" s="587"/>
      <c r="S18" s="587"/>
      <c r="T18" s="587"/>
      <c r="U18" s="587"/>
      <c r="V18" s="587"/>
    </row>
    <row r="19" spans="1:22" ht="11.25" customHeight="1">
      <c r="A19" s="12"/>
      <c r="B19" s="503">
        <v>5</v>
      </c>
      <c r="C19" s="273" t="s">
        <v>676</v>
      </c>
      <c r="D19" s="58">
        <v>528.22614871898304</v>
      </c>
      <c r="E19" s="97"/>
      <c r="F19" s="58">
        <v>528.22614871898304</v>
      </c>
      <c r="G19" s="58"/>
      <c r="H19" s="97"/>
      <c r="I19" s="519"/>
      <c r="J19" s="37"/>
      <c r="K19" s="519"/>
      <c r="L19" s="72"/>
      <c r="O19" s="74"/>
      <c r="Q19" s="587"/>
      <c r="R19" s="587"/>
      <c r="S19" s="587"/>
      <c r="T19" s="587"/>
      <c r="U19" s="587"/>
      <c r="V19" s="587"/>
    </row>
    <row r="20" spans="1:22" ht="11.25" customHeight="1">
      <c r="A20" s="12"/>
      <c r="B20" s="503">
        <v>6</v>
      </c>
      <c r="C20" s="273" t="s">
        <v>677</v>
      </c>
      <c r="D20" s="58">
        <v>10218.228903774299</v>
      </c>
      <c r="E20" s="58">
        <v>49915.725309952999</v>
      </c>
      <c r="F20" s="58">
        <v>15326.756908134999</v>
      </c>
      <c r="G20" s="58">
        <v>18230.081423312</v>
      </c>
      <c r="H20" s="58">
        <v>10399.35432312</v>
      </c>
      <c r="I20" s="519">
        <v>30.9902685717996</v>
      </c>
      <c r="J20" s="37"/>
      <c r="K20" s="519"/>
      <c r="L20" s="72"/>
      <c r="O20" s="74"/>
      <c r="Q20" s="587"/>
      <c r="R20" s="587"/>
      <c r="S20" s="587"/>
      <c r="T20" s="587"/>
      <c r="U20" s="587"/>
      <c r="V20" s="587"/>
    </row>
    <row r="21" spans="1:22" ht="11.25" customHeight="1">
      <c r="A21" s="12"/>
      <c r="B21" s="503">
        <v>7</v>
      </c>
      <c r="C21" s="273" t="s">
        <v>678</v>
      </c>
      <c r="D21" s="58">
        <v>161606.85654274901</v>
      </c>
      <c r="E21" s="58">
        <v>30472.329053748901</v>
      </c>
      <c r="F21" s="58">
        <v>156385.833869247</v>
      </c>
      <c r="G21" s="58">
        <v>8862.630329742</v>
      </c>
      <c r="H21" s="58">
        <v>111631.190406729</v>
      </c>
      <c r="I21" s="519">
        <v>67.553541842485402</v>
      </c>
      <c r="J21" s="37"/>
      <c r="K21" s="519"/>
      <c r="L21" s="72"/>
      <c r="M21" s="72"/>
      <c r="N21" s="72"/>
      <c r="O21" s="74"/>
      <c r="Q21" s="587"/>
      <c r="R21" s="587"/>
      <c r="S21" s="587"/>
      <c r="T21" s="587"/>
      <c r="U21" s="587"/>
      <c r="V21" s="587"/>
    </row>
    <row r="22" spans="1:22" s="39" customFormat="1" ht="11.25" customHeight="1">
      <c r="A22" s="12"/>
      <c r="B22" s="503">
        <v>8</v>
      </c>
      <c r="C22" s="273" t="s">
        <v>679</v>
      </c>
      <c r="D22" s="58">
        <v>51584.697127592</v>
      </c>
      <c r="E22" s="58">
        <v>88291.533707354203</v>
      </c>
      <c r="F22" s="58">
        <v>50828.705463667902</v>
      </c>
      <c r="G22" s="58">
        <v>16233.1903852501</v>
      </c>
      <c r="H22" s="58">
        <v>50010.847570652397</v>
      </c>
      <c r="I22" s="519">
        <v>74.574163073648606</v>
      </c>
      <c r="J22" s="37"/>
      <c r="K22" s="519"/>
      <c r="L22" s="185"/>
      <c r="M22" s="185"/>
      <c r="N22" s="185"/>
      <c r="O22" s="186"/>
      <c r="Q22" s="587"/>
      <c r="R22" s="587"/>
      <c r="S22" s="587"/>
      <c r="T22" s="587"/>
      <c r="U22" s="587"/>
      <c r="V22" s="587"/>
    </row>
    <row r="23" spans="1:22" ht="11.25" customHeight="1">
      <c r="A23" s="12"/>
      <c r="B23" s="503">
        <v>9</v>
      </c>
      <c r="C23" s="273" t="s">
        <v>680</v>
      </c>
      <c r="D23" s="58">
        <v>129543.46635527301</v>
      </c>
      <c r="E23" s="58">
        <v>24265.084887073299</v>
      </c>
      <c r="F23" s="58">
        <v>129223.97718869</v>
      </c>
      <c r="G23" s="58">
        <v>9620.8947957931196</v>
      </c>
      <c r="H23" s="58">
        <v>53841.5681909509</v>
      </c>
      <c r="I23" s="519">
        <v>38.778218756950501</v>
      </c>
      <c r="J23" s="37"/>
      <c r="K23" s="519"/>
      <c r="L23" s="72"/>
      <c r="M23" s="72"/>
      <c r="N23" s="72"/>
      <c r="O23" s="74"/>
      <c r="Q23" s="587"/>
      <c r="R23" s="587"/>
      <c r="S23" s="587"/>
      <c r="T23" s="587"/>
      <c r="U23" s="587"/>
      <c r="V23" s="587"/>
    </row>
    <row r="24" spans="1:22" ht="11.25" customHeight="1">
      <c r="A24" s="12"/>
      <c r="B24" s="503">
        <v>10</v>
      </c>
      <c r="C24" s="273" t="s">
        <v>681</v>
      </c>
      <c r="D24" s="58">
        <v>2808.9440265589001</v>
      </c>
      <c r="E24" s="58">
        <v>82.454437074372507</v>
      </c>
      <c r="F24" s="58">
        <v>2796.8361862087099</v>
      </c>
      <c r="G24" s="58">
        <v>26.490391043967701</v>
      </c>
      <c r="H24" s="58">
        <v>3687.7483281016698</v>
      </c>
      <c r="I24" s="519">
        <v>130.61713645929501</v>
      </c>
      <c r="J24" s="37"/>
      <c r="K24" s="519"/>
      <c r="L24" s="72"/>
      <c r="N24" s="72"/>
      <c r="O24" s="74"/>
      <c r="Q24" s="587"/>
      <c r="R24" s="587"/>
      <c r="S24" s="587"/>
      <c r="T24" s="587"/>
      <c r="U24" s="587"/>
      <c r="V24" s="587"/>
    </row>
    <row r="25" spans="1:22" ht="11.25" customHeight="1">
      <c r="A25" s="12"/>
      <c r="B25" s="503">
        <v>11</v>
      </c>
      <c r="C25" s="273" t="s">
        <v>682</v>
      </c>
      <c r="D25" s="58">
        <v>732.88116489553897</v>
      </c>
      <c r="E25" s="58"/>
      <c r="F25" s="58">
        <v>732.47598376627695</v>
      </c>
      <c r="G25" s="58"/>
      <c r="H25" s="58">
        <v>1098.71396493612</v>
      </c>
      <c r="I25" s="519">
        <v>149.99999853738601</v>
      </c>
      <c r="J25" s="37"/>
      <c r="K25" s="519"/>
      <c r="L25" s="72"/>
      <c r="N25" s="72"/>
      <c r="O25" s="74"/>
      <c r="Q25" s="587"/>
      <c r="R25" s="587"/>
      <c r="S25" s="587"/>
      <c r="T25" s="587"/>
      <c r="U25" s="587"/>
      <c r="V25" s="587"/>
    </row>
    <row r="26" spans="1:22" ht="11.25" customHeight="1">
      <c r="A26" s="12"/>
      <c r="B26" s="503">
        <v>12</v>
      </c>
      <c r="C26" s="273" t="s">
        <v>683</v>
      </c>
      <c r="D26" s="58">
        <v>54009.617105359903</v>
      </c>
      <c r="E26" s="97"/>
      <c r="F26" s="58">
        <v>54009.617105359903</v>
      </c>
      <c r="G26" s="58"/>
      <c r="H26" s="58">
        <v>5400.9617110100098</v>
      </c>
      <c r="I26" s="519">
        <v>10.0000000008777</v>
      </c>
      <c r="J26" s="37"/>
      <c r="K26" s="519"/>
      <c r="L26" s="72"/>
      <c r="N26" s="72"/>
      <c r="O26" s="74"/>
      <c r="Q26" s="587"/>
      <c r="R26" s="587"/>
      <c r="S26" s="587"/>
      <c r="T26" s="587"/>
      <c r="U26" s="587"/>
      <c r="V26" s="587"/>
    </row>
    <row r="27" spans="1:22" ht="11.25" customHeight="1">
      <c r="A27" s="12"/>
      <c r="B27" s="157">
        <v>13</v>
      </c>
      <c r="C27" s="273" t="s">
        <v>1076</v>
      </c>
      <c r="D27" s="99"/>
      <c r="E27" s="99"/>
      <c r="F27" s="89"/>
      <c r="G27" s="99"/>
      <c r="H27" s="99"/>
      <c r="I27" s="519"/>
      <c r="J27" s="37"/>
      <c r="K27" s="519"/>
      <c r="L27" s="72"/>
      <c r="N27" s="72"/>
      <c r="O27" s="74"/>
      <c r="Q27" s="587"/>
      <c r="R27" s="587"/>
      <c r="S27" s="587"/>
      <c r="T27" s="587"/>
      <c r="U27" s="587"/>
      <c r="V27" s="587"/>
    </row>
    <row r="28" spans="1:22" ht="11.25" customHeight="1">
      <c r="A28" s="12"/>
      <c r="B28" s="503">
        <v>14</v>
      </c>
      <c r="C28" s="273" t="s">
        <v>684</v>
      </c>
      <c r="D28" s="58">
        <v>1582.501571</v>
      </c>
      <c r="E28" s="97"/>
      <c r="F28" s="58">
        <v>1582.501571</v>
      </c>
      <c r="G28" s="58"/>
      <c r="H28" s="58">
        <v>568.03357400000004</v>
      </c>
      <c r="I28" s="519">
        <v>35.894660985458202</v>
      </c>
      <c r="J28" s="37"/>
      <c r="K28" s="519"/>
      <c r="Q28" s="587"/>
      <c r="R28" s="587"/>
      <c r="S28" s="587"/>
      <c r="T28" s="587"/>
      <c r="U28" s="587"/>
      <c r="V28" s="587"/>
    </row>
    <row r="29" spans="1:22" ht="11.25" customHeight="1">
      <c r="A29" s="12"/>
      <c r="B29" s="503">
        <v>15</v>
      </c>
      <c r="C29" s="273" t="s">
        <v>1077</v>
      </c>
      <c r="D29" s="58">
        <v>22955.553180123301</v>
      </c>
      <c r="E29" s="97"/>
      <c r="F29" s="58">
        <v>22955.553180123301</v>
      </c>
      <c r="G29" s="58"/>
      <c r="H29" s="58">
        <v>53586.087180123301</v>
      </c>
      <c r="I29" s="519">
        <v>233.43409222010101</v>
      </c>
      <c r="J29" s="37"/>
      <c r="K29" s="519"/>
      <c r="L29" s="72"/>
      <c r="Q29" s="587"/>
      <c r="R29" s="587"/>
      <c r="S29" s="587"/>
      <c r="T29" s="587"/>
      <c r="U29" s="587"/>
      <c r="V29" s="587"/>
    </row>
    <row r="30" spans="1:22" ht="11.25" customHeight="1">
      <c r="A30" s="12"/>
      <c r="B30" s="503">
        <v>16</v>
      </c>
      <c r="C30" s="273" t="s">
        <v>1078</v>
      </c>
      <c r="D30" s="58">
        <v>29630.929972322301</v>
      </c>
      <c r="E30" s="97"/>
      <c r="F30" s="58">
        <v>29630.929972322301</v>
      </c>
      <c r="G30" s="58"/>
      <c r="H30" s="58">
        <v>16232.5932288123</v>
      </c>
      <c r="I30" s="519">
        <v>54.782597927148402</v>
      </c>
      <c r="J30" s="37"/>
      <c r="K30" s="519"/>
      <c r="L30" s="72"/>
      <c r="N30" s="72"/>
      <c r="O30" s="74"/>
      <c r="Q30" s="587"/>
      <c r="R30" s="587"/>
      <c r="S30" s="587"/>
      <c r="T30" s="587"/>
      <c r="U30" s="587"/>
      <c r="V30" s="587"/>
    </row>
    <row r="31" spans="1:22" s="106" customFormat="1" ht="11.25" customHeight="1">
      <c r="A31" s="105"/>
      <c r="B31" s="865">
        <v>17</v>
      </c>
      <c r="C31" s="866" t="s">
        <v>1079</v>
      </c>
      <c r="D31" s="662">
        <v>1091112.2042504</v>
      </c>
      <c r="E31" s="662">
        <v>207469.012664401</v>
      </c>
      <c r="F31" s="662">
        <v>1090152.46376425</v>
      </c>
      <c r="G31" s="662">
        <v>58247.387738455502</v>
      </c>
      <c r="H31" s="662">
        <v>307865.67171422899</v>
      </c>
      <c r="I31" s="867">
        <v>26.808229843584598</v>
      </c>
      <c r="J31" s="37"/>
      <c r="K31" s="519"/>
      <c r="L31" s="187"/>
      <c r="N31" s="187"/>
      <c r="O31" s="188"/>
      <c r="Q31" s="587"/>
      <c r="R31" s="587"/>
      <c r="S31" s="587"/>
      <c r="T31" s="587"/>
      <c r="U31" s="587"/>
      <c r="V31" s="587"/>
    </row>
    <row r="32" spans="1:22" ht="11.25" customHeight="1">
      <c r="A32" s="12"/>
      <c r="B32" s="61"/>
      <c r="C32" s="273"/>
      <c r="D32" s="58"/>
      <c r="E32" s="58"/>
      <c r="F32" s="58"/>
      <c r="G32" s="58"/>
      <c r="H32" s="58"/>
      <c r="I32" s="62"/>
      <c r="J32" s="72"/>
      <c r="K32" s="72"/>
      <c r="L32" s="72"/>
      <c r="M32" s="72"/>
      <c r="N32" s="72"/>
      <c r="O32" s="74"/>
    </row>
    <row r="33" spans="1:12" ht="11.25" customHeight="1">
      <c r="A33" s="12"/>
      <c r="B33" s="61"/>
      <c r="C33" s="273"/>
      <c r="D33" s="58"/>
      <c r="E33" s="58"/>
      <c r="F33" s="58"/>
      <c r="G33" s="58"/>
      <c r="H33" s="58"/>
      <c r="I33" s="62"/>
    </row>
    <row r="34" spans="1:12" ht="11.25" customHeight="1">
      <c r="A34" s="12"/>
      <c r="B34" s="1968" t="s">
        <v>311</v>
      </c>
      <c r="C34" s="1969"/>
      <c r="D34" s="1450" t="s">
        <v>317</v>
      </c>
      <c r="E34" s="1450" t="s">
        <v>319</v>
      </c>
      <c r="F34" s="1450" t="s">
        <v>321</v>
      </c>
      <c r="G34" s="1450" t="s">
        <v>323</v>
      </c>
      <c r="H34" s="1450" t="s">
        <v>328</v>
      </c>
      <c r="I34" s="1450" t="s">
        <v>335</v>
      </c>
    </row>
    <row r="35" spans="1:12" ht="11.25" customHeight="1">
      <c r="A35" s="12"/>
      <c r="D35" s="2018" t="s">
        <v>1065</v>
      </c>
      <c r="E35" s="2018"/>
      <c r="F35" s="2018" t="s">
        <v>1066</v>
      </c>
      <c r="G35" s="2018"/>
      <c r="H35" s="2018" t="s">
        <v>1067</v>
      </c>
      <c r="I35" s="2018"/>
    </row>
    <row r="36" spans="1:12" ht="11.25" customHeight="1">
      <c r="A36" s="12"/>
      <c r="B36" s="272"/>
      <c r="C36" s="277"/>
      <c r="D36" s="70" t="s">
        <v>1068</v>
      </c>
      <c r="E36" s="70" t="s">
        <v>1069</v>
      </c>
      <c r="F36" s="70" t="s">
        <v>1068</v>
      </c>
      <c r="G36" s="70" t="s">
        <v>1069</v>
      </c>
      <c r="H36" s="70"/>
      <c r="I36" s="70" t="s">
        <v>1070</v>
      </c>
    </row>
    <row r="37" spans="1:12" ht="11.25" customHeight="1">
      <c r="A37" s="12"/>
      <c r="B37" s="2019" t="s">
        <v>310</v>
      </c>
      <c r="C37" s="1990"/>
      <c r="D37" s="1218" t="s">
        <v>1071</v>
      </c>
      <c r="E37" s="1218" t="s">
        <v>1071</v>
      </c>
      <c r="F37" s="1218" t="s">
        <v>1071</v>
      </c>
      <c r="G37" s="1218" t="s">
        <v>1071</v>
      </c>
      <c r="H37" s="1218" t="s">
        <v>1072</v>
      </c>
      <c r="I37" s="1218" t="s">
        <v>1073</v>
      </c>
    </row>
    <row r="38" spans="1:12" ht="15" customHeight="1">
      <c r="A38" s="12"/>
      <c r="B38" s="2020" t="s">
        <v>1074</v>
      </c>
      <c r="C38" s="2021"/>
      <c r="D38" s="70"/>
      <c r="E38" s="70"/>
      <c r="F38" s="70"/>
      <c r="G38" s="70"/>
      <c r="H38" s="70"/>
      <c r="I38" s="70"/>
    </row>
    <row r="39" spans="1:12" ht="11.25" customHeight="1">
      <c r="A39" s="12"/>
      <c r="B39" s="503">
        <v>1</v>
      </c>
      <c r="C39" s="273" t="s">
        <v>1075</v>
      </c>
      <c r="D39" s="58">
        <v>594275.91760893003</v>
      </c>
      <c r="E39" s="58">
        <v>1649.4486877715001</v>
      </c>
      <c r="F39" s="58">
        <v>594693.35793467704</v>
      </c>
      <c r="G39" s="58">
        <v>353.60781723560399</v>
      </c>
      <c r="H39" s="58">
        <v>88.241081304811999</v>
      </c>
      <c r="I39" s="519">
        <v>1.4829263299126099E-2</v>
      </c>
      <c r="J39" s="39"/>
      <c r="L39" s="37"/>
    </row>
    <row r="40" spans="1:12" ht="11.25" customHeight="1">
      <c r="A40" s="12"/>
      <c r="B40" s="503">
        <v>2</v>
      </c>
      <c r="C40" s="273" t="s">
        <v>673</v>
      </c>
      <c r="D40" s="58">
        <v>35267.742275029901</v>
      </c>
      <c r="E40" s="58">
        <v>9609.7105678484004</v>
      </c>
      <c r="F40" s="58">
        <v>35270.795962773103</v>
      </c>
      <c r="G40" s="58">
        <v>3509.1332352362701</v>
      </c>
      <c r="H40" s="58">
        <v>598.92645609229805</v>
      </c>
      <c r="I40" s="519">
        <v>1.54442379983262</v>
      </c>
    </row>
    <row r="41" spans="1:12" ht="11.25" customHeight="1">
      <c r="A41" s="12"/>
      <c r="B41" s="503">
        <v>3</v>
      </c>
      <c r="C41" s="273" t="s">
        <v>674</v>
      </c>
      <c r="D41" s="58">
        <v>71140.027607402997</v>
      </c>
      <c r="E41" s="58">
        <v>2673.41067720718</v>
      </c>
      <c r="F41" s="58">
        <v>70989.312228436494</v>
      </c>
      <c r="G41" s="58">
        <v>1069.35636595494</v>
      </c>
      <c r="H41" s="58">
        <v>53.500645384294003</v>
      </c>
      <c r="I41" s="519">
        <v>7.4245953232139103E-2</v>
      </c>
    </row>
    <row r="42" spans="1:12" ht="11.25" customHeight="1">
      <c r="A42" s="12"/>
      <c r="B42" s="503">
        <v>4</v>
      </c>
      <c r="C42" s="273" t="s">
        <v>675</v>
      </c>
      <c r="D42" s="58">
        <v>49984.219373481203</v>
      </c>
      <c r="E42" s="58"/>
      <c r="F42" s="58">
        <v>49984.219373481203</v>
      </c>
      <c r="G42" s="58"/>
      <c r="H42" s="97"/>
      <c r="I42" s="519"/>
    </row>
    <row r="43" spans="1:12" ht="11.25" customHeight="1">
      <c r="A43" s="12"/>
      <c r="B43" s="503">
        <v>5</v>
      </c>
      <c r="C43" s="273" t="s">
        <v>676</v>
      </c>
      <c r="D43" s="58">
        <v>123.86083834970999</v>
      </c>
      <c r="E43" s="97"/>
      <c r="F43" s="58">
        <v>123.86083834970999</v>
      </c>
      <c r="G43" s="58"/>
      <c r="H43" s="97"/>
      <c r="I43" s="519"/>
    </row>
    <row r="44" spans="1:12" ht="11.25" customHeight="1">
      <c r="A44" s="12"/>
      <c r="B44" s="503">
        <v>6</v>
      </c>
      <c r="C44" s="273" t="s">
        <v>677</v>
      </c>
      <c r="D44" s="58">
        <v>13489.6785754306</v>
      </c>
      <c r="E44" s="58">
        <v>47426.762894610802</v>
      </c>
      <c r="F44" s="58">
        <v>16712.2819761254</v>
      </c>
      <c r="G44" s="58">
        <v>12691.152152843</v>
      </c>
      <c r="H44" s="58">
        <v>8254.7938121055395</v>
      </c>
      <c r="I44" s="519">
        <v>28.074250701120899</v>
      </c>
    </row>
    <row r="45" spans="1:12" ht="11.25" customHeight="1">
      <c r="A45" s="12"/>
      <c r="B45" s="503">
        <v>7</v>
      </c>
      <c r="C45" s="273" t="s">
        <v>678</v>
      </c>
      <c r="D45" s="58">
        <v>159984.71051319499</v>
      </c>
      <c r="E45" s="58">
        <v>32666.920711443599</v>
      </c>
      <c r="F45" s="58">
        <v>156656.25061420599</v>
      </c>
      <c r="G45" s="58">
        <v>9314.1067296111905</v>
      </c>
      <c r="H45" s="58">
        <v>116051.069347442</v>
      </c>
      <c r="I45" s="519">
        <v>69.922768863500096</v>
      </c>
    </row>
    <row r="46" spans="1:12" ht="11.25" customHeight="1">
      <c r="A46" s="12"/>
      <c r="B46" s="503">
        <v>8</v>
      </c>
      <c r="C46" s="273" t="s">
        <v>679</v>
      </c>
      <c r="D46" s="58">
        <v>52130.540060970699</v>
      </c>
      <c r="E46" s="58">
        <v>121458.810749272</v>
      </c>
      <c r="F46" s="58">
        <v>51116.133844724398</v>
      </c>
      <c r="G46" s="58">
        <v>23042.387895361</v>
      </c>
      <c r="H46" s="58">
        <v>55347.537748470197</v>
      </c>
      <c r="I46" s="519">
        <v>74.634089852080706</v>
      </c>
    </row>
    <row r="47" spans="1:12" ht="11.25" customHeight="1">
      <c r="A47" s="12"/>
      <c r="B47" s="503">
        <v>9</v>
      </c>
      <c r="C47" s="273" t="s">
        <v>680</v>
      </c>
      <c r="D47" s="58">
        <v>127856.94234208899</v>
      </c>
      <c r="E47" s="58">
        <v>26672.546254039498</v>
      </c>
      <c r="F47" s="58">
        <v>127300.53096693799</v>
      </c>
      <c r="G47" s="58">
        <v>9078.5358683127997</v>
      </c>
      <c r="H47" s="58">
        <v>53817.174415388901</v>
      </c>
      <c r="I47" s="519">
        <v>39.461462572112502</v>
      </c>
    </row>
    <row r="48" spans="1:12" ht="11.25" customHeight="1">
      <c r="A48" s="12"/>
      <c r="B48" s="503">
        <v>10</v>
      </c>
      <c r="C48" s="273" t="s">
        <v>681</v>
      </c>
      <c r="D48" s="58">
        <v>2473.96446450038</v>
      </c>
      <c r="E48" s="58">
        <v>82.053460046693999</v>
      </c>
      <c r="F48" s="58">
        <v>2461.8254914672002</v>
      </c>
      <c r="G48" s="58">
        <v>24.865336001026598</v>
      </c>
      <c r="H48" s="58">
        <v>3382.1218878709101</v>
      </c>
      <c r="I48" s="519">
        <v>136.00894210537399</v>
      </c>
    </row>
    <row r="49" spans="1:11" ht="11.25" customHeight="1">
      <c r="A49" s="12"/>
      <c r="B49" s="503">
        <v>11</v>
      </c>
      <c r="C49" s="273" t="s">
        <v>682</v>
      </c>
      <c r="D49" s="58">
        <v>916.04900204395597</v>
      </c>
      <c r="E49" s="58"/>
      <c r="F49" s="58">
        <v>886.43920852960002</v>
      </c>
      <c r="G49" s="58"/>
      <c r="H49" s="58">
        <v>1329.6588181366501</v>
      </c>
      <c r="I49" s="519">
        <v>150.00000060266399</v>
      </c>
    </row>
    <row r="50" spans="1:11" ht="11.25" customHeight="1">
      <c r="A50" s="12"/>
      <c r="B50" s="503">
        <v>12</v>
      </c>
      <c r="C50" s="273" t="s">
        <v>683</v>
      </c>
      <c r="D50" s="58">
        <v>46886.631564150201</v>
      </c>
      <c r="E50" s="97"/>
      <c r="F50" s="58">
        <v>46886.631564150201</v>
      </c>
      <c r="G50" s="58"/>
      <c r="H50" s="58">
        <v>4688.6638557328297</v>
      </c>
      <c r="I50" s="519">
        <v>10.0000014915079</v>
      </c>
      <c r="K50" s="37"/>
    </row>
    <row r="51" spans="1:11" ht="11.25" customHeight="1">
      <c r="A51" s="12"/>
      <c r="B51" s="157">
        <v>13</v>
      </c>
      <c r="C51" s="273" t="s">
        <v>1076</v>
      </c>
      <c r="D51" s="99"/>
      <c r="E51" s="99"/>
      <c r="F51" s="89"/>
      <c r="G51" s="99"/>
      <c r="H51" s="99"/>
      <c r="I51" s="519"/>
    </row>
    <row r="52" spans="1:11" ht="11.25" customHeight="1">
      <c r="A52" s="12"/>
      <c r="B52" s="503">
        <v>14</v>
      </c>
      <c r="C52" s="273" t="s">
        <v>684</v>
      </c>
      <c r="D52" s="58">
        <v>1120.268</v>
      </c>
      <c r="E52" s="97"/>
      <c r="F52" s="58">
        <v>1120.268</v>
      </c>
      <c r="G52" s="58"/>
      <c r="H52" s="58">
        <v>189.25559999999999</v>
      </c>
      <c r="I52" s="519">
        <v>16.893778988599198</v>
      </c>
    </row>
    <row r="53" spans="1:11" ht="11.25" customHeight="1">
      <c r="A53" s="12"/>
      <c r="B53" s="503">
        <v>15</v>
      </c>
      <c r="C53" s="273" t="s">
        <v>1077</v>
      </c>
      <c r="D53" s="58">
        <v>25330.453144049901</v>
      </c>
      <c r="E53" s="97"/>
      <c r="F53" s="58">
        <v>25330.45314405</v>
      </c>
      <c r="G53" s="58"/>
      <c r="H53" s="58">
        <v>55561.597513050001</v>
      </c>
      <c r="I53" s="519">
        <v>219.347033379469</v>
      </c>
    </row>
    <row r="54" spans="1:11" ht="11.25" customHeight="1">
      <c r="A54" s="12"/>
      <c r="B54" s="503">
        <v>16</v>
      </c>
      <c r="C54" s="273" t="s">
        <v>1078</v>
      </c>
      <c r="D54" s="58">
        <v>29979.827287788299</v>
      </c>
      <c r="E54" s="97"/>
      <c r="F54" s="58">
        <v>29979.827287788299</v>
      </c>
      <c r="G54" s="58"/>
      <c r="H54" s="58">
        <v>16843.1223102656</v>
      </c>
      <c r="I54" s="519">
        <v>56.181518821245199</v>
      </c>
    </row>
    <row r="55" spans="1:11" s="106" customFormat="1" ht="11.25" customHeight="1">
      <c r="A55" s="105"/>
      <c r="B55" s="865">
        <v>17</v>
      </c>
      <c r="C55" s="866" t="s">
        <v>1079</v>
      </c>
      <c r="D55" s="662">
        <v>1210960.8326574101</v>
      </c>
      <c r="E55" s="662">
        <v>242239.66400224</v>
      </c>
      <c r="F55" s="662">
        <v>1209512.1884357</v>
      </c>
      <c r="G55" s="662">
        <v>59083.145400555797</v>
      </c>
      <c r="H55" s="662">
        <v>316205.66349124402</v>
      </c>
      <c r="I55" s="867">
        <v>24.925652417074001</v>
      </c>
    </row>
    <row r="56" spans="1:11" ht="11.25" customHeight="1">
      <c r="A56" s="12"/>
    </row>
    <row r="57" spans="1:11" ht="11.25" customHeight="1">
      <c r="A57" s="12"/>
      <c r="D57" s="37"/>
      <c r="E57" s="37"/>
      <c r="F57" s="37"/>
      <c r="G57" s="37"/>
      <c r="H57" s="37"/>
      <c r="I57" s="37"/>
    </row>
    <row r="58" spans="1:11" ht="11.25" customHeight="1">
      <c r="A58" s="12"/>
    </row>
    <row r="59" spans="1:11" ht="11.25" customHeight="1">
      <c r="A59" s="12"/>
    </row>
    <row r="60" spans="1:11" ht="11.25" customHeight="1">
      <c r="A60" s="12"/>
    </row>
    <row r="61" spans="1:11" ht="11.25" customHeight="1">
      <c r="A61" s="12"/>
    </row>
    <row r="62" spans="1:11" ht="11.25" customHeight="1">
      <c r="A62" s="12"/>
    </row>
    <row r="63" spans="1:11" ht="11.25" customHeight="1">
      <c r="A63" s="12"/>
    </row>
    <row r="64" spans="1:11" ht="11.25" customHeight="1">
      <c r="A64" s="12"/>
    </row>
    <row r="65" spans="1:1" ht="11.25" customHeight="1">
      <c r="A65" s="12"/>
    </row>
    <row r="66" spans="1:1" ht="11.25" customHeight="1">
      <c r="A66" s="12"/>
    </row>
    <row r="67" spans="1:1" ht="11.25" customHeight="1">
      <c r="A67" s="12"/>
    </row>
    <row r="68" spans="1:1">
      <c r="A68" s="12"/>
    </row>
    <row r="69" spans="1:1">
      <c r="A69" s="12"/>
    </row>
    <row r="70" spans="1:1">
      <c r="A70" s="12"/>
    </row>
    <row r="71" spans="1:1">
      <c r="A71" s="12"/>
    </row>
    <row r="72" spans="1:1">
      <c r="A72" s="12"/>
    </row>
    <row r="73" spans="1:1">
      <c r="A73" s="12"/>
    </row>
    <row r="74" spans="1:1">
      <c r="A74" s="12"/>
    </row>
    <row r="75" spans="1:1">
      <c r="A75" s="12"/>
    </row>
    <row r="76" spans="1:1">
      <c r="A76" s="12"/>
    </row>
    <row r="77" spans="1:1">
      <c r="A77" s="12"/>
    </row>
    <row r="78" spans="1:1">
      <c r="A78" s="12"/>
    </row>
    <row r="79" spans="1:1">
      <c r="A79" s="12"/>
    </row>
    <row r="80" spans="1:1">
      <c r="A80" s="12"/>
    </row>
    <row r="81" spans="1:1">
      <c r="A81" s="12"/>
    </row>
    <row r="82" spans="1:1">
      <c r="A82" s="12"/>
    </row>
    <row r="83" spans="1:1">
      <c r="A83" s="12"/>
    </row>
    <row r="84" spans="1:1">
      <c r="A84" s="12"/>
    </row>
    <row r="85" spans="1:1">
      <c r="A85" s="12"/>
    </row>
    <row r="92" spans="1:1">
      <c r="A92" s="21"/>
    </row>
    <row r="93" spans="1:1">
      <c r="A93" s="21"/>
    </row>
    <row r="94" spans="1:1">
      <c r="A94" s="22"/>
    </row>
    <row r="95" spans="1:1">
      <c r="A95" s="12"/>
    </row>
    <row r="96" spans="1:1">
      <c r="A96" s="12"/>
    </row>
    <row r="97" spans="1:1">
      <c r="A97" s="12"/>
    </row>
    <row r="98" spans="1:1">
      <c r="A98" s="12"/>
    </row>
    <row r="99" spans="1:1">
      <c r="A99" s="12"/>
    </row>
    <row r="100" spans="1:1">
      <c r="A100" s="12"/>
    </row>
    <row r="101" spans="1:1">
      <c r="A101" s="12"/>
    </row>
    <row r="102" spans="1:1">
      <c r="A102" s="12"/>
    </row>
    <row r="103" spans="1:1">
      <c r="A103" s="24"/>
    </row>
    <row r="104" spans="1:1">
      <c r="A104" s="24"/>
    </row>
    <row r="105" spans="1:1">
      <c r="A105" s="24"/>
    </row>
    <row r="106" spans="1:1">
      <c r="A106" s="24"/>
    </row>
    <row r="107" spans="1:1">
      <c r="A107" s="24"/>
    </row>
    <row r="108" spans="1:1">
      <c r="A108" s="24"/>
    </row>
    <row r="109" spans="1:1">
      <c r="A109" s="24"/>
    </row>
    <row r="110" spans="1:1">
      <c r="A110" s="24"/>
    </row>
  </sheetData>
  <mergeCells count="14">
    <mergeCell ref="B37:C37"/>
    <mergeCell ref="B38:C38"/>
    <mergeCell ref="D35:E35"/>
    <mergeCell ref="F35:G35"/>
    <mergeCell ref="H35:I35"/>
    <mergeCell ref="B34:C34"/>
    <mergeCell ref="B3:H3"/>
    <mergeCell ref="D11:E11"/>
    <mergeCell ref="F11:G11"/>
    <mergeCell ref="H11:I11"/>
    <mergeCell ref="B10:C10"/>
    <mergeCell ref="B13:C13"/>
    <mergeCell ref="B14:C14"/>
    <mergeCell ref="B7:I7"/>
  </mergeCells>
  <hyperlinks>
    <hyperlink ref="B3" location="Contents!A1" display="Back to index page" xr:uid="{00000000-0004-0000-1700-000000000000}"/>
    <hyperlink ref="B3:H3" location="CONTENTS!A1" display="Back to contents page" xr:uid="{00000000-0004-0000-1700-000001000000}"/>
  </hyperlinks>
  <pageMargins left="0.23622047244094491" right="0.23622047244094491" top="0.74803149606299213" bottom="0.74803149606299213" header="0.31496062992125984" footer="0.31496062992125984"/>
  <pageSetup paperSize="9" scale="66" orientation="landscape" r:id="rId1"/>
  <rowBreaks count="1" manualBreakCount="1">
    <brk id="58"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32"/>
  <dimension ref="B1:BC93"/>
  <sheetViews>
    <sheetView showGridLines="0" showRowColHeaders="0" zoomScaleNormal="100" workbookViewId="0"/>
  </sheetViews>
  <sheetFormatPr baseColWidth="10" defaultColWidth="11.42578125" defaultRowHeight="11.25"/>
  <cols>
    <col min="1" max="1" width="2.7109375" style="29" customWidth="1"/>
    <col min="2" max="2" width="4.85546875" style="19" customWidth="1"/>
    <col min="3" max="3" width="53.5703125" style="29" customWidth="1"/>
    <col min="4" max="18" width="8.42578125" style="29" customWidth="1"/>
    <col min="19" max="19" width="9.140625" style="29" customWidth="1"/>
    <col min="20" max="20" width="8.42578125" style="29" customWidth="1"/>
    <col min="21" max="21" width="8.7109375" style="29" customWidth="1"/>
    <col min="22" max="16384" width="11.42578125" style="29"/>
  </cols>
  <sheetData>
    <row r="1" spans="2:55" s="10" customFormat="1" ht="11.25" customHeight="1">
      <c r="B1" s="7"/>
      <c r="C1" s="7"/>
      <c r="D1" s="8"/>
      <c r="E1" s="8"/>
      <c r="F1" s="8"/>
      <c r="G1" s="8"/>
      <c r="H1" s="8"/>
      <c r="I1" s="8"/>
      <c r="J1" s="8"/>
      <c r="K1" s="8"/>
      <c r="L1" s="8"/>
      <c r="M1" s="8"/>
      <c r="N1" s="8"/>
      <c r="O1" s="8"/>
      <c r="P1" s="8"/>
      <c r="Q1" s="8"/>
      <c r="R1" s="8"/>
      <c r="S1" s="8"/>
      <c r="T1" s="8"/>
    </row>
    <row r="2" spans="2:55" s="10" customFormat="1" ht="5.25" customHeight="1">
      <c r="B2" s="7"/>
      <c r="C2" s="7"/>
      <c r="D2" s="8"/>
      <c r="E2" s="8"/>
      <c r="F2" s="9"/>
      <c r="G2" s="9"/>
      <c r="H2" s="9"/>
    </row>
    <row r="3" spans="2:55" s="12" customFormat="1" ht="12.75" customHeight="1">
      <c r="B3" s="1946" t="s">
        <v>306</v>
      </c>
      <c r="C3" s="1953"/>
      <c r="D3" s="1953"/>
      <c r="E3" s="1953"/>
      <c r="F3" s="1953"/>
      <c r="G3" s="1953"/>
      <c r="H3" s="1953"/>
      <c r="I3" s="1953"/>
      <c r="J3" s="1953"/>
      <c r="K3" s="1953"/>
    </row>
    <row r="4" spans="2:55" s="10" customFormat="1" ht="5.25" customHeight="1">
      <c r="B4" s="7"/>
      <c r="C4" s="7"/>
      <c r="D4" s="8"/>
      <c r="E4" s="8"/>
      <c r="F4" s="9"/>
      <c r="G4" s="9"/>
      <c r="H4" s="9"/>
      <c r="J4" s="7"/>
      <c r="K4" s="7"/>
    </row>
    <row r="5" spans="2:55" s="6" customFormat="1" ht="15.75" customHeight="1">
      <c r="B5" s="1187" t="s">
        <v>1080</v>
      </c>
    </row>
    <row r="6" spans="2:55" ht="11.25" customHeight="1">
      <c r="B6" s="16"/>
    </row>
    <row r="7" spans="2:55" s="3" customFormat="1" ht="22.5" customHeight="1">
      <c r="B7" s="1947" t="s">
        <v>1081</v>
      </c>
      <c r="C7" s="2026"/>
      <c r="D7" s="2026"/>
      <c r="E7" s="2026"/>
      <c r="F7" s="2026"/>
      <c r="G7" s="2026"/>
      <c r="H7" s="2026"/>
      <c r="I7" s="2026"/>
      <c r="J7" s="2026"/>
      <c r="K7" s="2026"/>
      <c r="L7" s="2026"/>
      <c r="M7" s="2026"/>
      <c r="N7" s="2026"/>
      <c r="O7" s="2026"/>
      <c r="P7" s="2026"/>
      <c r="Q7" s="2026"/>
      <c r="R7" s="2026"/>
      <c r="S7" s="1943"/>
      <c r="T7" s="1943"/>
    </row>
    <row r="8" spans="2:55" s="3" customFormat="1" ht="11.25" customHeight="1">
      <c r="B8" s="279"/>
      <c r="C8" s="328"/>
      <c r="D8" s="328"/>
      <c r="E8" s="328"/>
      <c r="F8" s="328"/>
      <c r="G8" s="328"/>
      <c r="H8" s="328"/>
      <c r="I8" s="328"/>
      <c r="J8" s="328"/>
      <c r="K8" s="328"/>
      <c r="L8" s="328"/>
      <c r="M8" s="328"/>
      <c r="N8" s="328"/>
      <c r="O8" s="328"/>
      <c r="P8" s="328"/>
      <c r="Q8" s="328"/>
      <c r="R8" s="328"/>
      <c r="S8" s="474"/>
      <c r="T8" s="474"/>
    </row>
    <row r="9" spans="2:55" s="3" customFormat="1" ht="11.25" customHeight="1">
      <c r="B9" s="279"/>
      <c r="C9" s="328"/>
      <c r="D9" s="328"/>
      <c r="E9" s="328"/>
      <c r="F9" s="328"/>
      <c r="G9" s="328"/>
      <c r="H9" s="328"/>
      <c r="I9" s="328"/>
      <c r="J9" s="328"/>
      <c r="K9" s="328"/>
      <c r="L9" s="328"/>
      <c r="M9" s="328"/>
      <c r="N9" s="328"/>
      <c r="O9" s="328"/>
      <c r="P9" s="328"/>
      <c r="Q9" s="328"/>
      <c r="R9" s="328"/>
      <c r="S9" s="474"/>
      <c r="T9" s="474"/>
    </row>
    <row r="10" spans="2:55" s="492" customFormat="1" ht="11.25" customHeight="1">
      <c r="B10" s="2024" t="s">
        <v>26</v>
      </c>
      <c r="C10" s="2025"/>
      <c r="D10" s="1450" t="s">
        <v>317</v>
      </c>
      <c r="E10" s="1450" t="s">
        <v>319</v>
      </c>
      <c r="F10" s="1450" t="s">
        <v>321</v>
      </c>
      <c r="G10" s="1450" t="s">
        <v>323</v>
      </c>
      <c r="H10" s="1450" t="s">
        <v>328</v>
      </c>
      <c r="I10" s="1450" t="s">
        <v>335</v>
      </c>
      <c r="J10" s="1450" t="s">
        <v>337</v>
      </c>
      <c r="K10" s="1450" t="s">
        <v>342</v>
      </c>
      <c r="L10" s="1450" t="s">
        <v>348</v>
      </c>
      <c r="M10" s="1450" t="s">
        <v>371</v>
      </c>
      <c r="N10" s="1450" t="s">
        <v>395</v>
      </c>
      <c r="O10" s="1450" t="s">
        <v>918</v>
      </c>
      <c r="P10" s="1450" t="s">
        <v>1024</v>
      </c>
      <c r="Q10" s="1450" t="s">
        <v>1025</v>
      </c>
      <c r="R10" s="1450" t="s">
        <v>1082</v>
      </c>
      <c r="S10" s="1450" t="s">
        <v>1083</v>
      </c>
      <c r="T10" s="1450" t="s">
        <v>1084</v>
      </c>
    </row>
    <row r="11" spans="2:55" ht="11.25" customHeight="1">
      <c r="D11" s="2023" t="s">
        <v>1085</v>
      </c>
      <c r="E11" s="2013"/>
      <c r="F11" s="2013"/>
      <c r="G11" s="2013"/>
      <c r="H11" s="2013"/>
      <c r="I11" s="2013"/>
      <c r="J11" s="2013"/>
      <c r="K11" s="2013"/>
      <c r="L11" s="2013"/>
      <c r="M11" s="2013"/>
      <c r="N11" s="2013"/>
      <c r="O11" s="2013"/>
      <c r="P11" s="2013"/>
      <c r="Q11" s="2013"/>
      <c r="R11" s="98"/>
      <c r="T11" s="102" t="s">
        <v>888</v>
      </c>
    </row>
    <row r="12" spans="2:55" ht="11.25" customHeight="1">
      <c r="B12" s="2022" t="s">
        <v>310</v>
      </c>
      <c r="C12" s="1992"/>
      <c r="D12" s="1294" t="s">
        <v>1086</v>
      </c>
      <c r="E12" s="1294" t="s">
        <v>1087</v>
      </c>
      <c r="F12" s="1294" t="s">
        <v>1088</v>
      </c>
      <c r="G12" s="1294" t="s">
        <v>1089</v>
      </c>
      <c r="H12" s="1294" t="s">
        <v>1090</v>
      </c>
      <c r="I12" s="1294" t="s">
        <v>1091</v>
      </c>
      <c r="J12" s="1294" t="s">
        <v>1092</v>
      </c>
      <c r="K12" s="1294" t="s">
        <v>1093</v>
      </c>
      <c r="L12" s="1294" t="s">
        <v>1094</v>
      </c>
      <c r="M12" s="1294" t="s">
        <v>945</v>
      </c>
      <c r="N12" s="1294" t="s">
        <v>950</v>
      </c>
      <c r="O12" s="1294" t="s">
        <v>1095</v>
      </c>
      <c r="P12" s="1294" t="s">
        <v>1096</v>
      </c>
      <c r="Q12" s="1294" t="s">
        <v>1097</v>
      </c>
      <c r="R12" s="1240" t="s">
        <v>1098</v>
      </c>
      <c r="S12" s="1218" t="s">
        <v>1061</v>
      </c>
      <c r="T12" s="1240" t="s">
        <v>1099</v>
      </c>
    </row>
    <row r="13" spans="2:55" s="35" customFormat="1" ht="11.25" customHeight="1">
      <c r="B13" s="1174">
        <v>1</v>
      </c>
      <c r="C13" s="1173" t="s">
        <v>1075</v>
      </c>
      <c r="D13" s="1175">
        <v>456236.68187657901</v>
      </c>
      <c r="E13" s="1175"/>
      <c r="F13" s="1175"/>
      <c r="G13" s="1175"/>
      <c r="H13" s="1175">
        <v>412.103748</v>
      </c>
      <c r="I13" s="1175"/>
      <c r="J13" s="1175">
        <v>9.9812999999999999E-2</v>
      </c>
      <c r="K13" s="1175"/>
      <c r="L13" s="1175"/>
      <c r="M13" s="1175"/>
      <c r="N13" s="1175"/>
      <c r="O13" s="1175">
        <v>1.5588383529809999</v>
      </c>
      <c r="P13" s="1175"/>
      <c r="Q13" s="1175"/>
      <c r="R13" s="1175"/>
      <c r="S13" s="1175">
        <v>456650.44427593198</v>
      </c>
      <c r="T13" s="1175"/>
      <c r="V13" s="1114"/>
      <c r="W13" s="1114"/>
      <c r="X13" s="1114"/>
      <c r="Y13" s="1114"/>
      <c r="Z13" s="1114"/>
      <c r="AA13" s="1114"/>
      <c r="AB13" s="1114"/>
      <c r="AC13" s="1114"/>
      <c r="AD13" s="1114"/>
      <c r="AE13" s="1114"/>
      <c r="AM13" s="1175"/>
      <c r="AN13" s="1175"/>
      <c r="AO13" s="1175"/>
      <c r="AP13" s="1175"/>
      <c r="AQ13" s="1175"/>
      <c r="AR13" s="1175"/>
      <c r="AS13" s="1175"/>
      <c r="AT13" s="1175"/>
      <c r="AU13" s="1175"/>
      <c r="AV13" s="1175"/>
      <c r="AW13" s="1175"/>
      <c r="AX13" s="1175"/>
      <c r="AY13" s="1175"/>
      <c r="AZ13" s="1175"/>
      <c r="BA13" s="1175"/>
      <c r="BB13" s="1175"/>
      <c r="BC13" s="1175"/>
    </row>
    <row r="14" spans="2:55" ht="11.25" customHeight="1">
      <c r="B14" s="32">
        <v>2</v>
      </c>
      <c r="C14" s="272" t="s">
        <v>1100</v>
      </c>
      <c r="D14" s="45">
        <v>38542.493330445002</v>
      </c>
      <c r="E14" s="45"/>
      <c r="F14" s="45"/>
      <c r="G14" s="45"/>
      <c r="H14" s="45">
        <v>3133.6751494977898</v>
      </c>
      <c r="I14" s="45"/>
      <c r="J14" s="45"/>
      <c r="K14" s="45"/>
      <c r="L14" s="45"/>
      <c r="M14" s="45"/>
      <c r="N14" s="45"/>
      <c r="O14" s="45">
        <v>36.646960999999997</v>
      </c>
      <c r="P14" s="45"/>
      <c r="Q14" s="45"/>
      <c r="R14" s="45"/>
      <c r="S14" s="45">
        <v>41712.815440942803</v>
      </c>
      <c r="T14" s="45"/>
      <c r="V14"/>
      <c r="W14"/>
      <c r="X14"/>
      <c r="Y14"/>
      <c r="Z14"/>
      <c r="AA14"/>
      <c r="AB14"/>
      <c r="AC14"/>
      <c r="AD14"/>
      <c r="AE14"/>
      <c r="AM14" s="1175"/>
      <c r="AN14" s="1175"/>
      <c r="AO14" s="1175"/>
      <c r="AP14" s="1175"/>
      <c r="AQ14" s="1175"/>
      <c r="AR14" s="1175"/>
      <c r="AS14" s="1175"/>
      <c r="AT14" s="1175"/>
      <c r="AU14" s="1175"/>
      <c r="AV14" s="1175"/>
      <c r="AW14" s="1175"/>
      <c r="AX14" s="1175"/>
      <c r="AY14" s="1175"/>
      <c r="AZ14" s="1175"/>
      <c r="BA14" s="1175"/>
      <c r="BB14" s="1175"/>
      <c r="BC14" s="1175"/>
    </row>
    <row r="15" spans="2:55" ht="11.25" customHeight="1">
      <c r="B15" s="32">
        <v>3</v>
      </c>
      <c r="C15" s="272" t="s">
        <v>674</v>
      </c>
      <c r="D15" s="45">
        <v>79627.437107000005</v>
      </c>
      <c r="E15" s="45"/>
      <c r="F15" s="45"/>
      <c r="G15" s="45"/>
      <c r="H15" s="45">
        <v>17.1121060519535</v>
      </c>
      <c r="I15" s="45"/>
      <c r="J15" s="45">
        <v>12.04495883323</v>
      </c>
      <c r="K15" s="45"/>
      <c r="L15" s="45"/>
      <c r="M15" s="45"/>
      <c r="N15" s="45"/>
      <c r="O15" s="45"/>
      <c r="P15" s="45"/>
      <c r="Q15" s="45"/>
      <c r="R15" s="45"/>
      <c r="S15" s="45">
        <v>79656.594171885197</v>
      </c>
      <c r="T15" s="45"/>
      <c r="V15"/>
      <c r="W15"/>
      <c r="X15"/>
      <c r="Y15"/>
      <c r="Z15"/>
      <c r="AA15"/>
      <c r="AB15"/>
      <c r="AC15"/>
      <c r="AD15"/>
      <c r="AE15"/>
      <c r="AM15" s="1175"/>
      <c r="AN15" s="1175"/>
      <c r="AO15" s="1175"/>
      <c r="AP15" s="1175"/>
      <c r="AQ15" s="1175"/>
      <c r="AR15" s="1175"/>
      <c r="AS15" s="1175"/>
      <c r="AT15" s="1175"/>
      <c r="AU15" s="1175"/>
      <c r="AV15" s="1175"/>
      <c r="AW15" s="1175"/>
      <c r="AX15" s="1175"/>
      <c r="AY15" s="1175"/>
      <c r="AZ15" s="1175"/>
      <c r="BA15" s="1175"/>
      <c r="BB15" s="1175"/>
      <c r="BC15" s="1175"/>
    </row>
    <row r="16" spans="2:55" ht="11.25" customHeight="1">
      <c r="B16" s="32">
        <v>4</v>
      </c>
      <c r="C16" s="272" t="s">
        <v>675</v>
      </c>
      <c r="D16" s="45">
        <v>50433.260099614301</v>
      </c>
      <c r="E16" s="45"/>
      <c r="F16" s="45"/>
      <c r="G16" s="45"/>
      <c r="H16" s="45">
        <v>2972.036169</v>
      </c>
      <c r="I16" s="45"/>
      <c r="J16" s="45"/>
      <c r="K16" s="45"/>
      <c r="L16" s="45"/>
      <c r="M16" s="45"/>
      <c r="N16" s="45"/>
      <c r="O16" s="45"/>
      <c r="P16" s="45"/>
      <c r="Q16" s="45"/>
      <c r="R16" s="45"/>
      <c r="S16" s="45">
        <v>53405.2962686143</v>
      </c>
      <c r="T16" s="45"/>
      <c r="V16"/>
      <c r="W16"/>
      <c r="X16"/>
      <c r="Y16"/>
      <c r="Z16"/>
      <c r="AA16"/>
      <c r="AB16"/>
      <c r="AC16"/>
      <c r="AD16"/>
      <c r="AE16"/>
      <c r="AM16" s="1175"/>
      <c r="AN16" s="1175"/>
      <c r="AO16" s="1175"/>
      <c r="AP16" s="1175"/>
      <c r="AQ16" s="1175"/>
      <c r="AR16" s="1175"/>
      <c r="AS16" s="1175"/>
      <c r="AT16" s="1175"/>
      <c r="AU16" s="1175"/>
      <c r="AV16" s="1175"/>
      <c r="AW16" s="1175"/>
      <c r="AX16" s="1175"/>
      <c r="AY16" s="1175"/>
      <c r="AZ16" s="1175"/>
      <c r="BA16" s="1175"/>
      <c r="BB16" s="1175"/>
      <c r="BC16" s="1175"/>
    </row>
    <row r="17" spans="2:55" ht="11.25" customHeight="1">
      <c r="B17" s="32">
        <v>5</v>
      </c>
      <c r="C17" s="272" t="s">
        <v>676</v>
      </c>
      <c r="D17" s="45">
        <v>528.22614871898304</v>
      </c>
      <c r="E17" s="45"/>
      <c r="F17" s="45"/>
      <c r="G17" s="45"/>
      <c r="H17" s="45"/>
      <c r="I17" s="45"/>
      <c r="J17" s="45"/>
      <c r="K17" s="45"/>
      <c r="L17" s="45"/>
      <c r="M17" s="45"/>
      <c r="N17" s="45"/>
      <c r="O17" s="45"/>
      <c r="P17" s="45"/>
      <c r="Q17" s="45"/>
      <c r="R17" s="45"/>
      <c r="S17" s="45">
        <v>528.22614871898304</v>
      </c>
      <c r="T17" s="45"/>
      <c r="V17"/>
      <c r="W17"/>
      <c r="X17"/>
      <c r="Y17"/>
      <c r="Z17"/>
      <c r="AA17"/>
      <c r="AB17"/>
      <c r="AC17"/>
      <c r="AD17"/>
      <c r="AE17"/>
      <c r="AM17" s="1175"/>
      <c r="AN17" s="1175"/>
      <c r="AO17" s="1175"/>
      <c r="AP17" s="1175"/>
      <c r="AQ17" s="1175"/>
      <c r="AR17" s="1175"/>
      <c r="AS17" s="1175"/>
      <c r="AT17" s="1175"/>
      <c r="AU17" s="1175"/>
      <c r="AV17" s="1175"/>
      <c r="AW17" s="1175"/>
      <c r="AX17" s="1175"/>
      <c r="AY17" s="1175"/>
      <c r="AZ17" s="1175"/>
      <c r="BA17" s="1175"/>
      <c r="BB17" s="1175"/>
      <c r="BC17" s="1175"/>
    </row>
    <row r="18" spans="2:55" ht="11.25" customHeight="1">
      <c r="B18" s="32">
        <v>6</v>
      </c>
      <c r="C18" s="272" t="s">
        <v>677</v>
      </c>
      <c r="D18" s="45">
        <v>862.37304300000005</v>
      </c>
      <c r="E18" s="45"/>
      <c r="F18" s="45"/>
      <c r="G18" s="45"/>
      <c r="H18" s="45">
        <v>20158.527330278499</v>
      </c>
      <c r="I18" s="45"/>
      <c r="J18" s="45">
        <v>12212.083488730401</v>
      </c>
      <c r="K18" s="45"/>
      <c r="L18" s="45"/>
      <c r="M18" s="45">
        <v>321.331928895754</v>
      </c>
      <c r="N18" s="45">
        <v>2.522551</v>
      </c>
      <c r="O18" s="45"/>
      <c r="P18" s="45"/>
      <c r="Q18" s="45"/>
      <c r="R18" s="45"/>
      <c r="S18" s="45">
        <v>33556.838341904702</v>
      </c>
      <c r="T18" s="45"/>
      <c r="V18"/>
      <c r="W18"/>
      <c r="X18"/>
      <c r="Y18"/>
      <c r="Z18"/>
      <c r="AA18"/>
      <c r="AB18"/>
      <c r="AC18"/>
      <c r="AD18"/>
      <c r="AE18"/>
      <c r="AM18" s="1175"/>
      <c r="AN18" s="1175"/>
      <c r="AO18" s="1175"/>
      <c r="AP18" s="1175"/>
      <c r="AQ18" s="1175"/>
      <c r="AR18" s="1175"/>
      <c r="AS18" s="1175"/>
      <c r="AT18" s="1175"/>
      <c r="AU18" s="1175"/>
      <c r="AV18" s="1175"/>
      <c r="AW18" s="1175"/>
      <c r="AX18" s="1175"/>
      <c r="AY18" s="1175"/>
      <c r="AZ18" s="1175"/>
      <c r="BA18" s="1175"/>
      <c r="BB18" s="1175"/>
      <c r="BC18" s="1175"/>
    </row>
    <row r="19" spans="2:55" ht="11.25" customHeight="1">
      <c r="B19" s="32">
        <v>7</v>
      </c>
      <c r="C19" s="272" t="s">
        <v>1101</v>
      </c>
      <c r="D19" s="45">
        <v>9827.7736019999993</v>
      </c>
      <c r="E19" s="45"/>
      <c r="F19" s="45"/>
      <c r="G19" s="45"/>
      <c r="H19" s="45">
        <v>8043.0329174610197</v>
      </c>
      <c r="I19" s="45">
        <v>35497.325048999999</v>
      </c>
      <c r="J19" s="45">
        <v>397.56557749807502</v>
      </c>
      <c r="K19" s="45"/>
      <c r="L19" s="45"/>
      <c r="M19" s="45">
        <v>111482.768125082</v>
      </c>
      <c r="N19" s="45"/>
      <c r="O19" s="45"/>
      <c r="P19" s="45"/>
      <c r="Q19" s="45"/>
      <c r="R19" s="45"/>
      <c r="S19" s="45">
        <v>165248.465271041</v>
      </c>
      <c r="T19" s="633">
        <v>163020.34247898441</v>
      </c>
      <c r="U19" s="1556"/>
      <c r="V19"/>
      <c r="W19"/>
      <c r="X19"/>
      <c r="Y19"/>
      <c r="Z19"/>
      <c r="AA19"/>
      <c r="AB19"/>
      <c r="AC19"/>
      <c r="AD19"/>
      <c r="AE19"/>
      <c r="AM19" s="1175"/>
      <c r="AN19" s="1175"/>
      <c r="AO19" s="1175"/>
      <c r="AP19" s="1175"/>
      <c r="AQ19" s="1175"/>
      <c r="AR19" s="1175"/>
      <c r="AS19" s="1175"/>
      <c r="AT19" s="1175"/>
      <c r="AU19" s="1175"/>
      <c r="AV19" s="1175"/>
      <c r="AW19" s="1175"/>
      <c r="AX19" s="1175"/>
      <c r="AY19" s="1175"/>
      <c r="AZ19" s="1175"/>
      <c r="BA19" s="1175"/>
      <c r="BB19" s="1175"/>
      <c r="BC19" s="1175"/>
    </row>
    <row r="20" spans="2:55" ht="11.25" customHeight="1">
      <c r="B20" s="32">
        <v>8</v>
      </c>
      <c r="C20" s="272" t="s">
        <v>679</v>
      </c>
      <c r="D20" s="45">
        <v>5.7299999999999999E-3</v>
      </c>
      <c r="E20" s="45"/>
      <c r="F20" s="45"/>
      <c r="G20" s="45"/>
      <c r="H20" s="45"/>
      <c r="I20" s="45"/>
      <c r="J20" s="45"/>
      <c r="K20" s="45"/>
      <c r="L20" s="45">
        <v>67054.746636545795</v>
      </c>
      <c r="M20" s="45">
        <v>7.143495585408</v>
      </c>
      <c r="N20" s="45"/>
      <c r="O20" s="45"/>
      <c r="P20" s="45"/>
      <c r="Q20" s="45"/>
      <c r="R20" s="45"/>
      <c r="S20" s="45">
        <v>67061.895862131205</v>
      </c>
      <c r="T20" s="45">
        <v>67061.895862131205</v>
      </c>
      <c r="V20" s="1144"/>
      <c r="W20"/>
      <c r="X20"/>
      <c r="Y20"/>
      <c r="Z20"/>
      <c r="AA20"/>
      <c r="AB20"/>
      <c r="AC20"/>
      <c r="AD20"/>
      <c r="AE20"/>
      <c r="AM20" s="1175"/>
      <c r="AN20" s="1175"/>
      <c r="AO20" s="1175"/>
      <c r="AP20" s="1175"/>
      <c r="AQ20" s="1175"/>
      <c r="AR20" s="1175"/>
      <c r="AS20" s="1175"/>
      <c r="AT20" s="1175"/>
      <c r="AU20" s="1175"/>
      <c r="AV20" s="1175"/>
      <c r="AW20" s="1175"/>
      <c r="AX20" s="1175"/>
      <c r="AY20" s="1175"/>
      <c r="AZ20" s="1175"/>
      <c r="BA20" s="1175"/>
      <c r="BB20" s="1175"/>
      <c r="BC20" s="1175"/>
    </row>
    <row r="21" spans="2:55" ht="11.25" customHeight="1">
      <c r="B21" s="32">
        <v>9</v>
      </c>
      <c r="C21" s="272" t="s">
        <v>680</v>
      </c>
      <c r="D21" s="45"/>
      <c r="E21" s="45"/>
      <c r="F21" s="45"/>
      <c r="G21" s="45"/>
      <c r="H21" s="45"/>
      <c r="I21" s="45">
        <v>131712.06537935001</v>
      </c>
      <c r="J21" s="45">
        <v>874.85911940852895</v>
      </c>
      <c r="K21" s="45"/>
      <c r="L21" s="45">
        <v>2456.953865</v>
      </c>
      <c r="M21" s="45">
        <v>352.05697830259999</v>
      </c>
      <c r="N21" s="45">
        <v>3448.9366424220002</v>
      </c>
      <c r="O21" s="45"/>
      <c r="P21" s="45"/>
      <c r="Q21" s="45"/>
      <c r="R21" s="45"/>
      <c r="S21" s="45">
        <v>138844.871984483</v>
      </c>
      <c r="T21" s="45">
        <v>138844.871984483</v>
      </c>
      <c r="V21"/>
      <c r="W21"/>
      <c r="X21"/>
      <c r="Y21"/>
      <c r="Z21"/>
      <c r="AA21"/>
      <c r="AB21"/>
      <c r="AC21"/>
      <c r="AD21"/>
      <c r="AE21"/>
      <c r="AM21" s="1175"/>
      <c r="AN21" s="1175"/>
      <c r="AO21" s="1175"/>
      <c r="AP21" s="1175"/>
      <c r="AQ21" s="1175"/>
      <c r="AR21" s="1175"/>
      <c r="AS21" s="1175"/>
      <c r="AT21" s="1175"/>
      <c r="AU21" s="1175"/>
      <c r="AV21" s="1175"/>
      <c r="AW21" s="1175"/>
      <c r="AX21" s="1175"/>
      <c r="AY21" s="1175"/>
      <c r="AZ21" s="1175"/>
      <c r="BA21" s="1175"/>
      <c r="BB21" s="1175"/>
      <c r="BC21" s="1175"/>
    </row>
    <row r="22" spans="2:55" ht="11.25" customHeight="1">
      <c r="B22" s="32">
        <v>10</v>
      </c>
      <c r="C22" s="272" t="s">
        <v>681</v>
      </c>
      <c r="D22" s="45"/>
      <c r="E22" s="45"/>
      <c r="F22" s="45"/>
      <c r="G22" s="45"/>
      <c r="H22" s="45"/>
      <c r="I22" s="45"/>
      <c r="J22" s="45"/>
      <c r="K22" s="45"/>
      <c r="L22" s="45"/>
      <c r="M22" s="45">
        <v>1094.47613937642</v>
      </c>
      <c r="N22" s="45">
        <v>1728.85043787625</v>
      </c>
      <c r="O22" s="45"/>
      <c r="P22" s="45"/>
      <c r="Q22" s="45"/>
      <c r="R22" s="45"/>
      <c r="S22" s="45">
        <v>2823.3265772526802</v>
      </c>
      <c r="T22" s="45">
        <v>2823.3265772526802</v>
      </c>
      <c r="V22" s="1144"/>
      <c r="W22"/>
      <c r="X22"/>
      <c r="Y22"/>
      <c r="Z22"/>
      <c r="AA22"/>
      <c r="AB22"/>
      <c r="AC22"/>
      <c r="AD22"/>
      <c r="AE22"/>
      <c r="AM22" s="1175"/>
      <c r="AN22" s="1175"/>
      <c r="AO22" s="1175"/>
      <c r="AP22" s="1175"/>
      <c r="AQ22" s="1175"/>
      <c r="AR22" s="1175"/>
      <c r="AS22" s="1175"/>
      <c r="AT22" s="1175"/>
      <c r="AU22" s="1175"/>
      <c r="AV22" s="1175"/>
      <c r="AW22" s="1175"/>
      <c r="AX22" s="1175"/>
      <c r="AY22" s="1175"/>
      <c r="AZ22" s="1175"/>
      <c r="BA22" s="1175"/>
      <c r="BB22" s="1175"/>
      <c r="BC22" s="1175"/>
    </row>
    <row r="23" spans="2:55" ht="11.25" customHeight="1">
      <c r="B23" s="32">
        <v>11</v>
      </c>
      <c r="C23" s="272" t="s">
        <v>682</v>
      </c>
      <c r="D23" s="45"/>
      <c r="E23" s="45"/>
      <c r="F23" s="45"/>
      <c r="G23" s="45"/>
      <c r="H23" s="45"/>
      <c r="I23" s="45"/>
      <c r="J23" s="45"/>
      <c r="K23" s="45"/>
      <c r="L23" s="45"/>
      <c r="M23" s="45"/>
      <c r="N23" s="45">
        <v>732.47597255298399</v>
      </c>
      <c r="O23" s="45"/>
      <c r="P23" s="45"/>
      <c r="Q23" s="45"/>
      <c r="R23" s="45"/>
      <c r="S23" s="45">
        <v>732.47597255298399</v>
      </c>
      <c r="T23" s="45">
        <v>732.47597255298399</v>
      </c>
      <c r="V23"/>
      <c r="W23"/>
      <c r="X23"/>
      <c r="Y23"/>
      <c r="Z23"/>
      <c r="AA23"/>
      <c r="AB23"/>
      <c r="AC23"/>
      <c r="AD23"/>
      <c r="AE23"/>
      <c r="AM23" s="1175"/>
      <c r="AN23" s="1175"/>
      <c r="AO23" s="1175"/>
      <c r="AP23" s="1175"/>
      <c r="AQ23" s="1175"/>
      <c r="AR23" s="1175"/>
      <c r="AS23" s="1175"/>
      <c r="AT23" s="1175"/>
      <c r="AU23" s="1175"/>
      <c r="AV23" s="1175"/>
      <c r="AW23" s="1175"/>
      <c r="AX23" s="1175"/>
      <c r="AY23" s="1175"/>
      <c r="AZ23" s="1175"/>
      <c r="BA23" s="1175"/>
      <c r="BB23" s="1175"/>
      <c r="BC23" s="1175"/>
    </row>
    <row r="24" spans="2:55" ht="11.25" customHeight="1">
      <c r="B24" s="32">
        <v>12</v>
      </c>
      <c r="C24" s="272" t="s">
        <v>683</v>
      </c>
      <c r="D24" s="45"/>
      <c r="E24" s="45"/>
      <c r="F24" s="45"/>
      <c r="G24" s="45">
        <v>54009.617105359903</v>
      </c>
      <c r="H24" s="45"/>
      <c r="I24" s="45"/>
      <c r="J24" s="45"/>
      <c r="K24" s="45"/>
      <c r="L24" s="45"/>
      <c r="M24" s="45"/>
      <c r="N24" s="45"/>
      <c r="O24" s="45"/>
      <c r="P24" s="45"/>
      <c r="Q24" s="45"/>
      <c r="R24" s="45"/>
      <c r="S24" s="45">
        <v>54009.617105359903</v>
      </c>
      <c r="T24" s="45"/>
      <c r="V24" s="1144"/>
      <c r="W24"/>
      <c r="X24"/>
      <c r="Y24"/>
      <c r="Z24"/>
      <c r="AA24"/>
      <c r="AB24"/>
      <c r="AC24"/>
      <c r="AD24"/>
      <c r="AE24"/>
      <c r="AM24" s="1175"/>
      <c r="AN24" s="1175"/>
      <c r="AO24" s="1175"/>
      <c r="AP24" s="1175"/>
      <c r="AQ24" s="1175"/>
      <c r="AR24" s="1175"/>
      <c r="AS24" s="1175"/>
      <c r="AT24" s="1175"/>
      <c r="AU24" s="1175"/>
      <c r="AV24" s="1175"/>
      <c r="AW24" s="1175"/>
      <c r="AX24" s="1175"/>
      <c r="AY24" s="1175"/>
      <c r="AZ24" s="1175"/>
      <c r="BA24" s="1175"/>
      <c r="BB24" s="1175"/>
      <c r="BC24" s="1175"/>
    </row>
    <row r="25" spans="2:55" ht="11.25" customHeight="1">
      <c r="B25" s="217">
        <v>13</v>
      </c>
      <c r="C25" s="272" t="s">
        <v>1076</v>
      </c>
      <c r="D25" s="45"/>
      <c r="E25" s="45"/>
      <c r="F25" s="45"/>
      <c r="G25" s="45"/>
      <c r="H25" s="45"/>
      <c r="I25" s="45"/>
      <c r="J25" s="45"/>
      <c r="K25" s="45"/>
      <c r="L25" s="45"/>
      <c r="M25" s="45"/>
      <c r="N25" s="45"/>
      <c r="O25" s="45"/>
      <c r="P25" s="45"/>
      <c r="Q25" s="45"/>
      <c r="R25" s="45"/>
      <c r="S25" s="45"/>
      <c r="T25" s="45"/>
      <c r="V25"/>
      <c r="W25"/>
      <c r="X25"/>
      <c r="Y25"/>
      <c r="Z25"/>
      <c r="AA25"/>
      <c r="AB25"/>
      <c r="AC25"/>
      <c r="AD25"/>
      <c r="AE25"/>
      <c r="AM25" s="1175"/>
      <c r="AN25" s="1175"/>
      <c r="AO25" s="1175"/>
      <c r="AP25" s="1175"/>
      <c r="AQ25" s="1175"/>
      <c r="AR25" s="1175"/>
      <c r="AS25" s="1175"/>
      <c r="AT25" s="1175"/>
      <c r="AU25" s="1175"/>
      <c r="AV25" s="1175"/>
      <c r="AW25" s="1175"/>
      <c r="AX25" s="1175"/>
      <c r="AY25" s="1175"/>
      <c r="AZ25" s="1175"/>
      <c r="BA25" s="1175"/>
      <c r="BB25" s="1175"/>
      <c r="BC25" s="1175"/>
    </row>
    <row r="26" spans="2:55" ht="11.25" customHeight="1">
      <c r="B26" s="32">
        <v>14</v>
      </c>
      <c r="C26" s="272" t="s">
        <v>684</v>
      </c>
      <c r="D26" s="45">
        <v>774.50849400000004</v>
      </c>
      <c r="E26" s="45"/>
      <c r="F26" s="45"/>
      <c r="G26" s="45">
        <v>266.62166999999999</v>
      </c>
      <c r="H26" s="45"/>
      <c r="I26" s="45"/>
      <c r="J26" s="45"/>
      <c r="K26" s="45"/>
      <c r="L26" s="45"/>
      <c r="M26" s="45">
        <v>541.37140699999998</v>
      </c>
      <c r="N26" s="45"/>
      <c r="O26" s="45"/>
      <c r="P26" s="45"/>
      <c r="Q26" s="45"/>
      <c r="R26" s="45"/>
      <c r="S26" s="45">
        <v>1582.501571</v>
      </c>
      <c r="T26" s="45"/>
      <c r="V26"/>
      <c r="W26"/>
      <c r="X26"/>
      <c r="Y26"/>
      <c r="Z26"/>
      <c r="AA26"/>
      <c r="AB26"/>
      <c r="AC26"/>
      <c r="AD26"/>
      <c r="AE26"/>
      <c r="AM26" s="1175"/>
      <c r="AN26" s="1175"/>
      <c r="AO26" s="1175"/>
      <c r="AP26" s="1175"/>
      <c r="AQ26" s="1175"/>
      <c r="AR26" s="1175"/>
      <c r="AS26" s="1175"/>
      <c r="AT26" s="1175"/>
      <c r="AU26" s="1175"/>
      <c r="AV26" s="1175"/>
      <c r="AW26" s="1175"/>
      <c r="AX26" s="1175"/>
      <c r="AY26" s="1175"/>
      <c r="AZ26" s="1175"/>
      <c r="BA26" s="1175"/>
      <c r="BB26" s="1175"/>
      <c r="BC26" s="1175"/>
    </row>
    <row r="27" spans="2:55" ht="11.25" customHeight="1">
      <c r="B27" s="32">
        <v>15</v>
      </c>
      <c r="C27" s="272" t="s">
        <v>1077</v>
      </c>
      <c r="D27" s="45"/>
      <c r="E27" s="45"/>
      <c r="F27" s="45"/>
      <c r="G27" s="45"/>
      <c r="H27" s="45"/>
      <c r="I27" s="45"/>
      <c r="J27" s="45"/>
      <c r="K27" s="45"/>
      <c r="L27" s="45"/>
      <c r="M27" s="45">
        <v>2535.1971801232999</v>
      </c>
      <c r="N27" s="45"/>
      <c r="O27" s="45">
        <v>20420.356</v>
      </c>
      <c r="P27" s="45"/>
      <c r="Q27" s="45"/>
      <c r="R27" s="45"/>
      <c r="S27" s="45">
        <v>22955.553180123301</v>
      </c>
      <c r="T27" s="45">
        <v>22955.553180123301</v>
      </c>
      <c r="V27"/>
      <c r="W27"/>
      <c r="X27"/>
      <c r="Y27"/>
      <c r="Z27"/>
      <c r="AA27"/>
      <c r="AB27"/>
      <c r="AC27"/>
      <c r="AD27"/>
      <c r="AE27"/>
      <c r="AM27" s="1175"/>
      <c r="AN27" s="1175"/>
      <c r="AO27" s="1175"/>
      <c r="AP27" s="1175"/>
      <c r="AQ27" s="1175"/>
      <c r="AR27" s="1175"/>
      <c r="AS27" s="1175"/>
      <c r="AT27" s="1175"/>
      <c r="AU27" s="1175"/>
      <c r="AV27" s="1175"/>
      <c r="AW27" s="1175"/>
      <c r="AX27" s="1175"/>
      <c r="AY27" s="1175"/>
      <c r="AZ27" s="1175"/>
      <c r="BA27" s="1175"/>
      <c r="BB27" s="1175"/>
      <c r="BC27" s="1175"/>
    </row>
    <row r="28" spans="2:55" ht="11.25" customHeight="1">
      <c r="B28" s="32">
        <v>16</v>
      </c>
      <c r="C28" s="1295" t="s">
        <v>1078</v>
      </c>
      <c r="D28" s="45">
        <v>13517.859490140299</v>
      </c>
      <c r="E28" s="45"/>
      <c r="F28" s="45"/>
      <c r="G28" s="45"/>
      <c r="H28" s="45">
        <v>41.812738062868497</v>
      </c>
      <c r="I28" s="45"/>
      <c r="J28" s="45"/>
      <c r="K28" s="45"/>
      <c r="L28" s="45"/>
      <c r="M28" s="45">
        <v>15969.2757857745</v>
      </c>
      <c r="N28" s="45"/>
      <c r="O28" s="45">
        <v>101.98195834462</v>
      </c>
      <c r="P28" s="45"/>
      <c r="Q28" s="45"/>
      <c r="R28" s="45"/>
      <c r="S28" s="45">
        <v>29630.929972322301</v>
      </c>
      <c r="T28" s="45">
        <v>29630.929972322301</v>
      </c>
      <c r="V28"/>
      <c r="W28"/>
      <c r="X28"/>
      <c r="Y28"/>
      <c r="Z28"/>
      <c r="AA28"/>
      <c r="AB28"/>
      <c r="AC28"/>
      <c r="AD28"/>
      <c r="AE28"/>
      <c r="AM28" s="1175"/>
      <c r="AN28" s="1175"/>
      <c r="AO28" s="1175"/>
      <c r="AP28" s="1175"/>
      <c r="AQ28" s="1175"/>
      <c r="AR28" s="1175"/>
      <c r="AS28" s="1175"/>
      <c r="AT28" s="1175"/>
      <c r="AU28" s="1175"/>
      <c r="AV28" s="1175"/>
      <c r="AW28" s="1175"/>
      <c r="AX28" s="1175"/>
      <c r="AY28" s="1175"/>
      <c r="AZ28" s="1175"/>
      <c r="BA28" s="1175"/>
      <c r="BB28" s="1175"/>
      <c r="BC28" s="1175"/>
    </row>
    <row r="29" spans="2:55" s="39" customFormat="1" ht="11.25" customHeight="1">
      <c r="B29" s="869">
        <v>17</v>
      </c>
      <c r="C29" s="870" t="s">
        <v>1079</v>
      </c>
      <c r="D29" s="871">
        <v>650350.61892149795</v>
      </c>
      <c r="E29" s="871">
        <v>0</v>
      </c>
      <c r="F29" s="871"/>
      <c r="G29" s="871">
        <v>54276.238775359903</v>
      </c>
      <c r="H29" s="871">
        <v>34778.300158352198</v>
      </c>
      <c r="I29" s="871">
        <v>167209.39042834999</v>
      </c>
      <c r="J29" s="871">
        <v>13496.6529574702</v>
      </c>
      <c r="K29" s="871"/>
      <c r="L29" s="871">
        <v>69511.700501545798</v>
      </c>
      <c r="M29" s="871">
        <v>132303.62104013999</v>
      </c>
      <c r="N29" s="871">
        <v>5912.78560385124</v>
      </c>
      <c r="O29" s="871">
        <v>20560.5437576976</v>
      </c>
      <c r="P29" s="871"/>
      <c r="Q29" s="871">
        <v>0</v>
      </c>
      <c r="R29" s="871"/>
      <c r="S29" s="871">
        <v>1148399.85214427</v>
      </c>
      <c r="T29" s="871"/>
      <c r="V29"/>
      <c r="W29"/>
      <c r="X29"/>
      <c r="Y29"/>
      <c r="Z29"/>
      <c r="AA29"/>
      <c r="AB29"/>
      <c r="AC29"/>
      <c r="AD29"/>
      <c r="AE29"/>
      <c r="AM29" s="1175"/>
      <c r="AN29" s="1175"/>
      <c r="AO29" s="1175"/>
      <c r="AP29" s="1175"/>
      <c r="AQ29" s="1175"/>
      <c r="AR29" s="1175"/>
      <c r="AS29" s="1175"/>
      <c r="AT29" s="1175"/>
      <c r="AU29" s="1175"/>
      <c r="AV29" s="1175"/>
      <c r="AW29" s="1175"/>
      <c r="AX29" s="1175"/>
      <c r="AY29" s="1175"/>
      <c r="AZ29" s="1175"/>
      <c r="BA29" s="1175"/>
      <c r="BB29" s="1175"/>
      <c r="BC29" s="1175"/>
    </row>
    <row r="30" spans="2:55" s="39" customFormat="1" ht="11.25" customHeight="1">
      <c r="B30" s="411"/>
      <c r="C30" s="411"/>
      <c r="D30" s="412"/>
      <c r="E30" s="412"/>
      <c r="F30" s="412"/>
      <c r="G30" s="412"/>
      <c r="H30" s="412"/>
      <c r="I30" s="412"/>
      <c r="J30" s="412"/>
      <c r="K30" s="412"/>
      <c r="L30" s="412"/>
      <c r="M30" s="412"/>
      <c r="N30" s="412"/>
      <c r="O30" s="412"/>
      <c r="P30" s="412"/>
      <c r="Q30" s="412"/>
      <c r="R30" s="412"/>
      <c r="S30" s="412"/>
      <c r="T30" s="412"/>
      <c r="V30"/>
      <c r="W30"/>
      <c r="X30"/>
      <c r="Y30"/>
      <c r="Z30"/>
      <c r="AA30"/>
      <c r="AB30"/>
      <c r="AC30"/>
      <c r="AD30"/>
      <c r="AE30"/>
    </row>
    <row r="31" spans="2:55" s="39" customFormat="1" ht="11.25" customHeight="1">
      <c r="B31" s="411"/>
      <c r="C31" s="411"/>
      <c r="D31" s="412"/>
      <c r="E31" s="412"/>
      <c r="F31" s="412"/>
      <c r="G31" s="412"/>
      <c r="H31" s="412"/>
      <c r="I31" s="412"/>
      <c r="J31" s="412"/>
      <c r="K31" s="412"/>
      <c r="L31" s="412"/>
      <c r="M31" s="412"/>
      <c r="N31" s="412"/>
      <c r="O31" s="412"/>
      <c r="P31" s="412"/>
      <c r="Q31" s="412"/>
      <c r="R31" s="412"/>
      <c r="S31" s="412"/>
      <c r="T31" s="412"/>
      <c r="V31"/>
      <c r="W31"/>
      <c r="X31"/>
      <c r="Y31"/>
      <c r="Z31"/>
      <c r="AA31"/>
      <c r="AB31"/>
      <c r="AC31"/>
      <c r="AD31"/>
      <c r="AE31"/>
    </row>
    <row r="32" spans="2:55" ht="11.25" customHeight="1">
      <c r="B32" s="29"/>
    </row>
    <row r="33" spans="2:38" s="492" customFormat="1" ht="11.25" customHeight="1">
      <c r="B33" s="2024" t="s">
        <v>311</v>
      </c>
      <c r="C33" s="2025"/>
      <c r="D33" s="1450" t="s">
        <v>317</v>
      </c>
      <c r="E33" s="1450" t="s">
        <v>319</v>
      </c>
      <c r="F33" s="1450" t="s">
        <v>321</v>
      </c>
      <c r="G33" s="1450" t="s">
        <v>323</v>
      </c>
      <c r="H33" s="1450" t="s">
        <v>328</v>
      </c>
      <c r="I33" s="1450" t="s">
        <v>335</v>
      </c>
      <c r="J33" s="1450" t="s">
        <v>337</v>
      </c>
      <c r="K33" s="1450" t="s">
        <v>342</v>
      </c>
      <c r="L33" s="1450" t="s">
        <v>348</v>
      </c>
      <c r="M33" s="1450" t="s">
        <v>371</v>
      </c>
      <c r="N33" s="1450" t="s">
        <v>395</v>
      </c>
      <c r="O33" s="1450" t="s">
        <v>918</v>
      </c>
      <c r="P33" s="1450" t="s">
        <v>1024</v>
      </c>
      <c r="Q33" s="1450" t="s">
        <v>1025</v>
      </c>
      <c r="R33" s="1450" t="s">
        <v>1082</v>
      </c>
      <c r="S33" s="1450" t="s">
        <v>1083</v>
      </c>
      <c r="T33" s="1450" t="s">
        <v>1084</v>
      </c>
    </row>
    <row r="34" spans="2:38" ht="11.25" customHeight="1">
      <c r="B34" s="29"/>
      <c r="D34" s="2023" t="s">
        <v>1085</v>
      </c>
      <c r="E34" s="2013"/>
      <c r="F34" s="2013"/>
      <c r="G34" s="2013"/>
      <c r="H34" s="2013"/>
      <c r="I34" s="2013"/>
      <c r="J34" s="2013"/>
      <c r="K34" s="2013"/>
      <c r="L34" s="2013"/>
      <c r="M34" s="2013"/>
      <c r="N34" s="2013"/>
      <c r="O34" s="2013"/>
      <c r="P34" s="2013"/>
      <c r="Q34" s="2013"/>
      <c r="R34" s="98"/>
      <c r="T34" s="102" t="s">
        <v>888</v>
      </c>
    </row>
    <row r="35" spans="2:38" ht="11.25" customHeight="1">
      <c r="B35" s="2022" t="s">
        <v>310</v>
      </c>
      <c r="C35" s="1992"/>
      <c r="D35" s="1294" t="s">
        <v>1086</v>
      </c>
      <c r="E35" s="1294" t="s">
        <v>1087</v>
      </c>
      <c r="F35" s="1294" t="s">
        <v>1088</v>
      </c>
      <c r="G35" s="1294" t="s">
        <v>1089</v>
      </c>
      <c r="H35" s="1294" t="s">
        <v>1090</v>
      </c>
      <c r="I35" s="1294" t="s">
        <v>1091</v>
      </c>
      <c r="J35" s="1294" t="s">
        <v>1092</v>
      </c>
      <c r="K35" s="1294" t="s">
        <v>1093</v>
      </c>
      <c r="L35" s="1294" t="s">
        <v>1094</v>
      </c>
      <c r="M35" s="1294" t="s">
        <v>945</v>
      </c>
      <c r="N35" s="1294" t="s">
        <v>950</v>
      </c>
      <c r="O35" s="1294" t="s">
        <v>1095</v>
      </c>
      <c r="P35" s="1294" t="s">
        <v>1096</v>
      </c>
      <c r="Q35" s="1294" t="s">
        <v>1097</v>
      </c>
      <c r="R35" s="1240" t="s">
        <v>1098</v>
      </c>
      <c r="S35" s="1218" t="s">
        <v>1061</v>
      </c>
      <c r="T35" s="1240" t="s">
        <v>1099</v>
      </c>
    </row>
    <row r="36" spans="2:38" s="35" customFormat="1" ht="11.25" customHeight="1">
      <c r="B36" s="548">
        <v>1</v>
      </c>
      <c r="C36" s="923" t="s">
        <v>1075</v>
      </c>
      <c r="D36" s="1175">
        <v>594610.92914751696</v>
      </c>
      <c r="E36" s="1175"/>
      <c r="F36" s="1175"/>
      <c r="G36" s="1175"/>
      <c r="H36" s="1175">
        <v>435.450853</v>
      </c>
      <c r="I36" s="1175"/>
      <c r="J36" s="1175">
        <v>0.156801</v>
      </c>
      <c r="K36" s="1175"/>
      <c r="L36" s="1175"/>
      <c r="M36" s="1175"/>
      <c r="N36" s="1175"/>
      <c r="O36" s="1175">
        <v>0.42900839572799998</v>
      </c>
      <c r="P36" s="1175"/>
      <c r="Q36" s="1175"/>
      <c r="R36" s="1175"/>
      <c r="S36" s="1175">
        <v>595046.965809913</v>
      </c>
      <c r="T36" s="1175"/>
      <c r="V36" s="1175"/>
      <c r="W36" s="1175"/>
      <c r="X36" s="1175"/>
      <c r="Y36" s="1175"/>
      <c r="Z36" s="1175"/>
      <c r="AA36" s="1175"/>
      <c r="AB36" s="1175"/>
      <c r="AC36" s="1175"/>
      <c r="AD36" s="1175"/>
      <c r="AE36" s="1175"/>
      <c r="AF36" s="1175"/>
      <c r="AG36" s="1175"/>
      <c r="AH36" s="1175"/>
      <c r="AI36" s="1175"/>
      <c r="AJ36" s="1175"/>
      <c r="AK36" s="1175"/>
      <c r="AL36" s="1175"/>
    </row>
    <row r="37" spans="2:38" ht="11.25" customHeight="1">
      <c r="B37" s="12">
        <v>2</v>
      </c>
      <c r="C37" s="272" t="s">
        <v>1102</v>
      </c>
      <c r="D37" s="45">
        <v>36037.565292734304</v>
      </c>
      <c r="E37" s="45"/>
      <c r="F37" s="45"/>
      <c r="G37" s="45"/>
      <c r="H37" s="45">
        <v>2720.4275312751402</v>
      </c>
      <c r="I37" s="45"/>
      <c r="J37" s="45"/>
      <c r="K37" s="45"/>
      <c r="L37" s="45"/>
      <c r="M37" s="45"/>
      <c r="N37" s="45"/>
      <c r="O37" s="45">
        <v>21.93638</v>
      </c>
      <c r="P37" s="45"/>
      <c r="Q37" s="45"/>
      <c r="R37" s="45"/>
      <c r="S37" s="45">
        <v>38779.929204009401</v>
      </c>
      <c r="T37" s="45"/>
      <c r="V37" s="1175"/>
      <c r="W37" s="1175"/>
      <c r="X37" s="1175"/>
      <c r="Y37" s="1175"/>
      <c r="Z37" s="1175"/>
      <c r="AA37" s="1175"/>
      <c r="AB37" s="1175"/>
      <c r="AC37" s="1175"/>
      <c r="AD37" s="1175"/>
      <c r="AE37" s="1175"/>
      <c r="AF37" s="1175"/>
      <c r="AG37" s="1175"/>
      <c r="AH37" s="1175"/>
      <c r="AI37" s="1175"/>
      <c r="AJ37" s="1175"/>
      <c r="AK37" s="1175"/>
      <c r="AL37" s="1175"/>
    </row>
    <row r="38" spans="2:38" ht="11.25" customHeight="1">
      <c r="B38" s="12">
        <v>3</v>
      </c>
      <c r="C38" s="272" t="s">
        <v>674</v>
      </c>
      <c r="D38" s="45">
        <v>71940.388242000001</v>
      </c>
      <c r="E38" s="45"/>
      <c r="F38" s="45"/>
      <c r="G38" s="45"/>
      <c r="H38" s="45">
        <v>18.798426059345999</v>
      </c>
      <c r="I38" s="45"/>
      <c r="J38" s="45">
        <v>99.481920391438194</v>
      </c>
      <c r="K38" s="45"/>
      <c r="L38" s="45"/>
      <c r="M38" s="45"/>
      <c r="N38" s="45"/>
      <c r="O38" s="45"/>
      <c r="P38" s="45"/>
      <c r="Q38" s="45"/>
      <c r="R38" s="45"/>
      <c r="S38" s="45">
        <v>72058.668588450804</v>
      </c>
      <c r="T38" s="45"/>
      <c r="V38" s="1175"/>
      <c r="W38" s="1175"/>
      <c r="X38" s="1175"/>
      <c r="Y38" s="1175"/>
      <c r="Z38" s="1175"/>
      <c r="AA38" s="1175"/>
      <c r="AB38" s="1175"/>
      <c r="AC38" s="1175"/>
      <c r="AD38" s="1175"/>
      <c r="AE38" s="1175"/>
      <c r="AF38" s="1175"/>
      <c r="AG38" s="1175"/>
      <c r="AH38" s="1175"/>
      <c r="AI38" s="1175"/>
      <c r="AJ38" s="1175"/>
      <c r="AK38" s="1175"/>
      <c r="AL38" s="1175"/>
    </row>
    <row r="39" spans="2:38" ht="11.25" customHeight="1">
      <c r="B39" s="12">
        <v>4</v>
      </c>
      <c r="C39" s="272" t="s">
        <v>675</v>
      </c>
      <c r="D39" s="45">
        <v>49984.219371481202</v>
      </c>
      <c r="E39" s="45"/>
      <c r="F39" s="45"/>
      <c r="G39" s="45"/>
      <c r="H39" s="45"/>
      <c r="I39" s="45"/>
      <c r="J39" s="45"/>
      <c r="K39" s="45"/>
      <c r="L39" s="45"/>
      <c r="M39" s="45"/>
      <c r="N39" s="45"/>
      <c r="O39" s="45"/>
      <c r="P39" s="45"/>
      <c r="Q39" s="45"/>
      <c r="R39" s="45"/>
      <c r="S39" s="45">
        <v>49984.219371481202</v>
      </c>
      <c r="T39" s="45"/>
      <c r="V39" s="1175"/>
      <c r="W39" s="1175"/>
      <c r="X39" s="1175"/>
      <c r="Y39" s="1175"/>
      <c r="Z39" s="1175"/>
      <c r="AA39" s="1175"/>
      <c r="AB39" s="1175"/>
      <c r="AC39" s="1175"/>
      <c r="AD39" s="1175"/>
      <c r="AE39" s="1175"/>
      <c r="AF39" s="1175"/>
      <c r="AG39" s="1175"/>
      <c r="AH39" s="1175"/>
      <c r="AI39" s="1175"/>
      <c r="AJ39" s="1175"/>
      <c r="AK39" s="1175"/>
      <c r="AL39" s="1175"/>
    </row>
    <row r="40" spans="2:38" ht="11.25" customHeight="1">
      <c r="B40" s="12">
        <v>5</v>
      </c>
      <c r="C40" s="272" t="s">
        <v>676</v>
      </c>
      <c r="D40" s="45">
        <v>123.86083834970999</v>
      </c>
      <c r="E40" s="45"/>
      <c r="F40" s="45"/>
      <c r="G40" s="45"/>
      <c r="H40" s="45"/>
      <c r="I40" s="45"/>
      <c r="J40" s="45"/>
      <c r="K40" s="45"/>
      <c r="L40" s="45"/>
      <c r="M40" s="45"/>
      <c r="N40" s="45"/>
      <c r="O40" s="45"/>
      <c r="P40" s="45"/>
      <c r="Q40" s="45"/>
      <c r="R40" s="45"/>
      <c r="S40" s="45">
        <v>123.86083834970999</v>
      </c>
      <c r="T40" s="45"/>
      <c r="V40" s="1175"/>
      <c r="W40" s="1175"/>
      <c r="X40" s="1175"/>
      <c r="Y40" s="1175"/>
      <c r="Z40" s="1175"/>
      <c r="AA40" s="1175"/>
      <c r="AB40" s="1175"/>
      <c r="AC40" s="1175"/>
      <c r="AD40" s="1175"/>
      <c r="AE40" s="1175"/>
      <c r="AF40" s="1175"/>
      <c r="AG40" s="1175"/>
      <c r="AH40" s="1175"/>
      <c r="AI40" s="1175"/>
      <c r="AJ40" s="1175"/>
      <c r="AK40" s="1175"/>
      <c r="AL40" s="1175"/>
    </row>
    <row r="41" spans="2:38" ht="11.25" customHeight="1">
      <c r="B41" s="12">
        <v>6</v>
      </c>
      <c r="C41" s="272" t="s">
        <v>677</v>
      </c>
      <c r="D41" s="45">
        <v>432.38826399999999</v>
      </c>
      <c r="E41" s="45"/>
      <c r="F41" s="45"/>
      <c r="G41" s="45"/>
      <c r="H41" s="45">
        <v>21432.708221241501</v>
      </c>
      <c r="I41" s="45"/>
      <c r="J41" s="45">
        <v>7531.5113961815396</v>
      </c>
      <c r="K41" s="45"/>
      <c r="L41" s="45"/>
      <c r="M41" s="45">
        <v>392.68992621052701</v>
      </c>
      <c r="N41" s="45">
        <v>2.7399879999999999</v>
      </c>
      <c r="O41" s="45"/>
      <c r="P41" s="45"/>
      <c r="Q41" s="45"/>
      <c r="R41" s="45">
        <v>-388.60359999999997</v>
      </c>
      <c r="S41" s="45">
        <v>29403.434195633599</v>
      </c>
      <c r="T41" s="633"/>
      <c r="V41" s="1175"/>
      <c r="W41" s="1175"/>
      <c r="X41" s="1175"/>
      <c r="Y41" s="1175"/>
      <c r="Z41" s="1175"/>
      <c r="AA41" s="1175"/>
      <c r="AB41" s="1175"/>
      <c r="AC41" s="1175"/>
      <c r="AD41" s="1175"/>
      <c r="AE41" s="1175"/>
      <c r="AF41" s="1175"/>
      <c r="AG41" s="1175"/>
      <c r="AH41" s="1175"/>
      <c r="AI41" s="1175"/>
      <c r="AJ41" s="1175"/>
      <c r="AK41" s="1175"/>
      <c r="AL41" s="1175"/>
    </row>
    <row r="42" spans="2:38" ht="11.25" customHeight="1">
      <c r="B42" s="12">
        <v>7</v>
      </c>
      <c r="C42" s="272" t="s">
        <v>1101</v>
      </c>
      <c r="D42" s="45">
        <v>9613.4931620000007</v>
      </c>
      <c r="E42" s="45"/>
      <c r="F42" s="45"/>
      <c r="G42" s="45"/>
      <c r="H42" s="45">
        <v>5725.5364342577504</v>
      </c>
      <c r="I42" s="45">
        <v>32955.561970000002</v>
      </c>
      <c r="J42" s="45">
        <v>409.79015679234601</v>
      </c>
      <c r="K42" s="45"/>
      <c r="L42" s="45"/>
      <c r="M42" s="45">
        <v>117265.975621142</v>
      </c>
      <c r="N42" s="45"/>
      <c r="O42" s="45"/>
      <c r="P42" s="45"/>
      <c r="Q42" s="45"/>
      <c r="R42" s="45"/>
      <c r="S42" s="45">
        <v>165970.35734419199</v>
      </c>
      <c r="T42" s="633">
        <v>163281.35734419199</v>
      </c>
      <c r="V42" s="1175"/>
      <c r="W42" s="1175"/>
      <c r="X42" s="1175"/>
      <c r="Y42" s="1175"/>
      <c r="Z42" s="1175"/>
      <c r="AA42" s="1175"/>
      <c r="AB42" s="1175"/>
      <c r="AC42" s="1175"/>
      <c r="AD42" s="1175"/>
      <c r="AE42" s="1175"/>
      <c r="AF42" s="1175"/>
      <c r="AG42" s="1175"/>
      <c r="AH42" s="1175"/>
      <c r="AI42" s="1175"/>
      <c r="AJ42" s="1175"/>
      <c r="AK42" s="1175"/>
      <c r="AL42" s="1175"/>
    </row>
    <row r="43" spans="2:38" ht="11.25" customHeight="1">
      <c r="B43" s="12">
        <v>8</v>
      </c>
      <c r="C43" s="272" t="s">
        <v>679</v>
      </c>
      <c r="D43" s="45">
        <v>1.9000000000000001E-5</v>
      </c>
      <c r="E43" s="45"/>
      <c r="F43" s="45"/>
      <c r="G43" s="45"/>
      <c r="H43" s="45"/>
      <c r="I43" s="45"/>
      <c r="J43" s="45"/>
      <c r="K43" s="45"/>
      <c r="L43" s="45">
        <v>74094.392645955595</v>
      </c>
      <c r="M43" s="45">
        <v>64.129055070563993</v>
      </c>
      <c r="N43" s="45"/>
      <c r="O43" s="45"/>
      <c r="P43" s="45"/>
      <c r="Q43" s="45"/>
      <c r="R43" s="45"/>
      <c r="S43" s="45">
        <v>74158.521720026096</v>
      </c>
      <c r="T43" s="633">
        <v>74158.521720026096</v>
      </c>
      <c r="V43" s="1175"/>
      <c r="W43" s="1175"/>
      <c r="X43" s="1175"/>
      <c r="Y43" s="1175"/>
      <c r="Z43" s="1175"/>
      <c r="AA43" s="1175"/>
      <c r="AB43" s="1175"/>
      <c r="AC43" s="1175"/>
      <c r="AD43" s="1175"/>
      <c r="AE43" s="1175"/>
      <c r="AF43" s="1175"/>
      <c r="AG43" s="1175"/>
      <c r="AH43" s="1175"/>
      <c r="AI43" s="1175"/>
      <c r="AJ43" s="1175"/>
      <c r="AK43" s="1175"/>
      <c r="AL43" s="1175"/>
    </row>
    <row r="44" spans="2:38" ht="11.25" customHeight="1">
      <c r="B44" s="12">
        <v>9</v>
      </c>
      <c r="C44" s="272" t="s">
        <v>680</v>
      </c>
      <c r="D44" s="45"/>
      <c r="E44" s="45"/>
      <c r="F44" s="45"/>
      <c r="G44" s="45"/>
      <c r="H44" s="45"/>
      <c r="I44" s="45">
        <v>128931.586057472</v>
      </c>
      <c r="J44" s="45">
        <v>314.13122640761401</v>
      </c>
      <c r="K44" s="45"/>
      <c r="L44" s="45">
        <v>2214.395771</v>
      </c>
      <c r="M44" s="45">
        <v>963.77771983740001</v>
      </c>
      <c r="N44" s="45">
        <v>3955.1760504743002</v>
      </c>
      <c r="O44" s="45"/>
      <c r="P44" s="45"/>
      <c r="Q44" s="45"/>
      <c r="R44" s="45"/>
      <c r="S44" s="45">
        <v>136379.06682519201</v>
      </c>
      <c r="T44" s="633">
        <v>136379.06682519201</v>
      </c>
      <c r="V44" s="1175"/>
      <c r="W44" s="1175"/>
      <c r="X44" s="1175"/>
      <c r="Y44" s="1175"/>
      <c r="Z44" s="1175"/>
      <c r="AA44" s="1175"/>
      <c r="AB44" s="1175"/>
      <c r="AC44" s="1175"/>
      <c r="AD44" s="1175"/>
      <c r="AE44" s="1175"/>
      <c r="AF44" s="1175"/>
      <c r="AG44" s="1175"/>
      <c r="AH44" s="1175"/>
      <c r="AI44" s="1175"/>
      <c r="AJ44" s="1175"/>
      <c r="AK44" s="1175"/>
      <c r="AL44" s="1175"/>
    </row>
    <row r="45" spans="2:38" ht="11.25" customHeight="1">
      <c r="B45" s="12">
        <v>10</v>
      </c>
      <c r="C45" s="272" t="s">
        <v>681</v>
      </c>
      <c r="D45" s="45"/>
      <c r="E45" s="45"/>
      <c r="F45" s="45"/>
      <c r="G45" s="45"/>
      <c r="H45" s="45">
        <v>3.2772190000000001</v>
      </c>
      <c r="I45" s="45"/>
      <c r="J45" s="45"/>
      <c r="K45" s="45"/>
      <c r="L45" s="45"/>
      <c r="M45" s="45">
        <v>687.31263111810199</v>
      </c>
      <c r="N45" s="45">
        <v>1796.1009882907699</v>
      </c>
      <c r="O45" s="45"/>
      <c r="P45" s="45"/>
      <c r="Q45" s="45"/>
      <c r="R45" s="45"/>
      <c r="S45" s="45">
        <v>2486.6908384088802</v>
      </c>
      <c r="T45" s="633">
        <v>2486.6908384088802</v>
      </c>
      <c r="V45" s="1175"/>
      <c r="W45" s="1175"/>
      <c r="X45" s="1175"/>
      <c r="Y45" s="1175"/>
      <c r="Z45" s="1175"/>
      <c r="AA45" s="1175"/>
      <c r="AB45" s="1175"/>
      <c r="AC45" s="1175"/>
      <c r="AD45" s="1175"/>
      <c r="AE45" s="1175"/>
      <c r="AF45" s="1175"/>
      <c r="AG45" s="1175"/>
      <c r="AH45" s="1175"/>
      <c r="AI45" s="1175"/>
      <c r="AJ45" s="1175"/>
      <c r="AK45" s="1175"/>
      <c r="AL45" s="1175"/>
    </row>
    <row r="46" spans="2:38" ht="11.25" customHeight="1">
      <c r="B46" s="12">
        <v>11</v>
      </c>
      <c r="C46" s="272" t="s">
        <v>682</v>
      </c>
      <c r="D46" s="45"/>
      <c r="E46" s="45"/>
      <c r="F46" s="45"/>
      <c r="G46" s="45"/>
      <c r="H46" s="45"/>
      <c r="I46" s="45"/>
      <c r="J46" s="45"/>
      <c r="K46" s="45"/>
      <c r="L46" s="45"/>
      <c r="M46" s="45"/>
      <c r="N46" s="45">
        <v>886.43922021410799</v>
      </c>
      <c r="O46" s="45"/>
      <c r="P46" s="45"/>
      <c r="Q46" s="45"/>
      <c r="R46" s="45"/>
      <c r="S46" s="45">
        <v>886.43922021410799</v>
      </c>
      <c r="T46" s="633">
        <v>886.43922021410799</v>
      </c>
      <c r="V46" s="1175"/>
      <c r="W46" s="1175"/>
      <c r="X46" s="1175"/>
      <c r="Y46" s="1175"/>
      <c r="Z46" s="1175"/>
      <c r="AA46" s="1175"/>
      <c r="AB46" s="1175"/>
      <c r="AC46" s="1175"/>
      <c r="AD46" s="1175"/>
      <c r="AE46" s="1175"/>
      <c r="AF46" s="1175"/>
      <c r="AG46" s="1175"/>
      <c r="AH46" s="1175"/>
      <c r="AI46" s="1175"/>
      <c r="AJ46" s="1175"/>
      <c r="AK46" s="1175"/>
      <c r="AL46" s="1175"/>
    </row>
    <row r="47" spans="2:38" ht="11.25" customHeight="1">
      <c r="B47" s="12">
        <v>12</v>
      </c>
      <c r="C47" s="272" t="s">
        <v>683</v>
      </c>
      <c r="D47" s="45"/>
      <c r="E47" s="45"/>
      <c r="F47" s="45"/>
      <c r="G47" s="45">
        <v>46886.631564150201</v>
      </c>
      <c r="H47" s="45"/>
      <c r="I47" s="45"/>
      <c r="J47" s="45"/>
      <c r="K47" s="45"/>
      <c r="L47" s="45"/>
      <c r="M47" s="45"/>
      <c r="N47" s="45"/>
      <c r="O47" s="45"/>
      <c r="P47" s="45"/>
      <c r="Q47" s="45"/>
      <c r="R47" s="45"/>
      <c r="S47" s="45">
        <v>46886.631564150201</v>
      </c>
      <c r="T47" s="633"/>
      <c r="V47" s="1175"/>
      <c r="W47" s="1175"/>
      <c r="X47" s="1175"/>
      <c r="Y47" s="1175"/>
      <c r="Z47" s="1175"/>
      <c r="AA47" s="1175"/>
      <c r="AB47" s="1175"/>
      <c r="AC47" s="1175"/>
      <c r="AD47" s="1175"/>
      <c r="AE47" s="1175"/>
      <c r="AF47" s="1175"/>
      <c r="AG47" s="1175"/>
      <c r="AH47" s="1175"/>
      <c r="AI47" s="1175"/>
      <c r="AJ47" s="1175"/>
      <c r="AK47" s="1175"/>
      <c r="AL47" s="1175"/>
    </row>
    <row r="48" spans="2:38" ht="11.25" customHeight="1">
      <c r="B48" s="100">
        <v>13</v>
      </c>
      <c r="C48" s="272" t="s">
        <v>1076</v>
      </c>
      <c r="D48" s="45"/>
      <c r="E48" s="45"/>
      <c r="F48" s="45"/>
      <c r="G48" s="45"/>
      <c r="H48" s="45"/>
      <c r="I48" s="45"/>
      <c r="J48" s="45"/>
      <c r="K48" s="45"/>
      <c r="L48" s="45"/>
      <c r="M48" s="45"/>
      <c r="N48" s="45"/>
      <c r="O48" s="45"/>
      <c r="P48" s="45"/>
      <c r="Q48" s="45"/>
      <c r="R48" s="45"/>
      <c r="S48" s="45"/>
      <c r="T48" s="633"/>
      <c r="V48" s="1175"/>
      <c r="W48" s="1175"/>
      <c r="X48" s="1175"/>
      <c r="Y48" s="1175"/>
      <c r="Z48" s="1175"/>
      <c r="AA48" s="1175"/>
      <c r="AB48" s="1175"/>
      <c r="AC48" s="1175"/>
      <c r="AD48" s="1175"/>
      <c r="AE48" s="1175"/>
      <c r="AF48" s="1175"/>
      <c r="AG48" s="1175"/>
      <c r="AH48" s="1175"/>
      <c r="AI48" s="1175"/>
      <c r="AJ48" s="1175"/>
      <c r="AK48" s="1175"/>
      <c r="AL48" s="1175"/>
    </row>
    <row r="49" spans="2:38" ht="11.25" customHeight="1">
      <c r="B49" s="12">
        <v>14</v>
      </c>
      <c r="C49" s="272" t="s">
        <v>684</v>
      </c>
      <c r="D49" s="45">
        <v>698.447</v>
      </c>
      <c r="E49" s="45"/>
      <c r="F49" s="45"/>
      <c r="G49" s="45">
        <v>258.40600000000001</v>
      </c>
      <c r="H49" s="45"/>
      <c r="I49" s="45"/>
      <c r="J49" s="45"/>
      <c r="K49" s="45"/>
      <c r="L49" s="45"/>
      <c r="M49" s="45">
        <v>163.41499999999999</v>
      </c>
      <c r="N49" s="45"/>
      <c r="O49" s="45"/>
      <c r="P49" s="45"/>
      <c r="Q49" s="45"/>
      <c r="R49" s="45"/>
      <c r="S49" s="45">
        <v>1120.268</v>
      </c>
      <c r="T49" s="633"/>
      <c r="V49" s="1175"/>
      <c r="W49" s="1175"/>
      <c r="X49" s="1175"/>
      <c r="Y49" s="1175"/>
      <c r="Z49" s="1175"/>
      <c r="AA49" s="1175"/>
      <c r="AB49" s="1175"/>
      <c r="AC49" s="1175"/>
      <c r="AD49" s="1175"/>
      <c r="AE49" s="1175"/>
      <c r="AF49" s="1175"/>
      <c r="AG49" s="1175"/>
      <c r="AH49" s="1175"/>
      <c r="AI49" s="1175"/>
      <c r="AJ49" s="1175"/>
      <c r="AK49" s="1175"/>
      <c r="AL49" s="1175"/>
    </row>
    <row r="50" spans="2:38" ht="11.25" customHeight="1">
      <c r="B50" s="12">
        <v>15</v>
      </c>
      <c r="C50" s="272" t="s">
        <v>1077</v>
      </c>
      <c r="D50" s="45"/>
      <c r="E50" s="45"/>
      <c r="F50" s="45"/>
      <c r="G50" s="45"/>
      <c r="H50" s="45"/>
      <c r="I50" s="45"/>
      <c r="J50" s="45"/>
      <c r="K50" s="45"/>
      <c r="L50" s="45"/>
      <c r="M50" s="45">
        <v>5176.3568980499804</v>
      </c>
      <c r="N50" s="45"/>
      <c r="O50" s="45">
        <v>20154.096246000001</v>
      </c>
      <c r="P50" s="45"/>
      <c r="Q50" s="45"/>
      <c r="R50" s="45"/>
      <c r="S50" s="45">
        <v>25330.45314405</v>
      </c>
      <c r="T50" s="633">
        <v>25330.45314405</v>
      </c>
      <c r="V50" s="1175"/>
      <c r="W50" s="1175"/>
      <c r="X50" s="1175"/>
      <c r="Y50" s="1175"/>
      <c r="Z50" s="1175"/>
      <c r="AA50" s="1175"/>
      <c r="AB50" s="1175"/>
      <c r="AC50" s="1175"/>
      <c r="AD50" s="1175"/>
      <c r="AE50" s="1175"/>
      <c r="AF50" s="1175"/>
      <c r="AG50" s="1175"/>
      <c r="AH50" s="1175"/>
      <c r="AI50" s="1175"/>
      <c r="AJ50" s="1175"/>
      <c r="AK50" s="1175"/>
      <c r="AL50" s="1175"/>
    </row>
    <row r="51" spans="2:38" ht="11.25" customHeight="1">
      <c r="B51" s="12">
        <v>16</v>
      </c>
      <c r="C51" s="272" t="s">
        <v>1078</v>
      </c>
      <c r="D51" s="45">
        <v>13425.1846049988</v>
      </c>
      <c r="E51" s="45"/>
      <c r="F51" s="45"/>
      <c r="G51" s="45"/>
      <c r="H51" s="45">
        <v>5.3078221308420002</v>
      </c>
      <c r="I51" s="45"/>
      <c r="J51" s="45"/>
      <c r="K51" s="45"/>
      <c r="L51" s="45"/>
      <c r="M51" s="45">
        <v>16354.184272295301</v>
      </c>
      <c r="N51" s="45"/>
      <c r="O51" s="45">
        <v>195.15058936340799</v>
      </c>
      <c r="P51" s="45"/>
      <c r="Q51" s="45"/>
      <c r="R51" s="45"/>
      <c r="S51" s="45">
        <v>29979.827288788299</v>
      </c>
      <c r="T51" s="633">
        <v>29979.827288788299</v>
      </c>
      <c r="V51" s="1175"/>
      <c r="W51" s="1175"/>
      <c r="X51" s="1175"/>
      <c r="Y51" s="1175"/>
      <c r="Z51" s="1175"/>
      <c r="AA51" s="1175"/>
      <c r="AB51" s="1175"/>
      <c r="AC51" s="1175"/>
      <c r="AD51" s="1175"/>
      <c r="AE51" s="1175"/>
      <c r="AF51" s="1175"/>
      <c r="AG51" s="1175"/>
      <c r="AH51" s="1175"/>
      <c r="AI51" s="1175"/>
      <c r="AJ51" s="1175"/>
      <c r="AK51" s="1175"/>
      <c r="AL51" s="1175"/>
    </row>
    <row r="52" spans="2:38" s="39" customFormat="1" ht="11.25" customHeight="1">
      <c r="B52" s="553">
        <v>17</v>
      </c>
      <c r="C52" s="794" t="s">
        <v>1079</v>
      </c>
      <c r="D52" s="871">
        <v>776866.47594208096</v>
      </c>
      <c r="E52" s="871"/>
      <c r="F52" s="871"/>
      <c r="G52" s="871">
        <v>47145.037564150203</v>
      </c>
      <c r="H52" s="871">
        <v>30341.506506964601</v>
      </c>
      <c r="I52" s="871">
        <v>161887.14802747199</v>
      </c>
      <c r="J52" s="871">
        <v>8355.0715007729304</v>
      </c>
      <c r="K52" s="871"/>
      <c r="L52" s="871">
        <v>76308.788416955605</v>
      </c>
      <c r="M52" s="871">
        <v>141067.84112372401</v>
      </c>
      <c r="N52" s="871">
        <v>6640.4562469791799</v>
      </c>
      <c r="O52" s="871">
        <v>20371.612223759101</v>
      </c>
      <c r="P52" s="871"/>
      <c r="Q52" s="871"/>
      <c r="R52" s="871">
        <v>-388.60359999999997</v>
      </c>
      <c r="S52" s="871">
        <v>1268595.33395286</v>
      </c>
      <c r="T52" s="871"/>
      <c r="V52" s="1175"/>
      <c r="W52" s="1175"/>
      <c r="X52" s="1175"/>
      <c r="Y52" s="1175"/>
      <c r="Z52" s="1175"/>
      <c r="AA52" s="1175"/>
      <c r="AB52" s="1175"/>
      <c r="AC52" s="1175"/>
      <c r="AD52" s="1175"/>
      <c r="AE52" s="1175"/>
      <c r="AF52" s="1175"/>
      <c r="AG52" s="1175"/>
      <c r="AH52" s="1175"/>
      <c r="AI52" s="1175"/>
      <c r="AJ52" s="1175"/>
      <c r="AK52" s="1175"/>
      <c r="AL52" s="1175"/>
    </row>
    <row r="53" spans="2:38" ht="11.25" customHeight="1">
      <c r="B53" s="532"/>
      <c r="C53" s="272"/>
    </row>
    <row r="54" spans="2:38" ht="11.25" customHeight="1">
      <c r="B54" s="12"/>
      <c r="D54" s="1175"/>
      <c r="E54" s="1175"/>
      <c r="F54" s="1175"/>
      <c r="G54" s="1175"/>
      <c r="H54" s="1175"/>
      <c r="I54" s="1175"/>
      <c r="J54" s="1175"/>
      <c r="K54" s="1175"/>
      <c r="L54" s="1175"/>
      <c r="M54" s="1175"/>
      <c r="N54" s="1175"/>
      <c r="O54" s="1175"/>
      <c r="P54" s="1175"/>
      <c r="Q54" s="1175"/>
      <c r="R54" s="1175"/>
      <c r="S54" s="1175"/>
      <c r="T54" s="1175"/>
    </row>
    <row r="55" spans="2:38">
      <c r="B55" s="12"/>
      <c r="D55" s="45"/>
      <c r="E55" s="45"/>
      <c r="F55" s="45"/>
      <c r="G55" s="45"/>
      <c r="H55" s="45"/>
      <c r="I55" s="45"/>
      <c r="J55" s="45"/>
      <c r="K55" s="45"/>
      <c r="L55" s="45"/>
      <c r="M55" s="45"/>
      <c r="N55" s="45"/>
      <c r="O55" s="45"/>
      <c r="P55" s="45"/>
      <c r="Q55" s="45"/>
      <c r="R55" s="45"/>
      <c r="S55" s="45"/>
      <c r="T55" s="45"/>
    </row>
    <row r="56" spans="2:38">
      <c r="B56" s="12"/>
      <c r="D56" s="45"/>
      <c r="E56" s="45"/>
      <c r="F56" s="45"/>
      <c r="G56" s="45"/>
      <c r="H56" s="45"/>
      <c r="I56" s="45"/>
      <c r="J56" s="45"/>
      <c r="K56" s="45"/>
      <c r="L56" s="45"/>
      <c r="M56" s="45"/>
      <c r="N56" s="45"/>
      <c r="O56" s="45"/>
      <c r="P56" s="45"/>
      <c r="Q56" s="45"/>
      <c r="R56" s="45"/>
      <c r="S56" s="45"/>
      <c r="T56" s="45"/>
    </row>
    <row r="57" spans="2:38">
      <c r="B57" s="12"/>
      <c r="D57" s="45"/>
      <c r="E57" s="45"/>
      <c r="F57" s="45"/>
      <c r="G57" s="45"/>
      <c r="H57" s="45"/>
      <c r="I57" s="45"/>
      <c r="J57" s="45"/>
      <c r="K57" s="45"/>
      <c r="L57" s="45"/>
      <c r="M57" s="45"/>
      <c r="N57" s="45"/>
      <c r="O57" s="45"/>
      <c r="P57" s="45"/>
      <c r="Q57" s="45"/>
      <c r="R57" s="45"/>
      <c r="S57" s="45"/>
      <c r="T57" s="45"/>
    </row>
    <row r="58" spans="2:38">
      <c r="B58" s="12"/>
      <c r="D58" s="45"/>
      <c r="E58" s="45"/>
      <c r="F58" s="45"/>
      <c r="G58" s="45"/>
      <c r="H58" s="45"/>
      <c r="I58" s="45"/>
      <c r="J58" s="45"/>
      <c r="K58" s="45"/>
      <c r="L58" s="45"/>
      <c r="M58" s="45"/>
      <c r="N58" s="45"/>
      <c r="O58" s="45"/>
      <c r="P58" s="45"/>
      <c r="Q58" s="45"/>
      <c r="R58" s="45"/>
      <c r="S58" s="45"/>
      <c r="T58" s="45"/>
    </row>
    <row r="59" spans="2:38">
      <c r="B59" s="12"/>
      <c r="D59" s="45"/>
      <c r="E59" s="45"/>
      <c r="F59" s="45"/>
      <c r="G59" s="45"/>
      <c r="H59" s="45"/>
      <c r="I59" s="45"/>
      <c r="J59" s="45"/>
      <c r="K59" s="45"/>
      <c r="L59" s="45"/>
      <c r="M59" s="45"/>
      <c r="N59" s="45"/>
      <c r="O59" s="45"/>
      <c r="P59" s="45"/>
      <c r="Q59" s="45"/>
      <c r="R59" s="45"/>
      <c r="S59" s="45"/>
      <c r="T59" s="45"/>
    </row>
    <row r="60" spans="2:38">
      <c r="B60" s="12"/>
      <c r="D60" s="45"/>
      <c r="E60" s="45"/>
      <c r="F60" s="45"/>
      <c r="G60" s="45"/>
      <c r="H60" s="45"/>
      <c r="I60" s="45"/>
      <c r="J60" s="45"/>
      <c r="K60" s="45"/>
      <c r="L60" s="45"/>
      <c r="M60" s="45"/>
      <c r="N60" s="45"/>
      <c r="O60" s="45"/>
      <c r="P60" s="45"/>
      <c r="Q60" s="45"/>
      <c r="R60" s="45"/>
      <c r="S60" s="45"/>
      <c r="T60" s="45"/>
    </row>
    <row r="61" spans="2:38">
      <c r="B61" s="12"/>
      <c r="D61" s="45"/>
      <c r="E61" s="45"/>
      <c r="F61" s="45"/>
      <c r="G61" s="45"/>
      <c r="H61" s="45"/>
      <c r="I61" s="45"/>
      <c r="J61" s="45"/>
      <c r="K61" s="45"/>
      <c r="L61" s="45"/>
      <c r="M61" s="45"/>
      <c r="N61" s="45"/>
      <c r="O61" s="45"/>
      <c r="P61" s="45"/>
      <c r="Q61" s="45"/>
      <c r="R61" s="45"/>
      <c r="S61" s="45"/>
      <c r="T61" s="45"/>
    </row>
    <row r="62" spans="2:38">
      <c r="B62" s="12"/>
      <c r="D62" s="45"/>
      <c r="E62" s="45"/>
      <c r="F62" s="45"/>
      <c r="G62" s="45"/>
      <c r="H62" s="45"/>
      <c r="I62" s="45"/>
      <c r="J62" s="45"/>
      <c r="K62" s="45"/>
      <c r="L62" s="45"/>
      <c r="M62" s="45"/>
      <c r="N62" s="45"/>
      <c r="O62" s="45"/>
      <c r="P62" s="45"/>
      <c r="Q62" s="45"/>
      <c r="R62" s="45"/>
      <c r="S62" s="45"/>
      <c r="T62" s="45"/>
    </row>
    <row r="63" spans="2:38">
      <c r="B63" s="12"/>
      <c r="D63" s="45"/>
      <c r="E63" s="45"/>
      <c r="F63" s="45"/>
      <c r="G63" s="45"/>
      <c r="H63" s="45"/>
      <c r="I63" s="45"/>
      <c r="J63" s="45"/>
      <c r="K63" s="45"/>
      <c r="L63" s="45"/>
      <c r="M63" s="45"/>
      <c r="N63" s="45"/>
      <c r="O63" s="45"/>
      <c r="P63" s="45"/>
      <c r="Q63" s="45"/>
      <c r="R63" s="45"/>
      <c r="S63" s="45"/>
      <c r="T63" s="45"/>
    </row>
    <row r="64" spans="2:38">
      <c r="B64" s="12"/>
      <c r="D64" s="45"/>
      <c r="E64" s="45"/>
      <c r="F64" s="45"/>
      <c r="G64" s="45"/>
      <c r="H64" s="45"/>
      <c r="I64" s="45"/>
      <c r="J64" s="45"/>
      <c r="K64" s="45"/>
      <c r="L64" s="45"/>
      <c r="M64" s="45"/>
      <c r="N64" s="45"/>
      <c r="O64" s="45"/>
      <c r="P64" s="45"/>
      <c r="Q64" s="45"/>
      <c r="R64" s="45"/>
      <c r="S64" s="45"/>
      <c r="T64" s="45"/>
    </row>
    <row r="65" spans="2:20">
      <c r="B65" s="12"/>
      <c r="D65" s="45"/>
      <c r="E65" s="45"/>
      <c r="F65" s="45"/>
      <c r="G65" s="45"/>
      <c r="H65" s="45"/>
      <c r="I65" s="45"/>
      <c r="J65" s="45"/>
      <c r="K65" s="45"/>
      <c r="L65" s="45"/>
      <c r="M65" s="45"/>
      <c r="N65" s="45"/>
      <c r="O65" s="45"/>
      <c r="P65" s="45"/>
      <c r="Q65" s="45"/>
      <c r="R65" s="45"/>
      <c r="S65" s="45"/>
      <c r="T65" s="3"/>
    </row>
    <row r="66" spans="2:20">
      <c r="B66" s="12"/>
      <c r="D66" s="45"/>
      <c r="E66" s="45"/>
      <c r="F66" s="45"/>
      <c r="G66" s="45"/>
      <c r="H66" s="45"/>
      <c r="I66" s="45"/>
      <c r="J66" s="45"/>
      <c r="K66" s="45"/>
      <c r="L66" s="45"/>
      <c r="M66" s="45"/>
      <c r="N66" s="45"/>
      <c r="O66" s="45"/>
      <c r="P66" s="45"/>
      <c r="Q66" s="45"/>
      <c r="R66" s="45"/>
      <c r="S66" s="45"/>
      <c r="T66" s="45"/>
    </row>
    <row r="67" spans="2:20">
      <c r="B67" s="12"/>
      <c r="D67" s="45"/>
      <c r="E67" s="45"/>
      <c r="F67" s="45"/>
      <c r="G67" s="45"/>
      <c r="H67" s="45"/>
      <c r="I67" s="45"/>
      <c r="J67" s="45"/>
      <c r="K67" s="45"/>
      <c r="L67" s="45"/>
      <c r="M67" s="45"/>
      <c r="N67" s="45"/>
      <c r="O67" s="45"/>
      <c r="P67" s="45"/>
      <c r="Q67" s="45"/>
      <c r="R67" s="45"/>
      <c r="S67" s="45"/>
      <c r="T67" s="45"/>
    </row>
    <row r="68" spans="2:20">
      <c r="B68" s="12"/>
      <c r="D68" s="45"/>
      <c r="E68" s="45"/>
      <c r="F68" s="45"/>
      <c r="G68" s="45"/>
      <c r="H68" s="45"/>
      <c r="I68" s="45"/>
      <c r="J68" s="45"/>
      <c r="K68" s="45"/>
      <c r="L68" s="45"/>
      <c r="M68" s="45"/>
      <c r="N68" s="45"/>
      <c r="O68" s="45"/>
      <c r="P68" s="45"/>
      <c r="Q68" s="45"/>
      <c r="R68" s="45"/>
      <c r="S68" s="45"/>
      <c r="T68" s="45"/>
    </row>
    <row r="69" spans="2:20">
      <c r="D69" s="45"/>
      <c r="E69" s="45"/>
      <c r="F69" s="45"/>
      <c r="G69" s="45"/>
      <c r="H69" s="45"/>
      <c r="I69" s="45"/>
      <c r="J69" s="45"/>
      <c r="K69" s="45"/>
      <c r="L69" s="45"/>
      <c r="M69" s="45"/>
      <c r="N69" s="45"/>
      <c r="O69" s="45"/>
      <c r="P69" s="45"/>
      <c r="Q69" s="45"/>
      <c r="R69" s="45"/>
      <c r="S69" s="45"/>
      <c r="T69" s="45"/>
    </row>
    <row r="70" spans="2:20">
      <c r="D70" s="412"/>
      <c r="E70" s="412"/>
      <c r="F70" s="412"/>
      <c r="G70" s="412"/>
      <c r="H70" s="412"/>
      <c r="I70" s="412"/>
      <c r="J70" s="412"/>
      <c r="K70" s="412"/>
      <c r="L70" s="412"/>
      <c r="M70" s="412"/>
      <c r="N70" s="412"/>
      <c r="O70" s="412"/>
      <c r="P70" s="412"/>
      <c r="Q70" s="412"/>
      <c r="R70" s="412"/>
      <c r="S70" s="412"/>
      <c r="T70" s="412"/>
    </row>
    <row r="75" spans="2:20">
      <c r="B75" s="21"/>
    </row>
    <row r="76" spans="2:20">
      <c r="B76" s="21"/>
    </row>
    <row r="77" spans="2:20">
      <c r="B77" s="22"/>
    </row>
    <row r="78" spans="2:20">
      <c r="B78" s="12"/>
    </row>
    <row r="79" spans="2:20">
      <c r="B79" s="12"/>
    </row>
    <row r="80" spans="2:20">
      <c r="B80" s="12"/>
    </row>
    <row r="81" spans="2:2">
      <c r="B81" s="12"/>
    </row>
    <row r="82" spans="2:2">
      <c r="B82" s="12"/>
    </row>
    <row r="83" spans="2:2">
      <c r="B83" s="12"/>
    </row>
    <row r="84" spans="2:2">
      <c r="B84" s="12"/>
    </row>
    <row r="85" spans="2:2">
      <c r="B85" s="12"/>
    </row>
    <row r="86" spans="2:2">
      <c r="B86" s="24"/>
    </row>
    <row r="87" spans="2:2">
      <c r="B87" s="24"/>
    </row>
    <row r="88" spans="2:2">
      <c r="B88" s="24"/>
    </row>
    <row r="89" spans="2:2">
      <c r="B89" s="24"/>
    </row>
    <row r="90" spans="2:2">
      <c r="B90" s="24"/>
    </row>
    <row r="91" spans="2:2">
      <c r="B91" s="24"/>
    </row>
    <row r="92" spans="2:2">
      <c r="B92" s="24"/>
    </row>
    <row r="93" spans="2:2">
      <c r="B93" s="24"/>
    </row>
  </sheetData>
  <mergeCells count="8">
    <mergeCell ref="B35:C35"/>
    <mergeCell ref="D11:Q11"/>
    <mergeCell ref="D34:Q34"/>
    <mergeCell ref="B3:K3"/>
    <mergeCell ref="B10:C10"/>
    <mergeCell ref="B12:C12"/>
    <mergeCell ref="B7:T7"/>
    <mergeCell ref="B33:C33"/>
  </mergeCells>
  <hyperlinks>
    <hyperlink ref="B3" location="Contents!A1" display="Back to index page" xr:uid="{51C875A5-480D-4450-BCFB-00D823B16003}"/>
  </hyperlinks>
  <pageMargins left="0.23622047244094491" right="0.23622047244094491" top="0.74803149606299213" bottom="0.74803149606299213" header="0.31496062992125984" footer="0.31496062992125984"/>
  <pageSetup paperSize="9" scale="62"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33"/>
  <dimension ref="A1:Y478"/>
  <sheetViews>
    <sheetView showGridLines="0" showRowColHeaders="0" topLeftCell="E1" zoomScaleNormal="100" workbookViewId="0">
      <selection activeCell="S17" sqref="S17"/>
    </sheetView>
  </sheetViews>
  <sheetFormatPr baseColWidth="10" defaultColWidth="11.42578125" defaultRowHeight="11.25"/>
  <cols>
    <col min="1" max="1" width="2.7109375" style="19" customWidth="1"/>
    <col min="2" max="2" width="19.28515625" style="29" customWidth="1"/>
    <col min="3" max="3" width="17.42578125" style="12" customWidth="1"/>
    <col min="4" max="15" width="11.42578125" style="29"/>
    <col min="16" max="16" width="3.5703125" style="29" customWidth="1"/>
    <col min="17" max="17" width="2.140625" style="29" customWidth="1"/>
    <col min="18" max="16384" width="11.42578125" style="29"/>
  </cols>
  <sheetData>
    <row r="1" spans="1:18" s="10" customFormat="1" ht="11.25" customHeight="1">
      <c r="A1" s="7"/>
      <c r="B1" s="7"/>
      <c r="C1" s="7"/>
      <c r="D1" s="8"/>
      <c r="E1" s="8"/>
      <c r="F1" s="8"/>
      <c r="G1" s="8"/>
      <c r="H1" s="8"/>
      <c r="I1" s="8"/>
      <c r="J1" s="8"/>
      <c r="K1" s="8"/>
      <c r="L1" s="8"/>
      <c r="M1" s="8"/>
      <c r="N1" s="8"/>
      <c r="O1" s="8"/>
      <c r="R1" s="19"/>
    </row>
    <row r="2" spans="1:18" s="10" customFormat="1" ht="5.25" customHeight="1">
      <c r="A2" s="7"/>
      <c r="B2" s="7"/>
      <c r="C2" s="7"/>
      <c r="D2" s="8"/>
      <c r="E2" s="8"/>
      <c r="F2" s="9"/>
      <c r="G2" s="9"/>
      <c r="H2" s="9"/>
      <c r="R2" s="19"/>
    </row>
    <row r="3" spans="1:18" s="12" customFormat="1" ht="12.75" customHeight="1">
      <c r="A3" s="11"/>
      <c r="B3" s="1909" t="s">
        <v>306</v>
      </c>
      <c r="C3" s="1909"/>
      <c r="D3" s="1909"/>
      <c r="E3" s="1909"/>
      <c r="F3" s="1909"/>
      <c r="G3" s="1909"/>
      <c r="H3" s="1909"/>
    </row>
    <row r="4" spans="1:18" s="10" customFormat="1" ht="5.25" customHeight="1">
      <c r="A4" s="7"/>
      <c r="B4" s="7"/>
      <c r="C4" s="7"/>
      <c r="D4" s="8"/>
      <c r="E4" s="8"/>
      <c r="F4" s="9"/>
      <c r="G4" s="9"/>
      <c r="H4" s="9"/>
      <c r="J4" s="7"/>
      <c r="K4" s="7"/>
      <c r="R4" s="19"/>
    </row>
    <row r="5" spans="1:18" s="6" customFormat="1" ht="15.75" customHeight="1">
      <c r="A5" s="13"/>
      <c r="B5" s="1187" t="s">
        <v>1103</v>
      </c>
      <c r="C5" s="413"/>
      <c r="R5" s="92"/>
    </row>
    <row r="6" spans="1:18" s="6" customFormat="1" ht="11.25" customHeight="1">
      <c r="A6" s="13"/>
      <c r="B6" s="14"/>
      <c r="C6" s="413"/>
      <c r="R6" s="92"/>
    </row>
    <row r="7" spans="1:18" s="12" customFormat="1" ht="22.5" customHeight="1">
      <c r="A7" s="493"/>
      <c r="B7" s="2028" t="s">
        <v>1104</v>
      </c>
      <c r="C7" s="2028"/>
      <c r="D7" s="2028"/>
      <c r="E7" s="2028"/>
      <c r="F7" s="2028"/>
      <c r="G7" s="2028"/>
      <c r="H7" s="2028"/>
      <c r="I7" s="2028"/>
      <c r="J7" s="2028"/>
      <c r="K7" s="2028"/>
      <c r="L7" s="2028"/>
      <c r="M7" s="2028"/>
      <c r="N7" s="2028"/>
      <c r="O7" s="2028"/>
    </row>
    <row r="8" spans="1:18" s="12" customFormat="1" ht="6" customHeight="1">
      <c r="A8" s="493"/>
      <c r="B8" s="192"/>
      <c r="C8" s="192"/>
      <c r="D8" s="192"/>
      <c r="E8" s="192"/>
      <c r="F8" s="192"/>
      <c r="G8" s="192"/>
      <c r="H8" s="192"/>
      <c r="I8" s="192"/>
      <c r="J8" s="192"/>
      <c r="K8" s="192"/>
      <c r="L8" s="192"/>
      <c r="M8" s="192"/>
      <c r="N8" s="192"/>
      <c r="O8" s="192"/>
    </row>
    <row r="9" spans="1:18" s="6" customFormat="1" ht="56.25" customHeight="1">
      <c r="A9" s="13"/>
      <c r="B9" s="2027" t="s">
        <v>1105</v>
      </c>
      <c r="C9" s="2027"/>
      <c r="D9" s="2027"/>
      <c r="E9" s="2027"/>
      <c r="F9" s="2027"/>
      <c r="G9" s="2027"/>
      <c r="H9" s="2027"/>
      <c r="I9" s="2027"/>
      <c r="J9" s="2027"/>
      <c r="K9" s="2027"/>
      <c r="L9" s="2027"/>
      <c r="M9" s="2027"/>
      <c r="N9" s="2027"/>
      <c r="O9" s="2027"/>
      <c r="R9" s="92"/>
    </row>
    <row r="10" spans="1:18" s="6" customFormat="1" ht="11.25" customHeight="1">
      <c r="A10" s="13"/>
      <c r="B10" s="1099"/>
      <c r="C10" s="1099"/>
      <c r="D10" s="1099"/>
      <c r="E10" s="1099"/>
      <c r="F10" s="1099"/>
      <c r="G10" s="1099"/>
      <c r="H10" s="1099"/>
      <c r="I10" s="1099"/>
      <c r="J10" s="1099"/>
      <c r="K10" s="1099"/>
      <c r="L10" s="1099"/>
      <c r="M10" s="1099"/>
      <c r="N10" s="1099"/>
      <c r="O10" s="1099"/>
      <c r="R10" s="92"/>
    </row>
    <row r="11" spans="1:18" ht="11.25" customHeight="1"/>
    <row r="12" spans="1:18" ht="11.25" customHeight="1">
      <c r="A12" s="16"/>
      <c r="B12" s="1968" t="s">
        <v>26</v>
      </c>
      <c r="C12" s="1969"/>
      <c r="D12" s="1489" t="s">
        <v>319</v>
      </c>
      <c r="E12" s="1489" t="s">
        <v>321</v>
      </c>
      <c r="F12" s="1489" t="s">
        <v>323</v>
      </c>
      <c r="G12" s="1778" t="s">
        <v>328</v>
      </c>
      <c r="H12" s="1489" t="s">
        <v>335</v>
      </c>
      <c r="I12" s="1489" t="s">
        <v>337</v>
      </c>
      <c r="J12" s="1489" t="s">
        <v>342</v>
      </c>
      <c r="K12" s="1489" t="s">
        <v>348</v>
      </c>
      <c r="L12" s="1489" t="s">
        <v>371</v>
      </c>
      <c r="M12" s="1489" t="s">
        <v>395</v>
      </c>
      <c r="N12" s="1489" t="s">
        <v>918</v>
      </c>
      <c r="O12" s="1489" t="s">
        <v>1024</v>
      </c>
    </row>
    <row r="13" spans="1:18" ht="11.25" customHeight="1">
      <c r="A13" s="16"/>
      <c r="B13" s="270" t="s">
        <v>1106</v>
      </c>
      <c r="C13" s="451"/>
      <c r="F13" s="70"/>
      <c r="G13" s="126"/>
      <c r="H13" s="3"/>
      <c r="I13" s="126"/>
      <c r="J13" s="3"/>
      <c r="K13" s="78" t="s">
        <v>1107</v>
      </c>
      <c r="L13" s="78" t="s">
        <v>1108</v>
      </c>
      <c r="M13" s="78" t="s">
        <v>1109</v>
      </c>
      <c r="N13" s="126"/>
      <c r="O13" s="126"/>
      <c r="P13" s="3"/>
    </row>
    <row r="14" spans="1:18" ht="11.25" customHeight="1">
      <c r="A14" s="16"/>
      <c r="B14" s="451"/>
      <c r="C14" s="451"/>
      <c r="E14" s="284" t="s">
        <v>1110</v>
      </c>
      <c r="F14" s="3"/>
      <c r="G14" s="3"/>
      <c r="H14" s="78" t="s">
        <v>1107</v>
      </c>
      <c r="I14" s="126"/>
      <c r="J14" s="78" t="s">
        <v>1107</v>
      </c>
      <c r="K14" s="78" t="s">
        <v>1111</v>
      </c>
      <c r="L14" s="78" t="s">
        <v>1112</v>
      </c>
      <c r="M14" s="78" t="s">
        <v>1111</v>
      </c>
      <c r="N14" s="126"/>
      <c r="O14" s="126"/>
      <c r="P14" s="3"/>
    </row>
    <row r="15" spans="1:18" ht="11.25" customHeight="1">
      <c r="A15" s="16"/>
      <c r="B15" s="451"/>
      <c r="C15" s="451"/>
      <c r="D15" s="284" t="s">
        <v>1113</v>
      </c>
      <c r="E15" s="284" t="s">
        <v>1114</v>
      </c>
      <c r="F15" s="78" t="s">
        <v>1107</v>
      </c>
      <c r="G15" s="78" t="s">
        <v>1107</v>
      </c>
      <c r="H15" s="78" t="s">
        <v>1111</v>
      </c>
      <c r="I15" s="3"/>
      <c r="J15" s="78" t="s">
        <v>1111</v>
      </c>
      <c r="K15" s="78" t="s">
        <v>1115</v>
      </c>
      <c r="L15" s="78" t="s">
        <v>1116</v>
      </c>
      <c r="M15" s="78" t="s">
        <v>1117</v>
      </c>
      <c r="N15" s="126"/>
      <c r="O15" s="78" t="s">
        <v>1118</v>
      </c>
      <c r="P15" s="3"/>
    </row>
    <row r="16" spans="1:18" ht="11.25" customHeight="1">
      <c r="A16" s="16"/>
      <c r="B16" s="419"/>
      <c r="C16" s="29"/>
      <c r="D16" s="284" t="s">
        <v>1114</v>
      </c>
      <c r="E16" s="284" t="s">
        <v>894</v>
      </c>
      <c r="F16" s="78" t="s">
        <v>1111</v>
      </c>
      <c r="G16" s="78" t="s">
        <v>1119</v>
      </c>
      <c r="H16" s="78" t="s">
        <v>1120</v>
      </c>
      <c r="I16" s="78" t="s">
        <v>1121</v>
      </c>
      <c r="J16" s="78" t="s">
        <v>1122</v>
      </c>
      <c r="K16" s="78" t="s">
        <v>1051</v>
      </c>
      <c r="L16" s="78" t="s">
        <v>1123</v>
      </c>
      <c r="M16" s="78" t="s">
        <v>637</v>
      </c>
      <c r="N16" s="78" t="s">
        <v>1124</v>
      </c>
      <c r="O16" s="78" t="s">
        <v>1125</v>
      </c>
      <c r="P16" s="3"/>
    </row>
    <row r="17" spans="1:25" s="36" customFormat="1" ht="11.25" customHeight="1">
      <c r="A17" s="27"/>
      <c r="B17" s="471" t="s">
        <v>310</v>
      </c>
      <c r="C17" s="270" t="s">
        <v>1126</v>
      </c>
      <c r="D17" s="284" t="s">
        <v>894</v>
      </c>
      <c r="E17" s="284" t="s">
        <v>1127</v>
      </c>
      <c r="F17" s="78" t="s">
        <v>1128</v>
      </c>
      <c r="G17" s="78" t="s">
        <v>1129</v>
      </c>
      <c r="H17" s="78" t="s">
        <v>1130</v>
      </c>
      <c r="I17" s="78" t="s">
        <v>1131</v>
      </c>
      <c r="J17" s="78" t="s">
        <v>1130</v>
      </c>
      <c r="K17" s="78" t="s">
        <v>1132</v>
      </c>
      <c r="L17" s="78" t="s">
        <v>1133</v>
      </c>
      <c r="M17" s="78" t="s">
        <v>1130</v>
      </c>
      <c r="N17" s="78" t="s">
        <v>637</v>
      </c>
      <c r="O17" s="78" t="s">
        <v>1134</v>
      </c>
      <c r="P17" s="643"/>
    </row>
    <row r="18" spans="1:25" ht="15" customHeight="1">
      <c r="A18" s="12"/>
      <c r="B18" s="1047" t="s">
        <v>1135</v>
      </c>
      <c r="C18" s="555"/>
      <c r="D18" s="548"/>
      <c r="E18" s="548"/>
      <c r="F18" s="557"/>
      <c r="G18" s="557"/>
      <c r="H18" s="1146"/>
      <c r="I18" s="557"/>
      <c r="J18" s="557"/>
      <c r="K18" s="557"/>
      <c r="L18" s="557"/>
      <c r="M18" s="557"/>
      <c r="N18" s="557"/>
      <c r="O18" s="557"/>
      <c r="P18" s="3"/>
    </row>
    <row r="19" spans="1:25" ht="11.25" customHeight="1">
      <c r="A19" s="12"/>
      <c r="B19" s="224"/>
      <c r="C19" s="224" t="s">
        <v>1136</v>
      </c>
      <c r="D19" s="101">
        <v>1993.4570880000001</v>
      </c>
      <c r="E19" s="101">
        <v>535.24432100000001</v>
      </c>
      <c r="F19" s="334">
        <v>32.4</v>
      </c>
      <c r="G19" s="101">
        <v>2167.0431600000002</v>
      </c>
      <c r="H19" s="334"/>
      <c r="I19" s="101">
        <v>122</v>
      </c>
      <c r="J19" s="334">
        <v>24.9</v>
      </c>
      <c r="K19" s="222">
        <v>1.5</v>
      </c>
      <c r="L19" s="101">
        <v>123.344129</v>
      </c>
      <c r="M19" s="222">
        <v>5.6918169087135304</v>
      </c>
      <c r="N19" s="101">
        <v>0.21459500000000001</v>
      </c>
      <c r="O19" s="584"/>
      <c r="P19" s="3"/>
      <c r="R19" s="597"/>
      <c r="S19" s="597"/>
      <c r="T19" s="597"/>
      <c r="U19" s="597"/>
      <c r="V19" s="597"/>
      <c r="W19" s="597"/>
      <c r="X19" s="597"/>
      <c r="Y19" s="597"/>
    </row>
    <row r="20" spans="1:25" ht="11.25" customHeight="1">
      <c r="A20" s="12"/>
      <c r="B20" s="224"/>
      <c r="C20" s="224" t="s">
        <v>1137</v>
      </c>
      <c r="D20" s="101">
        <v>1871.1580140000001</v>
      </c>
      <c r="E20" s="101">
        <v>427.28701999999998</v>
      </c>
      <c r="F20" s="334">
        <v>32.5</v>
      </c>
      <c r="G20" s="101">
        <v>2009.9187059999999</v>
      </c>
      <c r="H20" s="334"/>
      <c r="I20" s="101">
        <v>76</v>
      </c>
      <c r="J20" s="334">
        <v>24.9</v>
      </c>
      <c r="K20" s="222">
        <v>1.44</v>
      </c>
      <c r="L20" s="101">
        <v>97.088178999999997</v>
      </c>
      <c r="M20" s="222">
        <v>4.8304530282828297</v>
      </c>
      <c r="N20" s="101">
        <v>0.16223899999999999</v>
      </c>
      <c r="O20" s="584"/>
      <c r="P20" s="3"/>
      <c r="R20" s="597"/>
      <c r="S20" s="597"/>
      <c r="T20" s="597"/>
      <c r="U20" s="597"/>
      <c r="V20" s="597"/>
      <c r="W20" s="597"/>
      <c r="X20" s="597"/>
      <c r="Y20" s="597"/>
    </row>
    <row r="21" spans="1:25" ht="11.25" customHeight="1">
      <c r="A21" s="12"/>
      <c r="B21" s="224"/>
      <c r="C21" s="224" t="s">
        <v>1138</v>
      </c>
      <c r="D21" s="101">
        <v>122.299074</v>
      </c>
      <c r="E21" s="101">
        <v>107.957301</v>
      </c>
      <c r="F21" s="334">
        <v>32.299999999999997</v>
      </c>
      <c r="G21" s="101">
        <v>157.12445399999999</v>
      </c>
      <c r="H21" s="334">
        <v>0.1</v>
      </c>
      <c r="I21" s="101">
        <v>46</v>
      </c>
      <c r="J21" s="334">
        <v>24.6</v>
      </c>
      <c r="K21" s="222">
        <v>2.2669999999999999</v>
      </c>
      <c r="L21" s="101">
        <v>26.255949999999999</v>
      </c>
      <c r="M21" s="222">
        <v>16.710288775291499</v>
      </c>
      <c r="N21" s="101">
        <v>5.2356E-2</v>
      </c>
      <c r="O21" s="584"/>
      <c r="P21" s="3"/>
      <c r="R21" s="597"/>
      <c r="S21" s="597"/>
      <c r="T21" s="597"/>
      <c r="U21" s="597"/>
      <c r="V21" s="597"/>
      <c r="W21" s="597"/>
      <c r="X21" s="597"/>
      <c r="Y21" s="597"/>
    </row>
    <row r="22" spans="1:25" ht="11.25" customHeight="1">
      <c r="A22" s="12"/>
      <c r="B22" s="224"/>
      <c r="C22" s="224" t="s">
        <v>1139</v>
      </c>
      <c r="D22" s="101">
        <v>1743.0670009999999</v>
      </c>
      <c r="E22" s="101">
        <v>792.68503699999997</v>
      </c>
      <c r="F22" s="334">
        <v>35.200000000000003</v>
      </c>
      <c r="G22" s="101">
        <v>2022.28565</v>
      </c>
      <c r="H22" s="334">
        <v>0.2</v>
      </c>
      <c r="I22" s="101">
        <v>296</v>
      </c>
      <c r="J22" s="334">
        <v>25.7</v>
      </c>
      <c r="K22" s="585">
        <v>1.611</v>
      </c>
      <c r="L22" s="101">
        <v>386.20462800000001</v>
      </c>
      <c r="M22" s="585">
        <v>19.097432056643399</v>
      </c>
      <c r="N22" s="101">
        <v>1.085699</v>
      </c>
      <c r="O22" s="584"/>
      <c r="P22" s="3"/>
      <c r="R22" s="597"/>
      <c r="S22" s="597"/>
      <c r="T22" s="597"/>
      <c r="U22" s="597"/>
      <c r="V22" s="597"/>
      <c r="W22" s="597"/>
      <c r="X22" s="597"/>
      <c r="Y22" s="597"/>
    </row>
    <row r="23" spans="1:25" ht="11.25" customHeight="1">
      <c r="A23" s="12"/>
      <c r="B23" s="224"/>
      <c r="C23" s="224" t="s">
        <v>1140</v>
      </c>
      <c r="D23" s="101">
        <v>35924.655615000003</v>
      </c>
      <c r="E23" s="101">
        <v>6674.9108900000001</v>
      </c>
      <c r="F23" s="334">
        <v>40.6</v>
      </c>
      <c r="G23" s="101">
        <v>38631.954483000001</v>
      </c>
      <c r="H23" s="334">
        <v>0.4</v>
      </c>
      <c r="I23" s="101">
        <v>5569</v>
      </c>
      <c r="J23" s="334">
        <v>25.6</v>
      </c>
      <c r="K23" s="585">
        <v>2.2240000000000002</v>
      </c>
      <c r="L23" s="101">
        <v>10320.598333</v>
      </c>
      <c r="M23" s="585">
        <v>26.7151855791857</v>
      </c>
      <c r="N23" s="101">
        <v>39.009914999999999</v>
      </c>
      <c r="O23" s="584"/>
      <c r="P23" s="3"/>
      <c r="R23" s="597"/>
      <c r="S23" s="597"/>
      <c r="T23" s="597"/>
      <c r="U23" s="597"/>
      <c r="V23" s="597"/>
      <c r="W23" s="597"/>
      <c r="X23" s="597"/>
      <c r="Y23" s="597"/>
    </row>
    <row r="24" spans="1:25" ht="11.25" customHeight="1">
      <c r="A24" s="12"/>
      <c r="B24" s="224"/>
      <c r="C24" s="224" t="s">
        <v>1141</v>
      </c>
      <c r="D24" s="101">
        <v>44342.080650000004</v>
      </c>
      <c r="E24" s="101">
        <v>8264.1314700000003</v>
      </c>
      <c r="F24" s="334">
        <v>47</v>
      </c>
      <c r="G24" s="101">
        <v>48223.940006999997</v>
      </c>
      <c r="H24" s="334">
        <v>0.6</v>
      </c>
      <c r="I24" s="101">
        <v>6471</v>
      </c>
      <c r="J24" s="334">
        <v>28.1</v>
      </c>
      <c r="K24" s="585">
        <v>1.992</v>
      </c>
      <c r="L24" s="101">
        <v>17823.711389</v>
      </c>
      <c r="M24" s="585">
        <v>36.960296870004399</v>
      </c>
      <c r="N24" s="101">
        <v>84.681067999999996</v>
      </c>
      <c r="O24" s="584"/>
      <c r="P24" s="3"/>
      <c r="R24" s="597"/>
      <c r="S24" s="597"/>
      <c r="T24" s="597"/>
      <c r="U24" s="597"/>
      <c r="V24" s="597"/>
      <c r="W24" s="597"/>
      <c r="X24" s="597"/>
      <c r="Y24" s="597"/>
    </row>
    <row r="25" spans="1:25" ht="11.25" customHeight="1">
      <c r="A25" s="12"/>
      <c r="B25" s="224"/>
      <c r="C25" s="224" t="s">
        <v>1142</v>
      </c>
      <c r="D25" s="101">
        <v>65579.833727000005</v>
      </c>
      <c r="E25" s="101">
        <v>12438.812562999999</v>
      </c>
      <c r="F25" s="334">
        <v>45.1</v>
      </c>
      <c r="G25" s="101">
        <v>71187.990537000005</v>
      </c>
      <c r="H25" s="334">
        <v>1.3</v>
      </c>
      <c r="I25" s="101">
        <v>13553</v>
      </c>
      <c r="J25" s="334">
        <v>28</v>
      </c>
      <c r="K25" s="585">
        <v>2.1280000000000001</v>
      </c>
      <c r="L25" s="101">
        <v>34142.515646</v>
      </c>
      <c r="M25" s="585">
        <v>47.961061112203197</v>
      </c>
      <c r="N25" s="101">
        <v>260.56954999999999</v>
      </c>
      <c r="O25" s="584"/>
      <c r="P25" s="3"/>
      <c r="R25" s="597"/>
      <c r="S25" s="597"/>
      <c r="T25" s="597"/>
      <c r="U25" s="597"/>
      <c r="V25" s="597"/>
      <c r="W25" s="597"/>
      <c r="X25" s="597"/>
      <c r="Y25" s="597"/>
    </row>
    <row r="26" spans="1:25" ht="11.25" customHeight="1">
      <c r="A26" s="12"/>
      <c r="B26" s="224"/>
      <c r="C26" s="224" t="s">
        <v>1143</v>
      </c>
      <c r="D26" s="101">
        <v>52605.077943999997</v>
      </c>
      <c r="E26" s="101">
        <v>10854.959666999999</v>
      </c>
      <c r="F26" s="334">
        <v>45</v>
      </c>
      <c r="G26" s="101">
        <v>57489.320154000001</v>
      </c>
      <c r="H26" s="334">
        <v>1.1000000000000001</v>
      </c>
      <c r="I26" s="101">
        <v>10374</v>
      </c>
      <c r="J26" s="334">
        <v>28.4</v>
      </c>
      <c r="K26" s="585">
        <v>2.0569999999999999</v>
      </c>
      <c r="L26" s="101">
        <v>26647.489291000002</v>
      </c>
      <c r="M26" s="585">
        <v>46.352068905351103</v>
      </c>
      <c r="N26" s="101">
        <v>185.39798500000001</v>
      </c>
      <c r="O26" s="584"/>
      <c r="P26" s="3"/>
      <c r="R26" s="597"/>
      <c r="S26" s="597"/>
      <c r="T26" s="597"/>
      <c r="U26" s="597"/>
      <c r="V26" s="597"/>
      <c r="W26" s="597"/>
      <c r="X26" s="597"/>
      <c r="Y26" s="597"/>
    </row>
    <row r="27" spans="1:25" ht="11.25" customHeight="1">
      <c r="A27" s="12"/>
      <c r="B27" s="224"/>
      <c r="C27" s="224" t="s">
        <v>1144</v>
      </c>
      <c r="D27" s="101">
        <v>12974.755783000001</v>
      </c>
      <c r="E27" s="101">
        <v>1583.8528960000001</v>
      </c>
      <c r="F27" s="334">
        <v>45.7</v>
      </c>
      <c r="G27" s="101">
        <v>13698.670383000001</v>
      </c>
      <c r="H27" s="334">
        <v>2.1</v>
      </c>
      <c r="I27" s="101">
        <v>3179</v>
      </c>
      <c r="J27" s="334">
        <v>26.4</v>
      </c>
      <c r="K27" s="585">
        <v>2.427</v>
      </c>
      <c r="L27" s="101">
        <v>7495.026355</v>
      </c>
      <c r="M27" s="585">
        <v>54.713531645387299</v>
      </c>
      <c r="N27" s="101">
        <v>75.171565000000001</v>
      </c>
      <c r="O27" s="584"/>
      <c r="P27" s="3"/>
      <c r="R27" s="597"/>
      <c r="S27" s="597"/>
      <c r="T27" s="597"/>
      <c r="U27" s="597"/>
      <c r="V27" s="597"/>
      <c r="W27" s="597"/>
      <c r="X27" s="597"/>
      <c r="Y27" s="597"/>
    </row>
    <row r="28" spans="1:25" ht="11.25" customHeight="1">
      <c r="A28" s="12"/>
      <c r="B28" s="224"/>
      <c r="C28" s="224" t="s">
        <v>1145</v>
      </c>
      <c r="D28" s="101">
        <v>26482.658038000001</v>
      </c>
      <c r="E28" s="101">
        <v>4068.8073920000002</v>
      </c>
      <c r="F28" s="334">
        <v>38.5</v>
      </c>
      <c r="G28" s="101">
        <v>28047.919093</v>
      </c>
      <c r="H28" s="334">
        <v>3.9</v>
      </c>
      <c r="I28" s="101">
        <v>8417</v>
      </c>
      <c r="J28" s="334">
        <v>27.1</v>
      </c>
      <c r="K28" s="585">
        <v>2.2879999999999998</v>
      </c>
      <c r="L28" s="101">
        <v>16762.429821000002</v>
      </c>
      <c r="M28" s="585">
        <v>59.763541692415401</v>
      </c>
      <c r="N28" s="101">
        <v>297.41249399999998</v>
      </c>
      <c r="O28" s="584"/>
      <c r="P28" s="3"/>
      <c r="R28" s="597"/>
      <c r="S28" s="597"/>
      <c r="T28" s="597"/>
      <c r="U28" s="597"/>
      <c r="V28" s="597"/>
      <c r="W28" s="597"/>
      <c r="X28" s="597"/>
      <c r="Y28" s="597"/>
    </row>
    <row r="29" spans="1:25" ht="11.25" customHeight="1">
      <c r="A29" s="12"/>
      <c r="B29" s="224"/>
      <c r="C29" s="224" t="s">
        <v>1146</v>
      </c>
      <c r="D29" s="101">
        <v>21815.428604000001</v>
      </c>
      <c r="E29" s="101">
        <v>3466.7888419999999</v>
      </c>
      <c r="F29" s="334">
        <v>37.9</v>
      </c>
      <c r="G29" s="101">
        <v>23130.417001999998</v>
      </c>
      <c r="H29" s="334">
        <v>3.3</v>
      </c>
      <c r="I29" s="101">
        <v>5598</v>
      </c>
      <c r="J29" s="334">
        <v>26.8</v>
      </c>
      <c r="K29" s="585">
        <v>2.2669999999999999</v>
      </c>
      <c r="L29" s="101">
        <v>13213.916773999999</v>
      </c>
      <c r="M29" s="585">
        <v>57.127879591869998</v>
      </c>
      <c r="N29" s="101">
        <v>203.15671900000001</v>
      </c>
      <c r="O29" s="584"/>
      <c r="P29" s="3"/>
      <c r="R29" s="597"/>
      <c r="S29" s="597"/>
      <c r="T29" s="597"/>
      <c r="U29" s="597"/>
      <c r="V29" s="597"/>
      <c r="W29" s="597"/>
      <c r="X29" s="597"/>
      <c r="Y29" s="597"/>
    </row>
    <row r="30" spans="1:25" ht="11.25" customHeight="1">
      <c r="A30" s="12"/>
      <c r="B30" s="224"/>
      <c r="C30" s="224" t="s">
        <v>1147</v>
      </c>
      <c r="D30" s="101">
        <v>4667.2294339999999</v>
      </c>
      <c r="E30" s="101">
        <v>602.01855</v>
      </c>
      <c r="F30" s="334">
        <v>41.6</v>
      </c>
      <c r="G30" s="101">
        <v>4917.5020910000003</v>
      </c>
      <c r="H30" s="334">
        <v>6.7</v>
      </c>
      <c r="I30" s="101">
        <v>2819</v>
      </c>
      <c r="J30" s="334">
        <v>28.6</v>
      </c>
      <c r="K30" s="585">
        <v>2.39</v>
      </c>
      <c r="L30" s="101">
        <v>3548.5130469999999</v>
      </c>
      <c r="M30" s="585">
        <v>72.160885370938203</v>
      </c>
      <c r="N30" s="101">
        <v>94.255775</v>
      </c>
      <c r="O30" s="584"/>
      <c r="P30" s="3"/>
      <c r="R30" s="597"/>
      <c r="S30" s="597"/>
      <c r="T30" s="597"/>
      <c r="U30" s="597"/>
      <c r="V30" s="597"/>
      <c r="W30" s="597"/>
      <c r="X30" s="597"/>
      <c r="Y30" s="597"/>
    </row>
    <row r="31" spans="1:25" ht="11.25" customHeight="1">
      <c r="A31" s="12"/>
      <c r="B31" s="224"/>
      <c r="C31" s="224" t="s">
        <v>1148</v>
      </c>
      <c r="D31" s="101">
        <v>1867.11725</v>
      </c>
      <c r="E31" s="101">
        <v>202.578172</v>
      </c>
      <c r="F31" s="334">
        <v>36.4</v>
      </c>
      <c r="G31" s="101">
        <v>1940.8187459999999</v>
      </c>
      <c r="H31" s="334">
        <v>19.899999999999999</v>
      </c>
      <c r="I31" s="101">
        <v>2218</v>
      </c>
      <c r="J31" s="334">
        <v>31.3</v>
      </c>
      <c r="K31" s="585">
        <v>2.3889999999999998</v>
      </c>
      <c r="L31" s="101">
        <v>1980.012772</v>
      </c>
      <c r="M31" s="585">
        <v>102.019458338435</v>
      </c>
      <c r="N31" s="101">
        <v>120.562575</v>
      </c>
      <c r="O31" s="584"/>
      <c r="P31" s="3"/>
      <c r="R31" s="597"/>
      <c r="S31" s="597"/>
      <c r="T31" s="597"/>
      <c r="U31" s="597"/>
      <c r="V31" s="597"/>
      <c r="W31" s="597"/>
      <c r="X31" s="597"/>
      <c r="Y31" s="597"/>
    </row>
    <row r="32" spans="1:25" ht="11.25" customHeight="1">
      <c r="A32" s="12"/>
      <c r="B32" s="224"/>
      <c r="C32" s="224" t="s">
        <v>1149</v>
      </c>
      <c r="D32" s="101">
        <v>1191.217427</v>
      </c>
      <c r="E32" s="101">
        <v>147.91550799999999</v>
      </c>
      <c r="F32" s="334">
        <v>36.200000000000003</v>
      </c>
      <c r="G32" s="101">
        <v>1244.7484480000001</v>
      </c>
      <c r="H32" s="334">
        <v>13.9</v>
      </c>
      <c r="I32" s="101">
        <v>1385</v>
      </c>
      <c r="J32" s="334">
        <v>31.5</v>
      </c>
      <c r="K32" s="585">
        <v>2.4700000000000002</v>
      </c>
      <c r="L32" s="101">
        <v>1206.488711</v>
      </c>
      <c r="M32" s="585">
        <v>96.926307716111296</v>
      </c>
      <c r="N32" s="101">
        <v>54.231949999999998</v>
      </c>
      <c r="O32" s="584"/>
      <c r="P32" s="3"/>
      <c r="R32" s="597"/>
      <c r="S32" s="597"/>
      <c r="T32" s="597"/>
      <c r="U32" s="597"/>
      <c r="V32" s="597"/>
      <c r="W32" s="597"/>
      <c r="X32" s="597"/>
      <c r="Y32" s="597"/>
    </row>
    <row r="33" spans="1:25" ht="11.25" customHeight="1">
      <c r="A33" s="12"/>
      <c r="B33" s="224"/>
      <c r="C33" s="224" t="s">
        <v>1150</v>
      </c>
      <c r="D33" s="101">
        <v>319.95705600000002</v>
      </c>
      <c r="E33" s="101">
        <v>37.544665000000002</v>
      </c>
      <c r="F33" s="334">
        <v>35.299999999999997</v>
      </c>
      <c r="G33" s="101">
        <v>333.20869399999998</v>
      </c>
      <c r="H33" s="334">
        <v>24.1</v>
      </c>
      <c r="I33" s="101">
        <v>453</v>
      </c>
      <c r="J33" s="334">
        <v>30.9</v>
      </c>
      <c r="K33" s="585">
        <v>2.2400000000000002</v>
      </c>
      <c r="L33" s="101">
        <v>359.17786100000001</v>
      </c>
      <c r="M33" s="585">
        <v>107.793664291364</v>
      </c>
      <c r="N33" s="101">
        <v>24.740297000000002</v>
      </c>
      <c r="O33" s="584"/>
      <c r="P33" s="3"/>
      <c r="R33" s="597"/>
      <c r="S33" s="597"/>
      <c r="T33" s="597"/>
      <c r="U33" s="597"/>
      <c r="V33" s="597"/>
      <c r="W33" s="597"/>
      <c r="X33" s="597"/>
      <c r="Y33" s="597"/>
    </row>
    <row r="34" spans="1:25" ht="11.25" customHeight="1">
      <c r="A34" s="12"/>
      <c r="B34" s="224"/>
      <c r="C34" s="224" t="s">
        <v>1151</v>
      </c>
      <c r="D34" s="101">
        <v>355.942767</v>
      </c>
      <c r="E34" s="101">
        <v>17.117999000000001</v>
      </c>
      <c r="F34" s="334">
        <v>40.4</v>
      </c>
      <c r="G34" s="101">
        <v>362.861604</v>
      </c>
      <c r="H34" s="334">
        <v>36.700000000000003</v>
      </c>
      <c r="I34" s="101">
        <v>380</v>
      </c>
      <c r="J34" s="334">
        <v>31.1</v>
      </c>
      <c r="K34" s="585">
        <v>2.2509999999999999</v>
      </c>
      <c r="L34" s="101">
        <v>414.34620000000001</v>
      </c>
      <c r="M34" s="585">
        <v>114.188493748708</v>
      </c>
      <c r="N34" s="101">
        <v>41.590328</v>
      </c>
      <c r="O34" s="584"/>
      <c r="P34" s="3"/>
      <c r="R34" s="597"/>
      <c r="S34" s="597"/>
      <c r="T34" s="597"/>
      <c r="U34" s="597"/>
      <c r="V34" s="597"/>
      <c r="W34" s="597"/>
      <c r="X34" s="597"/>
      <c r="Y34" s="597"/>
    </row>
    <row r="35" spans="1:25" ht="11.25" customHeight="1">
      <c r="A35" s="12"/>
      <c r="B35" s="224"/>
      <c r="C35" s="224" t="s">
        <v>1152</v>
      </c>
      <c r="D35" s="101">
        <v>5434.2507949999999</v>
      </c>
      <c r="E35" s="101">
        <v>352.47634699999998</v>
      </c>
      <c r="F35" s="334">
        <v>49.2</v>
      </c>
      <c r="G35" s="101">
        <v>5607.6563150000002</v>
      </c>
      <c r="H35" s="334">
        <v>100</v>
      </c>
      <c r="I35" s="101">
        <v>1774</v>
      </c>
      <c r="J35" s="334">
        <v>32</v>
      </c>
      <c r="K35" s="585">
        <v>1.704</v>
      </c>
      <c r="L35" s="101">
        <v>10101.393765000001</v>
      </c>
      <c r="M35" s="585">
        <v>180.13575008118201</v>
      </c>
      <c r="N35" s="101">
        <v>1337.288597</v>
      </c>
      <c r="O35" s="1261">
        <v>-1337.288597</v>
      </c>
      <c r="P35" s="3"/>
      <c r="R35" s="597"/>
      <c r="S35" s="597"/>
      <c r="T35" s="597"/>
      <c r="U35" s="597"/>
      <c r="V35" s="597"/>
      <c r="W35" s="597"/>
      <c r="X35" s="597"/>
      <c r="Y35" s="597"/>
    </row>
    <row r="36" spans="1:25" ht="11.25" customHeight="1">
      <c r="A36" s="12"/>
      <c r="B36" s="872" t="s">
        <v>1153</v>
      </c>
      <c r="C36" s="872"/>
      <c r="D36" s="653">
        <v>183367.12016399999</v>
      </c>
      <c r="E36" s="653">
        <v>33329.646192</v>
      </c>
      <c r="F36" s="873">
        <v>43.392263277219001</v>
      </c>
      <c r="G36" s="653">
        <v>197829.607991</v>
      </c>
      <c r="H36" s="873">
        <v>4.3</v>
      </c>
      <c r="I36" s="653">
        <v>38420</v>
      </c>
      <c r="J36" s="873">
        <v>27.5</v>
      </c>
      <c r="K36" s="874">
        <v>2.1150000000000002</v>
      </c>
      <c r="L36" s="653">
        <v>91640.210483000003</v>
      </c>
      <c r="M36" s="874">
        <v>46.322798398897397</v>
      </c>
      <c r="N36" s="653">
        <v>2140.8244930000001</v>
      </c>
      <c r="O36" s="653">
        <v>-1337.288597</v>
      </c>
      <c r="P36" s="3"/>
      <c r="R36" s="597"/>
      <c r="S36" s="597"/>
      <c r="T36" s="597"/>
      <c r="U36" s="597"/>
      <c r="V36" s="597"/>
      <c r="W36" s="597"/>
      <c r="X36" s="597"/>
      <c r="Y36" s="597"/>
    </row>
    <row r="37" spans="1:25" ht="15" customHeight="1">
      <c r="A37" s="12"/>
      <c r="B37" s="971" t="s">
        <v>1154</v>
      </c>
      <c r="C37" s="224"/>
      <c r="D37" s="37"/>
      <c r="E37" s="37"/>
      <c r="F37" s="3"/>
      <c r="G37" s="37"/>
      <c r="H37" s="983"/>
      <c r="I37" s="37"/>
      <c r="J37" s="37"/>
      <c r="K37" s="986"/>
      <c r="L37" s="37"/>
      <c r="M37" s="37"/>
      <c r="N37" s="37"/>
      <c r="O37" s="2"/>
      <c r="P37" s="3"/>
    </row>
    <row r="38" spans="1:25" ht="11.25" customHeight="1">
      <c r="A38" s="12"/>
      <c r="B38" s="224"/>
      <c r="C38" s="1555" t="s">
        <v>1136</v>
      </c>
      <c r="D38" s="101">
        <v>52426.771073000004</v>
      </c>
      <c r="E38" s="101">
        <v>109545.788478</v>
      </c>
      <c r="F38" s="334">
        <v>48</v>
      </c>
      <c r="G38" s="101">
        <v>104967.77624000001</v>
      </c>
      <c r="H38" s="334">
        <v>0.1</v>
      </c>
      <c r="I38" s="101">
        <v>1515</v>
      </c>
      <c r="J38" s="334">
        <v>26.4</v>
      </c>
      <c r="K38" s="334">
        <v>2.274</v>
      </c>
      <c r="L38" s="101">
        <v>15916.486336</v>
      </c>
      <c r="M38" s="334">
        <v>15.1632118981051</v>
      </c>
      <c r="N38" s="101">
        <v>23.116271000000001</v>
      </c>
      <c r="O38" s="101"/>
      <c r="P38" s="3"/>
    </row>
    <row r="39" spans="1:25" ht="11.25" customHeight="1">
      <c r="A39" s="12"/>
      <c r="B39" s="224"/>
      <c r="C39" s="1555" t="s">
        <v>1137</v>
      </c>
      <c r="D39" s="101">
        <v>29843.742332000002</v>
      </c>
      <c r="E39" s="101">
        <v>62653.689745999996</v>
      </c>
      <c r="F39" s="334">
        <v>45</v>
      </c>
      <c r="G39" s="101">
        <v>58030.290845000003</v>
      </c>
      <c r="H39" s="334">
        <v>0.1</v>
      </c>
      <c r="I39" s="101">
        <v>260</v>
      </c>
      <c r="J39" s="334">
        <v>27.9</v>
      </c>
      <c r="K39" s="334">
        <v>2.1669999999999998</v>
      </c>
      <c r="L39" s="101">
        <v>6940.6769889999996</v>
      </c>
      <c r="M39" s="334">
        <v>11.9604380538755</v>
      </c>
      <c r="N39" s="101">
        <v>8.6466530000000006</v>
      </c>
      <c r="O39" s="101"/>
      <c r="P39" s="3"/>
      <c r="S39" s="586"/>
    </row>
    <row r="40" spans="1:25" ht="11.25" customHeight="1">
      <c r="A40" s="12"/>
      <c r="B40" s="224"/>
      <c r="C40" s="1555" t="s">
        <v>1138</v>
      </c>
      <c r="D40" s="101">
        <v>22583.028740999998</v>
      </c>
      <c r="E40" s="101">
        <v>46892.098731999999</v>
      </c>
      <c r="F40" s="334">
        <v>51.9</v>
      </c>
      <c r="G40" s="101">
        <v>46937.485395000003</v>
      </c>
      <c r="H40" s="334">
        <v>0.1</v>
      </c>
      <c r="I40" s="101">
        <v>1255</v>
      </c>
      <c r="J40" s="334">
        <v>24.5</v>
      </c>
      <c r="K40" s="334">
        <v>2.407</v>
      </c>
      <c r="L40" s="101">
        <v>8975.8093470000003</v>
      </c>
      <c r="M40" s="334">
        <v>19.122902029080901</v>
      </c>
      <c r="N40" s="101">
        <v>14.469618000000001</v>
      </c>
      <c r="O40" s="101"/>
      <c r="P40" s="3"/>
      <c r="R40" s="586"/>
      <c r="S40" s="586"/>
    </row>
    <row r="41" spans="1:25" ht="11.25" customHeight="1">
      <c r="A41" s="12"/>
      <c r="B41" s="224"/>
      <c r="C41" s="1555" t="s">
        <v>1139</v>
      </c>
      <c r="D41" s="101">
        <v>30488.933464000002</v>
      </c>
      <c r="E41" s="101">
        <v>62240.888543000001</v>
      </c>
      <c r="F41" s="334">
        <v>48.7</v>
      </c>
      <c r="G41" s="101">
        <v>60792.765954000002</v>
      </c>
      <c r="H41" s="334">
        <v>0.2</v>
      </c>
      <c r="I41" s="101">
        <v>863</v>
      </c>
      <c r="J41" s="334">
        <v>23.7</v>
      </c>
      <c r="K41" s="334">
        <v>2.448</v>
      </c>
      <c r="L41" s="101">
        <v>13236.411629</v>
      </c>
      <c r="M41" s="334">
        <v>21.773004437757599</v>
      </c>
      <c r="N41" s="101">
        <v>27.495426999999999</v>
      </c>
      <c r="O41" s="101"/>
      <c r="P41" s="3"/>
      <c r="R41" s="586"/>
      <c r="S41" s="586"/>
    </row>
    <row r="42" spans="1:25" ht="11.25" customHeight="1">
      <c r="A42" s="12"/>
      <c r="B42" s="224"/>
      <c r="C42" s="1555" t="s">
        <v>1140</v>
      </c>
      <c r="D42" s="101">
        <v>101613.33911099999</v>
      </c>
      <c r="E42" s="101">
        <v>73450.860354999997</v>
      </c>
      <c r="F42" s="334">
        <v>49.8</v>
      </c>
      <c r="G42" s="101">
        <v>138208.92428400001</v>
      </c>
      <c r="H42" s="334">
        <v>0.4</v>
      </c>
      <c r="I42" s="101">
        <v>3069</v>
      </c>
      <c r="J42" s="334">
        <v>24</v>
      </c>
      <c r="K42" s="334">
        <v>2.347</v>
      </c>
      <c r="L42" s="101">
        <v>43247.383044000002</v>
      </c>
      <c r="M42" s="334">
        <v>31.2913100713617</v>
      </c>
      <c r="N42" s="101">
        <v>121.667306</v>
      </c>
      <c r="O42" s="101"/>
      <c r="P42" s="3"/>
      <c r="R42" s="586"/>
      <c r="S42" s="586"/>
    </row>
    <row r="43" spans="1:25" ht="11.25" customHeight="1">
      <c r="A43" s="12"/>
      <c r="B43" s="224"/>
      <c r="C43" s="1555" t="s">
        <v>1141</v>
      </c>
      <c r="D43" s="101">
        <v>106903.98551899999</v>
      </c>
      <c r="E43" s="101">
        <v>60828.050139999999</v>
      </c>
      <c r="F43" s="334">
        <v>39.9</v>
      </c>
      <c r="G43" s="101">
        <v>131188.533414</v>
      </c>
      <c r="H43" s="334">
        <v>0.6</v>
      </c>
      <c r="I43" s="101">
        <v>2480</v>
      </c>
      <c r="J43" s="334">
        <v>25.6</v>
      </c>
      <c r="K43" s="334">
        <v>2.0139999999999998</v>
      </c>
      <c r="L43" s="101">
        <v>51897.529489</v>
      </c>
      <c r="M43" s="334">
        <v>39.559501229595803</v>
      </c>
      <c r="N43" s="101">
        <v>213.040266</v>
      </c>
      <c r="O43" s="101"/>
      <c r="P43" s="3"/>
      <c r="R43" s="586"/>
      <c r="S43" s="586"/>
    </row>
    <row r="44" spans="1:25" ht="11.25" customHeight="1">
      <c r="A44" s="12"/>
      <c r="B44" s="224"/>
      <c r="C44" s="1555" t="s">
        <v>1142</v>
      </c>
      <c r="D44" s="101">
        <v>179825.584015</v>
      </c>
      <c r="E44" s="101">
        <v>96801.101127000002</v>
      </c>
      <c r="F44" s="334">
        <v>50.4</v>
      </c>
      <c r="G44" s="101">
        <v>228582.171225</v>
      </c>
      <c r="H44" s="334">
        <v>1.3</v>
      </c>
      <c r="I44" s="101">
        <v>6197</v>
      </c>
      <c r="J44" s="334">
        <v>24.1</v>
      </c>
      <c r="K44" s="334">
        <v>2.2839999999999998</v>
      </c>
      <c r="L44" s="101">
        <v>118154.594308</v>
      </c>
      <c r="M44" s="334">
        <v>51.690205616122597</v>
      </c>
      <c r="N44" s="101">
        <v>737.15481199999999</v>
      </c>
      <c r="O44" s="101"/>
      <c r="P44" s="3"/>
      <c r="R44" s="586"/>
      <c r="S44" s="586"/>
    </row>
    <row r="45" spans="1:25" ht="11.25" customHeight="1">
      <c r="A45" s="12"/>
      <c r="B45" s="224"/>
      <c r="C45" s="1555" t="s">
        <v>1143</v>
      </c>
      <c r="D45" s="101">
        <v>140618.837864</v>
      </c>
      <c r="E45" s="101">
        <v>75670.857497999998</v>
      </c>
      <c r="F45" s="334">
        <v>51.4</v>
      </c>
      <c r="G45" s="101">
        <v>179517.590857</v>
      </c>
      <c r="H45" s="334">
        <v>1.1000000000000001</v>
      </c>
      <c r="I45" s="101">
        <v>4763</v>
      </c>
      <c r="J45" s="334">
        <v>24.4</v>
      </c>
      <c r="K45" s="334">
        <v>2.3119999999999998</v>
      </c>
      <c r="L45" s="101">
        <v>89622.951480999996</v>
      </c>
      <c r="M45" s="334">
        <v>49.924328336375602</v>
      </c>
      <c r="N45" s="101">
        <v>500.80511999999999</v>
      </c>
      <c r="O45" s="101"/>
      <c r="P45" s="3"/>
      <c r="R45" s="586"/>
      <c r="S45" s="586"/>
    </row>
    <row r="46" spans="1:25" ht="11.25" customHeight="1">
      <c r="A46" s="12"/>
      <c r="B46" s="224"/>
      <c r="C46" s="1555" t="s">
        <v>1144</v>
      </c>
      <c r="D46" s="101">
        <v>39206.746150999999</v>
      </c>
      <c r="E46" s="101">
        <v>21130.243629000001</v>
      </c>
      <c r="F46" s="334">
        <v>46.7</v>
      </c>
      <c r="G46" s="101">
        <v>49064.580368000003</v>
      </c>
      <c r="H46" s="334">
        <v>2.1</v>
      </c>
      <c r="I46" s="101">
        <v>1434</v>
      </c>
      <c r="J46" s="334">
        <v>23.3</v>
      </c>
      <c r="K46" s="334">
        <v>2.1800000000000002</v>
      </c>
      <c r="L46" s="101">
        <v>28531.642827</v>
      </c>
      <c r="M46" s="334">
        <v>58.151201157746698</v>
      </c>
      <c r="N46" s="101">
        <v>236.349692</v>
      </c>
      <c r="O46" s="101"/>
      <c r="P46" s="3"/>
      <c r="R46" s="586"/>
      <c r="S46" s="586"/>
    </row>
    <row r="47" spans="1:25" ht="11.25" customHeight="1">
      <c r="A47" s="12"/>
      <c r="B47" s="224"/>
      <c r="C47" s="1555" t="s">
        <v>1145</v>
      </c>
      <c r="D47" s="101">
        <v>47507.891627999998</v>
      </c>
      <c r="E47" s="101">
        <v>34702.961832000001</v>
      </c>
      <c r="F47" s="334">
        <v>52.5</v>
      </c>
      <c r="G47" s="101">
        <v>65718.730744</v>
      </c>
      <c r="H47" s="334">
        <v>4</v>
      </c>
      <c r="I47" s="101">
        <v>4098</v>
      </c>
      <c r="J47" s="334">
        <v>23</v>
      </c>
      <c r="K47" s="334">
        <v>2.3929999999999998</v>
      </c>
      <c r="L47" s="101">
        <v>45505.778463000002</v>
      </c>
      <c r="M47" s="334">
        <v>69.243240013661705</v>
      </c>
      <c r="N47" s="101">
        <v>612.38083400000005</v>
      </c>
      <c r="O47" s="101"/>
      <c r="P47" s="3"/>
      <c r="R47" s="586"/>
      <c r="S47" s="586"/>
    </row>
    <row r="48" spans="1:25" ht="11.25" customHeight="1">
      <c r="A48" s="12"/>
      <c r="B48" s="224"/>
      <c r="C48" s="1555" t="s">
        <v>1146</v>
      </c>
      <c r="D48" s="101">
        <v>37396.642774</v>
      </c>
      <c r="E48" s="101">
        <v>26181.282641000002</v>
      </c>
      <c r="F48" s="334">
        <v>52.8</v>
      </c>
      <c r="G48" s="101">
        <v>51218.240420000002</v>
      </c>
      <c r="H48" s="334">
        <v>3.4</v>
      </c>
      <c r="I48" s="101">
        <v>2661</v>
      </c>
      <c r="J48" s="334">
        <v>22.9</v>
      </c>
      <c r="K48" s="334">
        <v>2.4060000000000001</v>
      </c>
      <c r="L48" s="101">
        <v>33775.492250000003</v>
      </c>
      <c r="M48" s="334">
        <v>65.944265115384894</v>
      </c>
      <c r="N48" s="101">
        <v>402.23864500000002</v>
      </c>
      <c r="O48" s="101"/>
      <c r="P48" s="3"/>
      <c r="R48" s="586"/>
      <c r="S48" s="586"/>
    </row>
    <row r="49" spans="1:19" ht="11.25" customHeight="1">
      <c r="A49" s="12"/>
      <c r="B49" s="224"/>
      <c r="C49" s="1555" t="s">
        <v>1147</v>
      </c>
      <c r="D49" s="101">
        <v>10111.248853999999</v>
      </c>
      <c r="E49" s="101">
        <v>8521.6791909999993</v>
      </c>
      <c r="F49" s="334">
        <v>51.5</v>
      </c>
      <c r="G49" s="101">
        <v>14500.490324</v>
      </c>
      <c r="H49" s="334">
        <v>6.3</v>
      </c>
      <c r="I49" s="101">
        <v>1437</v>
      </c>
      <c r="J49" s="334">
        <v>23.3</v>
      </c>
      <c r="K49" s="334">
        <v>2.3460000000000001</v>
      </c>
      <c r="L49" s="101">
        <v>11730.286212999999</v>
      </c>
      <c r="M49" s="334">
        <v>80.895790079491405</v>
      </c>
      <c r="N49" s="101">
        <v>210.142189</v>
      </c>
      <c r="O49" s="101"/>
      <c r="P49" s="3"/>
      <c r="R49" s="586"/>
      <c r="S49" s="586"/>
    </row>
    <row r="50" spans="1:19" ht="11.25" customHeight="1">
      <c r="A50" s="12"/>
      <c r="B50" s="224"/>
      <c r="C50" s="1555" t="s">
        <v>1148</v>
      </c>
      <c r="D50" s="101">
        <v>4938.2374339999997</v>
      </c>
      <c r="E50" s="101">
        <v>5750.9076660000001</v>
      </c>
      <c r="F50" s="334">
        <v>49.3</v>
      </c>
      <c r="G50" s="101">
        <v>7774.6895029999996</v>
      </c>
      <c r="H50" s="334">
        <v>14.6</v>
      </c>
      <c r="I50" s="101">
        <v>1436</v>
      </c>
      <c r="J50" s="334">
        <v>26.7</v>
      </c>
      <c r="K50" s="334">
        <v>2.1320000000000001</v>
      </c>
      <c r="L50" s="101">
        <v>9765.0458660000004</v>
      </c>
      <c r="M50" s="334">
        <v>125.600461114646</v>
      </c>
      <c r="N50" s="101">
        <v>302.82159799999999</v>
      </c>
      <c r="O50" s="101"/>
      <c r="P50" s="3"/>
      <c r="R50" s="586"/>
      <c r="S50" s="586"/>
    </row>
    <row r="51" spans="1:19" ht="11.25" customHeight="1">
      <c r="A51" s="12"/>
      <c r="B51" s="224"/>
      <c r="C51" s="1555" t="s">
        <v>1149</v>
      </c>
      <c r="D51" s="101">
        <v>4280.9146989999999</v>
      </c>
      <c r="E51" s="101">
        <v>5643.5372470000002</v>
      </c>
      <c r="F51" s="334">
        <v>49.3</v>
      </c>
      <c r="G51" s="101">
        <v>7061.9228940000003</v>
      </c>
      <c r="H51" s="334">
        <v>13.5</v>
      </c>
      <c r="I51" s="101">
        <v>871</v>
      </c>
      <c r="J51" s="334">
        <v>26.7</v>
      </c>
      <c r="K51" s="334">
        <v>2.0459999999999998</v>
      </c>
      <c r="L51" s="101">
        <v>8975.5021030000007</v>
      </c>
      <c r="M51" s="334">
        <v>127.09714107224001</v>
      </c>
      <c r="N51" s="101">
        <v>254.730659</v>
      </c>
      <c r="O51" s="101"/>
      <c r="P51" s="3"/>
      <c r="R51" s="586"/>
      <c r="S51" s="586"/>
    </row>
    <row r="52" spans="1:19" ht="11.25" customHeight="1">
      <c r="A52" s="12"/>
      <c r="B52" s="224"/>
      <c r="C52" s="1555" t="s">
        <v>1150</v>
      </c>
      <c r="D52" s="101">
        <v>620.66446399999995</v>
      </c>
      <c r="E52" s="101">
        <v>87.369747000000004</v>
      </c>
      <c r="F52" s="334">
        <v>53.1</v>
      </c>
      <c r="G52" s="101">
        <v>667.05666399999996</v>
      </c>
      <c r="H52" s="334">
        <v>24.6</v>
      </c>
      <c r="I52" s="101">
        <v>496</v>
      </c>
      <c r="J52" s="334">
        <v>26.2</v>
      </c>
      <c r="K52" s="334">
        <v>2.9929999999999999</v>
      </c>
      <c r="L52" s="101">
        <v>730.31993299999999</v>
      </c>
      <c r="M52" s="334">
        <v>109.483942281701</v>
      </c>
      <c r="N52" s="101">
        <v>42.465359999999997</v>
      </c>
      <c r="O52" s="101"/>
      <c r="P52" s="3"/>
      <c r="R52" s="586"/>
      <c r="S52" s="586"/>
    </row>
    <row r="53" spans="1:19" ht="11.25" customHeight="1">
      <c r="A53" s="12"/>
      <c r="B53" s="224"/>
      <c r="C53" s="1555" t="s">
        <v>1151</v>
      </c>
      <c r="D53" s="101">
        <v>36.658270999999999</v>
      </c>
      <c r="E53" s="101">
        <v>20.000672000000002</v>
      </c>
      <c r="F53" s="334">
        <v>45.3</v>
      </c>
      <c r="G53" s="101">
        <v>45.709944999999998</v>
      </c>
      <c r="H53" s="334">
        <v>35.5</v>
      </c>
      <c r="I53" s="101">
        <v>69</v>
      </c>
      <c r="J53" s="334">
        <v>34.200000000000003</v>
      </c>
      <c r="K53" s="334">
        <v>2.9580000000000002</v>
      </c>
      <c r="L53" s="101">
        <v>59.22383</v>
      </c>
      <c r="M53" s="334">
        <v>129.56443067258101</v>
      </c>
      <c r="N53" s="101">
        <v>5.6255790000000001</v>
      </c>
      <c r="O53" s="101"/>
      <c r="P53" s="3"/>
      <c r="R53" s="586"/>
    </row>
    <row r="54" spans="1:19" ht="11.25" customHeight="1">
      <c r="A54" s="12"/>
      <c r="B54" s="224"/>
      <c r="C54" s="1555" t="s">
        <v>1152</v>
      </c>
      <c r="D54" s="101">
        <v>12996.798387000001</v>
      </c>
      <c r="E54" s="101">
        <v>2449.394757</v>
      </c>
      <c r="F54" s="334">
        <v>59.5</v>
      </c>
      <c r="G54" s="101">
        <v>14453.462981999999</v>
      </c>
      <c r="H54" s="334">
        <v>100</v>
      </c>
      <c r="I54" s="101">
        <v>1010</v>
      </c>
      <c r="J54" s="334">
        <v>28.9</v>
      </c>
      <c r="K54" s="334">
        <v>1.68</v>
      </c>
      <c r="L54" s="101">
        <v>22566.173971</v>
      </c>
      <c r="M54" s="334">
        <v>156.12987696514901</v>
      </c>
      <c r="N54" s="101">
        <v>3236.514416</v>
      </c>
      <c r="O54" s="101">
        <f>-N54</f>
        <v>-3236.514416</v>
      </c>
      <c r="P54" s="3"/>
      <c r="Q54" s="3"/>
      <c r="R54" s="1569"/>
    </row>
    <row r="55" spans="1:19" ht="11.25" customHeight="1">
      <c r="A55" s="12"/>
      <c r="B55" s="872" t="s">
        <v>1155</v>
      </c>
      <c r="C55" s="872"/>
      <c r="D55" s="653">
        <v>536701.54063099995</v>
      </c>
      <c r="E55" s="653">
        <v>445769.95289800002</v>
      </c>
      <c r="F55" s="873">
        <v>48.227905967722201</v>
      </c>
      <c r="G55" s="653">
        <v>751687.05434599996</v>
      </c>
      <c r="H55" s="873">
        <v>3</v>
      </c>
      <c r="I55" s="653">
        <v>20668</v>
      </c>
      <c r="J55" s="873">
        <v>24.8</v>
      </c>
      <c r="K55" s="873">
        <v>2.2570000000000001</v>
      </c>
      <c r="L55" s="653">
        <v>320289.40310599998</v>
      </c>
      <c r="M55" s="873">
        <v>42.6094078984326</v>
      </c>
      <c r="N55" s="653">
        <v>5274.1909299999998</v>
      </c>
      <c r="O55" s="653">
        <f>O54</f>
        <v>-3236.514416</v>
      </c>
      <c r="P55" s="3"/>
      <c r="Q55" s="3"/>
      <c r="R55" s="1569"/>
    </row>
    <row r="56" spans="1:19" ht="15" customHeight="1">
      <c r="A56" s="12"/>
      <c r="B56" s="971" t="s">
        <v>1156</v>
      </c>
      <c r="C56" s="224"/>
      <c r="F56" s="3"/>
      <c r="G56" s="3"/>
      <c r="H56" s="983"/>
      <c r="I56" s="3"/>
      <c r="J56" s="985"/>
      <c r="K56" s="987"/>
      <c r="L56" s="3"/>
      <c r="M56" s="672"/>
      <c r="N56" s="1145"/>
      <c r="O56" s="2"/>
      <c r="P56" s="3"/>
      <c r="Q56" s="3"/>
      <c r="R56" s="1569"/>
    </row>
    <row r="57" spans="1:19" ht="11.25" customHeight="1">
      <c r="A57" s="12"/>
      <c r="B57" s="224"/>
      <c r="C57" s="224" t="s">
        <v>1136</v>
      </c>
      <c r="D57" s="811">
        <v>350.445402</v>
      </c>
      <c r="E57" s="101">
        <v>1.9291970000000001</v>
      </c>
      <c r="F57" s="334">
        <v>50</v>
      </c>
      <c r="G57" s="101">
        <v>351.41000100000002</v>
      </c>
      <c r="H57" s="334">
        <v>0.1</v>
      </c>
      <c r="I57" s="101">
        <v>5</v>
      </c>
      <c r="J57" s="334">
        <v>34.299999999999997</v>
      </c>
      <c r="K57" s="334">
        <v>2.9550000000000001</v>
      </c>
      <c r="L57" s="101">
        <v>94.794449999999998</v>
      </c>
      <c r="M57" s="334">
        <v>26.975455943270099</v>
      </c>
      <c r="N57" s="101">
        <v>0.12808600000000001</v>
      </c>
      <c r="O57" s="101"/>
      <c r="P57" s="3"/>
      <c r="R57" s="586"/>
      <c r="S57" s="575"/>
    </row>
    <row r="58" spans="1:19" ht="11.25" customHeight="1">
      <c r="A58" s="12"/>
      <c r="B58" s="224"/>
      <c r="C58" s="224" t="s">
        <v>1137</v>
      </c>
      <c r="D58" s="101">
        <v>179.838661</v>
      </c>
      <c r="E58" s="101"/>
      <c r="F58" s="334"/>
      <c r="G58" s="101">
        <v>179.838661</v>
      </c>
      <c r="H58" s="334">
        <v>0.1</v>
      </c>
      <c r="I58" s="101">
        <v>1</v>
      </c>
      <c r="J58" s="334">
        <v>22.8</v>
      </c>
      <c r="K58" s="334">
        <v>1.6639999999999999</v>
      </c>
      <c r="L58" s="101">
        <v>16.329305999999999</v>
      </c>
      <c r="M58" s="334">
        <v>9.0799753007502595</v>
      </c>
      <c r="N58" s="101">
        <v>2.4652E-2</v>
      </c>
      <c r="O58" s="101"/>
      <c r="P58" s="3"/>
      <c r="R58" s="586"/>
      <c r="S58" s="575"/>
    </row>
    <row r="59" spans="1:19" ht="11.25" customHeight="1">
      <c r="A59" s="12"/>
      <c r="B59" s="224"/>
      <c r="C59" s="224" t="s">
        <v>1138</v>
      </c>
      <c r="D59" s="101">
        <v>170.606741</v>
      </c>
      <c r="E59" s="101">
        <v>1.9291970000000001</v>
      </c>
      <c r="F59" s="334">
        <v>50</v>
      </c>
      <c r="G59" s="101">
        <v>171.57133999999999</v>
      </c>
      <c r="H59" s="334">
        <v>0.1</v>
      </c>
      <c r="I59" s="101">
        <v>4</v>
      </c>
      <c r="J59" s="334">
        <v>46.4</v>
      </c>
      <c r="K59" s="334">
        <v>4.3079999999999998</v>
      </c>
      <c r="L59" s="101">
        <v>78.465143999999995</v>
      </c>
      <c r="M59" s="334">
        <v>45.7332465900191</v>
      </c>
      <c r="N59" s="101">
        <v>0.103434</v>
      </c>
      <c r="O59" s="101"/>
      <c r="P59" s="3"/>
      <c r="R59" s="586"/>
      <c r="S59" s="575"/>
    </row>
    <row r="60" spans="1:19" ht="11.25" customHeight="1">
      <c r="A60" s="12"/>
      <c r="B60" s="224"/>
      <c r="C60" s="224" t="s">
        <v>1139</v>
      </c>
      <c r="D60" s="101">
        <v>316.84958</v>
      </c>
      <c r="E60" s="101">
        <v>218.65921399999999</v>
      </c>
      <c r="F60" s="334">
        <v>60</v>
      </c>
      <c r="G60" s="101">
        <v>448.04510800000003</v>
      </c>
      <c r="H60" s="334">
        <v>0.2</v>
      </c>
      <c r="I60" s="101">
        <v>1</v>
      </c>
      <c r="J60" s="334">
        <v>20.2</v>
      </c>
      <c r="K60" s="334">
        <v>2.714</v>
      </c>
      <c r="L60" s="101">
        <v>91.587406999999999</v>
      </c>
      <c r="M60" s="334">
        <v>20.441559424413999</v>
      </c>
      <c r="N60" s="101">
        <v>0.160216</v>
      </c>
      <c r="O60" s="101"/>
      <c r="P60" s="3"/>
      <c r="R60" s="586"/>
      <c r="S60" s="575"/>
    </row>
    <row r="61" spans="1:19" ht="11.25" customHeight="1">
      <c r="A61" s="12"/>
      <c r="B61" s="224"/>
      <c r="C61" s="224" t="s">
        <v>1140</v>
      </c>
      <c r="D61" s="101">
        <v>1171.3711800000001</v>
      </c>
      <c r="E61" s="101">
        <v>159.70114100000001</v>
      </c>
      <c r="F61" s="334">
        <v>50.4</v>
      </c>
      <c r="G61" s="101">
        <v>1251.7934990000001</v>
      </c>
      <c r="H61" s="334">
        <v>0.4</v>
      </c>
      <c r="I61" s="101">
        <v>26</v>
      </c>
      <c r="J61" s="334">
        <v>29.7</v>
      </c>
      <c r="K61" s="334">
        <v>3.2189999999999999</v>
      </c>
      <c r="L61" s="101">
        <v>473.23029200000002</v>
      </c>
      <c r="M61" s="334">
        <v>37.804181949981498</v>
      </c>
      <c r="N61" s="101">
        <v>1.365389</v>
      </c>
      <c r="O61" s="101"/>
      <c r="P61" s="3"/>
      <c r="R61" s="586"/>
      <c r="S61" s="575"/>
    </row>
    <row r="62" spans="1:19" ht="11.25" customHeight="1">
      <c r="A62" s="12"/>
      <c r="B62" s="224"/>
      <c r="C62" s="224" t="s">
        <v>1141</v>
      </c>
      <c r="D62" s="101">
        <v>1621.1344810000001</v>
      </c>
      <c r="E62" s="101">
        <v>289.36541</v>
      </c>
      <c r="F62" s="334">
        <v>61.4</v>
      </c>
      <c r="G62" s="101">
        <v>1798.8719329999999</v>
      </c>
      <c r="H62" s="334">
        <v>0.6</v>
      </c>
      <c r="I62" s="101">
        <v>32</v>
      </c>
      <c r="J62" s="334">
        <v>25.3</v>
      </c>
      <c r="K62" s="334">
        <v>2.5779999999999998</v>
      </c>
      <c r="L62" s="101">
        <v>715.77845000000002</v>
      </c>
      <c r="M62" s="334">
        <v>39.790406246779803</v>
      </c>
      <c r="N62" s="101">
        <v>2.9697200000000001</v>
      </c>
      <c r="O62" s="101"/>
      <c r="P62" s="3"/>
      <c r="R62" s="586"/>
      <c r="S62" s="575"/>
    </row>
    <row r="63" spans="1:19" ht="11.25" customHeight="1">
      <c r="A63" s="12"/>
      <c r="B63" s="224"/>
      <c r="C63" s="224" t="s">
        <v>1142</v>
      </c>
      <c r="D63" s="101">
        <v>1186.9777079999999</v>
      </c>
      <c r="E63" s="101">
        <v>77.675987000000006</v>
      </c>
      <c r="F63" s="334">
        <v>54.3</v>
      </c>
      <c r="G63" s="101">
        <v>1229.1849090000001</v>
      </c>
      <c r="H63" s="334">
        <v>1.2</v>
      </c>
      <c r="I63" s="101">
        <v>40</v>
      </c>
      <c r="J63" s="334">
        <v>26.5</v>
      </c>
      <c r="K63" s="334">
        <v>1.6519999999999999</v>
      </c>
      <c r="L63" s="101">
        <v>543.57897100000002</v>
      </c>
      <c r="M63" s="334">
        <v>44.222717592768603</v>
      </c>
      <c r="N63" s="101">
        <v>3.9350939999999999</v>
      </c>
      <c r="O63" s="101"/>
      <c r="P63" s="3"/>
      <c r="R63" s="586"/>
      <c r="S63" s="575"/>
    </row>
    <row r="64" spans="1:19" ht="11.25" customHeight="1">
      <c r="A64" s="12"/>
      <c r="B64" s="224"/>
      <c r="C64" s="224" t="s">
        <v>1143</v>
      </c>
      <c r="D64" s="101">
        <v>1122.345759</v>
      </c>
      <c r="E64" s="101">
        <v>74.969342999999995</v>
      </c>
      <c r="F64" s="334">
        <v>54.7</v>
      </c>
      <c r="G64" s="101">
        <v>1163.3503499999999</v>
      </c>
      <c r="H64" s="334">
        <v>1.1000000000000001</v>
      </c>
      <c r="I64" s="101">
        <v>34</v>
      </c>
      <c r="J64" s="334">
        <v>26.7</v>
      </c>
      <c r="K64" s="334">
        <v>1.6559999999999999</v>
      </c>
      <c r="L64" s="101">
        <v>510.54002700000001</v>
      </c>
      <c r="M64" s="334">
        <v>43.885320273467102</v>
      </c>
      <c r="N64" s="101">
        <v>3.6359900000000001</v>
      </c>
      <c r="O64" s="101"/>
      <c r="P64" s="3"/>
      <c r="R64" s="586"/>
      <c r="S64" s="575"/>
    </row>
    <row r="65" spans="1:19" ht="11.25" customHeight="1">
      <c r="A65" s="12"/>
      <c r="B65" s="224"/>
      <c r="C65" s="224" t="s">
        <v>1144</v>
      </c>
      <c r="D65" s="101">
        <v>64.631949000000006</v>
      </c>
      <c r="E65" s="101">
        <v>2.7066439999999998</v>
      </c>
      <c r="F65" s="334">
        <v>44.4</v>
      </c>
      <c r="G65" s="101">
        <v>65.834558999999999</v>
      </c>
      <c r="H65" s="334">
        <v>2</v>
      </c>
      <c r="I65" s="101">
        <v>6</v>
      </c>
      <c r="J65" s="334">
        <v>22.5</v>
      </c>
      <c r="K65" s="334">
        <v>1.5780000000000001</v>
      </c>
      <c r="L65" s="101">
        <v>33.038944000000001</v>
      </c>
      <c r="M65" s="334">
        <v>50.184803394824897</v>
      </c>
      <c r="N65" s="101">
        <v>0.29910399999999998</v>
      </c>
      <c r="O65" s="101"/>
      <c r="P65" s="3"/>
      <c r="R65" s="586"/>
      <c r="S65" s="575"/>
    </row>
    <row r="66" spans="1:19" ht="11.25" customHeight="1">
      <c r="A66" s="12"/>
      <c r="B66" s="224"/>
      <c r="C66" s="224" t="s">
        <v>1145</v>
      </c>
      <c r="D66" s="101">
        <v>273.29247199999998</v>
      </c>
      <c r="E66" s="101">
        <v>1.665832</v>
      </c>
      <c r="F66" s="334">
        <v>49.5</v>
      </c>
      <c r="G66" s="101">
        <v>274.11757899999998</v>
      </c>
      <c r="H66" s="334">
        <v>4.4000000000000004</v>
      </c>
      <c r="I66" s="101">
        <v>18</v>
      </c>
      <c r="J66" s="334">
        <v>19.8</v>
      </c>
      <c r="K66" s="334">
        <v>1.839</v>
      </c>
      <c r="L66" s="101">
        <v>127.954798</v>
      </c>
      <c r="M66" s="334">
        <v>46.678800559521903</v>
      </c>
      <c r="N66" s="101">
        <v>2.4551989999999999</v>
      </c>
      <c r="O66" s="101"/>
      <c r="P66" s="3"/>
      <c r="R66" s="586"/>
      <c r="S66" s="575"/>
    </row>
    <row r="67" spans="1:19" ht="11.25" customHeight="1">
      <c r="A67" s="12"/>
      <c r="B67" s="224"/>
      <c r="C67" s="224" t="s">
        <v>1146</v>
      </c>
      <c r="D67" s="101">
        <v>234.16807</v>
      </c>
      <c r="E67" s="101">
        <v>1.6288180000000001</v>
      </c>
      <c r="F67" s="334">
        <v>48.4</v>
      </c>
      <c r="G67" s="101">
        <v>234.956163</v>
      </c>
      <c r="H67" s="334">
        <v>4.2</v>
      </c>
      <c r="I67" s="101">
        <v>13</v>
      </c>
      <c r="J67" s="334">
        <v>19.600000000000001</v>
      </c>
      <c r="K67" s="334">
        <v>1.921</v>
      </c>
      <c r="L67" s="101">
        <v>110.95378700000001</v>
      </c>
      <c r="M67" s="334">
        <v>47.223186480109497</v>
      </c>
      <c r="N67" s="101">
        <v>1.9645969999999999</v>
      </c>
      <c r="O67" s="101"/>
      <c r="P67" s="3"/>
      <c r="R67" s="586"/>
      <c r="S67" s="575"/>
    </row>
    <row r="68" spans="1:19" ht="11.25" customHeight="1">
      <c r="A68" s="12"/>
      <c r="B68" s="224"/>
      <c r="C68" s="224" t="s">
        <v>1147</v>
      </c>
      <c r="D68" s="101">
        <v>39.124402000000003</v>
      </c>
      <c r="E68" s="101">
        <v>3.7013999999999998E-2</v>
      </c>
      <c r="F68" s="334">
        <v>100</v>
      </c>
      <c r="G68" s="101">
        <v>39.161416000000003</v>
      </c>
      <c r="H68" s="334">
        <v>5.8</v>
      </c>
      <c r="I68" s="101">
        <v>5</v>
      </c>
      <c r="J68" s="334">
        <v>21.5</v>
      </c>
      <c r="K68" s="334">
        <v>1.35</v>
      </c>
      <c r="L68" s="101">
        <v>17.001010999999998</v>
      </c>
      <c r="M68" s="334">
        <v>43.412656477998702</v>
      </c>
      <c r="N68" s="101">
        <v>0.49060199999999998</v>
      </c>
      <c r="O68" s="101"/>
      <c r="P68" s="3"/>
      <c r="R68" s="586"/>
      <c r="S68" s="575"/>
    </row>
    <row r="69" spans="1:19" ht="11.25" customHeight="1">
      <c r="A69" s="12"/>
      <c r="B69" s="224"/>
      <c r="C69" s="224" t="s">
        <v>1148</v>
      </c>
      <c r="D69" s="101">
        <v>2.2382369999999998</v>
      </c>
      <c r="E69" s="101"/>
      <c r="F69" s="334"/>
      <c r="G69" s="101">
        <v>2.2382369999999998</v>
      </c>
      <c r="H69" s="334">
        <v>20.8</v>
      </c>
      <c r="I69" s="101">
        <v>1</v>
      </c>
      <c r="J69" s="334">
        <v>27.4</v>
      </c>
      <c r="K69" s="334">
        <v>1.2889999999999999</v>
      </c>
      <c r="L69" s="101">
        <v>1.9885889999999999</v>
      </c>
      <c r="M69" s="334">
        <v>88.846221378701202</v>
      </c>
      <c r="N69" s="101">
        <v>0.127635</v>
      </c>
      <c r="O69" s="101"/>
      <c r="P69" s="3"/>
      <c r="R69" s="586"/>
      <c r="S69" s="575"/>
    </row>
    <row r="70" spans="1:19" ht="11.25" customHeight="1">
      <c r="A70" s="12"/>
      <c r="B70" s="224"/>
      <c r="C70" s="224" t="s">
        <v>1149</v>
      </c>
      <c r="D70" s="101"/>
      <c r="E70" s="101"/>
      <c r="F70" s="334"/>
      <c r="G70" s="101"/>
      <c r="H70" s="334"/>
      <c r="I70" s="101"/>
      <c r="J70" s="334"/>
      <c r="K70" s="334"/>
      <c r="L70" s="101"/>
      <c r="M70" s="334"/>
      <c r="N70" s="101"/>
      <c r="O70" s="101"/>
      <c r="P70" s="3"/>
      <c r="R70" s="586"/>
      <c r="S70" s="575"/>
    </row>
    <row r="71" spans="1:19" ht="11.25" customHeight="1">
      <c r="A71" s="12"/>
      <c r="B71" s="224"/>
      <c r="C71" s="224" t="s">
        <v>1150</v>
      </c>
      <c r="D71" s="101">
        <v>2.2382369999999998</v>
      </c>
      <c r="E71" s="101"/>
      <c r="F71" s="334"/>
      <c r="G71" s="101">
        <v>2.2382369999999998</v>
      </c>
      <c r="H71" s="334">
        <v>20.8</v>
      </c>
      <c r="I71" s="101">
        <v>1</v>
      </c>
      <c r="J71" s="334">
        <v>27.4</v>
      </c>
      <c r="K71" s="334">
        <v>1.2889999999999999</v>
      </c>
      <c r="L71" s="101">
        <v>1.9885889999999999</v>
      </c>
      <c r="M71" s="334">
        <v>88.846221378701202</v>
      </c>
      <c r="N71" s="101">
        <v>0.127635</v>
      </c>
      <c r="O71" s="101"/>
      <c r="P71" s="3"/>
      <c r="R71" s="586"/>
      <c r="S71" s="575"/>
    </row>
    <row r="72" spans="1:19" ht="11.25" customHeight="1">
      <c r="A72" s="12"/>
      <c r="B72" s="224"/>
      <c r="C72" s="224" t="s">
        <v>1151</v>
      </c>
      <c r="D72" s="101"/>
      <c r="E72" s="101"/>
      <c r="F72" s="334"/>
      <c r="G72" s="101"/>
      <c r="H72" s="334"/>
      <c r="I72" s="101"/>
      <c r="J72" s="334"/>
      <c r="K72" s="334"/>
      <c r="L72" s="101"/>
      <c r="M72" s="334"/>
      <c r="N72" s="101"/>
      <c r="O72" s="101"/>
      <c r="P72" s="3"/>
      <c r="R72" s="586"/>
      <c r="S72" s="575"/>
    </row>
    <row r="73" spans="1:19" ht="11.25" customHeight="1">
      <c r="A73" s="12"/>
      <c r="B73" s="224"/>
      <c r="C73" s="224" t="s">
        <v>1152</v>
      </c>
      <c r="D73" s="101">
        <v>1593.2974839999999</v>
      </c>
      <c r="E73" s="101"/>
      <c r="F73" s="334">
        <v>100</v>
      </c>
      <c r="G73" s="101">
        <v>1593.2974839999999</v>
      </c>
      <c r="H73" s="334">
        <v>100</v>
      </c>
      <c r="I73" s="101">
        <v>8</v>
      </c>
      <c r="J73" s="334">
        <v>42.4</v>
      </c>
      <c r="K73" s="334">
        <v>4.57</v>
      </c>
      <c r="L73" s="101">
        <v>250.84619699999999</v>
      </c>
      <c r="M73" s="334">
        <v>15.7438393971631</v>
      </c>
      <c r="N73" s="101">
        <v>837.48871599999995</v>
      </c>
      <c r="O73" s="101">
        <v>-837.48871599999995</v>
      </c>
      <c r="P73" s="3"/>
      <c r="R73" s="586"/>
      <c r="S73" s="575"/>
    </row>
    <row r="74" spans="1:19" ht="11.25" customHeight="1">
      <c r="A74" s="12"/>
      <c r="B74" s="872" t="s">
        <v>1157</v>
      </c>
      <c r="C74" s="872"/>
      <c r="D74" s="653">
        <v>6515.6065440000002</v>
      </c>
      <c r="E74" s="653">
        <v>748.99678100000006</v>
      </c>
      <c r="F74" s="873">
        <v>57.857685963997596</v>
      </c>
      <c r="G74" s="653">
        <v>6948.9587499999998</v>
      </c>
      <c r="H74" s="873">
        <v>23.2</v>
      </c>
      <c r="I74" s="653">
        <v>131</v>
      </c>
      <c r="J74" s="873">
        <v>30.3</v>
      </c>
      <c r="K74" s="873">
        <v>2.9849999999999999</v>
      </c>
      <c r="L74" s="653">
        <v>2299.7591539999999</v>
      </c>
      <c r="M74" s="873">
        <v>33.095018070153301</v>
      </c>
      <c r="N74" s="653">
        <v>848.63005499999997</v>
      </c>
      <c r="O74" s="653">
        <v>-837.48871599999995</v>
      </c>
      <c r="P74" s="3"/>
      <c r="R74" s="586"/>
    </row>
    <row r="75" spans="1:19" ht="15" customHeight="1">
      <c r="A75" s="12"/>
      <c r="B75" s="971" t="s">
        <v>1158</v>
      </c>
      <c r="C75" s="224"/>
      <c r="F75" s="3"/>
      <c r="G75" s="3"/>
      <c r="H75" s="983"/>
      <c r="I75" s="3"/>
      <c r="J75" s="985"/>
      <c r="K75" s="987"/>
      <c r="L75" s="3"/>
      <c r="M75" s="672"/>
      <c r="N75" s="3"/>
      <c r="O75" s="2"/>
      <c r="P75" s="3"/>
    </row>
    <row r="76" spans="1:19" ht="11.25" customHeight="1">
      <c r="A76" s="12"/>
      <c r="B76" s="224"/>
      <c r="C76" s="224" t="s">
        <v>1136</v>
      </c>
      <c r="D76" s="101"/>
      <c r="E76" s="101"/>
      <c r="F76" s="334"/>
      <c r="G76" s="101"/>
      <c r="H76" s="334"/>
      <c r="I76" s="101"/>
      <c r="J76" s="334"/>
      <c r="K76" s="334"/>
      <c r="L76" s="101"/>
      <c r="M76" s="334"/>
      <c r="N76" s="101"/>
      <c r="O76" s="101"/>
      <c r="P76" s="3"/>
    </row>
    <row r="77" spans="1:19" ht="11.25" customHeight="1">
      <c r="A77" s="12"/>
      <c r="B77" s="224"/>
      <c r="C77" s="224" t="s">
        <v>1137</v>
      </c>
      <c r="D77" s="101"/>
      <c r="E77" s="101"/>
      <c r="F77" s="334"/>
      <c r="G77" s="101"/>
      <c r="H77" s="334"/>
      <c r="I77" s="101"/>
      <c r="J77" s="334"/>
      <c r="K77" s="334"/>
      <c r="L77" s="101"/>
      <c r="M77" s="334"/>
      <c r="N77" s="101"/>
      <c r="O77" s="101"/>
      <c r="P77" s="3"/>
      <c r="Q77" s="587"/>
    </row>
    <row r="78" spans="1:19" ht="11.25" customHeight="1">
      <c r="A78" s="12"/>
      <c r="B78" s="224"/>
      <c r="C78" s="224" t="s">
        <v>1138</v>
      </c>
      <c r="D78" s="101"/>
      <c r="E78" s="101"/>
      <c r="F78" s="334"/>
      <c r="G78" s="101"/>
      <c r="H78" s="334"/>
      <c r="I78" s="101"/>
      <c r="J78" s="334"/>
      <c r="K78" s="334"/>
      <c r="L78" s="101"/>
      <c r="M78" s="334"/>
      <c r="N78" s="101"/>
      <c r="O78" s="101"/>
      <c r="P78" s="3"/>
      <c r="Q78" s="587"/>
    </row>
    <row r="79" spans="1:19" ht="11.25" customHeight="1">
      <c r="A79" s="12"/>
      <c r="B79" s="224"/>
      <c r="C79" s="224" t="s">
        <v>1139</v>
      </c>
      <c r="D79" s="101">
        <v>93047.260668999996</v>
      </c>
      <c r="E79" s="101">
        <v>13780.165239</v>
      </c>
      <c r="F79" s="334">
        <v>100</v>
      </c>
      <c r="G79" s="101">
        <v>106827.425908</v>
      </c>
      <c r="H79" s="334">
        <v>0.2</v>
      </c>
      <c r="I79" s="101">
        <v>35187</v>
      </c>
      <c r="J79" s="334">
        <v>18</v>
      </c>
      <c r="K79" s="334">
        <v>4.8120000000000003</v>
      </c>
      <c r="L79" s="101">
        <v>8285.9386950000007</v>
      </c>
      <c r="M79" s="334">
        <v>7.7563777509118896</v>
      </c>
      <c r="N79" s="101">
        <v>39.165287999999997</v>
      </c>
      <c r="O79" s="101"/>
      <c r="P79" s="3"/>
      <c r="Q79" s="587"/>
    </row>
    <row r="80" spans="1:19" ht="11.25" customHeight="1">
      <c r="A80" s="12"/>
      <c r="B80" s="224"/>
      <c r="C80" s="224" t="s">
        <v>1140</v>
      </c>
      <c r="D80" s="101">
        <v>244216.971995</v>
      </c>
      <c r="E80" s="101">
        <v>44418.307169</v>
      </c>
      <c r="F80" s="334">
        <v>100</v>
      </c>
      <c r="G80" s="101">
        <v>288635.27916400001</v>
      </c>
      <c r="H80" s="334">
        <v>0.3</v>
      </c>
      <c r="I80" s="101">
        <v>140672</v>
      </c>
      <c r="J80" s="334">
        <v>20.3</v>
      </c>
      <c r="K80" s="334">
        <v>4.8419999999999996</v>
      </c>
      <c r="L80" s="101">
        <v>33637.850479000001</v>
      </c>
      <c r="M80" s="334">
        <v>11.6541022207778</v>
      </c>
      <c r="N80" s="101">
        <v>176.69845900000001</v>
      </c>
      <c r="O80" s="101"/>
      <c r="P80" s="3"/>
      <c r="Q80" s="587"/>
    </row>
    <row r="81" spans="1:17" ht="11.25" customHeight="1">
      <c r="A81" s="12"/>
      <c r="B81" s="224"/>
      <c r="C81" s="224" t="s">
        <v>1141</v>
      </c>
      <c r="D81" s="101">
        <v>215890.01392600001</v>
      </c>
      <c r="E81" s="101">
        <v>33679.075059000003</v>
      </c>
      <c r="F81" s="334">
        <v>100</v>
      </c>
      <c r="G81" s="101">
        <v>249569.08898500001</v>
      </c>
      <c r="H81" s="334">
        <v>0.6</v>
      </c>
      <c r="I81" s="101">
        <v>115959</v>
      </c>
      <c r="J81" s="334">
        <v>20.2</v>
      </c>
      <c r="K81" s="334">
        <v>4.8719999999999999</v>
      </c>
      <c r="L81" s="101">
        <v>47838.536219000001</v>
      </c>
      <c r="M81" s="334">
        <v>19.168454079613699</v>
      </c>
      <c r="N81" s="101">
        <v>307.46546999999998</v>
      </c>
      <c r="O81" s="101"/>
      <c r="P81" s="3"/>
      <c r="Q81" s="587"/>
    </row>
    <row r="82" spans="1:17" ht="11.25" customHeight="1">
      <c r="A82" s="12"/>
      <c r="B82" s="224"/>
      <c r="C82" s="224" t="s">
        <v>1142</v>
      </c>
      <c r="D82" s="101">
        <v>193994.59516</v>
      </c>
      <c r="E82" s="101">
        <v>21537.263534999998</v>
      </c>
      <c r="F82" s="334">
        <v>100</v>
      </c>
      <c r="G82" s="101">
        <v>215531.85869600001</v>
      </c>
      <c r="H82" s="334">
        <v>1.4</v>
      </c>
      <c r="I82" s="101">
        <v>91732</v>
      </c>
      <c r="J82" s="334">
        <v>20.3</v>
      </c>
      <c r="K82" s="334">
        <v>4.883</v>
      </c>
      <c r="L82" s="101">
        <v>70648.359794999997</v>
      </c>
      <c r="M82" s="334">
        <v>32.778615756590803</v>
      </c>
      <c r="N82" s="101">
        <v>598.34922400000005</v>
      </c>
      <c r="O82" s="101"/>
      <c r="P82" s="3"/>
      <c r="Q82" s="587"/>
    </row>
    <row r="83" spans="1:17" ht="11.25" customHeight="1">
      <c r="A83" s="12"/>
      <c r="B83" s="224"/>
      <c r="C83" s="224" t="s">
        <v>1143</v>
      </c>
      <c r="D83" s="101">
        <v>184853.497707</v>
      </c>
      <c r="E83" s="101">
        <v>21417.862857</v>
      </c>
      <c r="F83" s="334">
        <v>100</v>
      </c>
      <c r="G83" s="101">
        <v>206271.360564</v>
      </c>
      <c r="H83" s="334">
        <v>1.3</v>
      </c>
      <c r="I83" s="101">
        <v>87565</v>
      </c>
      <c r="J83" s="334">
        <v>20.100000000000001</v>
      </c>
      <c r="K83" s="334">
        <v>4.8810000000000002</v>
      </c>
      <c r="L83" s="101">
        <v>65954.281331999999</v>
      </c>
      <c r="M83" s="334">
        <v>31.974521887897399</v>
      </c>
      <c r="N83" s="101">
        <v>552.32858799999997</v>
      </c>
      <c r="O83" s="101"/>
      <c r="P83" s="3"/>
      <c r="Q83" s="587"/>
    </row>
    <row r="84" spans="1:17" ht="11.25" customHeight="1">
      <c r="A84" s="12"/>
      <c r="B84" s="224"/>
      <c r="C84" s="224" t="s">
        <v>1144</v>
      </c>
      <c r="D84" s="101">
        <v>9141.0974530000003</v>
      </c>
      <c r="E84" s="101">
        <v>119.400678</v>
      </c>
      <c r="F84" s="334">
        <v>100</v>
      </c>
      <c r="G84" s="101">
        <v>9260.4981320000006</v>
      </c>
      <c r="H84" s="334">
        <v>2.1</v>
      </c>
      <c r="I84" s="101">
        <v>4167</v>
      </c>
      <c r="J84" s="334">
        <v>24</v>
      </c>
      <c r="K84" s="334">
        <v>4.9249999999999998</v>
      </c>
      <c r="L84" s="101">
        <v>4694.0784629999998</v>
      </c>
      <c r="M84" s="334">
        <v>50.689265265109597</v>
      </c>
      <c r="N84" s="101">
        <v>46.020636000000003</v>
      </c>
      <c r="O84" s="101"/>
      <c r="P84" s="3"/>
      <c r="Q84" s="587"/>
    </row>
    <row r="85" spans="1:17" ht="11.25" customHeight="1">
      <c r="A85" s="12"/>
      <c r="B85" s="224"/>
      <c r="C85" s="224" t="s">
        <v>1145</v>
      </c>
      <c r="D85" s="101">
        <v>55502.204875000003</v>
      </c>
      <c r="E85" s="101">
        <v>5112.2785190000004</v>
      </c>
      <c r="F85" s="334">
        <v>100</v>
      </c>
      <c r="G85" s="101">
        <v>60614.483395000003</v>
      </c>
      <c r="H85" s="334">
        <v>3.3</v>
      </c>
      <c r="I85" s="101">
        <v>24905</v>
      </c>
      <c r="J85" s="334">
        <v>19.899999999999999</v>
      </c>
      <c r="K85" s="334">
        <v>4.899</v>
      </c>
      <c r="L85" s="101">
        <v>33014.087610000002</v>
      </c>
      <c r="M85" s="334">
        <v>54.465675133879401</v>
      </c>
      <c r="N85" s="101">
        <v>398.68233600000002</v>
      </c>
      <c r="O85" s="101"/>
      <c r="P85" s="3"/>
      <c r="Q85" s="587"/>
    </row>
    <row r="86" spans="1:17" ht="11.25" customHeight="1">
      <c r="A86" s="12"/>
      <c r="B86" s="224"/>
      <c r="C86" s="224" t="s">
        <v>1146</v>
      </c>
      <c r="D86" s="101">
        <v>50688.385295</v>
      </c>
      <c r="E86" s="101">
        <v>4901.0482350000002</v>
      </c>
      <c r="F86" s="334">
        <v>100</v>
      </c>
      <c r="G86" s="101">
        <v>55589.433530000002</v>
      </c>
      <c r="H86" s="334">
        <v>2.9</v>
      </c>
      <c r="I86" s="101">
        <v>22717</v>
      </c>
      <c r="J86" s="334">
        <v>19.8</v>
      </c>
      <c r="K86" s="334">
        <v>4.899</v>
      </c>
      <c r="L86" s="101">
        <v>28630.30932</v>
      </c>
      <c r="M86" s="334">
        <v>51.503149972825398</v>
      </c>
      <c r="N86" s="101">
        <v>326.102172</v>
      </c>
      <c r="O86" s="101"/>
      <c r="P86" s="3"/>
      <c r="Q86" s="587"/>
    </row>
    <row r="87" spans="1:17" ht="11.25" customHeight="1">
      <c r="A87" s="12"/>
      <c r="B87" s="224"/>
      <c r="C87" s="224" t="s">
        <v>1147</v>
      </c>
      <c r="D87" s="101">
        <v>4813.8195800000003</v>
      </c>
      <c r="E87" s="101">
        <v>211.23028400000001</v>
      </c>
      <c r="F87" s="334">
        <v>100</v>
      </c>
      <c r="G87" s="101">
        <v>5025.049865</v>
      </c>
      <c r="H87" s="334">
        <v>6.6</v>
      </c>
      <c r="I87" s="101">
        <v>2188</v>
      </c>
      <c r="J87" s="334">
        <v>21.8</v>
      </c>
      <c r="K87" s="334">
        <v>4.9020000000000001</v>
      </c>
      <c r="L87" s="101">
        <v>4383.7782900000002</v>
      </c>
      <c r="M87" s="334">
        <v>87.238503254136404</v>
      </c>
      <c r="N87" s="101">
        <v>72.580163999999996</v>
      </c>
      <c r="O87" s="101"/>
      <c r="P87" s="3"/>
      <c r="Q87" s="587"/>
    </row>
    <row r="88" spans="1:17" ht="11.25" customHeight="1">
      <c r="A88" s="12"/>
      <c r="B88" s="224"/>
      <c r="C88" s="224" t="s">
        <v>1148</v>
      </c>
      <c r="D88" s="101">
        <v>1961.871032</v>
      </c>
      <c r="E88" s="101">
        <v>97.427871999999994</v>
      </c>
      <c r="F88" s="334">
        <v>100</v>
      </c>
      <c r="G88" s="101">
        <v>2059.2989040000002</v>
      </c>
      <c r="H88" s="334">
        <v>13.6</v>
      </c>
      <c r="I88" s="101">
        <v>859</v>
      </c>
      <c r="J88" s="334">
        <v>21.6</v>
      </c>
      <c r="K88" s="334">
        <v>4.9320000000000004</v>
      </c>
      <c r="L88" s="101">
        <v>2347.824791</v>
      </c>
      <c r="M88" s="334">
        <v>114.01087945220399</v>
      </c>
      <c r="N88" s="101">
        <v>60.839136000000003</v>
      </c>
      <c r="O88" s="101"/>
      <c r="P88" s="3"/>
      <c r="Q88" s="587"/>
    </row>
    <row r="89" spans="1:17" ht="11.25" customHeight="1">
      <c r="A89" s="12"/>
      <c r="B89" s="224"/>
      <c r="C89" s="224" t="s">
        <v>1149</v>
      </c>
      <c r="D89" s="101">
        <v>1890.6513540000001</v>
      </c>
      <c r="E89" s="101">
        <v>97.295353000000006</v>
      </c>
      <c r="F89" s="334">
        <v>100</v>
      </c>
      <c r="G89" s="101">
        <v>1987.9467070000001</v>
      </c>
      <c r="H89" s="334">
        <v>13.2</v>
      </c>
      <c r="I89" s="101">
        <v>825</v>
      </c>
      <c r="J89" s="334">
        <v>21.6</v>
      </c>
      <c r="K89" s="334">
        <v>4.9320000000000004</v>
      </c>
      <c r="L89" s="101">
        <v>2256.682519</v>
      </c>
      <c r="M89" s="334">
        <v>113.518260376585</v>
      </c>
      <c r="N89" s="101">
        <v>56.980327000000003</v>
      </c>
      <c r="O89" s="101"/>
      <c r="P89" s="3"/>
      <c r="Q89" s="587"/>
    </row>
    <row r="90" spans="1:17" ht="11.25" customHeight="1">
      <c r="A90" s="12"/>
      <c r="B90" s="224"/>
      <c r="C90" s="224" t="s">
        <v>1150</v>
      </c>
      <c r="D90" s="101">
        <v>61.223705000000002</v>
      </c>
      <c r="E90" s="101">
        <v>0.112944</v>
      </c>
      <c r="F90" s="334">
        <v>100</v>
      </c>
      <c r="G90" s="101">
        <v>61.336649000000001</v>
      </c>
      <c r="H90" s="334">
        <v>23.3</v>
      </c>
      <c r="I90" s="101">
        <v>26</v>
      </c>
      <c r="J90" s="334">
        <v>19</v>
      </c>
      <c r="K90" s="334">
        <v>4.9569999999999999</v>
      </c>
      <c r="L90" s="101">
        <v>70.783439000000001</v>
      </c>
      <c r="M90" s="334">
        <v>115.401542395966</v>
      </c>
      <c r="N90" s="101">
        <v>2.6831939999999999</v>
      </c>
      <c r="O90" s="101"/>
      <c r="P90" s="3"/>
      <c r="Q90" s="587"/>
    </row>
    <row r="91" spans="1:17" ht="11.25" customHeight="1">
      <c r="A91" s="12"/>
      <c r="B91" s="224"/>
      <c r="C91" s="224" t="s">
        <v>1151</v>
      </c>
      <c r="D91" s="101">
        <v>9.9959729999999993</v>
      </c>
      <c r="E91" s="101">
        <v>1.9574999999999999E-2</v>
      </c>
      <c r="F91" s="334">
        <v>100</v>
      </c>
      <c r="G91" s="101">
        <v>10.015548000000001</v>
      </c>
      <c r="H91" s="334">
        <v>37.700000000000003</v>
      </c>
      <c r="I91" s="101">
        <v>8</v>
      </c>
      <c r="J91" s="334">
        <v>33.5</v>
      </c>
      <c r="K91" s="334">
        <v>4.9139999999999997</v>
      </c>
      <c r="L91" s="101">
        <v>20.358833000000001</v>
      </c>
      <c r="M91" s="334">
        <v>203.27228225554899</v>
      </c>
      <c r="N91" s="101">
        <v>1.1756150000000001</v>
      </c>
      <c r="O91" s="101"/>
      <c r="P91" s="3"/>
      <c r="Q91" s="587"/>
    </row>
    <row r="92" spans="1:17" ht="11.25" customHeight="1">
      <c r="A92" s="12"/>
      <c r="B92" s="224"/>
      <c r="C92" s="224" t="s">
        <v>1152</v>
      </c>
      <c r="D92" s="101">
        <v>2424.136266</v>
      </c>
      <c r="E92" s="101">
        <v>30.268222000000002</v>
      </c>
      <c r="F92" s="334">
        <v>100</v>
      </c>
      <c r="G92" s="101">
        <v>2454.4044880000001</v>
      </c>
      <c r="H92" s="334">
        <v>100</v>
      </c>
      <c r="I92" s="101">
        <v>1399</v>
      </c>
      <c r="J92" s="334">
        <v>23.2</v>
      </c>
      <c r="K92" s="334">
        <v>4.8120000000000003</v>
      </c>
      <c r="L92" s="101">
        <v>5941.3753390000002</v>
      </c>
      <c r="M92" s="334">
        <v>242.06993460321601</v>
      </c>
      <c r="N92" s="101">
        <v>112.732724</v>
      </c>
      <c r="O92" s="101">
        <v>-112.732724</v>
      </c>
      <c r="P92" s="3"/>
      <c r="Q92" s="587"/>
    </row>
    <row r="93" spans="1:17" ht="11.25" customHeight="1">
      <c r="A93" s="12"/>
      <c r="B93" s="872" t="s">
        <v>1159</v>
      </c>
      <c r="C93" s="872"/>
      <c r="D93" s="653">
        <v>807037.053923</v>
      </c>
      <c r="E93" s="653">
        <v>118654.785615</v>
      </c>
      <c r="F93" s="873">
        <v>100</v>
      </c>
      <c r="G93" s="653">
        <v>925691.83953999996</v>
      </c>
      <c r="H93" s="873">
        <v>1.1000000000000001</v>
      </c>
      <c r="I93" s="653">
        <v>410713</v>
      </c>
      <c r="J93" s="873">
        <v>20</v>
      </c>
      <c r="K93" s="873">
        <v>4.8600000000000003</v>
      </c>
      <c r="L93" s="653">
        <v>201713.972928</v>
      </c>
      <c r="M93" s="873">
        <v>21.790618034208499</v>
      </c>
      <c r="N93" s="653">
        <v>1693.9326370000001</v>
      </c>
      <c r="O93" s="653">
        <v>-112.732724</v>
      </c>
      <c r="P93" s="3"/>
    </row>
    <row r="94" spans="1:17" ht="15" customHeight="1">
      <c r="A94" s="12"/>
      <c r="B94" s="971" t="s">
        <v>1160</v>
      </c>
      <c r="C94" s="41"/>
      <c r="D94" s="37"/>
      <c r="E94" s="37"/>
      <c r="F94" s="584"/>
      <c r="G94" s="584"/>
      <c r="H94" s="983"/>
      <c r="I94" s="672"/>
      <c r="J94" s="985"/>
      <c r="K94" s="1048"/>
      <c r="L94" s="584"/>
      <c r="M94" s="672"/>
      <c r="N94" s="584"/>
      <c r="O94" s="73"/>
      <c r="P94" s="3"/>
    </row>
    <row r="95" spans="1:17" ht="11.25" customHeight="1">
      <c r="A95" s="12"/>
      <c r="B95" s="224"/>
      <c r="C95" s="224" t="s">
        <v>1136</v>
      </c>
      <c r="D95" s="101">
        <v>1749.351823</v>
      </c>
      <c r="E95" s="101">
        <v>59.683714000000002</v>
      </c>
      <c r="F95" s="334">
        <v>20</v>
      </c>
      <c r="G95" s="101">
        <v>1761.2885659999999</v>
      </c>
      <c r="H95" s="334">
        <v>0.1</v>
      </c>
      <c r="I95" s="101">
        <v>6420</v>
      </c>
      <c r="J95" s="334">
        <v>23</v>
      </c>
      <c r="K95" s="334">
        <v>3.3940000000000001</v>
      </c>
      <c r="L95" s="101">
        <v>118.972554</v>
      </c>
      <c r="M95" s="334">
        <v>6.75485870382923</v>
      </c>
      <c r="N95" s="101">
        <v>0.47377799999999998</v>
      </c>
      <c r="O95" s="101"/>
      <c r="P95" s="3"/>
      <c r="Q95" s="519"/>
    </row>
    <row r="96" spans="1:17" ht="11.25" customHeight="1">
      <c r="A96" s="12"/>
      <c r="B96" s="224"/>
      <c r="C96" s="224" t="s">
        <v>1137</v>
      </c>
      <c r="D96" s="101"/>
      <c r="E96" s="101"/>
      <c r="F96" s="334"/>
      <c r="G96" s="101"/>
      <c r="H96" s="334"/>
      <c r="I96" s="101"/>
      <c r="J96" s="334"/>
      <c r="K96" s="334"/>
      <c r="L96" s="101"/>
      <c r="M96" s="334"/>
      <c r="N96" s="101"/>
      <c r="O96" s="101"/>
      <c r="P96" s="3"/>
      <c r="Q96" s="519"/>
    </row>
    <row r="97" spans="1:17" ht="11.25" customHeight="1">
      <c r="A97" s="12"/>
      <c r="B97" s="224"/>
      <c r="C97" s="224" t="s">
        <v>1138</v>
      </c>
      <c r="D97" s="101">
        <v>1749.351823</v>
      </c>
      <c r="E97" s="101">
        <v>59.683714000000002</v>
      </c>
      <c r="F97" s="334">
        <v>20</v>
      </c>
      <c r="G97" s="101">
        <v>1761.2885659999999</v>
      </c>
      <c r="H97" s="334">
        <v>0.1</v>
      </c>
      <c r="I97" s="101">
        <v>6420</v>
      </c>
      <c r="J97" s="334">
        <v>23</v>
      </c>
      <c r="K97" s="334">
        <v>3.3940000000000001</v>
      </c>
      <c r="L97" s="101">
        <v>118.972554</v>
      </c>
      <c r="M97" s="334">
        <v>6.75485870382923</v>
      </c>
      <c r="N97" s="101">
        <v>0.47377799999999998</v>
      </c>
      <c r="O97" s="101"/>
      <c r="P97" s="3"/>
      <c r="Q97" s="519"/>
    </row>
    <row r="98" spans="1:17" ht="11.25" customHeight="1">
      <c r="A98" s="12"/>
      <c r="B98" s="224"/>
      <c r="C98" s="224" t="s">
        <v>1139</v>
      </c>
      <c r="D98" s="101">
        <v>8789.2556619999996</v>
      </c>
      <c r="E98" s="101">
        <v>35279.886016999997</v>
      </c>
      <c r="F98" s="334">
        <v>64.7</v>
      </c>
      <c r="G98" s="101">
        <v>31604.028496999999</v>
      </c>
      <c r="H98" s="334">
        <v>0.2</v>
      </c>
      <c r="I98" s="101">
        <v>873554</v>
      </c>
      <c r="J98" s="334">
        <v>34.700000000000003</v>
      </c>
      <c r="K98" s="334">
        <v>1.18</v>
      </c>
      <c r="L98" s="101">
        <v>4325.6263289999997</v>
      </c>
      <c r="M98" s="334">
        <v>13.686946046800999</v>
      </c>
      <c r="N98" s="101">
        <v>19.381494</v>
      </c>
      <c r="O98" s="101"/>
      <c r="P98" s="3"/>
      <c r="Q98" s="519"/>
    </row>
    <row r="99" spans="1:17" ht="11.25" customHeight="1">
      <c r="A99" s="12"/>
      <c r="B99" s="224"/>
      <c r="C99" s="224" t="s">
        <v>1140</v>
      </c>
      <c r="D99" s="101">
        <v>6481.9346930000002</v>
      </c>
      <c r="E99" s="101">
        <v>1227.4006890000001</v>
      </c>
      <c r="F99" s="334">
        <v>67.900000000000006</v>
      </c>
      <c r="G99" s="101">
        <v>7314.9654369999998</v>
      </c>
      <c r="H99" s="334">
        <v>0.4</v>
      </c>
      <c r="I99" s="101">
        <v>69522</v>
      </c>
      <c r="J99" s="334">
        <v>31.8</v>
      </c>
      <c r="K99" s="334">
        <v>2.4420000000000002</v>
      </c>
      <c r="L99" s="101">
        <v>1478.7457589999999</v>
      </c>
      <c r="M99" s="334">
        <v>20.215348544510199</v>
      </c>
      <c r="N99" s="101">
        <v>8.5969490000000004</v>
      </c>
      <c r="O99" s="101"/>
      <c r="P99" s="3"/>
      <c r="Q99" s="519"/>
    </row>
    <row r="100" spans="1:17" ht="11.25" customHeight="1">
      <c r="A100" s="12"/>
      <c r="B100" s="224"/>
      <c r="C100" s="224" t="s">
        <v>1141</v>
      </c>
      <c r="D100" s="101">
        <v>3811.3893229999999</v>
      </c>
      <c r="E100" s="101">
        <v>425.52470499999998</v>
      </c>
      <c r="F100" s="334">
        <v>67.900000000000006</v>
      </c>
      <c r="G100" s="101">
        <v>4100.1126700000004</v>
      </c>
      <c r="H100" s="334">
        <v>0.6</v>
      </c>
      <c r="I100" s="101">
        <v>28713</v>
      </c>
      <c r="J100" s="334">
        <v>30.4</v>
      </c>
      <c r="K100" s="334">
        <v>2.68</v>
      </c>
      <c r="L100" s="101">
        <v>1066.041563</v>
      </c>
      <c r="M100" s="334">
        <v>26.000299230801399</v>
      </c>
      <c r="N100" s="101">
        <v>7.7297609999999999</v>
      </c>
      <c r="O100" s="101"/>
      <c r="P100" s="3"/>
      <c r="Q100" s="519"/>
    </row>
    <row r="101" spans="1:17" ht="11.25" customHeight="1">
      <c r="A101" s="12"/>
      <c r="B101" s="224"/>
      <c r="C101" s="224" t="s">
        <v>1142</v>
      </c>
      <c r="D101" s="101">
        <v>11053.257987999999</v>
      </c>
      <c r="E101" s="101">
        <v>667.82324300000005</v>
      </c>
      <c r="F101" s="334">
        <v>58.5</v>
      </c>
      <c r="G101" s="101">
        <v>11443.718419000001</v>
      </c>
      <c r="H101" s="334">
        <v>1.4</v>
      </c>
      <c r="I101" s="101">
        <v>61822</v>
      </c>
      <c r="J101" s="334">
        <v>28.7</v>
      </c>
      <c r="K101" s="334">
        <v>2.9609999999999999</v>
      </c>
      <c r="L101" s="101">
        <v>3945.4220230000001</v>
      </c>
      <c r="M101" s="334">
        <v>34.476748540486803</v>
      </c>
      <c r="N101" s="101">
        <v>46.581477</v>
      </c>
      <c r="O101" s="101"/>
      <c r="P101" s="3"/>
      <c r="Q101" s="519"/>
    </row>
    <row r="102" spans="1:17" ht="11.25" customHeight="1">
      <c r="A102" s="12"/>
      <c r="B102" s="224"/>
      <c r="C102" s="224" t="s">
        <v>1143</v>
      </c>
      <c r="D102" s="101">
        <v>8030.5000170000003</v>
      </c>
      <c r="E102" s="101">
        <v>617.51033500000005</v>
      </c>
      <c r="F102" s="334">
        <v>61.6</v>
      </c>
      <c r="G102" s="101">
        <v>8410.6038059999992</v>
      </c>
      <c r="H102" s="334">
        <v>1.2</v>
      </c>
      <c r="I102" s="101">
        <v>50662</v>
      </c>
      <c r="J102" s="334">
        <v>29.1</v>
      </c>
      <c r="K102" s="334">
        <v>2.8919999999999999</v>
      </c>
      <c r="L102" s="101">
        <v>2788.186072</v>
      </c>
      <c r="M102" s="334">
        <v>33.150843106067498</v>
      </c>
      <c r="N102" s="101">
        <v>28.948474000000001</v>
      </c>
      <c r="O102" s="101"/>
      <c r="P102" s="3"/>
      <c r="Q102" s="519"/>
    </row>
    <row r="103" spans="1:17" ht="11.25" customHeight="1">
      <c r="A103" s="12"/>
      <c r="B103" s="224"/>
      <c r="C103" s="224" t="s">
        <v>1144</v>
      </c>
      <c r="D103" s="101">
        <v>3022.757971</v>
      </c>
      <c r="E103" s="101">
        <v>50.312908</v>
      </c>
      <c r="F103" s="334">
        <v>20.6</v>
      </c>
      <c r="G103" s="101">
        <v>3033.1146130000002</v>
      </c>
      <c r="H103" s="334">
        <v>2.1</v>
      </c>
      <c r="I103" s="101">
        <v>11160</v>
      </c>
      <c r="J103" s="334">
        <v>27.7</v>
      </c>
      <c r="K103" s="334">
        <v>3.153</v>
      </c>
      <c r="L103" s="101">
        <v>1157.2359510000001</v>
      </c>
      <c r="M103" s="334">
        <v>38.153386820269198</v>
      </c>
      <c r="N103" s="101">
        <v>17.633002999999999</v>
      </c>
      <c r="O103" s="101"/>
      <c r="P103" s="3"/>
      <c r="Q103" s="519"/>
    </row>
    <row r="104" spans="1:17" ht="11.25" customHeight="1">
      <c r="A104" s="12"/>
      <c r="B104" s="224"/>
      <c r="C104" s="224" t="s">
        <v>1145</v>
      </c>
      <c r="D104" s="101">
        <v>7662.7283289999996</v>
      </c>
      <c r="E104" s="101">
        <v>1034.6920600000001</v>
      </c>
      <c r="F104" s="334">
        <v>60</v>
      </c>
      <c r="G104" s="101">
        <v>8283.8121589999992</v>
      </c>
      <c r="H104" s="334">
        <v>4.4000000000000004</v>
      </c>
      <c r="I104" s="101">
        <v>70666</v>
      </c>
      <c r="J104" s="334">
        <v>32.700000000000003</v>
      </c>
      <c r="K104" s="334">
        <v>2.8450000000000002</v>
      </c>
      <c r="L104" s="101">
        <v>4157.0680979999997</v>
      </c>
      <c r="M104" s="334">
        <v>50.1830318965348</v>
      </c>
      <c r="N104" s="101">
        <v>119.643157</v>
      </c>
      <c r="O104" s="101"/>
      <c r="P104" s="3"/>
      <c r="Q104" s="519"/>
    </row>
    <row r="105" spans="1:17" ht="11.25" customHeight="1">
      <c r="A105" s="12"/>
      <c r="B105" s="224"/>
      <c r="C105" s="224" t="s">
        <v>1146</v>
      </c>
      <c r="D105" s="101">
        <v>5336.2539619999998</v>
      </c>
      <c r="E105" s="101">
        <v>822.80571299999997</v>
      </c>
      <c r="F105" s="334">
        <v>61</v>
      </c>
      <c r="G105" s="101">
        <v>5838.2592629999999</v>
      </c>
      <c r="H105" s="334">
        <v>3.4</v>
      </c>
      <c r="I105" s="101">
        <v>48828</v>
      </c>
      <c r="J105" s="334">
        <v>32</v>
      </c>
      <c r="K105" s="334">
        <v>2.8639999999999999</v>
      </c>
      <c r="L105" s="101">
        <v>2794.660065</v>
      </c>
      <c r="M105" s="334">
        <v>47.868036329101997</v>
      </c>
      <c r="N105" s="101">
        <v>63.851230000000001</v>
      </c>
      <c r="O105" s="101"/>
      <c r="P105" s="3"/>
      <c r="Q105" s="519"/>
    </row>
    <row r="106" spans="1:17" ht="11.25" customHeight="1">
      <c r="A106" s="12"/>
      <c r="B106" s="224"/>
      <c r="C106" s="224" t="s">
        <v>1147</v>
      </c>
      <c r="D106" s="101">
        <v>2326.4743669999998</v>
      </c>
      <c r="E106" s="101">
        <v>211.886347</v>
      </c>
      <c r="F106" s="334">
        <v>56.2</v>
      </c>
      <c r="G106" s="101">
        <v>2445.5528960000001</v>
      </c>
      <c r="H106" s="334">
        <v>6.6</v>
      </c>
      <c r="I106" s="101">
        <v>21838</v>
      </c>
      <c r="J106" s="334">
        <v>34.299999999999997</v>
      </c>
      <c r="K106" s="334">
        <v>2.8</v>
      </c>
      <c r="L106" s="101">
        <v>1362.4080329999999</v>
      </c>
      <c r="M106" s="334">
        <v>55.7096121383588</v>
      </c>
      <c r="N106" s="101">
        <v>55.791927000000001</v>
      </c>
      <c r="O106" s="101"/>
      <c r="P106" s="3"/>
      <c r="Q106" s="519"/>
    </row>
    <row r="107" spans="1:17" ht="11.25" customHeight="1">
      <c r="A107" s="12"/>
      <c r="B107" s="224"/>
      <c r="C107" s="224" t="s">
        <v>1148</v>
      </c>
      <c r="D107" s="101">
        <v>978.03797999999995</v>
      </c>
      <c r="E107" s="101">
        <v>118.058736</v>
      </c>
      <c r="F107" s="334">
        <v>72</v>
      </c>
      <c r="G107" s="101">
        <v>1062.9917359999999</v>
      </c>
      <c r="H107" s="334">
        <v>16.399999999999999</v>
      </c>
      <c r="I107" s="101">
        <v>11502</v>
      </c>
      <c r="J107" s="334">
        <v>37.799999999999997</v>
      </c>
      <c r="K107" s="334">
        <v>2.2170000000000001</v>
      </c>
      <c r="L107" s="101">
        <v>870.77115100000003</v>
      </c>
      <c r="M107" s="334">
        <v>81.917019813971507</v>
      </c>
      <c r="N107" s="101">
        <v>66.953588999999994</v>
      </c>
      <c r="O107" s="101"/>
      <c r="P107" s="3"/>
      <c r="Q107" s="519"/>
    </row>
    <row r="108" spans="1:17" ht="11.25" customHeight="1">
      <c r="A108" s="12"/>
      <c r="B108" s="224"/>
      <c r="C108" s="224" t="s">
        <v>1149</v>
      </c>
      <c r="D108" s="101">
        <v>874.94728799999996</v>
      </c>
      <c r="E108" s="101">
        <v>116.11218100000001</v>
      </c>
      <c r="F108" s="334">
        <v>72.8</v>
      </c>
      <c r="G108" s="101">
        <v>959.51173300000005</v>
      </c>
      <c r="H108" s="334">
        <v>15.4</v>
      </c>
      <c r="I108" s="101">
        <v>10996</v>
      </c>
      <c r="J108" s="334">
        <v>38.299999999999997</v>
      </c>
      <c r="K108" s="334">
        <v>2.1459999999999999</v>
      </c>
      <c r="L108" s="101">
        <v>782.27017899999998</v>
      </c>
      <c r="M108" s="334">
        <v>81.527943025163594</v>
      </c>
      <c r="N108" s="101">
        <v>58.068384999999999</v>
      </c>
      <c r="O108" s="101"/>
      <c r="P108" s="3"/>
      <c r="Q108" s="519"/>
    </row>
    <row r="109" spans="1:17" ht="11.25" customHeight="1">
      <c r="A109" s="12"/>
      <c r="B109" s="224"/>
      <c r="C109" s="224" t="s">
        <v>1150</v>
      </c>
      <c r="D109" s="101">
        <v>86.839974999999995</v>
      </c>
      <c r="E109" s="101">
        <v>1.946555</v>
      </c>
      <c r="F109" s="334">
        <v>20</v>
      </c>
      <c r="G109" s="101">
        <v>87.229286000000002</v>
      </c>
      <c r="H109" s="334">
        <v>23.8</v>
      </c>
      <c r="I109" s="101">
        <v>428</v>
      </c>
      <c r="J109" s="334">
        <v>33.299999999999997</v>
      </c>
      <c r="K109" s="334">
        <v>2.8919999999999999</v>
      </c>
      <c r="L109" s="101">
        <v>73.124155000000002</v>
      </c>
      <c r="M109" s="334">
        <v>83.829821787146102</v>
      </c>
      <c r="N109" s="101">
        <v>6.9248690000000002</v>
      </c>
      <c r="O109" s="101"/>
      <c r="P109" s="3"/>
      <c r="Q109" s="519"/>
    </row>
    <row r="110" spans="1:17" ht="11.25" customHeight="1">
      <c r="A110" s="12"/>
      <c r="B110" s="224"/>
      <c r="C110" s="224" t="s">
        <v>1151</v>
      </c>
      <c r="D110" s="101">
        <v>16.250717000000002</v>
      </c>
      <c r="E110" s="101"/>
      <c r="F110" s="334"/>
      <c r="G110" s="101">
        <v>16.250717000000002</v>
      </c>
      <c r="H110" s="334">
        <v>35.299999999999997</v>
      </c>
      <c r="I110" s="101">
        <v>78</v>
      </c>
      <c r="J110" s="334">
        <v>34</v>
      </c>
      <c r="K110" s="334">
        <v>2.8170000000000002</v>
      </c>
      <c r="L110" s="101">
        <v>15.376817000000001</v>
      </c>
      <c r="M110" s="334">
        <v>94.622391122804004</v>
      </c>
      <c r="N110" s="101">
        <v>1.9603349999999999</v>
      </c>
      <c r="O110" s="101"/>
      <c r="P110" s="3"/>
      <c r="Q110" s="519"/>
    </row>
    <row r="111" spans="1:17" ht="11.25" customHeight="1">
      <c r="A111" s="12"/>
      <c r="B111" s="224"/>
      <c r="C111" s="224" t="s">
        <v>1152</v>
      </c>
      <c r="D111" s="101">
        <v>1250.350719</v>
      </c>
      <c r="E111" s="101">
        <v>173.84043299999999</v>
      </c>
      <c r="F111" s="334">
        <v>78.8</v>
      </c>
      <c r="G111" s="101">
        <v>1387.331216</v>
      </c>
      <c r="H111" s="334">
        <v>100</v>
      </c>
      <c r="I111" s="101">
        <v>12770</v>
      </c>
      <c r="J111" s="334">
        <v>37</v>
      </c>
      <c r="K111" s="334">
        <v>2.0880000000000001</v>
      </c>
      <c r="L111" s="101">
        <v>4668.844564</v>
      </c>
      <c r="M111" s="334">
        <v>336.53423999651397</v>
      </c>
      <c r="N111" s="101">
        <v>146.036924</v>
      </c>
      <c r="O111" s="101">
        <v>-146.036924</v>
      </c>
      <c r="P111" s="3"/>
      <c r="Q111" s="519"/>
    </row>
    <row r="112" spans="1:17" ht="11.25" customHeight="1">
      <c r="A112" s="12"/>
      <c r="B112" s="872" t="s">
        <v>1161</v>
      </c>
      <c r="C112" s="872"/>
      <c r="D112" s="653">
        <v>41776.306516999997</v>
      </c>
      <c r="E112" s="653">
        <v>38986.909596999998</v>
      </c>
      <c r="F112" s="873">
        <v>64.590762493484704</v>
      </c>
      <c r="G112" s="653">
        <v>66958.248699999996</v>
      </c>
      <c r="H112" s="873">
        <v>3.3</v>
      </c>
      <c r="I112" s="653">
        <v>1134969</v>
      </c>
      <c r="J112" s="873">
        <v>32.700000000000003</v>
      </c>
      <c r="K112" s="873">
        <v>2.0129999999999999</v>
      </c>
      <c r="L112" s="653">
        <v>20631.492041000001</v>
      </c>
      <c r="M112" s="873">
        <v>30.812472610264098</v>
      </c>
      <c r="N112" s="653">
        <v>415.39712900000001</v>
      </c>
      <c r="O112" s="653">
        <v>-146.036924</v>
      </c>
      <c r="P112" s="3"/>
    </row>
    <row r="113" spans="1:18" ht="11.25" customHeight="1">
      <c r="A113" s="12"/>
      <c r="B113" s="1554" t="s">
        <v>1162</v>
      </c>
      <c r="C113" s="1554"/>
      <c r="D113" s="674">
        <v>1575397.62778</v>
      </c>
      <c r="E113" s="674">
        <v>637490.29108800006</v>
      </c>
      <c r="F113" s="1553">
        <v>58.623336977830199</v>
      </c>
      <c r="G113" s="674">
        <v>1949115.709326</v>
      </c>
      <c r="H113" s="1553">
        <v>2.2999999999999998</v>
      </c>
      <c r="I113" s="674">
        <v>1604901</v>
      </c>
      <c r="J113" s="1553">
        <v>23.1</v>
      </c>
      <c r="K113" s="1553">
        <v>3.4729999999999999</v>
      </c>
      <c r="L113" s="674">
        <v>636574.837711</v>
      </c>
      <c r="M113" s="1553">
        <v>32.659674059634298</v>
      </c>
      <c r="N113" s="674">
        <v>10372.975243999999</v>
      </c>
      <c r="O113" s="674">
        <v>-5679.5679920000002</v>
      </c>
      <c r="P113" s="3"/>
    </row>
    <row r="114" spans="1:18" ht="11.25" customHeight="1">
      <c r="A114" s="12"/>
      <c r="F114" s="3"/>
      <c r="K114" s="75"/>
    </row>
    <row r="115" spans="1:18" ht="11.25" customHeight="1">
      <c r="A115" s="12"/>
      <c r="D115" s="597"/>
      <c r="E115" s="597"/>
      <c r="F115" s="597"/>
      <c r="G115" s="597"/>
      <c r="H115" s="597"/>
      <c r="I115" s="597"/>
      <c r="J115" s="597"/>
      <c r="K115" s="597"/>
      <c r="L115" s="597"/>
      <c r="M115" s="597"/>
      <c r="N115" s="597"/>
      <c r="O115" s="597"/>
    </row>
    <row r="116" spans="1:18" ht="11.25" customHeight="1">
      <c r="A116" s="12"/>
    </row>
    <row r="117" spans="1:18" ht="11.25" customHeight="1">
      <c r="A117" s="12"/>
      <c r="B117" s="55"/>
    </row>
    <row r="118" spans="1:18" ht="11.25" customHeight="1">
      <c r="C118" s="414"/>
      <c r="D118" s="195"/>
      <c r="E118" s="195"/>
      <c r="F118" s="195"/>
      <c r="G118" s="195"/>
      <c r="H118" s="195"/>
      <c r="I118" s="195"/>
      <c r="J118" s="195"/>
      <c r="K118" s="195"/>
      <c r="L118" s="195"/>
      <c r="M118" s="195"/>
      <c r="N118" s="195"/>
      <c r="O118" s="3"/>
      <c r="P118" s="3"/>
    </row>
    <row r="119" spans="1:18" ht="11.25" customHeight="1">
      <c r="A119" s="16"/>
      <c r="B119" s="827" t="s">
        <v>311</v>
      </c>
      <c r="C119" s="645"/>
      <c r="D119" s="1489" t="s">
        <v>319</v>
      </c>
      <c r="E119" s="1489" t="s">
        <v>321</v>
      </c>
      <c r="F119" s="1489" t="s">
        <v>323</v>
      </c>
      <c r="G119" s="1778" t="s">
        <v>328</v>
      </c>
      <c r="H119" s="1489" t="s">
        <v>335</v>
      </c>
      <c r="I119" s="1489" t="s">
        <v>337</v>
      </c>
      <c r="J119" s="1489" t="s">
        <v>342</v>
      </c>
      <c r="K119" s="1489" t="s">
        <v>348</v>
      </c>
      <c r="L119" s="1489" t="s">
        <v>371</v>
      </c>
      <c r="M119" s="1489" t="s">
        <v>395</v>
      </c>
      <c r="N119" s="1489" t="s">
        <v>918</v>
      </c>
      <c r="O119" s="1489" t="s">
        <v>1024</v>
      </c>
      <c r="P119" s="3"/>
    </row>
    <row r="120" spans="1:18" ht="11.25" customHeight="1">
      <c r="A120" s="16"/>
      <c r="B120" s="270" t="s">
        <v>1106</v>
      </c>
      <c r="C120" s="451"/>
      <c r="F120" s="70"/>
      <c r="G120" s="70"/>
      <c r="I120" s="70"/>
      <c r="K120" s="284" t="s">
        <v>1107</v>
      </c>
      <c r="L120" s="284" t="s">
        <v>1108</v>
      </c>
      <c r="M120" s="284" t="s">
        <v>1109</v>
      </c>
      <c r="N120" s="70"/>
      <c r="O120" s="70"/>
      <c r="P120" s="3"/>
    </row>
    <row r="121" spans="1:18" ht="11.25" customHeight="1">
      <c r="A121" s="16"/>
      <c r="B121" s="451"/>
      <c r="C121" s="451"/>
      <c r="E121" s="284" t="s">
        <v>1110</v>
      </c>
      <c r="H121" s="284" t="s">
        <v>1107</v>
      </c>
      <c r="I121" s="70"/>
      <c r="J121" s="284" t="s">
        <v>1107</v>
      </c>
      <c r="K121" s="284" t="s">
        <v>1111</v>
      </c>
      <c r="L121" s="284" t="s">
        <v>1112</v>
      </c>
      <c r="M121" s="284" t="s">
        <v>1111</v>
      </c>
      <c r="N121" s="70"/>
      <c r="O121" s="70"/>
      <c r="P121" s="3"/>
    </row>
    <row r="122" spans="1:18" ht="11.25" customHeight="1">
      <c r="A122" s="16"/>
      <c r="B122" s="451"/>
      <c r="C122" s="451"/>
      <c r="D122" s="284" t="s">
        <v>1113</v>
      </c>
      <c r="E122" s="284" t="s">
        <v>1114</v>
      </c>
      <c r="F122" s="284" t="s">
        <v>1107</v>
      </c>
      <c r="G122" s="284" t="s">
        <v>1107</v>
      </c>
      <c r="H122" s="284" t="s">
        <v>1111</v>
      </c>
      <c r="J122" s="284" t="s">
        <v>1111</v>
      </c>
      <c r="K122" s="284" t="s">
        <v>1115</v>
      </c>
      <c r="L122" s="284" t="s">
        <v>1116</v>
      </c>
      <c r="M122" s="284" t="s">
        <v>1117</v>
      </c>
      <c r="N122" s="70"/>
      <c r="O122" s="284" t="s">
        <v>1118</v>
      </c>
      <c r="P122" s="3"/>
    </row>
    <row r="123" spans="1:18" ht="11.25" customHeight="1">
      <c r="A123" s="16"/>
      <c r="B123" s="419"/>
      <c r="C123" s="29"/>
      <c r="D123" s="284" t="s">
        <v>1114</v>
      </c>
      <c r="E123" s="284" t="s">
        <v>894</v>
      </c>
      <c r="F123" s="284" t="s">
        <v>1111</v>
      </c>
      <c r="G123" s="284" t="s">
        <v>1119</v>
      </c>
      <c r="H123" s="284" t="s">
        <v>1120</v>
      </c>
      <c r="I123" s="284" t="s">
        <v>1121</v>
      </c>
      <c r="J123" s="284" t="s">
        <v>1122</v>
      </c>
      <c r="K123" s="284" t="s">
        <v>1051</v>
      </c>
      <c r="L123" s="284" t="s">
        <v>1123</v>
      </c>
      <c r="M123" s="284" t="s">
        <v>637</v>
      </c>
      <c r="N123" s="284" t="s">
        <v>1124</v>
      </c>
      <c r="O123" s="284" t="s">
        <v>1125</v>
      </c>
      <c r="P123" s="3"/>
    </row>
    <row r="124" spans="1:18" ht="11.25" customHeight="1">
      <c r="A124" s="27"/>
      <c r="B124" s="471" t="s">
        <v>310</v>
      </c>
      <c r="C124" s="270" t="s">
        <v>1126</v>
      </c>
      <c r="D124" s="284" t="s">
        <v>894</v>
      </c>
      <c r="E124" s="284" t="s">
        <v>1127</v>
      </c>
      <c r="F124" s="284" t="s">
        <v>1128</v>
      </c>
      <c r="G124" s="284" t="s">
        <v>1129</v>
      </c>
      <c r="H124" s="284" t="s">
        <v>1130</v>
      </c>
      <c r="I124" s="284" t="s">
        <v>1131</v>
      </c>
      <c r="J124" s="284" t="s">
        <v>1130</v>
      </c>
      <c r="K124" s="284" t="s">
        <v>1132</v>
      </c>
      <c r="L124" s="284" t="s">
        <v>1133</v>
      </c>
      <c r="M124" s="284" t="s">
        <v>1130</v>
      </c>
      <c r="N124" s="284" t="s">
        <v>637</v>
      </c>
      <c r="O124" s="284" t="s">
        <v>1134</v>
      </c>
      <c r="P124" s="3"/>
    </row>
    <row r="125" spans="1:18" ht="15" customHeight="1">
      <c r="A125" s="12"/>
      <c r="B125" s="1047" t="s">
        <v>1135</v>
      </c>
      <c r="C125" s="555"/>
      <c r="D125" s="548"/>
      <c r="E125" s="548"/>
      <c r="F125" s="548"/>
      <c r="G125" s="548"/>
      <c r="H125" s="556"/>
      <c r="I125" s="548"/>
      <c r="J125" s="548"/>
      <c r="K125" s="548"/>
      <c r="L125" s="548"/>
      <c r="M125" s="548"/>
      <c r="N125" s="548"/>
      <c r="O125" s="557"/>
      <c r="P125" s="3"/>
    </row>
    <row r="126" spans="1:18" ht="11.25" customHeight="1">
      <c r="A126" s="12"/>
      <c r="B126" s="224"/>
      <c r="C126" s="224" t="s">
        <v>1136</v>
      </c>
      <c r="D126" s="101">
        <v>2399.6621180000002</v>
      </c>
      <c r="E126" s="101">
        <v>723.84621300000003</v>
      </c>
      <c r="F126" s="334">
        <v>37.200000000000003</v>
      </c>
      <c r="G126" s="101">
        <v>2668.6918260000002</v>
      </c>
      <c r="H126" s="334">
        <v>0.1</v>
      </c>
      <c r="I126" s="101">
        <v>151</v>
      </c>
      <c r="J126" s="334">
        <v>25.9</v>
      </c>
      <c r="K126" s="222">
        <v>1.5640000000000001</v>
      </c>
      <c r="L126" s="101">
        <v>188.14899</v>
      </c>
      <c r="M126" s="222">
        <v>7.0502329331149998</v>
      </c>
      <c r="N126" s="101">
        <v>0.32989000000000002</v>
      </c>
      <c r="O126" s="37"/>
      <c r="P126" s="3"/>
      <c r="R126" s="587"/>
    </row>
    <row r="127" spans="1:18" ht="11.25" customHeight="1">
      <c r="A127" s="12"/>
      <c r="B127" s="224"/>
      <c r="C127" s="224" t="s">
        <v>1137</v>
      </c>
      <c r="D127" s="101">
        <v>2139.18273</v>
      </c>
      <c r="E127" s="101">
        <v>676.12797399999999</v>
      </c>
      <c r="F127" s="334">
        <v>36.9</v>
      </c>
      <c r="G127" s="101">
        <v>2388.5431239999998</v>
      </c>
      <c r="H127" s="334"/>
      <c r="I127" s="101">
        <v>101</v>
      </c>
      <c r="J127" s="334">
        <v>26.1</v>
      </c>
      <c r="K127" s="222">
        <v>1.6</v>
      </c>
      <c r="L127" s="101">
        <v>148.867728</v>
      </c>
      <c r="M127" s="222">
        <v>6.2325744301696799</v>
      </c>
      <c r="N127" s="101">
        <v>0.233125</v>
      </c>
      <c r="O127" s="37"/>
      <c r="P127" s="3"/>
      <c r="R127" s="587"/>
    </row>
    <row r="128" spans="1:18" ht="11.25" customHeight="1">
      <c r="A128" s="12"/>
      <c r="B128" s="224"/>
      <c r="C128" s="224" t="s">
        <v>1138</v>
      </c>
      <c r="D128" s="101">
        <v>260.47938799999997</v>
      </c>
      <c r="E128" s="101">
        <v>47.718238999999997</v>
      </c>
      <c r="F128" s="334">
        <v>41.2</v>
      </c>
      <c r="G128" s="101">
        <v>280.14870200000001</v>
      </c>
      <c r="H128" s="334">
        <v>0.1</v>
      </c>
      <c r="I128" s="101">
        <v>50</v>
      </c>
      <c r="J128" s="334">
        <v>23.9</v>
      </c>
      <c r="K128" s="222">
        <v>1.2549999999999999</v>
      </c>
      <c r="L128" s="101">
        <v>39.281261999999998</v>
      </c>
      <c r="M128" s="222">
        <v>14.0215755845265</v>
      </c>
      <c r="N128" s="101">
        <v>9.6765000000000004E-2</v>
      </c>
      <c r="O128" s="37"/>
      <c r="R128" s="587"/>
    </row>
    <row r="129" spans="1:19" ht="11.25" customHeight="1">
      <c r="A129" s="12"/>
      <c r="B129" s="224"/>
      <c r="C129" s="224" t="s">
        <v>1139</v>
      </c>
      <c r="D129" s="101">
        <v>970.39212199999997</v>
      </c>
      <c r="E129" s="101">
        <v>377.60519699999998</v>
      </c>
      <c r="F129" s="334">
        <v>43.8</v>
      </c>
      <c r="G129" s="101">
        <v>1135.8950689999999</v>
      </c>
      <c r="H129" s="334">
        <v>0.2</v>
      </c>
      <c r="I129" s="101">
        <v>407</v>
      </c>
      <c r="J129" s="334">
        <v>29.7</v>
      </c>
      <c r="K129" s="585">
        <v>1.6859999999999999</v>
      </c>
      <c r="L129" s="101">
        <v>256.12125900000001</v>
      </c>
      <c r="M129" s="585">
        <v>22.547968204975099</v>
      </c>
      <c r="N129" s="101">
        <v>0.73531000000000002</v>
      </c>
      <c r="O129" s="37"/>
      <c r="R129" s="587"/>
    </row>
    <row r="130" spans="1:19" ht="11.25" customHeight="1">
      <c r="A130" s="12"/>
      <c r="B130" s="224"/>
      <c r="C130" s="224" t="s">
        <v>1140</v>
      </c>
      <c r="D130" s="101">
        <v>45916.693469999998</v>
      </c>
      <c r="E130" s="101">
        <v>8455.6004929999999</v>
      </c>
      <c r="F130" s="334">
        <v>44.6</v>
      </c>
      <c r="G130" s="101">
        <v>49690.021480000003</v>
      </c>
      <c r="H130" s="334">
        <v>0.4</v>
      </c>
      <c r="I130" s="101">
        <v>6887</v>
      </c>
      <c r="J130" s="334">
        <v>25</v>
      </c>
      <c r="K130" s="585">
        <v>2.2759999999999998</v>
      </c>
      <c r="L130" s="101">
        <v>13318.606159999999</v>
      </c>
      <c r="M130" s="585">
        <v>26.8033817722552</v>
      </c>
      <c r="N130" s="101">
        <v>48.655504000000001</v>
      </c>
      <c r="O130" s="37"/>
      <c r="R130" s="587"/>
    </row>
    <row r="131" spans="1:19" ht="11.25" customHeight="1">
      <c r="A131" s="12"/>
      <c r="B131" s="224"/>
      <c r="C131" s="224" t="s">
        <v>1141</v>
      </c>
      <c r="D131" s="101">
        <v>47111.362090000002</v>
      </c>
      <c r="E131" s="101">
        <v>10488.685299999999</v>
      </c>
      <c r="F131" s="334">
        <v>40.9</v>
      </c>
      <c r="G131" s="101">
        <v>51399.869910000001</v>
      </c>
      <c r="H131" s="334">
        <v>0.6</v>
      </c>
      <c r="I131" s="101">
        <v>7581</v>
      </c>
      <c r="J131" s="334">
        <v>28.1</v>
      </c>
      <c r="K131" s="585">
        <v>1.909</v>
      </c>
      <c r="L131" s="101">
        <v>18679.028719999998</v>
      </c>
      <c r="M131" s="585">
        <v>36.340614777248597</v>
      </c>
      <c r="N131" s="101">
        <v>90.323562999999993</v>
      </c>
      <c r="O131" s="37"/>
      <c r="R131" s="587"/>
    </row>
    <row r="132" spans="1:19" ht="11.25" customHeight="1">
      <c r="A132" s="12"/>
      <c r="B132" s="224"/>
      <c r="C132" s="224" t="s">
        <v>1142</v>
      </c>
      <c r="D132" s="101">
        <v>66294.322669999994</v>
      </c>
      <c r="E132" s="101">
        <v>14307.493387</v>
      </c>
      <c r="F132" s="334">
        <v>44.2</v>
      </c>
      <c r="G132" s="101">
        <v>72615.348379999996</v>
      </c>
      <c r="H132" s="334">
        <v>1.3</v>
      </c>
      <c r="I132" s="101">
        <v>15525</v>
      </c>
      <c r="J132" s="334">
        <v>27.7</v>
      </c>
      <c r="K132" s="585">
        <v>2.1339999999999999</v>
      </c>
      <c r="L132" s="101">
        <v>34122.009447999997</v>
      </c>
      <c r="M132" s="585">
        <v>46.9900788321468</v>
      </c>
      <c r="N132" s="101">
        <v>264.228005</v>
      </c>
      <c r="O132" s="37"/>
      <c r="R132" s="587"/>
    </row>
    <row r="133" spans="1:19" ht="11.25" customHeight="1">
      <c r="A133" s="12"/>
      <c r="B133" s="224"/>
      <c r="C133" s="224" t="s">
        <v>1143</v>
      </c>
      <c r="D133" s="101">
        <v>53164.673790000001</v>
      </c>
      <c r="E133" s="101">
        <v>12536.33944</v>
      </c>
      <c r="F133" s="334">
        <v>44.5</v>
      </c>
      <c r="G133" s="101">
        <v>58742.272689999998</v>
      </c>
      <c r="H133" s="334">
        <v>1.2</v>
      </c>
      <c r="I133" s="101">
        <v>12078</v>
      </c>
      <c r="J133" s="334">
        <v>28</v>
      </c>
      <c r="K133" s="585">
        <v>2.0760000000000001</v>
      </c>
      <c r="L133" s="101">
        <v>26814.758099999999</v>
      </c>
      <c r="M133" s="585">
        <v>45.648145487167703</v>
      </c>
      <c r="N133" s="101">
        <v>188.085342</v>
      </c>
      <c r="O133" s="37"/>
      <c r="R133" s="587"/>
    </row>
    <row r="134" spans="1:19" ht="11.25" customHeight="1">
      <c r="A134" s="12"/>
      <c r="B134" s="224"/>
      <c r="C134" s="224" t="s">
        <v>1144</v>
      </c>
      <c r="D134" s="101">
        <v>13129.648880000001</v>
      </c>
      <c r="E134" s="101">
        <v>1771.153947</v>
      </c>
      <c r="F134" s="334">
        <v>42</v>
      </c>
      <c r="G134" s="101">
        <v>13873.07569</v>
      </c>
      <c r="H134" s="334">
        <v>2.1</v>
      </c>
      <c r="I134" s="101">
        <v>3447</v>
      </c>
      <c r="J134" s="334">
        <v>26.3</v>
      </c>
      <c r="K134" s="585">
        <v>2.38</v>
      </c>
      <c r="L134" s="101">
        <v>7307.2513479999998</v>
      </c>
      <c r="M134" s="585">
        <v>52.672179632575798</v>
      </c>
      <c r="N134" s="101">
        <v>76.142662999999999</v>
      </c>
      <c r="O134" s="37"/>
      <c r="R134" s="587"/>
    </row>
    <row r="135" spans="1:19" ht="11.25" customHeight="1">
      <c r="A135" s="12"/>
      <c r="B135" s="224"/>
      <c r="C135" s="224" t="s">
        <v>1145</v>
      </c>
      <c r="D135" s="101">
        <v>23981.505786999998</v>
      </c>
      <c r="E135" s="101">
        <v>4882.240898</v>
      </c>
      <c r="F135" s="334">
        <v>46.7</v>
      </c>
      <c r="G135" s="101">
        <v>26261.611806000001</v>
      </c>
      <c r="H135" s="334">
        <v>3.8</v>
      </c>
      <c r="I135" s="101">
        <v>8346</v>
      </c>
      <c r="J135" s="334">
        <v>26.5</v>
      </c>
      <c r="K135" s="585">
        <v>2.2890000000000001</v>
      </c>
      <c r="L135" s="101">
        <v>15350.274845</v>
      </c>
      <c r="M135" s="585">
        <v>58.451381272389803</v>
      </c>
      <c r="N135" s="101">
        <v>270.317207</v>
      </c>
      <c r="O135" s="37"/>
      <c r="R135" s="587"/>
    </row>
    <row r="136" spans="1:19" ht="11.25" customHeight="1">
      <c r="A136" s="12"/>
      <c r="B136" s="224"/>
      <c r="C136" s="224" t="s">
        <v>1146</v>
      </c>
      <c r="D136" s="101">
        <v>19881.852470000002</v>
      </c>
      <c r="E136" s="101">
        <v>3831.0968459999999</v>
      </c>
      <c r="F136" s="334">
        <v>47.7</v>
      </c>
      <c r="G136" s="101">
        <v>21710.46747</v>
      </c>
      <c r="H136" s="334">
        <v>3.3</v>
      </c>
      <c r="I136" s="101">
        <v>5724</v>
      </c>
      <c r="J136" s="334">
        <v>26.2</v>
      </c>
      <c r="K136" s="585">
        <v>2.2989999999999999</v>
      </c>
      <c r="L136" s="101">
        <v>12142.986440000001</v>
      </c>
      <c r="M136" s="585">
        <v>55.931483081971599</v>
      </c>
      <c r="N136" s="101">
        <v>188.599782</v>
      </c>
      <c r="O136" s="37"/>
      <c r="R136" s="587"/>
    </row>
    <row r="137" spans="1:19" ht="11.25" customHeight="1">
      <c r="A137" s="12"/>
      <c r="B137" s="224"/>
      <c r="C137" s="224" t="s">
        <v>1147</v>
      </c>
      <c r="D137" s="101">
        <v>4099.6533170000002</v>
      </c>
      <c r="E137" s="101">
        <v>1051.1440520000001</v>
      </c>
      <c r="F137" s="334">
        <v>43</v>
      </c>
      <c r="G137" s="101">
        <v>4551.1443360000003</v>
      </c>
      <c r="H137" s="334">
        <v>6.4</v>
      </c>
      <c r="I137" s="101">
        <v>2622</v>
      </c>
      <c r="J137" s="334">
        <v>27.9</v>
      </c>
      <c r="K137" s="585">
        <v>2.2370000000000001</v>
      </c>
      <c r="L137" s="101">
        <v>3207.2884049999998</v>
      </c>
      <c r="M137" s="585">
        <v>70.472131143590204</v>
      </c>
      <c r="N137" s="101">
        <v>81.717425000000006</v>
      </c>
      <c r="O137" s="37"/>
      <c r="R137" s="587"/>
    </row>
    <row r="138" spans="1:19" ht="11.25" customHeight="1">
      <c r="A138" s="12"/>
      <c r="B138" s="224"/>
      <c r="C138" s="224" t="s">
        <v>1148</v>
      </c>
      <c r="D138" s="101">
        <v>1389.8225629999999</v>
      </c>
      <c r="E138" s="101">
        <v>179.347621</v>
      </c>
      <c r="F138" s="334">
        <v>39.299999999999997</v>
      </c>
      <c r="G138" s="101">
        <v>1460.3345549999999</v>
      </c>
      <c r="H138" s="334">
        <v>16.5</v>
      </c>
      <c r="I138" s="101">
        <v>1190</v>
      </c>
      <c r="J138" s="334">
        <v>30.2</v>
      </c>
      <c r="K138" s="585">
        <v>2.2949999999999999</v>
      </c>
      <c r="L138" s="101">
        <v>1480.6200920000001</v>
      </c>
      <c r="M138" s="585">
        <v>101.38910203354099</v>
      </c>
      <c r="N138" s="101">
        <v>75.020135999999994</v>
      </c>
      <c r="O138" s="37"/>
      <c r="R138" s="587"/>
    </row>
    <row r="139" spans="1:19" ht="11.25" customHeight="1">
      <c r="A139" s="12"/>
      <c r="B139" s="224"/>
      <c r="C139" s="224" t="s">
        <v>1149</v>
      </c>
      <c r="D139" s="101">
        <v>1085.1555840000001</v>
      </c>
      <c r="E139" s="101">
        <v>140.17953</v>
      </c>
      <c r="F139" s="334">
        <v>39.700000000000003</v>
      </c>
      <c r="G139" s="101">
        <v>1140.813251</v>
      </c>
      <c r="H139" s="334">
        <v>13.2</v>
      </c>
      <c r="I139" s="101">
        <v>918</v>
      </c>
      <c r="J139" s="334">
        <v>29.4</v>
      </c>
      <c r="K139" s="585">
        <v>2.1640000000000001</v>
      </c>
      <c r="L139" s="101">
        <v>1101.1632159999999</v>
      </c>
      <c r="M139" s="585">
        <v>96.524406166807395</v>
      </c>
      <c r="N139" s="101">
        <v>45.092686</v>
      </c>
      <c r="O139" s="37"/>
      <c r="R139" s="587"/>
    </row>
    <row r="140" spans="1:19" ht="11.25" customHeight="1">
      <c r="A140" s="12"/>
      <c r="B140" s="224"/>
      <c r="C140" s="224" t="s">
        <v>1150</v>
      </c>
      <c r="D140" s="101">
        <v>184.564887</v>
      </c>
      <c r="E140" s="101">
        <v>26.667456999999999</v>
      </c>
      <c r="F140" s="334">
        <v>35.4</v>
      </c>
      <c r="G140" s="101">
        <v>194.00075799999999</v>
      </c>
      <c r="H140" s="334">
        <v>23.1</v>
      </c>
      <c r="I140" s="101">
        <v>181</v>
      </c>
      <c r="J140" s="334">
        <v>32.6</v>
      </c>
      <c r="K140" s="585">
        <v>2.77</v>
      </c>
      <c r="L140" s="101">
        <v>223.38616099999999</v>
      </c>
      <c r="M140" s="585">
        <v>115.147055765627</v>
      </c>
      <c r="N140" s="101">
        <v>14.643731000000001</v>
      </c>
      <c r="O140" s="37"/>
      <c r="R140" s="587"/>
    </row>
    <row r="141" spans="1:19" ht="11.25" customHeight="1">
      <c r="A141" s="12"/>
      <c r="B141" s="224"/>
      <c r="C141" s="224" t="s">
        <v>1151</v>
      </c>
      <c r="D141" s="101">
        <v>120.102092</v>
      </c>
      <c r="E141" s="101">
        <v>12.500634</v>
      </c>
      <c r="F141" s="334">
        <v>43.3</v>
      </c>
      <c r="G141" s="101">
        <v>125.520546</v>
      </c>
      <c r="H141" s="334">
        <v>36.299999999999997</v>
      </c>
      <c r="I141" s="101">
        <v>91</v>
      </c>
      <c r="J141" s="334">
        <v>33.6</v>
      </c>
      <c r="K141" s="585">
        <v>2.75</v>
      </c>
      <c r="L141" s="101">
        <v>156.07071500000001</v>
      </c>
      <c r="M141" s="585">
        <v>124.33877956521999</v>
      </c>
      <c r="N141" s="101">
        <v>15.283719</v>
      </c>
      <c r="O141" s="37"/>
      <c r="R141" s="587"/>
    </row>
    <row r="142" spans="1:19" ht="11.25" customHeight="1">
      <c r="A142" s="12"/>
      <c r="B142" s="224"/>
      <c r="C142" s="224" t="s">
        <v>1152</v>
      </c>
      <c r="D142" s="101">
        <v>3732.5802560000002</v>
      </c>
      <c r="E142" s="101">
        <v>243.59724</v>
      </c>
      <c r="F142" s="334">
        <v>43.6</v>
      </c>
      <c r="G142" s="101">
        <v>3838.7938220000001</v>
      </c>
      <c r="H142" s="334">
        <v>100</v>
      </c>
      <c r="I142" s="101">
        <v>1816</v>
      </c>
      <c r="J142" s="334">
        <v>32.6</v>
      </c>
      <c r="K142" s="585">
        <v>1.9690000000000001</v>
      </c>
      <c r="L142" s="101">
        <v>6503.2098420000002</v>
      </c>
      <c r="M142" s="585">
        <v>169.40763540699501</v>
      </c>
      <c r="N142" s="101">
        <v>1015.23433</v>
      </c>
      <c r="O142" s="1261">
        <v>-1015.23433</v>
      </c>
      <c r="R142" s="587"/>
    </row>
    <row r="143" spans="1:19" ht="11.25" customHeight="1">
      <c r="A143" s="12"/>
      <c r="B143" s="872" t="s">
        <v>1153</v>
      </c>
      <c r="C143" s="872"/>
      <c r="D143" s="653">
        <v>191796.34107600001</v>
      </c>
      <c r="E143" s="653">
        <v>39658.416348999999</v>
      </c>
      <c r="F143" s="873">
        <v>43.557527909205099</v>
      </c>
      <c r="G143" s="653">
        <v>209070.56684799999</v>
      </c>
      <c r="H143" s="873">
        <v>3.1</v>
      </c>
      <c r="I143" s="653">
        <v>41903</v>
      </c>
      <c r="J143" s="873">
        <v>27.1</v>
      </c>
      <c r="K143" s="874">
        <v>2.4816699999999998</v>
      </c>
      <c r="L143" s="653">
        <v>89898.019356000004</v>
      </c>
      <c r="M143" s="874">
        <v>42.998888227704597</v>
      </c>
      <c r="N143" s="653">
        <v>1764.8439450000001</v>
      </c>
      <c r="O143" s="653">
        <v>-1015.23433</v>
      </c>
      <c r="R143" s="587"/>
      <c r="S143" s="587"/>
    </row>
    <row r="144" spans="1:19" ht="15" customHeight="1">
      <c r="A144" s="12"/>
      <c r="B144" s="971" t="s">
        <v>1154</v>
      </c>
      <c r="C144" s="224"/>
      <c r="D144" s="37"/>
      <c r="E144" s="3"/>
      <c r="F144" s="3"/>
      <c r="G144" s="3"/>
      <c r="H144" s="983"/>
      <c r="I144" s="984"/>
      <c r="J144" s="985"/>
      <c r="K144" s="986"/>
      <c r="L144" s="3"/>
      <c r="M144" s="72"/>
      <c r="O144" s="2"/>
    </row>
    <row r="145" spans="1:15" ht="11.25" customHeight="1">
      <c r="A145" s="12"/>
      <c r="B145" s="224"/>
      <c r="C145" s="224" t="s">
        <v>1136</v>
      </c>
      <c r="D145" s="101">
        <v>47288.495239999997</v>
      </c>
      <c r="E145" s="101">
        <v>117086.36431999999</v>
      </c>
      <c r="F145" s="334">
        <v>48.3</v>
      </c>
      <c r="G145" s="101">
        <v>103828.19596</v>
      </c>
      <c r="H145" s="334">
        <v>0.1</v>
      </c>
      <c r="I145" s="101">
        <v>1600</v>
      </c>
      <c r="J145" s="334">
        <v>27.7</v>
      </c>
      <c r="K145" s="334">
        <v>2.4900000000000002</v>
      </c>
      <c r="L145" s="101">
        <v>17274.185049</v>
      </c>
      <c r="M145" s="334">
        <v>16.6372774652224</v>
      </c>
      <c r="N145" s="101">
        <v>24.414183000000001</v>
      </c>
      <c r="O145" s="101"/>
    </row>
    <row r="146" spans="1:15" ht="11.25" customHeight="1">
      <c r="A146" s="12"/>
      <c r="B146" s="224"/>
      <c r="C146" s="224" t="s">
        <v>1137</v>
      </c>
      <c r="D146" s="101">
        <v>25487.46975</v>
      </c>
      <c r="E146" s="101">
        <v>74584.738440000001</v>
      </c>
      <c r="F146" s="334">
        <v>45.3</v>
      </c>
      <c r="G146" s="101">
        <v>59238.968079999999</v>
      </c>
      <c r="H146" s="334">
        <v>0.1</v>
      </c>
      <c r="I146" s="101">
        <v>251</v>
      </c>
      <c r="J146" s="334">
        <v>29.6</v>
      </c>
      <c r="K146" s="334">
        <v>2.4289999999999998</v>
      </c>
      <c r="L146" s="101">
        <v>8190.8932709999999</v>
      </c>
      <c r="M146" s="334">
        <v>13.8268669027767</v>
      </c>
      <c r="N146" s="101">
        <v>9.6951649999999994</v>
      </c>
      <c r="O146" s="101"/>
    </row>
    <row r="147" spans="1:15" ht="11.25" customHeight="1">
      <c r="A147" s="12"/>
      <c r="B147" s="224"/>
      <c r="C147" s="224" t="s">
        <v>1138</v>
      </c>
      <c r="D147" s="101">
        <v>21801.02549</v>
      </c>
      <c r="E147" s="101">
        <v>42501.62588</v>
      </c>
      <c r="F147" s="334">
        <v>53.6</v>
      </c>
      <c r="G147" s="101">
        <v>44589.227879999999</v>
      </c>
      <c r="H147" s="334">
        <v>0.1</v>
      </c>
      <c r="I147" s="101">
        <v>1349</v>
      </c>
      <c r="J147" s="334">
        <v>25.3</v>
      </c>
      <c r="K147" s="334">
        <v>2.5710000000000002</v>
      </c>
      <c r="L147" s="101">
        <v>9083.2917780000007</v>
      </c>
      <c r="M147" s="334">
        <v>20.371045227437602</v>
      </c>
      <c r="N147" s="101">
        <v>14.719018</v>
      </c>
      <c r="O147" s="101"/>
    </row>
    <row r="148" spans="1:15" ht="11.25" customHeight="1">
      <c r="A148" s="12"/>
      <c r="B148" s="224"/>
      <c r="C148" s="224" t="s">
        <v>1139</v>
      </c>
      <c r="D148" s="101">
        <v>44877.418149999998</v>
      </c>
      <c r="E148" s="101">
        <v>59076.305390000001</v>
      </c>
      <c r="F148" s="334">
        <v>49.9</v>
      </c>
      <c r="G148" s="101">
        <v>74362.767399999997</v>
      </c>
      <c r="H148" s="334">
        <v>0.2</v>
      </c>
      <c r="I148" s="101">
        <v>904</v>
      </c>
      <c r="J148" s="334">
        <v>23.2</v>
      </c>
      <c r="K148" s="334">
        <v>2.6539999999999999</v>
      </c>
      <c r="L148" s="101">
        <v>17019.332279999999</v>
      </c>
      <c r="M148" s="334">
        <v>22.8869000913487</v>
      </c>
      <c r="N148" s="101">
        <v>34.632500999999998</v>
      </c>
      <c r="O148" s="101"/>
    </row>
    <row r="149" spans="1:15" ht="11.25" customHeight="1">
      <c r="A149" s="12"/>
      <c r="B149" s="224"/>
      <c r="C149" s="224" t="s">
        <v>1140</v>
      </c>
      <c r="D149" s="101">
        <v>95941.299629999994</v>
      </c>
      <c r="E149" s="101">
        <v>64736.497150000003</v>
      </c>
      <c r="F149" s="334">
        <v>48.9</v>
      </c>
      <c r="G149" s="101">
        <v>127584.4549</v>
      </c>
      <c r="H149" s="334">
        <v>0.3</v>
      </c>
      <c r="I149" s="101">
        <v>2342</v>
      </c>
      <c r="J149" s="334">
        <v>23.7</v>
      </c>
      <c r="K149" s="334">
        <v>2.3420000000000001</v>
      </c>
      <c r="L149" s="101">
        <v>38210.702899999997</v>
      </c>
      <c r="M149" s="334">
        <v>29.949340560297401</v>
      </c>
      <c r="N149" s="101">
        <v>105.896748</v>
      </c>
      <c r="O149" s="101"/>
    </row>
    <row r="150" spans="1:15" ht="11.25" customHeight="1">
      <c r="A150" s="12"/>
      <c r="B150" s="224"/>
      <c r="C150" s="224" t="s">
        <v>1141</v>
      </c>
      <c r="D150" s="101">
        <v>99674.895799999998</v>
      </c>
      <c r="E150" s="101">
        <v>34144.109360000002</v>
      </c>
      <c r="F150" s="334">
        <v>50</v>
      </c>
      <c r="G150" s="101">
        <v>116745.95789999999</v>
      </c>
      <c r="H150" s="334">
        <v>0.6</v>
      </c>
      <c r="I150" s="101">
        <v>1529</v>
      </c>
      <c r="J150" s="334">
        <v>25.7</v>
      </c>
      <c r="K150" s="334">
        <v>2.008</v>
      </c>
      <c r="L150" s="101">
        <v>46450.651729999998</v>
      </c>
      <c r="M150" s="334">
        <v>39.787802991678603</v>
      </c>
      <c r="N150" s="101">
        <v>189.529875</v>
      </c>
      <c r="O150" s="101"/>
    </row>
    <row r="151" spans="1:15" ht="11.25" customHeight="1">
      <c r="A151" s="12"/>
      <c r="B151" s="224"/>
      <c r="C151" s="224" t="s">
        <v>1142</v>
      </c>
      <c r="D151" s="101">
        <v>182803.77108000001</v>
      </c>
      <c r="E151" s="101">
        <v>87097.332750000001</v>
      </c>
      <c r="F151" s="334">
        <v>46.4</v>
      </c>
      <c r="G151" s="101">
        <v>223182.63208000001</v>
      </c>
      <c r="H151" s="334">
        <v>1.3</v>
      </c>
      <c r="I151" s="101">
        <v>4410</v>
      </c>
      <c r="J151" s="334">
        <v>23.7</v>
      </c>
      <c r="K151" s="334">
        <v>2.222</v>
      </c>
      <c r="L151" s="101">
        <v>110062.66353000001</v>
      </c>
      <c r="M151" s="334">
        <v>49.315066546283902</v>
      </c>
      <c r="N151" s="101">
        <v>675.27900899999997</v>
      </c>
      <c r="O151" s="101"/>
    </row>
    <row r="152" spans="1:15" ht="11.25" customHeight="1">
      <c r="A152" s="12"/>
      <c r="B152" s="224"/>
      <c r="C152" s="224" t="s">
        <v>1143</v>
      </c>
      <c r="D152" s="101">
        <v>147271.57949999999</v>
      </c>
      <c r="E152" s="101">
        <v>75238.512640000001</v>
      </c>
      <c r="F152" s="334">
        <v>45.9</v>
      </c>
      <c r="G152" s="101">
        <v>181830.95809999999</v>
      </c>
      <c r="H152" s="334">
        <v>1.1000000000000001</v>
      </c>
      <c r="I152" s="101">
        <v>3405</v>
      </c>
      <c r="J152" s="334">
        <v>23.8</v>
      </c>
      <c r="K152" s="334">
        <v>2.2559999999999998</v>
      </c>
      <c r="L152" s="101">
        <v>86951.002280000001</v>
      </c>
      <c r="M152" s="334">
        <v>47.819690985833297</v>
      </c>
      <c r="N152" s="101">
        <v>481.77550100000002</v>
      </c>
      <c r="O152" s="101"/>
    </row>
    <row r="153" spans="1:15" ht="11.25" customHeight="1">
      <c r="A153" s="12"/>
      <c r="B153" s="224"/>
      <c r="C153" s="224" t="s">
        <v>1144</v>
      </c>
      <c r="D153" s="101">
        <v>35532.191579999999</v>
      </c>
      <c r="E153" s="101">
        <v>11858.820110000001</v>
      </c>
      <c r="F153" s="334">
        <v>49.1</v>
      </c>
      <c r="G153" s="101">
        <v>41351.67398</v>
      </c>
      <c r="H153" s="334">
        <v>2</v>
      </c>
      <c r="I153" s="101">
        <v>1005</v>
      </c>
      <c r="J153" s="334">
        <v>22.9</v>
      </c>
      <c r="K153" s="334">
        <v>2.0720000000000001</v>
      </c>
      <c r="L153" s="101">
        <v>23111.661250000001</v>
      </c>
      <c r="M153" s="334">
        <v>55.890509441475302</v>
      </c>
      <c r="N153" s="101">
        <v>193.50350800000001</v>
      </c>
      <c r="O153" s="101"/>
    </row>
    <row r="154" spans="1:15" ht="11.25" customHeight="1">
      <c r="A154" s="12"/>
      <c r="B154" s="224"/>
      <c r="C154" s="224" t="s">
        <v>1145</v>
      </c>
      <c r="D154" s="101">
        <v>44685.049579999999</v>
      </c>
      <c r="E154" s="101">
        <v>30991.41777</v>
      </c>
      <c r="F154" s="334">
        <v>48.7</v>
      </c>
      <c r="G154" s="101">
        <v>59793.29623</v>
      </c>
      <c r="H154" s="334">
        <v>4.2</v>
      </c>
      <c r="I154" s="101">
        <v>3190</v>
      </c>
      <c r="J154" s="334">
        <v>25.2</v>
      </c>
      <c r="K154" s="334">
        <v>2.37</v>
      </c>
      <c r="L154" s="101">
        <v>44973.980900000002</v>
      </c>
      <c r="M154" s="334">
        <v>75.215757845166706</v>
      </c>
      <c r="N154" s="101">
        <v>613.383554</v>
      </c>
      <c r="O154" s="101"/>
    </row>
    <row r="155" spans="1:15" ht="11.25" customHeight="1">
      <c r="A155" s="12"/>
      <c r="B155" s="224"/>
      <c r="C155" s="224" t="s">
        <v>1146</v>
      </c>
      <c r="D155" s="101">
        <v>32719.044300000001</v>
      </c>
      <c r="E155" s="101">
        <v>20628.595659999999</v>
      </c>
      <c r="F155" s="334">
        <v>47.5</v>
      </c>
      <c r="G155" s="101">
        <v>42512.791299999997</v>
      </c>
      <c r="H155" s="334">
        <v>3.4</v>
      </c>
      <c r="I155" s="101">
        <v>2067</v>
      </c>
      <c r="J155" s="334">
        <v>26.6</v>
      </c>
      <c r="K155" s="334">
        <v>2.3809999999999998</v>
      </c>
      <c r="L155" s="101">
        <v>32349.014940000001</v>
      </c>
      <c r="M155" s="334">
        <v>76.092427598373206</v>
      </c>
      <c r="N155" s="101">
        <v>384.16383400000001</v>
      </c>
      <c r="O155" s="101"/>
    </row>
    <row r="156" spans="1:15" ht="11.25" customHeight="1">
      <c r="A156" s="12"/>
      <c r="B156" s="224"/>
      <c r="C156" s="224" t="s">
        <v>1147</v>
      </c>
      <c r="D156" s="101">
        <v>11966.005279999999</v>
      </c>
      <c r="E156" s="101">
        <v>10362.822109999999</v>
      </c>
      <c r="F156" s="334">
        <v>51.3</v>
      </c>
      <c r="G156" s="101">
        <v>17280.504929999999</v>
      </c>
      <c r="H156" s="334">
        <v>6</v>
      </c>
      <c r="I156" s="101">
        <v>1123</v>
      </c>
      <c r="J156" s="334">
        <v>21.6</v>
      </c>
      <c r="K156" s="334">
        <v>2.3420000000000001</v>
      </c>
      <c r="L156" s="101">
        <v>12624.96596</v>
      </c>
      <c r="M156" s="334">
        <v>73.059010782041995</v>
      </c>
      <c r="N156" s="101">
        <v>229.21972</v>
      </c>
      <c r="O156" s="101"/>
    </row>
    <row r="157" spans="1:15" ht="11.25" customHeight="1">
      <c r="A157" s="12"/>
      <c r="B157" s="224"/>
      <c r="C157" s="224" t="s">
        <v>1148</v>
      </c>
      <c r="D157" s="101">
        <v>11020.621477000001</v>
      </c>
      <c r="E157" s="101">
        <v>9808.4976389999993</v>
      </c>
      <c r="F157" s="334">
        <v>66</v>
      </c>
      <c r="G157" s="101">
        <v>17490.607695999999</v>
      </c>
      <c r="H157" s="334">
        <v>12.8</v>
      </c>
      <c r="I157" s="101">
        <v>656</v>
      </c>
      <c r="J157" s="334">
        <v>20.399999999999999</v>
      </c>
      <c r="K157" s="334">
        <v>2.38</v>
      </c>
      <c r="L157" s="101">
        <v>17138.758333999998</v>
      </c>
      <c r="M157" s="334">
        <v>97.988352559754304</v>
      </c>
      <c r="N157" s="101">
        <v>469.67868800000002</v>
      </c>
      <c r="O157" s="101"/>
    </row>
    <row r="158" spans="1:15" ht="11.25" customHeight="1">
      <c r="A158" s="12"/>
      <c r="B158" s="224"/>
      <c r="C158" s="224" t="s">
        <v>1149</v>
      </c>
      <c r="D158" s="101">
        <v>10994.96819</v>
      </c>
      <c r="E158" s="101">
        <v>9760.1276259999995</v>
      </c>
      <c r="F158" s="334">
        <v>66.2</v>
      </c>
      <c r="G158" s="101">
        <v>17454.040690000002</v>
      </c>
      <c r="H158" s="334">
        <v>12.8</v>
      </c>
      <c r="I158" s="101">
        <v>534</v>
      </c>
      <c r="J158" s="334">
        <v>20.399999999999999</v>
      </c>
      <c r="K158" s="334">
        <v>2.3820000000000001</v>
      </c>
      <c r="L158" s="101">
        <v>17106.876489999999</v>
      </c>
      <c r="M158" s="334">
        <v>98.010980917450794</v>
      </c>
      <c r="N158" s="101">
        <v>467.20608299999998</v>
      </c>
      <c r="O158" s="101"/>
    </row>
    <row r="159" spans="1:15" ht="11.25" customHeight="1">
      <c r="A159" s="12"/>
      <c r="B159" s="224"/>
      <c r="C159" s="224" t="s">
        <v>1150</v>
      </c>
      <c r="D159" s="101">
        <v>13.939743999999999</v>
      </c>
      <c r="E159" s="101">
        <v>48.370013</v>
      </c>
      <c r="F159" s="334">
        <v>22.6</v>
      </c>
      <c r="G159" s="101">
        <v>24.853463000000001</v>
      </c>
      <c r="H159" s="334">
        <v>25.2</v>
      </c>
      <c r="I159" s="101">
        <v>116</v>
      </c>
      <c r="J159" s="334">
        <v>25.3</v>
      </c>
      <c r="K159" s="334">
        <v>1.649</v>
      </c>
      <c r="L159" s="101">
        <v>22.137771000000001</v>
      </c>
      <c r="M159" s="334">
        <v>89.0731846906003</v>
      </c>
      <c r="N159" s="101">
        <v>1.560014</v>
      </c>
      <c r="O159" s="101"/>
    </row>
    <row r="160" spans="1:15" ht="11.25" customHeight="1">
      <c r="A160" s="12"/>
      <c r="B160" s="224"/>
      <c r="C160" s="224" t="s">
        <v>1151</v>
      </c>
      <c r="D160" s="101">
        <v>11.713543</v>
      </c>
      <c r="E160" s="101"/>
      <c r="F160" s="334"/>
      <c r="G160" s="101">
        <v>11.713543</v>
      </c>
      <c r="H160" s="334">
        <v>32.6</v>
      </c>
      <c r="I160" s="101">
        <v>6</v>
      </c>
      <c r="J160" s="334">
        <v>23.9</v>
      </c>
      <c r="K160" s="334">
        <v>1.026</v>
      </c>
      <c r="L160" s="101">
        <v>9.7440730000000002</v>
      </c>
      <c r="M160" s="334">
        <v>83.186385195324803</v>
      </c>
      <c r="N160" s="101">
        <v>0.91259100000000004</v>
      </c>
      <c r="O160" s="101"/>
    </row>
    <row r="161" spans="1:15" ht="11.25" customHeight="1">
      <c r="A161" s="12"/>
      <c r="B161" s="224"/>
      <c r="C161" s="224" t="s">
        <v>1152</v>
      </c>
      <c r="D161" s="101">
        <v>14511.362649999999</v>
      </c>
      <c r="E161" s="101">
        <v>1675.8325970000001</v>
      </c>
      <c r="F161" s="334">
        <v>82.8</v>
      </c>
      <c r="G161" s="101">
        <v>15898.71413</v>
      </c>
      <c r="H161" s="334">
        <v>100</v>
      </c>
      <c r="I161" s="101">
        <v>889</v>
      </c>
      <c r="J161" s="334">
        <v>31.4</v>
      </c>
      <c r="K161" s="334">
        <v>1.641</v>
      </c>
      <c r="L161" s="101">
        <v>29799.144639999999</v>
      </c>
      <c r="M161" s="334">
        <v>187.43116201939</v>
      </c>
      <c r="N161" s="101">
        <v>3787.4664170000001</v>
      </c>
      <c r="O161" s="101">
        <v>-3787.4664170000001</v>
      </c>
    </row>
    <row r="162" spans="1:15" ht="11.25" customHeight="1">
      <c r="A162" s="12"/>
      <c r="B162" s="872" t="s">
        <v>1155</v>
      </c>
      <c r="C162" s="872"/>
      <c r="D162" s="653">
        <v>540802.91360700002</v>
      </c>
      <c r="E162" s="653">
        <v>404616.35697600001</v>
      </c>
      <c r="F162" s="873">
        <v>48.9559330148385</v>
      </c>
      <c r="G162" s="653">
        <v>738886.62629599997</v>
      </c>
      <c r="H162" s="873">
        <v>3.3</v>
      </c>
      <c r="I162" s="653">
        <v>15520</v>
      </c>
      <c r="J162" s="873">
        <v>24.9</v>
      </c>
      <c r="K162" s="873">
        <v>2.22641</v>
      </c>
      <c r="L162" s="653">
        <v>320929.41936300002</v>
      </c>
      <c r="M162" s="873">
        <v>43.434189758150403</v>
      </c>
      <c r="N162" s="653">
        <v>5900.2809749999997</v>
      </c>
      <c r="O162" s="653">
        <v>-3787.4664170000001</v>
      </c>
    </row>
    <row r="163" spans="1:15" ht="15" customHeight="1">
      <c r="A163" s="12"/>
      <c r="B163" s="971" t="s">
        <v>1156</v>
      </c>
      <c r="C163" s="224"/>
      <c r="E163" s="3"/>
      <c r="F163" s="3"/>
      <c r="G163" s="3"/>
      <c r="H163" s="983"/>
      <c r="I163" s="3"/>
      <c r="J163" s="985"/>
      <c r="K163" s="987"/>
      <c r="L163" s="3"/>
      <c r="M163" s="72"/>
      <c r="O163" s="2"/>
    </row>
    <row r="164" spans="1:15" ht="11.25" customHeight="1">
      <c r="A164" s="12"/>
      <c r="B164" s="224"/>
      <c r="C164" s="224" t="s">
        <v>1136</v>
      </c>
      <c r="D164" s="101">
        <v>360.62737299999998</v>
      </c>
      <c r="E164" s="101">
        <v>1.9330449999999999</v>
      </c>
      <c r="F164" s="334">
        <v>50</v>
      </c>
      <c r="G164" s="101">
        <v>361.59389599999997</v>
      </c>
      <c r="H164" s="334">
        <v>0.1</v>
      </c>
      <c r="I164" s="101">
        <v>4</v>
      </c>
      <c r="J164" s="334">
        <v>34.6</v>
      </c>
      <c r="K164" s="334">
        <v>3.331</v>
      </c>
      <c r="L164" s="101">
        <v>106.41122900000001</v>
      </c>
      <c r="M164" s="334">
        <v>29.4283808928014</v>
      </c>
      <c r="N164" s="101">
        <v>0.133326</v>
      </c>
      <c r="O164" s="101"/>
    </row>
    <row r="165" spans="1:15" ht="11.25" customHeight="1">
      <c r="A165" s="12"/>
      <c r="B165" s="224"/>
      <c r="C165" s="224" t="s">
        <v>1137</v>
      </c>
      <c r="D165" s="101">
        <v>181.342164</v>
      </c>
      <c r="E165" s="101">
        <v>1.9330449999999999</v>
      </c>
      <c r="F165" s="334">
        <v>50</v>
      </c>
      <c r="G165" s="101">
        <v>182.30868699999999</v>
      </c>
      <c r="H165" s="334">
        <v>0.1</v>
      </c>
      <c r="I165" s="101">
        <v>3</v>
      </c>
      <c r="J165" s="334">
        <v>22.9</v>
      </c>
      <c r="K165" s="334">
        <v>2.113</v>
      </c>
      <c r="L165" s="101">
        <v>19.213298000000002</v>
      </c>
      <c r="M165" s="334">
        <v>10.5388823298365</v>
      </c>
      <c r="N165" s="101">
        <v>2.4971E-2</v>
      </c>
      <c r="O165" s="101"/>
    </row>
    <row r="166" spans="1:15" ht="11.25" customHeight="1">
      <c r="A166" s="12"/>
      <c r="B166" s="224"/>
      <c r="C166" s="224" t="s">
        <v>1138</v>
      </c>
      <c r="D166" s="101">
        <v>179.28520900000001</v>
      </c>
      <c r="E166" s="101"/>
      <c r="F166" s="334"/>
      <c r="G166" s="101">
        <v>179.28520900000001</v>
      </c>
      <c r="H166" s="334">
        <v>0.1</v>
      </c>
      <c r="I166" s="101">
        <v>1</v>
      </c>
      <c r="J166" s="334">
        <v>46.5</v>
      </c>
      <c r="K166" s="334">
        <v>4.57</v>
      </c>
      <c r="L166" s="101">
        <v>87.197930999999997</v>
      </c>
      <c r="M166" s="334">
        <v>48.6364332486569</v>
      </c>
      <c r="N166" s="101">
        <v>0.10835500000000001</v>
      </c>
      <c r="O166" s="101"/>
    </row>
    <row r="167" spans="1:15" ht="11.25" customHeight="1">
      <c r="A167" s="12"/>
      <c r="B167" s="224"/>
      <c r="C167" s="224" t="s">
        <v>1139</v>
      </c>
      <c r="D167" s="101">
        <v>513.22148000000004</v>
      </c>
      <c r="E167" s="101">
        <v>105.160572</v>
      </c>
      <c r="F167" s="334">
        <v>60</v>
      </c>
      <c r="G167" s="101">
        <v>576.31782299999998</v>
      </c>
      <c r="H167" s="334">
        <v>0.2</v>
      </c>
      <c r="I167" s="101">
        <v>4</v>
      </c>
      <c r="J167" s="334">
        <v>22.9</v>
      </c>
      <c r="K167" s="334">
        <v>2.1120000000000001</v>
      </c>
      <c r="L167" s="101">
        <v>115.017292</v>
      </c>
      <c r="M167" s="334">
        <v>19.957267918816399</v>
      </c>
      <c r="N167" s="101">
        <v>0.259905</v>
      </c>
      <c r="O167" s="101"/>
    </row>
    <row r="168" spans="1:15" ht="11.25" customHeight="1">
      <c r="A168" s="12"/>
      <c r="B168" s="224"/>
      <c r="C168" s="224" t="s">
        <v>1140</v>
      </c>
      <c r="D168" s="101">
        <v>1027.248652</v>
      </c>
      <c r="E168" s="101">
        <v>156.76472899999999</v>
      </c>
      <c r="F168" s="334">
        <v>47.9</v>
      </c>
      <c r="G168" s="101">
        <v>1102.36366</v>
      </c>
      <c r="H168" s="334">
        <v>0.4</v>
      </c>
      <c r="I168" s="101">
        <v>25</v>
      </c>
      <c r="J168" s="334">
        <v>27.4</v>
      </c>
      <c r="K168" s="334">
        <v>2.11</v>
      </c>
      <c r="L168" s="101">
        <v>335.45236</v>
      </c>
      <c r="M168" s="334">
        <v>30.4302810562533</v>
      </c>
      <c r="N168" s="101">
        <v>1.1348590000000001</v>
      </c>
      <c r="O168" s="101"/>
    </row>
    <row r="169" spans="1:15" ht="11.25" customHeight="1">
      <c r="A169" s="12"/>
      <c r="B169" s="224"/>
      <c r="C169" s="224" t="s">
        <v>1141</v>
      </c>
      <c r="D169" s="101">
        <v>1635.0277000000001</v>
      </c>
      <c r="E169" s="101">
        <v>174.21963099999999</v>
      </c>
      <c r="F169" s="334">
        <v>38</v>
      </c>
      <c r="G169" s="101">
        <v>1701.21486</v>
      </c>
      <c r="H169" s="334">
        <v>0.6</v>
      </c>
      <c r="I169" s="101">
        <v>28</v>
      </c>
      <c r="J169" s="334">
        <v>25.2</v>
      </c>
      <c r="K169" s="334">
        <v>1.76</v>
      </c>
      <c r="L169" s="101">
        <v>586.87733300000002</v>
      </c>
      <c r="M169" s="334">
        <v>34.497543302672497</v>
      </c>
      <c r="N169" s="101">
        <v>2.7864550000000001</v>
      </c>
      <c r="O169" s="101"/>
    </row>
    <row r="170" spans="1:15" ht="11.25" customHeight="1">
      <c r="A170" s="12"/>
      <c r="B170" s="224"/>
      <c r="C170" s="224" t="s">
        <v>1142</v>
      </c>
      <c r="D170" s="101">
        <v>1400.0839020000001</v>
      </c>
      <c r="E170" s="101">
        <v>202.89444</v>
      </c>
      <c r="F170" s="334">
        <v>47.6</v>
      </c>
      <c r="G170" s="101">
        <v>1496.679142</v>
      </c>
      <c r="H170" s="334">
        <v>1.1000000000000001</v>
      </c>
      <c r="I170" s="101">
        <v>47</v>
      </c>
      <c r="J170" s="334">
        <v>25.3</v>
      </c>
      <c r="K170" s="334">
        <v>2.54</v>
      </c>
      <c r="L170" s="101">
        <v>673.49132599999996</v>
      </c>
      <c r="M170" s="334">
        <v>44.999045359850399</v>
      </c>
      <c r="N170" s="101">
        <v>4.0152570000000001</v>
      </c>
      <c r="O170" s="101"/>
    </row>
    <row r="171" spans="1:15" ht="11.25" customHeight="1">
      <c r="A171" s="12"/>
      <c r="B171" s="224"/>
      <c r="C171" s="224" t="s">
        <v>1143</v>
      </c>
      <c r="D171" s="101">
        <v>1392.3769830000001</v>
      </c>
      <c r="E171" s="101">
        <v>200.39444</v>
      </c>
      <c r="F171" s="334">
        <v>47.6</v>
      </c>
      <c r="G171" s="101">
        <v>1487.8336730000001</v>
      </c>
      <c r="H171" s="334">
        <v>1.1000000000000001</v>
      </c>
      <c r="I171" s="101">
        <v>43</v>
      </c>
      <c r="J171" s="334">
        <v>25.4</v>
      </c>
      <c r="K171" s="334">
        <v>2.528</v>
      </c>
      <c r="L171" s="101">
        <v>669.20628999999997</v>
      </c>
      <c r="M171" s="334">
        <v>44.978568649454097</v>
      </c>
      <c r="N171" s="101">
        <v>3.9754399999999999</v>
      </c>
      <c r="O171" s="101"/>
    </row>
    <row r="172" spans="1:15" ht="11.25" customHeight="1">
      <c r="A172" s="12"/>
      <c r="B172" s="224"/>
      <c r="C172" s="224" t="s">
        <v>1144</v>
      </c>
      <c r="D172" s="101">
        <v>7.7069190000000001</v>
      </c>
      <c r="E172" s="101">
        <v>2.5</v>
      </c>
      <c r="F172" s="334">
        <v>45.5</v>
      </c>
      <c r="G172" s="101">
        <v>8.8454689999999996</v>
      </c>
      <c r="H172" s="334">
        <v>1.9</v>
      </c>
      <c r="I172" s="101">
        <v>4</v>
      </c>
      <c r="J172" s="334">
        <v>23.3</v>
      </c>
      <c r="K172" s="334">
        <v>4.4139999999999997</v>
      </c>
      <c r="L172" s="101">
        <v>4.2850359999999998</v>
      </c>
      <c r="M172" s="334">
        <v>48.4432877442677</v>
      </c>
      <c r="N172" s="101">
        <v>3.9816999999999998E-2</v>
      </c>
      <c r="O172" s="101"/>
    </row>
    <row r="173" spans="1:15" ht="11.25" customHeight="1">
      <c r="A173" s="12"/>
      <c r="B173" s="224"/>
      <c r="C173" s="224" t="s">
        <v>1145</v>
      </c>
      <c r="D173" s="101">
        <v>296.04171100000002</v>
      </c>
      <c r="E173" s="101">
        <v>10.553754</v>
      </c>
      <c r="F173" s="334">
        <v>34.6</v>
      </c>
      <c r="G173" s="101">
        <v>299.68932999999998</v>
      </c>
      <c r="H173" s="334">
        <v>4.5999999999999996</v>
      </c>
      <c r="I173" s="101">
        <v>19</v>
      </c>
      <c r="J173" s="334">
        <v>23</v>
      </c>
      <c r="K173" s="334">
        <v>1.3280000000000001</v>
      </c>
      <c r="L173" s="101">
        <v>154.28234399999999</v>
      </c>
      <c r="M173" s="334">
        <v>51.480759758780898</v>
      </c>
      <c r="N173" s="101">
        <v>3.3589850000000001</v>
      </c>
      <c r="O173" s="101"/>
    </row>
    <row r="174" spans="1:15" ht="11.25" customHeight="1">
      <c r="A174" s="12"/>
      <c r="B174" s="224"/>
      <c r="C174" s="224" t="s">
        <v>1146</v>
      </c>
      <c r="D174" s="101">
        <v>169.825682</v>
      </c>
      <c r="E174" s="101">
        <v>10.553754</v>
      </c>
      <c r="F174" s="334">
        <v>34.6</v>
      </c>
      <c r="G174" s="101">
        <v>173.47330099999999</v>
      </c>
      <c r="H174" s="334">
        <v>3.2</v>
      </c>
      <c r="I174" s="101">
        <v>15</v>
      </c>
      <c r="J174" s="334">
        <v>19.899999999999999</v>
      </c>
      <c r="K174" s="334">
        <v>1.5449999999999999</v>
      </c>
      <c r="L174" s="101">
        <v>64.938006000000001</v>
      </c>
      <c r="M174" s="334">
        <v>37.434006054914498</v>
      </c>
      <c r="N174" s="101">
        <v>1.111102</v>
      </c>
      <c r="O174" s="101"/>
    </row>
    <row r="175" spans="1:15" ht="11.25" customHeight="1">
      <c r="A175" s="12"/>
      <c r="B175" s="224"/>
      <c r="C175" s="224" t="s">
        <v>1147</v>
      </c>
      <c r="D175" s="101">
        <v>126.21602900000001</v>
      </c>
      <c r="E175" s="101"/>
      <c r="F175" s="334"/>
      <c r="G175" s="101">
        <v>126.21602900000001</v>
      </c>
      <c r="H175" s="334">
        <v>6.5</v>
      </c>
      <c r="I175" s="101">
        <v>4</v>
      </c>
      <c r="J175" s="334">
        <v>27.4</v>
      </c>
      <c r="K175" s="334">
        <v>1.0289999999999999</v>
      </c>
      <c r="L175" s="101">
        <v>89.344337999999993</v>
      </c>
      <c r="M175" s="334">
        <v>70.786839601806804</v>
      </c>
      <c r="N175" s="101">
        <v>2.2478829999999999</v>
      </c>
      <c r="O175" s="101"/>
    </row>
    <row r="176" spans="1:15" ht="11.25" customHeight="1">
      <c r="A176" s="12"/>
      <c r="B176" s="224"/>
      <c r="C176" s="224" t="s">
        <v>1148</v>
      </c>
      <c r="D176" s="101">
        <v>328.26258300000001</v>
      </c>
      <c r="E176" s="101">
        <v>294.45336600000002</v>
      </c>
      <c r="F176" s="334">
        <v>64</v>
      </c>
      <c r="G176" s="101">
        <v>516.71273799999994</v>
      </c>
      <c r="H176" s="334">
        <v>12.6</v>
      </c>
      <c r="I176" s="101">
        <v>2</v>
      </c>
      <c r="J176" s="334">
        <v>26.9</v>
      </c>
      <c r="K176" s="334">
        <v>4.9820000000000002</v>
      </c>
      <c r="L176" s="101">
        <v>774.46079899999995</v>
      </c>
      <c r="M176" s="334">
        <v>149.882273465455</v>
      </c>
      <c r="N176" s="101">
        <v>17.465291000000001</v>
      </c>
      <c r="O176" s="101"/>
    </row>
    <row r="177" spans="1:15" ht="11.25" customHeight="1">
      <c r="A177" s="12"/>
      <c r="B177" s="224"/>
      <c r="C177" s="224" t="s">
        <v>1149</v>
      </c>
      <c r="D177" s="101">
        <v>325.62299300000001</v>
      </c>
      <c r="E177" s="101">
        <v>294.45336600000002</v>
      </c>
      <c r="F177" s="334">
        <v>64</v>
      </c>
      <c r="G177" s="101">
        <v>514.07314799999995</v>
      </c>
      <c r="H177" s="334">
        <v>12.4</v>
      </c>
      <c r="I177" s="101">
        <v>1</v>
      </c>
      <c r="J177" s="334">
        <v>26.9</v>
      </c>
      <c r="K177" s="334">
        <v>5</v>
      </c>
      <c r="L177" s="101">
        <v>771.932411</v>
      </c>
      <c r="M177" s="334">
        <v>150.160033451115</v>
      </c>
      <c r="N177" s="101">
        <v>17.176286000000001</v>
      </c>
      <c r="O177" s="101"/>
    </row>
    <row r="178" spans="1:15" ht="11.25" customHeight="1">
      <c r="A178" s="12"/>
      <c r="B178" s="224"/>
      <c r="C178" s="224" t="s">
        <v>1150</v>
      </c>
      <c r="D178" s="101"/>
      <c r="E178" s="101"/>
      <c r="F178" s="334"/>
      <c r="G178" s="101"/>
      <c r="H178" s="334"/>
      <c r="I178" s="101"/>
      <c r="J178" s="334"/>
      <c r="K178" s="334"/>
      <c r="L178" s="101"/>
      <c r="M178" s="334"/>
      <c r="N178" s="101"/>
      <c r="O178" s="101"/>
    </row>
    <row r="179" spans="1:15" ht="11.25" customHeight="1">
      <c r="A179" s="12"/>
      <c r="B179" s="224"/>
      <c r="C179" s="224" t="s">
        <v>1151</v>
      </c>
      <c r="D179" s="101">
        <v>2.6395900000000001</v>
      </c>
      <c r="E179" s="101"/>
      <c r="F179" s="334"/>
      <c r="G179" s="101">
        <v>2.6395900000000001</v>
      </c>
      <c r="H179" s="334">
        <v>40</v>
      </c>
      <c r="I179" s="101">
        <v>1</v>
      </c>
      <c r="J179" s="334">
        <v>27.4</v>
      </c>
      <c r="K179" s="334">
        <v>1.524</v>
      </c>
      <c r="L179" s="101">
        <v>2.5283880000000001</v>
      </c>
      <c r="M179" s="334">
        <v>95.787148761739502</v>
      </c>
      <c r="N179" s="101">
        <v>0.28900500000000001</v>
      </c>
      <c r="O179" s="101"/>
    </row>
    <row r="180" spans="1:15" ht="11.25" customHeight="1">
      <c r="A180" s="12"/>
      <c r="B180" s="224"/>
      <c r="C180" s="224" t="s">
        <v>1152</v>
      </c>
      <c r="D180" s="101">
        <v>1592.5353829999999</v>
      </c>
      <c r="E180" s="101">
        <v>4.0844279999999999</v>
      </c>
      <c r="F180" s="334">
        <v>31</v>
      </c>
      <c r="G180" s="101">
        <v>1593.801555</v>
      </c>
      <c r="H180" s="334">
        <v>100</v>
      </c>
      <c r="I180" s="101">
        <v>6</v>
      </c>
      <c r="J180" s="334">
        <v>43.4</v>
      </c>
      <c r="K180" s="334">
        <v>4.859</v>
      </c>
      <c r="L180" s="101">
        <v>145.10230899999999</v>
      </c>
      <c r="M180" s="334">
        <v>9.1041641002790996</v>
      </c>
      <c r="N180" s="101">
        <v>719.85618399999998</v>
      </c>
      <c r="O180" s="101">
        <v>-719.85618399999998</v>
      </c>
    </row>
    <row r="181" spans="1:15" ht="11.25" customHeight="1">
      <c r="A181" s="12"/>
      <c r="B181" s="872" t="s">
        <v>1157</v>
      </c>
      <c r="C181" s="872"/>
      <c r="D181" s="653">
        <v>7153.0487839999996</v>
      </c>
      <c r="E181" s="653">
        <v>950.06396500000005</v>
      </c>
      <c r="F181" s="873">
        <v>52.135880952586803</v>
      </c>
      <c r="G181" s="653">
        <v>7648.373004</v>
      </c>
      <c r="H181" s="873">
        <v>22.1</v>
      </c>
      <c r="I181" s="653">
        <v>135</v>
      </c>
      <c r="J181" s="873">
        <v>29.7</v>
      </c>
      <c r="K181" s="873">
        <v>2.8009300000000001</v>
      </c>
      <c r="L181" s="653">
        <v>2891.0949919999998</v>
      </c>
      <c r="M181" s="873">
        <v>37.800130700843098</v>
      </c>
      <c r="N181" s="653">
        <v>749.01026200000001</v>
      </c>
      <c r="O181" s="653">
        <v>-719.85618399999998</v>
      </c>
    </row>
    <row r="182" spans="1:15" ht="15" customHeight="1">
      <c r="A182" s="12"/>
      <c r="B182" s="971" t="s">
        <v>1158</v>
      </c>
      <c r="C182" s="224"/>
      <c r="E182" s="3"/>
      <c r="F182" s="3"/>
      <c r="G182" s="3"/>
      <c r="H182" s="983"/>
      <c r="I182" s="3"/>
      <c r="J182" s="985"/>
      <c r="K182" s="987"/>
      <c r="L182" s="3"/>
      <c r="M182" s="72"/>
      <c r="O182" s="2"/>
    </row>
    <row r="183" spans="1:15" ht="11.25" customHeight="1">
      <c r="A183" s="12"/>
      <c r="B183" s="224"/>
      <c r="C183" s="224" t="s">
        <v>1136</v>
      </c>
      <c r="D183" s="101"/>
      <c r="E183" s="101"/>
      <c r="F183" s="334"/>
      <c r="G183" s="101"/>
      <c r="H183" s="334"/>
      <c r="I183" s="101"/>
      <c r="J183" s="334"/>
      <c r="K183" s="334"/>
      <c r="L183" s="101"/>
      <c r="M183" s="334"/>
      <c r="N183" s="101"/>
      <c r="O183" s="101"/>
    </row>
    <row r="184" spans="1:15" ht="11.25" customHeight="1">
      <c r="A184" s="12"/>
      <c r="B184" s="224"/>
      <c r="C184" s="224" t="s">
        <v>1137</v>
      </c>
      <c r="D184" s="101"/>
      <c r="E184" s="101"/>
      <c r="F184" s="334"/>
      <c r="G184" s="101"/>
      <c r="H184" s="334"/>
      <c r="I184" s="101"/>
      <c r="J184" s="334"/>
      <c r="K184" s="334"/>
      <c r="L184" s="101"/>
      <c r="M184" s="334"/>
      <c r="N184" s="101"/>
      <c r="O184" s="101"/>
    </row>
    <row r="185" spans="1:15" ht="11.25" customHeight="1">
      <c r="A185" s="12"/>
      <c r="B185" s="224"/>
      <c r="C185" s="224" t="s">
        <v>1138</v>
      </c>
      <c r="D185" s="101"/>
      <c r="E185" s="101"/>
      <c r="F185" s="334"/>
      <c r="G185" s="101"/>
      <c r="H185" s="334"/>
      <c r="I185" s="101"/>
      <c r="J185" s="334"/>
      <c r="K185" s="334"/>
      <c r="L185" s="101"/>
      <c r="M185" s="334"/>
      <c r="N185" s="101"/>
      <c r="O185" s="101"/>
    </row>
    <row r="186" spans="1:15" ht="11.25" customHeight="1">
      <c r="A186" s="12"/>
      <c r="B186" s="224"/>
      <c r="C186" s="224" t="s">
        <v>1139</v>
      </c>
      <c r="D186" s="101">
        <v>90555.43621</v>
      </c>
      <c r="E186" s="101">
        <v>13545.16714</v>
      </c>
      <c r="F186" s="334">
        <v>100</v>
      </c>
      <c r="G186" s="101">
        <v>104100.6033</v>
      </c>
      <c r="H186" s="334">
        <v>0.2</v>
      </c>
      <c r="I186" s="101">
        <v>34316</v>
      </c>
      <c r="J186" s="334">
        <v>18.100000000000001</v>
      </c>
      <c r="K186" s="334">
        <v>4.7919999999999998</v>
      </c>
      <c r="L186" s="101">
        <v>8149.7263990000001</v>
      </c>
      <c r="M186" s="334">
        <v>7.8287023712186299</v>
      </c>
      <c r="N186" s="101">
        <v>38.556091000000002</v>
      </c>
      <c r="O186" s="101"/>
    </row>
    <row r="187" spans="1:15" ht="11.25" customHeight="1">
      <c r="A187" s="12"/>
      <c r="B187" s="224"/>
      <c r="C187" s="224" t="s">
        <v>1140</v>
      </c>
      <c r="D187" s="101">
        <v>274107.66480000003</v>
      </c>
      <c r="E187" s="101">
        <v>45921.288780000003</v>
      </c>
      <c r="F187" s="334">
        <v>100</v>
      </c>
      <c r="G187" s="101">
        <v>320028.95360000001</v>
      </c>
      <c r="H187" s="334">
        <v>0.3</v>
      </c>
      <c r="I187" s="101">
        <v>155639</v>
      </c>
      <c r="J187" s="334">
        <v>20.3</v>
      </c>
      <c r="K187" s="334">
        <v>4.8520000000000003</v>
      </c>
      <c r="L187" s="101">
        <v>37944.681429999997</v>
      </c>
      <c r="M187" s="334">
        <v>11.8566401580735</v>
      </c>
      <c r="N187" s="101">
        <v>200.55762100000001</v>
      </c>
      <c r="O187" s="101"/>
    </row>
    <row r="188" spans="1:15" ht="11.25" customHeight="1">
      <c r="A188" s="12"/>
      <c r="B188" s="224"/>
      <c r="C188" s="224" t="s">
        <v>1141</v>
      </c>
      <c r="D188" s="101">
        <v>201433.04829999999</v>
      </c>
      <c r="E188" s="101">
        <v>31594.036810000001</v>
      </c>
      <c r="F188" s="334">
        <v>100</v>
      </c>
      <c r="G188" s="101">
        <v>233027.0851</v>
      </c>
      <c r="H188" s="334">
        <v>0.6</v>
      </c>
      <c r="I188" s="101">
        <v>109413</v>
      </c>
      <c r="J188" s="334">
        <v>20.100000000000001</v>
      </c>
      <c r="K188" s="334">
        <v>4.8639999999999999</v>
      </c>
      <c r="L188" s="101">
        <v>45359.092539999998</v>
      </c>
      <c r="M188" s="334">
        <v>19.465158962330399</v>
      </c>
      <c r="N188" s="101">
        <v>294.02038800000003</v>
      </c>
      <c r="O188" s="101"/>
    </row>
    <row r="189" spans="1:15" ht="11.25" customHeight="1">
      <c r="A189" s="12"/>
      <c r="B189" s="224"/>
      <c r="C189" s="224" t="s">
        <v>1142</v>
      </c>
      <c r="D189" s="101">
        <v>193815.48178</v>
      </c>
      <c r="E189" s="101">
        <v>20649.025472000001</v>
      </c>
      <c r="F189" s="334">
        <v>100</v>
      </c>
      <c r="G189" s="101">
        <v>214464.50719999999</v>
      </c>
      <c r="H189" s="334">
        <v>1.4</v>
      </c>
      <c r="I189" s="101">
        <v>91697</v>
      </c>
      <c r="J189" s="334">
        <v>20.3</v>
      </c>
      <c r="K189" s="334">
        <v>4.88</v>
      </c>
      <c r="L189" s="101">
        <v>70672.356794000007</v>
      </c>
      <c r="M189" s="334">
        <v>32.952938328435899</v>
      </c>
      <c r="N189" s="101">
        <v>602.09426299999996</v>
      </c>
      <c r="O189" s="101"/>
    </row>
    <row r="190" spans="1:15" ht="11.25" customHeight="1">
      <c r="A190" s="12"/>
      <c r="B190" s="224"/>
      <c r="C190" s="224" t="s">
        <v>1143</v>
      </c>
      <c r="D190" s="101">
        <v>181887.75570000001</v>
      </c>
      <c r="E190" s="101">
        <v>20457.873749999999</v>
      </c>
      <c r="F190" s="334">
        <v>100</v>
      </c>
      <c r="G190" s="101">
        <v>202345.62940000001</v>
      </c>
      <c r="H190" s="334">
        <v>1.3</v>
      </c>
      <c r="I190" s="101">
        <v>86637</v>
      </c>
      <c r="J190" s="334">
        <v>20.100000000000001</v>
      </c>
      <c r="K190" s="334">
        <v>4.8780000000000001</v>
      </c>
      <c r="L190" s="101">
        <v>64764.383880000001</v>
      </c>
      <c r="M190" s="334">
        <v>32.006811351468698</v>
      </c>
      <c r="N190" s="101">
        <v>544.19473300000004</v>
      </c>
      <c r="O190" s="101"/>
    </row>
    <row r="191" spans="1:15" ht="11.25" customHeight="1">
      <c r="A191" s="12"/>
      <c r="B191" s="224"/>
      <c r="C191" s="224" t="s">
        <v>1144</v>
      </c>
      <c r="D191" s="101">
        <v>11927.72608</v>
      </c>
      <c r="E191" s="101">
        <v>191.15172200000001</v>
      </c>
      <c r="F191" s="334">
        <v>100</v>
      </c>
      <c r="G191" s="101">
        <v>12118.8778</v>
      </c>
      <c r="H191" s="334">
        <v>2.1</v>
      </c>
      <c r="I191" s="101">
        <v>5060</v>
      </c>
      <c r="J191" s="334">
        <v>23.1</v>
      </c>
      <c r="K191" s="334">
        <v>4.9189999999999996</v>
      </c>
      <c r="L191" s="101">
        <v>5907.9729139999999</v>
      </c>
      <c r="M191" s="334">
        <v>48.7501649203856</v>
      </c>
      <c r="N191" s="101">
        <v>57.899529999999999</v>
      </c>
      <c r="O191" s="101"/>
    </row>
    <row r="192" spans="1:15" ht="11.25" customHeight="1">
      <c r="A192" s="12"/>
      <c r="B192" s="224"/>
      <c r="C192" s="224" t="s">
        <v>1145</v>
      </c>
      <c r="D192" s="101">
        <v>50779.003780999999</v>
      </c>
      <c r="E192" s="101">
        <v>4546.1767669999999</v>
      </c>
      <c r="F192" s="334">
        <v>100</v>
      </c>
      <c r="G192" s="101">
        <v>55325.180542000002</v>
      </c>
      <c r="H192" s="334">
        <v>3.4</v>
      </c>
      <c r="I192" s="101">
        <v>23094</v>
      </c>
      <c r="J192" s="334">
        <v>20.100000000000001</v>
      </c>
      <c r="K192" s="334">
        <v>4.8869999999999996</v>
      </c>
      <c r="L192" s="101">
        <v>31293.678019999999</v>
      </c>
      <c r="M192" s="334">
        <v>56.563173790718103</v>
      </c>
      <c r="N192" s="101">
        <v>387.79404</v>
      </c>
      <c r="O192" s="101"/>
    </row>
    <row r="193" spans="1:15" ht="11.25" customHeight="1">
      <c r="A193" s="12"/>
      <c r="B193" s="224"/>
      <c r="C193" s="224" t="s">
        <v>1146</v>
      </c>
      <c r="D193" s="101">
        <v>45294.868159999998</v>
      </c>
      <c r="E193" s="101">
        <v>4263.3140759999997</v>
      </c>
      <c r="F193" s="334">
        <v>100</v>
      </c>
      <c r="G193" s="101">
        <v>49558.182229999999</v>
      </c>
      <c r="H193" s="334">
        <v>3.1</v>
      </c>
      <c r="I193" s="101">
        <v>20662</v>
      </c>
      <c r="J193" s="334">
        <v>19.899999999999999</v>
      </c>
      <c r="K193" s="334">
        <v>4.8879999999999999</v>
      </c>
      <c r="L193" s="101">
        <v>26243.334429999999</v>
      </c>
      <c r="M193" s="334">
        <v>52.9545944768604</v>
      </c>
      <c r="N193" s="101">
        <v>303.33874400000002</v>
      </c>
      <c r="O193" s="101"/>
    </row>
    <row r="194" spans="1:15" ht="11.25" customHeight="1">
      <c r="A194" s="12"/>
      <c r="B194" s="224"/>
      <c r="C194" s="224" t="s">
        <v>1147</v>
      </c>
      <c r="D194" s="101">
        <v>5484.1356210000004</v>
      </c>
      <c r="E194" s="101">
        <v>282.86269099999998</v>
      </c>
      <c r="F194" s="334">
        <v>100</v>
      </c>
      <c r="G194" s="101">
        <v>5766.9983119999997</v>
      </c>
      <c r="H194" s="334">
        <v>6.7</v>
      </c>
      <c r="I194" s="101">
        <v>2432</v>
      </c>
      <c r="J194" s="334">
        <v>21.8</v>
      </c>
      <c r="K194" s="334">
        <v>4.8819999999999997</v>
      </c>
      <c r="L194" s="101">
        <v>5050.3435900000004</v>
      </c>
      <c r="M194" s="334">
        <v>87.573176144186107</v>
      </c>
      <c r="N194" s="101">
        <v>84.455296000000004</v>
      </c>
      <c r="O194" s="101"/>
    </row>
    <row r="195" spans="1:15" ht="11.25" customHeight="1">
      <c r="A195" s="12"/>
      <c r="B195" s="224"/>
      <c r="C195" s="224" t="s">
        <v>1148</v>
      </c>
      <c r="D195" s="101">
        <v>2137.955911</v>
      </c>
      <c r="E195" s="101">
        <v>49.217286000000001</v>
      </c>
      <c r="F195" s="334">
        <v>100</v>
      </c>
      <c r="G195" s="101">
        <v>2187.1731970000001</v>
      </c>
      <c r="H195" s="334">
        <v>14.9</v>
      </c>
      <c r="I195" s="101">
        <v>907</v>
      </c>
      <c r="J195" s="334">
        <v>21.7</v>
      </c>
      <c r="K195" s="334">
        <v>4.91</v>
      </c>
      <c r="L195" s="101">
        <v>2540.1360709999999</v>
      </c>
      <c r="M195" s="334">
        <v>116.137856594262</v>
      </c>
      <c r="N195" s="101">
        <v>68.948852000000002</v>
      </c>
      <c r="O195" s="101"/>
    </row>
    <row r="196" spans="1:15" ht="11.25" customHeight="1">
      <c r="A196" s="12"/>
      <c r="B196" s="224"/>
      <c r="C196" s="224" t="s">
        <v>1149</v>
      </c>
      <c r="D196" s="101">
        <v>1903.931654</v>
      </c>
      <c r="E196" s="101">
        <v>48.703339999999997</v>
      </c>
      <c r="F196" s="334">
        <v>100</v>
      </c>
      <c r="G196" s="101">
        <v>1952.634994</v>
      </c>
      <c r="H196" s="334">
        <v>13.6</v>
      </c>
      <c r="I196" s="101">
        <v>860</v>
      </c>
      <c r="J196" s="334">
        <v>22.2</v>
      </c>
      <c r="K196" s="334">
        <v>4.93</v>
      </c>
      <c r="L196" s="101">
        <v>2297.7226260000002</v>
      </c>
      <c r="M196" s="334">
        <v>117.67292059501</v>
      </c>
      <c r="N196" s="101">
        <v>58.782206000000002</v>
      </c>
      <c r="O196" s="101"/>
    </row>
    <row r="197" spans="1:15" ht="11.25" customHeight="1">
      <c r="A197" s="12"/>
      <c r="B197" s="224"/>
      <c r="C197" s="224" t="s">
        <v>1150</v>
      </c>
      <c r="D197" s="101">
        <v>208.29672600000001</v>
      </c>
      <c r="E197" s="101">
        <v>0.494371</v>
      </c>
      <c r="F197" s="334">
        <v>100</v>
      </c>
      <c r="G197" s="101">
        <v>208.79109700000001</v>
      </c>
      <c r="H197" s="334">
        <v>23.9</v>
      </c>
      <c r="I197" s="101">
        <v>34</v>
      </c>
      <c r="J197" s="334">
        <v>16.2</v>
      </c>
      <c r="K197" s="334">
        <v>4.8120000000000003</v>
      </c>
      <c r="L197" s="101">
        <v>205.82047299999999</v>
      </c>
      <c r="M197" s="334">
        <v>98.577226690848804</v>
      </c>
      <c r="N197" s="101">
        <v>7.9636659999999999</v>
      </c>
      <c r="O197" s="101"/>
    </row>
    <row r="198" spans="1:15" ht="11.25" customHeight="1">
      <c r="A198" s="12"/>
      <c r="B198" s="224"/>
      <c r="C198" s="224" t="s">
        <v>1151</v>
      </c>
      <c r="D198" s="101">
        <v>25.727530999999999</v>
      </c>
      <c r="E198" s="101">
        <v>1.9574999999999999E-2</v>
      </c>
      <c r="F198" s="334">
        <v>100</v>
      </c>
      <c r="G198" s="101">
        <v>25.747105999999999</v>
      </c>
      <c r="H198" s="334">
        <v>37.1</v>
      </c>
      <c r="I198" s="101">
        <v>13</v>
      </c>
      <c r="J198" s="334">
        <v>23.5</v>
      </c>
      <c r="K198" s="334">
        <v>4.1619999999999999</v>
      </c>
      <c r="L198" s="101">
        <v>36.592972000000003</v>
      </c>
      <c r="M198" s="334">
        <v>142.124602275689</v>
      </c>
      <c r="N198" s="101">
        <v>2.2029800000000002</v>
      </c>
      <c r="O198" s="101"/>
    </row>
    <row r="199" spans="1:15" ht="11.25" customHeight="1">
      <c r="A199" s="12"/>
      <c r="B199" s="224"/>
      <c r="C199" s="224" t="s">
        <v>1152</v>
      </c>
      <c r="D199" s="101">
        <v>2299.1481899999999</v>
      </c>
      <c r="E199" s="101">
        <v>21.350137</v>
      </c>
      <c r="F199" s="334">
        <v>100</v>
      </c>
      <c r="G199" s="101">
        <v>2320.4983269999998</v>
      </c>
      <c r="H199" s="334">
        <v>100</v>
      </c>
      <c r="I199" s="101">
        <v>1376</v>
      </c>
      <c r="J199" s="334">
        <v>23.3</v>
      </c>
      <c r="K199" s="334">
        <v>4.8319999999999999</v>
      </c>
      <c r="L199" s="101">
        <v>5734.6756139999998</v>
      </c>
      <c r="M199" s="334">
        <v>247.13121088149799</v>
      </c>
      <c r="N199" s="101">
        <v>94.930558000000005</v>
      </c>
      <c r="O199" s="101">
        <v>-94.930558000000005</v>
      </c>
    </row>
    <row r="200" spans="1:15" ht="11.25" customHeight="1">
      <c r="A200" s="12"/>
      <c r="B200" s="872" t="s">
        <v>1159</v>
      </c>
      <c r="C200" s="872"/>
      <c r="D200" s="653">
        <v>815127.73897199996</v>
      </c>
      <c r="E200" s="653">
        <v>116326.262392</v>
      </c>
      <c r="F200" s="873">
        <v>100</v>
      </c>
      <c r="G200" s="653">
        <v>931454.00126599998</v>
      </c>
      <c r="H200" s="873">
        <v>1.1000000000000001</v>
      </c>
      <c r="I200" s="653">
        <v>416442</v>
      </c>
      <c r="J200" s="873">
        <v>20</v>
      </c>
      <c r="K200" s="873">
        <v>4.8551900000000003</v>
      </c>
      <c r="L200" s="653">
        <v>201694.34686799999</v>
      </c>
      <c r="M200" s="873">
        <v>21.6537098551151</v>
      </c>
      <c r="N200" s="653">
        <v>1686.9018129999999</v>
      </c>
      <c r="O200" s="653">
        <v>-94.930558000000005</v>
      </c>
    </row>
    <row r="201" spans="1:15" ht="15" customHeight="1">
      <c r="A201" s="12"/>
      <c r="B201" s="971" t="s">
        <v>1160</v>
      </c>
      <c r="C201" s="224"/>
      <c r="D201" s="37"/>
      <c r="E201" s="584"/>
      <c r="F201" s="584"/>
      <c r="G201" s="584"/>
      <c r="H201" s="983"/>
      <c r="I201" s="672"/>
      <c r="J201" s="985"/>
      <c r="K201" s="987"/>
      <c r="L201" s="584"/>
      <c r="M201" s="72"/>
      <c r="N201" s="37"/>
      <c r="O201" s="73"/>
    </row>
    <row r="202" spans="1:15" ht="11.25" customHeight="1">
      <c r="A202" s="12"/>
      <c r="B202" s="224"/>
      <c r="C202" s="224" t="s">
        <v>1136</v>
      </c>
      <c r="D202" s="101">
        <v>2002.6862920000001</v>
      </c>
      <c r="E202" s="101">
        <v>132.127679</v>
      </c>
      <c r="F202" s="334">
        <v>20</v>
      </c>
      <c r="G202" s="101">
        <v>2029.1118280000001</v>
      </c>
      <c r="H202" s="334">
        <v>0.1</v>
      </c>
      <c r="I202" s="101">
        <v>7374</v>
      </c>
      <c r="J202" s="334">
        <v>23</v>
      </c>
      <c r="K202" s="334">
        <v>3.41</v>
      </c>
      <c r="L202" s="101">
        <v>136.92281800000001</v>
      </c>
      <c r="M202" s="334">
        <v>6.7479187746373901</v>
      </c>
      <c r="N202" s="101">
        <v>0.54437400000000002</v>
      </c>
      <c r="O202" s="101"/>
    </row>
    <row r="203" spans="1:15" ht="11.25" customHeight="1">
      <c r="A203" s="12"/>
      <c r="B203" s="224"/>
      <c r="C203" s="224" t="s">
        <v>1137</v>
      </c>
      <c r="D203" s="101"/>
      <c r="E203" s="101"/>
      <c r="F203" s="334"/>
      <c r="G203" s="101"/>
      <c r="H203" s="334"/>
      <c r="I203" s="101"/>
      <c r="J203" s="334"/>
      <c r="K203" s="334"/>
      <c r="L203" s="101"/>
      <c r="M203" s="334"/>
      <c r="N203" s="101"/>
      <c r="O203" s="101"/>
    </row>
    <row r="204" spans="1:15" ht="11.25" customHeight="1">
      <c r="A204" s="12"/>
      <c r="B204" s="224"/>
      <c r="C204" s="224" t="s">
        <v>1138</v>
      </c>
      <c r="D204" s="101">
        <v>2002.6862920000001</v>
      </c>
      <c r="E204" s="101">
        <v>132.127679</v>
      </c>
      <c r="F204" s="334">
        <v>20</v>
      </c>
      <c r="G204" s="101">
        <v>2029.1118280000001</v>
      </c>
      <c r="H204" s="334">
        <v>0.1</v>
      </c>
      <c r="I204" s="101">
        <v>7374</v>
      </c>
      <c r="J204" s="334">
        <v>23</v>
      </c>
      <c r="K204" s="334">
        <v>3.41</v>
      </c>
      <c r="L204" s="101">
        <v>136.92281800000001</v>
      </c>
      <c r="M204" s="334">
        <v>6.7479187746373901</v>
      </c>
      <c r="N204" s="101">
        <v>0.54437400000000002</v>
      </c>
      <c r="O204" s="101"/>
    </row>
    <row r="205" spans="1:15" ht="11.25" customHeight="1">
      <c r="A205" s="12"/>
      <c r="B205" s="224"/>
      <c r="C205" s="224" t="s">
        <v>1139</v>
      </c>
      <c r="D205" s="101">
        <v>8815.2248249999993</v>
      </c>
      <c r="E205" s="101">
        <v>35467.694089999997</v>
      </c>
      <c r="F205" s="334">
        <v>64.599999999999994</v>
      </c>
      <c r="G205" s="101">
        <v>31737.846509999999</v>
      </c>
      <c r="H205" s="334">
        <v>0.2</v>
      </c>
      <c r="I205" s="101">
        <v>877389</v>
      </c>
      <c r="J205" s="334">
        <v>34.6</v>
      </c>
      <c r="K205" s="334">
        <v>1.1930000000000001</v>
      </c>
      <c r="L205" s="101">
        <v>4325.8340889999999</v>
      </c>
      <c r="M205" s="334">
        <v>13.6298916425757</v>
      </c>
      <c r="N205" s="101">
        <v>19.386531000000002</v>
      </c>
      <c r="O205" s="101"/>
    </row>
    <row r="206" spans="1:15" ht="11.25" customHeight="1">
      <c r="A206" s="12"/>
      <c r="B206" s="224"/>
      <c r="C206" s="224" t="s">
        <v>1140</v>
      </c>
      <c r="D206" s="101">
        <v>6765.8909320000002</v>
      </c>
      <c r="E206" s="101">
        <v>1381.227613</v>
      </c>
      <c r="F206" s="334">
        <v>64.2</v>
      </c>
      <c r="G206" s="101">
        <v>7652.3599190000004</v>
      </c>
      <c r="H206" s="334">
        <v>0.4</v>
      </c>
      <c r="I206" s="101">
        <v>71691</v>
      </c>
      <c r="J206" s="334">
        <v>31.7</v>
      </c>
      <c r="K206" s="334">
        <v>2.4809999999999999</v>
      </c>
      <c r="L206" s="101">
        <v>1544.8667009999999</v>
      </c>
      <c r="M206" s="334">
        <v>20.188108209132398</v>
      </c>
      <c r="N206" s="101">
        <v>8.9856750000000005</v>
      </c>
      <c r="O206" s="101"/>
    </row>
    <row r="207" spans="1:15" ht="11.25" customHeight="1">
      <c r="A207" s="12"/>
      <c r="B207" s="224"/>
      <c r="C207" s="224" t="s">
        <v>1141</v>
      </c>
      <c r="D207" s="101">
        <v>4045.650228</v>
      </c>
      <c r="E207" s="101">
        <v>488.806847</v>
      </c>
      <c r="F207" s="334">
        <v>61.7</v>
      </c>
      <c r="G207" s="101">
        <v>4347.2722039999999</v>
      </c>
      <c r="H207" s="334">
        <v>0.6</v>
      </c>
      <c r="I207" s="101">
        <v>29982</v>
      </c>
      <c r="J207" s="334">
        <v>30.1</v>
      </c>
      <c r="K207" s="334">
        <v>2.7269999999999999</v>
      </c>
      <c r="L207" s="101">
        <v>1121.0449169999999</v>
      </c>
      <c r="M207" s="334">
        <v>25.787318216892601</v>
      </c>
      <c r="N207" s="101">
        <v>8.1273739999999997</v>
      </c>
      <c r="O207" s="101"/>
    </row>
    <row r="208" spans="1:15" ht="11.25" customHeight="1">
      <c r="A208" s="12"/>
      <c r="B208" s="224"/>
      <c r="C208" s="224" t="s">
        <v>1142</v>
      </c>
      <c r="D208" s="101">
        <v>11644.372654999999</v>
      </c>
      <c r="E208" s="101">
        <v>952.22562500000004</v>
      </c>
      <c r="F208" s="334">
        <v>49.7</v>
      </c>
      <c r="G208" s="101">
        <v>12117.743408</v>
      </c>
      <c r="H208" s="334">
        <v>1.4</v>
      </c>
      <c r="I208" s="101">
        <v>64979</v>
      </c>
      <c r="J208" s="334">
        <v>28.8</v>
      </c>
      <c r="K208" s="334">
        <v>3.0030000000000001</v>
      </c>
      <c r="L208" s="101">
        <v>4185.9949269999997</v>
      </c>
      <c r="M208" s="334">
        <v>34.544343662504502</v>
      </c>
      <c r="N208" s="101">
        <v>49.293120999999999</v>
      </c>
      <c r="O208" s="101"/>
    </row>
    <row r="209" spans="1:20" ht="11.25" customHeight="1">
      <c r="A209" s="12"/>
      <c r="B209" s="224"/>
      <c r="C209" s="224" t="s">
        <v>1143</v>
      </c>
      <c r="D209" s="101">
        <v>8519.0191130000003</v>
      </c>
      <c r="E209" s="101">
        <v>838.53934300000003</v>
      </c>
      <c r="F209" s="334">
        <v>53.7</v>
      </c>
      <c r="G209" s="101">
        <v>8969.3585500000008</v>
      </c>
      <c r="H209" s="334">
        <v>1.2</v>
      </c>
      <c r="I209" s="101">
        <v>53375</v>
      </c>
      <c r="J209" s="334">
        <v>29.2</v>
      </c>
      <c r="K209" s="334">
        <v>2.9340000000000002</v>
      </c>
      <c r="L209" s="101">
        <v>2979.0267090000002</v>
      </c>
      <c r="M209" s="334">
        <v>33.213375208419997</v>
      </c>
      <c r="N209" s="101">
        <v>30.923731</v>
      </c>
      <c r="O209" s="101"/>
    </row>
    <row r="210" spans="1:20" ht="11.25" customHeight="1">
      <c r="A210" s="12"/>
      <c r="B210" s="224"/>
      <c r="C210" s="224" t="s">
        <v>1144</v>
      </c>
      <c r="D210" s="101">
        <v>3125.3535419999998</v>
      </c>
      <c r="E210" s="101">
        <v>113.68628200000001</v>
      </c>
      <c r="F210" s="334">
        <v>20.3</v>
      </c>
      <c r="G210" s="101">
        <v>3148.3848579999999</v>
      </c>
      <c r="H210" s="334">
        <v>2.1</v>
      </c>
      <c r="I210" s="101">
        <v>11604</v>
      </c>
      <c r="J210" s="334">
        <v>27.8</v>
      </c>
      <c r="K210" s="334">
        <v>3.202</v>
      </c>
      <c r="L210" s="101">
        <v>1206.968218</v>
      </c>
      <c r="M210" s="334">
        <v>38.336107954944303</v>
      </c>
      <c r="N210" s="101">
        <v>18.369389999999999</v>
      </c>
      <c r="O210" s="101"/>
    </row>
    <row r="211" spans="1:20" ht="11.25" customHeight="1">
      <c r="A211" s="12"/>
      <c r="B211" s="224"/>
      <c r="C211" s="224" t="s">
        <v>1145</v>
      </c>
      <c r="D211" s="101">
        <v>8446.221614</v>
      </c>
      <c r="E211" s="101">
        <v>1219.5120959999999</v>
      </c>
      <c r="F211" s="334">
        <v>53.7</v>
      </c>
      <c r="G211" s="101">
        <v>9101.1446379999998</v>
      </c>
      <c r="H211" s="334">
        <v>4.4000000000000004</v>
      </c>
      <c r="I211" s="101">
        <v>73612</v>
      </c>
      <c r="J211" s="334">
        <v>32.6</v>
      </c>
      <c r="K211" s="334">
        <v>2.931</v>
      </c>
      <c r="L211" s="101">
        <v>4559.6261809999996</v>
      </c>
      <c r="M211" s="334">
        <v>50.0994804759194</v>
      </c>
      <c r="N211" s="101">
        <v>132.46225799999999</v>
      </c>
      <c r="O211" s="101"/>
    </row>
    <row r="212" spans="1:20" ht="11.25" customHeight="1">
      <c r="A212" s="12"/>
      <c r="B212" s="224"/>
      <c r="C212" s="224" t="s">
        <v>1146</v>
      </c>
      <c r="D212" s="101">
        <v>5769.0583630000001</v>
      </c>
      <c r="E212" s="101">
        <v>927.32435899999996</v>
      </c>
      <c r="F212" s="334">
        <v>55.6</v>
      </c>
      <c r="G212" s="101">
        <v>6284.4053389999999</v>
      </c>
      <c r="H212" s="334">
        <v>3.4</v>
      </c>
      <c r="I212" s="101">
        <v>50058</v>
      </c>
      <c r="J212" s="334">
        <v>32</v>
      </c>
      <c r="K212" s="334">
        <v>2.9369999999999998</v>
      </c>
      <c r="L212" s="101">
        <v>3010.8866699999999</v>
      </c>
      <c r="M212" s="334">
        <v>47.910446694374201</v>
      </c>
      <c r="N212" s="101">
        <v>68.927353999999994</v>
      </c>
      <c r="O212" s="101"/>
    </row>
    <row r="213" spans="1:20" ht="11.25" customHeight="1">
      <c r="A213" s="12"/>
      <c r="B213" s="224"/>
      <c r="C213" s="224" t="s">
        <v>1147</v>
      </c>
      <c r="D213" s="101">
        <v>2677.1632509999999</v>
      </c>
      <c r="E213" s="101">
        <v>292.18773700000003</v>
      </c>
      <c r="F213" s="334">
        <v>47.8</v>
      </c>
      <c r="G213" s="101">
        <v>2816.7392989999998</v>
      </c>
      <c r="H213" s="334">
        <v>6.7</v>
      </c>
      <c r="I213" s="101">
        <v>23554</v>
      </c>
      <c r="J213" s="334">
        <v>33.9</v>
      </c>
      <c r="K213" s="334">
        <v>2.9180000000000001</v>
      </c>
      <c r="L213" s="101">
        <v>1548.739511</v>
      </c>
      <c r="M213" s="334">
        <v>54.983416873185</v>
      </c>
      <c r="N213" s="101">
        <v>63.534903999999997</v>
      </c>
      <c r="O213" s="101"/>
      <c r="P213" s="3"/>
      <c r="Q213" s="3"/>
      <c r="R213" s="3"/>
      <c r="S213" s="3"/>
      <c r="T213" s="3"/>
    </row>
    <row r="214" spans="1:20" ht="11.25" customHeight="1">
      <c r="A214" s="12"/>
      <c r="B214" s="224"/>
      <c r="C214" s="224" t="s">
        <v>1148</v>
      </c>
      <c r="D214" s="101">
        <v>1148.2997350000001</v>
      </c>
      <c r="E214" s="101">
        <v>158.270881</v>
      </c>
      <c r="F214" s="334">
        <v>63.4</v>
      </c>
      <c r="G214" s="101">
        <v>1248.630435</v>
      </c>
      <c r="H214" s="334">
        <v>16.5</v>
      </c>
      <c r="I214" s="101">
        <v>12668</v>
      </c>
      <c r="J214" s="334">
        <v>37.4</v>
      </c>
      <c r="K214" s="334">
        <v>2.3559999999999999</v>
      </c>
      <c r="L214" s="101">
        <v>1011.513372</v>
      </c>
      <c r="M214" s="334">
        <v>81.009828340440905</v>
      </c>
      <c r="N214" s="101">
        <v>77.969382999999993</v>
      </c>
      <c r="O214" s="101"/>
      <c r="P214" s="3"/>
      <c r="Q214" s="3"/>
      <c r="R214" s="3"/>
      <c r="S214" s="3"/>
      <c r="T214" s="3"/>
    </row>
    <row r="215" spans="1:20" ht="11.25" customHeight="1">
      <c r="A215" s="12"/>
      <c r="B215" s="224"/>
      <c r="C215" s="224" t="s">
        <v>1149</v>
      </c>
      <c r="D215" s="101">
        <v>1009.949376</v>
      </c>
      <c r="E215" s="101">
        <v>149.16110699999999</v>
      </c>
      <c r="F215" s="334">
        <v>66</v>
      </c>
      <c r="G215" s="101">
        <v>1108.458122</v>
      </c>
      <c r="H215" s="334">
        <v>15.3</v>
      </c>
      <c r="I215" s="101">
        <v>11994</v>
      </c>
      <c r="J215" s="334">
        <v>38</v>
      </c>
      <c r="K215" s="334">
        <v>2.27</v>
      </c>
      <c r="L215" s="101">
        <v>892.48799699999995</v>
      </c>
      <c r="M215" s="334">
        <v>80.5161673938278</v>
      </c>
      <c r="N215" s="101">
        <v>65.949151000000001</v>
      </c>
      <c r="O215" s="101"/>
      <c r="P215" s="3"/>
      <c r="Q215" s="3"/>
      <c r="R215" s="3"/>
      <c r="S215" s="3"/>
      <c r="T215" s="3"/>
    </row>
    <row r="216" spans="1:20" ht="11.25" customHeight="1">
      <c r="A216" s="12"/>
      <c r="B216" s="224"/>
      <c r="C216" s="224" t="s">
        <v>1150</v>
      </c>
      <c r="D216" s="101">
        <v>110.546434</v>
      </c>
      <c r="E216" s="101">
        <v>7.7192189999999998</v>
      </c>
      <c r="F216" s="334">
        <v>20</v>
      </c>
      <c r="G216" s="101">
        <v>112.090277</v>
      </c>
      <c r="H216" s="334">
        <v>23.7</v>
      </c>
      <c r="I216" s="101">
        <v>563</v>
      </c>
      <c r="J216" s="334">
        <v>33</v>
      </c>
      <c r="K216" s="334">
        <v>2.9860000000000002</v>
      </c>
      <c r="L216" s="101">
        <v>93.030197999999999</v>
      </c>
      <c r="M216" s="334">
        <v>82.995778483088202</v>
      </c>
      <c r="N216" s="101">
        <v>8.7834439999999994</v>
      </c>
      <c r="O216" s="101"/>
      <c r="P216" s="3"/>
      <c r="Q216" s="3"/>
      <c r="R216" s="3"/>
      <c r="S216" s="3"/>
      <c r="T216" s="3"/>
    </row>
    <row r="217" spans="1:20" ht="11.25" customHeight="1">
      <c r="A217" s="12"/>
      <c r="B217" s="224"/>
      <c r="C217" s="224" t="s">
        <v>1151</v>
      </c>
      <c r="D217" s="101">
        <v>27.803925</v>
      </c>
      <c r="E217" s="101">
        <v>1.390555</v>
      </c>
      <c r="F217" s="334">
        <v>20</v>
      </c>
      <c r="G217" s="101">
        <v>28.082035999999999</v>
      </c>
      <c r="H217" s="334">
        <v>34.4</v>
      </c>
      <c r="I217" s="101">
        <v>111</v>
      </c>
      <c r="J217" s="334">
        <v>33.4</v>
      </c>
      <c r="K217" s="334">
        <v>3.238</v>
      </c>
      <c r="L217" s="101">
        <v>25.995177000000002</v>
      </c>
      <c r="M217" s="334">
        <v>92.568704776249106</v>
      </c>
      <c r="N217" s="101">
        <v>3.2367880000000002</v>
      </c>
      <c r="O217" s="101"/>
      <c r="P217" s="3"/>
      <c r="Q217" s="3"/>
      <c r="R217" s="3"/>
      <c r="S217" s="3"/>
      <c r="T217" s="3"/>
    </row>
    <row r="218" spans="1:20" ht="11.25" customHeight="1">
      <c r="A218" s="12"/>
      <c r="B218" s="224"/>
      <c r="C218" s="224" t="s">
        <v>1152</v>
      </c>
      <c r="D218" s="101">
        <v>1310.396084</v>
      </c>
      <c r="E218" s="101">
        <v>192.051726</v>
      </c>
      <c r="F218" s="334">
        <v>78</v>
      </c>
      <c r="G218" s="101">
        <v>1460.282402</v>
      </c>
      <c r="H218" s="334">
        <v>100</v>
      </c>
      <c r="I218" s="101">
        <v>13784</v>
      </c>
      <c r="J218" s="334">
        <v>37</v>
      </c>
      <c r="K218" s="334">
        <v>2.0699999999999998</v>
      </c>
      <c r="L218" s="101">
        <v>4894.7510490000004</v>
      </c>
      <c r="M218" s="334">
        <v>335.19208629071699</v>
      </c>
      <c r="N218" s="101">
        <v>155.69820300000001</v>
      </c>
      <c r="O218" s="101">
        <v>-155.69820300000001</v>
      </c>
      <c r="P218" s="3"/>
      <c r="Q218" s="3"/>
      <c r="R218" s="3"/>
      <c r="S218" s="3"/>
      <c r="T218" s="3"/>
    </row>
    <row r="219" spans="1:20" ht="11.25" customHeight="1">
      <c r="A219" s="12"/>
      <c r="B219" s="872" t="s">
        <v>1161</v>
      </c>
      <c r="C219" s="872"/>
      <c r="D219" s="653">
        <v>44178.742364999998</v>
      </c>
      <c r="E219" s="653">
        <v>39991.916556999997</v>
      </c>
      <c r="F219" s="873">
        <v>63.802015944194103</v>
      </c>
      <c r="G219" s="653">
        <v>69694.391344000003</v>
      </c>
      <c r="H219" s="873">
        <v>3.4</v>
      </c>
      <c r="I219" s="653">
        <v>1151479</v>
      </c>
      <c r="J219" s="873">
        <v>32.5</v>
      </c>
      <c r="K219" s="873">
        <v>1.80291</v>
      </c>
      <c r="L219" s="653">
        <v>21780.554054</v>
      </c>
      <c r="M219" s="873">
        <v>31.2515162755275</v>
      </c>
      <c r="N219" s="653">
        <v>452.46691900000002</v>
      </c>
      <c r="O219" s="653">
        <v>-155.69820300000001</v>
      </c>
      <c r="P219" s="3"/>
      <c r="Q219" s="3"/>
      <c r="R219" s="3"/>
      <c r="S219" s="3"/>
      <c r="T219" s="3"/>
    </row>
    <row r="220" spans="1:20" ht="11.25" customHeight="1">
      <c r="A220" s="12"/>
      <c r="B220" s="1552" t="s">
        <v>1162</v>
      </c>
      <c r="C220" s="1552"/>
      <c r="D220" s="674">
        <v>1599058.7848730001</v>
      </c>
      <c r="E220" s="674">
        <v>601543.01627400005</v>
      </c>
      <c r="F220" s="1553">
        <v>59.4629418789685</v>
      </c>
      <c r="G220" s="674">
        <v>1956753.958878</v>
      </c>
      <c r="H220" s="1553">
        <v>2.2999999999999998</v>
      </c>
      <c r="I220" s="674">
        <v>1625479</v>
      </c>
      <c r="J220" s="1553">
        <v>23.1</v>
      </c>
      <c r="K220" s="1553">
        <v>3.4</v>
      </c>
      <c r="L220" s="674">
        <v>637193.43463200005</v>
      </c>
      <c r="M220" s="1553">
        <v>32.563799436356597</v>
      </c>
      <c r="N220" s="674">
        <v>10553.503914999999</v>
      </c>
      <c r="O220" s="674">
        <v>-5773.9394620000003</v>
      </c>
      <c r="P220" s="3"/>
      <c r="Q220" s="3"/>
      <c r="R220" s="3"/>
      <c r="S220" s="3"/>
      <c r="T220" s="3"/>
    </row>
    <row r="221" spans="1:20" ht="11.25" customHeight="1">
      <c r="D221" s="3"/>
      <c r="E221" s="3"/>
      <c r="F221" s="3"/>
      <c r="G221" s="3"/>
      <c r="H221" s="3"/>
      <c r="I221" s="3"/>
      <c r="J221" s="3"/>
      <c r="K221" s="3"/>
      <c r="L221" s="3"/>
      <c r="M221" s="3"/>
      <c r="N221" s="3"/>
      <c r="O221" s="3"/>
      <c r="P221" s="3"/>
      <c r="Q221" s="3"/>
      <c r="R221" s="3"/>
      <c r="S221" s="3"/>
      <c r="T221" s="3"/>
    </row>
    <row r="222" spans="1:20" ht="11.25" customHeight="1">
      <c r="D222" s="3"/>
      <c r="E222" s="3"/>
      <c r="F222" s="3"/>
      <c r="G222" s="1145"/>
      <c r="H222" s="3"/>
      <c r="I222" s="3"/>
      <c r="J222" s="3"/>
      <c r="K222" s="3"/>
      <c r="L222" s="3"/>
      <c r="M222" s="3"/>
      <c r="N222" s="3"/>
      <c r="O222" s="3"/>
      <c r="P222" s="3"/>
      <c r="Q222" s="3"/>
      <c r="R222" s="3"/>
      <c r="S222" s="3"/>
      <c r="T222" s="3"/>
    </row>
    <row r="223" spans="1:20" ht="11.25" customHeight="1">
      <c r="D223" s="3"/>
      <c r="E223" s="3"/>
      <c r="F223" s="3"/>
      <c r="G223" s="3"/>
      <c r="H223" s="3"/>
      <c r="I223" s="3"/>
      <c r="J223" s="3"/>
      <c r="K223" s="3"/>
      <c r="L223" s="3"/>
      <c r="M223" s="3"/>
      <c r="N223" s="3"/>
      <c r="O223" s="3"/>
      <c r="P223" s="3"/>
      <c r="Q223" s="3"/>
      <c r="R223" s="3"/>
      <c r="S223" s="3"/>
      <c r="T223" s="3"/>
    </row>
    <row r="224" spans="1:20"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sheetData>
  <mergeCells count="4">
    <mergeCell ref="B3:H3"/>
    <mergeCell ref="B9:O9"/>
    <mergeCell ref="B7:O7"/>
    <mergeCell ref="B12:C12"/>
  </mergeCells>
  <hyperlinks>
    <hyperlink ref="B3" location="Contents!A1" display="Back to index page" xr:uid="{00000000-0004-0000-1900-000000000000}"/>
    <hyperlink ref="B3:H3" location="CONTENTS!A1" display="Back to contents page" xr:uid="{00000000-0004-0000-1900-000001000000}"/>
  </hyperlinks>
  <pageMargins left="0.23622047244094491" right="0.23622047244094491" top="0.74803149606299213" bottom="0.74803149606299213" header="0.31496062992125984" footer="0.31496062992125984"/>
  <pageSetup paperSize="9" scale="62" orientation="landscape" r:id="rId1"/>
  <rowBreaks count="3" manualBreakCount="3">
    <brk id="55" max="15" man="1"/>
    <brk id="117" max="15" man="1"/>
    <brk id="162" max="15" man="1"/>
  </rowBreaks>
  <colBreaks count="1" manualBreakCount="1">
    <brk id="16"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9FBB1-CC5B-42AA-9B76-A10E5E472635}">
  <sheetPr codeName="Sheet11">
    <pageSetUpPr autoPageBreaks="0" fitToPage="1"/>
  </sheetPr>
  <dimension ref="A1:R53"/>
  <sheetViews>
    <sheetView showGridLines="0" showRowColHeaders="0" zoomScaleNormal="100" zoomScaleSheetLayoutView="100" workbookViewId="0"/>
  </sheetViews>
  <sheetFormatPr baseColWidth="10" defaultColWidth="9.140625" defaultRowHeight="11.25"/>
  <cols>
    <col min="1" max="1" width="2.7109375" style="3" customWidth="1"/>
    <col min="2" max="2" width="4.85546875" style="3" customWidth="1"/>
    <col min="3" max="3" width="58.42578125" style="3" customWidth="1"/>
    <col min="4" max="4" width="26" style="3" customWidth="1"/>
    <col min="5" max="8" width="23.28515625" style="3" customWidth="1"/>
    <col min="9" max="9" width="9.28515625" style="3" bestFit="1" customWidth="1"/>
    <col min="10" max="10" width="13.42578125" style="3" customWidth="1"/>
    <col min="11" max="11" width="11.140625" style="3" bestFit="1" customWidth="1"/>
    <col min="12" max="16384" width="9.140625" style="3"/>
  </cols>
  <sheetData>
    <row r="1" spans="1:18" s="10" customFormat="1" ht="11.25" customHeight="1">
      <c r="A1" s="7"/>
      <c r="B1" s="7"/>
      <c r="C1" s="7"/>
      <c r="D1" s="8"/>
      <c r="E1" s="8"/>
      <c r="F1" s="8"/>
      <c r="G1" s="8"/>
      <c r="H1" s="8"/>
      <c r="I1" s="8"/>
      <c r="J1" s="8"/>
      <c r="K1" s="8"/>
      <c r="L1" s="8"/>
      <c r="M1" s="8"/>
      <c r="N1" s="8"/>
      <c r="O1" s="8"/>
      <c r="R1" s="19"/>
    </row>
    <row r="2" spans="1:18" s="10" customFormat="1" ht="5.25" customHeight="1">
      <c r="A2" s="7"/>
      <c r="B2" s="7"/>
      <c r="C2" s="7"/>
      <c r="D2" s="8"/>
      <c r="E2" s="8"/>
      <c r="F2" s="9"/>
      <c r="G2" s="9"/>
      <c r="H2" s="9"/>
      <c r="R2" s="19"/>
    </row>
    <row r="3" spans="1:18" s="12" customFormat="1" ht="12.75" customHeight="1">
      <c r="A3" s="11"/>
      <c r="B3" s="1909" t="s">
        <v>306</v>
      </c>
      <c r="C3" s="1909"/>
      <c r="D3" s="1909"/>
      <c r="E3" s="1909"/>
      <c r="F3" s="1909"/>
      <c r="G3" s="1909"/>
      <c r="H3" s="1909"/>
    </row>
    <row r="4" spans="1:18" ht="5.25" customHeight="1"/>
    <row r="5" spans="1:18" ht="15.75">
      <c r="B5" s="1187" t="s">
        <v>1163</v>
      </c>
      <c r="C5" s="767"/>
      <c r="D5" s="767"/>
      <c r="E5" s="767"/>
      <c r="F5" s="767"/>
      <c r="G5" s="106"/>
      <c r="H5" s="106"/>
      <c r="I5" s="106"/>
    </row>
    <row r="6" spans="1:18" ht="12" customHeight="1"/>
    <row r="7" spans="1:18" ht="11.25" customHeight="1">
      <c r="B7" s="1916" t="s">
        <v>1164</v>
      </c>
      <c r="C7" s="1916"/>
      <c r="D7" s="1916"/>
      <c r="E7" s="1916"/>
      <c r="F7" s="1916"/>
      <c r="G7" s="1916"/>
      <c r="H7" s="1916"/>
    </row>
    <row r="8" spans="1:18" ht="11.25" customHeight="1">
      <c r="B8" s="642"/>
      <c r="C8" s="642"/>
      <c r="D8" s="642"/>
      <c r="E8" s="642"/>
      <c r="F8" s="642"/>
      <c r="G8" s="642"/>
      <c r="H8" s="642"/>
    </row>
    <row r="9" spans="1:18" ht="11.25" customHeight="1">
      <c r="B9" s="642"/>
      <c r="C9" s="642"/>
      <c r="D9" s="642"/>
      <c r="E9" s="642"/>
      <c r="F9" s="642"/>
      <c r="G9" s="642"/>
      <c r="H9" s="642"/>
    </row>
    <row r="10" spans="1:18" ht="11.25" customHeight="1">
      <c r="B10" s="1968" t="s">
        <v>26</v>
      </c>
      <c r="C10" s="1969"/>
      <c r="D10" s="1835" t="s">
        <v>317</v>
      </c>
      <c r="E10" s="1835" t="s">
        <v>319</v>
      </c>
      <c r="F10" s="1835" t="s">
        <v>321</v>
      </c>
      <c r="G10" s="684" t="s">
        <v>1165</v>
      </c>
      <c r="H10" s="684" t="s">
        <v>1166</v>
      </c>
      <c r="J10" s="106"/>
    </row>
    <row r="11" spans="1:18" ht="11.25" customHeight="1">
      <c r="B11" s="951"/>
      <c r="C11" s="952"/>
      <c r="D11" s="208" t="s">
        <v>1167</v>
      </c>
      <c r="E11" s="208" t="s">
        <v>1168</v>
      </c>
      <c r="F11" s="208" t="s">
        <v>1169</v>
      </c>
      <c r="G11" s="208" t="s">
        <v>1170</v>
      </c>
      <c r="H11" s="208" t="s">
        <v>1170</v>
      </c>
      <c r="I11" s="169"/>
      <c r="J11" s="106"/>
    </row>
    <row r="12" spans="1:18" ht="11.25" customHeight="1">
      <c r="B12" s="951"/>
      <c r="C12" s="952"/>
      <c r="D12" s="208" t="s">
        <v>1171</v>
      </c>
      <c r="E12" s="208" t="s">
        <v>106</v>
      </c>
      <c r="F12" s="208" t="s">
        <v>1172</v>
      </c>
      <c r="G12" s="208" t="s">
        <v>1173</v>
      </c>
      <c r="H12" s="208" t="s">
        <v>1173</v>
      </c>
      <c r="I12" s="169"/>
      <c r="J12" s="1560"/>
      <c r="K12" s="1024"/>
    </row>
    <row r="13" spans="1:18" ht="11.25" customHeight="1">
      <c r="B13" s="2029" t="s">
        <v>310</v>
      </c>
      <c r="C13" s="1990"/>
      <c r="D13" s="1213" t="s">
        <v>1174</v>
      </c>
      <c r="E13" s="1213" t="s">
        <v>1175</v>
      </c>
      <c r="F13" s="1213" t="s">
        <v>1176</v>
      </c>
      <c r="G13" s="1213" t="s">
        <v>1177</v>
      </c>
      <c r="H13" s="1213" t="s">
        <v>1178</v>
      </c>
      <c r="I13" s="169"/>
      <c r="J13" s="1024"/>
      <c r="K13" s="1024"/>
    </row>
    <row r="14" spans="1:18" ht="11.25" customHeight="1">
      <c r="B14" s="208">
        <v>1</v>
      </c>
      <c r="C14" s="153" t="s">
        <v>1179</v>
      </c>
      <c r="D14" s="768"/>
      <c r="E14" s="768">
        <v>581475.57476242795</v>
      </c>
      <c r="F14" s="953">
        <v>100</v>
      </c>
      <c r="G14" s="953"/>
      <c r="H14" s="953"/>
      <c r="J14" s="1560"/>
      <c r="K14" s="1024"/>
    </row>
    <row r="15" spans="1:18" ht="11.25" customHeight="1">
      <c r="B15" s="958" t="s">
        <v>1180</v>
      </c>
      <c r="C15" s="478" t="s">
        <v>1181</v>
      </c>
      <c r="D15" s="769"/>
      <c r="E15" s="949">
        <v>42353.792903942798</v>
      </c>
      <c r="F15" s="954">
        <v>100</v>
      </c>
      <c r="G15" s="954"/>
      <c r="H15" s="954"/>
      <c r="J15" s="1024"/>
      <c r="K15" s="1024"/>
    </row>
    <row r="16" spans="1:18" ht="11.25" customHeight="1">
      <c r="B16" s="959" t="s">
        <v>1182</v>
      </c>
      <c r="C16" s="478" t="s">
        <v>1183</v>
      </c>
      <c r="D16" s="769"/>
      <c r="E16" s="949">
        <v>79928.767936885197</v>
      </c>
      <c r="F16" s="954">
        <v>100</v>
      </c>
      <c r="G16" s="956"/>
      <c r="H16" s="954"/>
      <c r="J16" s="1560"/>
      <c r="K16" s="1024"/>
    </row>
    <row r="17" spans="2:11" ht="11.25" customHeight="1">
      <c r="B17" s="208">
        <v>2</v>
      </c>
      <c r="C17" s="153" t="s">
        <v>677</v>
      </c>
      <c r="D17" s="768"/>
      <c r="E17" s="768">
        <v>167391.3136526302</v>
      </c>
      <c r="F17" s="953">
        <v>100</v>
      </c>
      <c r="G17" s="955"/>
      <c r="H17" s="953"/>
      <c r="J17" s="1024"/>
      <c r="K17" s="1024"/>
    </row>
    <row r="18" spans="2:11" ht="11.25" customHeight="1">
      <c r="B18" s="208">
        <v>3</v>
      </c>
      <c r="C18" s="153" t="s">
        <v>678</v>
      </c>
      <c r="D18" s="768">
        <v>976833.64926600002</v>
      </c>
      <c r="E18" s="768">
        <v>1148040.2229390133</v>
      </c>
      <c r="F18" s="1621">
        <f>100-H18</f>
        <v>14.909999999999997</v>
      </c>
      <c r="G18" s="1622"/>
      <c r="H18" s="1621">
        <v>85.09</v>
      </c>
      <c r="I18" s="1561"/>
      <c r="J18" s="1623"/>
      <c r="K18" s="1024"/>
    </row>
    <row r="19" spans="2:11" ht="11.25" customHeight="1">
      <c r="B19" s="958" t="s">
        <v>1184</v>
      </c>
      <c r="C19" s="478" t="s">
        <v>1185</v>
      </c>
      <c r="D19" s="769"/>
      <c r="E19" s="949">
        <v>7050.9032359999992</v>
      </c>
      <c r="F19" s="954"/>
      <c r="G19" s="956"/>
      <c r="H19" s="954">
        <v>100</v>
      </c>
      <c r="J19" s="1024"/>
      <c r="K19" s="1620"/>
    </row>
    <row r="20" spans="2:11" ht="11.25" customHeight="1">
      <c r="B20" s="959" t="s">
        <v>1186</v>
      </c>
      <c r="C20" s="478" t="s">
        <v>1187</v>
      </c>
      <c r="D20" s="769"/>
      <c r="E20" s="949"/>
      <c r="F20" s="954"/>
      <c r="G20" s="956"/>
      <c r="H20" s="954"/>
      <c r="J20" s="1024"/>
      <c r="K20" s="1024"/>
    </row>
    <row r="21" spans="2:11" ht="11.25" customHeight="1">
      <c r="B21" s="208">
        <v>4</v>
      </c>
      <c r="C21" s="153" t="s">
        <v>679</v>
      </c>
      <c r="D21" s="770">
        <v>992650.08799999999</v>
      </c>
      <c r="E21" s="770">
        <v>1200173.5308016108</v>
      </c>
      <c r="F21" s="955">
        <v>7.7335611466621543</v>
      </c>
      <c r="G21" s="955">
        <v>9.55755861532786</v>
      </c>
      <c r="H21" s="953">
        <v>82.708880238009982</v>
      </c>
      <c r="J21" s="1623"/>
      <c r="K21" s="1024"/>
    </row>
    <row r="22" spans="2:11" ht="11.25" customHeight="1">
      <c r="B22" s="959" t="s">
        <v>1188</v>
      </c>
      <c r="C22" s="475" t="s">
        <v>1189</v>
      </c>
      <c r="D22" s="771"/>
      <c r="E22" s="950"/>
      <c r="F22" s="956"/>
      <c r="G22" s="956"/>
      <c r="H22" s="956"/>
      <c r="J22" s="1024"/>
      <c r="K22" s="1024"/>
    </row>
    <row r="23" spans="2:11" ht="11.25" customHeight="1">
      <c r="B23" s="959" t="s">
        <v>1190</v>
      </c>
      <c r="C23" s="475" t="s">
        <v>1191</v>
      </c>
      <c r="D23" s="771"/>
      <c r="E23" s="950">
        <v>1064884.269035483</v>
      </c>
      <c r="F23" s="956">
        <v>2.7253301374025596</v>
      </c>
      <c r="G23" s="956">
        <v>10.345801960600564</v>
      </c>
      <c r="H23" s="956">
        <v>86.928867901996881</v>
      </c>
      <c r="J23" s="1024"/>
      <c r="K23" s="1024"/>
    </row>
    <row r="24" spans="2:11" ht="11.25" customHeight="1">
      <c r="B24" s="959" t="s">
        <v>1192</v>
      </c>
      <c r="C24" s="475" t="s">
        <v>1193</v>
      </c>
      <c r="D24" s="771"/>
      <c r="E24" s="950"/>
      <c r="F24" s="956"/>
      <c r="G24" s="956"/>
      <c r="H24" s="956"/>
      <c r="J24" s="1024"/>
      <c r="K24" s="1024"/>
    </row>
    <row r="25" spans="2:11" ht="11.25" customHeight="1">
      <c r="B25" s="959" t="s">
        <v>1194</v>
      </c>
      <c r="C25" s="475" t="s">
        <v>1195</v>
      </c>
      <c r="D25" s="771"/>
      <c r="E25" s="950"/>
      <c r="F25" s="956"/>
      <c r="G25" s="956"/>
      <c r="H25" s="1616"/>
      <c r="J25" s="1024"/>
      <c r="K25" s="1024"/>
    </row>
    <row r="26" spans="2:11" ht="11.25" customHeight="1">
      <c r="B26" s="959" t="s">
        <v>1196</v>
      </c>
      <c r="C26" s="475" t="s">
        <v>1197</v>
      </c>
      <c r="D26" s="771"/>
      <c r="E26" s="950">
        <v>135289.26176612746</v>
      </c>
      <c r="F26" s="956">
        <v>50.507344170633701</v>
      </c>
      <c r="G26" s="956"/>
      <c r="H26" s="956">
        <v>49.492655829366356</v>
      </c>
      <c r="J26" s="1024"/>
      <c r="K26" s="1620"/>
    </row>
    <row r="27" spans="2:11" ht="11.25" customHeight="1">
      <c r="B27" s="208">
        <v>5</v>
      </c>
      <c r="C27" s="153" t="s">
        <v>488</v>
      </c>
      <c r="D27" s="770"/>
      <c r="E27" s="770">
        <v>25270.530734889577</v>
      </c>
      <c r="F27" s="955">
        <v>100</v>
      </c>
      <c r="G27" s="955"/>
      <c r="H27" s="955"/>
      <c r="J27" s="1560"/>
      <c r="K27" s="1024"/>
    </row>
    <row r="28" spans="2:11" ht="11.25" customHeight="1">
      <c r="B28" s="208">
        <v>6</v>
      </c>
      <c r="C28" s="153" t="s">
        <v>1198</v>
      </c>
      <c r="D28" s="770"/>
      <c r="E28" s="770">
        <v>29630.929972322301</v>
      </c>
      <c r="F28" s="955">
        <v>100</v>
      </c>
      <c r="G28" s="955"/>
      <c r="H28" s="955"/>
      <c r="J28" s="1024"/>
    </row>
    <row r="29" spans="2:11" ht="11.25" customHeight="1">
      <c r="B29" s="960">
        <v>7</v>
      </c>
      <c r="C29" s="816" t="s">
        <v>1061</v>
      </c>
      <c r="D29" s="817">
        <v>1969483.7375050001</v>
      </c>
      <c r="E29" s="817">
        <v>3151982.1028628941</v>
      </c>
      <c r="F29" s="957">
        <v>34.020737198980811</v>
      </c>
      <c r="G29" s="957">
        <v>3.4952869016589156</v>
      </c>
      <c r="H29" s="957">
        <v>62.483975899360274</v>
      </c>
      <c r="J29" s="1560"/>
    </row>
    <row r="30" spans="2:11" ht="11.25" customHeight="1"/>
    <row r="31" spans="2:11" ht="11.25" customHeight="1">
      <c r="J31" s="106"/>
    </row>
    <row r="32" spans="2:11" ht="11.25" customHeight="1">
      <c r="B32" s="1968" t="s">
        <v>577</v>
      </c>
      <c r="C32" s="1969"/>
      <c r="D32" s="1835" t="s">
        <v>317</v>
      </c>
      <c r="E32" s="1835" t="s">
        <v>319</v>
      </c>
      <c r="F32" s="1835" t="s">
        <v>321</v>
      </c>
      <c r="G32" s="684" t="s">
        <v>1165</v>
      </c>
      <c r="H32" s="684" t="s">
        <v>1166</v>
      </c>
    </row>
    <row r="33" spans="2:10" ht="11.25" customHeight="1">
      <c r="B33" s="951"/>
      <c r="C33" s="952"/>
      <c r="D33" s="208" t="s">
        <v>1167</v>
      </c>
      <c r="E33" s="208" t="s">
        <v>1168</v>
      </c>
      <c r="F33" s="208" t="s">
        <v>1169</v>
      </c>
      <c r="G33" s="208" t="s">
        <v>1170</v>
      </c>
      <c r="H33" s="208" t="s">
        <v>1170</v>
      </c>
      <c r="J33" s="106"/>
    </row>
    <row r="34" spans="2:10" ht="11.25" customHeight="1">
      <c r="B34" s="951"/>
      <c r="C34" s="952"/>
      <c r="D34" s="208" t="s">
        <v>1171</v>
      </c>
      <c r="E34" s="208" t="s">
        <v>106</v>
      </c>
      <c r="F34" s="208" t="s">
        <v>1172</v>
      </c>
      <c r="G34" s="208" t="s">
        <v>1173</v>
      </c>
      <c r="H34" s="208" t="s">
        <v>1173</v>
      </c>
    </row>
    <row r="35" spans="2:10" ht="11.25" customHeight="1">
      <c r="B35" s="2029" t="s">
        <v>310</v>
      </c>
      <c r="C35" s="1990"/>
      <c r="D35" s="1213" t="s">
        <v>1174</v>
      </c>
      <c r="E35" s="1213" t="s">
        <v>1175</v>
      </c>
      <c r="F35" s="1213" t="s">
        <v>1176</v>
      </c>
      <c r="G35" s="1213" t="s">
        <v>1177</v>
      </c>
      <c r="H35" s="1213" t="s">
        <v>1178</v>
      </c>
    </row>
    <row r="36" spans="2:10" ht="11.25" customHeight="1">
      <c r="B36" s="208">
        <v>1</v>
      </c>
      <c r="C36" s="153" t="s">
        <v>1179</v>
      </c>
      <c r="D36" s="768"/>
      <c r="E36" s="768">
        <v>517926.95245653874</v>
      </c>
      <c r="F36" s="953">
        <v>100</v>
      </c>
      <c r="G36" s="953"/>
      <c r="H36" s="953"/>
    </row>
    <row r="37" spans="2:10" ht="11.25" customHeight="1">
      <c r="B37" s="958" t="s">
        <v>1180</v>
      </c>
      <c r="C37" s="478" t="s">
        <v>1181</v>
      </c>
      <c r="D37" s="769"/>
      <c r="E37" s="949">
        <v>38892.227963642596</v>
      </c>
      <c r="F37" s="954">
        <v>100</v>
      </c>
      <c r="G37" s="954"/>
      <c r="H37" s="954"/>
    </row>
    <row r="38" spans="2:10" ht="11.25" customHeight="1">
      <c r="B38" s="959" t="s">
        <v>1182</v>
      </c>
      <c r="C38" s="478" t="s">
        <v>1183</v>
      </c>
      <c r="D38" s="769"/>
      <c r="E38" s="949">
        <v>60668.041495681304</v>
      </c>
      <c r="F38" s="954">
        <v>100</v>
      </c>
      <c r="G38" s="954"/>
      <c r="H38" s="954"/>
    </row>
    <row r="39" spans="2:10" ht="11.25" customHeight="1">
      <c r="B39" s="208">
        <v>2</v>
      </c>
      <c r="C39" s="153" t="s">
        <v>677</v>
      </c>
      <c r="D39" s="768"/>
      <c r="E39" s="768">
        <v>147628.12778557112</v>
      </c>
      <c r="F39" s="953">
        <v>100</v>
      </c>
      <c r="G39" s="953"/>
      <c r="H39" s="953"/>
    </row>
    <row r="40" spans="2:10" ht="11.25" customHeight="1">
      <c r="B40" s="208">
        <v>3</v>
      </c>
      <c r="C40" s="153" t="s">
        <v>678</v>
      </c>
      <c r="D40" s="768">
        <v>938161.41438399989</v>
      </c>
      <c r="E40" s="768">
        <v>1107764.3619738226</v>
      </c>
      <c r="F40" s="953">
        <v>15.310381287914232</v>
      </c>
      <c r="G40" s="953"/>
      <c r="H40" s="953">
        <v>84.689618712085775</v>
      </c>
    </row>
    <row r="41" spans="2:10" ht="11.25" customHeight="1">
      <c r="B41" s="958" t="s">
        <v>1184</v>
      </c>
      <c r="C41" s="478" t="s">
        <v>1185</v>
      </c>
      <c r="D41" s="769"/>
      <c r="E41" s="949">
        <v>8595.8807919999999</v>
      </c>
      <c r="F41" s="954"/>
      <c r="G41" s="954"/>
      <c r="H41" s="954"/>
    </row>
    <row r="42" spans="2:10" ht="11.25" customHeight="1">
      <c r="B42" s="959" t="s">
        <v>1186</v>
      </c>
      <c r="C42" s="478" t="s">
        <v>1187</v>
      </c>
      <c r="D42" s="769"/>
      <c r="E42" s="949">
        <v>400</v>
      </c>
      <c r="F42" s="954"/>
      <c r="G42" s="954"/>
      <c r="H42" s="954"/>
    </row>
    <row r="43" spans="2:10" ht="11.25" customHeight="1">
      <c r="B43" s="208">
        <v>4</v>
      </c>
      <c r="C43" s="153" t="s">
        <v>679</v>
      </c>
      <c r="D43" s="770">
        <v>995544.03851300001</v>
      </c>
      <c r="E43" s="770">
        <v>1192375.3967204378</v>
      </c>
      <c r="F43" s="955">
        <v>7.9385718178845437</v>
      </c>
      <c r="G43" s="955">
        <v>8.5689273093879077</v>
      </c>
      <c r="H43" s="955">
        <v>83.492500872727547</v>
      </c>
    </row>
    <row r="44" spans="2:10" ht="11.25" customHeight="1">
      <c r="B44" s="959" t="s">
        <v>1188</v>
      </c>
      <c r="C44" s="475" t="s">
        <v>1189</v>
      </c>
      <c r="D44" s="771"/>
      <c r="E44" s="950"/>
      <c r="F44" s="956"/>
      <c r="G44" s="956"/>
      <c r="H44" s="956"/>
    </row>
    <row r="45" spans="2:10" ht="11.25" customHeight="1">
      <c r="B45" s="959" t="s">
        <v>1190</v>
      </c>
      <c r="C45" s="475" t="s">
        <v>1191</v>
      </c>
      <c r="D45" s="771"/>
      <c r="E45" s="950">
        <v>1053268.1959074859</v>
      </c>
      <c r="F45" s="956">
        <v>2.6361595177155528</v>
      </c>
      <c r="G45" s="956">
        <v>9.700642381209283</v>
      </c>
      <c r="H45" s="956">
        <v>87.663198101075167</v>
      </c>
    </row>
    <row r="46" spans="2:10" ht="11.25" customHeight="1">
      <c r="B46" s="959" t="s">
        <v>1192</v>
      </c>
      <c r="C46" s="475" t="s">
        <v>1193</v>
      </c>
      <c r="D46" s="771"/>
      <c r="E46" s="950"/>
      <c r="F46" s="956"/>
      <c r="G46" s="956"/>
      <c r="H46" s="956"/>
    </row>
    <row r="47" spans="2:10" ht="11.25" customHeight="1">
      <c r="B47" s="959" t="s">
        <v>1194</v>
      </c>
      <c r="C47" s="475" t="s">
        <v>1195</v>
      </c>
      <c r="D47" s="771"/>
      <c r="E47" s="950"/>
      <c r="F47" s="956"/>
      <c r="G47" s="956"/>
      <c r="H47" s="956"/>
    </row>
    <row r="48" spans="2:10" ht="11.25" customHeight="1">
      <c r="B48" s="959" t="s">
        <v>1196</v>
      </c>
      <c r="C48" s="475" t="s">
        <v>1197</v>
      </c>
      <c r="D48" s="771"/>
      <c r="E48" s="950">
        <v>139107.20081295178</v>
      </c>
      <c r="F48" s="956">
        <v>48.086473613897716</v>
      </c>
      <c r="G48" s="956"/>
      <c r="H48" s="956">
        <v>51.913526386102284</v>
      </c>
    </row>
    <row r="49" spans="2:8" ht="11.25" customHeight="1">
      <c r="B49" s="208">
        <v>5</v>
      </c>
      <c r="C49" s="153" t="s">
        <v>488</v>
      </c>
      <c r="D49" s="770"/>
      <c r="E49" s="770">
        <v>26564.851701701074</v>
      </c>
      <c r="F49" s="955">
        <v>100</v>
      </c>
      <c r="G49" s="955"/>
      <c r="H49" s="955"/>
    </row>
    <row r="50" spans="2:8" ht="11.25" customHeight="1">
      <c r="B50" s="208">
        <v>6</v>
      </c>
      <c r="C50" s="153" t="s">
        <v>1198</v>
      </c>
      <c r="D50" s="770"/>
      <c r="E50" s="770">
        <v>24949.490917760901</v>
      </c>
      <c r="F50" s="955">
        <v>100</v>
      </c>
      <c r="G50" s="955"/>
      <c r="H50" s="955"/>
    </row>
    <row r="51" spans="2:8" ht="11.25" customHeight="1">
      <c r="B51" s="960">
        <v>7</v>
      </c>
      <c r="C51" s="816" t="s">
        <v>1061</v>
      </c>
      <c r="D51" s="817">
        <v>1933705.4528969999</v>
      </c>
      <c r="E51" s="817">
        <v>3017209.1815558323</v>
      </c>
      <c r="F51" s="957">
        <v>32.524425341726115</v>
      </c>
      <c r="G51" s="957">
        <v>3.3863671642187509</v>
      </c>
      <c r="H51" s="957">
        <v>64.089207494055131</v>
      </c>
    </row>
    <row r="53" spans="2:8">
      <c r="E53" s="147"/>
    </row>
  </sheetData>
  <mergeCells count="6">
    <mergeCell ref="B35:C35"/>
    <mergeCell ref="B3:H3"/>
    <mergeCell ref="B10:C10"/>
    <mergeCell ref="B7:H7"/>
    <mergeCell ref="B13:C13"/>
    <mergeCell ref="B32:C32"/>
  </mergeCells>
  <hyperlinks>
    <hyperlink ref="B3" location="Contents!A1" display="Back to index page" xr:uid="{517014BB-029A-484E-BD5E-5D70F06E86BF}"/>
    <hyperlink ref="B3:H3" location="CONTENTS!A1" display="Back to contents page" xr:uid="{F57E4F14-0D68-40E2-ADF3-A2CCE9D890BF}"/>
  </hyperlinks>
  <pageMargins left="0.7" right="0.7" top="0.75" bottom="0.75" header="0.3" footer="0.3"/>
  <pageSetup paperSize="9" orientation="landscape" r:id="rId1"/>
  <headerFooter>
    <evenHeader>&amp;L&amp;"Times New Roman,Regular"&amp;12&amp;K000000Central Bank of Ireland - RESTRICTED</evenHeader>
    <firstHeader>&amp;L&amp;"Times New Roman,Regular"&amp;12&amp;K000000Central Bank of Ireland - RESTRICTED</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F3748-0BCE-4C28-9842-7C97B66A9C9B}">
  <sheetPr codeName="Sheet1"/>
  <dimension ref="A1:T117"/>
  <sheetViews>
    <sheetView showGridLines="0" showRowColHeaders="0" zoomScale="115" zoomScaleNormal="115" zoomScaleSheetLayoutView="100" workbookViewId="0"/>
  </sheetViews>
  <sheetFormatPr baseColWidth="10" defaultColWidth="9.140625" defaultRowHeight="15"/>
  <cols>
    <col min="1" max="1" width="2.7109375" customWidth="1"/>
    <col min="2" max="2" width="6.42578125" customWidth="1"/>
    <col min="3" max="3" width="9.7109375" customWidth="1"/>
    <col min="4" max="4" width="68" customWidth="1"/>
    <col min="5" max="5" width="9.7109375" style="323" customWidth="1"/>
    <col min="6" max="6" width="48.42578125" style="323" customWidth="1"/>
    <col min="7" max="7" width="14" customWidth="1"/>
    <col min="8" max="8" width="19.42578125" customWidth="1"/>
  </cols>
  <sheetData>
    <row r="1" spans="1:7">
      <c r="B1" s="238"/>
      <c r="C1" s="238"/>
      <c r="D1" s="321"/>
      <c r="E1" s="322"/>
      <c r="F1" s="322"/>
      <c r="G1" s="4"/>
    </row>
    <row r="2" spans="1:7" ht="20.25">
      <c r="B2" s="1204" t="s">
        <v>24</v>
      </c>
      <c r="C2" s="239"/>
      <c r="G2" s="1206"/>
    </row>
    <row r="3" spans="1:7">
      <c r="B3" s="829" t="s">
        <v>25</v>
      </c>
      <c r="C3" s="830"/>
      <c r="D3" s="829"/>
      <c r="E3" s="831"/>
      <c r="F3" s="1907" t="s">
        <v>2678</v>
      </c>
      <c r="G3" s="1907"/>
    </row>
    <row r="4" spans="1:7" s="324" customFormat="1" ht="12">
      <c r="B4" s="1207" t="s">
        <v>27</v>
      </c>
      <c r="C4" s="1208"/>
      <c r="D4" s="1209"/>
      <c r="E4" s="1210" t="s">
        <v>28</v>
      </c>
      <c r="F4" s="1210" t="s">
        <v>29</v>
      </c>
      <c r="G4" s="1211" t="s">
        <v>30</v>
      </c>
    </row>
    <row r="5" spans="1:7" s="324" customFormat="1" ht="12">
      <c r="B5" s="287"/>
      <c r="C5" s="288"/>
      <c r="D5" s="289"/>
      <c r="E5" s="290"/>
      <c r="F5" s="290"/>
      <c r="G5" s="289"/>
    </row>
    <row r="6" spans="1:7" ht="20.100000000000001" customHeight="1">
      <c r="B6" s="1908" t="s">
        <v>31</v>
      </c>
      <c r="C6" s="1908"/>
      <c r="D6" s="1908"/>
      <c r="E6" s="1908"/>
      <c r="F6" s="1908"/>
      <c r="G6" s="1908"/>
    </row>
    <row r="7" spans="1:7" ht="12" customHeight="1">
      <c r="A7" t="s">
        <v>32</v>
      </c>
      <c r="B7" s="325"/>
      <c r="C7" s="819" t="s">
        <v>33</v>
      </c>
      <c r="D7" s="820" t="s">
        <v>34</v>
      </c>
      <c r="E7" s="1101" t="s">
        <v>35</v>
      </c>
      <c r="F7" s="820" t="s">
        <v>36</v>
      </c>
      <c r="G7" s="1874" t="s">
        <v>37</v>
      </c>
    </row>
    <row r="8" spans="1:7" ht="12" customHeight="1">
      <c r="B8" s="325"/>
      <c r="C8" s="819" t="s">
        <v>38</v>
      </c>
      <c r="D8" s="820" t="s">
        <v>39</v>
      </c>
      <c r="E8" s="1101" t="s">
        <v>35</v>
      </c>
      <c r="F8" s="820" t="s">
        <v>40</v>
      </c>
      <c r="G8" s="821" t="s">
        <v>37</v>
      </c>
    </row>
    <row r="9" spans="1:7" s="323" customFormat="1" ht="12" customHeight="1">
      <c r="B9" s="325"/>
      <c r="C9" s="819" t="s">
        <v>41</v>
      </c>
      <c r="D9" s="820" t="s">
        <v>42</v>
      </c>
      <c r="E9" s="820"/>
      <c r="F9" s="820" t="s">
        <v>43</v>
      </c>
      <c r="G9" s="1849" t="s">
        <v>44</v>
      </c>
    </row>
    <row r="10" spans="1:7" ht="19.5" customHeight="1">
      <c r="B10" s="320" t="s">
        <v>45</v>
      </c>
      <c r="C10" s="320"/>
      <c r="D10" s="320"/>
      <c r="E10" s="229"/>
      <c r="F10" s="229"/>
      <c r="G10" s="320"/>
    </row>
    <row r="11" spans="1:7" s="66" customFormat="1" ht="12" customHeight="1">
      <c r="B11" s="178"/>
      <c r="C11" s="819" t="s">
        <v>46</v>
      </c>
      <c r="D11" s="820" t="s">
        <v>47</v>
      </c>
      <c r="E11" s="1101" t="s">
        <v>48</v>
      </c>
      <c r="F11" s="820" t="s">
        <v>49</v>
      </c>
      <c r="G11" s="1103" t="s">
        <v>44</v>
      </c>
    </row>
    <row r="12" spans="1:7" s="66" customFormat="1" ht="12" customHeight="1">
      <c r="B12" s="178"/>
      <c r="C12" s="819" t="s">
        <v>50</v>
      </c>
      <c r="D12" s="820" t="s">
        <v>51</v>
      </c>
      <c r="E12" s="1101" t="s">
        <v>48</v>
      </c>
      <c r="F12" s="820" t="s">
        <v>52</v>
      </c>
      <c r="G12" s="1103" t="s">
        <v>44</v>
      </c>
    </row>
    <row r="13" spans="1:7" ht="12" customHeight="1">
      <c r="B13" s="325"/>
      <c r="C13" s="819" t="s">
        <v>53</v>
      </c>
      <c r="D13" s="820" t="s">
        <v>54</v>
      </c>
      <c r="E13" s="1101" t="s">
        <v>48</v>
      </c>
      <c r="F13" s="1101" t="s">
        <v>55</v>
      </c>
      <c r="G13" s="821" t="s">
        <v>56</v>
      </c>
    </row>
    <row r="14" spans="1:7" ht="12" customHeight="1">
      <c r="B14" s="325"/>
      <c r="C14" s="819" t="s">
        <v>57</v>
      </c>
      <c r="D14" s="820" t="s">
        <v>58</v>
      </c>
      <c r="E14" s="1101" t="s">
        <v>48</v>
      </c>
      <c r="F14" s="1101" t="s">
        <v>59</v>
      </c>
      <c r="G14" s="821" t="s">
        <v>56</v>
      </c>
    </row>
    <row r="15" spans="1:7" s="323" customFormat="1" ht="12" customHeight="1">
      <c r="B15" s="178"/>
      <c r="C15" s="819" t="s">
        <v>60</v>
      </c>
      <c r="D15" s="820" t="s">
        <v>61</v>
      </c>
      <c r="E15" s="820"/>
      <c r="F15" s="820" t="s">
        <v>62</v>
      </c>
      <c r="G15" s="1103" t="s">
        <v>44</v>
      </c>
    </row>
    <row r="16" spans="1:7" s="323" customFormat="1" ht="12" customHeight="1">
      <c r="B16" s="178"/>
      <c r="C16" s="819" t="s">
        <v>63</v>
      </c>
      <c r="D16" s="1905" t="s">
        <v>64</v>
      </c>
      <c r="E16" s="820"/>
      <c r="F16" s="820" t="s">
        <v>62</v>
      </c>
      <c r="G16" s="1103" t="s">
        <v>44</v>
      </c>
    </row>
    <row r="17" spans="2:20" s="69" customFormat="1" ht="20.100000000000001" customHeight="1">
      <c r="B17" s="1908" t="s">
        <v>65</v>
      </c>
      <c r="C17" s="1908"/>
      <c r="D17" s="1908"/>
      <c r="E17" s="1908"/>
      <c r="F17" s="1908"/>
      <c r="G17" s="1908"/>
    </row>
    <row r="18" spans="2:20" s="1120" customFormat="1" ht="19.5" customHeight="1">
      <c r="B18" s="1119"/>
      <c r="C18" s="1848" t="s">
        <v>66</v>
      </c>
      <c r="D18" s="1542" t="s">
        <v>67</v>
      </c>
      <c r="E18" s="820" t="s">
        <v>68</v>
      </c>
      <c r="F18" s="820" t="s">
        <v>69</v>
      </c>
      <c r="G18" s="821" t="s">
        <v>56</v>
      </c>
      <c r="H18" s="1114"/>
    </row>
    <row r="19" spans="2:20" s="66" customFormat="1" ht="12" customHeight="1">
      <c r="B19" s="178"/>
      <c r="C19" s="819" t="s">
        <v>70</v>
      </c>
      <c r="D19" s="820" t="s">
        <v>71</v>
      </c>
      <c r="E19" s="820" t="s">
        <v>68</v>
      </c>
      <c r="F19" s="820" t="s">
        <v>72</v>
      </c>
      <c r="G19" s="821" t="s">
        <v>56</v>
      </c>
      <c r="H19"/>
    </row>
    <row r="20" spans="2:20" s="66" customFormat="1" ht="12" customHeight="1">
      <c r="B20" s="178"/>
      <c r="C20" s="819" t="s">
        <v>73</v>
      </c>
      <c r="D20" s="820" t="s">
        <v>74</v>
      </c>
      <c r="E20" s="820" t="s">
        <v>68</v>
      </c>
      <c r="F20" s="820" t="s">
        <v>75</v>
      </c>
      <c r="G20" s="821" t="s">
        <v>56</v>
      </c>
      <c r="H20"/>
    </row>
    <row r="21" spans="2:20" s="66" customFormat="1" ht="12" customHeight="1">
      <c r="B21" s="178"/>
      <c r="C21" s="819" t="s">
        <v>76</v>
      </c>
      <c r="D21" s="820" t="s">
        <v>77</v>
      </c>
      <c r="E21" s="1101" t="s">
        <v>68</v>
      </c>
      <c r="F21" s="820" t="s">
        <v>78</v>
      </c>
      <c r="G21" s="821" t="s">
        <v>56</v>
      </c>
      <c r="H21"/>
    </row>
    <row r="22" spans="2:20" s="69" customFormat="1" ht="20.100000000000001" customHeight="1">
      <c r="B22" s="320" t="s">
        <v>79</v>
      </c>
      <c r="C22" s="320"/>
      <c r="D22" s="320"/>
      <c r="E22" s="229"/>
      <c r="F22" s="229"/>
      <c r="G22" s="320"/>
      <c r="T22" s="66"/>
    </row>
    <row r="23" spans="2:20" s="66" customFormat="1" ht="12" customHeight="1">
      <c r="B23" s="178"/>
      <c r="C23" s="819" t="s">
        <v>80</v>
      </c>
      <c r="D23" s="820" t="s">
        <v>81</v>
      </c>
      <c r="E23" s="820" t="s">
        <v>82</v>
      </c>
      <c r="F23" s="820" t="s">
        <v>83</v>
      </c>
      <c r="G23" s="821" t="s">
        <v>37</v>
      </c>
    </row>
    <row r="24" spans="2:20" s="66" customFormat="1" ht="12" customHeight="1">
      <c r="B24" s="178"/>
      <c r="C24" s="819" t="s">
        <v>84</v>
      </c>
      <c r="D24" s="820" t="s">
        <v>85</v>
      </c>
      <c r="E24" s="820" t="s">
        <v>82</v>
      </c>
      <c r="F24" s="820" t="s">
        <v>86</v>
      </c>
      <c r="G24" s="821" t="s">
        <v>56</v>
      </c>
      <c r="H24"/>
    </row>
    <row r="25" spans="2:20" s="66" customFormat="1" ht="12" customHeight="1">
      <c r="B25" s="178"/>
      <c r="C25" s="819" t="s">
        <v>87</v>
      </c>
      <c r="D25" s="820" t="s">
        <v>88</v>
      </c>
      <c r="E25" s="1101" t="s">
        <v>82</v>
      </c>
      <c r="F25" s="820" t="s">
        <v>89</v>
      </c>
      <c r="G25" s="821" t="s">
        <v>37</v>
      </c>
    </row>
    <row r="26" spans="2:20" s="66" customFormat="1" ht="12" customHeight="1">
      <c r="B26" s="178"/>
      <c r="C26" s="819" t="s">
        <v>90</v>
      </c>
      <c r="D26" s="820" t="s">
        <v>91</v>
      </c>
      <c r="E26" s="820" t="s">
        <v>82</v>
      </c>
      <c r="F26" s="820" t="s">
        <v>92</v>
      </c>
      <c r="G26" s="821" t="s">
        <v>37</v>
      </c>
    </row>
    <row r="27" spans="2:20" s="66" customFormat="1" ht="12" customHeight="1">
      <c r="B27" s="178"/>
      <c r="C27" s="819" t="s">
        <v>93</v>
      </c>
      <c r="D27" s="820" t="s">
        <v>94</v>
      </c>
      <c r="E27" s="820" t="s">
        <v>82</v>
      </c>
      <c r="F27" s="820" t="s">
        <v>83</v>
      </c>
      <c r="G27" s="821" t="s">
        <v>37</v>
      </c>
    </row>
    <row r="28" spans="2:20" s="66" customFormat="1" ht="12" customHeight="1">
      <c r="B28" s="178"/>
      <c r="C28" s="819" t="s">
        <v>95</v>
      </c>
      <c r="D28" s="820" t="s">
        <v>96</v>
      </c>
      <c r="E28" s="820" t="s">
        <v>82</v>
      </c>
      <c r="F28" s="820" t="s">
        <v>97</v>
      </c>
      <c r="G28" s="821" t="s">
        <v>37</v>
      </c>
    </row>
    <row r="29" spans="2:20" s="66" customFormat="1" ht="12" customHeight="1">
      <c r="B29" s="178"/>
      <c r="C29" s="819" t="s">
        <v>98</v>
      </c>
      <c r="D29" s="820" t="s">
        <v>99</v>
      </c>
      <c r="E29" s="820" t="s">
        <v>82</v>
      </c>
      <c r="F29" s="1542" t="s">
        <v>100</v>
      </c>
      <c r="G29" s="821" t="s">
        <v>37</v>
      </c>
    </row>
    <row r="30" spans="2:20" s="69" customFormat="1" ht="20.100000000000001" customHeight="1">
      <c r="B30" s="320" t="s">
        <v>101</v>
      </c>
      <c r="C30" s="320"/>
      <c r="D30" s="320"/>
      <c r="E30" s="229"/>
      <c r="F30" s="229"/>
      <c r="G30" s="320"/>
    </row>
    <row r="31" spans="2:20" s="66" customFormat="1" ht="12" customHeight="1">
      <c r="B31" s="178"/>
      <c r="C31" s="819" t="s">
        <v>102</v>
      </c>
      <c r="D31" s="820" t="s">
        <v>103</v>
      </c>
      <c r="E31" s="820" t="s">
        <v>104</v>
      </c>
      <c r="F31" s="820" t="s">
        <v>105</v>
      </c>
      <c r="G31" s="821" t="s">
        <v>37</v>
      </c>
    </row>
    <row r="32" spans="2:20" s="69" customFormat="1" ht="20.100000000000001" customHeight="1">
      <c r="B32" s="320" t="s">
        <v>106</v>
      </c>
      <c r="C32" s="320"/>
      <c r="D32" s="320"/>
      <c r="E32" s="320"/>
      <c r="F32" s="320"/>
      <c r="G32" s="320"/>
    </row>
    <row r="33" spans="2:7" s="66" customFormat="1" ht="12" customHeight="1">
      <c r="B33" s="178"/>
      <c r="C33" s="819" t="s">
        <v>107</v>
      </c>
      <c r="D33" s="820" t="s">
        <v>108</v>
      </c>
      <c r="E33" s="820" t="s">
        <v>109</v>
      </c>
      <c r="F33" s="820" t="s">
        <v>110</v>
      </c>
      <c r="G33" s="821" t="s">
        <v>37</v>
      </c>
    </row>
    <row r="34" spans="2:7" s="66" customFormat="1" ht="12" customHeight="1">
      <c r="B34" s="178"/>
      <c r="C34" s="819" t="s">
        <v>111</v>
      </c>
      <c r="D34" s="820" t="s">
        <v>106</v>
      </c>
      <c r="E34" s="820" t="s">
        <v>109</v>
      </c>
      <c r="F34" s="820" t="s">
        <v>112</v>
      </c>
      <c r="G34" s="821" t="s">
        <v>37</v>
      </c>
    </row>
    <row r="35" spans="2:7" s="69" customFormat="1" ht="20.100000000000001" customHeight="1">
      <c r="B35" s="320" t="s">
        <v>113</v>
      </c>
      <c r="C35" s="320"/>
      <c r="D35" s="320"/>
      <c r="E35" s="229"/>
      <c r="F35" s="229"/>
      <c r="G35" s="320"/>
    </row>
    <row r="36" spans="2:7" s="66" customFormat="1" ht="12" customHeight="1">
      <c r="B36" s="178"/>
      <c r="C36" s="819" t="s">
        <v>114</v>
      </c>
      <c r="D36" s="820" t="s">
        <v>115</v>
      </c>
      <c r="E36" s="820" t="s">
        <v>116</v>
      </c>
      <c r="F36" s="820" t="s">
        <v>117</v>
      </c>
      <c r="G36" s="821" t="s">
        <v>37</v>
      </c>
    </row>
    <row r="37" spans="2:7" s="66" customFormat="1" ht="12" customHeight="1">
      <c r="B37" s="178"/>
      <c r="C37" s="819" t="s">
        <v>118</v>
      </c>
      <c r="D37" s="820" t="s">
        <v>119</v>
      </c>
      <c r="E37" s="820" t="s">
        <v>116</v>
      </c>
      <c r="F37" s="820" t="s">
        <v>120</v>
      </c>
      <c r="G37" s="821" t="s">
        <v>56</v>
      </c>
    </row>
    <row r="38" spans="2:7" s="66" customFormat="1" ht="12" customHeight="1">
      <c r="B38" s="178"/>
      <c r="C38" s="819" t="s">
        <v>121</v>
      </c>
      <c r="D38" s="820" t="s">
        <v>122</v>
      </c>
      <c r="E38" s="820" t="s">
        <v>116</v>
      </c>
      <c r="F38" s="820" t="s">
        <v>123</v>
      </c>
      <c r="G38" s="821" t="s">
        <v>37</v>
      </c>
    </row>
    <row r="39" spans="2:7" s="66" customFormat="1" ht="12" customHeight="1">
      <c r="B39" s="178"/>
      <c r="C39" s="819" t="s">
        <v>124</v>
      </c>
      <c r="D39" s="820" t="s">
        <v>125</v>
      </c>
      <c r="E39" s="820" t="s">
        <v>116</v>
      </c>
      <c r="F39" s="820" t="s">
        <v>126</v>
      </c>
      <c r="G39" s="1103" t="s">
        <v>44</v>
      </c>
    </row>
    <row r="40" spans="2:7" s="66" customFormat="1" ht="12" customHeight="1">
      <c r="B40" s="178"/>
      <c r="C40" s="819" t="s">
        <v>127</v>
      </c>
      <c r="D40" s="820" t="s">
        <v>128</v>
      </c>
      <c r="E40" s="820" t="s">
        <v>116</v>
      </c>
      <c r="F40" s="820" t="s">
        <v>129</v>
      </c>
      <c r="G40" s="821" t="s">
        <v>56</v>
      </c>
    </row>
    <row r="41" spans="2:7" s="69" customFormat="1" ht="20.100000000000001" customHeight="1">
      <c r="B41" s="320" t="s">
        <v>130</v>
      </c>
      <c r="C41" s="320"/>
      <c r="D41" s="320"/>
      <c r="E41" s="229"/>
      <c r="F41" s="229"/>
      <c r="G41" s="320"/>
    </row>
    <row r="42" spans="2:7" s="66" customFormat="1" ht="12" customHeight="1">
      <c r="B42" s="178"/>
      <c r="C42" s="819" t="s">
        <v>131</v>
      </c>
      <c r="D42" s="820" t="s">
        <v>132</v>
      </c>
      <c r="E42" s="820" t="s">
        <v>133</v>
      </c>
      <c r="F42" s="820" t="s">
        <v>134</v>
      </c>
      <c r="G42" s="821" t="s">
        <v>37</v>
      </c>
    </row>
    <row r="43" spans="2:7" s="69" customFormat="1" ht="20.100000000000001" customHeight="1">
      <c r="B43" s="320" t="s">
        <v>135</v>
      </c>
      <c r="C43" s="320"/>
      <c r="D43" s="66"/>
      <c r="E43" s="229"/>
      <c r="F43" s="229"/>
      <c r="G43" s="320"/>
    </row>
    <row r="44" spans="2:7" s="66" customFormat="1" ht="12" customHeight="1">
      <c r="B44" s="178"/>
      <c r="C44" s="819" t="s">
        <v>136</v>
      </c>
      <c r="D44" s="820" t="s">
        <v>137</v>
      </c>
      <c r="E44" s="820" t="s">
        <v>138</v>
      </c>
      <c r="F44" s="820" t="s">
        <v>139</v>
      </c>
      <c r="G44" s="821" t="s">
        <v>37</v>
      </c>
    </row>
    <row r="45" spans="2:7" s="66" customFormat="1" ht="12" customHeight="1">
      <c r="B45" s="178"/>
      <c r="C45" s="819" t="s">
        <v>140</v>
      </c>
      <c r="D45" s="820" t="s">
        <v>141</v>
      </c>
      <c r="E45" s="820" t="s">
        <v>138</v>
      </c>
      <c r="F45" s="820" t="s">
        <v>142</v>
      </c>
      <c r="G45" s="821" t="s">
        <v>37</v>
      </c>
    </row>
    <row r="46" spans="2:7" s="66" customFormat="1" ht="12" customHeight="1">
      <c r="B46" s="178"/>
      <c r="C46" s="819" t="s">
        <v>143</v>
      </c>
      <c r="D46" s="820" t="s">
        <v>144</v>
      </c>
      <c r="E46" s="820" t="s">
        <v>138</v>
      </c>
      <c r="F46" s="820" t="s">
        <v>145</v>
      </c>
      <c r="G46" s="821" t="s">
        <v>37</v>
      </c>
    </row>
    <row r="47" spans="2:7" s="66" customFormat="1" ht="12" customHeight="1">
      <c r="B47" s="178"/>
      <c r="C47" s="819" t="s">
        <v>146</v>
      </c>
      <c r="D47" s="820" t="s">
        <v>147</v>
      </c>
      <c r="E47" s="820" t="s">
        <v>138</v>
      </c>
      <c r="F47" s="820" t="s">
        <v>148</v>
      </c>
      <c r="G47" s="821" t="s">
        <v>37</v>
      </c>
    </row>
    <row r="48" spans="2:7" s="66" customFormat="1" ht="12" customHeight="1">
      <c r="B48" s="178"/>
      <c r="C48" s="819" t="s">
        <v>149</v>
      </c>
      <c r="D48" s="820" t="s">
        <v>150</v>
      </c>
      <c r="E48" s="820" t="s">
        <v>138</v>
      </c>
      <c r="F48" s="820" t="s">
        <v>151</v>
      </c>
      <c r="G48" s="821" t="s">
        <v>37</v>
      </c>
    </row>
    <row r="49" spans="1:10" s="66" customFormat="1" ht="12" customHeight="1">
      <c r="B49" s="178"/>
      <c r="C49" s="819" t="s">
        <v>152</v>
      </c>
      <c r="D49" s="820" t="s">
        <v>153</v>
      </c>
      <c r="E49" s="820" t="s">
        <v>154</v>
      </c>
      <c r="F49" s="820" t="s">
        <v>126</v>
      </c>
      <c r="G49" s="1103" t="s">
        <v>44</v>
      </c>
    </row>
    <row r="50" spans="1:10" s="66" customFormat="1" ht="12" customHeight="1">
      <c r="B50" s="178"/>
      <c r="C50" s="819" t="s">
        <v>155</v>
      </c>
      <c r="D50" s="820" t="s">
        <v>156</v>
      </c>
      <c r="E50" s="820" t="s">
        <v>138</v>
      </c>
      <c r="F50" s="822" t="s">
        <v>157</v>
      </c>
      <c r="G50" s="821" t="s">
        <v>37</v>
      </c>
    </row>
    <row r="51" spans="1:10" s="69" customFormat="1" ht="20.100000000000001" customHeight="1">
      <c r="B51" s="320" t="s">
        <v>158</v>
      </c>
      <c r="C51" s="320"/>
      <c r="D51" s="320"/>
      <c r="E51" s="229"/>
      <c r="F51" s="229"/>
      <c r="G51" s="320"/>
    </row>
    <row r="52" spans="1:10" s="66" customFormat="1" ht="12" customHeight="1">
      <c r="B52" s="178"/>
      <c r="C52" s="819" t="s">
        <v>159</v>
      </c>
      <c r="D52" s="820" t="s">
        <v>160</v>
      </c>
      <c r="E52" s="820" t="s">
        <v>161</v>
      </c>
      <c r="F52" s="820" t="s">
        <v>162</v>
      </c>
      <c r="G52" s="821" t="s">
        <v>37</v>
      </c>
    </row>
    <row r="53" spans="1:10" s="69" customFormat="1" ht="20.100000000000001" customHeight="1">
      <c r="B53" s="320" t="s">
        <v>163</v>
      </c>
      <c r="C53" s="320"/>
      <c r="D53" s="320"/>
      <c r="E53" s="229"/>
      <c r="F53" s="229"/>
      <c r="G53" s="320"/>
    </row>
    <row r="54" spans="1:10" s="66" customFormat="1" ht="12" customHeight="1">
      <c r="B54" s="178"/>
      <c r="C54" s="819" t="s">
        <v>164</v>
      </c>
      <c r="D54" s="820" t="s">
        <v>165</v>
      </c>
      <c r="E54" s="1101" t="s">
        <v>166</v>
      </c>
      <c r="F54" s="820" t="s">
        <v>167</v>
      </c>
      <c r="G54" s="821" t="s">
        <v>37</v>
      </c>
    </row>
    <row r="55" spans="1:10" s="66" customFormat="1" ht="12" customHeight="1">
      <c r="B55" s="178"/>
      <c r="C55" s="819" t="s">
        <v>168</v>
      </c>
      <c r="D55" s="820" t="s">
        <v>169</v>
      </c>
      <c r="E55" s="1101" t="s">
        <v>166</v>
      </c>
      <c r="F55" s="820" t="s">
        <v>170</v>
      </c>
      <c r="G55" s="821" t="s">
        <v>37</v>
      </c>
    </row>
    <row r="56" spans="1:10" s="529" customFormat="1" ht="20.100000000000001" customHeight="1">
      <c r="A56" s="69"/>
      <c r="B56" s="320" t="s">
        <v>171</v>
      </c>
      <c r="C56" s="320"/>
      <c r="D56" s="320"/>
      <c r="E56" s="229"/>
      <c r="F56" s="229"/>
      <c r="G56" s="320"/>
      <c r="H56" s="69"/>
      <c r="I56" s="69"/>
      <c r="J56" s="69"/>
    </row>
    <row r="57" spans="1:10" s="69" customFormat="1" ht="12" customHeight="1">
      <c r="A57" s="66"/>
      <c r="B57" s="178"/>
      <c r="C57" s="819" t="s">
        <v>172</v>
      </c>
      <c r="D57" s="820" t="s">
        <v>173</v>
      </c>
      <c r="E57" s="822" t="s">
        <v>174</v>
      </c>
      <c r="F57" s="822" t="s">
        <v>175</v>
      </c>
      <c r="G57" s="821" t="s">
        <v>37</v>
      </c>
    </row>
    <row r="58" spans="1:10" s="66" customFormat="1" ht="19.5" customHeight="1">
      <c r="B58" s="178"/>
      <c r="C58" s="819" t="s">
        <v>176</v>
      </c>
      <c r="D58" s="820" t="s">
        <v>177</v>
      </c>
      <c r="E58" s="822" t="s">
        <v>174</v>
      </c>
      <c r="F58" s="1847" t="s">
        <v>178</v>
      </c>
      <c r="G58" s="821" t="s">
        <v>37</v>
      </c>
    </row>
    <row r="59" spans="1:10" s="66" customFormat="1" ht="12" customHeight="1">
      <c r="B59" s="178"/>
      <c r="C59" s="819" t="s">
        <v>179</v>
      </c>
      <c r="D59" s="820" t="s">
        <v>180</v>
      </c>
      <c r="E59" s="822" t="s">
        <v>174</v>
      </c>
      <c r="F59" s="822" t="s">
        <v>175</v>
      </c>
      <c r="G59" s="821" t="s">
        <v>37</v>
      </c>
    </row>
    <row r="60" spans="1:10" s="529" customFormat="1" ht="20.100000000000001" customHeight="1">
      <c r="A60" s="69"/>
      <c r="B60" s="320" t="s">
        <v>181</v>
      </c>
      <c r="C60" s="320"/>
      <c r="D60" s="320"/>
      <c r="E60" s="229"/>
      <c r="F60" s="229"/>
      <c r="G60" s="320"/>
      <c r="H60" s="69"/>
      <c r="I60" s="69"/>
      <c r="J60" s="69"/>
    </row>
    <row r="61" spans="1:10" s="69" customFormat="1" ht="12" customHeight="1">
      <c r="A61" s="66"/>
      <c r="B61" s="178"/>
      <c r="C61" s="820" t="s">
        <v>182</v>
      </c>
      <c r="D61" s="820" t="s">
        <v>183</v>
      </c>
      <c r="E61" s="1101" t="s">
        <v>184</v>
      </c>
      <c r="F61" s="1101" t="s">
        <v>185</v>
      </c>
      <c r="G61" s="1103" t="s">
        <v>44</v>
      </c>
    </row>
    <row r="62" spans="1:10" s="66" customFormat="1" ht="12" customHeight="1">
      <c r="B62" s="178"/>
      <c r="C62" s="820" t="s">
        <v>186</v>
      </c>
      <c r="D62" s="820" t="s">
        <v>187</v>
      </c>
      <c r="E62" s="1101" t="s">
        <v>184</v>
      </c>
      <c r="F62" s="1101" t="s">
        <v>188</v>
      </c>
      <c r="G62" s="821" t="s">
        <v>37</v>
      </c>
    </row>
    <row r="63" spans="1:10" s="529" customFormat="1" ht="20.100000000000001" customHeight="1">
      <c r="A63" s="69"/>
      <c r="B63" s="320" t="s">
        <v>189</v>
      </c>
      <c r="C63" s="320"/>
      <c r="D63" s="320"/>
      <c r="E63" s="229"/>
      <c r="F63" s="291"/>
      <c r="G63" s="320"/>
      <c r="H63" s="69"/>
      <c r="I63" s="69"/>
      <c r="J63" s="69"/>
    </row>
    <row r="64" spans="1:10" s="66" customFormat="1" ht="12" customHeight="1">
      <c r="B64" s="178"/>
      <c r="C64" s="820" t="s">
        <v>190</v>
      </c>
      <c r="D64" s="820" t="s">
        <v>191</v>
      </c>
      <c r="E64" s="1101" t="s">
        <v>68</v>
      </c>
      <c r="F64" s="820" t="s">
        <v>192</v>
      </c>
      <c r="G64" s="1103" t="s">
        <v>44</v>
      </c>
    </row>
    <row r="65" spans="1:10" s="66" customFormat="1" ht="12" customHeight="1">
      <c r="B65" s="178"/>
      <c r="C65" s="820" t="s">
        <v>193</v>
      </c>
      <c r="D65" s="820" t="s">
        <v>194</v>
      </c>
      <c r="E65" s="1101" t="s">
        <v>68</v>
      </c>
      <c r="F65" s="820" t="s">
        <v>192</v>
      </c>
      <c r="G65" s="821" t="s">
        <v>37</v>
      </c>
    </row>
    <row r="66" spans="1:10" s="66" customFormat="1" ht="12" customHeight="1">
      <c r="B66" s="178"/>
      <c r="C66" s="820" t="s">
        <v>195</v>
      </c>
      <c r="D66" s="820" t="s">
        <v>196</v>
      </c>
      <c r="E66" s="1101" t="s">
        <v>68</v>
      </c>
      <c r="F66" s="820"/>
      <c r="G66" s="821" t="s">
        <v>37</v>
      </c>
    </row>
    <row r="67" spans="1:10" s="529" customFormat="1" ht="20.100000000000001" customHeight="1">
      <c r="A67" s="69"/>
      <c r="B67" s="320" t="s">
        <v>197</v>
      </c>
      <c r="C67" s="320"/>
      <c r="D67" s="66"/>
      <c r="E67" s="229"/>
      <c r="F67" s="229"/>
      <c r="G67" s="320"/>
      <c r="H67" s="69"/>
      <c r="I67" s="69"/>
      <c r="J67" s="69"/>
    </row>
    <row r="68" spans="1:10" s="66" customFormat="1" ht="12" customHeight="1">
      <c r="B68" s="178"/>
      <c r="C68" s="819" t="s">
        <v>198</v>
      </c>
      <c r="D68" s="820" t="s">
        <v>197</v>
      </c>
      <c r="E68" s="1101" t="s">
        <v>199</v>
      </c>
      <c r="F68" s="820" t="s">
        <v>200</v>
      </c>
      <c r="G68" s="821" t="s">
        <v>56</v>
      </c>
      <c r="H68"/>
    </row>
    <row r="69" spans="1:10" s="66" customFormat="1" ht="12" customHeight="1">
      <c r="B69" s="178"/>
      <c r="C69" s="819" t="s">
        <v>201</v>
      </c>
      <c r="D69" s="820" t="s">
        <v>202</v>
      </c>
      <c r="E69" s="1101" t="s">
        <v>199</v>
      </c>
      <c r="F69" s="820" t="s">
        <v>200</v>
      </c>
      <c r="G69" s="821" t="s">
        <v>56</v>
      </c>
      <c r="H69"/>
    </row>
    <row r="70" spans="1:10" s="66" customFormat="1" ht="12" customHeight="1">
      <c r="B70" s="178"/>
      <c r="C70" s="819" t="s">
        <v>203</v>
      </c>
      <c r="D70" s="820" t="s">
        <v>204</v>
      </c>
      <c r="E70" s="1101" t="s">
        <v>199</v>
      </c>
      <c r="F70" s="820" t="s">
        <v>200</v>
      </c>
      <c r="G70" s="821" t="s">
        <v>56</v>
      </c>
      <c r="H70"/>
    </row>
    <row r="71" spans="1:10" s="529" customFormat="1" ht="20.100000000000001" customHeight="1">
      <c r="A71" s="69"/>
      <c r="B71" s="320" t="s">
        <v>205</v>
      </c>
      <c r="C71" s="320"/>
      <c r="D71" s="66"/>
      <c r="E71" s="229"/>
      <c r="F71" s="229"/>
      <c r="G71" s="320"/>
      <c r="H71" s="69"/>
      <c r="I71" s="69"/>
      <c r="J71" s="69"/>
    </row>
    <row r="72" spans="1:10" s="66" customFormat="1" ht="12" customHeight="1">
      <c r="B72" s="178"/>
      <c r="C72" s="819" t="s">
        <v>206</v>
      </c>
      <c r="D72" s="820" t="s">
        <v>207</v>
      </c>
      <c r="E72" s="820" t="s">
        <v>208</v>
      </c>
      <c r="F72" s="820" t="s">
        <v>209</v>
      </c>
      <c r="G72" s="821" t="s">
        <v>56</v>
      </c>
      <c r="H72"/>
    </row>
    <row r="73" spans="1:10" s="529" customFormat="1" ht="20.100000000000001" customHeight="1">
      <c r="A73" s="69"/>
      <c r="B73" s="320" t="s">
        <v>210</v>
      </c>
      <c r="C73" s="320"/>
      <c r="D73" s="320"/>
      <c r="E73" s="229"/>
      <c r="F73" s="229"/>
      <c r="G73" s="320"/>
      <c r="H73" s="69"/>
      <c r="I73" s="69"/>
      <c r="J73" s="69"/>
    </row>
    <row r="74" spans="1:10" s="66" customFormat="1" ht="12" customHeight="1">
      <c r="B74" s="320"/>
      <c r="C74" s="819" t="s">
        <v>211</v>
      </c>
      <c r="D74" s="820" t="s">
        <v>210</v>
      </c>
      <c r="E74" s="1101" t="s">
        <v>212</v>
      </c>
      <c r="F74" s="820" t="s">
        <v>213</v>
      </c>
      <c r="G74" s="821" t="s">
        <v>56</v>
      </c>
      <c r="H74" s="69"/>
    </row>
    <row r="75" spans="1:10" s="66" customFormat="1" ht="12" customHeight="1">
      <c r="B75" s="320"/>
      <c r="C75" s="819" t="s">
        <v>214</v>
      </c>
      <c r="D75" s="820" t="s">
        <v>215</v>
      </c>
      <c r="E75" s="1101" t="s">
        <v>212</v>
      </c>
      <c r="F75" s="820" t="s">
        <v>216</v>
      </c>
      <c r="G75" s="821" t="s">
        <v>56</v>
      </c>
      <c r="H75" s="69"/>
    </row>
    <row r="76" spans="1:10" s="66" customFormat="1" ht="20.100000000000001" customHeight="1">
      <c r="B76" s="320"/>
      <c r="C76" s="819" t="s">
        <v>217</v>
      </c>
      <c r="D76" s="1542" t="s">
        <v>218</v>
      </c>
      <c r="E76" s="1101" t="s">
        <v>212</v>
      </c>
      <c r="F76" s="820" t="s">
        <v>219</v>
      </c>
      <c r="G76" s="821" t="s">
        <v>56</v>
      </c>
      <c r="H76" s="69"/>
    </row>
    <row r="77" spans="1:10" s="66" customFormat="1" ht="12" customHeight="1">
      <c r="B77" s="320"/>
      <c r="C77" s="819" t="s">
        <v>220</v>
      </c>
      <c r="D77" s="820" t="s">
        <v>221</v>
      </c>
      <c r="E77" s="1101" t="s">
        <v>212</v>
      </c>
      <c r="F77" s="820" t="s">
        <v>222</v>
      </c>
      <c r="G77" s="821" t="s">
        <v>56</v>
      </c>
      <c r="H77" s="69"/>
    </row>
    <row r="78" spans="1:10" s="66" customFormat="1" ht="12" customHeight="1">
      <c r="B78" s="320"/>
      <c r="C78" s="819" t="s">
        <v>223</v>
      </c>
      <c r="D78" s="820" t="s">
        <v>224</v>
      </c>
      <c r="E78" s="1101" t="s">
        <v>212</v>
      </c>
      <c r="F78" s="820" t="s">
        <v>225</v>
      </c>
      <c r="G78" s="821" t="s">
        <v>56</v>
      </c>
      <c r="H78" s="69"/>
    </row>
    <row r="79" spans="1:10" s="66" customFormat="1" ht="20.100000000000001" customHeight="1">
      <c r="B79" s="320"/>
      <c r="C79" s="819" t="s">
        <v>226</v>
      </c>
      <c r="D79" s="326" t="s">
        <v>227</v>
      </c>
      <c r="E79" s="1101" t="s">
        <v>212</v>
      </c>
      <c r="F79" s="820" t="s">
        <v>228</v>
      </c>
      <c r="G79" s="821" t="s">
        <v>56</v>
      </c>
      <c r="H79" s="69"/>
    </row>
    <row r="80" spans="1:10" s="66" customFormat="1" ht="20.100000000000001" customHeight="1">
      <c r="B80" s="320" t="s">
        <v>229</v>
      </c>
      <c r="C80" s="819"/>
      <c r="D80" s="326"/>
      <c r="E80" s="1101"/>
      <c r="F80" s="820"/>
      <c r="G80" s="821"/>
      <c r="H80" s="69"/>
    </row>
    <row r="81" spans="1:10" s="66" customFormat="1" ht="19.5" customHeight="1">
      <c r="B81" s="320"/>
      <c r="C81" s="819" t="s">
        <v>230</v>
      </c>
      <c r="D81" s="326" t="s">
        <v>2670</v>
      </c>
      <c r="E81" s="1101" t="s">
        <v>231</v>
      </c>
      <c r="F81" s="820" t="s">
        <v>232</v>
      </c>
      <c r="G81" s="821" t="s">
        <v>37</v>
      </c>
      <c r="H81" s="69"/>
    </row>
    <row r="82" spans="1:10" s="66" customFormat="1" ht="19.5" customHeight="1">
      <c r="B82" s="320"/>
      <c r="C82" s="819" t="s">
        <v>233</v>
      </c>
      <c r="D82" s="326" t="s">
        <v>2671</v>
      </c>
      <c r="E82" s="1101" t="s">
        <v>231</v>
      </c>
      <c r="F82" s="820" t="s">
        <v>232</v>
      </c>
      <c r="G82" s="821" t="s">
        <v>37</v>
      </c>
      <c r="H82" s="69"/>
    </row>
    <row r="83" spans="1:10" s="66" customFormat="1" ht="12" customHeight="1">
      <c r="B83" s="320"/>
      <c r="C83" s="592" t="s">
        <v>234</v>
      </c>
      <c r="D83" s="66" t="s">
        <v>235</v>
      </c>
      <c r="E83" s="291" t="s">
        <v>231</v>
      </c>
      <c r="F83" s="66" t="s">
        <v>232</v>
      </c>
      <c r="G83" s="67" t="s">
        <v>37</v>
      </c>
      <c r="H83" s="69"/>
    </row>
    <row r="84" spans="1:10" s="66" customFormat="1" ht="12" customHeight="1">
      <c r="B84" s="320"/>
      <c r="C84" s="592" t="s">
        <v>236</v>
      </c>
      <c r="D84" s="66" t="s">
        <v>237</v>
      </c>
      <c r="E84" s="291" t="s">
        <v>231</v>
      </c>
      <c r="F84" s="66" t="s">
        <v>232</v>
      </c>
      <c r="G84" s="67" t="s">
        <v>37</v>
      </c>
      <c r="H84" s="69"/>
    </row>
    <row r="85" spans="1:10" s="66" customFormat="1" ht="12" customHeight="1">
      <c r="B85" s="320"/>
      <c r="C85" s="592" t="s">
        <v>238</v>
      </c>
      <c r="D85" s="66" t="s">
        <v>239</v>
      </c>
      <c r="E85" s="291" t="s">
        <v>231</v>
      </c>
      <c r="F85" s="66" t="s">
        <v>232</v>
      </c>
      <c r="G85" s="67" t="s">
        <v>37</v>
      </c>
      <c r="H85" s="69"/>
    </row>
    <row r="86" spans="1:10" s="66" customFormat="1" ht="12" customHeight="1">
      <c r="B86" s="320"/>
      <c r="C86" s="592" t="s">
        <v>240</v>
      </c>
      <c r="D86" s="66" t="s">
        <v>241</v>
      </c>
      <c r="E86" s="291" t="s">
        <v>231</v>
      </c>
      <c r="F86" s="66" t="s">
        <v>232</v>
      </c>
      <c r="G86" s="67" t="s">
        <v>37</v>
      </c>
      <c r="H86" s="69"/>
    </row>
    <row r="87" spans="1:10" s="66" customFormat="1" ht="12" customHeight="1">
      <c r="B87" s="320"/>
      <c r="C87" s="592" t="s">
        <v>242</v>
      </c>
      <c r="D87" s="66" t="s">
        <v>243</v>
      </c>
      <c r="E87" s="291" t="s">
        <v>231</v>
      </c>
      <c r="F87" s="66" t="s">
        <v>232</v>
      </c>
      <c r="G87" s="67" t="s">
        <v>37</v>
      </c>
      <c r="H87" s="69"/>
    </row>
    <row r="88" spans="1:10" s="66" customFormat="1" ht="12" customHeight="1">
      <c r="B88" s="320"/>
      <c r="C88" s="592" t="s">
        <v>244</v>
      </c>
      <c r="D88" s="66" t="s">
        <v>245</v>
      </c>
      <c r="E88" s="291" t="s">
        <v>231</v>
      </c>
      <c r="F88" s="66" t="s">
        <v>232</v>
      </c>
      <c r="G88" s="67" t="s">
        <v>37</v>
      </c>
      <c r="H88" s="69"/>
    </row>
    <row r="89" spans="1:10" s="529" customFormat="1" ht="20.100000000000001" customHeight="1">
      <c r="A89" s="69"/>
      <c r="B89" s="320" t="s">
        <v>246</v>
      </c>
      <c r="C89" s="320"/>
      <c r="D89" s="320"/>
      <c r="E89" s="229"/>
      <c r="F89" s="229"/>
      <c r="G89" s="320"/>
      <c r="H89" s="69"/>
      <c r="I89" s="69"/>
      <c r="J89" s="69"/>
    </row>
    <row r="90" spans="1:10" s="66" customFormat="1" ht="12" customHeight="1">
      <c r="A90" s="320"/>
      <c r="B90" s="320"/>
      <c r="C90" s="592" t="s">
        <v>247</v>
      </c>
      <c r="D90" s="66" t="s">
        <v>248</v>
      </c>
      <c r="E90" s="291" t="s">
        <v>249</v>
      </c>
      <c r="F90" s="66" t="s">
        <v>250</v>
      </c>
      <c r="G90" s="67" t="s">
        <v>37</v>
      </c>
    </row>
    <row r="91" spans="1:10" s="529" customFormat="1" ht="20.100000000000001" customHeight="1">
      <c r="A91" s="69"/>
      <c r="B91" s="320" t="s">
        <v>251</v>
      </c>
      <c r="C91" s="320"/>
      <c r="D91" s="320"/>
      <c r="E91" s="229"/>
      <c r="F91" s="229"/>
      <c r="G91" s="320"/>
      <c r="H91" s="69"/>
      <c r="I91" s="69"/>
      <c r="J91" s="69"/>
    </row>
    <row r="92" spans="1:10" s="66" customFormat="1" ht="12" customHeight="1">
      <c r="B92" s="178"/>
      <c r="C92" s="66" t="s">
        <v>252</v>
      </c>
      <c r="D92" s="66" t="s">
        <v>2679</v>
      </c>
      <c r="E92" s="66" t="s">
        <v>35</v>
      </c>
      <c r="F92" s="66" t="s">
        <v>253</v>
      </c>
      <c r="G92" s="1102" t="s">
        <v>44</v>
      </c>
    </row>
    <row r="93" spans="1:10" s="66" customFormat="1" ht="12" customHeight="1">
      <c r="A93" s="320"/>
      <c r="B93" s="320"/>
      <c r="C93" s="592" t="s">
        <v>254</v>
      </c>
      <c r="D93" s="66" t="s">
        <v>255</v>
      </c>
      <c r="E93" s="291"/>
      <c r="G93" s="1102" t="s">
        <v>44</v>
      </c>
    </row>
    <row r="94" spans="1:10" s="66" customFormat="1" ht="19.5" customHeight="1">
      <c r="A94" s="320"/>
      <c r="B94" s="320" t="s">
        <v>256</v>
      </c>
      <c r="C94" s="592"/>
      <c r="E94" s="291"/>
      <c r="G94" s="67"/>
    </row>
    <row r="95" spans="1:10" s="66" customFormat="1" ht="12" customHeight="1">
      <c r="A95" s="320"/>
      <c r="C95" s="592"/>
      <c r="D95" s="66" t="s">
        <v>257</v>
      </c>
      <c r="E95" s="291"/>
      <c r="F95" s="66" t="s">
        <v>258</v>
      </c>
      <c r="G95" s="1102" t="s">
        <v>44</v>
      </c>
    </row>
    <row r="96" spans="1:10" s="66" customFormat="1" ht="12" customHeight="1">
      <c r="A96" s="320"/>
      <c r="B96" s="320"/>
      <c r="C96" s="592"/>
      <c r="D96" s="66" t="s">
        <v>259</v>
      </c>
      <c r="E96" s="291"/>
      <c r="F96" s="66" t="s">
        <v>258</v>
      </c>
      <c r="G96" s="67" t="s">
        <v>37</v>
      </c>
    </row>
    <row r="97" spans="1:16" s="529" customFormat="1" ht="19.5" customHeight="1">
      <c r="A97" s="69"/>
      <c r="B97" s="320" t="s">
        <v>2675</v>
      </c>
      <c r="C97" s="320"/>
      <c r="D97" s="320"/>
      <c r="E97" s="229"/>
      <c r="F97" s="229" t="s">
        <v>260</v>
      </c>
      <c r="G97" s="320"/>
      <c r="H97" s="69"/>
      <c r="I97" s="69"/>
      <c r="J97" s="69"/>
      <c r="K97" s="69"/>
      <c r="L97" s="69"/>
      <c r="M97" s="69"/>
      <c r="N97" s="69"/>
      <c r="O97" s="69"/>
      <c r="P97" s="69"/>
    </row>
    <row r="98" spans="1:16" ht="12" customHeight="1">
      <c r="B98" s="68"/>
      <c r="C98" s="1850" t="s">
        <v>261</v>
      </c>
      <c r="D98" s="820" t="s">
        <v>262</v>
      </c>
      <c r="E98" s="820" t="s">
        <v>82</v>
      </c>
      <c r="F98" s="820" t="s">
        <v>263</v>
      </c>
      <c r="G98" s="821" t="s">
        <v>37</v>
      </c>
    </row>
    <row r="99" spans="1:16" ht="12" customHeight="1">
      <c r="B99" s="68"/>
      <c r="C99" s="1850" t="s">
        <v>264</v>
      </c>
      <c r="D99" s="820" t="s">
        <v>265</v>
      </c>
      <c r="E99" s="820" t="s">
        <v>82</v>
      </c>
      <c r="F99" s="820" t="s">
        <v>263</v>
      </c>
      <c r="G99" s="821" t="s">
        <v>37</v>
      </c>
    </row>
    <row r="100" spans="1:16" s="68" customFormat="1" ht="12" customHeight="1">
      <c r="B100" s="331"/>
      <c r="C100" s="1850" t="s">
        <v>266</v>
      </c>
      <c r="D100" s="820" t="s">
        <v>267</v>
      </c>
      <c r="E100" s="820" t="s">
        <v>116</v>
      </c>
      <c r="F100" s="820" t="s">
        <v>2676</v>
      </c>
      <c r="G100" s="821" t="s">
        <v>37</v>
      </c>
      <c r="I100"/>
    </row>
    <row r="101" spans="1:16" s="66" customFormat="1" ht="19.5" customHeight="1">
      <c r="B101" s="592"/>
      <c r="C101" s="819" t="s">
        <v>268</v>
      </c>
      <c r="D101" s="1542" t="s">
        <v>269</v>
      </c>
      <c r="E101" s="820" t="s">
        <v>116</v>
      </c>
      <c r="F101" s="820" t="s">
        <v>270</v>
      </c>
      <c r="G101" s="821" t="s">
        <v>56</v>
      </c>
      <c r="I101"/>
    </row>
    <row r="102" spans="1:16" ht="12" customHeight="1">
      <c r="B102" s="68"/>
      <c r="C102" s="820" t="s">
        <v>271</v>
      </c>
      <c r="D102" s="820" t="s">
        <v>272</v>
      </c>
      <c r="E102" s="820" t="s">
        <v>82</v>
      </c>
      <c r="F102" s="820" t="s">
        <v>263</v>
      </c>
      <c r="G102" s="821" t="s">
        <v>37</v>
      </c>
    </row>
    <row r="103" spans="1:16" ht="12" customHeight="1">
      <c r="B103" s="68"/>
      <c r="C103" s="820" t="s">
        <v>273</v>
      </c>
      <c r="D103" s="820" t="s">
        <v>274</v>
      </c>
      <c r="E103" s="820" t="s">
        <v>82</v>
      </c>
      <c r="F103" s="820" t="s">
        <v>263</v>
      </c>
      <c r="G103" s="821" t="s">
        <v>37</v>
      </c>
    </row>
    <row r="104" spans="1:16" ht="12" customHeight="1">
      <c r="B104" s="68"/>
      <c r="C104" s="820" t="s">
        <v>275</v>
      </c>
      <c r="D104" s="820" t="s">
        <v>276</v>
      </c>
      <c r="E104" s="820" t="s">
        <v>82</v>
      </c>
      <c r="F104" s="820" t="s">
        <v>263</v>
      </c>
      <c r="G104" s="821" t="s">
        <v>37</v>
      </c>
    </row>
    <row r="105" spans="1:16" s="66" customFormat="1" ht="12" customHeight="1">
      <c r="A105" s="68"/>
      <c r="C105" s="820" t="s">
        <v>277</v>
      </c>
      <c r="D105" s="820" t="s">
        <v>278</v>
      </c>
      <c r="E105" s="820" t="s">
        <v>161</v>
      </c>
      <c r="F105" s="820" t="s">
        <v>279</v>
      </c>
      <c r="G105" s="821" t="s">
        <v>37</v>
      </c>
    </row>
    <row r="106" spans="1:16" s="66" customFormat="1" ht="12" customHeight="1">
      <c r="C106" s="820" t="s">
        <v>280</v>
      </c>
      <c r="D106" s="820" t="s">
        <v>281</v>
      </c>
      <c r="E106" s="820" t="s">
        <v>161</v>
      </c>
      <c r="F106" s="820" t="s">
        <v>279</v>
      </c>
      <c r="G106" s="821" t="s">
        <v>44</v>
      </c>
    </row>
    <row r="107" spans="1:16" s="66" customFormat="1" ht="12" customHeight="1">
      <c r="C107" s="820" t="s">
        <v>282</v>
      </c>
      <c r="D107" s="820" t="s">
        <v>283</v>
      </c>
      <c r="E107" s="820" t="s">
        <v>161</v>
      </c>
      <c r="F107" s="820" t="s">
        <v>279</v>
      </c>
      <c r="G107" s="821" t="s">
        <v>37</v>
      </c>
    </row>
    <row r="108" spans="1:16" s="327" customFormat="1" ht="12" customHeight="1">
      <c r="A108" s="66"/>
      <c r="B108" s="66"/>
      <c r="C108" s="820" t="s">
        <v>284</v>
      </c>
      <c r="D108" s="820" t="s">
        <v>285</v>
      </c>
      <c r="E108" s="820" t="s">
        <v>161</v>
      </c>
      <c r="F108" s="820" t="s">
        <v>279</v>
      </c>
      <c r="G108" s="821" t="s">
        <v>37</v>
      </c>
      <c r="H108" s="66"/>
      <c r="I108" s="66"/>
      <c r="J108" s="66"/>
      <c r="K108" s="66"/>
      <c r="L108" s="66"/>
      <c r="M108" s="66"/>
      <c r="N108" s="66"/>
      <c r="O108" s="66"/>
      <c r="P108" s="66"/>
    </row>
    <row r="109" spans="1:16" s="327" customFormat="1" ht="12" customHeight="1">
      <c r="A109" s="66"/>
      <c r="B109" s="331"/>
      <c r="C109" s="1850" t="s">
        <v>286</v>
      </c>
      <c r="D109" s="820" t="s">
        <v>287</v>
      </c>
      <c r="E109" s="820" t="s">
        <v>154</v>
      </c>
      <c r="F109" s="820" t="s">
        <v>2676</v>
      </c>
      <c r="G109" s="821" t="s">
        <v>37</v>
      </c>
      <c r="H109" s="66"/>
      <c r="I109" s="66"/>
      <c r="J109" s="66"/>
      <c r="K109" s="66"/>
      <c r="L109" s="66"/>
      <c r="M109" s="66"/>
      <c r="N109" s="66"/>
      <c r="O109" s="66"/>
      <c r="P109" s="66"/>
    </row>
    <row r="110" spans="1:16" s="327" customFormat="1" ht="12" customHeight="1">
      <c r="A110" s="66"/>
      <c r="B110" s="68"/>
      <c r="C110" s="820" t="s">
        <v>288</v>
      </c>
      <c r="D110" s="820" t="s">
        <v>289</v>
      </c>
      <c r="E110" s="820" t="s">
        <v>290</v>
      </c>
      <c r="F110" s="820" t="s">
        <v>2677</v>
      </c>
      <c r="G110" s="821" t="s">
        <v>37</v>
      </c>
      <c r="H110" s="66"/>
      <c r="I110" s="66"/>
      <c r="J110" s="66"/>
      <c r="K110" s="66"/>
      <c r="L110" s="66"/>
      <c r="M110" s="66"/>
      <c r="N110" s="66"/>
      <c r="O110" s="66"/>
      <c r="P110" s="66"/>
    </row>
    <row r="111" spans="1:16" s="327" customFormat="1" ht="12" customHeight="1">
      <c r="A111" s="66"/>
      <c r="B111" s="68"/>
      <c r="C111" s="820" t="s">
        <v>291</v>
      </c>
      <c r="D111" s="820" t="s">
        <v>292</v>
      </c>
      <c r="E111" s="820" t="s">
        <v>290</v>
      </c>
      <c r="F111" s="820" t="s">
        <v>2677</v>
      </c>
      <c r="G111" s="821" t="s">
        <v>37</v>
      </c>
      <c r="H111" s="66"/>
      <c r="I111" s="66"/>
      <c r="J111" s="66"/>
      <c r="K111" s="66"/>
      <c r="L111" s="66"/>
      <c r="M111" s="66"/>
      <c r="N111" s="66"/>
      <c r="O111" s="66"/>
      <c r="P111" s="66"/>
    </row>
    <row r="112" spans="1:16" s="68" customFormat="1" ht="12" customHeight="1">
      <c r="A112" s="66"/>
      <c r="C112" s="820" t="s">
        <v>293</v>
      </c>
      <c r="D112" s="820" t="s">
        <v>294</v>
      </c>
      <c r="E112" s="820" t="s">
        <v>290</v>
      </c>
      <c r="F112" s="820" t="s">
        <v>2677</v>
      </c>
      <c r="G112" s="821" t="s">
        <v>37</v>
      </c>
    </row>
    <row r="113" spans="2:16" s="68" customFormat="1" ht="12" customHeight="1">
      <c r="C113" s="820" t="s">
        <v>295</v>
      </c>
      <c r="D113" s="820" t="s">
        <v>296</v>
      </c>
      <c r="E113" s="820" t="s">
        <v>290</v>
      </c>
      <c r="F113" s="820" t="s">
        <v>2677</v>
      </c>
      <c r="G113" s="821" t="s">
        <v>37</v>
      </c>
    </row>
    <row r="114" spans="2:16" s="68" customFormat="1" ht="12" customHeight="1">
      <c r="C114" s="820" t="s">
        <v>297</v>
      </c>
      <c r="D114" s="820" t="s">
        <v>298</v>
      </c>
      <c r="E114" s="820" t="s">
        <v>290</v>
      </c>
      <c r="F114" s="820" t="s">
        <v>2677</v>
      </c>
      <c r="G114" s="821" t="s">
        <v>37</v>
      </c>
    </row>
    <row r="115" spans="2:16" ht="12" customHeight="1">
      <c r="B115" s="68"/>
      <c r="C115" s="1850" t="s">
        <v>299</v>
      </c>
      <c r="D115" s="820" t="s">
        <v>300</v>
      </c>
      <c r="E115" s="820"/>
      <c r="F115" s="820"/>
      <c r="G115" s="821" t="s">
        <v>44</v>
      </c>
      <c r="J115" s="68"/>
      <c r="K115" s="68"/>
      <c r="L115" s="68"/>
      <c r="M115" s="68"/>
      <c r="N115" s="68"/>
      <c r="O115" s="68"/>
      <c r="P115" s="68"/>
    </row>
    <row r="116" spans="2:16" ht="12" customHeight="1">
      <c r="C116" s="1850" t="s">
        <v>301</v>
      </c>
      <c r="D116" s="1850" t="s">
        <v>302</v>
      </c>
      <c r="E116" s="1850" t="s">
        <v>231</v>
      </c>
      <c r="F116" s="1850" t="s">
        <v>2674</v>
      </c>
      <c r="G116" s="1851" t="s">
        <v>37</v>
      </c>
    </row>
    <row r="117" spans="2:16" ht="12" customHeight="1">
      <c r="C117" s="1850" t="s">
        <v>304</v>
      </c>
      <c r="D117" s="1850" t="s">
        <v>305</v>
      </c>
      <c r="E117" s="1850" t="s">
        <v>231</v>
      </c>
      <c r="F117" s="1850" t="s">
        <v>2674</v>
      </c>
      <c r="G117" s="1851" t="s">
        <v>37</v>
      </c>
    </row>
  </sheetData>
  <mergeCells count="3">
    <mergeCell ref="F3:G3"/>
    <mergeCell ref="B6:G6"/>
    <mergeCell ref="B17:G17"/>
  </mergeCells>
  <phoneticPr fontId="275" type="noConversion"/>
  <hyperlinks>
    <hyperlink ref="D15" location="'A02'!A1" display="Specification of risk exposure amounts and capital requirements, DNB Group and DNB Bank ASA" xr:uid="{D21545C7-2894-4B0E-AE2C-082D00C62D70}"/>
    <hyperlink ref="D16" location="'A03 '!A1" display="Specification of risk exposure amounts and capital requirements, associated companies" xr:uid="{DDD72339-98C7-430C-84E7-E7723F821FC6}"/>
    <hyperlink ref="D54" location="'CCyB1 '!A1" display="Geographical distribution of credit exposures relevant for the calculation of the countercyclical buffer" xr:uid="{4C13887A-6280-47E1-94DB-C52C8AB49191}"/>
    <hyperlink ref="D12" location="'KM1'!A1" display="KM1 – Key metrics (at consolidated group level)" xr:uid="{41A87136-7EBC-4B8C-8D5B-28FDD7747E6F}"/>
    <hyperlink ref="D57" location="'LR1'!A1" display="LR1 – Summary comparison of accounting assets vs leverage ratio exposure (January 2014 standard)" xr:uid="{68849D93-20BC-48AA-9C42-3BAE3769E304}"/>
    <hyperlink ref="D58" location="'LR2'!A1" display="LR2 – Leverage ratio common disclosure template (January 2014 standard)" xr:uid="{5F44CAB7-3543-4E06-B79C-61FB1178BA41}"/>
    <hyperlink ref="D61" location="'LIQ1'!A1" display="LIQ1 – Liquidity Coverage Ratio (LCR)" xr:uid="{B3C5F784-3C35-465F-93A7-87F7060ED0FF}"/>
    <hyperlink ref="D52" location="'MR1'!A1" display="EU MR1 – Market risk under the standardised approach" xr:uid="{7902FDA8-A770-4FD8-AB59-9253AA4FF19B}"/>
    <hyperlink ref="D33" location="'CR4'!A1" display="EU CR4 – Standardised approach – Credit risk exposure and CRM effects" xr:uid="{4D469368-3E68-48DC-AC21-637C7F29BB52}"/>
    <hyperlink ref="D34" location="'CR5'!A1" display="EU CR5 – Standardised approach" xr:uid="{5EDFBEAE-CF31-4302-A2F5-CCC3218CC5E0}"/>
    <hyperlink ref="D36" location="'CR6'!A1" display="EU CR6 – IRB approach – Credit risk exposures by exposure class and PD range" xr:uid="{44484BC4-86C8-4556-B912-3F5FD4C1D2C6}"/>
    <hyperlink ref="D44" location="'CCR1'!A1" display="EU CCR1 – Analysis of CCR exposure by approach" xr:uid="{7117FB2F-4938-4AC5-9C5D-3A536E882A23}"/>
    <hyperlink ref="D45" location="'CCR2'!A1" display="EU CCR2 – CVA capital charge" xr:uid="{046B341E-97B2-4F3A-877A-0C36FED782F1}"/>
    <hyperlink ref="D46" location="'CCR3'!A1" display="EU CCR3 – Standardised approach – CCR exposures by regulatory portfolio and risk" xr:uid="{A9030893-1493-4E2E-9390-A4F9E6A165FD}"/>
    <hyperlink ref="D47" location="'CCR4'!A1" display="EU CCR4 – IRB approach – CCR exposures by portfolio and PD scale" xr:uid="{7A2D4944-7B60-45C2-8D76-9E14D60FD28B}"/>
    <hyperlink ref="D31" location="'CR3'!A1" display="CRM Techniques - Overview" xr:uid="{39252FA9-8C5D-4F2B-BC08-1C93A32933B3}"/>
    <hyperlink ref="D50" location="'CCR8'!A1" display="EU CCR8 – Exposures to CCPs" xr:uid="{7F380D34-E335-47C2-AF69-B9FC32D36C43}"/>
    <hyperlink ref="D11" location="'OV1'!A1" display="Overview of RWA's" xr:uid="{F929C896-3E1D-4A11-9F5B-1BC9C04ED25F}"/>
    <hyperlink ref="D29" location="'CR1-A'!A1" display="Credit quality of exposures by exposure class and instrument" xr:uid="{477DC99F-6FD9-4591-8CAA-3661471F6B23}"/>
    <hyperlink ref="D39" location="'CR8'!A1" display="RWA flow statements of credit risk exposures under the IRB approach" xr:uid="{F1539AD9-5FCE-4C29-ABF6-4490C4352453}"/>
    <hyperlink ref="D92" location="CCA!A1" display="Disclosure of main features of regulatory capital instruments as at 30 June 2023" xr:uid="{355F40D1-EAFA-40E8-933B-4ED08CEF9CAE}"/>
    <hyperlink ref="D9" location="'A01'!A1" display="Own funds and capital ratios, DNB Bank ASA, DNB Bank Group, DNB Group" xr:uid="{FF7EC64C-30D7-4EF8-B41E-0D77355C7FAA}"/>
    <hyperlink ref="D64" location="'KM2'!A1" display="Key metrics  - TLAC requirements (at resolution group level)" xr:uid="{B763F20A-D3B5-451F-B95F-3FA0CD8B6734}"/>
    <hyperlink ref="D7" location="'CC1'!A1" display="Composition of regulatory own funds" xr:uid="{86A303C7-CDCF-465E-9AE5-87E3A9FFDFEF}"/>
    <hyperlink ref="D8" location="'CC2'!A1" display="Reconciliation of regulatory own funds to balance sheet in the audited financial statements" xr:uid="{49769C6A-8606-4FB4-853A-ED53E05838F7}"/>
    <hyperlink ref="D23" location="'CQ1'!A1" display="Credit quality of forborne exposures (T1)" xr:uid="{CD36EE2F-9B09-4876-BAF3-B5F007079B9C}"/>
    <hyperlink ref="D28" location="'CR1'!A1" display="Performing and non-performing exposures and related provisions (t4)" xr:uid="{84799606-6D69-4574-9EEA-6895C5EA71DB}"/>
    <hyperlink ref="D25" location="'CQ4'!A1" display="Quality of non-performing exposures by geography" xr:uid="{58E94AD8-8C07-44AB-ADF5-C8BA4283ABF7}"/>
    <hyperlink ref="D26" location="'CQ5'!A1" display="Credit quality of loans and advances by industry" xr:uid="{A364BAA2-9834-44D1-94B3-A48A07075F29}"/>
    <hyperlink ref="D27" location="'cq7'!A1" display="Collateral obtained by taking possession and execution processes (T9)" xr:uid="{9B6E35F7-6371-451F-B53B-397EF737D5DE}"/>
    <hyperlink ref="D65" location="'tlac1'!A1" display="Composition - MREL and, where applicable, G-SII Requirement for own funds and eligible liabilities " xr:uid="{CAAB8ECC-0161-47CA-B156-9180595C9D48}"/>
    <hyperlink ref="D59" location="'lr3'!A1" display="Split up of on balance sheet exposures (excluding deratives, SFTs and exempted exposures)" xr:uid="{E3CD0BD6-4675-46C5-BF99-D12D0E0DF416}"/>
    <hyperlink ref="C106" location="'CCR5-A'!A1" display="CCR5-A" xr:uid="{1ADE36A0-FF89-4313-8030-BF71D3E35400}"/>
    <hyperlink ref="D38" location="'CR7-A'!A1" display="IRB approach – Disclosure of the extent of the use of CRM techniques" xr:uid="{CEB056D9-83A6-4187-8EAD-BB49FED08F43}"/>
    <hyperlink ref="D48" location="'CCR5'!A1" display="Composition of collateral for CCR exposures" xr:uid="{74888737-F823-4E72-AD30-95BCBB35361D}"/>
    <hyperlink ref="D49" location="'CCR7'!A1" display="REA flow statements of CCR exposures under the IMM" xr:uid="{728E6146-5215-44C7-9555-55F6BF77B494}"/>
    <hyperlink ref="D55" location="CCyB2!A1" display="Amount of institution-specific countercyclical capital buffer" xr:uid="{81B2F74E-4DD3-4E59-983F-C5CC64273D85}"/>
    <hyperlink ref="D62" location="'LIQ2'!A1" display="Net Stable Funding Ratio" xr:uid="{9236E7E3-D5E5-4EA2-9439-D833E242AE37}"/>
    <hyperlink ref="D66" location="TLAC3b!A1" display="Creditor ranking - resolution entity" xr:uid="{E13EB86E-43BF-45C3-B28D-8315822924D6}"/>
    <hyperlink ref="D90" location="IRRBB1!A1" display="Interest rate risks of non-trading book activities" xr:uid="{D0C560A0-A9DA-46FF-A50A-FEE0B4EF03E2}"/>
    <hyperlink ref="D93" location="'CCA Footnotes'!A1" display="Disclosure of main features of regulatory capital instruments  -  footnotes" xr:uid="{CFFD0F5F-C51F-41E4-A1C3-897CA057BEC4}"/>
    <hyperlink ref="D42" location="'CR10'!A1" display="Specialised lending and equity exposures under the simple riskweighted approach" xr:uid="{E57CC519-EDD0-4071-991E-0FCCD9904C8B}"/>
    <hyperlink ref="D13" location="'INS1'!A1" display="Insurance participations" xr:uid="{BF33C80B-64C3-4C4A-95FD-6A5D6E05FB90}"/>
    <hyperlink ref="D14" location="'INS2'!A1" display="Financial conglomerates information on own funds and capital adequacy ratio" xr:uid="{34440F24-9EA7-4756-90D3-A804F65A2373}"/>
    <hyperlink ref="D18" location="'LI1'!A1" display="'LI1'!A1" xr:uid="{AD8B3140-D0C2-459F-988C-C9697B665B76}"/>
    <hyperlink ref="D19" location="'LI2'!A1" display="Main sources of differences between regulatory exposure amounts and carrying values in financial statements" xr:uid="{117FD46B-693C-491F-99AC-41F001C58A87}"/>
    <hyperlink ref="D20" location="'LI3'!A1" display="Outline of the differences in the scopes of consolidation (entity by entity)" xr:uid="{0309E8D6-FDC5-4686-8C9B-55A4A74DCAC1}"/>
    <hyperlink ref="D21" location="'PV1'!A1" display="Prudent valuation adjustments (PVA)" xr:uid="{B65D2CC8-7C5C-4009-AA88-3CCAB87B3051}"/>
    <hyperlink ref="D24" location="'CQ3'!A1" display="Credit quality of performing and non-performing exposures by past due days " xr:uid="{75335F65-E5C1-4770-BF1A-E23F577625A3}"/>
    <hyperlink ref="D37" location="'CR6-A'!A1" display="Scope of the use of IRB and SA approaches" xr:uid="{6164B924-3819-4936-9C9E-60CD644CFE08}"/>
    <hyperlink ref="D40" location="'CR9'!A1" display="IRB approach – Back-testing of PD per exposure class (fixed PD scale)" xr:uid="{EA553560-9D48-407E-9491-F8715C83A23C}"/>
    <hyperlink ref="D68" location="'AE1'!A1" display="Encumbered and unencumbered assets" xr:uid="{F0E8F008-8B15-474E-9140-2F74E4678213}"/>
    <hyperlink ref="D69" location="'AE2'!A1" display="Collateral received and own debt securities issued" xr:uid="{0D105792-33B7-4598-9FB6-14591539C802}"/>
    <hyperlink ref="D70" location="'AE3'!A1" display="Sources of encumbrance" xr:uid="{A36D76E2-63F5-4DCA-A998-B47C89638306}"/>
    <hyperlink ref="D72" location="'OR1'!A1" display="Operational risk own funds requirements and risk-weighted exposure amounts" xr:uid="{7890B37C-356D-41D7-93A0-CEEA8EC61D64}"/>
    <hyperlink ref="D74" location="REMA!A1" display="Remuneration policy" xr:uid="{0DE7165F-F5BF-4641-BC92-B3131B74D181}"/>
    <hyperlink ref="D75" location="'REM1'!A1" display="Remuneration awarded for the financial year " xr:uid="{24C130C5-DC2A-452F-AB38-7B1FAF054B2F}"/>
    <hyperlink ref="D76" location="'REM2'!A1" display="Special payments  to staff whose professional activities have a material impact on institutions’ risk profile (identified staff)" xr:uid="{C4988D09-3ED6-4664-90C6-9A6319F51C8C}"/>
    <hyperlink ref="D77" location="'REM3'!A1" display="Deferred remuneration" xr:uid="{988ECEAD-AC57-43DB-9494-3A10CF41EADF}"/>
    <hyperlink ref="D78" location="'REM4'!A1" display="Remuneration of 1 million EUR or more per year" xr:uid="{1C3008B2-C505-42C6-903E-AC8BBD80F703}"/>
    <hyperlink ref="D79" location="'REM5'!A1" display="Information on remuneration of staff whose professional activities have a material impact on institutions’ risk profile (identified staff)" xr:uid="{9544682A-8F84-4FD9-B086-21D69112C290}"/>
    <hyperlink ref="D95" location="'Boligkreditt Key metrics '!A1" display="'Boligkreditt Key metrics '!A1" xr:uid="{278A2534-6947-4EAE-8209-BC34A2D4DB87}"/>
    <hyperlink ref="D96" location="'Boligkreditt Credit Risk'!A1" display="'Boligkreditt Credit Risk'!A1" xr:uid="{CD93587D-46AF-414D-A9CC-70F8C48B406C}"/>
    <hyperlink ref="D81" location="'ESG1'!A1" display="Banking book - Climate Change transition Risk: Credit Quality of exposures by sector, emissions and residual maturity" xr:uid="{CCCFB11C-6A60-447A-BCBA-C3E8A33A5554}"/>
    <hyperlink ref="D82" location="'ESG2'!A1" display="Banking book - Climate change transition risk: Loans collateralised by immovable property - Energy efficiency of the collateral" xr:uid="{6ED7332B-979D-4183-AD8E-EC54EC2769A5}"/>
    <hyperlink ref="D83" location="'ESG4'!A1" display="Banking book - Climate change transition risk: Exposures to top 20 carbon-intensive firms" xr:uid="{DC0C14C4-BC5F-47B9-814A-9AC590E08CCF}"/>
    <hyperlink ref="D84" location="'ESG5'!A1" display="Banking book - Climate change physical risk: Exposures subject to physical risk" xr:uid="{CA128E86-3A84-4348-9580-330D780F80F4}"/>
    <hyperlink ref="D85" location="'ESG6'!A1" display="Summary of GAR KPIs" xr:uid="{1F8EF353-CA63-48B7-AE5D-CF2A4FB99233}"/>
    <hyperlink ref="D86" location="'ESG7'!A1" display="Mitigating actions: Assets for the calculation of GAR" xr:uid="{621F7D93-7B7B-4287-877B-A1D84CAB8487}"/>
    <hyperlink ref="D87" location="'ESG8'!A1" display="GAR (%)" xr:uid="{15D58DAB-BDCA-4D84-85EB-8A0A6B6BF2FA}"/>
    <hyperlink ref="D88" location="'ESG10'!A1" display="Other climate change mitigating actions that are not covered in the EU Taxonomy" xr:uid="{21FF966F-E4BD-49E8-9349-ABF70B343918}"/>
  </hyperlinks>
  <pageMargins left="0.7" right="0.7" top="0.75" bottom="0.75" header="0.3" footer="0.3"/>
  <pageSetup paperSize="9" scale="57" orientation="landscape" r:id="rId1"/>
  <rowBreaks count="3" manualBreakCount="3">
    <brk id="34" max="6" man="1"/>
    <brk id="66" max="6" man="1"/>
    <brk id="96" max="6"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E2575-D4FC-4223-8569-49C76B155B1A}">
  <sheetPr codeName="Sheet15"/>
  <dimension ref="A2:T274"/>
  <sheetViews>
    <sheetView showGridLines="0" showRowColHeaders="0" zoomScaleNormal="100" workbookViewId="0"/>
  </sheetViews>
  <sheetFormatPr baseColWidth="10" defaultColWidth="11.42578125" defaultRowHeight="11.25"/>
  <cols>
    <col min="1" max="1" width="2.7109375" style="3" customWidth="1"/>
    <col min="2" max="2" width="4.85546875" style="3" customWidth="1"/>
    <col min="3" max="3" width="38.5703125" style="3" customWidth="1"/>
    <col min="4" max="17" width="11.28515625" style="3" customWidth="1"/>
    <col min="18" max="16384" width="11.42578125" style="3"/>
  </cols>
  <sheetData>
    <row r="2" spans="1:18" ht="5.25" customHeight="1"/>
    <row r="3" spans="1:18" s="312" customFormat="1" ht="12.75">
      <c r="B3" s="1909" t="s">
        <v>306</v>
      </c>
      <c r="C3" s="1909"/>
      <c r="D3" s="1909"/>
      <c r="E3" s="1909"/>
      <c r="F3" s="1909"/>
      <c r="G3" s="1909"/>
    </row>
    <row r="4" spans="1:18" ht="5.25" customHeight="1">
      <c r="B4" s="12"/>
      <c r="C4" s="12"/>
      <c r="D4" s="17"/>
      <c r="E4" s="17"/>
      <c r="F4" s="20"/>
      <c r="G4" s="20"/>
    </row>
    <row r="5" spans="1:18" s="313" customFormat="1" ht="15.75">
      <c r="B5" s="1187" t="s">
        <v>1199</v>
      </c>
      <c r="C5" s="314"/>
      <c r="D5" s="314"/>
      <c r="E5" s="314"/>
      <c r="F5" s="314"/>
      <c r="G5" s="314"/>
      <c r="H5" s="312"/>
      <c r="I5" s="312"/>
      <c r="J5" s="312"/>
      <c r="K5" s="312"/>
      <c r="L5" s="312"/>
    </row>
    <row r="7" spans="1:18" ht="33.75" customHeight="1">
      <c r="B7" s="1930" t="s">
        <v>1200</v>
      </c>
      <c r="C7" s="1930"/>
      <c r="D7" s="1930"/>
      <c r="E7" s="1930"/>
      <c r="F7" s="1930"/>
      <c r="G7" s="1930"/>
      <c r="H7" s="1930"/>
      <c r="I7" s="1930"/>
      <c r="J7" s="1930"/>
      <c r="K7" s="1930"/>
      <c r="L7" s="1930"/>
      <c r="M7" s="1930"/>
      <c r="N7" s="1930"/>
      <c r="O7" s="1930"/>
      <c r="P7" s="1930"/>
      <c r="Q7" s="1930"/>
    </row>
    <row r="8" spans="1:18" ht="11.25" customHeight="1">
      <c r="B8" s="264"/>
      <c r="C8" s="264"/>
      <c r="D8" s="264"/>
      <c r="E8" s="264"/>
      <c r="F8" s="264"/>
      <c r="G8" s="264"/>
      <c r="H8" s="264"/>
      <c r="I8" s="264"/>
      <c r="J8" s="264"/>
      <c r="K8" s="264"/>
      <c r="L8" s="264"/>
      <c r="M8" s="264"/>
      <c r="N8" s="264"/>
      <c r="O8" s="264"/>
      <c r="P8" s="264"/>
      <c r="Q8" s="264"/>
    </row>
    <row r="9" spans="1:18" ht="11.25" customHeight="1"/>
    <row r="10" spans="1:18" s="29" customFormat="1" ht="11.25" customHeight="1">
      <c r="A10" s="16"/>
      <c r="B10" s="1968" t="s">
        <v>26</v>
      </c>
      <c r="C10" s="1969"/>
      <c r="D10" s="696" t="s">
        <v>317</v>
      </c>
      <c r="E10" s="696" t="s">
        <v>319</v>
      </c>
      <c r="F10" s="696" t="s">
        <v>321</v>
      </c>
      <c r="G10" s="696" t="s">
        <v>323</v>
      </c>
      <c r="H10" s="696" t="s">
        <v>328</v>
      </c>
      <c r="I10" s="696" t="s">
        <v>335</v>
      </c>
      <c r="J10" s="696" t="s">
        <v>337</v>
      </c>
      <c r="K10" s="696" t="s">
        <v>342</v>
      </c>
      <c r="L10" s="696" t="s">
        <v>348</v>
      </c>
      <c r="M10" s="696" t="s">
        <v>371</v>
      </c>
      <c r="N10" s="696" t="s">
        <v>395</v>
      </c>
      <c r="O10" s="696" t="s">
        <v>918</v>
      </c>
      <c r="P10" s="696" t="s">
        <v>1024</v>
      </c>
      <c r="Q10" s="696" t="s">
        <v>1025</v>
      </c>
    </row>
    <row r="11" spans="1:18" s="29" customFormat="1" ht="11.25" customHeight="1">
      <c r="A11" s="16"/>
      <c r="B11" s="470"/>
      <c r="C11" s="470"/>
      <c r="D11" s="126"/>
      <c r="E11" s="2031" t="s">
        <v>1201</v>
      </c>
      <c r="F11" s="2031"/>
      <c r="G11" s="2031"/>
      <c r="H11" s="2031"/>
      <c r="I11" s="2031"/>
      <c r="J11" s="2031"/>
      <c r="K11" s="2031"/>
      <c r="L11" s="2031"/>
      <c r="M11" s="2031"/>
      <c r="N11" s="2031"/>
      <c r="O11" s="2031"/>
      <c r="P11" s="126"/>
      <c r="Q11" s="126"/>
      <c r="R11" s="70"/>
    </row>
    <row r="12" spans="1:18" s="29" customFormat="1" ht="11.25" customHeight="1">
      <c r="A12" s="16"/>
      <c r="B12" s="470"/>
      <c r="C12" s="470"/>
      <c r="D12" s="126"/>
      <c r="E12" s="2031" t="s">
        <v>1202</v>
      </c>
      <c r="F12" s="2031"/>
      <c r="G12" s="2031"/>
      <c r="H12" s="2031"/>
      <c r="I12" s="2031"/>
      <c r="J12" s="2031"/>
      <c r="K12" s="2031"/>
      <c r="L12" s="2031"/>
      <c r="M12" s="2031"/>
      <c r="R12" s="36"/>
    </row>
    <row r="13" spans="1:18" s="29" customFormat="1" ht="11.25" customHeight="1">
      <c r="A13" s="16"/>
      <c r="B13" s="470"/>
      <c r="C13" s="470"/>
      <c r="D13" s="126"/>
      <c r="E13" s="454"/>
      <c r="F13" s="2038" t="s">
        <v>1203</v>
      </c>
      <c r="G13" s="1981"/>
      <c r="H13" s="1981"/>
      <c r="I13" s="1981"/>
      <c r="J13" s="454"/>
      <c r="K13" s="454"/>
      <c r="L13" s="454"/>
      <c r="M13" s="454"/>
      <c r="N13" s="2032" t="s">
        <v>1204</v>
      </c>
      <c r="O13" s="2033"/>
      <c r="P13" s="2035" t="s">
        <v>1205</v>
      </c>
      <c r="Q13" s="2036"/>
      <c r="R13" s="70"/>
    </row>
    <row r="14" spans="1:18" s="29" customFormat="1" ht="11.25" customHeight="1">
      <c r="A14" s="16"/>
      <c r="B14" s="470"/>
      <c r="C14" s="470"/>
      <c r="D14" s="126"/>
      <c r="E14" s="126"/>
      <c r="F14" s="126"/>
      <c r="G14" s="126" t="s">
        <v>1206</v>
      </c>
      <c r="H14" s="126"/>
      <c r="I14" s="126"/>
      <c r="J14" s="32" t="s">
        <v>1206</v>
      </c>
      <c r="K14" s="126"/>
      <c r="L14" s="126"/>
      <c r="M14" s="126" t="s">
        <v>1206</v>
      </c>
      <c r="N14" s="2034" t="s">
        <v>1207</v>
      </c>
      <c r="O14" s="2030"/>
      <c r="P14" s="2030" t="s">
        <v>1208</v>
      </c>
      <c r="Q14" s="1958"/>
      <c r="R14" s="70"/>
    </row>
    <row r="15" spans="1:18" s="29" customFormat="1" ht="11.25" customHeight="1">
      <c r="A15" s="16"/>
      <c r="B15" s="470"/>
      <c r="C15" s="470"/>
      <c r="D15" s="126"/>
      <c r="E15" s="70" t="s">
        <v>1206</v>
      </c>
      <c r="F15" s="126" t="s">
        <v>1206</v>
      </c>
      <c r="G15" s="126" t="s">
        <v>894</v>
      </c>
      <c r="I15" s="126" t="s">
        <v>1206</v>
      </c>
      <c r="J15" s="32" t="s">
        <v>894</v>
      </c>
      <c r="K15" s="126" t="s">
        <v>1206</v>
      </c>
      <c r="L15" s="126" t="s">
        <v>1206</v>
      </c>
      <c r="M15" s="126" t="s">
        <v>894</v>
      </c>
      <c r="O15" s="70" t="s">
        <v>1206</v>
      </c>
      <c r="Q15" s="70" t="s">
        <v>1209</v>
      </c>
      <c r="R15" s="70"/>
    </row>
    <row r="16" spans="1:18" s="29" customFormat="1" ht="11.25" customHeight="1">
      <c r="A16" s="16"/>
      <c r="B16" s="470"/>
      <c r="C16" s="470"/>
      <c r="D16" s="126"/>
      <c r="E16" s="78" t="s">
        <v>894</v>
      </c>
      <c r="F16" s="126" t="s">
        <v>894</v>
      </c>
      <c r="G16" s="126" t="s">
        <v>1210</v>
      </c>
      <c r="H16" s="126" t="s">
        <v>1206</v>
      </c>
      <c r="I16" s="126" t="s">
        <v>894</v>
      </c>
      <c r="J16" s="32" t="s">
        <v>1211</v>
      </c>
      <c r="K16" s="126" t="s">
        <v>894</v>
      </c>
      <c r="L16" s="126" t="s">
        <v>894</v>
      </c>
      <c r="M16" s="126" t="s">
        <v>1210</v>
      </c>
      <c r="N16" s="284" t="s">
        <v>1206</v>
      </c>
      <c r="O16" s="70" t="s">
        <v>894</v>
      </c>
      <c r="P16" s="70" t="s">
        <v>1212</v>
      </c>
      <c r="Q16" s="492" t="s">
        <v>1213</v>
      </c>
      <c r="R16" s="70"/>
    </row>
    <row r="17" spans="1:20" s="29" customFormat="1" ht="11.25" customHeight="1">
      <c r="A17" s="16"/>
      <c r="B17" s="470"/>
      <c r="C17" s="470"/>
      <c r="D17" s="126"/>
      <c r="E17" s="126" t="s">
        <v>1214</v>
      </c>
      <c r="F17" s="126" t="s">
        <v>1210</v>
      </c>
      <c r="G17" s="126" t="s">
        <v>1215</v>
      </c>
      <c r="H17" s="126" t="s">
        <v>894</v>
      </c>
      <c r="I17" s="126" t="s">
        <v>1210</v>
      </c>
      <c r="J17" s="32" t="s">
        <v>1216</v>
      </c>
      <c r="K17" s="126" t="s">
        <v>1210</v>
      </c>
      <c r="L17" s="126" t="s">
        <v>1210</v>
      </c>
      <c r="M17" s="126" t="s">
        <v>1217</v>
      </c>
      <c r="N17" s="284" t="s">
        <v>894</v>
      </c>
      <c r="O17" s="70" t="s">
        <v>1211</v>
      </c>
      <c r="P17" s="70" t="s">
        <v>1213</v>
      </c>
      <c r="Q17" s="492" t="s">
        <v>1218</v>
      </c>
      <c r="R17" s="70"/>
    </row>
    <row r="18" spans="1:20" s="29" customFormat="1" ht="11.25" customHeight="1">
      <c r="A18" s="16"/>
      <c r="B18" s="470"/>
      <c r="C18" s="470"/>
      <c r="E18" s="126" t="s">
        <v>1219</v>
      </c>
      <c r="F18" s="126" t="s">
        <v>1220</v>
      </c>
      <c r="G18" s="126" t="s">
        <v>1221</v>
      </c>
      <c r="H18" s="126" t="s">
        <v>1210</v>
      </c>
      <c r="I18" s="126" t="s">
        <v>1222</v>
      </c>
      <c r="J18" s="32" t="s">
        <v>1223</v>
      </c>
      <c r="K18" s="126" t="s">
        <v>1224</v>
      </c>
      <c r="L18" s="126" t="s">
        <v>1225</v>
      </c>
      <c r="M18" s="126" t="s">
        <v>1226</v>
      </c>
      <c r="N18" s="70" t="s">
        <v>1210</v>
      </c>
      <c r="O18" s="70" t="s">
        <v>1227</v>
      </c>
      <c r="P18" s="70" t="s">
        <v>1228</v>
      </c>
      <c r="Q18" s="492" t="s">
        <v>1229</v>
      </c>
      <c r="R18" s="70"/>
    </row>
    <row r="19" spans="1:20" s="29" customFormat="1" ht="11.25" customHeight="1">
      <c r="A19" s="16"/>
      <c r="B19" s="470"/>
      <c r="C19" s="470"/>
      <c r="D19" s="126" t="s">
        <v>573</v>
      </c>
      <c r="E19" s="126" t="s">
        <v>1230</v>
      </c>
      <c r="F19" s="126" t="s">
        <v>1230</v>
      </c>
      <c r="G19" s="126" t="s">
        <v>1230</v>
      </c>
      <c r="H19" s="126" t="s">
        <v>1231</v>
      </c>
      <c r="I19" s="126" t="s">
        <v>1230</v>
      </c>
      <c r="J19" s="32" t="s">
        <v>1232</v>
      </c>
      <c r="K19" s="126" t="s">
        <v>1233</v>
      </c>
      <c r="L19" s="126" t="s">
        <v>1234</v>
      </c>
      <c r="M19" s="126" t="s">
        <v>1235</v>
      </c>
      <c r="N19" s="70" t="s">
        <v>1236</v>
      </c>
      <c r="O19" s="70" t="s">
        <v>1237</v>
      </c>
      <c r="P19" s="70" t="s">
        <v>1238</v>
      </c>
      <c r="Q19" s="492" t="s">
        <v>1239</v>
      </c>
      <c r="R19" s="70"/>
    </row>
    <row r="20" spans="1:20" ht="11.25" customHeight="1">
      <c r="B20" s="2019" t="s">
        <v>1240</v>
      </c>
      <c r="C20" s="2037"/>
      <c r="D20" s="1268" t="s">
        <v>894</v>
      </c>
      <c r="E20" s="1268" t="s">
        <v>1241</v>
      </c>
      <c r="F20" s="1268" t="s">
        <v>1241</v>
      </c>
      <c r="G20" s="1268" t="s">
        <v>1241</v>
      </c>
      <c r="H20" s="1218" t="s">
        <v>1130</v>
      </c>
      <c r="I20" s="1268" t="s">
        <v>1241</v>
      </c>
      <c r="J20" s="1297" t="s">
        <v>1130</v>
      </c>
      <c r="K20" s="1297" t="s">
        <v>1130</v>
      </c>
      <c r="L20" s="1297" t="s">
        <v>1130</v>
      </c>
      <c r="M20" s="1297" t="s">
        <v>1130</v>
      </c>
      <c r="N20" s="1218" t="s">
        <v>1130</v>
      </c>
      <c r="O20" s="1218" t="s">
        <v>1130</v>
      </c>
      <c r="P20" s="1218" t="s">
        <v>1242</v>
      </c>
      <c r="Q20" s="1256" t="s">
        <v>1243</v>
      </c>
    </row>
    <row r="21" spans="1:20" ht="15" customHeight="1">
      <c r="B21" s="469" t="s">
        <v>1106</v>
      </c>
      <c r="D21" s="126"/>
      <c r="E21" s="126"/>
      <c r="F21" s="126"/>
      <c r="G21" s="126"/>
      <c r="H21" s="126"/>
      <c r="I21" s="126"/>
      <c r="J21" s="32"/>
      <c r="K21" s="126"/>
      <c r="L21" s="126"/>
      <c r="M21" s="126"/>
      <c r="N21" s="70"/>
      <c r="O21" s="70"/>
      <c r="P21" s="70"/>
      <c r="Q21" s="70"/>
    </row>
    <row r="22" spans="1:20" ht="11.25" customHeight="1">
      <c r="B22" s="3">
        <v>1</v>
      </c>
      <c r="C22" s="3" t="s">
        <v>672</v>
      </c>
      <c r="F22" s="126"/>
    </row>
    <row r="23" spans="1:20" ht="11.25" customHeight="1">
      <c r="B23" s="3">
        <v>2</v>
      </c>
      <c r="C23" s="3" t="s">
        <v>677</v>
      </c>
      <c r="F23" s="126"/>
      <c r="H23" s="312"/>
      <c r="I23" s="312"/>
      <c r="J23" s="312"/>
      <c r="K23" s="312"/>
      <c r="L23" s="312"/>
    </row>
    <row r="24" spans="1:20" s="368" customFormat="1" ht="11.25" customHeight="1">
      <c r="B24" s="3">
        <v>3</v>
      </c>
      <c r="C24" s="3" t="s">
        <v>678</v>
      </c>
      <c r="D24" s="569">
        <v>956465.62108710001</v>
      </c>
      <c r="E24" s="571">
        <v>30.075470582105101</v>
      </c>
      <c r="F24" s="875">
        <v>77.782451075285607</v>
      </c>
      <c r="G24" s="571">
        <v>39.691962473518799</v>
      </c>
      <c r="H24" s="571"/>
      <c r="I24" s="571">
        <v>38.090488601766801</v>
      </c>
      <c r="J24" s="571"/>
      <c r="K24" s="571"/>
      <c r="L24" s="571"/>
      <c r="M24" s="571"/>
      <c r="N24" s="571">
        <v>2.2486099285571099</v>
      </c>
      <c r="O24" s="571"/>
      <c r="P24" s="3"/>
      <c r="Q24" s="569">
        <v>414229.37274259998</v>
      </c>
      <c r="R24" s="818"/>
      <c r="S24" s="578"/>
      <c r="T24" s="580"/>
    </row>
    <row r="25" spans="1:20" s="368" customFormat="1" ht="11.25" customHeight="1">
      <c r="B25" s="497" t="s">
        <v>1184</v>
      </c>
      <c r="C25" s="472" t="s">
        <v>1244</v>
      </c>
      <c r="D25" s="570">
        <v>197829.6079911</v>
      </c>
      <c r="E25" s="572">
        <v>6.3791841980335704</v>
      </c>
      <c r="F25" s="572">
        <v>114.15353003336099</v>
      </c>
      <c r="G25" s="572">
        <v>87.824845003896698</v>
      </c>
      <c r="H25" s="572"/>
      <c r="I25" s="572">
        <v>26.328685029464001</v>
      </c>
      <c r="J25" s="572"/>
      <c r="K25" s="572"/>
      <c r="L25" s="572"/>
      <c r="M25" s="572"/>
      <c r="N25" s="572">
        <v>0.82544242926138001</v>
      </c>
      <c r="O25" s="572"/>
      <c r="P25" s="3"/>
      <c r="Q25" s="570">
        <v>91640.210482900002</v>
      </c>
      <c r="S25" s="578"/>
    </row>
    <row r="26" spans="1:20" s="368" customFormat="1" ht="11.25" customHeight="1">
      <c r="B26" s="498" t="s">
        <v>1186</v>
      </c>
      <c r="C26" s="472" t="s">
        <v>1245</v>
      </c>
      <c r="D26" s="570">
        <v>6948.9587497000002</v>
      </c>
      <c r="E26" s="572">
        <v>44.863891919556899</v>
      </c>
      <c r="F26" s="572">
        <v>99.015464227601697</v>
      </c>
      <c r="G26" s="572">
        <v>53.294099855750098</v>
      </c>
      <c r="H26" s="572"/>
      <c r="I26" s="572">
        <v>45.7213643718516</v>
      </c>
      <c r="J26" s="572"/>
      <c r="K26" s="572"/>
      <c r="L26" s="572"/>
      <c r="M26" s="572"/>
      <c r="N26" s="572">
        <v>1.9246004878899801</v>
      </c>
      <c r="O26" s="572"/>
      <c r="P26" s="3"/>
      <c r="Q26" s="570">
        <v>2299.7591538000001</v>
      </c>
      <c r="S26" s="578"/>
    </row>
    <row r="27" spans="1:20" ht="11.25" customHeight="1">
      <c r="B27" s="498" t="s">
        <v>1246</v>
      </c>
      <c r="C27" s="472" t="s">
        <v>1247</v>
      </c>
      <c r="D27" s="570">
        <v>751687.05434629996</v>
      </c>
      <c r="E27" s="572">
        <v>36.175167111195897</v>
      </c>
      <c r="F27" s="572">
        <v>68.013992801912394</v>
      </c>
      <c r="G27" s="572">
        <v>26.898566713356001</v>
      </c>
      <c r="H27" s="572"/>
      <c r="I27" s="572">
        <v>41.115426088556397</v>
      </c>
      <c r="J27" s="572"/>
      <c r="K27" s="572"/>
      <c r="L27" s="572"/>
      <c r="M27" s="572"/>
      <c r="N27" s="572">
        <v>2.6261556040987299</v>
      </c>
      <c r="O27" s="572"/>
      <c r="Q27" s="570">
        <v>320289.40310589998</v>
      </c>
      <c r="S27" s="579"/>
    </row>
    <row r="28" spans="1:20" s="368" customFormat="1" ht="11.25" customHeight="1">
      <c r="B28" s="3">
        <v>4</v>
      </c>
      <c r="C28" s="3" t="s">
        <v>679</v>
      </c>
      <c r="D28" s="569">
        <v>992650.08823899995</v>
      </c>
      <c r="E28" s="572">
        <v>7.8624447652503204E-2</v>
      </c>
      <c r="F28" s="875">
        <v>117.79372967319701</v>
      </c>
      <c r="G28" s="571">
        <v>117.72209156502301</v>
      </c>
      <c r="H28" s="571"/>
      <c r="I28" s="571">
        <v>7.1638108173802395E-2</v>
      </c>
      <c r="J28" s="571"/>
      <c r="K28" s="571"/>
      <c r="L28" s="571"/>
      <c r="M28" s="571"/>
      <c r="N28" s="571"/>
      <c r="O28" s="571"/>
      <c r="P28" s="3"/>
      <c r="Q28" s="569">
        <v>222345.46496799999</v>
      </c>
      <c r="S28" s="578"/>
    </row>
    <row r="29" spans="1:20" s="368" customFormat="1" ht="11.25" customHeight="1">
      <c r="B29" s="498" t="s">
        <v>1188</v>
      </c>
      <c r="C29" s="472" t="s">
        <v>1248</v>
      </c>
      <c r="D29" s="570"/>
      <c r="E29" s="571"/>
      <c r="F29" s="571"/>
      <c r="G29" s="571"/>
      <c r="H29" s="571"/>
      <c r="I29" s="571"/>
      <c r="J29" s="571"/>
      <c r="K29" s="571"/>
      <c r="L29" s="571"/>
      <c r="M29" s="571"/>
      <c r="N29" s="571"/>
      <c r="O29" s="571"/>
      <c r="Q29" s="570"/>
      <c r="S29" s="578"/>
    </row>
    <row r="30" spans="1:20" s="368" customFormat="1" ht="11.25" customHeight="1">
      <c r="B30" s="498" t="s">
        <v>1190</v>
      </c>
      <c r="C30" s="472" t="s">
        <v>1249</v>
      </c>
      <c r="D30" s="570">
        <v>925691.83953899995</v>
      </c>
      <c r="E30" s="572">
        <v>8.4311605186956906E-2</v>
      </c>
      <c r="F30" s="572">
        <v>126.314088727768</v>
      </c>
      <c r="G30" s="572">
        <v>126.237268806318</v>
      </c>
      <c r="H30" s="572"/>
      <c r="I30" s="572">
        <v>7.6819921449684594E-2</v>
      </c>
      <c r="J30" s="572"/>
      <c r="K30" s="572"/>
      <c r="L30" s="572"/>
      <c r="M30" s="572"/>
      <c r="N30" s="572"/>
      <c r="O30" s="572"/>
      <c r="Q30" s="570">
        <v>201713.972927</v>
      </c>
      <c r="S30" s="578"/>
    </row>
    <row r="31" spans="1:20" s="368" customFormat="1" ht="11.25" customHeight="1">
      <c r="B31" s="498" t="s">
        <v>1192</v>
      </c>
      <c r="C31" s="472" t="s">
        <v>1193</v>
      </c>
      <c r="D31" s="570"/>
      <c r="E31" s="571"/>
      <c r="F31" s="571"/>
      <c r="G31" s="571"/>
      <c r="H31" s="571"/>
      <c r="I31" s="571"/>
      <c r="J31" s="571"/>
      <c r="K31" s="571"/>
      <c r="L31" s="571"/>
      <c r="M31" s="571"/>
      <c r="N31" s="571"/>
      <c r="O31" s="571"/>
      <c r="Q31" s="570"/>
      <c r="S31" s="578"/>
    </row>
    <row r="32" spans="1:20" s="368" customFormat="1" ht="11.25" customHeight="1">
      <c r="B32" s="498" t="s">
        <v>1194</v>
      </c>
      <c r="C32" s="472" t="s">
        <v>1195</v>
      </c>
      <c r="D32" s="570"/>
      <c r="E32" s="571"/>
      <c r="F32" s="571"/>
      <c r="G32" s="571"/>
      <c r="H32" s="571"/>
      <c r="I32" s="571"/>
      <c r="J32" s="571"/>
      <c r="K32" s="571"/>
      <c r="L32" s="571"/>
      <c r="M32" s="571"/>
      <c r="N32" s="571"/>
      <c r="O32" s="571"/>
      <c r="Q32" s="570"/>
    </row>
    <row r="33" spans="2:17" ht="11.25" customHeight="1">
      <c r="B33" s="498" t="s">
        <v>1196</v>
      </c>
      <c r="C33" s="472" t="s">
        <v>1197</v>
      </c>
      <c r="D33" s="570">
        <v>66958.248699999996</v>
      </c>
      <c r="E33" s="571"/>
      <c r="F33" s="572">
        <v>5.2271379075062303E-4</v>
      </c>
      <c r="G33" s="572">
        <v>5.2271379075062303E-4</v>
      </c>
      <c r="H33" s="571"/>
      <c r="I33" s="571"/>
      <c r="J33" s="571"/>
      <c r="K33" s="571"/>
      <c r="L33" s="571"/>
      <c r="M33" s="571"/>
      <c r="N33" s="571"/>
      <c r="O33" s="571"/>
      <c r="P33" s="368"/>
      <c r="Q33" s="570">
        <v>20631.492041000001</v>
      </c>
    </row>
    <row r="34" spans="2:17" ht="11.25" customHeight="1">
      <c r="B34" s="652">
        <v>5</v>
      </c>
      <c r="C34" s="652" t="s">
        <v>573</v>
      </c>
      <c r="D34" s="876">
        <v>1949115.709326</v>
      </c>
      <c r="E34" s="877">
        <v>14.798608454432999</v>
      </c>
      <c r="F34" s="877">
        <v>98.159486179329704</v>
      </c>
      <c r="G34" s="877">
        <v>79.4313243581812</v>
      </c>
      <c r="H34" s="877"/>
      <c r="I34" s="877">
        <v>18.7281618211485</v>
      </c>
      <c r="J34" s="877"/>
      <c r="K34" s="877"/>
      <c r="L34" s="877"/>
      <c r="M34" s="877"/>
      <c r="N34" s="877">
        <v>1.1034327421452601</v>
      </c>
      <c r="O34" s="877"/>
      <c r="P34" s="652"/>
      <c r="Q34" s="876">
        <v>636574.8377104</v>
      </c>
    </row>
    <row r="35" spans="2:17" ht="11.25" customHeight="1"/>
    <row r="36" spans="2:17" ht="11.25" customHeight="1"/>
    <row r="37" spans="2:17" ht="11.25" customHeight="1">
      <c r="C37" s="106"/>
    </row>
    <row r="38" spans="2:17" ht="11.25" customHeight="1">
      <c r="E38" s="570"/>
    </row>
    <row r="39" spans="2:17" ht="11.25" customHeight="1"/>
    <row r="40" spans="2:17" ht="11.25" customHeight="1"/>
    <row r="41" spans="2:17" ht="11.25" customHeight="1"/>
    <row r="42" spans="2:17" ht="11.25" customHeight="1"/>
    <row r="43" spans="2:17" ht="11.25" customHeight="1">
      <c r="B43" s="1968" t="s">
        <v>311</v>
      </c>
      <c r="C43" s="1969"/>
      <c r="D43" s="696" t="s">
        <v>317</v>
      </c>
      <c r="E43" s="696" t="s">
        <v>319</v>
      </c>
      <c r="F43" s="696" t="s">
        <v>321</v>
      </c>
      <c r="G43" s="696" t="s">
        <v>323</v>
      </c>
      <c r="H43" s="696" t="s">
        <v>328</v>
      </c>
      <c r="I43" s="696" t="s">
        <v>335</v>
      </c>
      <c r="J43" s="696" t="s">
        <v>337</v>
      </c>
      <c r="K43" s="696" t="s">
        <v>342</v>
      </c>
      <c r="L43" s="696" t="s">
        <v>348</v>
      </c>
      <c r="M43" s="696" t="s">
        <v>371</v>
      </c>
      <c r="N43" s="696" t="s">
        <v>395</v>
      </c>
      <c r="O43" s="696" t="s">
        <v>918</v>
      </c>
      <c r="P43" s="696" t="s">
        <v>1024</v>
      </c>
      <c r="Q43" s="696" t="s">
        <v>1025</v>
      </c>
    </row>
    <row r="44" spans="2:17" ht="11.25" customHeight="1">
      <c r="B44" s="470"/>
      <c r="C44" s="470"/>
      <c r="D44" s="126"/>
      <c r="E44" s="2031" t="s">
        <v>1201</v>
      </c>
      <c r="F44" s="2031"/>
      <c r="G44" s="2031"/>
      <c r="H44" s="2031"/>
      <c r="I44" s="2031"/>
      <c r="J44" s="2031"/>
      <c r="K44" s="2031"/>
      <c r="L44" s="2031"/>
      <c r="M44" s="2031"/>
      <c r="N44" s="2031"/>
      <c r="O44" s="2031"/>
      <c r="P44" s="126"/>
      <c r="Q44" s="126"/>
    </row>
    <row r="45" spans="2:17" ht="11.25" customHeight="1">
      <c r="B45" s="470"/>
      <c r="C45" s="470"/>
      <c r="D45" s="126"/>
      <c r="E45" s="2031" t="s">
        <v>1202</v>
      </c>
      <c r="F45" s="2031"/>
      <c r="G45" s="2031"/>
      <c r="H45" s="2031"/>
      <c r="I45" s="2031"/>
      <c r="J45" s="2031"/>
      <c r="K45" s="2031"/>
      <c r="L45" s="2031"/>
      <c r="M45" s="2031"/>
      <c r="N45" s="29"/>
      <c r="O45" s="29"/>
      <c r="P45" s="29"/>
      <c r="Q45" s="29"/>
    </row>
    <row r="46" spans="2:17" ht="11.25" customHeight="1">
      <c r="B46" s="470"/>
      <c r="C46" s="470"/>
      <c r="D46" s="126"/>
      <c r="E46" s="454"/>
      <c r="F46" s="2038" t="s">
        <v>1203</v>
      </c>
      <c r="G46" s="1981"/>
      <c r="H46" s="1981"/>
      <c r="I46" s="1981"/>
      <c r="J46" s="454"/>
      <c r="K46" s="454"/>
      <c r="L46" s="454"/>
      <c r="M46" s="454"/>
      <c r="N46" s="2032" t="s">
        <v>1250</v>
      </c>
      <c r="O46" s="2033"/>
      <c r="P46" s="2035" t="s">
        <v>1205</v>
      </c>
      <c r="Q46" s="2036"/>
    </row>
    <row r="47" spans="2:17" ht="11.25" customHeight="1">
      <c r="B47" s="470"/>
      <c r="C47" s="470"/>
      <c r="D47" s="126"/>
      <c r="E47" s="126"/>
      <c r="F47" s="126"/>
      <c r="G47" s="126" t="s">
        <v>1206</v>
      </c>
      <c r="H47" s="126"/>
      <c r="I47" s="126"/>
      <c r="J47" s="32" t="s">
        <v>1206</v>
      </c>
      <c r="K47" s="126"/>
      <c r="L47" s="126"/>
      <c r="M47" s="126" t="s">
        <v>1206</v>
      </c>
      <c r="N47" s="2034" t="s">
        <v>1207</v>
      </c>
      <c r="O47" s="2030"/>
      <c r="P47" s="2030" t="s">
        <v>1208</v>
      </c>
      <c r="Q47" s="1958"/>
    </row>
    <row r="48" spans="2:17" ht="11.25" customHeight="1">
      <c r="B48" s="470"/>
      <c r="C48" s="470"/>
      <c r="D48" s="126"/>
      <c r="E48" s="70" t="s">
        <v>1206</v>
      </c>
      <c r="F48" s="126" t="s">
        <v>1206</v>
      </c>
      <c r="G48" s="126" t="s">
        <v>894</v>
      </c>
      <c r="H48" s="29"/>
      <c r="I48" s="126" t="s">
        <v>1206</v>
      </c>
      <c r="J48" s="32" t="s">
        <v>894</v>
      </c>
      <c r="K48" s="126" t="s">
        <v>1206</v>
      </c>
      <c r="L48" s="126" t="s">
        <v>1206</v>
      </c>
      <c r="M48" s="126" t="s">
        <v>894</v>
      </c>
      <c r="N48" s="29"/>
      <c r="O48" s="70" t="s">
        <v>1206</v>
      </c>
      <c r="P48" s="29"/>
      <c r="Q48" s="70" t="s">
        <v>1209</v>
      </c>
    </row>
    <row r="49" spans="2:17" ht="11.25" customHeight="1">
      <c r="B49" s="470"/>
      <c r="C49" s="470"/>
      <c r="D49" s="126"/>
      <c r="E49" s="78" t="s">
        <v>894</v>
      </c>
      <c r="F49" s="126" t="s">
        <v>894</v>
      </c>
      <c r="G49" s="126" t="s">
        <v>1210</v>
      </c>
      <c r="H49" s="126" t="s">
        <v>1206</v>
      </c>
      <c r="I49" s="126" t="s">
        <v>894</v>
      </c>
      <c r="J49" s="32" t="s">
        <v>1211</v>
      </c>
      <c r="K49" s="126" t="s">
        <v>894</v>
      </c>
      <c r="L49" s="126" t="s">
        <v>894</v>
      </c>
      <c r="M49" s="126" t="s">
        <v>1210</v>
      </c>
      <c r="N49" s="284" t="s">
        <v>1206</v>
      </c>
      <c r="O49" s="70" t="s">
        <v>894</v>
      </c>
      <c r="P49" s="70" t="s">
        <v>1212</v>
      </c>
      <c r="Q49" s="492" t="s">
        <v>1213</v>
      </c>
    </row>
    <row r="50" spans="2:17" ht="11.25" customHeight="1">
      <c r="B50" s="470"/>
      <c r="C50" s="470"/>
      <c r="D50" s="126"/>
      <c r="E50" s="126" t="s">
        <v>1214</v>
      </c>
      <c r="F50" s="126" t="s">
        <v>1210</v>
      </c>
      <c r="G50" s="126" t="s">
        <v>1215</v>
      </c>
      <c r="H50" s="126" t="s">
        <v>894</v>
      </c>
      <c r="I50" s="126" t="s">
        <v>1210</v>
      </c>
      <c r="J50" s="32" t="s">
        <v>1216</v>
      </c>
      <c r="K50" s="126" t="s">
        <v>1210</v>
      </c>
      <c r="L50" s="126" t="s">
        <v>1210</v>
      </c>
      <c r="M50" s="126" t="s">
        <v>1217</v>
      </c>
      <c r="N50" s="284" t="s">
        <v>894</v>
      </c>
      <c r="O50" s="70" t="s">
        <v>1211</v>
      </c>
      <c r="P50" s="70" t="s">
        <v>1213</v>
      </c>
      <c r="Q50" s="492" t="s">
        <v>1218</v>
      </c>
    </row>
    <row r="51" spans="2:17" ht="11.25" customHeight="1">
      <c r="B51" s="470"/>
      <c r="C51" s="470"/>
      <c r="D51" s="29"/>
      <c r="E51" s="126" t="s">
        <v>1219</v>
      </c>
      <c r="F51" s="126" t="s">
        <v>1220</v>
      </c>
      <c r="G51" s="126" t="s">
        <v>1221</v>
      </c>
      <c r="H51" s="126" t="s">
        <v>1210</v>
      </c>
      <c r="I51" s="126" t="s">
        <v>1222</v>
      </c>
      <c r="J51" s="32" t="s">
        <v>1223</v>
      </c>
      <c r="K51" s="126" t="s">
        <v>1224</v>
      </c>
      <c r="L51" s="126" t="s">
        <v>1225</v>
      </c>
      <c r="M51" s="126" t="s">
        <v>1226</v>
      </c>
      <c r="N51" s="70" t="s">
        <v>1210</v>
      </c>
      <c r="O51" s="70" t="s">
        <v>1227</v>
      </c>
      <c r="P51" s="70" t="s">
        <v>1228</v>
      </c>
      <c r="Q51" s="492" t="s">
        <v>1229</v>
      </c>
    </row>
    <row r="52" spans="2:17" ht="11.25" customHeight="1">
      <c r="B52" s="470"/>
      <c r="C52" s="470"/>
      <c r="D52" s="126" t="s">
        <v>573</v>
      </c>
      <c r="E52" s="126" t="s">
        <v>1230</v>
      </c>
      <c r="F52" s="126" t="s">
        <v>1230</v>
      </c>
      <c r="G52" s="126" t="s">
        <v>1230</v>
      </c>
      <c r="H52" s="126" t="s">
        <v>1231</v>
      </c>
      <c r="I52" s="126" t="s">
        <v>1230</v>
      </c>
      <c r="J52" s="32" t="s">
        <v>1232</v>
      </c>
      <c r="K52" s="126" t="s">
        <v>1233</v>
      </c>
      <c r="L52" s="126" t="s">
        <v>1234</v>
      </c>
      <c r="M52" s="126" t="s">
        <v>1235</v>
      </c>
      <c r="N52" s="70" t="s">
        <v>1236</v>
      </c>
      <c r="O52" s="70" t="s">
        <v>1237</v>
      </c>
      <c r="P52" s="70" t="s">
        <v>1238</v>
      </c>
      <c r="Q52" s="492" t="s">
        <v>1239</v>
      </c>
    </row>
    <row r="53" spans="2:17" ht="11.25" customHeight="1">
      <c r="B53" s="2019" t="s">
        <v>1240</v>
      </c>
      <c r="C53" s="2037"/>
      <c r="D53" s="1268" t="s">
        <v>894</v>
      </c>
      <c r="E53" s="1268" t="s">
        <v>1241</v>
      </c>
      <c r="F53" s="1268" t="s">
        <v>1241</v>
      </c>
      <c r="G53" s="1268" t="s">
        <v>1241</v>
      </c>
      <c r="H53" s="1218" t="s">
        <v>1130</v>
      </c>
      <c r="I53" s="1268" t="s">
        <v>1241</v>
      </c>
      <c r="J53" s="1297" t="s">
        <v>1130</v>
      </c>
      <c r="K53" s="1297" t="s">
        <v>1130</v>
      </c>
      <c r="L53" s="1297" t="s">
        <v>1130</v>
      </c>
      <c r="M53" s="1297" t="s">
        <v>1130</v>
      </c>
      <c r="N53" s="1218" t="s">
        <v>1130</v>
      </c>
      <c r="O53" s="1218" t="s">
        <v>1130</v>
      </c>
      <c r="P53" s="1218" t="s">
        <v>1242</v>
      </c>
      <c r="Q53" s="1256" t="s">
        <v>1243</v>
      </c>
    </row>
    <row r="54" spans="2:17" ht="15" customHeight="1">
      <c r="B54" s="469" t="s">
        <v>1106</v>
      </c>
      <c r="D54" s="126"/>
      <c r="E54" s="126"/>
      <c r="F54" s="126"/>
      <c r="G54" s="126"/>
      <c r="H54" s="126"/>
      <c r="I54" s="126"/>
      <c r="J54" s="32"/>
      <c r="K54" s="126"/>
      <c r="L54" s="126"/>
      <c r="M54" s="126"/>
      <c r="N54" s="70"/>
      <c r="O54" s="70"/>
      <c r="P54" s="70"/>
      <c r="Q54" s="70"/>
    </row>
    <row r="55" spans="2:17" ht="11.25" customHeight="1">
      <c r="B55" s="3">
        <v>1</v>
      </c>
      <c r="C55" s="3" t="s">
        <v>672</v>
      </c>
      <c r="F55" s="126"/>
    </row>
    <row r="56" spans="2:17" ht="11.25" customHeight="1">
      <c r="B56" s="3">
        <v>2</v>
      </c>
      <c r="C56" s="3" t="s">
        <v>677</v>
      </c>
      <c r="F56" s="126"/>
      <c r="H56" s="312"/>
      <c r="I56" s="312"/>
      <c r="J56" s="312"/>
      <c r="K56" s="312"/>
      <c r="L56" s="312"/>
    </row>
    <row r="57" spans="2:17" ht="11.25" customHeight="1">
      <c r="B57" s="3">
        <v>3</v>
      </c>
      <c r="C57" s="3" t="s">
        <v>678</v>
      </c>
      <c r="D57" s="569">
        <v>956009.50706460001</v>
      </c>
      <c r="E57" s="571">
        <v>24.4350133206589</v>
      </c>
      <c r="F57" s="875">
        <v>75.730652703653305</v>
      </c>
      <c r="G57" s="571">
        <v>39.541569021285497</v>
      </c>
      <c r="H57" s="571"/>
      <c r="I57" s="571">
        <v>36.189083682367801</v>
      </c>
      <c r="J57" s="571"/>
      <c r="K57" s="571"/>
      <c r="L57" s="571"/>
      <c r="M57" s="571"/>
      <c r="N57" s="571">
        <v>2.2472772581484701</v>
      </c>
      <c r="O57" s="571"/>
      <c r="Q57" s="569">
        <v>414122.0987423</v>
      </c>
    </row>
    <row r="58" spans="2:17" ht="11.25" customHeight="1">
      <c r="B58" s="497" t="s">
        <v>1184</v>
      </c>
      <c r="C58" s="472" t="s">
        <v>1244</v>
      </c>
      <c r="D58" s="570">
        <v>209070.56684770001</v>
      </c>
      <c r="E58" s="572">
        <v>6.0231983754907601</v>
      </c>
      <c r="F58" s="572">
        <v>115.12595884687001</v>
      </c>
      <c r="G58" s="572">
        <v>86.056915706869802</v>
      </c>
      <c r="H58" s="572"/>
      <c r="I58" s="572">
        <v>29.069043139999799</v>
      </c>
      <c r="J58" s="572"/>
      <c r="K58" s="572"/>
      <c r="L58" s="572"/>
      <c r="M58" s="572"/>
      <c r="N58" s="572">
        <v>0.98387993920657801</v>
      </c>
      <c r="O58" s="572"/>
      <c r="Q58" s="570">
        <v>89898.019368299996</v>
      </c>
    </row>
    <row r="59" spans="2:17" ht="11.25" customHeight="1">
      <c r="B59" s="498" t="s">
        <v>1186</v>
      </c>
      <c r="C59" s="472" t="s">
        <v>1245</v>
      </c>
      <c r="D59" s="570">
        <v>8052.3138884</v>
      </c>
      <c r="E59" s="572">
        <v>30.5494144427695</v>
      </c>
      <c r="F59" s="572">
        <v>72.2640727826399</v>
      </c>
      <c r="G59" s="572">
        <v>48.716121482187503</v>
      </c>
      <c r="H59" s="572"/>
      <c r="I59" s="572">
        <v>23.5479513004524</v>
      </c>
      <c r="J59" s="572"/>
      <c r="K59" s="572"/>
      <c r="L59" s="572"/>
      <c r="M59" s="572"/>
      <c r="N59" s="572">
        <v>1.7412900682124399</v>
      </c>
      <c r="O59" s="572"/>
      <c r="Q59" s="570">
        <v>3294.6600192999999</v>
      </c>
    </row>
    <row r="60" spans="2:17" ht="11.25" customHeight="1">
      <c r="B60" s="498" t="s">
        <v>1246</v>
      </c>
      <c r="C60" s="472" t="s">
        <v>1247</v>
      </c>
      <c r="D60" s="570">
        <v>738886.62632849999</v>
      </c>
      <c r="E60" s="572">
        <v>29.578066902625999</v>
      </c>
      <c r="F60" s="572">
        <v>64.621390870555402</v>
      </c>
      <c r="G60" s="572">
        <v>26.279904882683699</v>
      </c>
      <c r="H60" s="572"/>
      <c r="I60" s="572">
        <v>38.3414859878717</v>
      </c>
      <c r="J60" s="572"/>
      <c r="K60" s="572"/>
      <c r="L60" s="572"/>
      <c r="M60" s="572"/>
      <c r="N60" s="572">
        <v>2.6102741669362999</v>
      </c>
      <c r="O60" s="572"/>
      <c r="Q60" s="570">
        <v>320929.41935470002</v>
      </c>
    </row>
    <row r="61" spans="2:17" ht="11.25" customHeight="1">
      <c r="B61" s="3">
        <v>4</v>
      </c>
      <c r="C61" s="3" t="s">
        <v>679</v>
      </c>
      <c r="D61" s="569">
        <v>1001148.392625</v>
      </c>
      <c r="E61" s="572">
        <v>6.1780851026315198E-2</v>
      </c>
      <c r="F61" s="875">
        <v>120.428356806902</v>
      </c>
      <c r="G61" s="571">
        <v>120.34830215737099</v>
      </c>
      <c r="H61" s="571"/>
      <c r="I61" s="571">
        <v>8.0054649530881802E-2</v>
      </c>
      <c r="J61" s="571"/>
      <c r="K61" s="571"/>
      <c r="L61" s="571"/>
      <c r="M61" s="571"/>
      <c r="N61" s="571"/>
      <c r="O61" s="571"/>
      <c r="Q61" s="569">
        <v>223474.90092499999</v>
      </c>
    </row>
    <row r="62" spans="2:17" ht="11.25" customHeight="1">
      <c r="B62" s="498" t="s">
        <v>1188</v>
      </c>
      <c r="C62" s="472" t="s">
        <v>1248</v>
      </c>
      <c r="D62" s="570"/>
      <c r="E62" s="571"/>
      <c r="F62" s="571"/>
      <c r="G62" s="571"/>
      <c r="H62" s="571"/>
      <c r="I62" s="571"/>
      <c r="J62" s="571"/>
      <c r="K62" s="571"/>
      <c r="L62" s="571"/>
      <c r="M62" s="571"/>
      <c r="N62" s="571"/>
      <c r="O62" s="571"/>
      <c r="P62" s="368"/>
      <c r="Q62" s="570"/>
    </row>
    <row r="63" spans="2:17" ht="11.25" customHeight="1">
      <c r="B63" s="498" t="s">
        <v>1190</v>
      </c>
      <c r="C63" s="472" t="s">
        <v>1249</v>
      </c>
      <c r="D63" s="570">
        <v>931454.00128600001</v>
      </c>
      <c r="E63" s="572">
        <v>6.6403493478588399E-2</v>
      </c>
      <c r="F63" s="572">
        <v>129.439157142748</v>
      </c>
      <c r="G63" s="572">
        <v>129.35311254624699</v>
      </c>
      <c r="H63" s="572"/>
      <c r="I63" s="572">
        <v>8.6044596501111903E-2</v>
      </c>
      <c r="J63" s="572"/>
      <c r="K63" s="572"/>
      <c r="L63" s="572"/>
      <c r="M63" s="572"/>
      <c r="N63" s="572"/>
      <c r="O63" s="572"/>
      <c r="P63" s="368"/>
      <c r="Q63" s="570">
        <v>201694.34687000001</v>
      </c>
    </row>
    <row r="64" spans="2:17" ht="11.25" customHeight="1">
      <c r="B64" s="498" t="s">
        <v>1192</v>
      </c>
      <c r="C64" s="472" t="s">
        <v>1193</v>
      </c>
      <c r="D64" s="570"/>
      <c r="E64" s="571"/>
      <c r="F64" s="571"/>
      <c r="G64" s="571"/>
      <c r="H64" s="571"/>
      <c r="I64" s="571"/>
      <c r="J64" s="571"/>
      <c r="K64" s="571"/>
      <c r="L64" s="571"/>
      <c r="M64" s="571"/>
      <c r="N64" s="571"/>
      <c r="O64" s="571"/>
      <c r="P64" s="368"/>
      <c r="Q64" s="570"/>
    </row>
    <row r="65" spans="2:17" ht="11.25" customHeight="1">
      <c r="B65" s="498" t="s">
        <v>1194</v>
      </c>
      <c r="C65" s="472" t="s">
        <v>1195</v>
      </c>
      <c r="D65" s="570"/>
      <c r="E65" s="571"/>
      <c r="F65" s="571"/>
      <c r="G65" s="571"/>
      <c r="H65" s="571"/>
      <c r="I65" s="571"/>
      <c r="J65" s="571"/>
      <c r="K65" s="571"/>
      <c r="L65" s="571"/>
      <c r="M65" s="571"/>
      <c r="N65" s="571"/>
      <c r="O65" s="571"/>
      <c r="P65" s="368"/>
      <c r="Q65" s="570"/>
    </row>
    <row r="66" spans="2:17" ht="11.25" customHeight="1">
      <c r="B66" s="498" t="s">
        <v>1196</v>
      </c>
      <c r="C66" s="472" t="s">
        <v>1197</v>
      </c>
      <c r="D66" s="570">
        <v>69694.391338999994</v>
      </c>
      <c r="E66" s="571"/>
      <c r="F66" s="572">
        <v>5.0219249106799404E-4</v>
      </c>
      <c r="G66" s="572">
        <v>5.0219249106799404E-4</v>
      </c>
      <c r="H66" s="571"/>
      <c r="I66" s="571"/>
      <c r="J66" s="571"/>
      <c r="K66" s="571"/>
      <c r="L66" s="571"/>
      <c r="M66" s="571"/>
      <c r="N66" s="571"/>
      <c r="O66" s="571"/>
      <c r="P66" s="368"/>
      <c r="Q66" s="570">
        <v>21780.554055000001</v>
      </c>
    </row>
    <row r="67" spans="2:17" ht="11.25" customHeight="1">
      <c r="B67" s="652">
        <v>5</v>
      </c>
      <c r="C67" s="652" t="s">
        <v>573</v>
      </c>
      <c r="D67" s="876">
        <v>1957157.8998696001</v>
      </c>
      <c r="E67" s="877">
        <v>11.967331221236901</v>
      </c>
      <c r="F67" s="877">
        <v>98.594947200150202</v>
      </c>
      <c r="G67" s="877">
        <v>80.876778092634396</v>
      </c>
      <c r="H67" s="877"/>
      <c r="I67" s="877">
        <v>17.718169107515799</v>
      </c>
      <c r="J67" s="877"/>
      <c r="K67" s="877"/>
      <c r="L67" s="877"/>
      <c r="M67" s="877"/>
      <c r="N67" s="877">
        <v>1.0977236037742</v>
      </c>
      <c r="O67" s="877"/>
      <c r="P67" s="652"/>
      <c r="Q67" s="876">
        <v>637596.99962829996</v>
      </c>
    </row>
    <row r="68" spans="2:17" ht="11.25" customHeight="1"/>
    <row r="69" spans="2:17" ht="11.25" customHeight="1"/>
    <row r="70" spans="2:17" ht="11.25" customHeight="1"/>
    <row r="71" spans="2:17" ht="11.25" customHeight="1"/>
    <row r="72" spans="2:17" ht="11.25" customHeight="1"/>
    <row r="73" spans="2:17" ht="11.25" customHeight="1"/>
    <row r="74" spans="2:17" ht="11.25" customHeight="1"/>
    <row r="75" spans="2:17" ht="11.25" customHeight="1"/>
    <row r="76" spans="2:17" ht="11.25" customHeight="1"/>
    <row r="77" spans="2:17" ht="11.25" customHeight="1">
      <c r="E77" s="1568"/>
      <c r="I77" s="1568"/>
    </row>
    <row r="78" spans="2:17" ht="11.25" customHeight="1"/>
    <row r="79" spans="2:17" ht="11.25" customHeight="1">
      <c r="E79" s="1568"/>
      <c r="I79" s="1568"/>
    </row>
    <row r="80" spans="2:17" ht="11.25" customHeight="1"/>
    <row r="81" spans="4:17" ht="11.25" customHeight="1"/>
    <row r="82" spans="4:17" ht="11.25" customHeight="1">
      <c r="F82" s="1568"/>
      <c r="G82" s="1568"/>
    </row>
    <row r="83" spans="4:17" ht="11.25" customHeight="1"/>
    <row r="84" spans="4:17" ht="11.25" customHeight="1"/>
    <row r="85" spans="4:17" ht="11.25" customHeight="1"/>
    <row r="86" spans="4:17" ht="11.25" customHeight="1">
      <c r="D86" s="1569"/>
      <c r="E86" s="1569"/>
      <c r="F86" s="1569"/>
      <c r="G86" s="1569"/>
      <c r="H86" s="1569"/>
      <c r="I86" s="1569"/>
      <c r="J86" s="1569"/>
      <c r="K86" s="1569"/>
      <c r="L86" s="1569"/>
      <c r="M86" s="1569"/>
      <c r="N86" s="1569"/>
      <c r="O86" s="1569"/>
      <c r="P86" s="1569"/>
      <c r="Q86" s="1569"/>
    </row>
    <row r="87" spans="4:17" ht="11.25" customHeight="1">
      <c r="D87" s="1569"/>
      <c r="E87" s="1569"/>
      <c r="F87" s="1569"/>
      <c r="G87" s="1569"/>
      <c r="H87" s="1569"/>
      <c r="I87" s="1569"/>
      <c r="J87" s="1569"/>
      <c r="K87" s="1569"/>
      <c r="L87" s="1569"/>
      <c r="M87" s="1569"/>
      <c r="N87" s="1569"/>
      <c r="O87" s="1569"/>
      <c r="P87" s="1569"/>
      <c r="Q87" s="1569"/>
    </row>
    <row r="88" spans="4:17" ht="11.25" customHeight="1">
      <c r="D88" s="1569"/>
      <c r="E88" s="1569"/>
      <c r="F88" s="1569"/>
      <c r="G88" s="1569"/>
      <c r="H88" s="1569"/>
      <c r="I88" s="1569"/>
      <c r="J88" s="1569"/>
      <c r="K88" s="1569"/>
      <c r="L88" s="1569"/>
      <c r="M88" s="1569"/>
      <c r="N88" s="1569"/>
      <c r="O88" s="1569"/>
      <c r="P88" s="1569"/>
      <c r="Q88" s="1569"/>
    </row>
    <row r="89" spans="4:17" ht="11.25" customHeight="1">
      <c r="D89" s="1569"/>
      <c r="E89" s="1569"/>
      <c r="F89" s="1569"/>
      <c r="G89" s="1569"/>
      <c r="H89" s="1569"/>
      <c r="I89" s="1569"/>
      <c r="J89" s="1569"/>
      <c r="K89" s="1569"/>
      <c r="L89" s="1569"/>
      <c r="M89" s="1569"/>
      <c r="N89" s="1569"/>
      <c r="O89" s="1569"/>
      <c r="P89" s="1569"/>
      <c r="Q89" s="1569"/>
    </row>
    <row r="90" spans="4:17" ht="11.25" customHeight="1">
      <c r="D90" s="1569"/>
      <c r="E90" s="1569"/>
      <c r="F90" s="1569"/>
      <c r="G90" s="1569"/>
      <c r="H90" s="1569"/>
      <c r="I90" s="1569"/>
      <c r="J90" s="1569"/>
      <c r="K90" s="1569"/>
      <c r="L90" s="1569"/>
      <c r="M90" s="1569"/>
      <c r="N90" s="1569"/>
      <c r="O90" s="1569"/>
      <c r="P90" s="1569"/>
      <c r="Q90" s="1569"/>
    </row>
    <row r="91" spans="4:17" ht="11.25" customHeight="1">
      <c r="D91" s="1569"/>
      <c r="E91" s="1569"/>
      <c r="F91" s="1569"/>
      <c r="G91" s="1569"/>
      <c r="H91" s="1569"/>
      <c r="I91" s="1569"/>
      <c r="J91" s="1569"/>
      <c r="K91" s="1569"/>
      <c r="L91" s="1569"/>
      <c r="M91" s="1569"/>
      <c r="N91" s="1569"/>
      <c r="O91" s="1569"/>
      <c r="P91" s="1569"/>
      <c r="Q91" s="1569"/>
    </row>
    <row r="92" spans="4:17" ht="11.25" customHeight="1">
      <c r="D92" s="1569"/>
      <c r="E92" s="1569"/>
      <c r="F92" s="1569"/>
      <c r="G92" s="1569"/>
      <c r="H92" s="1569"/>
      <c r="I92" s="1569"/>
      <c r="J92" s="1569"/>
      <c r="K92" s="1569"/>
      <c r="L92" s="1569"/>
      <c r="M92" s="1569"/>
      <c r="N92" s="1569"/>
      <c r="O92" s="1569"/>
      <c r="P92" s="1569"/>
      <c r="Q92" s="1569"/>
    </row>
    <row r="93" spans="4:17" ht="11.25" customHeight="1">
      <c r="D93" s="1569"/>
      <c r="E93" s="1569"/>
      <c r="F93" s="1569"/>
      <c r="G93" s="1569"/>
      <c r="H93" s="1569"/>
      <c r="I93" s="1569"/>
      <c r="J93" s="1569"/>
      <c r="K93" s="1569"/>
      <c r="L93" s="1569"/>
      <c r="M93" s="1569"/>
      <c r="N93" s="1569"/>
      <c r="O93" s="1569"/>
      <c r="P93" s="1569"/>
      <c r="Q93" s="1569"/>
    </row>
    <row r="94" spans="4:17" ht="11.25" customHeight="1">
      <c r="D94" s="1569"/>
      <c r="E94" s="1569"/>
      <c r="F94" s="1569"/>
      <c r="G94" s="1569"/>
      <c r="H94" s="1569"/>
      <c r="I94" s="1569"/>
      <c r="J94" s="1569"/>
      <c r="K94" s="1569"/>
      <c r="L94" s="1569"/>
      <c r="M94" s="1569"/>
      <c r="N94" s="1569"/>
      <c r="O94" s="1569"/>
      <c r="P94" s="1569"/>
      <c r="Q94" s="1569"/>
    </row>
    <row r="95" spans="4:17" ht="11.25" customHeight="1">
      <c r="D95" s="1569"/>
      <c r="E95" s="1569"/>
      <c r="F95" s="1569"/>
      <c r="G95" s="1569"/>
      <c r="H95" s="1569"/>
      <c r="I95" s="1569"/>
      <c r="J95" s="1569"/>
      <c r="K95" s="1569"/>
      <c r="L95" s="1569"/>
      <c r="M95" s="1569"/>
      <c r="N95" s="1569"/>
      <c r="O95" s="1569"/>
      <c r="P95" s="1569"/>
      <c r="Q95" s="1569"/>
    </row>
    <row r="96" spans="4:17" ht="11.25" customHeight="1">
      <c r="D96" s="1569"/>
      <c r="E96" s="1569"/>
      <c r="F96" s="1569"/>
      <c r="G96" s="1569"/>
      <c r="H96" s="1569"/>
      <c r="I96" s="1569"/>
      <c r="J96" s="1569"/>
      <c r="K96" s="1569"/>
      <c r="L96" s="1569"/>
      <c r="M96" s="1569"/>
      <c r="N96" s="1569"/>
      <c r="O96" s="1569"/>
      <c r="P96" s="1569"/>
      <c r="Q96" s="1569"/>
    </row>
    <row r="97" spans="4:17" ht="11.25" customHeight="1">
      <c r="D97" s="1569"/>
      <c r="E97" s="1569"/>
      <c r="F97" s="1569"/>
      <c r="G97" s="1569"/>
      <c r="H97" s="1569"/>
      <c r="I97" s="1569"/>
      <c r="J97" s="1569"/>
      <c r="K97" s="1569"/>
      <c r="L97" s="1569"/>
      <c r="M97" s="1569"/>
      <c r="N97" s="1569"/>
      <c r="O97" s="1569"/>
      <c r="P97" s="1569"/>
      <c r="Q97" s="1569"/>
    </row>
    <row r="98" spans="4:17" ht="11.25" customHeight="1">
      <c r="D98" s="1569"/>
      <c r="E98" s="1569"/>
      <c r="F98" s="1569"/>
      <c r="G98" s="1569"/>
      <c r="H98" s="1569"/>
      <c r="I98" s="1569"/>
      <c r="J98" s="1569"/>
      <c r="K98" s="1569"/>
      <c r="L98" s="1569"/>
      <c r="M98" s="1569"/>
      <c r="N98" s="1569"/>
      <c r="O98" s="1569"/>
      <c r="P98" s="1569"/>
      <c r="Q98" s="1569"/>
    </row>
    <row r="99" spans="4:17" ht="11.25" customHeight="1">
      <c r="D99" s="1569"/>
      <c r="E99" s="1569"/>
      <c r="F99" s="1569"/>
      <c r="G99" s="1569"/>
      <c r="H99" s="1569"/>
      <c r="I99" s="1569"/>
      <c r="J99" s="1569"/>
      <c r="K99" s="1569"/>
      <c r="L99" s="1569"/>
      <c r="M99" s="1569"/>
      <c r="N99" s="1569"/>
      <c r="O99" s="1569"/>
      <c r="P99" s="1569"/>
      <c r="Q99" s="1569"/>
    </row>
    <row r="100" spans="4:17" ht="11.25" customHeight="1">
      <c r="D100" s="1569"/>
      <c r="E100" s="1569"/>
      <c r="F100" s="1569"/>
      <c r="G100" s="1569"/>
      <c r="H100" s="1569"/>
      <c r="I100" s="1569"/>
      <c r="J100" s="1569"/>
      <c r="K100" s="1569"/>
      <c r="L100" s="1569"/>
      <c r="M100" s="1569"/>
      <c r="N100" s="1569"/>
      <c r="O100" s="1569"/>
      <c r="P100" s="1569"/>
      <c r="Q100" s="1569"/>
    </row>
    <row r="101" spans="4:17" ht="11.25" customHeight="1">
      <c r="D101" s="1569"/>
      <c r="E101" s="1569"/>
      <c r="F101" s="1569"/>
      <c r="G101" s="1569"/>
      <c r="H101" s="1569"/>
      <c r="I101" s="1569"/>
      <c r="J101" s="1569"/>
      <c r="K101" s="1569"/>
      <c r="L101" s="1569"/>
      <c r="M101" s="1569"/>
      <c r="N101" s="1569"/>
      <c r="O101" s="1569"/>
      <c r="P101" s="1569"/>
      <c r="Q101" s="1569"/>
    </row>
    <row r="102" spans="4:17" ht="11.25" customHeight="1">
      <c r="D102" s="1569"/>
      <c r="E102" s="1569"/>
      <c r="F102" s="1569"/>
      <c r="G102" s="1569"/>
      <c r="H102" s="1569"/>
      <c r="I102" s="1569"/>
      <c r="J102" s="1569"/>
      <c r="K102" s="1569"/>
      <c r="L102" s="1569"/>
      <c r="M102" s="1569"/>
      <c r="N102" s="1569"/>
      <c r="O102" s="1569"/>
      <c r="P102" s="1569"/>
      <c r="Q102" s="1569"/>
    </row>
    <row r="103" spans="4:17" ht="11.25" customHeight="1">
      <c r="D103" s="1569"/>
      <c r="E103" s="1569"/>
      <c r="F103" s="1569"/>
      <c r="G103" s="1569"/>
      <c r="H103" s="1569"/>
      <c r="I103" s="1569"/>
      <c r="J103" s="1569"/>
      <c r="K103" s="1569"/>
      <c r="L103" s="1569"/>
      <c r="M103" s="1569"/>
      <c r="N103" s="1569"/>
      <c r="O103" s="1569"/>
      <c r="P103" s="1569"/>
      <c r="Q103" s="1569"/>
    </row>
    <row r="104" spans="4:17" ht="11.25" customHeight="1">
      <c r="D104" s="1569"/>
      <c r="E104" s="1569"/>
      <c r="F104" s="1569"/>
      <c r="G104" s="1569"/>
      <c r="H104" s="1569"/>
      <c r="I104" s="1569"/>
      <c r="J104" s="1569"/>
      <c r="K104" s="1569"/>
      <c r="L104" s="1569"/>
      <c r="M104" s="1569"/>
      <c r="N104" s="1569"/>
      <c r="O104" s="1569"/>
      <c r="P104" s="1569"/>
      <c r="Q104" s="1569"/>
    </row>
    <row r="105" spans="4:17" ht="11.25" customHeight="1"/>
    <row r="106" spans="4:17" ht="11.25" customHeight="1"/>
    <row r="107" spans="4:17" ht="11.25" customHeight="1"/>
    <row r="108" spans="4:17" ht="11.25" customHeight="1"/>
    <row r="109" spans="4:17" ht="11.25" customHeight="1"/>
    <row r="110" spans="4:17" ht="11.25" customHeight="1"/>
    <row r="111" spans="4:17" ht="11.25" customHeight="1"/>
    <row r="112" spans="4:17"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sheetData>
  <mergeCells count="20">
    <mergeCell ref="B53:C53"/>
    <mergeCell ref="B10:C10"/>
    <mergeCell ref="E44:O44"/>
    <mergeCell ref="E45:M45"/>
    <mergeCell ref="F46:I46"/>
    <mergeCell ref="N46:O46"/>
    <mergeCell ref="B43:C43"/>
    <mergeCell ref="P46:Q46"/>
    <mergeCell ref="N47:O47"/>
    <mergeCell ref="P47:Q47"/>
    <mergeCell ref="B20:C20"/>
    <mergeCell ref="F13:I13"/>
    <mergeCell ref="P13:Q13"/>
    <mergeCell ref="B3:G3"/>
    <mergeCell ref="P14:Q14"/>
    <mergeCell ref="E11:O11"/>
    <mergeCell ref="N13:O13"/>
    <mergeCell ref="E12:M12"/>
    <mergeCell ref="N14:O14"/>
    <mergeCell ref="B7:Q7"/>
  </mergeCells>
  <hyperlinks>
    <hyperlink ref="B3" location="Contents!A1" display="Back to index page" xr:uid="{160A453A-A887-475B-9F61-BC37E319DDF1}"/>
    <hyperlink ref="B3:G3" location="CONTENTS!A1" display="Back to contents page" xr:uid="{136DBD24-FF20-4D77-A145-B270D2332C3F}"/>
  </hyperlinks>
  <pageMargins left="0.7" right="0.7" top="0.75" bottom="0.75" header="0.3" footer="0.3"/>
  <pageSetup paperSize="9" scale="44" orientation="portrait"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007272"/>
  </sheetPr>
  <dimension ref="B1:Q72"/>
  <sheetViews>
    <sheetView showGridLines="0" showRowColHeaders="0" zoomScaleNormal="100" workbookViewId="0"/>
  </sheetViews>
  <sheetFormatPr baseColWidth="10" defaultColWidth="11.42578125" defaultRowHeight="11.25"/>
  <cols>
    <col min="1" max="1" width="2.7109375" style="29" customWidth="1"/>
    <col min="2" max="2" width="4.85546875" style="19" customWidth="1"/>
    <col min="3" max="3" width="65.85546875" style="29" customWidth="1"/>
    <col min="4" max="8" width="15.7109375" style="29" customWidth="1"/>
    <col min="9" max="9" width="99.5703125" style="29" customWidth="1"/>
    <col min="10" max="14" width="11.42578125" style="29"/>
    <col min="15" max="15" width="34" style="29" customWidth="1"/>
    <col min="16" max="16384" width="11.42578125" style="29"/>
  </cols>
  <sheetData>
    <row r="1" spans="2:17" s="10" customFormat="1" ht="11.25" customHeight="1">
      <c r="B1" s="7"/>
      <c r="C1" s="7"/>
      <c r="D1" s="7"/>
      <c r="E1" s="7"/>
      <c r="F1" s="8"/>
      <c r="G1" s="8"/>
      <c r="H1" s="8"/>
      <c r="I1" s="8"/>
      <c r="J1" s="9"/>
      <c r="K1" s="9"/>
      <c r="L1" s="9"/>
    </row>
    <row r="2" spans="2:17" s="10" customFormat="1" ht="5.25" customHeight="1">
      <c r="B2" s="7"/>
      <c r="C2" s="7"/>
      <c r="D2" s="7"/>
      <c r="E2" s="7"/>
      <c r="F2" s="8"/>
      <c r="G2" s="8"/>
      <c r="H2" s="8"/>
      <c r="I2" s="8"/>
      <c r="J2" s="9"/>
      <c r="K2" s="9"/>
      <c r="L2" s="9"/>
    </row>
    <row r="3" spans="2:17" s="12" customFormat="1" ht="12.75" customHeight="1">
      <c r="B3" s="1946" t="s">
        <v>306</v>
      </c>
      <c r="C3" s="1946"/>
      <c r="D3" s="1946"/>
      <c r="E3" s="1946"/>
      <c r="F3" s="1946"/>
      <c r="G3" s="1946"/>
      <c r="H3" s="1946"/>
      <c r="I3" s="1946"/>
      <c r="J3" s="1946"/>
      <c r="K3" s="1946"/>
      <c r="L3" s="1946"/>
    </row>
    <row r="4" spans="2:17" s="10" customFormat="1" ht="5.25" customHeight="1">
      <c r="B4" s="7"/>
      <c r="C4" s="7"/>
      <c r="D4" s="7"/>
      <c r="E4" s="7"/>
      <c r="F4" s="8"/>
      <c r="G4" s="8"/>
      <c r="H4" s="8"/>
      <c r="I4" s="8"/>
      <c r="J4" s="9"/>
      <c r="K4" s="9"/>
      <c r="L4" s="9"/>
      <c r="N4" s="7"/>
      <c r="O4" s="7"/>
    </row>
    <row r="5" spans="2:17" s="6" customFormat="1" ht="15.75" customHeight="1">
      <c r="B5" s="1187" t="s">
        <v>1251</v>
      </c>
      <c r="C5" s="14"/>
      <c r="D5" s="14"/>
      <c r="O5" s="12"/>
      <c r="P5" s="12"/>
      <c r="Q5" s="12"/>
    </row>
    <row r="6" spans="2:17" s="6" customFormat="1" ht="11.25" customHeight="1">
      <c r="B6" s="2040"/>
      <c r="C6" s="2040"/>
      <c r="D6" s="2040"/>
      <c r="O6" s="12"/>
      <c r="P6" s="12"/>
      <c r="Q6" s="12"/>
    </row>
    <row r="7" spans="2:17" s="6" customFormat="1" ht="11.25" customHeight="1">
      <c r="B7" s="2015"/>
      <c r="C7" s="2015"/>
      <c r="D7" s="2015"/>
      <c r="E7" s="2015"/>
      <c r="F7" s="2015"/>
      <c r="G7" s="2015"/>
      <c r="H7" s="2015"/>
      <c r="O7" s="12"/>
      <c r="P7" s="12"/>
      <c r="Q7" s="12"/>
    </row>
    <row r="8" spans="2:17" s="1090" customFormat="1" ht="11.25" customHeight="1">
      <c r="B8" s="257"/>
      <c r="C8" s="257"/>
      <c r="D8" s="2039" t="s">
        <v>1252</v>
      </c>
      <c r="E8" s="2039"/>
      <c r="F8" s="2039"/>
      <c r="G8" s="2039"/>
      <c r="H8" s="2039"/>
      <c r="I8" s="29"/>
      <c r="J8" s="29"/>
      <c r="K8" s="29"/>
      <c r="L8" s="29"/>
      <c r="M8" s="29"/>
      <c r="N8" s="29"/>
      <c r="O8" s="7"/>
      <c r="P8" s="10"/>
      <c r="Q8" s="10"/>
    </row>
    <row r="9" spans="2:17" ht="11.25" customHeight="1">
      <c r="B9" s="2022" t="s">
        <v>310</v>
      </c>
      <c r="C9" s="1992"/>
      <c r="D9" s="640" t="s">
        <v>2678</v>
      </c>
      <c r="E9" s="640" t="s">
        <v>662</v>
      </c>
      <c r="F9" s="1089" t="s">
        <v>501</v>
      </c>
      <c r="G9" s="640" t="s">
        <v>1253</v>
      </c>
      <c r="H9" s="640" t="s">
        <v>1254</v>
      </c>
      <c r="N9" s="12"/>
      <c r="O9" s="12"/>
      <c r="P9" s="12"/>
    </row>
    <row r="10" spans="2:17" ht="11.25" customHeight="1">
      <c r="B10" s="869">
        <v>1</v>
      </c>
      <c r="C10" s="828" t="s">
        <v>1255</v>
      </c>
      <c r="D10" s="674">
        <v>636574.83771085029</v>
      </c>
      <c r="E10" s="674">
        <v>628408.97109999997</v>
      </c>
      <c r="F10" s="674">
        <v>637193.43463699997</v>
      </c>
      <c r="G10" s="674">
        <v>618516.47600181575</v>
      </c>
      <c r="H10" s="674">
        <v>618278.40500000003</v>
      </c>
      <c r="J10" s="46"/>
      <c r="N10" s="7"/>
      <c r="O10" s="10"/>
      <c r="P10" s="10"/>
    </row>
    <row r="11" spans="2:17" ht="11.25" customHeight="1">
      <c r="B11" s="12">
        <v>2</v>
      </c>
      <c r="C11" s="272" t="s">
        <v>1256</v>
      </c>
      <c r="D11" s="101">
        <v>274.85339137980367</v>
      </c>
      <c r="E11" s="101">
        <v>9762.1281589999999</v>
      </c>
      <c r="F11" s="101">
        <v>-5014.3235279999999</v>
      </c>
      <c r="G11" s="101">
        <v>14374.685877268617</v>
      </c>
      <c r="H11" s="101">
        <v>5011.6347044298645</v>
      </c>
      <c r="J11" s="43"/>
      <c r="N11" s="12"/>
      <c r="O11" s="12"/>
      <c r="P11" s="12"/>
    </row>
    <row r="12" spans="2:17" ht="11.25" customHeight="1">
      <c r="B12" s="12">
        <v>3</v>
      </c>
      <c r="C12" s="272" t="s">
        <v>1257</v>
      </c>
      <c r="D12" s="101">
        <v>-20019.684887400133</v>
      </c>
      <c r="E12" s="101">
        <v>2602.5735</v>
      </c>
      <c r="F12" s="101">
        <v>424.65827799995895</v>
      </c>
      <c r="G12" s="101">
        <v>436.40816271698401</v>
      </c>
      <c r="H12" s="101">
        <v>-14353.293579782101</v>
      </c>
      <c r="J12" s="43"/>
      <c r="N12" s="7"/>
      <c r="O12" s="10"/>
      <c r="P12" s="10"/>
    </row>
    <row r="13" spans="2:17" ht="11.25" customHeight="1">
      <c r="B13" s="12">
        <v>4</v>
      </c>
      <c r="C13" s="272" t="s">
        <v>1258</v>
      </c>
      <c r="D13" s="101">
        <v>0</v>
      </c>
      <c r="E13" s="101"/>
      <c r="F13" s="101">
        <v>-936.405618</v>
      </c>
      <c r="G13" s="101"/>
      <c r="H13" s="101">
        <v>0</v>
      </c>
      <c r="J13" s="43"/>
      <c r="N13" s="12"/>
      <c r="O13" s="12"/>
      <c r="P13" s="12"/>
    </row>
    <row r="14" spans="2:17" ht="11.25" customHeight="1">
      <c r="B14" s="12">
        <v>5</v>
      </c>
      <c r="C14" s="272" t="s">
        <v>1259</v>
      </c>
      <c r="D14" s="101">
        <v>0</v>
      </c>
      <c r="E14" s="101"/>
      <c r="F14" s="101"/>
      <c r="G14" s="101"/>
      <c r="H14" s="101">
        <v>-2711.7445879949569</v>
      </c>
      <c r="J14" s="43"/>
      <c r="N14" s="7"/>
      <c r="O14" s="10"/>
      <c r="P14" s="10"/>
    </row>
    <row r="15" spans="2:17" ht="11.25" customHeight="1">
      <c r="B15" s="12">
        <v>6</v>
      </c>
      <c r="C15" s="272" t="s">
        <v>1260</v>
      </c>
      <c r="D15" s="45"/>
      <c r="E15" s="45"/>
      <c r="F15" s="45"/>
      <c r="G15" s="45"/>
      <c r="H15" s="45"/>
      <c r="J15" s="43"/>
      <c r="N15" s="12"/>
      <c r="O15" s="12"/>
      <c r="P15" s="12"/>
    </row>
    <row r="16" spans="2:17" ht="11.25" customHeight="1">
      <c r="B16" s="12">
        <v>7</v>
      </c>
      <c r="C16" s="272" t="s">
        <v>1261</v>
      </c>
      <c r="D16" s="45">
        <v>8356.3831043396276</v>
      </c>
      <c r="E16" s="45">
        <v>-4198.8350490000003</v>
      </c>
      <c r="F16" s="45">
        <v>-3258.3925340000001</v>
      </c>
      <c r="G16" s="45">
        <v>3865.1826092299698</v>
      </c>
      <c r="H16" s="45">
        <v>12291.474465162935</v>
      </c>
      <c r="J16" s="43"/>
      <c r="N16" s="7"/>
      <c r="O16" s="10"/>
      <c r="P16" s="10"/>
    </row>
    <row r="17" spans="2:17" ht="11.25" customHeight="1">
      <c r="B17" s="12">
        <v>8</v>
      </c>
      <c r="C17" s="1295" t="s">
        <v>1262</v>
      </c>
      <c r="D17" s="45"/>
      <c r="E17" s="45"/>
      <c r="F17" s="45"/>
      <c r="G17" s="45"/>
      <c r="H17" s="45"/>
      <c r="J17" s="43"/>
      <c r="N17" s="12"/>
      <c r="O17" s="12"/>
      <c r="P17" s="12"/>
    </row>
    <row r="18" spans="2:17" s="39" customFormat="1" ht="11.25" customHeight="1">
      <c r="B18" s="553">
        <v>9</v>
      </c>
      <c r="C18" s="828" t="s">
        <v>1263</v>
      </c>
      <c r="D18" s="674">
        <v>625134.44231280964</v>
      </c>
      <c r="E18" s="674">
        <v>636574.837711</v>
      </c>
      <c r="F18" s="674">
        <f>SUM(F10:F17)</f>
        <v>628408.97123499995</v>
      </c>
      <c r="G18" s="674">
        <v>637192.75265103136</v>
      </c>
      <c r="H18" s="674">
        <v>618516.47600181575</v>
      </c>
      <c r="J18" s="46"/>
      <c r="N18" s="107"/>
      <c r="O18" s="108"/>
      <c r="P18" s="108"/>
    </row>
    <row r="19" spans="2:17">
      <c r="B19" s="532"/>
      <c r="H19" s="223"/>
      <c r="K19" s="43"/>
      <c r="O19" s="12"/>
      <c r="P19" s="12"/>
      <c r="Q19" s="12"/>
    </row>
    <row r="20" spans="2:17">
      <c r="B20" s="12"/>
    </row>
    <row r="21" spans="2:17">
      <c r="B21" s="12"/>
    </row>
    <row r="22" spans="2:17">
      <c r="B22" s="12"/>
    </row>
    <row r="23" spans="2:17">
      <c r="B23" s="12"/>
    </row>
    <row r="24" spans="2:17">
      <c r="B24" s="12"/>
    </row>
    <row r="25" spans="2:17">
      <c r="B25" s="12"/>
      <c r="E25" s="1786"/>
      <c r="F25" s="824"/>
    </row>
    <row r="26" spans="2:17">
      <c r="B26" s="12"/>
      <c r="E26" s="1786"/>
      <c r="F26" s="1886"/>
    </row>
    <row r="27" spans="2:17">
      <c r="B27" s="12"/>
      <c r="E27" s="1786"/>
      <c r="F27" s="824"/>
    </row>
    <row r="28" spans="2:17">
      <c r="B28" s="12"/>
      <c r="E28" s="1786"/>
      <c r="F28" s="824"/>
    </row>
    <row r="29" spans="2:17">
      <c r="B29" s="12"/>
      <c r="E29" s="1786"/>
      <c r="F29" s="824"/>
    </row>
    <row r="30" spans="2:17">
      <c r="B30" s="12"/>
      <c r="E30" s="1786"/>
      <c r="F30" s="824"/>
    </row>
    <row r="31" spans="2:17">
      <c r="B31" s="12"/>
      <c r="E31" s="1786"/>
      <c r="F31" s="824"/>
    </row>
    <row r="32" spans="2:17">
      <c r="B32" s="12"/>
      <c r="E32" s="1786"/>
      <c r="F32" s="824"/>
    </row>
    <row r="33" spans="2:7">
      <c r="B33" s="12"/>
      <c r="E33" s="1786"/>
      <c r="F33" s="824"/>
      <c r="G33" s="223"/>
    </row>
    <row r="34" spans="2:7">
      <c r="B34" s="12"/>
      <c r="E34" s="1786"/>
      <c r="F34" s="824"/>
      <c r="G34" s="223"/>
    </row>
    <row r="35" spans="2:7">
      <c r="B35" s="12"/>
      <c r="E35" s="1786"/>
      <c r="F35" s="824"/>
    </row>
    <row r="36" spans="2:7">
      <c r="B36" s="12"/>
    </row>
    <row r="37" spans="2:7">
      <c r="B37" s="12"/>
    </row>
    <row r="38" spans="2:7">
      <c r="B38" s="12"/>
    </row>
    <row r="39" spans="2:7">
      <c r="B39" s="12"/>
    </row>
    <row r="40" spans="2:7">
      <c r="B40" s="12"/>
    </row>
    <row r="41" spans="2:7">
      <c r="B41" s="12"/>
    </row>
    <row r="42" spans="2:7">
      <c r="B42" s="12"/>
    </row>
    <row r="43" spans="2:7">
      <c r="B43" s="12"/>
    </row>
    <row r="44" spans="2:7">
      <c r="B44" s="12"/>
    </row>
    <row r="45" spans="2:7">
      <c r="B45" s="12"/>
    </row>
    <row r="46" spans="2:7">
      <c r="B46" s="12"/>
    </row>
    <row r="47" spans="2:7">
      <c r="B47" s="12"/>
    </row>
    <row r="54" spans="2:2">
      <c r="B54" s="21"/>
    </row>
    <row r="55" spans="2:2">
      <c r="B55" s="21"/>
    </row>
    <row r="56" spans="2:2">
      <c r="B56" s="22"/>
    </row>
    <row r="57" spans="2:2">
      <c r="B57" s="12"/>
    </row>
    <row r="58" spans="2:2">
      <c r="B58" s="12"/>
    </row>
    <row r="59" spans="2:2">
      <c r="B59" s="12"/>
    </row>
    <row r="60" spans="2:2">
      <c r="B60" s="12"/>
    </row>
    <row r="61" spans="2:2">
      <c r="B61" s="12"/>
    </row>
    <row r="62" spans="2:2">
      <c r="B62" s="12"/>
    </row>
    <row r="63" spans="2:2">
      <c r="B63" s="12"/>
    </row>
    <row r="64" spans="2:2">
      <c r="B64" s="12"/>
    </row>
    <row r="65" spans="2:2">
      <c r="B65" s="24"/>
    </row>
    <row r="66" spans="2:2">
      <c r="B66" s="24"/>
    </row>
    <row r="67" spans="2:2">
      <c r="B67" s="24"/>
    </row>
    <row r="68" spans="2:2">
      <c r="B68" s="24"/>
    </row>
    <row r="69" spans="2:2">
      <c r="B69" s="24"/>
    </row>
    <row r="70" spans="2:2">
      <c r="B70" s="24"/>
    </row>
    <row r="71" spans="2:2">
      <c r="B71" s="24"/>
    </row>
    <row r="72" spans="2:2">
      <c r="B72" s="24"/>
    </row>
  </sheetData>
  <mergeCells count="5">
    <mergeCell ref="B3:L3"/>
    <mergeCell ref="B9:C9"/>
    <mergeCell ref="D8:H8"/>
    <mergeCell ref="B6:D6"/>
    <mergeCell ref="B7:H7"/>
  </mergeCells>
  <hyperlinks>
    <hyperlink ref="B3" location="Contents!A1" display="Back to index page" xr:uid="{00000000-0004-0000-1A00-000000000000}"/>
  </hyperlinks>
  <pageMargins left="0.70866141732283472" right="0.70866141732283472" top="0.74803149606299213" bottom="0.74803149606299213" header="0.31496062992125984" footer="0.31496062992125984"/>
  <pageSetup paperSize="9" scale="57"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88633-76EF-4B23-9477-C4FB29C20176}">
  <sheetPr codeName="Sheet16"/>
  <dimension ref="A1:M232"/>
  <sheetViews>
    <sheetView showRowColHeaders="0" zoomScaleNormal="100" workbookViewId="0"/>
  </sheetViews>
  <sheetFormatPr baseColWidth="10" defaultColWidth="11.42578125" defaultRowHeight="11.25"/>
  <cols>
    <col min="1" max="1" width="2.7109375" style="19" customWidth="1"/>
    <col min="2" max="2" width="75.42578125" style="29" customWidth="1"/>
    <col min="3" max="3" width="12.5703125" style="29" customWidth="1"/>
    <col min="4" max="4" width="21.42578125" style="29" customWidth="1"/>
    <col min="5" max="5" width="21.42578125" style="1562" customWidth="1"/>
    <col min="6" max="9" width="21.42578125" style="29" customWidth="1"/>
    <col min="10" max="10" width="11.140625" style="29" customWidth="1"/>
    <col min="11" max="16384" width="11.42578125" style="29"/>
  </cols>
  <sheetData>
    <row r="1" spans="1:10" s="10" customFormat="1" ht="11.25" customHeight="1">
      <c r="A1" s="7"/>
      <c r="B1" s="7"/>
      <c r="C1" s="7"/>
      <c r="D1" s="7"/>
      <c r="E1" s="7"/>
      <c r="F1" s="7"/>
      <c r="G1" s="7"/>
      <c r="H1" s="7"/>
      <c r="I1" s="7"/>
    </row>
    <row r="2" spans="1:10" s="10" customFormat="1" ht="5.25" customHeight="1">
      <c r="A2" s="7"/>
      <c r="B2" s="7"/>
      <c r="C2" s="7"/>
      <c r="D2" s="8"/>
      <c r="E2" s="8"/>
      <c r="F2" s="9"/>
      <c r="G2" s="9"/>
      <c r="H2" s="9"/>
    </row>
    <row r="3" spans="1:10" s="12" customFormat="1" ht="12.75" customHeight="1">
      <c r="A3" s="11"/>
      <c r="B3" s="1909" t="s">
        <v>306</v>
      </c>
      <c r="C3" s="1909"/>
      <c r="D3" s="1909"/>
      <c r="E3" s="1909"/>
      <c r="F3" s="1909"/>
      <c r="G3" s="1909"/>
      <c r="H3" s="1909"/>
    </row>
    <row r="4" spans="1:10" s="10" customFormat="1" ht="5.25" customHeight="1">
      <c r="A4" s="7"/>
      <c r="B4" s="7"/>
      <c r="C4" s="7"/>
      <c r="E4" s="8"/>
      <c r="F4" s="9"/>
      <c r="G4" s="9"/>
      <c r="H4" s="9"/>
    </row>
    <row r="5" spans="1:10" s="6" customFormat="1" ht="15.75" customHeight="1">
      <c r="A5" s="13"/>
      <c r="B5" s="1187" t="s">
        <v>1264</v>
      </c>
      <c r="D5" s="393"/>
    </row>
    <row r="6" spans="1:10" s="6" customFormat="1" ht="11.25" customHeight="1">
      <c r="A6" s="13"/>
      <c r="B6" s="1187"/>
      <c r="D6" s="393"/>
    </row>
    <row r="7" spans="1:10" ht="11.25" customHeight="1">
      <c r="E7" s="29"/>
    </row>
    <row r="8" spans="1:10" ht="11.25" customHeight="1">
      <c r="B8" s="39" t="s">
        <v>26</v>
      </c>
      <c r="E8" s="29"/>
    </row>
    <row r="9" spans="1:10" ht="11.25" customHeight="1">
      <c r="A9" s="16"/>
      <c r="B9" s="713" t="s">
        <v>317</v>
      </c>
      <c r="C9" s="713" t="s">
        <v>319</v>
      </c>
      <c r="D9" s="713" t="s">
        <v>321</v>
      </c>
      <c r="E9" s="713" t="s">
        <v>323</v>
      </c>
      <c r="F9" s="713" t="s">
        <v>328</v>
      </c>
      <c r="G9" s="713" t="s">
        <v>335</v>
      </c>
      <c r="H9" s="1836" t="s">
        <v>337</v>
      </c>
      <c r="I9" s="713" t="s">
        <v>342</v>
      </c>
    </row>
    <row r="10" spans="1:10" ht="11.25" customHeight="1">
      <c r="A10" s="16"/>
      <c r="C10" s="70"/>
      <c r="D10" s="2041" t="s">
        <v>1265</v>
      </c>
      <c r="E10" s="2042"/>
      <c r="F10" s="70"/>
      <c r="G10" s="70"/>
      <c r="I10" s="70"/>
    </row>
    <row r="11" spans="1:10" ht="11.25" customHeight="1">
      <c r="A11" s="16"/>
      <c r="C11" s="70"/>
      <c r="D11" s="70"/>
      <c r="E11" s="70" t="s">
        <v>966</v>
      </c>
      <c r="F11" s="70" t="s">
        <v>1266</v>
      </c>
      <c r="G11" s="70" t="s">
        <v>1267</v>
      </c>
      <c r="H11" s="70"/>
      <c r="I11" s="70" t="s">
        <v>1268</v>
      </c>
    </row>
    <row r="12" spans="1:10" ht="11.25" customHeight="1">
      <c r="A12" s="16"/>
      <c r="B12" s="419" t="s">
        <v>310</v>
      </c>
      <c r="C12" s="1266" t="s">
        <v>1126</v>
      </c>
      <c r="D12" s="1218"/>
      <c r="E12" s="1218" t="s">
        <v>1269</v>
      </c>
      <c r="F12" s="1218" t="s">
        <v>1270</v>
      </c>
      <c r="G12" s="1218" t="s">
        <v>1271</v>
      </c>
      <c r="H12" s="1218" t="s">
        <v>1272</v>
      </c>
      <c r="I12" s="1218" t="s">
        <v>1270</v>
      </c>
    </row>
    <row r="13" spans="1:10" ht="15" customHeight="1">
      <c r="A13" s="16"/>
      <c r="B13" s="961" t="s">
        <v>1273</v>
      </c>
      <c r="C13" s="70"/>
      <c r="D13" s="36"/>
      <c r="E13" s="36"/>
      <c r="F13" s="36"/>
      <c r="G13" s="36"/>
      <c r="H13" s="36"/>
      <c r="I13" s="36"/>
    </row>
    <row r="14" spans="1:10" ht="11.25" customHeight="1">
      <c r="A14" s="12"/>
      <c r="B14" s="29" t="s">
        <v>1274</v>
      </c>
      <c r="C14" s="29" t="s">
        <v>1136</v>
      </c>
      <c r="D14" s="824">
        <v>164</v>
      </c>
      <c r="E14" s="824"/>
      <c r="F14" s="29">
        <v>0</v>
      </c>
      <c r="G14" s="586">
        <v>0</v>
      </c>
      <c r="H14" s="29">
        <v>0.1</v>
      </c>
      <c r="I14" s="586">
        <v>0</v>
      </c>
      <c r="J14" s="586"/>
    </row>
    <row r="15" spans="1:10" ht="11.25" customHeight="1">
      <c r="A15" s="12"/>
      <c r="C15" s="29" t="s">
        <v>1275</v>
      </c>
      <c r="D15" s="824">
        <v>107</v>
      </c>
      <c r="E15" s="824"/>
      <c r="F15" s="29">
        <v>0</v>
      </c>
      <c r="G15" s="586">
        <v>0</v>
      </c>
      <c r="H15" s="29">
        <v>0</v>
      </c>
      <c r="I15" s="586">
        <v>0</v>
      </c>
      <c r="J15" s="586"/>
    </row>
    <row r="16" spans="1:10" ht="11.25" customHeight="1">
      <c r="A16" s="12"/>
      <c r="C16" s="29" t="s">
        <v>1276</v>
      </c>
      <c r="D16" s="824">
        <v>57</v>
      </c>
      <c r="E16" s="824"/>
      <c r="F16" s="29">
        <v>0</v>
      </c>
      <c r="G16" s="586">
        <v>0</v>
      </c>
      <c r="H16" s="586">
        <v>0.1</v>
      </c>
      <c r="I16" s="586">
        <v>0</v>
      </c>
      <c r="J16" s="586"/>
    </row>
    <row r="17" spans="1:10" ht="11.25" customHeight="1">
      <c r="A17" s="12"/>
      <c r="C17" s="29" t="s">
        <v>1139</v>
      </c>
      <c r="D17" s="824">
        <v>422</v>
      </c>
      <c r="E17" s="824">
        <v>2</v>
      </c>
      <c r="F17" s="29">
        <v>0.5</v>
      </c>
      <c r="G17" s="586">
        <v>0.6</v>
      </c>
      <c r="H17" s="586">
        <v>0.2</v>
      </c>
      <c r="I17" s="586">
        <v>0.6</v>
      </c>
      <c r="J17" s="586"/>
    </row>
    <row r="18" spans="1:10" ht="11.25" customHeight="1">
      <c r="A18" s="12"/>
      <c r="C18" s="29" t="s">
        <v>1140</v>
      </c>
      <c r="D18" s="824">
        <v>7021</v>
      </c>
      <c r="E18" s="824">
        <v>21</v>
      </c>
      <c r="F18" s="586">
        <v>0.3</v>
      </c>
      <c r="G18" s="586">
        <v>0.2</v>
      </c>
      <c r="H18" s="586">
        <v>0.4</v>
      </c>
      <c r="I18" s="586">
        <v>0.2</v>
      </c>
      <c r="J18" s="586"/>
    </row>
    <row r="19" spans="1:10" ht="11.25" customHeight="1">
      <c r="A19" s="12"/>
      <c r="C19" s="29" t="s">
        <v>1141</v>
      </c>
      <c r="D19" s="824">
        <v>7729</v>
      </c>
      <c r="E19" s="824">
        <v>40</v>
      </c>
      <c r="F19" s="586">
        <v>0.5</v>
      </c>
      <c r="G19" s="586">
        <v>0.4</v>
      </c>
      <c r="H19" s="586">
        <v>0.6</v>
      </c>
      <c r="I19" s="586">
        <v>0.4</v>
      </c>
      <c r="J19" s="586"/>
    </row>
    <row r="20" spans="1:10" ht="11.25" customHeight="1">
      <c r="A20" s="12"/>
      <c r="C20" s="29" t="s">
        <v>1277</v>
      </c>
      <c r="D20" s="824">
        <v>15339</v>
      </c>
      <c r="E20" s="824">
        <v>291</v>
      </c>
      <c r="F20" s="586">
        <v>1.9</v>
      </c>
      <c r="G20" s="586">
        <v>1.5</v>
      </c>
      <c r="H20" s="586">
        <v>1.3</v>
      </c>
      <c r="I20" s="586">
        <v>1.5</v>
      </c>
      <c r="J20" s="586"/>
    </row>
    <row r="21" spans="1:10" ht="11.25" customHeight="1">
      <c r="A21" s="12"/>
      <c r="C21" s="29" t="s">
        <v>1278</v>
      </c>
      <c r="D21" s="824">
        <v>11830</v>
      </c>
      <c r="E21" s="824">
        <v>182</v>
      </c>
      <c r="F21" s="586">
        <v>1.5</v>
      </c>
      <c r="G21" s="586">
        <v>1.2</v>
      </c>
      <c r="H21" s="586">
        <v>1.2</v>
      </c>
      <c r="I21" s="586">
        <v>1.2</v>
      </c>
      <c r="J21" s="586"/>
    </row>
    <row r="22" spans="1:10" ht="11.25" customHeight="1">
      <c r="A22" s="12"/>
      <c r="C22" s="29" t="s">
        <v>1279</v>
      </c>
      <c r="D22" s="824">
        <v>3509</v>
      </c>
      <c r="E22" s="824">
        <v>109</v>
      </c>
      <c r="F22" s="586">
        <v>3.1</v>
      </c>
      <c r="G22" s="586">
        <v>2.2999999999999998</v>
      </c>
      <c r="H22" s="586">
        <v>2.1</v>
      </c>
      <c r="I22" s="586">
        <v>2.2999999999999998</v>
      </c>
      <c r="J22" s="586"/>
    </row>
    <row r="23" spans="1:10" ht="11.25" customHeight="1">
      <c r="A23" s="12"/>
      <c r="C23" s="29" t="s">
        <v>1280</v>
      </c>
      <c r="D23" s="824">
        <v>8491</v>
      </c>
      <c r="E23" s="824">
        <v>702</v>
      </c>
      <c r="F23" s="586">
        <v>8.3000000000000007</v>
      </c>
      <c r="G23" s="586">
        <v>5.3</v>
      </c>
      <c r="H23" s="586">
        <v>3.9</v>
      </c>
      <c r="I23" s="586">
        <v>5.3</v>
      </c>
      <c r="J23" s="586"/>
    </row>
    <row r="24" spans="1:10" ht="11.25" customHeight="1">
      <c r="A24" s="12"/>
      <c r="C24" s="29" t="s">
        <v>1281</v>
      </c>
      <c r="D24" s="824">
        <v>5779</v>
      </c>
      <c r="E24" s="824">
        <v>351</v>
      </c>
      <c r="F24" s="586">
        <v>6.1</v>
      </c>
      <c r="G24" s="586">
        <v>4</v>
      </c>
      <c r="H24" s="586">
        <v>3.4000000000000004</v>
      </c>
      <c r="I24" s="586">
        <v>4</v>
      </c>
      <c r="J24" s="586"/>
    </row>
    <row r="25" spans="1:10" ht="11.25" customHeight="1">
      <c r="A25" s="12"/>
      <c r="C25" s="29" t="s">
        <v>1282</v>
      </c>
      <c r="D25" s="824">
        <v>2712</v>
      </c>
      <c r="E25" s="824">
        <v>351</v>
      </c>
      <c r="F25" s="586">
        <v>12.9</v>
      </c>
      <c r="G25" s="586">
        <v>7.7</v>
      </c>
      <c r="H25" s="586">
        <v>6.8000000000000007</v>
      </c>
      <c r="I25" s="586">
        <v>7.7</v>
      </c>
      <c r="J25" s="586"/>
    </row>
    <row r="26" spans="1:10" ht="11.25" customHeight="1">
      <c r="A26" s="12"/>
      <c r="C26" s="29" t="s">
        <v>1283</v>
      </c>
      <c r="D26" s="824">
        <v>1262</v>
      </c>
      <c r="E26" s="824">
        <v>275</v>
      </c>
      <c r="F26" s="586">
        <v>21.8</v>
      </c>
      <c r="G26" s="586">
        <v>18</v>
      </c>
      <c r="H26" s="586">
        <v>16.600000000000001</v>
      </c>
      <c r="I26" s="586">
        <v>18</v>
      </c>
      <c r="J26" s="586"/>
    </row>
    <row r="27" spans="1:10" ht="11.25" customHeight="1">
      <c r="A27" s="12"/>
      <c r="C27" s="29" t="s">
        <v>1284</v>
      </c>
      <c r="D27" s="824">
        <v>963</v>
      </c>
      <c r="E27" s="824">
        <v>195</v>
      </c>
      <c r="F27" s="586">
        <v>20.200000000000003</v>
      </c>
      <c r="G27" s="586">
        <v>13.900000000000002</v>
      </c>
      <c r="H27" s="586">
        <v>13.5</v>
      </c>
      <c r="I27" s="586">
        <v>13.900000000000002</v>
      </c>
      <c r="J27" s="586"/>
    </row>
    <row r="28" spans="1:10" ht="11.25" customHeight="1">
      <c r="A28" s="12"/>
      <c r="C28" s="29" t="s">
        <v>1285</v>
      </c>
      <c r="D28" s="824">
        <v>204</v>
      </c>
      <c r="E28" s="824">
        <v>57</v>
      </c>
      <c r="F28" s="586">
        <v>27.900000000000002</v>
      </c>
      <c r="G28" s="586">
        <v>21.8</v>
      </c>
      <c r="H28" s="586">
        <v>23.400000000000002</v>
      </c>
      <c r="I28" s="586">
        <v>21.8</v>
      </c>
      <c r="J28" s="586"/>
    </row>
    <row r="29" spans="1:10" ht="11.25" customHeight="1">
      <c r="A29" s="12"/>
      <c r="C29" s="29" t="s">
        <v>1286</v>
      </c>
      <c r="D29" s="826">
        <v>95</v>
      </c>
      <c r="E29" s="824">
        <v>23</v>
      </c>
      <c r="F29" s="586">
        <v>24.2</v>
      </c>
      <c r="G29" s="586">
        <v>34.799999999999997</v>
      </c>
      <c r="H29" s="586">
        <v>35.099999999999994</v>
      </c>
      <c r="I29" s="586">
        <v>34.799999999999997</v>
      </c>
      <c r="J29" s="586"/>
    </row>
    <row r="30" spans="1:10" ht="11.25" customHeight="1">
      <c r="A30" s="12"/>
      <c r="B30" s="1298"/>
      <c r="C30" s="1298" t="s">
        <v>1287</v>
      </c>
      <c r="D30" s="1300">
        <v>1753</v>
      </c>
      <c r="E30" s="1300">
        <v>1658</v>
      </c>
      <c r="F30" s="1301">
        <v>94.6</v>
      </c>
      <c r="G30" s="1301">
        <v>91.4</v>
      </c>
      <c r="H30" s="1301">
        <v>100</v>
      </c>
      <c r="I30" s="1301">
        <v>91.4</v>
      </c>
      <c r="J30" s="586"/>
    </row>
    <row r="31" spans="1:10" ht="11.25" customHeight="1">
      <c r="A31" s="12"/>
      <c r="C31" s="315"/>
      <c r="D31" s="826"/>
      <c r="E31" s="824"/>
      <c r="F31" s="586"/>
      <c r="G31" s="586"/>
      <c r="H31" s="586"/>
      <c r="I31" s="586"/>
      <c r="J31" s="586"/>
    </row>
    <row r="32" spans="1:10" ht="11.25" customHeight="1">
      <c r="A32" s="12"/>
      <c r="B32" s="29" t="s">
        <v>1288</v>
      </c>
      <c r="C32" s="29" t="s">
        <v>1136</v>
      </c>
      <c r="D32" s="824">
        <v>4</v>
      </c>
      <c r="E32" s="824"/>
      <c r="F32" s="29">
        <v>0</v>
      </c>
      <c r="G32" s="586">
        <v>0</v>
      </c>
      <c r="H32" s="586">
        <v>0.1</v>
      </c>
      <c r="I32" s="586">
        <v>0</v>
      </c>
    </row>
    <row r="33" spans="1:9" ht="11.25" customHeight="1">
      <c r="A33" s="12"/>
      <c r="C33" s="29" t="s">
        <v>1275</v>
      </c>
      <c r="D33" s="824">
        <v>2</v>
      </c>
      <c r="E33" s="824"/>
      <c r="F33" s="29">
        <v>0</v>
      </c>
      <c r="G33" s="586">
        <v>0</v>
      </c>
      <c r="H33" s="586">
        <v>0.1</v>
      </c>
      <c r="I33" s="586">
        <v>0</v>
      </c>
    </row>
    <row r="34" spans="1:9" ht="11.25" customHeight="1">
      <c r="A34" s="12"/>
      <c r="C34" s="29" t="s">
        <v>1276</v>
      </c>
      <c r="D34" s="824">
        <v>2</v>
      </c>
      <c r="E34" s="824"/>
      <c r="F34" s="29">
        <v>0</v>
      </c>
      <c r="G34" s="586">
        <v>0</v>
      </c>
      <c r="H34" s="586">
        <v>0.1</v>
      </c>
      <c r="I34" s="586">
        <v>0</v>
      </c>
    </row>
    <row r="35" spans="1:9" ht="11.25" customHeight="1">
      <c r="A35" s="12"/>
      <c r="C35" s="29" t="s">
        <v>1139</v>
      </c>
      <c r="D35" s="824">
        <v>3</v>
      </c>
      <c r="E35" s="824"/>
      <c r="F35" s="29">
        <v>0</v>
      </c>
      <c r="G35" s="586">
        <v>0</v>
      </c>
      <c r="H35" s="586">
        <v>0.2</v>
      </c>
      <c r="I35" s="586">
        <v>0</v>
      </c>
    </row>
    <row r="36" spans="1:9" ht="11.25" customHeight="1">
      <c r="A36" s="12"/>
      <c r="C36" s="29" t="s">
        <v>1140</v>
      </c>
      <c r="D36" s="824">
        <v>29</v>
      </c>
      <c r="E36" s="824"/>
      <c r="F36" s="586">
        <v>0</v>
      </c>
      <c r="G36" s="586">
        <v>0.8</v>
      </c>
      <c r="H36" s="586">
        <v>0.4</v>
      </c>
      <c r="I36" s="586">
        <v>0.8</v>
      </c>
    </row>
    <row r="37" spans="1:9" ht="11.25" customHeight="1">
      <c r="A37" s="12"/>
      <c r="C37" s="29" t="s">
        <v>1141</v>
      </c>
      <c r="D37" s="824">
        <v>24</v>
      </c>
      <c r="E37" s="824"/>
      <c r="F37" s="586">
        <v>0</v>
      </c>
      <c r="G37" s="586">
        <v>0</v>
      </c>
      <c r="H37" s="586">
        <v>0.6</v>
      </c>
      <c r="I37" s="586">
        <v>0</v>
      </c>
    </row>
    <row r="38" spans="1:9" ht="11.25" customHeight="1">
      <c r="A38" s="12"/>
      <c r="C38" s="29" t="s">
        <v>1277</v>
      </c>
      <c r="D38" s="824">
        <v>56</v>
      </c>
      <c r="E38" s="824">
        <v>3</v>
      </c>
      <c r="F38" s="586">
        <v>5.4</v>
      </c>
      <c r="G38" s="586">
        <v>0.4</v>
      </c>
      <c r="H38" s="586">
        <v>1.3</v>
      </c>
      <c r="I38" s="586">
        <v>0.4</v>
      </c>
    </row>
    <row r="39" spans="1:9" ht="11.25" customHeight="1">
      <c r="A39" s="12"/>
      <c r="C39" s="29" t="s">
        <v>1278</v>
      </c>
      <c r="D39" s="824">
        <v>49</v>
      </c>
      <c r="E39" s="824">
        <v>2</v>
      </c>
      <c r="F39" s="586">
        <v>4.1000000000000005</v>
      </c>
      <c r="G39" s="586">
        <v>0.6</v>
      </c>
      <c r="H39" s="586">
        <v>1.2</v>
      </c>
      <c r="I39" s="586">
        <v>0.6</v>
      </c>
    </row>
    <row r="40" spans="1:9" ht="11.25" customHeight="1">
      <c r="A40" s="12"/>
      <c r="C40" s="29" t="s">
        <v>1279</v>
      </c>
      <c r="D40" s="824">
        <v>7</v>
      </c>
      <c r="E40" s="824">
        <v>1</v>
      </c>
      <c r="F40" s="586">
        <v>14.299999999999999</v>
      </c>
      <c r="G40" s="586">
        <v>0</v>
      </c>
      <c r="H40" s="586">
        <v>1.9</v>
      </c>
      <c r="I40" s="586">
        <v>0</v>
      </c>
    </row>
    <row r="41" spans="1:9" ht="11.25" customHeight="1">
      <c r="A41" s="12"/>
      <c r="C41" s="29" t="s">
        <v>1280</v>
      </c>
      <c r="D41" s="824">
        <v>17</v>
      </c>
      <c r="E41" s="824">
        <v>1</v>
      </c>
      <c r="F41" s="586">
        <v>5.8999999999999995</v>
      </c>
      <c r="G41" s="586">
        <v>2.2999999999999998</v>
      </c>
      <c r="H41" s="586">
        <v>2.8000000000000003</v>
      </c>
      <c r="I41" s="586">
        <v>2.2999999999999998</v>
      </c>
    </row>
    <row r="42" spans="1:9" ht="11.25" customHeight="1">
      <c r="A42" s="12"/>
      <c r="C42" s="29" t="s">
        <v>1281</v>
      </c>
      <c r="D42" s="824">
        <v>14</v>
      </c>
      <c r="E42" s="824"/>
      <c r="F42" s="586">
        <v>0</v>
      </c>
      <c r="G42" s="586">
        <v>1.0999999999999999</v>
      </c>
      <c r="H42" s="586">
        <v>2.8000000000000003</v>
      </c>
      <c r="I42" s="586">
        <v>1.0999999999999999</v>
      </c>
    </row>
    <row r="43" spans="1:9" ht="11.25" customHeight="1">
      <c r="A43" s="12"/>
      <c r="C43" s="29" t="s">
        <v>1282</v>
      </c>
      <c r="D43" s="824">
        <v>3</v>
      </c>
      <c r="E43" s="824">
        <v>1</v>
      </c>
      <c r="F43" s="586">
        <v>33.300000000000004</v>
      </c>
      <c r="G43" s="586">
        <v>5.8999999999999995</v>
      </c>
      <c r="H43" s="586">
        <v>7.1</v>
      </c>
      <c r="I43" s="586">
        <v>5.8999999999999995</v>
      </c>
    </row>
    <row r="44" spans="1:9" ht="11.25" customHeight="1">
      <c r="A44" s="12"/>
      <c r="C44" s="29" t="s">
        <v>1283</v>
      </c>
      <c r="D44" s="824">
        <v>1</v>
      </c>
      <c r="E44" s="824"/>
      <c r="F44" s="586">
        <v>0</v>
      </c>
      <c r="G44" s="586">
        <v>44.4</v>
      </c>
      <c r="H44" s="586">
        <v>19.2</v>
      </c>
      <c r="I44" s="586">
        <v>44.4</v>
      </c>
    </row>
    <row r="45" spans="1:9" ht="11.25" customHeight="1">
      <c r="A45" s="12"/>
      <c r="C45" s="29" t="s">
        <v>1284</v>
      </c>
      <c r="D45" s="824">
        <v>1</v>
      </c>
      <c r="E45" s="824"/>
      <c r="F45" s="586">
        <v>0</v>
      </c>
      <c r="G45" s="586">
        <v>40</v>
      </c>
      <c r="H45" s="586">
        <v>19.2</v>
      </c>
      <c r="I45" s="586">
        <v>40</v>
      </c>
    </row>
    <row r="46" spans="1:9" ht="11.25" customHeight="1">
      <c r="A46" s="12"/>
      <c r="C46" s="29" t="s">
        <v>1285</v>
      </c>
      <c r="D46" s="824"/>
      <c r="E46" s="824"/>
      <c r="F46" s="586">
        <v>0</v>
      </c>
      <c r="G46" s="586">
        <v>50</v>
      </c>
      <c r="H46" s="586">
        <v>0</v>
      </c>
      <c r="I46" s="586">
        <v>50</v>
      </c>
    </row>
    <row r="47" spans="1:9" ht="11.25" customHeight="1">
      <c r="A47" s="12"/>
      <c r="C47" s="29" t="s">
        <v>1286</v>
      </c>
      <c r="D47" s="826"/>
      <c r="E47" s="824"/>
      <c r="F47" s="586">
        <v>0</v>
      </c>
      <c r="G47" s="586">
        <v>0</v>
      </c>
      <c r="H47" s="586">
        <v>0</v>
      </c>
      <c r="I47" s="586">
        <v>0</v>
      </c>
    </row>
    <row r="48" spans="1:9" ht="11.25" customHeight="1">
      <c r="A48" s="12"/>
      <c r="B48" s="1298"/>
      <c r="C48" s="1298" t="s">
        <v>1287</v>
      </c>
      <c r="D48" s="1300">
        <v>9</v>
      </c>
      <c r="E48" s="1300">
        <v>8</v>
      </c>
      <c r="F48" s="1301">
        <v>88.9</v>
      </c>
      <c r="G48" s="1301">
        <v>100</v>
      </c>
      <c r="H48" s="1301">
        <v>100</v>
      </c>
      <c r="I48" s="1301">
        <v>100</v>
      </c>
    </row>
    <row r="49" spans="1:9" ht="11.25" customHeight="1">
      <c r="A49" s="12"/>
      <c r="C49" s="275"/>
      <c r="D49" s="826"/>
      <c r="E49" s="824"/>
      <c r="F49" s="586"/>
      <c r="G49" s="586"/>
      <c r="H49" s="586"/>
      <c r="I49" s="586"/>
    </row>
    <row r="50" spans="1:9" ht="11.25" customHeight="1">
      <c r="A50" s="12"/>
      <c r="B50" s="29" t="s">
        <v>1289</v>
      </c>
      <c r="C50" s="29" t="s">
        <v>1136</v>
      </c>
      <c r="D50" s="824">
        <v>1578</v>
      </c>
      <c r="E50" s="824">
        <v>1</v>
      </c>
      <c r="F50" s="586">
        <v>0.1</v>
      </c>
      <c r="G50" s="586">
        <v>0.1</v>
      </c>
      <c r="H50" s="586">
        <v>0.1</v>
      </c>
      <c r="I50" s="586">
        <v>0.1</v>
      </c>
    </row>
    <row r="51" spans="1:9" ht="11.25" customHeight="1">
      <c r="A51" s="12"/>
      <c r="C51" s="29" t="s">
        <v>1275</v>
      </c>
      <c r="D51" s="824">
        <v>264</v>
      </c>
      <c r="E51" s="824"/>
      <c r="F51" s="586">
        <v>0</v>
      </c>
      <c r="G51" s="586">
        <v>0.3</v>
      </c>
      <c r="H51" s="586">
        <v>0.1</v>
      </c>
      <c r="I51" s="586">
        <v>0.3</v>
      </c>
    </row>
    <row r="52" spans="1:9" ht="11.25" customHeight="1">
      <c r="A52" s="12"/>
      <c r="C52" s="29" t="s">
        <v>1276</v>
      </c>
      <c r="D52" s="824">
        <v>1314</v>
      </c>
      <c r="E52" s="824">
        <v>1</v>
      </c>
      <c r="F52" s="586">
        <v>0.1</v>
      </c>
      <c r="G52" s="586">
        <v>0.1</v>
      </c>
      <c r="H52" s="586">
        <v>0.1</v>
      </c>
      <c r="I52" s="586">
        <v>0.1</v>
      </c>
    </row>
    <row r="53" spans="1:9" ht="11.25" customHeight="1">
      <c r="A53" s="12"/>
      <c r="C53" s="29" t="s">
        <v>1139</v>
      </c>
      <c r="D53" s="824">
        <v>849</v>
      </c>
      <c r="E53" s="824">
        <v>9</v>
      </c>
      <c r="F53" s="586">
        <v>1.0999999999999999</v>
      </c>
      <c r="G53" s="586">
        <v>0.3</v>
      </c>
      <c r="H53" s="586">
        <v>0.2</v>
      </c>
      <c r="I53" s="586">
        <v>0.3</v>
      </c>
    </row>
    <row r="54" spans="1:9" ht="11.25" customHeight="1">
      <c r="A54" s="12"/>
      <c r="C54" s="29" t="s">
        <v>1140</v>
      </c>
      <c r="D54" s="824">
        <v>2109</v>
      </c>
      <c r="E54" s="824">
        <v>18</v>
      </c>
      <c r="F54" s="586">
        <v>0.89999999999999991</v>
      </c>
      <c r="G54" s="586">
        <v>0.3</v>
      </c>
      <c r="H54" s="586">
        <v>0.4</v>
      </c>
      <c r="I54" s="586">
        <v>0.3</v>
      </c>
    </row>
    <row r="55" spans="1:9" ht="11.25" customHeight="1">
      <c r="A55" s="12"/>
      <c r="C55" s="29" t="s">
        <v>1141</v>
      </c>
      <c r="D55" s="824">
        <v>1475</v>
      </c>
      <c r="E55" s="824">
        <v>10</v>
      </c>
      <c r="F55" s="586">
        <v>0.70000000000000007</v>
      </c>
      <c r="G55" s="586">
        <v>0.5</v>
      </c>
      <c r="H55" s="586">
        <v>0.6</v>
      </c>
      <c r="I55" s="586">
        <v>0.5</v>
      </c>
    </row>
    <row r="56" spans="1:9" ht="11.25" customHeight="1">
      <c r="A56" s="12"/>
      <c r="C56" s="29" t="s">
        <v>1277</v>
      </c>
      <c r="D56" s="824">
        <v>4324</v>
      </c>
      <c r="E56" s="824">
        <v>104</v>
      </c>
      <c r="F56" s="586">
        <v>2.4</v>
      </c>
      <c r="G56" s="586">
        <v>1.2</v>
      </c>
      <c r="H56" s="586">
        <v>1.3</v>
      </c>
      <c r="I56" s="586">
        <v>1.2</v>
      </c>
    </row>
    <row r="57" spans="1:9" ht="11.25" customHeight="1">
      <c r="A57" s="12"/>
      <c r="C57" s="29" t="s">
        <v>1278</v>
      </c>
      <c r="D57" s="824">
        <v>3287</v>
      </c>
      <c r="E57" s="824">
        <v>75</v>
      </c>
      <c r="F57" s="586">
        <v>2.2999999999999998</v>
      </c>
      <c r="G57" s="586">
        <v>1.0999999999999999</v>
      </c>
      <c r="H57" s="586">
        <v>1.0999999999999999</v>
      </c>
      <c r="I57" s="586">
        <v>1.0999999999999999</v>
      </c>
    </row>
    <row r="58" spans="1:9" ht="11.25" customHeight="1">
      <c r="A58" s="12"/>
      <c r="C58" s="29" t="s">
        <v>1279</v>
      </c>
      <c r="D58" s="824">
        <v>1037</v>
      </c>
      <c r="E58" s="824">
        <v>29</v>
      </c>
      <c r="F58" s="586">
        <v>2.8000000000000003</v>
      </c>
      <c r="G58" s="586">
        <v>1.7000000000000002</v>
      </c>
      <c r="H58" s="586">
        <v>2</v>
      </c>
      <c r="I58" s="586">
        <v>1.7000000000000002</v>
      </c>
    </row>
    <row r="59" spans="1:9" ht="11.25" customHeight="1">
      <c r="A59" s="12"/>
      <c r="C59" s="29" t="s">
        <v>1280</v>
      </c>
      <c r="D59" s="824">
        <v>3194</v>
      </c>
      <c r="E59" s="824">
        <v>189</v>
      </c>
      <c r="F59" s="586">
        <v>5.8999999999999995</v>
      </c>
      <c r="G59" s="586">
        <v>3.5999999999999996</v>
      </c>
      <c r="H59" s="586">
        <v>4.3</v>
      </c>
      <c r="I59" s="586">
        <v>3.5999999999999996</v>
      </c>
    </row>
    <row r="60" spans="1:9" ht="11.25" customHeight="1">
      <c r="A60" s="12"/>
      <c r="C60" s="29" t="s">
        <v>1281</v>
      </c>
      <c r="D60" s="824">
        <v>1994</v>
      </c>
      <c r="E60" s="824">
        <v>77</v>
      </c>
      <c r="F60" s="586">
        <v>3.9</v>
      </c>
      <c r="G60" s="586">
        <v>3.2</v>
      </c>
      <c r="H60" s="586">
        <v>3.4000000000000004</v>
      </c>
      <c r="I60" s="586">
        <v>3.2</v>
      </c>
    </row>
    <row r="61" spans="1:9" ht="11.25" customHeight="1">
      <c r="A61" s="12"/>
      <c r="C61" s="29" t="s">
        <v>1282</v>
      </c>
      <c r="D61" s="824">
        <v>1200</v>
      </c>
      <c r="E61" s="824">
        <v>112</v>
      </c>
      <c r="F61" s="586">
        <v>9.3000000000000007</v>
      </c>
      <c r="G61" s="586">
        <v>4.3999999999999995</v>
      </c>
      <c r="H61" s="586">
        <v>7.0000000000000009</v>
      </c>
      <c r="I61" s="586">
        <v>4.3999999999999995</v>
      </c>
    </row>
    <row r="62" spans="1:9" ht="11.25" customHeight="1">
      <c r="A62" s="12"/>
      <c r="C62" s="29" t="s">
        <v>1283</v>
      </c>
      <c r="D62" s="824">
        <v>573</v>
      </c>
      <c r="E62" s="824">
        <v>48</v>
      </c>
      <c r="F62" s="586">
        <v>8.4</v>
      </c>
      <c r="G62" s="586">
        <v>8</v>
      </c>
      <c r="H62" s="586">
        <v>13.600000000000001</v>
      </c>
      <c r="I62" s="586">
        <v>8</v>
      </c>
    </row>
    <row r="63" spans="1:9" ht="11.25" customHeight="1">
      <c r="A63" s="12"/>
      <c r="C63" s="29" t="s">
        <v>1284</v>
      </c>
      <c r="D63" s="824">
        <v>440</v>
      </c>
      <c r="E63" s="824">
        <v>33</v>
      </c>
      <c r="F63" s="586">
        <v>7.5</v>
      </c>
      <c r="G63" s="586">
        <v>7.1</v>
      </c>
      <c r="H63" s="586">
        <v>13.4</v>
      </c>
      <c r="I63" s="586">
        <v>7.1</v>
      </c>
    </row>
    <row r="64" spans="1:9" ht="11.25" customHeight="1">
      <c r="A64" s="12"/>
      <c r="C64" s="29" t="s">
        <v>1285</v>
      </c>
      <c r="D64" s="824">
        <v>125</v>
      </c>
      <c r="E64" s="824">
        <v>13</v>
      </c>
      <c r="F64" s="586">
        <v>10.4</v>
      </c>
      <c r="G64" s="586">
        <v>8</v>
      </c>
      <c r="H64" s="586">
        <v>21.5</v>
      </c>
      <c r="I64" s="586">
        <v>8</v>
      </c>
    </row>
    <row r="65" spans="1:9" ht="11.25" customHeight="1">
      <c r="A65" s="12"/>
      <c r="C65" s="29" t="s">
        <v>1286</v>
      </c>
      <c r="D65" s="826">
        <v>8</v>
      </c>
      <c r="E65" s="824">
        <v>2</v>
      </c>
      <c r="F65" s="586">
        <v>25</v>
      </c>
      <c r="G65" s="586">
        <v>11.600000000000001</v>
      </c>
      <c r="H65" s="586">
        <v>32.1</v>
      </c>
      <c r="I65" s="586">
        <v>11.600000000000001</v>
      </c>
    </row>
    <row r="66" spans="1:9" ht="11.25" customHeight="1">
      <c r="A66" s="12"/>
      <c r="B66" s="1298"/>
      <c r="C66" s="1298" t="s">
        <v>1287</v>
      </c>
      <c r="D66" s="1300">
        <v>905</v>
      </c>
      <c r="E66" s="1300">
        <v>864</v>
      </c>
      <c r="F66" s="1301">
        <v>95.5</v>
      </c>
      <c r="G66" s="1301">
        <v>91.3</v>
      </c>
      <c r="H66" s="1301">
        <v>100</v>
      </c>
      <c r="I66" s="1301">
        <v>91.3</v>
      </c>
    </row>
    <row r="67" spans="1:9" ht="11.25" customHeight="1">
      <c r="A67" s="12"/>
      <c r="C67" s="275"/>
      <c r="D67" s="826"/>
      <c r="E67" s="824"/>
      <c r="F67" s="586"/>
      <c r="G67" s="586"/>
      <c r="H67" s="586"/>
      <c r="I67" s="586"/>
    </row>
    <row r="68" spans="1:9" ht="11.25" customHeight="1">
      <c r="A68" s="12"/>
      <c r="B68" s="29" t="s">
        <v>1290</v>
      </c>
      <c r="C68" s="29" t="s">
        <v>1136</v>
      </c>
      <c r="D68" s="824"/>
      <c r="E68" s="824"/>
      <c r="F68" s="29">
        <v>0</v>
      </c>
      <c r="G68" s="586">
        <v>0</v>
      </c>
      <c r="H68" s="29">
        <v>0</v>
      </c>
      <c r="I68" s="586">
        <v>0</v>
      </c>
    </row>
    <row r="69" spans="1:9" ht="11.25" customHeight="1">
      <c r="A69" s="12"/>
      <c r="C69" s="29" t="s">
        <v>1275</v>
      </c>
      <c r="D69" s="824"/>
      <c r="E69" s="824"/>
      <c r="F69" s="29">
        <v>0</v>
      </c>
      <c r="G69" s="586">
        <v>0</v>
      </c>
      <c r="H69" s="29">
        <v>0</v>
      </c>
      <c r="I69" s="586">
        <v>0</v>
      </c>
    </row>
    <row r="70" spans="1:9" ht="11.25" customHeight="1">
      <c r="A70" s="12"/>
      <c r="C70" s="29" t="s">
        <v>1276</v>
      </c>
      <c r="D70" s="824"/>
      <c r="E70" s="824"/>
      <c r="F70" s="29">
        <v>0</v>
      </c>
      <c r="G70" s="586">
        <v>0</v>
      </c>
      <c r="H70" s="586">
        <v>0</v>
      </c>
      <c r="I70" s="586">
        <v>0</v>
      </c>
    </row>
    <row r="71" spans="1:9" ht="11.25" customHeight="1">
      <c r="A71" s="12"/>
      <c r="C71" s="29" t="s">
        <v>1139</v>
      </c>
      <c r="D71" s="824">
        <v>33949</v>
      </c>
      <c r="E71" s="824">
        <v>51</v>
      </c>
      <c r="F71" s="586">
        <v>0.2</v>
      </c>
      <c r="G71" s="586">
        <v>0</v>
      </c>
      <c r="H71" s="586">
        <v>0.2</v>
      </c>
      <c r="I71" s="586">
        <v>0</v>
      </c>
    </row>
    <row r="72" spans="1:9" ht="11.25" customHeight="1">
      <c r="A72" s="12"/>
      <c r="C72" s="29" t="s">
        <v>1140</v>
      </c>
      <c r="D72" s="824">
        <v>141130</v>
      </c>
      <c r="E72" s="824">
        <v>483</v>
      </c>
      <c r="F72" s="586">
        <v>0.3</v>
      </c>
      <c r="G72" s="586">
        <v>0</v>
      </c>
      <c r="H72" s="586">
        <v>0.3</v>
      </c>
      <c r="I72" s="586">
        <v>0</v>
      </c>
    </row>
    <row r="73" spans="1:9" ht="11.25" customHeight="1">
      <c r="A73" s="12"/>
      <c r="C73" s="29" t="s">
        <v>1141</v>
      </c>
      <c r="D73" s="824">
        <v>119196</v>
      </c>
      <c r="E73" s="824">
        <v>570</v>
      </c>
      <c r="F73" s="586">
        <v>0.5</v>
      </c>
      <c r="G73" s="586">
        <v>0.1</v>
      </c>
      <c r="H73" s="586">
        <v>0.6</v>
      </c>
      <c r="I73" s="586">
        <v>0.1</v>
      </c>
    </row>
    <row r="74" spans="1:9" ht="11.25" customHeight="1">
      <c r="A74" s="12"/>
      <c r="C74" s="29" t="s">
        <v>1277</v>
      </c>
      <c r="D74" s="824">
        <v>96473</v>
      </c>
      <c r="E74" s="824">
        <v>1331</v>
      </c>
      <c r="F74" s="586">
        <v>1.4000000000000001</v>
      </c>
      <c r="G74" s="586">
        <v>0.4</v>
      </c>
      <c r="H74" s="586">
        <v>1.3</v>
      </c>
      <c r="I74" s="586">
        <v>0.4</v>
      </c>
    </row>
    <row r="75" spans="1:9" ht="11.25" customHeight="1">
      <c r="A75" s="12"/>
      <c r="C75" s="29" t="s">
        <v>1278</v>
      </c>
      <c r="D75" s="824">
        <v>91212</v>
      </c>
      <c r="E75" s="824">
        <v>1256</v>
      </c>
      <c r="F75" s="586">
        <v>1.4000000000000001</v>
      </c>
      <c r="G75" s="586">
        <v>0.4</v>
      </c>
      <c r="H75" s="586">
        <v>1.3</v>
      </c>
      <c r="I75" s="586">
        <v>0.4</v>
      </c>
    </row>
    <row r="76" spans="1:9" ht="11.25" customHeight="1">
      <c r="A76" s="12"/>
      <c r="C76" s="29" t="s">
        <v>1279</v>
      </c>
      <c r="D76" s="824">
        <v>5261</v>
      </c>
      <c r="E76" s="824">
        <v>75</v>
      </c>
      <c r="F76" s="586">
        <v>1.4000000000000001</v>
      </c>
      <c r="G76" s="586">
        <v>0.2</v>
      </c>
      <c r="H76" s="586">
        <v>2.1</v>
      </c>
      <c r="I76" s="586">
        <v>0.2</v>
      </c>
    </row>
    <row r="77" spans="1:9" ht="11.25" customHeight="1">
      <c r="A77" s="12"/>
      <c r="C77" s="29" t="s">
        <v>1280</v>
      </c>
      <c r="D77" s="824">
        <v>25517</v>
      </c>
      <c r="E77" s="824">
        <v>1036</v>
      </c>
      <c r="F77" s="586">
        <v>4.1000000000000005</v>
      </c>
      <c r="G77" s="586">
        <v>1.7999999999999998</v>
      </c>
      <c r="H77" s="586">
        <v>3.3000000000000003</v>
      </c>
      <c r="I77" s="586">
        <v>1.7999999999999998</v>
      </c>
    </row>
    <row r="78" spans="1:9" ht="11.25" customHeight="1">
      <c r="A78" s="12"/>
      <c r="C78" s="29" t="s">
        <v>1281</v>
      </c>
      <c r="D78" s="824">
        <v>23094</v>
      </c>
      <c r="E78" s="824">
        <v>881</v>
      </c>
      <c r="F78" s="586">
        <v>3.8</v>
      </c>
      <c r="G78" s="586">
        <v>1.7000000000000002</v>
      </c>
      <c r="H78" s="586">
        <v>2.9000000000000004</v>
      </c>
      <c r="I78" s="586">
        <v>1.7000000000000002</v>
      </c>
    </row>
    <row r="79" spans="1:9" ht="11.25" customHeight="1">
      <c r="A79" s="12"/>
      <c r="C79" s="29" t="s">
        <v>1282</v>
      </c>
      <c r="D79" s="824">
        <v>2423</v>
      </c>
      <c r="E79" s="824">
        <v>155</v>
      </c>
      <c r="F79" s="586">
        <v>6.4</v>
      </c>
      <c r="G79" s="586">
        <v>2.8000000000000003</v>
      </c>
      <c r="H79" s="586">
        <v>6.6000000000000005</v>
      </c>
      <c r="I79" s="586">
        <v>2.8000000000000003</v>
      </c>
    </row>
    <row r="80" spans="1:9" ht="11.25" customHeight="1">
      <c r="A80" s="12"/>
      <c r="C80" s="29" t="s">
        <v>1283</v>
      </c>
      <c r="D80" s="824">
        <v>894</v>
      </c>
      <c r="E80" s="824">
        <v>69</v>
      </c>
      <c r="F80" s="586">
        <v>7.7</v>
      </c>
      <c r="G80" s="586">
        <v>3.3000000000000003</v>
      </c>
      <c r="H80" s="586">
        <v>14.000000000000002</v>
      </c>
      <c r="I80" s="586">
        <v>3.3000000000000003</v>
      </c>
    </row>
    <row r="81" spans="1:9" ht="11.25" customHeight="1">
      <c r="A81" s="12"/>
      <c r="C81" s="29" t="s">
        <v>1284</v>
      </c>
      <c r="D81" s="824">
        <v>846</v>
      </c>
      <c r="E81" s="824">
        <v>63</v>
      </c>
      <c r="F81" s="586">
        <v>7.3999999999999995</v>
      </c>
      <c r="G81" s="586">
        <v>3</v>
      </c>
      <c r="H81" s="586">
        <v>12.8</v>
      </c>
      <c r="I81" s="586">
        <v>3</v>
      </c>
    </row>
    <row r="82" spans="1:9" ht="11.25" customHeight="1">
      <c r="A82" s="12"/>
      <c r="C82" s="29" t="s">
        <v>1285</v>
      </c>
      <c r="D82" s="824">
        <v>38</v>
      </c>
      <c r="E82" s="824">
        <v>3</v>
      </c>
      <c r="F82" s="586">
        <v>7.9</v>
      </c>
      <c r="G82" s="586">
        <v>4.3999999999999995</v>
      </c>
      <c r="H82" s="586">
        <v>23.599999999999998</v>
      </c>
      <c r="I82" s="586">
        <v>4.3999999999999995</v>
      </c>
    </row>
    <row r="83" spans="1:9" ht="11.25" customHeight="1">
      <c r="A83" s="12"/>
      <c r="C83" s="29" t="s">
        <v>1286</v>
      </c>
      <c r="D83" s="826">
        <v>10</v>
      </c>
      <c r="E83" s="824">
        <v>3</v>
      </c>
      <c r="F83" s="586">
        <v>30</v>
      </c>
      <c r="G83" s="586">
        <v>17.8</v>
      </c>
      <c r="H83" s="586">
        <v>37.9</v>
      </c>
      <c r="I83" s="586">
        <v>17.8</v>
      </c>
    </row>
    <row r="84" spans="1:9" ht="11.25" customHeight="1">
      <c r="A84" s="12"/>
      <c r="B84" s="1298"/>
      <c r="C84" s="1298" t="s">
        <v>1287</v>
      </c>
      <c r="D84" s="1300">
        <v>1267</v>
      </c>
      <c r="E84" s="1300">
        <v>1245</v>
      </c>
      <c r="F84" s="1301">
        <v>98.3</v>
      </c>
      <c r="G84" s="1301">
        <v>94</v>
      </c>
      <c r="H84" s="1301">
        <v>100</v>
      </c>
      <c r="I84" s="1301">
        <v>94</v>
      </c>
    </row>
    <row r="85" spans="1:9" ht="11.25" customHeight="1">
      <c r="A85" s="12"/>
      <c r="C85" s="275"/>
      <c r="D85" s="826"/>
      <c r="E85" s="824"/>
      <c r="F85" s="586"/>
      <c r="G85" s="586"/>
      <c r="H85" s="586"/>
      <c r="I85" s="586"/>
    </row>
    <row r="86" spans="1:9" ht="11.25" customHeight="1">
      <c r="A86" s="12"/>
      <c r="B86" s="29" t="s">
        <v>1291</v>
      </c>
      <c r="C86" s="29" t="s">
        <v>1136</v>
      </c>
      <c r="D86" s="824">
        <v>7469</v>
      </c>
      <c r="E86" s="824">
        <v>8</v>
      </c>
      <c r="F86" s="586">
        <v>0.1</v>
      </c>
      <c r="G86" s="586">
        <v>0.1</v>
      </c>
      <c r="H86" s="586">
        <v>0.1</v>
      </c>
      <c r="I86" s="586">
        <v>0.1</v>
      </c>
    </row>
    <row r="87" spans="1:9" ht="11.25" customHeight="1">
      <c r="A87" s="12"/>
      <c r="C87" s="29" t="s">
        <v>1275</v>
      </c>
      <c r="D87" s="824"/>
      <c r="E87" s="824"/>
      <c r="F87" s="586">
        <v>0</v>
      </c>
      <c r="G87" s="586">
        <v>0</v>
      </c>
      <c r="H87" s="29">
        <v>0</v>
      </c>
      <c r="I87" s="586">
        <v>0</v>
      </c>
    </row>
    <row r="88" spans="1:9" ht="11.25" customHeight="1">
      <c r="A88" s="12"/>
      <c r="C88" s="29" t="s">
        <v>1276</v>
      </c>
      <c r="D88" s="824">
        <v>7469</v>
      </c>
      <c r="E88" s="824">
        <v>8</v>
      </c>
      <c r="F88" s="586">
        <v>0.1</v>
      </c>
      <c r="G88" s="586">
        <v>0.1</v>
      </c>
      <c r="H88" s="586">
        <v>0.1</v>
      </c>
      <c r="I88" s="586">
        <v>0.1</v>
      </c>
    </row>
    <row r="89" spans="1:9" ht="11.25" customHeight="1">
      <c r="A89" s="12"/>
      <c r="C89" s="29" t="s">
        <v>1139</v>
      </c>
      <c r="D89" s="824">
        <v>894802</v>
      </c>
      <c r="E89" s="824">
        <v>1537</v>
      </c>
      <c r="F89" s="586">
        <v>0.2</v>
      </c>
      <c r="G89" s="586">
        <v>0.2</v>
      </c>
      <c r="H89" s="586">
        <v>0.2</v>
      </c>
      <c r="I89" s="586">
        <v>0.2</v>
      </c>
    </row>
    <row r="90" spans="1:9" ht="11.25" customHeight="1">
      <c r="A90" s="12"/>
      <c r="C90" s="29" t="s">
        <v>1140</v>
      </c>
      <c r="D90" s="824">
        <v>72149</v>
      </c>
      <c r="E90" s="824">
        <v>714</v>
      </c>
      <c r="F90" s="586">
        <v>1</v>
      </c>
      <c r="G90" s="586">
        <v>0.8</v>
      </c>
      <c r="H90" s="586">
        <v>0.4</v>
      </c>
      <c r="I90" s="586">
        <v>0.8</v>
      </c>
    </row>
    <row r="91" spans="1:9" ht="11.25" customHeight="1">
      <c r="A91" s="12"/>
      <c r="C91" s="29" t="s">
        <v>1141</v>
      </c>
      <c r="D91" s="824">
        <v>29946</v>
      </c>
      <c r="E91" s="824">
        <v>385</v>
      </c>
      <c r="F91" s="586">
        <v>1.3</v>
      </c>
      <c r="G91" s="586">
        <v>1.4000000000000001</v>
      </c>
      <c r="H91" s="586">
        <v>0.6</v>
      </c>
      <c r="I91" s="586">
        <v>1.4000000000000001</v>
      </c>
    </row>
    <row r="92" spans="1:9" ht="11.25" customHeight="1">
      <c r="A92" s="12"/>
      <c r="C92" s="29" t="s">
        <v>1277</v>
      </c>
      <c r="D92" s="824">
        <v>64260</v>
      </c>
      <c r="E92" s="824">
        <v>1251</v>
      </c>
      <c r="F92" s="586">
        <v>1.9</v>
      </c>
      <c r="G92" s="586">
        <v>2.5</v>
      </c>
      <c r="H92" s="586">
        <v>1.4000000000000001</v>
      </c>
      <c r="I92" s="586">
        <v>2.5</v>
      </c>
    </row>
    <row r="93" spans="1:9" ht="11.25" customHeight="1">
      <c r="A93" s="12"/>
      <c r="C93" s="29" t="s">
        <v>1278</v>
      </c>
      <c r="D93" s="824">
        <v>52583</v>
      </c>
      <c r="E93" s="824">
        <v>1043</v>
      </c>
      <c r="F93" s="586">
        <v>2</v>
      </c>
      <c r="G93" s="586">
        <v>2.6</v>
      </c>
      <c r="H93" s="586">
        <v>1.2</v>
      </c>
      <c r="I93" s="586">
        <v>2.6</v>
      </c>
    </row>
    <row r="94" spans="1:9" ht="11.25" customHeight="1">
      <c r="A94" s="12"/>
      <c r="C94" s="29" t="s">
        <v>1279</v>
      </c>
      <c r="D94" s="824">
        <v>11677</v>
      </c>
      <c r="E94" s="824">
        <v>208</v>
      </c>
      <c r="F94" s="586">
        <v>1.7999999999999998</v>
      </c>
      <c r="G94" s="586">
        <v>2.4</v>
      </c>
      <c r="H94" s="586">
        <v>2.1</v>
      </c>
      <c r="I94" s="586">
        <v>2.4</v>
      </c>
    </row>
    <row r="95" spans="1:9" ht="11.25" customHeight="1">
      <c r="A95" s="12"/>
      <c r="C95" s="29" t="s">
        <v>1280</v>
      </c>
      <c r="D95" s="824">
        <v>73945</v>
      </c>
      <c r="E95" s="824">
        <v>3276</v>
      </c>
      <c r="F95" s="586">
        <v>4.3999999999999995</v>
      </c>
      <c r="G95" s="586">
        <v>3.6999999999999997</v>
      </c>
      <c r="H95" s="586">
        <v>4.5</v>
      </c>
      <c r="I95" s="586">
        <v>3.6999999999999997</v>
      </c>
    </row>
    <row r="96" spans="1:9" ht="11.25" customHeight="1">
      <c r="A96" s="12"/>
      <c r="C96" s="29" t="s">
        <v>1281</v>
      </c>
      <c r="D96" s="824">
        <v>51202</v>
      </c>
      <c r="E96" s="824">
        <v>2087</v>
      </c>
      <c r="F96" s="586">
        <v>4.1000000000000005</v>
      </c>
      <c r="G96" s="586">
        <v>3</v>
      </c>
      <c r="H96" s="586">
        <v>3.5000000000000004</v>
      </c>
      <c r="I96" s="586">
        <v>3</v>
      </c>
    </row>
    <row r="97" spans="1:13" ht="11.25" customHeight="1">
      <c r="A97" s="12"/>
      <c r="C97" s="29" t="s">
        <v>1282</v>
      </c>
      <c r="D97" s="824">
        <v>22743</v>
      </c>
      <c r="E97" s="824">
        <v>1189</v>
      </c>
      <c r="F97" s="586">
        <v>5.2</v>
      </c>
      <c r="G97" s="586">
        <v>7.5</v>
      </c>
      <c r="H97" s="586">
        <v>6.7</v>
      </c>
      <c r="I97" s="586">
        <v>7.5</v>
      </c>
    </row>
    <row r="98" spans="1:13" ht="11.25" customHeight="1">
      <c r="A98" s="12"/>
      <c r="C98" s="29" t="s">
        <v>1283</v>
      </c>
      <c r="D98" s="824">
        <v>14467</v>
      </c>
      <c r="E98" s="824">
        <v>2861</v>
      </c>
      <c r="F98" s="586">
        <v>19.8</v>
      </c>
      <c r="G98" s="586">
        <v>21.6</v>
      </c>
      <c r="H98" s="586">
        <v>16.600000000000001</v>
      </c>
      <c r="I98" s="586">
        <v>21.6</v>
      </c>
    </row>
    <row r="99" spans="1:13" ht="11.25" customHeight="1">
      <c r="A99" s="12"/>
      <c r="C99" s="29" t="s">
        <v>1284</v>
      </c>
      <c r="D99" s="824">
        <v>13568</v>
      </c>
      <c r="E99" s="824">
        <v>2676</v>
      </c>
      <c r="F99" s="586">
        <v>19.7</v>
      </c>
      <c r="G99" s="586">
        <v>21</v>
      </c>
      <c r="H99" s="586">
        <v>15.2</v>
      </c>
      <c r="I99" s="586">
        <v>21</v>
      </c>
    </row>
    <row r="100" spans="1:13" ht="11.25" customHeight="1">
      <c r="A100" s="12"/>
      <c r="C100" s="29" t="s">
        <v>1285</v>
      </c>
      <c r="D100" s="824">
        <v>718</v>
      </c>
      <c r="E100" s="824">
        <v>144</v>
      </c>
      <c r="F100" s="586">
        <v>20.100000000000001</v>
      </c>
      <c r="G100" s="586">
        <v>16.5</v>
      </c>
      <c r="H100" s="586">
        <v>23.599999999999998</v>
      </c>
      <c r="I100" s="586">
        <v>16.5</v>
      </c>
    </row>
    <row r="101" spans="1:13" ht="11.25" customHeight="1">
      <c r="A101" s="12"/>
      <c r="C101" s="29" t="s">
        <v>1286</v>
      </c>
      <c r="D101" s="826">
        <v>181</v>
      </c>
      <c r="E101" s="824">
        <v>41</v>
      </c>
      <c r="F101" s="586">
        <v>22.7</v>
      </c>
      <c r="G101" s="586">
        <v>45.300000000000004</v>
      </c>
      <c r="H101" s="586">
        <v>35.4</v>
      </c>
      <c r="I101" s="586">
        <v>45.300000000000004</v>
      </c>
    </row>
    <row r="102" spans="1:13" ht="11.25" customHeight="1">
      <c r="A102" s="12"/>
      <c r="B102" s="1298"/>
      <c r="C102" s="1298" t="s">
        <v>1287</v>
      </c>
      <c r="D102" s="1300">
        <v>13895</v>
      </c>
      <c r="E102" s="1300">
        <v>13261</v>
      </c>
      <c r="F102" s="1301">
        <v>95.399999999999991</v>
      </c>
      <c r="G102" s="1301">
        <v>92.5</v>
      </c>
      <c r="H102" s="1301">
        <v>100</v>
      </c>
      <c r="I102" s="1301">
        <v>92.5</v>
      </c>
    </row>
    <row r="103" spans="1:13" ht="11.25" customHeight="1">
      <c r="A103" s="12"/>
      <c r="C103" s="275"/>
      <c r="D103" s="824"/>
      <c r="E103" s="824"/>
    </row>
    <row r="104" spans="1:13" ht="11.25" customHeight="1">
      <c r="A104" s="12"/>
      <c r="B104" s="29" t="s">
        <v>1292</v>
      </c>
      <c r="C104" s="29" t="s">
        <v>1136</v>
      </c>
      <c r="D104" s="824">
        <v>9215</v>
      </c>
      <c r="E104" s="824">
        <v>9</v>
      </c>
      <c r="F104" s="586">
        <v>0.1</v>
      </c>
      <c r="G104" s="586">
        <v>0.1</v>
      </c>
      <c r="H104" s="586">
        <v>0.1</v>
      </c>
      <c r="I104" s="586">
        <v>0.1</v>
      </c>
      <c r="K104" s="586"/>
      <c r="L104" s="586"/>
      <c r="M104" s="586"/>
    </row>
    <row r="105" spans="1:13" ht="11.25" customHeight="1">
      <c r="A105" s="12"/>
      <c r="C105" s="29" t="s">
        <v>1275</v>
      </c>
      <c r="D105" s="824">
        <v>373</v>
      </c>
      <c r="E105" s="824"/>
      <c r="F105" s="586">
        <v>0</v>
      </c>
      <c r="G105" s="586">
        <v>0.1</v>
      </c>
      <c r="H105" s="586">
        <v>0.1</v>
      </c>
      <c r="I105" s="586">
        <v>0.1</v>
      </c>
      <c r="K105" s="586"/>
      <c r="L105" s="586"/>
      <c r="M105" s="586"/>
    </row>
    <row r="106" spans="1:13" ht="11.25" customHeight="1">
      <c r="A106" s="12"/>
      <c r="C106" s="29" t="s">
        <v>1276</v>
      </c>
      <c r="D106" s="824">
        <v>8842</v>
      </c>
      <c r="E106" s="824">
        <v>9</v>
      </c>
      <c r="F106" s="586">
        <v>0.1</v>
      </c>
      <c r="G106" s="586">
        <v>0.1</v>
      </c>
      <c r="H106" s="586">
        <v>0.1</v>
      </c>
      <c r="I106" s="586">
        <v>0.1</v>
      </c>
      <c r="K106" s="586"/>
      <c r="L106" s="586"/>
      <c r="M106" s="586"/>
    </row>
    <row r="107" spans="1:13" ht="11.25" customHeight="1">
      <c r="A107" s="12"/>
      <c r="C107" s="29" t="s">
        <v>1139</v>
      </c>
      <c r="D107" s="824">
        <v>930025</v>
      </c>
      <c r="E107" s="824">
        <v>1599</v>
      </c>
      <c r="F107" s="586">
        <v>0.2</v>
      </c>
      <c r="G107" s="586">
        <v>0.2</v>
      </c>
      <c r="H107" s="586">
        <v>0.2</v>
      </c>
      <c r="I107" s="586">
        <v>0.2</v>
      </c>
      <c r="K107" s="586"/>
      <c r="L107" s="586"/>
      <c r="M107" s="586"/>
    </row>
    <row r="108" spans="1:13" ht="11.25" customHeight="1">
      <c r="A108" s="12"/>
      <c r="C108" s="29" t="s">
        <v>1140</v>
      </c>
      <c r="D108" s="824">
        <v>222438</v>
      </c>
      <c r="E108" s="824">
        <v>1236</v>
      </c>
      <c r="F108" s="586">
        <v>0.6</v>
      </c>
      <c r="G108" s="586">
        <v>0.5</v>
      </c>
      <c r="H108" s="586">
        <v>0.3</v>
      </c>
      <c r="I108" s="586">
        <v>0.5</v>
      </c>
      <c r="K108" s="586"/>
      <c r="L108" s="586"/>
      <c r="M108" s="586"/>
    </row>
    <row r="109" spans="1:13" ht="11.25" customHeight="1">
      <c r="A109" s="12"/>
      <c r="C109" s="29" t="s">
        <v>1141</v>
      </c>
      <c r="D109" s="824">
        <v>158370</v>
      </c>
      <c r="E109" s="824">
        <v>1004.9999999999999</v>
      </c>
      <c r="F109" s="586">
        <v>0.6</v>
      </c>
      <c r="G109" s="586">
        <v>0.6</v>
      </c>
      <c r="H109" s="586">
        <v>0.6</v>
      </c>
      <c r="I109" s="586">
        <v>0.6</v>
      </c>
      <c r="K109" s="586"/>
      <c r="L109" s="586"/>
      <c r="M109" s="586"/>
    </row>
    <row r="110" spans="1:13" ht="11.25" customHeight="1">
      <c r="A110" s="12"/>
      <c r="C110" s="29" t="s">
        <v>1277</v>
      </c>
      <c r="D110" s="824">
        <v>180452</v>
      </c>
      <c r="E110" s="824">
        <v>2980</v>
      </c>
      <c r="F110" s="586">
        <v>1.7000000000000002</v>
      </c>
      <c r="G110" s="586">
        <v>1.6</v>
      </c>
      <c r="H110" s="586">
        <v>1.3</v>
      </c>
      <c r="I110" s="586">
        <v>1.6</v>
      </c>
      <c r="K110" s="586"/>
      <c r="L110" s="586"/>
      <c r="M110" s="586"/>
    </row>
    <row r="111" spans="1:13" ht="11.25" customHeight="1">
      <c r="A111" s="12"/>
      <c r="C111" s="29" t="s">
        <v>1278</v>
      </c>
      <c r="D111" s="824">
        <v>158961</v>
      </c>
      <c r="E111" s="824">
        <v>2558</v>
      </c>
      <c r="F111" s="586">
        <v>1.6</v>
      </c>
      <c r="G111" s="586">
        <v>1.6</v>
      </c>
      <c r="H111" s="586">
        <v>1.2</v>
      </c>
      <c r="I111" s="586">
        <v>1.6</v>
      </c>
      <c r="K111" s="586"/>
      <c r="L111" s="586"/>
      <c r="M111" s="586"/>
    </row>
    <row r="112" spans="1:13" ht="11.25" customHeight="1">
      <c r="A112" s="12"/>
      <c r="C112" s="29" t="s">
        <v>1279</v>
      </c>
      <c r="D112" s="824">
        <v>21491</v>
      </c>
      <c r="E112" s="824">
        <v>422</v>
      </c>
      <c r="F112" s="586">
        <v>2</v>
      </c>
      <c r="G112" s="586">
        <v>1.7000000000000002</v>
      </c>
      <c r="H112" s="586">
        <v>2</v>
      </c>
      <c r="I112" s="586">
        <v>1.7000000000000002</v>
      </c>
      <c r="K112" s="586"/>
      <c r="L112" s="586"/>
      <c r="M112" s="586"/>
    </row>
    <row r="113" spans="1:13" ht="11.25" customHeight="1">
      <c r="A113" s="12"/>
      <c r="C113" s="29" t="s">
        <v>1280</v>
      </c>
      <c r="D113" s="824">
        <v>111164</v>
      </c>
      <c r="E113" s="824">
        <v>5204</v>
      </c>
      <c r="F113" s="586">
        <v>4.7</v>
      </c>
      <c r="G113" s="586">
        <v>3.5000000000000004</v>
      </c>
      <c r="H113" s="586">
        <v>3.9</v>
      </c>
      <c r="I113" s="586">
        <v>3.5000000000000004</v>
      </c>
      <c r="K113" s="586"/>
      <c r="L113" s="586"/>
      <c r="M113" s="586"/>
    </row>
    <row r="114" spans="1:13" ht="11.25" customHeight="1">
      <c r="A114" s="12"/>
      <c r="C114" s="29" t="s">
        <v>1281</v>
      </c>
      <c r="D114" s="824">
        <v>82083</v>
      </c>
      <c r="E114" s="824">
        <v>3396</v>
      </c>
      <c r="F114" s="586">
        <v>4.1000000000000005</v>
      </c>
      <c r="G114" s="586">
        <v>2.9000000000000004</v>
      </c>
      <c r="H114" s="586">
        <v>3.2</v>
      </c>
      <c r="I114" s="586">
        <v>2.9000000000000004</v>
      </c>
      <c r="K114" s="586"/>
      <c r="L114" s="586"/>
      <c r="M114" s="586"/>
    </row>
    <row r="115" spans="1:13" ht="11.25" customHeight="1">
      <c r="A115" s="12"/>
      <c r="C115" s="29" t="s">
        <v>1282</v>
      </c>
      <c r="D115" s="824">
        <v>29081</v>
      </c>
      <c r="E115" s="824">
        <v>1808</v>
      </c>
      <c r="F115" s="586">
        <v>6.2</v>
      </c>
      <c r="G115" s="586">
        <v>6.9</v>
      </c>
      <c r="H115" s="586">
        <v>6.9</v>
      </c>
      <c r="I115" s="586">
        <v>6.9</v>
      </c>
      <c r="K115" s="586"/>
      <c r="L115" s="586"/>
      <c r="M115" s="586"/>
    </row>
    <row r="116" spans="1:13" ht="11.25" customHeight="1">
      <c r="A116" s="12"/>
      <c r="C116" s="29" t="s">
        <v>1283</v>
      </c>
      <c r="D116" s="824">
        <v>17197</v>
      </c>
      <c r="E116" s="824">
        <v>3253</v>
      </c>
      <c r="F116" s="586">
        <v>18.899999999999999</v>
      </c>
      <c r="G116" s="586">
        <v>20.200000000000003</v>
      </c>
      <c r="H116" s="586">
        <v>14.2</v>
      </c>
      <c r="I116" s="586">
        <v>20.200000000000003</v>
      </c>
      <c r="K116" s="586"/>
      <c r="L116" s="586"/>
      <c r="M116" s="586"/>
    </row>
    <row r="117" spans="1:13" ht="11.25" customHeight="1">
      <c r="A117" s="12"/>
      <c r="C117" s="29" t="s">
        <v>1284</v>
      </c>
      <c r="D117" s="824">
        <v>15818</v>
      </c>
      <c r="E117" s="824">
        <v>2967</v>
      </c>
      <c r="F117" s="586">
        <v>18.8</v>
      </c>
      <c r="G117" s="586">
        <v>19.8</v>
      </c>
      <c r="H117" s="586">
        <v>13.5</v>
      </c>
      <c r="I117" s="586">
        <v>19.8</v>
      </c>
      <c r="K117" s="586"/>
      <c r="L117" s="586"/>
      <c r="M117" s="586"/>
    </row>
    <row r="118" spans="1:13" ht="11.25" customHeight="1">
      <c r="A118" s="12"/>
      <c r="C118" s="29" t="s">
        <v>1285</v>
      </c>
      <c r="D118" s="824">
        <v>1085</v>
      </c>
      <c r="E118" s="824">
        <v>217</v>
      </c>
      <c r="F118" s="586">
        <v>20</v>
      </c>
      <c r="G118" s="586">
        <v>14.6</v>
      </c>
      <c r="H118" s="586">
        <v>22.8</v>
      </c>
      <c r="I118" s="586">
        <v>14.6</v>
      </c>
      <c r="K118" s="586"/>
      <c r="L118" s="586"/>
      <c r="M118" s="586"/>
    </row>
    <row r="119" spans="1:13" ht="11.25" customHeight="1">
      <c r="A119" s="12"/>
      <c r="C119" s="29" t="s">
        <v>1286</v>
      </c>
      <c r="D119" s="826">
        <v>294</v>
      </c>
      <c r="E119" s="824">
        <v>69</v>
      </c>
      <c r="F119" s="586">
        <v>23.5</v>
      </c>
      <c r="G119" s="586">
        <v>36.799999999999997</v>
      </c>
      <c r="H119" s="586">
        <v>35.5</v>
      </c>
      <c r="I119" s="586">
        <v>36.799999999999997</v>
      </c>
      <c r="K119" s="586"/>
      <c r="L119" s="586"/>
      <c r="M119" s="586"/>
    </row>
    <row r="120" spans="1:13" ht="11.25" customHeight="1">
      <c r="A120" s="12"/>
      <c r="B120" s="1298"/>
      <c r="C120" s="1298" t="s">
        <v>1287</v>
      </c>
      <c r="D120" s="1300">
        <v>17829</v>
      </c>
      <c r="E120" s="1300">
        <v>17036</v>
      </c>
      <c r="F120" s="1301">
        <v>95.6</v>
      </c>
      <c r="G120" s="1301">
        <v>92.4</v>
      </c>
      <c r="H120" s="1301">
        <v>100</v>
      </c>
      <c r="I120" s="1301">
        <v>92.4</v>
      </c>
      <c r="K120" s="586"/>
      <c r="L120" s="586"/>
      <c r="M120" s="586"/>
    </row>
    <row r="121" spans="1:13" ht="11.25" customHeight="1">
      <c r="E121" s="223"/>
    </row>
    <row r="122" spans="1:13" ht="11.25" customHeight="1">
      <c r="E122" s="29"/>
    </row>
    <row r="123" spans="1:13" ht="11.25" customHeight="1">
      <c r="E123" s="29"/>
    </row>
    <row r="124" spans="1:13" ht="11.25" customHeight="1">
      <c r="B124" s="39" t="s">
        <v>577</v>
      </c>
      <c r="E124" s="29"/>
    </row>
    <row r="125" spans="1:13">
      <c r="B125" s="713" t="s">
        <v>317</v>
      </c>
      <c r="C125" s="713" t="s">
        <v>319</v>
      </c>
      <c r="D125" s="713" t="s">
        <v>321</v>
      </c>
      <c r="E125" s="713" t="s">
        <v>323</v>
      </c>
      <c r="F125" s="713" t="s">
        <v>328</v>
      </c>
      <c r="G125" s="713" t="s">
        <v>335</v>
      </c>
      <c r="H125" s="1836" t="s">
        <v>337</v>
      </c>
      <c r="I125" s="713" t="s">
        <v>342</v>
      </c>
    </row>
    <row r="126" spans="1:13" ht="11.25" customHeight="1">
      <c r="C126" s="70"/>
      <c r="D126" s="2041" t="s">
        <v>1265</v>
      </c>
      <c r="E126" s="2042"/>
      <c r="F126" s="70"/>
      <c r="G126" s="70"/>
      <c r="I126" s="70"/>
    </row>
    <row r="127" spans="1:13">
      <c r="C127" s="70"/>
      <c r="D127" s="70"/>
      <c r="E127" s="70" t="s">
        <v>966</v>
      </c>
      <c r="F127" s="70" t="s">
        <v>1266</v>
      </c>
      <c r="G127" s="70" t="s">
        <v>1267</v>
      </c>
      <c r="H127" s="70"/>
      <c r="I127" s="70" t="s">
        <v>1268</v>
      </c>
    </row>
    <row r="128" spans="1:13">
      <c r="B128" s="419" t="s">
        <v>310</v>
      </c>
      <c r="C128" s="1266" t="s">
        <v>1126</v>
      </c>
      <c r="D128" s="1218"/>
      <c r="E128" s="1218" t="s">
        <v>1269</v>
      </c>
      <c r="F128" s="1218" t="s">
        <v>1270</v>
      </c>
      <c r="G128" s="1218" t="s">
        <v>1271</v>
      </c>
      <c r="H128" s="1218" t="s">
        <v>1272</v>
      </c>
      <c r="I128" s="1218" t="s">
        <v>1270</v>
      </c>
    </row>
    <row r="129" spans="2:9" ht="15" customHeight="1">
      <c r="B129" s="961" t="s">
        <v>1273</v>
      </c>
      <c r="C129" s="70"/>
      <c r="D129" s="36"/>
      <c r="E129" s="36"/>
      <c r="F129" s="36"/>
      <c r="G129" s="36"/>
      <c r="H129" s="36"/>
      <c r="I129" s="36"/>
    </row>
    <row r="130" spans="2:9">
      <c r="B130" s="29" t="s">
        <v>1274</v>
      </c>
      <c r="C130" s="29" t="s">
        <v>1136</v>
      </c>
      <c r="D130" s="824">
        <v>197</v>
      </c>
      <c r="E130" s="824"/>
      <c r="G130" s="586"/>
      <c r="I130" s="586">
        <v>0.1</v>
      </c>
    </row>
    <row r="131" spans="2:9">
      <c r="C131" s="29" t="s">
        <v>1275</v>
      </c>
      <c r="D131" s="824">
        <v>132</v>
      </c>
      <c r="E131" s="824"/>
      <c r="G131" s="586"/>
      <c r="I131" s="586">
        <v>0.1</v>
      </c>
    </row>
    <row r="132" spans="2:9">
      <c r="C132" s="29" t="s">
        <v>1276</v>
      </c>
      <c r="D132" s="824">
        <v>65</v>
      </c>
      <c r="E132" s="824"/>
      <c r="G132" s="586"/>
      <c r="H132" s="586"/>
      <c r="I132" s="586">
        <v>0.2</v>
      </c>
    </row>
    <row r="133" spans="2:9">
      <c r="C133" s="29" t="s">
        <v>1139</v>
      </c>
      <c r="D133" s="824">
        <v>373</v>
      </c>
      <c r="E133" s="824"/>
      <c r="G133" s="586"/>
      <c r="H133" s="586"/>
      <c r="I133" s="586">
        <v>0.5</v>
      </c>
    </row>
    <row r="134" spans="2:9">
      <c r="C134" s="29" t="s">
        <v>1140</v>
      </c>
      <c r="D134" s="824">
        <v>7296</v>
      </c>
      <c r="E134" s="824">
        <v>15</v>
      </c>
      <c r="F134" s="586">
        <v>0.2</v>
      </c>
      <c r="G134" s="586">
        <v>0.2</v>
      </c>
      <c r="H134" s="586">
        <v>0.4</v>
      </c>
      <c r="I134" s="586">
        <v>0.2</v>
      </c>
    </row>
    <row r="135" spans="2:9">
      <c r="C135" s="29" t="s">
        <v>1141</v>
      </c>
      <c r="D135" s="824">
        <v>7823</v>
      </c>
      <c r="E135" s="824">
        <v>48</v>
      </c>
      <c r="F135" s="586">
        <v>0.2</v>
      </c>
      <c r="G135" s="586">
        <v>0.4</v>
      </c>
      <c r="H135" s="586">
        <v>0.6</v>
      </c>
      <c r="I135" s="586">
        <v>0.4</v>
      </c>
    </row>
    <row r="136" spans="2:9">
      <c r="C136" s="29" t="s">
        <v>1277</v>
      </c>
      <c r="D136" s="824">
        <v>15504</v>
      </c>
      <c r="E136" s="824">
        <v>293</v>
      </c>
      <c r="F136" s="586">
        <v>0.2</v>
      </c>
      <c r="G136" s="586">
        <v>1.4000000000000001</v>
      </c>
      <c r="H136" s="586">
        <v>1.4000000000000001</v>
      </c>
      <c r="I136" s="586">
        <v>1.4000000000000001</v>
      </c>
    </row>
    <row r="137" spans="2:9">
      <c r="C137" s="29" t="s">
        <v>1278</v>
      </c>
      <c r="D137" s="824">
        <v>11863</v>
      </c>
      <c r="E137" s="824">
        <v>180</v>
      </c>
      <c r="F137" s="586">
        <v>0.2</v>
      </c>
      <c r="G137" s="586">
        <v>1.2</v>
      </c>
      <c r="H137" s="586">
        <v>1.2</v>
      </c>
      <c r="I137" s="586">
        <v>1.2</v>
      </c>
    </row>
    <row r="138" spans="2:9">
      <c r="C138" s="29" t="s">
        <v>1279</v>
      </c>
      <c r="D138" s="824">
        <v>3641</v>
      </c>
      <c r="E138" s="824">
        <v>113</v>
      </c>
      <c r="F138" s="586">
        <v>0.2</v>
      </c>
      <c r="G138" s="586">
        <v>2.1999999999999997</v>
      </c>
      <c r="H138" s="586">
        <v>2.1</v>
      </c>
      <c r="I138" s="586">
        <v>2.1999999999999997</v>
      </c>
    </row>
    <row r="139" spans="2:9">
      <c r="C139" s="29" t="s">
        <v>1280</v>
      </c>
      <c r="D139" s="824">
        <v>8476</v>
      </c>
      <c r="E139" s="824">
        <v>625</v>
      </c>
      <c r="F139" s="586">
        <v>0.2</v>
      </c>
      <c r="G139" s="586">
        <v>4.5</v>
      </c>
      <c r="H139" s="586">
        <v>3.9</v>
      </c>
      <c r="I139" s="586">
        <v>4.5</v>
      </c>
    </row>
    <row r="140" spans="2:9">
      <c r="C140" s="29" t="s">
        <v>1281</v>
      </c>
      <c r="D140" s="824">
        <v>5751</v>
      </c>
      <c r="E140" s="824">
        <v>322</v>
      </c>
      <c r="F140" s="586">
        <v>0.2</v>
      </c>
      <c r="G140" s="586">
        <v>3.4000000000000004</v>
      </c>
      <c r="H140" s="586">
        <v>3.2</v>
      </c>
      <c r="I140" s="586">
        <v>3.4000000000000004</v>
      </c>
    </row>
    <row r="141" spans="2:9">
      <c r="C141" s="29" t="s">
        <v>1282</v>
      </c>
      <c r="D141" s="824">
        <v>2725</v>
      </c>
      <c r="E141" s="824">
        <v>303</v>
      </c>
      <c r="F141" s="586">
        <v>0.2</v>
      </c>
      <c r="G141" s="586">
        <v>6.5</v>
      </c>
      <c r="H141" s="586">
        <v>6.6000000000000005</v>
      </c>
      <c r="I141" s="586">
        <v>6.5</v>
      </c>
    </row>
    <row r="142" spans="2:9">
      <c r="C142" s="29" t="s">
        <v>1283</v>
      </c>
      <c r="D142" s="824">
        <v>1448</v>
      </c>
      <c r="E142" s="824">
        <v>336</v>
      </c>
      <c r="F142" s="586">
        <v>0.2</v>
      </c>
      <c r="G142" s="586">
        <v>15.8</v>
      </c>
      <c r="H142" s="586">
        <v>17.7</v>
      </c>
      <c r="I142" s="586">
        <v>15.8</v>
      </c>
    </row>
    <row r="143" spans="2:9">
      <c r="C143" s="29" t="s">
        <v>1284</v>
      </c>
      <c r="D143" s="824">
        <v>1088</v>
      </c>
      <c r="E143" s="824">
        <v>231</v>
      </c>
      <c r="F143" s="586">
        <v>0.2</v>
      </c>
      <c r="G143" s="586">
        <v>10.9</v>
      </c>
      <c r="H143" s="586">
        <v>13.700000000000001</v>
      </c>
      <c r="I143" s="586">
        <v>10.9</v>
      </c>
    </row>
    <row r="144" spans="2:9">
      <c r="C144" s="29" t="s">
        <v>1285</v>
      </c>
      <c r="D144" s="824">
        <v>218</v>
      </c>
      <c r="E144" s="824">
        <v>47</v>
      </c>
      <c r="F144" s="586">
        <v>0.2</v>
      </c>
      <c r="G144" s="586">
        <v>22.7</v>
      </c>
      <c r="H144" s="586">
        <v>23.400000000000002</v>
      </c>
      <c r="I144" s="586">
        <v>22.7</v>
      </c>
    </row>
    <row r="145" spans="2:9">
      <c r="C145" s="29" t="s">
        <v>1286</v>
      </c>
      <c r="D145" s="826">
        <v>142</v>
      </c>
      <c r="E145" s="824">
        <v>58</v>
      </c>
      <c r="F145" s="586">
        <v>0.2</v>
      </c>
      <c r="G145" s="586">
        <v>33.4</v>
      </c>
      <c r="H145" s="586">
        <v>37.200000000000003</v>
      </c>
      <c r="I145" s="586">
        <v>33.4</v>
      </c>
    </row>
    <row r="146" spans="2:9">
      <c r="B146" s="1298"/>
      <c r="C146" s="1298" t="s">
        <v>1287</v>
      </c>
      <c r="D146" s="1300">
        <v>1647</v>
      </c>
      <c r="E146" s="1300">
        <v>1543</v>
      </c>
      <c r="F146" s="1301">
        <v>0.2</v>
      </c>
      <c r="G146" s="1301">
        <v>90.3</v>
      </c>
      <c r="H146" s="1301">
        <v>100</v>
      </c>
      <c r="I146" s="1301">
        <v>90.3</v>
      </c>
    </row>
    <row r="147" spans="2:9">
      <c r="B147" s="29" t="s">
        <v>1288</v>
      </c>
      <c r="C147" s="29" t="s">
        <v>1136</v>
      </c>
      <c r="D147" s="824">
        <v>4</v>
      </c>
      <c r="E147" s="824"/>
      <c r="G147" s="586"/>
      <c r="H147" s="586">
        <v>0.1</v>
      </c>
      <c r="I147" s="586"/>
    </row>
    <row r="148" spans="2:9">
      <c r="C148" s="29" t="s">
        <v>1275</v>
      </c>
      <c r="D148" s="824">
        <v>2</v>
      </c>
      <c r="E148" s="824"/>
      <c r="G148" s="586"/>
      <c r="H148" s="586">
        <v>0.1</v>
      </c>
      <c r="I148" s="586"/>
    </row>
    <row r="149" spans="2:9">
      <c r="C149" s="29" t="s">
        <v>1276</v>
      </c>
      <c r="D149" s="824">
        <v>2</v>
      </c>
      <c r="E149" s="824"/>
      <c r="G149" s="586"/>
      <c r="H149" s="586">
        <v>0.1</v>
      </c>
      <c r="I149" s="586"/>
    </row>
    <row r="150" spans="2:9">
      <c r="C150" s="29" t="s">
        <v>1139</v>
      </c>
      <c r="D150" s="824">
        <v>3</v>
      </c>
      <c r="E150" s="824"/>
      <c r="G150" s="586"/>
      <c r="H150" s="586">
        <v>0.2</v>
      </c>
      <c r="I150" s="586"/>
    </row>
    <row r="151" spans="2:9">
      <c r="C151" s="29" t="s">
        <v>1140</v>
      </c>
      <c r="D151" s="824">
        <v>25</v>
      </c>
      <c r="E151" s="824"/>
      <c r="F151" s="586"/>
      <c r="G151" s="586">
        <v>0.8</v>
      </c>
      <c r="H151" s="586">
        <v>0.3</v>
      </c>
      <c r="I151" s="586">
        <v>0.8</v>
      </c>
    </row>
    <row r="152" spans="2:9">
      <c r="C152" s="29" t="s">
        <v>1141</v>
      </c>
      <c r="D152" s="824">
        <v>29</v>
      </c>
      <c r="E152" s="824"/>
      <c r="F152" s="586"/>
      <c r="G152" s="586">
        <v>0</v>
      </c>
      <c r="H152" s="586">
        <v>0.6</v>
      </c>
      <c r="I152" s="586">
        <v>0</v>
      </c>
    </row>
    <row r="153" spans="2:9">
      <c r="C153" s="29" t="s">
        <v>1277</v>
      </c>
      <c r="D153" s="824">
        <v>60</v>
      </c>
      <c r="E153" s="824">
        <v>1</v>
      </c>
      <c r="F153" s="586">
        <v>1.7000000000000002</v>
      </c>
      <c r="G153" s="586">
        <v>0.4</v>
      </c>
      <c r="H153" s="586">
        <v>0.8</v>
      </c>
      <c r="I153" s="586">
        <v>0.4</v>
      </c>
    </row>
    <row r="154" spans="2:9">
      <c r="C154" s="29" t="s">
        <v>1278</v>
      </c>
      <c r="D154" s="824">
        <v>52</v>
      </c>
      <c r="E154" s="824">
        <v>1</v>
      </c>
      <c r="F154" s="586">
        <v>1.9</v>
      </c>
      <c r="G154" s="586">
        <v>0.6</v>
      </c>
      <c r="H154" s="586">
        <v>0.8</v>
      </c>
      <c r="I154" s="586">
        <v>0.6</v>
      </c>
    </row>
    <row r="155" spans="2:9">
      <c r="C155" s="29" t="s">
        <v>1279</v>
      </c>
      <c r="D155" s="824">
        <v>8</v>
      </c>
      <c r="E155" s="824"/>
      <c r="F155" s="586"/>
      <c r="G155" s="586">
        <v>0</v>
      </c>
      <c r="H155" s="586">
        <v>2.1</v>
      </c>
      <c r="I155" s="586">
        <v>0</v>
      </c>
    </row>
    <row r="156" spans="2:9">
      <c r="C156" s="29" t="s">
        <v>1280</v>
      </c>
      <c r="D156" s="824">
        <v>18</v>
      </c>
      <c r="E156" s="824"/>
      <c r="F156" s="586"/>
      <c r="G156" s="586">
        <v>2.2999999999999998</v>
      </c>
      <c r="H156" s="586">
        <v>3.3000000000000003</v>
      </c>
      <c r="I156" s="586">
        <v>2.2999999999999998</v>
      </c>
    </row>
    <row r="157" spans="2:9">
      <c r="C157" s="29" t="s">
        <v>1281</v>
      </c>
      <c r="D157" s="824">
        <v>16</v>
      </c>
      <c r="E157" s="824"/>
      <c r="F157" s="586"/>
      <c r="G157" s="586">
        <v>1.0999999999999999</v>
      </c>
      <c r="H157" s="586">
        <v>3.3000000000000003</v>
      </c>
      <c r="I157" s="586">
        <v>1.0999999999999999</v>
      </c>
    </row>
    <row r="158" spans="2:9">
      <c r="C158" s="29" t="s">
        <v>1282</v>
      </c>
      <c r="D158" s="824">
        <v>2</v>
      </c>
      <c r="E158" s="824"/>
      <c r="F158" s="586"/>
      <c r="G158" s="586">
        <v>5.3</v>
      </c>
      <c r="H158" s="586">
        <v>7.1</v>
      </c>
      <c r="I158" s="586">
        <v>5.3</v>
      </c>
    </row>
    <row r="159" spans="2:9">
      <c r="C159" s="29" t="s">
        <v>1283</v>
      </c>
      <c r="D159" s="824">
        <v>1</v>
      </c>
      <c r="E159" s="824"/>
      <c r="F159" s="586"/>
      <c r="G159" s="586">
        <v>38.5</v>
      </c>
      <c r="H159" s="586">
        <v>13.900000000000002</v>
      </c>
      <c r="I159" s="586">
        <v>38.5</v>
      </c>
    </row>
    <row r="160" spans="2:9">
      <c r="C160" s="29" t="s">
        <v>1284</v>
      </c>
      <c r="D160" s="824">
        <v>1</v>
      </c>
      <c r="E160" s="824"/>
      <c r="F160" s="586"/>
      <c r="G160" s="586">
        <v>33.300000000000004</v>
      </c>
      <c r="H160" s="586">
        <v>13.900000000000002</v>
      </c>
      <c r="I160" s="586">
        <v>33.300000000000004</v>
      </c>
    </row>
    <row r="161" spans="2:9">
      <c r="C161" s="29" t="s">
        <v>1285</v>
      </c>
      <c r="D161" s="824"/>
      <c r="E161" s="824"/>
      <c r="F161" s="586"/>
      <c r="G161" s="586">
        <v>50</v>
      </c>
      <c r="H161" s="586"/>
      <c r="I161" s="586">
        <v>50</v>
      </c>
    </row>
    <row r="162" spans="2:9">
      <c r="C162" s="29" t="s">
        <v>1286</v>
      </c>
      <c r="D162" s="826"/>
      <c r="E162" s="824"/>
      <c r="F162" s="586"/>
      <c r="G162" s="586"/>
      <c r="H162" s="586"/>
      <c r="I162" s="586"/>
    </row>
    <row r="163" spans="2:9">
      <c r="B163" s="1298"/>
      <c r="C163" s="1298" t="s">
        <v>1287</v>
      </c>
      <c r="D163" s="1300">
        <v>8</v>
      </c>
      <c r="E163" s="1300">
        <v>8</v>
      </c>
      <c r="F163" s="1301">
        <v>100</v>
      </c>
      <c r="G163" s="1301">
        <v>100</v>
      </c>
      <c r="H163" s="1301">
        <v>100</v>
      </c>
      <c r="I163" s="1301">
        <v>100</v>
      </c>
    </row>
    <row r="164" spans="2:9">
      <c r="B164" s="29" t="s">
        <v>1289</v>
      </c>
      <c r="C164" s="29" t="s">
        <v>1136</v>
      </c>
      <c r="D164" s="824">
        <v>1624</v>
      </c>
      <c r="E164" s="824">
        <v>5</v>
      </c>
      <c r="F164" s="586">
        <v>0.3</v>
      </c>
      <c r="G164" s="586">
        <v>0.2</v>
      </c>
      <c r="H164" s="586">
        <v>0.1</v>
      </c>
      <c r="I164" s="586">
        <v>0.2</v>
      </c>
    </row>
    <row r="165" spans="2:9">
      <c r="C165" s="29" t="s">
        <v>1275</v>
      </c>
      <c r="D165" s="824">
        <v>254</v>
      </c>
      <c r="E165" s="824">
        <v>3</v>
      </c>
      <c r="F165" s="586">
        <v>1.2</v>
      </c>
      <c r="G165" s="586">
        <v>0.3</v>
      </c>
      <c r="H165" s="586">
        <v>0.1</v>
      </c>
      <c r="I165" s="586">
        <v>0.3</v>
      </c>
    </row>
    <row r="166" spans="2:9">
      <c r="C166" s="29" t="s">
        <v>1276</v>
      </c>
      <c r="D166" s="824">
        <v>1370</v>
      </c>
      <c r="E166" s="824">
        <v>2</v>
      </c>
      <c r="F166" s="586">
        <v>0.1</v>
      </c>
      <c r="G166" s="586">
        <v>0.1</v>
      </c>
      <c r="H166" s="586">
        <v>0.1</v>
      </c>
      <c r="I166" s="586">
        <v>0.1</v>
      </c>
    </row>
    <row r="167" spans="2:9">
      <c r="C167" s="29" t="s">
        <v>1139</v>
      </c>
      <c r="D167" s="824">
        <v>945</v>
      </c>
      <c r="E167" s="824">
        <v>2</v>
      </c>
      <c r="F167" s="586">
        <v>0.2</v>
      </c>
      <c r="G167" s="586">
        <v>0.3</v>
      </c>
      <c r="H167" s="586">
        <v>0.2</v>
      </c>
      <c r="I167" s="586">
        <v>0.3</v>
      </c>
    </row>
    <row r="168" spans="2:9">
      <c r="C168" s="29" t="s">
        <v>1140</v>
      </c>
      <c r="D168" s="824">
        <v>2200</v>
      </c>
      <c r="E168" s="824">
        <v>21</v>
      </c>
      <c r="F168" s="586">
        <v>1</v>
      </c>
      <c r="G168" s="586">
        <v>0.3</v>
      </c>
      <c r="H168" s="586">
        <v>0.4</v>
      </c>
      <c r="I168" s="586">
        <v>0.3</v>
      </c>
    </row>
    <row r="169" spans="2:9">
      <c r="C169" s="29" t="s">
        <v>1141</v>
      </c>
      <c r="D169" s="824">
        <v>1453</v>
      </c>
      <c r="E169" s="824">
        <v>21</v>
      </c>
      <c r="F169" s="586">
        <v>1.4000000000000001</v>
      </c>
      <c r="G169" s="586">
        <v>0.5</v>
      </c>
      <c r="H169" s="586">
        <v>0.6</v>
      </c>
      <c r="I169" s="586">
        <v>0.5</v>
      </c>
    </row>
    <row r="170" spans="2:9">
      <c r="C170" s="29" t="s">
        <v>1277</v>
      </c>
      <c r="D170" s="824">
        <v>4583</v>
      </c>
      <c r="E170" s="824">
        <v>161</v>
      </c>
      <c r="F170" s="586">
        <v>3.5000000000000004</v>
      </c>
      <c r="G170" s="586">
        <v>1.2</v>
      </c>
      <c r="H170" s="586">
        <v>1.3</v>
      </c>
      <c r="I170" s="586">
        <v>1.2</v>
      </c>
    </row>
    <row r="171" spans="2:9">
      <c r="C171" s="29" t="s">
        <v>1278</v>
      </c>
      <c r="D171" s="824">
        <v>3403</v>
      </c>
      <c r="E171" s="824">
        <v>115</v>
      </c>
      <c r="F171" s="586">
        <v>3.4000000000000004</v>
      </c>
      <c r="G171" s="586">
        <v>1.0999999999999999</v>
      </c>
      <c r="H171" s="586">
        <v>1.0999999999999999</v>
      </c>
      <c r="I171" s="586">
        <v>1.0999999999999999</v>
      </c>
    </row>
    <row r="172" spans="2:9">
      <c r="C172" s="29" t="s">
        <v>1279</v>
      </c>
      <c r="D172" s="824">
        <v>1180</v>
      </c>
      <c r="E172" s="824">
        <v>46</v>
      </c>
      <c r="F172" s="586">
        <v>3.9</v>
      </c>
      <c r="G172" s="586">
        <v>1.6</v>
      </c>
      <c r="H172" s="586">
        <v>2.1</v>
      </c>
      <c r="I172" s="586">
        <v>1.6</v>
      </c>
    </row>
    <row r="173" spans="2:9">
      <c r="C173" s="29" t="s">
        <v>1280</v>
      </c>
      <c r="D173" s="824">
        <v>3306</v>
      </c>
      <c r="E173" s="824">
        <v>291</v>
      </c>
      <c r="F173" s="586">
        <v>8.7999999999999989</v>
      </c>
      <c r="G173" s="586">
        <v>3.4000000000000004</v>
      </c>
      <c r="H173" s="586">
        <v>4.5</v>
      </c>
      <c r="I173" s="586">
        <v>3.4000000000000004</v>
      </c>
    </row>
    <row r="174" spans="2:9">
      <c r="C174" s="29" t="s">
        <v>1281</v>
      </c>
      <c r="D174" s="824">
        <v>2104</v>
      </c>
      <c r="E174" s="824">
        <v>147</v>
      </c>
      <c r="F174" s="586">
        <v>7.0000000000000009</v>
      </c>
      <c r="G174" s="586">
        <v>3</v>
      </c>
      <c r="H174" s="586">
        <v>3.5000000000000004</v>
      </c>
      <c r="I174" s="586">
        <v>3</v>
      </c>
    </row>
    <row r="175" spans="2:9">
      <c r="C175" s="29" t="s">
        <v>1282</v>
      </c>
      <c r="D175" s="824">
        <v>1202</v>
      </c>
      <c r="E175" s="824">
        <v>144</v>
      </c>
      <c r="F175" s="586">
        <v>12</v>
      </c>
      <c r="G175" s="586">
        <v>4.1000000000000005</v>
      </c>
      <c r="H175" s="586">
        <v>6.7</v>
      </c>
      <c r="I175" s="586">
        <v>4.1000000000000005</v>
      </c>
    </row>
    <row r="176" spans="2:9">
      <c r="C176" s="29" t="s">
        <v>1283</v>
      </c>
      <c r="D176" s="824">
        <v>685</v>
      </c>
      <c r="E176" s="824">
        <v>97</v>
      </c>
      <c r="F176" s="586">
        <v>14.2</v>
      </c>
      <c r="G176" s="586">
        <v>8.7999999999999989</v>
      </c>
      <c r="H176" s="586">
        <v>14.299999999999999</v>
      </c>
      <c r="I176" s="586">
        <v>8.7999999999999989</v>
      </c>
    </row>
    <row r="177" spans="2:9">
      <c r="C177" s="29" t="s">
        <v>1284</v>
      </c>
      <c r="D177" s="824">
        <v>501</v>
      </c>
      <c r="E177" s="824">
        <v>60</v>
      </c>
      <c r="F177" s="586">
        <v>12</v>
      </c>
      <c r="G177" s="586">
        <v>8.5</v>
      </c>
      <c r="H177" s="586">
        <v>11.899999999999999</v>
      </c>
      <c r="I177" s="586">
        <v>8.5</v>
      </c>
    </row>
    <row r="178" spans="2:9">
      <c r="C178" s="29" t="s">
        <v>1285</v>
      </c>
      <c r="D178" s="824">
        <v>172</v>
      </c>
      <c r="E178" s="824">
        <v>34</v>
      </c>
      <c r="F178" s="586">
        <v>19.8</v>
      </c>
      <c r="G178" s="586">
        <v>8.2000000000000011</v>
      </c>
      <c r="H178" s="586">
        <v>21</v>
      </c>
      <c r="I178" s="586">
        <v>8.2000000000000011</v>
      </c>
    </row>
    <row r="179" spans="2:9">
      <c r="C179" s="29" t="s">
        <v>1286</v>
      </c>
      <c r="D179" s="826">
        <v>12</v>
      </c>
      <c r="E179" s="824">
        <v>3</v>
      </c>
      <c r="F179" s="586">
        <v>25</v>
      </c>
      <c r="G179" s="586">
        <v>12.6</v>
      </c>
      <c r="H179" s="586">
        <v>31.3</v>
      </c>
      <c r="I179" s="586">
        <v>12.6</v>
      </c>
    </row>
    <row r="180" spans="2:9">
      <c r="B180" s="1298"/>
      <c r="C180" s="1298" t="s">
        <v>1287</v>
      </c>
      <c r="D180" s="1300">
        <v>885</v>
      </c>
      <c r="E180" s="1300">
        <v>831</v>
      </c>
      <c r="F180" s="1301">
        <v>93.899999999999991</v>
      </c>
      <c r="G180" s="1301">
        <v>88.9</v>
      </c>
      <c r="H180" s="1301">
        <v>100</v>
      </c>
      <c r="I180" s="1301">
        <v>88.9</v>
      </c>
    </row>
    <row r="181" spans="2:9">
      <c r="B181" s="29" t="s">
        <v>1290</v>
      </c>
      <c r="C181" s="29" t="s">
        <v>1136</v>
      </c>
      <c r="D181" s="824"/>
      <c r="E181" s="824"/>
      <c r="G181" s="586"/>
      <c r="I181" s="586"/>
    </row>
    <row r="182" spans="2:9">
      <c r="C182" s="29" t="s">
        <v>1275</v>
      </c>
      <c r="D182" s="824"/>
      <c r="E182" s="824"/>
      <c r="G182" s="586"/>
      <c r="I182" s="586"/>
    </row>
    <row r="183" spans="2:9">
      <c r="C183" s="29" t="s">
        <v>1276</v>
      </c>
      <c r="D183" s="824"/>
      <c r="E183" s="824"/>
      <c r="G183" s="586"/>
      <c r="H183" s="586"/>
      <c r="I183" s="586"/>
    </row>
    <row r="184" spans="2:9">
      <c r="C184" s="29" t="s">
        <v>1139</v>
      </c>
      <c r="D184" s="824">
        <v>39966</v>
      </c>
      <c r="E184" s="824">
        <v>85</v>
      </c>
      <c r="F184" s="586">
        <v>0.2</v>
      </c>
      <c r="G184" s="586"/>
      <c r="H184" s="586">
        <v>0.2</v>
      </c>
      <c r="I184" s="586"/>
    </row>
    <row r="185" spans="2:9">
      <c r="C185" s="29" t="s">
        <v>1140</v>
      </c>
      <c r="D185" s="824">
        <v>145309</v>
      </c>
      <c r="E185" s="824">
        <v>457</v>
      </c>
      <c r="F185" s="586">
        <v>0.3</v>
      </c>
      <c r="G185" s="586"/>
      <c r="H185" s="586">
        <v>0.3</v>
      </c>
      <c r="I185" s="586"/>
    </row>
    <row r="186" spans="2:9">
      <c r="C186" s="29" t="s">
        <v>1141</v>
      </c>
      <c r="D186" s="824">
        <v>112251</v>
      </c>
      <c r="E186" s="824">
        <v>583</v>
      </c>
      <c r="F186" s="586">
        <v>0.5</v>
      </c>
      <c r="G186" s="586">
        <v>0.1</v>
      </c>
      <c r="H186" s="586">
        <v>0.6</v>
      </c>
      <c r="I186" s="586">
        <v>0.1</v>
      </c>
    </row>
    <row r="187" spans="2:9">
      <c r="C187" s="29" t="s">
        <v>1277</v>
      </c>
      <c r="D187" s="824">
        <v>96986</v>
      </c>
      <c r="E187" s="824">
        <v>1355</v>
      </c>
      <c r="F187" s="586">
        <v>1.4000000000000001</v>
      </c>
      <c r="G187" s="586">
        <v>0.4</v>
      </c>
      <c r="H187" s="586">
        <v>1.3</v>
      </c>
      <c r="I187" s="586">
        <v>0.4</v>
      </c>
    </row>
    <row r="188" spans="2:9">
      <c r="C188" s="29" t="s">
        <v>1278</v>
      </c>
      <c r="D188" s="824">
        <v>90690</v>
      </c>
      <c r="E188" s="824">
        <v>1265</v>
      </c>
      <c r="F188" s="586">
        <v>1.4000000000000001</v>
      </c>
      <c r="G188" s="586">
        <v>0.4</v>
      </c>
      <c r="H188" s="586">
        <v>1.3</v>
      </c>
      <c r="I188" s="586">
        <v>0.4</v>
      </c>
    </row>
    <row r="189" spans="2:9">
      <c r="C189" s="29" t="s">
        <v>1279</v>
      </c>
      <c r="D189" s="824">
        <v>6296</v>
      </c>
      <c r="E189" s="824">
        <v>90</v>
      </c>
      <c r="F189" s="586">
        <v>1.4000000000000001</v>
      </c>
      <c r="G189" s="586">
        <v>0.3</v>
      </c>
      <c r="H189" s="586">
        <v>2.1</v>
      </c>
      <c r="I189" s="586">
        <v>0.3</v>
      </c>
    </row>
    <row r="190" spans="2:9">
      <c r="C190" s="29" t="s">
        <v>1280</v>
      </c>
      <c r="D190" s="824">
        <v>24694</v>
      </c>
      <c r="E190" s="824">
        <v>1088</v>
      </c>
      <c r="F190" s="586">
        <v>4.3999999999999995</v>
      </c>
      <c r="G190" s="586">
        <v>1.7000000000000002</v>
      </c>
      <c r="H190" s="586">
        <v>3.4000000000000004</v>
      </c>
      <c r="I190" s="586">
        <v>1.7000000000000002</v>
      </c>
    </row>
    <row r="191" spans="2:9">
      <c r="C191" s="29" t="s">
        <v>1281</v>
      </c>
      <c r="D191" s="824">
        <v>22022</v>
      </c>
      <c r="E191" s="824">
        <v>940</v>
      </c>
      <c r="F191" s="586">
        <v>4.3</v>
      </c>
      <c r="G191" s="586">
        <v>1.6</v>
      </c>
      <c r="H191" s="586">
        <v>3</v>
      </c>
      <c r="I191" s="586">
        <v>1.6</v>
      </c>
    </row>
    <row r="192" spans="2:9">
      <c r="C192" s="29" t="s">
        <v>1282</v>
      </c>
      <c r="D192" s="824">
        <v>2672</v>
      </c>
      <c r="E192" s="824">
        <v>148</v>
      </c>
      <c r="F192" s="586">
        <v>5.5</v>
      </c>
      <c r="G192" s="586">
        <v>2.9000000000000004</v>
      </c>
      <c r="H192" s="586">
        <v>6.7</v>
      </c>
      <c r="I192" s="586">
        <v>2.9000000000000004</v>
      </c>
    </row>
    <row r="193" spans="2:9">
      <c r="C193" s="29" t="s">
        <v>1283</v>
      </c>
      <c r="D193" s="824">
        <v>976</v>
      </c>
      <c r="E193" s="824">
        <v>80</v>
      </c>
      <c r="F193" s="586">
        <v>8.2000000000000011</v>
      </c>
      <c r="G193" s="586">
        <v>4</v>
      </c>
      <c r="H193" s="586">
        <v>13.8</v>
      </c>
      <c r="I193" s="586">
        <v>4</v>
      </c>
    </row>
    <row r="194" spans="2:9">
      <c r="C194" s="29" t="s">
        <v>1284</v>
      </c>
      <c r="D194" s="824">
        <v>919</v>
      </c>
      <c r="E194" s="824">
        <v>63</v>
      </c>
      <c r="F194" s="586">
        <v>6.9</v>
      </c>
      <c r="G194" s="586">
        <v>2.9000000000000004</v>
      </c>
      <c r="H194" s="586">
        <v>13.100000000000001</v>
      </c>
      <c r="I194" s="586">
        <v>2.9000000000000004</v>
      </c>
    </row>
    <row r="195" spans="2:9">
      <c r="C195" s="29" t="s">
        <v>1285</v>
      </c>
      <c r="D195" s="824">
        <v>48</v>
      </c>
      <c r="E195" s="824">
        <v>14</v>
      </c>
      <c r="F195" s="586">
        <v>29.2</v>
      </c>
      <c r="G195" s="586">
        <v>2.9000000000000004</v>
      </c>
      <c r="H195" s="586">
        <v>22.5</v>
      </c>
      <c r="I195" s="586">
        <v>2.9000000000000004</v>
      </c>
    </row>
    <row r="196" spans="2:9">
      <c r="C196" s="29" t="s">
        <v>1286</v>
      </c>
      <c r="D196" s="826">
        <v>9</v>
      </c>
      <c r="E196" s="824">
        <v>3</v>
      </c>
      <c r="F196" s="586">
        <v>33.300000000000004</v>
      </c>
      <c r="G196" s="586">
        <v>34</v>
      </c>
      <c r="H196" s="586">
        <v>35.299999999999997</v>
      </c>
      <c r="I196" s="586">
        <v>34</v>
      </c>
    </row>
    <row r="197" spans="2:9">
      <c r="B197" s="1298"/>
      <c r="C197" s="1298" t="s">
        <v>1287</v>
      </c>
      <c r="D197" s="1300">
        <v>1370</v>
      </c>
      <c r="E197" s="1300">
        <v>1334</v>
      </c>
      <c r="F197" s="1301">
        <v>97.399999999999991</v>
      </c>
      <c r="G197" s="1301">
        <v>90.600000000000009</v>
      </c>
      <c r="H197" s="1301">
        <v>100</v>
      </c>
      <c r="I197" s="1301">
        <v>90.600000000000009</v>
      </c>
    </row>
    <row r="198" spans="2:9">
      <c r="B198" s="29" t="s">
        <v>1291</v>
      </c>
      <c r="C198" s="29" t="s">
        <v>1136</v>
      </c>
      <c r="D198" s="824">
        <v>17994</v>
      </c>
      <c r="E198" s="824">
        <v>67</v>
      </c>
      <c r="F198" s="586">
        <v>0.4</v>
      </c>
      <c r="G198" s="586">
        <v>0.1</v>
      </c>
      <c r="H198" s="586">
        <v>0.1</v>
      </c>
      <c r="I198" s="586">
        <v>0.1</v>
      </c>
    </row>
    <row r="199" spans="2:9">
      <c r="C199" s="29" t="s">
        <v>1275</v>
      </c>
      <c r="D199" s="824"/>
      <c r="E199" s="824"/>
      <c r="F199" s="586"/>
      <c r="G199" s="586"/>
      <c r="I199" s="586"/>
    </row>
    <row r="200" spans="2:9">
      <c r="C200" s="29" t="s">
        <v>1276</v>
      </c>
      <c r="D200" s="824">
        <v>17994</v>
      </c>
      <c r="E200" s="824">
        <v>67</v>
      </c>
      <c r="F200" s="586">
        <v>0.4</v>
      </c>
      <c r="G200" s="586">
        <v>0.1</v>
      </c>
      <c r="H200" s="586">
        <v>0.1</v>
      </c>
      <c r="I200" s="586">
        <v>0.1</v>
      </c>
    </row>
    <row r="201" spans="2:9">
      <c r="C201" s="29" t="s">
        <v>1139</v>
      </c>
      <c r="D201" s="824">
        <v>1000193</v>
      </c>
      <c r="E201" s="824">
        <v>1822</v>
      </c>
      <c r="F201" s="586">
        <v>0.2</v>
      </c>
      <c r="G201" s="586">
        <v>0.2</v>
      </c>
      <c r="H201" s="586">
        <v>0.2</v>
      </c>
      <c r="I201" s="586">
        <v>0.2</v>
      </c>
    </row>
    <row r="202" spans="2:9">
      <c r="C202" s="29" t="s">
        <v>1140</v>
      </c>
      <c r="D202" s="824">
        <v>85357</v>
      </c>
      <c r="E202" s="824">
        <v>860</v>
      </c>
      <c r="F202" s="586">
        <v>1</v>
      </c>
      <c r="G202" s="586">
        <v>0.8</v>
      </c>
      <c r="H202" s="586">
        <v>0.4</v>
      </c>
      <c r="I202" s="586">
        <v>0.8</v>
      </c>
    </row>
    <row r="203" spans="2:9">
      <c r="C203" s="29" t="s">
        <v>1141</v>
      </c>
      <c r="D203" s="824">
        <v>35666</v>
      </c>
      <c r="E203" s="824">
        <v>560</v>
      </c>
      <c r="F203" s="586">
        <v>1.6</v>
      </c>
      <c r="G203" s="586">
        <v>1.4000000000000001</v>
      </c>
      <c r="H203" s="586">
        <v>0.6</v>
      </c>
      <c r="I203" s="586">
        <v>1.4000000000000001</v>
      </c>
    </row>
    <row r="204" spans="2:9">
      <c r="C204" s="29" t="s">
        <v>1277</v>
      </c>
      <c r="D204" s="824">
        <v>63405</v>
      </c>
      <c r="E204" s="824">
        <v>1406</v>
      </c>
      <c r="F204" s="586">
        <v>2.1999999999999997</v>
      </c>
      <c r="G204" s="586">
        <v>2.6</v>
      </c>
      <c r="H204" s="586">
        <v>1.3</v>
      </c>
      <c r="I204" s="586">
        <v>2.6</v>
      </c>
    </row>
    <row r="205" spans="2:9">
      <c r="C205" s="29" t="s">
        <v>1278</v>
      </c>
      <c r="D205" s="824">
        <v>55383</v>
      </c>
      <c r="E205" s="824">
        <v>1255</v>
      </c>
      <c r="F205" s="586">
        <v>2.2999999999999998</v>
      </c>
      <c r="G205" s="586">
        <v>2.6</v>
      </c>
      <c r="H205" s="586">
        <v>1.2</v>
      </c>
      <c r="I205" s="586">
        <v>2.6</v>
      </c>
    </row>
    <row r="206" spans="2:9">
      <c r="C206" s="29" t="s">
        <v>1279</v>
      </c>
      <c r="D206" s="824">
        <v>8022</v>
      </c>
      <c r="E206" s="824">
        <v>151</v>
      </c>
      <c r="F206" s="586">
        <v>1.9</v>
      </c>
      <c r="G206" s="586">
        <v>2.7</v>
      </c>
      <c r="H206" s="586">
        <v>2.1</v>
      </c>
      <c r="I206" s="586">
        <v>2.7</v>
      </c>
    </row>
    <row r="207" spans="2:9">
      <c r="C207" s="29" t="s">
        <v>1280</v>
      </c>
      <c r="D207" s="824">
        <v>61877</v>
      </c>
      <c r="E207" s="824">
        <v>3309</v>
      </c>
      <c r="F207" s="586">
        <v>5.3</v>
      </c>
      <c r="G207" s="586">
        <v>5</v>
      </c>
      <c r="H207" s="586">
        <v>4.7</v>
      </c>
      <c r="I207" s="586">
        <v>5</v>
      </c>
    </row>
    <row r="208" spans="2:9">
      <c r="C208" s="29" t="s">
        <v>1281</v>
      </c>
      <c r="D208" s="824">
        <v>44534</v>
      </c>
      <c r="E208" s="824">
        <v>2304</v>
      </c>
      <c r="F208" s="586">
        <v>5.2</v>
      </c>
      <c r="G208" s="586">
        <v>4.3</v>
      </c>
      <c r="H208" s="586">
        <v>3.4000000000000004</v>
      </c>
      <c r="I208" s="586">
        <v>4.3</v>
      </c>
    </row>
    <row r="209" spans="2:9">
      <c r="C209" s="29" t="s">
        <v>1282</v>
      </c>
      <c r="D209" s="824">
        <v>17343</v>
      </c>
      <c r="E209" s="824">
        <v>1004.9999999999999</v>
      </c>
      <c r="F209" s="586">
        <v>5.8000000000000007</v>
      </c>
      <c r="G209" s="586">
        <v>7.7</v>
      </c>
      <c r="H209" s="586">
        <v>7.0000000000000009</v>
      </c>
      <c r="I209" s="586">
        <v>7.7</v>
      </c>
    </row>
    <row r="210" spans="2:9">
      <c r="C210" s="29" t="s">
        <v>1283</v>
      </c>
      <c r="D210" s="824">
        <v>19645</v>
      </c>
      <c r="E210" s="824">
        <v>3585</v>
      </c>
      <c r="F210" s="586">
        <v>18.2</v>
      </c>
      <c r="G210" s="586">
        <v>21.6</v>
      </c>
      <c r="H210" s="586">
        <v>18</v>
      </c>
      <c r="I210" s="586">
        <v>21.6</v>
      </c>
    </row>
    <row r="211" spans="2:9">
      <c r="C211" s="29" t="s">
        <v>1284</v>
      </c>
      <c r="D211" s="824">
        <v>16845</v>
      </c>
      <c r="E211" s="824">
        <v>3113</v>
      </c>
      <c r="F211" s="586">
        <v>18.5</v>
      </c>
      <c r="G211" s="586">
        <v>20.599999999999998</v>
      </c>
      <c r="H211" s="586">
        <v>15.1</v>
      </c>
      <c r="I211" s="586">
        <v>20.599999999999998</v>
      </c>
    </row>
    <row r="212" spans="2:9">
      <c r="C212" s="29" t="s">
        <v>1285</v>
      </c>
      <c r="D212" s="824">
        <v>1655</v>
      </c>
      <c r="E212" s="824">
        <v>238</v>
      </c>
      <c r="F212" s="586">
        <v>14.399999999999999</v>
      </c>
      <c r="G212" s="586">
        <v>18.3</v>
      </c>
      <c r="H212" s="586">
        <v>23.9</v>
      </c>
      <c r="I212" s="586">
        <v>18.3</v>
      </c>
    </row>
    <row r="213" spans="2:9">
      <c r="C213" s="29" t="s">
        <v>1286</v>
      </c>
      <c r="D213" s="826">
        <v>1145</v>
      </c>
      <c r="E213" s="824">
        <v>234</v>
      </c>
      <c r="F213" s="586">
        <v>20.399999999999999</v>
      </c>
      <c r="G213" s="586">
        <v>51.300000000000004</v>
      </c>
      <c r="H213" s="586">
        <v>36.6</v>
      </c>
      <c r="I213" s="586">
        <v>51.300000000000004</v>
      </c>
    </row>
    <row r="214" spans="2:9">
      <c r="B214" s="1298"/>
      <c r="C214" s="1298" t="s">
        <v>1287</v>
      </c>
      <c r="D214" s="1300">
        <v>15938</v>
      </c>
      <c r="E214" s="1300">
        <v>15179</v>
      </c>
      <c r="F214" s="1301">
        <v>95.199999999999989</v>
      </c>
      <c r="G214" s="1301">
        <v>89.3</v>
      </c>
      <c r="H214" s="1301">
        <v>100</v>
      </c>
      <c r="I214" s="1301">
        <v>89.3</v>
      </c>
    </row>
    <row r="215" spans="2:9">
      <c r="C215" s="275"/>
      <c r="D215" s="824"/>
      <c r="E215" s="824"/>
    </row>
    <row r="216" spans="2:9">
      <c r="B216" s="29" t="s">
        <v>1292</v>
      </c>
      <c r="C216" s="29" t="s">
        <v>1136</v>
      </c>
      <c r="D216" s="824">
        <v>19819</v>
      </c>
      <c r="E216" s="824">
        <v>72</v>
      </c>
      <c r="F216" s="586">
        <v>0.4</v>
      </c>
      <c r="G216" s="586">
        <v>0.1</v>
      </c>
      <c r="H216" s="586">
        <v>0.1</v>
      </c>
      <c r="I216" s="586">
        <v>0.1</v>
      </c>
    </row>
    <row r="217" spans="2:9">
      <c r="C217" s="29" t="s">
        <v>1275</v>
      </c>
      <c r="D217" s="824">
        <v>388</v>
      </c>
      <c r="E217" s="824">
        <v>3</v>
      </c>
      <c r="F217" s="586">
        <v>0.8</v>
      </c>
      <c r="G217" s="586">
        <v>0.1</v>
      </c>
      <c r="H217" s="586">
        <v>0.1</v>
      </c>
      <c r="I217" s="586">
        <v>0.1</v>
      </c>
    </row>
    <row r="218" spans="2:9">
      <c r="C218" s="29" t="s">
        <v>1276</v>
      </c>
      <c r="D218" s="824">
        <v>19431</v>
      </c>
      <c r="E218" s="824">
        <v>69</v>
      </c>
      <c r="F218" s="586">
        <v>0.4</v>
      </c>
      <c r="G218" s="586">
        <v>0.1</v>
      </c>
      <c r="H218" s="586">
        <v>0.1</v>
      </c>
      <c r="I218" s="586">
        <v>0.1</v>
      </c>
    </row>
    <row r="219" spans="2:9">
      <c r="C219" s="29" t="s">
        <v>1139</v>
      </c>
      <c r="D219" s="824">
        <v>1041480</v>
      </c>
      <c r="E219" s="824">
        <v>1909</v>
      </c>
      <c r="F219" s="586">
        <v>0.2</v>
      </c>
      <c r="G219" s="586">
        <v>0.2</v>
      </c>
      <c r="H219" s="586">
        <v>0.2</v>
      </c>
      <c r="I219" s="586">
        <v>0.2</v>
      </c>
    </row>
    <row r="220" spans="2:9">
      <c r="C220" s="29" t="s">
        <v>1140</v>
      </c>
      <c r="D220" s="824">
        <v>240187</v>
      </c>
      <c r="E220" s="824">
        <v>1353</v>
      </c>
      <c r="F220" s="586">
        <v>0.6</v>
      </c>
      <c r="G220" s="586">
        <v>0.5</v>
      </c>
      <c r="H220" s="586">
        <v>0.3</v>
      </c>
      <c r="I220" s="586">
        <v>0.5</v>
      </c>
    </row>
    <row r="221" spans="2:9">
      <c r="C221" s="29" t="s">
        <v>1141</v>
      </c>
      <c r="D221" s="824">
        <v>157222</v>
      </c>
      <c r="E221" s="824">
        <v>1212</v>
      </c>
      <c r="F221" s="586">
        <v>0.8</v>
      </c>
      <c r="G221" s="586">
        <v>0.6</v>
      </c>
      <c r="H221" s="586">
        <v>0.6</v>
      </c>
      <c r="I221" s="586">
        <v>0.6</v>
      </c>
    </row>
    <row r="222" spans="2:9">
      <c r="C222" s="29" t="s">
        <v>1277</v>
      </c>
      <c r="D222" s="824">
        <v>180538</v>
      </c>
      <c r="E222" s="824">
        <v>3216</v>
      </c>
      <c r="F222" s="586">
        <v>1.7999999999999998</v>
      </c>
      <c r="G222" s="586">
        <v>1.7000000000000002</v>
      </c>
      <c r="H222" s="586">
        <v>1.3</v>
      </c>
      <c r="I222" s="586">
        <v>1.7000000000000002</v>
      </c>
    </row>
    <row r="223" spans="2:9">
      <c r="C223" s="29" t="s">
        <v>1278</v>
      </c>
      <c r="D223" s="824">
        <v>161391</v>
      </c>
      <c r="E223" s="824">
        <v>2816</v>
      </c>
      <c r="F223" s="586">
        <v>1.7000000000000002</v>
      </c>
      <c r="G223" s="586">
        <v>1.7000000000000002</v>
      </c>
      <c r="H223" s="586">
        <v>1.2</v>
      </c>
      <c r="I223" s="586">
        <v>1.7000000000000002</v>
      </c>
    </row>
    <row r="224" spans="2:9">
      <c r="C224" s="29" t="s">
        <v>1279</v>
      </c>
      <c r="D224" s="824">
        <v>19147</v>
      </c>
      <c r="E224" s="824">
        <v>400</v>
      </c>
      <c r="F224" s="586">
        <v>2.1</v>
      </c>
      <c r="G224" s="586">
        <v>1.7999999999999998</v>
      </c>
      <c r="H224" s="586">
        <v>2.1</v>
      </c>
      <c r="I224" s="586">
        <v>1.7999999999999998</v>
      </c>
    </row>
    <row r="225" spans="2:9">
      <c r="C225" s="29" t="s">
        <v>1280</v>
      </c>
      <c r="D225" s="824">
        <v>98371</v>
      </c>
      <c r="E225" s="824">
        <v>5313</v>
      </c>
      <c r="F225" s="586">
        <v>5.4</v>
      </c>
      <c r="G225" s="586">
        <v>4.3999999999999995</v>
      </c>
      <c r="H225" s="586">
        <v>4</v>
      </c>
      <c r="I225" s="586">
        <v>4.3999999999999995</v>
      </c>
    </row>
    <row r="226" spans="2:9">
      <c r="C226" s="29" t="s">
        <v>1281</v>
      </c>
      <c r="D226" s="824">
        <v>74427</v>
      </c>
      <c r="E226" s="824">
        <v>3713</v>
      </c>
      <c r="F226" s="586">
        <v>5</v>
      </c>
      <c r="G226" s="586">
        <v>3.8</v>
      </c>
      <c r="H226" s="586">
        <v>3.2</v>
      </c>
      <c r="I226" s="586">
        <v>3.8</v>
      </c>
    </row>
    <row r="227" spans="2:9">
      <c r="C227" s="29" t="s">
        <v>1282</v>
      </c>
      <c r="D227" s="824">
        <v>23944</v>
      </c>
      <c r="E227" s="824">
        <v>1600</v>
      </c>
      <c r="F227" s="586">
        <v>6.7</v>
      </c>
      <c r="G227" s="586">
        <v>6.9</v>
      </c>
      <c r="H227" s="586">
        <v>6.7</v>
      </c>
      <c r="I227" s="586">
        <v>6.9</v>
      </c>
    </row>
    <row r="228" spans="2:9">
      <c r="C228" s="29" t="s">
        <v>1283</v>
      </c>
      <c r="D228" s="824">
        <v>22755</v>
      </c>
      <c r="E228" s="824">
        <v>4098</v>
      </c>
      <c r="F228" s="586">
        <v>18</v>
      </c>
      <c r="G228" s="586">
        <v>20.399999999999999</v>
      </c>
      <c r="H228" s="586">
        <v>15</v>
      </c>
      <c r="I228" s="586">
        <v>20.399999999999999</v>
      </c>
    </row>
    <row r="229" spans="2:9">
      <c r="C229" s="29" t="s">
        <v>1284</v>
      </c>
      <c r="D229" s="824">
        <v>19354</v>
      </c>
      <c r="E229" s="824">
        <v>3467</v>
      </c>
      <c r="F229" s="586">
        <v>17.899999999999999</v>
      </c>
      <c r="G229" s="586">
        <v>19.600000000000001</v>
      </c>
      <c r="H229" s="586">
        <v>12.6</v>
      </c>
      <c r="I229" s="586">
        <v>19.600000000000001</v>
      </c>
    </row>
    <row r="230" spans="2:9">
      <c r="C230" s="29" t="s">
        <v>1285</v>
      </c>
      <c r="D230" s="824">
        <v>2093</v>
      </c>
      <c r="E230" s="824">
        <v>333</v>
      </c>
      <c r="F230" s="586">
        <v>15.9</v>
      </c>
      <c r="G230" s="586">
        <v>15.7</v>
      </c>
      <c r="H230" s="586">
        <v>21.4</v>
      </c>
      <c r="I230" s="586">
        <v>15.7</v>
      </c>
    </row>
    <row r="231" spans="2:9">
      <c r="C231" s="29" t="s">
        <v>1286</v>
      </c>
      <c r="D231" s="826">
        <v>1308</v>
      </c>
      <c r="E231" s="824">
        <v>298</v>
      </c>
      <c r="F231" s="586">
        <v>22.8</v>
      </c>
      <c r="G231" s="586">
        <v>45.4</v>
      </c>
      <c r="H231" s="586">
        <v>36.700000000000003</v>
      </c>
      <c r="I231" s="586">
        <v>45.4</v>
      </c>
    </row>
    <row r="232" spans="2:9">
      <c r="B232" s="1298"/>
      <c r="C232" s="1298" t="s">
        <v>1287</v>
      </c>
      <c r="D232" s="1300">
        <v>19848</v>
      </c>
      <c r="E232" s="1300">
        <v>18895</v>
      </c>
      <c r="F232" s="1301">
        <v>95.199999999999989</v>
      </c>
      <c r="G232" s="1301">
        <v>89.4</v>
      </c>
      <c r="H232" s="1301">
        <v>100</v>
      </c>
      <c r="I232" s="1301">
        <v>89.4</v>
      </c>
    </row>
  </sheetData>
  <mergeCells count="3">
    <mergeCell ref="B3:H3"/>
    <mergeCell ref="D10:E10"/>
    <mergeCell ref="D126:E126"/>
  </mergeCells>
  <hyperlinks>
    <hyperlink ref="B3" location="Contents!A1" display="Back to index page" xr:uid="{F5C39850-A40E-4CED-AF0D-0F36AB73AF85}"/>
    <hyperlink ref="B3:H3" location="CONTENTS!A1" display="Back to contents page" xr:uid="{AEC47D7B-3F07-4FF3-B3D5-37B20AA477E4}"/>
  </hyperlinks>
  <pageMargins left="0.7" right="0.7" top="0.75" bottom="0.75" header="0.3" footer="0.3"/>
  <pageSetup paperSize="9" orientation="portrait" verticalDpi="1200" r:id="rId1"/>
  <rowBreaks count="3" manualBreakCount="3">
    <brk id="66" max="8" man="1"/>
    <brk id="122" max="8" man="1"/>
    <brk id="180" max="8" man="1"/>
  </rowBreaks>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F8F8B-D4E8-40D3-9ED3-BEDADE4A4C47}">
  <sheetPr codeName="Sheet17"/>
  <dimension ref="A1:M48"/>
  <sheetViews>
    <sheetView showGridLines="0" showRowColHeaders="0" zoomScaleNormal="100" workbookViewId="0"/>
  </sheetViews>
  <sheetFormatPr baseColWidth="10" defaultColWidth="11.42578125" defaultRowHeight="11.25"/>
  <cols>
    <col min="1" max="1" width="2.7109375" style="593" customWidth="1"/>
    <col min="2" max="2" width="4.85546875" style="596" customWidth="1"/>
    <col min="3" max="3" width="3.5703125" style="596" customWidth="1"/>
    <col min="4" max="4" width="35.42578125" style="593" customWidth="1"/>
    <col min="5" max="10" width="14.42578125" style="593" customWidth="1"/>
    <col min="11" max="16384" width="11.42578125" style="593"/>
  </cols>
  <sheetData>
    <row r="1" spans="2:13" s="594" customFormat="1" ht="11.25" customHeight="1">
      <c r="B1" s="7"/>
      <c r="C1" s="7"/>
      <c r="D1" s="7"/>
      <c r="E1" s="7"/>
      <c r="F1" s="8"/>
      <c r="G1" s="8"/>
      <c r="H1" s="8"/>
      <c r="I1" s="9"/>
      <c r="J1" s="9"/>
      <c r="K1" s="9"/>
      <c r="L1" s="10"/>
      <c r="M1" s="10"/>
    </row>
    <row r="2" spans="2:13" s="594" customFormat="1" ht="5.25" customHeight="1">
      <c r="B2" s="7"/>
      <c r="C2" s="7"/>
      <c r="D2" s="7"/>
      <c r="E2" s="7"/>
      <c r="F2" s="8"/>
      <c r="G2" s="8"/>
      <c r="H2" s="8"/>
      <c r="I2" s="9"/>
      <c r="J2" s="9"/>
      <c r="K2" s="10"/>
      <c r="L2" s="10"/>
      <c r="M2" s="10"/>
    </row>
    <row r="3" spans="2:13" s="595" customFormat="1" ht="12.75" customHeight="1">
      <c r="B3" s="1946" t="s">
        <v>306</v>
      </c>
      <c r="C3" s="1946"/>
      <c r="D3" s="1953"/>
      <c r="E3" s="1953"/>
      <c r="F3" s="1953"/>
      <c r="G3" s="1953"/>
      <c r="H3" s="1953"/>
      <c r="I3" s="1953"/>
      <c r="J3" s="1953"/>
      <c r="K3" s="12"/>
      <c r="L3" s="12"/>
      <c r="M3" s="12"/>
    </row>
    <row r="4" spans="2:13" s="594" customFormat="1" ht="5.25" customHeight="1">
      <c r="B4" s="7"/>
      <c r="C4" s="7"/>
      <c r="D4" s="7"/>
      <c r="E4" s="7"/>
      <c r="F4" s="8"/>
      <c r="G4" s="8"/>
      <c r="H4" s="8"/>
      <c r="I4" s="9"/>
      <c r="J4" s="9"/>
      <c r="K4" s="10"/>
      <c r="L4" s="7"/>
      <c r="M4" s="7"/>
    </row>
    <row r="5" spans="2:13" s="6" customFormat="1" ht="15.75" customHeight="1">
      <c r="B5" s="1187" t="s">
        <v>1293</v>
      </c>
      <c r="C5" s="14"/>
    </row>
    <row r="7" spans="2:13" ht="22.5" customHeight="1">
      <c r="B7" s="2015" t="s">
        <v>1294</v>
      </c>
      <c r="C7" s="2015"/>
      <c r="D7" s="2015"/>
      <c r="E7" s="2015"/>
      <c r="F7" s="2015"/>
      <c r="G7" s="2015"/>
      <c r="H7" s="2015"/>
      <c r="I7" s="2015"/>
      <c r="J7" s="2015"/>
      <c r="K7" s="29"/>
      <c r="L7" s="29"/>
      <c r="M7" s="29"/>
    </row>
    <row r="8" spans="2:13" ht="11.25" customHeight="1">
      <c r="B8" s="215"/>
      <c r="C8" s="215"/>
      <c r="D8" s="215"/>
      <c r="E8" s="215"/>
      <c r="F8" s="215"/>
      <c r="G8" s="215"/>
      <c r="H8" s="215"/>
      <c r="I8" s="215"/>
      <c r="J8" s="215"/>
      <c r="K8" s="29"/>
      <c r="L8" s="29"/>
      <c r="M8" s="29"/>
    </row>
    <row r="9" spans="2:13" ht="11.25" customHeight="1">
      <c r="B9" s="215"/>
      <c r="C9" s="215"/>
      <c r="D9" s="215"/>
      <c r="E9" s="215"/>
      <c r="F9" s="215"/>
      <c r="G9" s="215"/>
      <c r="H9" s="215"/>
      <c r="I9" s="215"/>
      <c r="J9" s="215"/>
      <c r="K9" s="29"/>
      <c r="L9" s="29"/>
      <c r="M9" s="29"/>
    </row>
    <row r="10" spans="2:13" ht="11.25" customHeight="1">
      <c r="B10" s="827" t="s">
        <v>26</v>
      </c>
      <c r="C10" s="792"/>
      <c r="D10" s="878"/>
      <c r="E10" s="1776" t="s">
        <v>317</v>
      </c>
      <c r="F10" s="1778" t="s">
        <v>319</v>
      </c>
      <c r="G10" s="1778" t="s">
        <v>321</v>
      </c>
      <c r="H10" s="1778" t="s">
        <v>323</v>
      </c>
      <c r="I10" s="1778" t="s">
        <v>328</v>
      </c>
      <c r="J10" s="1489" t="s">
        <v>335</v>
      </c>
      <c r="K10" s="29"/>
      <c r="L10" s="29"/>
      <c r="M10" s="29"/>
    </row>
    <row r="11" spans="2:13">
      <c r="B11" s="458" t="s">
        <v>310</v>
      </c>
      <c r="C11" s="548"/>
      <c r="D11" s="558"/>
      <c r="E11" s="558"/>
      <c r="F11" s="558"/>
      <c r="G11" s="558"/>
      <c r="H11" s="558"/>
      <c r="I11" s="558"/>
      <c r="J11" s="558"/>
      <c r="K11" s="29"/>
      <c r="L11" s="29"/>
      <c r="M11" s="29"/>
    </row>
    <row r="12" spans="2:13" ht="11.25" customHeight="1">
      <c r="B12" s="19" t="s">
        <v>1295</v>
      </c>
      <c r="C12" s="19"/>
      <c r="D12" s="29"/>
      <c r="E12" s="284" t="s">
        <v>1296</v>
      </c>
      <c r="F12" s="284" t="s">
        <v>1297</v>
      </c>
      <c r="G12" s="284" t="s">
        <v>1085</v>
      </c>
      <c r="H12" s="284" t="s">
        <v>1107</v>
      </c>
      <c r="I12" s="284" t="s">
        <v>1108</v>
      </c>
      <c r="J12" s="284" t="s">
        <v>1124</v>
      </c>
      <c r="K12" s="29"/>
      <c r="L12" s="29"/>
      <c r="M12" s="29"/>
    </row>
    <row r="13" spans="2:13" ht="11.25" customHeight="1">
      <c r="B13" s="1233" t="s">
        <v>1298</v>
      </c>
      <c r="C13" s="1233"/>
      <c r="D13" s="1299" t="s">
        <v>1299</v>
      </c>
      <c r="E13" s="1218" t="s">
        <v>1112</v>
      </c>
      <c r="F13" s="1218" t="s">
        <v>1112</v>
      </c>
      <c r="G13" s="1218" t="s">
        <v>1130</v>
      </c>
      <c r="H13" s="1218" t="s">
        <v>1300</v>
      </c>
      <c r="I13" s="1218" t="s">
        <v>1117</v>
      </c>
      <c r="J13" s="1218" t="s">
        <v>637</v>
      </c>
      <c r="K13" s="29"/>
      <c r="L13" s="29"/>
      <c r="M13" s="29"/>
    </row>
    <row r="14" spans="2:13" ht="11.25" customHeight="1">
      <c r="B14" s="32">
        <v>1</v>
      </c>
      <c r="C14" s="12"/>
      <c r="D14" s="272" t="s">
        <v>1301</v>
      </c>
      <c r="E14" s="79"/>
      <c r="F14" s="79"/>
      <c r="G14" s="1147"/>
      <c r="H14" s="79"/>
      <c r="I14" s="79"/>
      <c r="J14" s="601"/>
      <c r="K14" s="223"/>
      <c r="L14" s="29"/>
      <c r="M14" s="29"/>
    </row>
    <row r="15" spans="2:13" ht="11.25" customHeight="1">
      <c r="B15" s="32"/>
      <c r="C15" s="12"/>
      <c r="D15" s="272" t="s">
        <v>1302</v>
      </c>
      <c r="E15" s="79"/>
      <c r="F15" s="79"/>
      <c r="G15" s="1147"/>
      <c r="H15" s="79"/>
      <c r="I15" s="79"/>
      <c r="J15" s="601"/>
      <c r="K15" s="223"/>
      <c r="L15" s="29"/>
      <c r="M15" s="29"/>
    </row>
    <row r="16" spans="2:13" ht="11.25" customHeight="1">
      <c r="B16" s="620">
        <v>2</v>
      </c>
      <c r="C16" s="616"/>
      <c r="D16" s="617" t="s">
        <v>1301</v>
      </c>
      <c r="E16" s="618"/>
      <c r="F16" s="618"/>
      <c r="G16" s="1148"/>
      <c r="H16" s="618"/>
      <c r="I16" s="618"/>
      <c r="J16" s="1151"/>
      <c r="K16" s="223"/>
      <c r="L16" s="29"/>
      <c r="M16" s="29"/>
    </row>
    <row r="17" spans="1:13" ht="11.25" customHeight="1">
      <c r="A17" s="29"/>
      <c r="B17" s="32"/>
      <c r="C17" s="12"/>
      <c r="D17" s="272" t="s">
        <v>1302</v>
      </c>
      <c r="E17" s="79"/>
      <c r="F17" s="79"/>
      <c r="G17" s="1147"/>
      <c r="H17" s="79"/>
      <c r="I17" s="79"/>
      <c r="J17" s="601"/>
      <c r="K17" s="223"/>
      <c r="L17" s="29"/>
      <c r="M17" s="29"/>
    </row>
    <row r="18" spans="1:13" ht="11.25" customHeight="1">
      <c r="A18" s="29"/>
      <c r="B18" s="620">
        <v>3</v>
      </c>
      <c r="C18" s="616"/>
      <c r="D18" s="617" t="s">
        <v>1301</v>
      </c>
      <c r="E18" s="618"/>
      <c r="F18" s="618"/>
      <c r="G18" s="1148"/>
      <c r="H18" s="618"/>
      <c r="I18" s="618"/>
      <c r="J18" s="1151"/>
      <c r="K18" s="223"/>
      <c r="L18" s="29"/>
      <c r="M18" s="29"/>
    </row>
    <row r="19" spans="1:13" ht="11.25" customHeight="1">
      <c r="A19" s="29"/>
      <c r="B19" s="32"/>
      <c r="C19" s="12"/>
      <c r="D19" s="272" t="s">
        <v>1302</v>
      </c>
      <c r="E19" s="79"/>
      <c r="F19" s="79"/>
      <c r="G19" s="1147"/>
      <c r="H19" s="79"/>
      <c r="I19" s="79"/>
      <c r="J19" s="601"/>
      <c r="K19" s="223"/>
      <c r="L19" s="29"/>
      <c r="M19" s="29"/>
    </row>
    <row r="20" spans="1:13" ht="11.25" customHeight="1">
      <c r="A20" s="29"/>
      <c r="B20" s="620">
        <v>4</v>
      </c>
      <c r="C20" s="616"/>
      <c r="D20" s="617" t="s">
        <v>1301</v>
      </c>
      <c r="E20" s="619"/>
      <c r="F20" s="619"/>
      <c r="G20" s="1149"/>
      <c r="H20" s="619"/>
      <c r="I20" s="619"/>
      <c r="J20" s="1152"/>
      <c r="K20" s="223"/>
      <c r="L20" s="29"/>
      <c r="M20" s="29"/>
    </row>
    <row r="21" spans="1:13" ht="11.25" customHeight="1">
      <c r="A21" s="29"/>
      <c r="B21" s="32"/>
      <c r="C21" s="12"/>
      <c r="D21" s="272" t="s">
        <v>1302</v>
      </c>
      <c r="E21" s="76"/>
      <c r="F21" s="76"/>
      <c r="G21" s="1150"/>
      <c r="H21" s="76"/>
      <c r="I21" s="76"/>
      <c r="J21" s="1153"/>
      <c r="K21" s="223"/>
      <c r="L21" s="29"/>
      <c r="M21" s="29"/>
    </row>
    <row r="22" spans="1:13" ht="11.25" customHeight="1">
      <c r="A22" s="29"/>
      <c r="B22" s="620">
        <v>5</v>
      </c>
      <c r="C22" s="616"/>
      <c r="D22" s="617" t="s">
        <v>1301</v>
      </c>
      <c r="E22" s="619"/>
      <c r="F22" s="619"/>
      <c r="G22" s="619"/>
      <c r="H22" s="619"/>
      <c r="I22" s="619"/>
      <c r="J22" s="1152"/>
      <c r="K22" s="29"/>
      <c r="L22" s="29"/>
      <c r="M22" s="29"/>
    </row>
    <row r="23" spans="1:13" ht="11.25" customHeight="1">
      <c r="A23" s="29"/>
      <c r="B23" s="962"/>
      <c r="C23" s="614"/>
      <c r="D23" s="612" t="s">
        <v>1302</v>
      </c>
      <c r="E23" s="615"/>
      <c r="F23" s="615"/>
      <c r="G23" s="615"/>
      <c r="H23" s="615"/>
      <c r="I23" s="615"/>
      <c r="J23" s="1154"/>
      <c r="K23" s="29"/>
      <c r="L23" s="29"/>
      <c r="M23" s="29"/>
    </row>
    <row r="24" spans="1:13" ht="11.25" customHeight="1">
      <c r="A24" s="29"/>
      <c r="B24" s="32" t="s">
        <v>573</v>
      </c>
      <c r="C24" s="12"/>
      <c r="D24" s="272" t="s">
        <v>1301</v>
      </c>
      <c r="E24" s="76"/>
      <c r="F24" s="76"/>
      <c r="G24" s="76"/>
      <c r="H24" s="76"/>
      <c r="I24" s="76"/>
      <c r="J24" s="1153"/>
      <c r="K24" s="29"/>
      <c r="L24" s="29"/>
      <c r="M24" s="29"/>
    </row>
    <row r="25" spans="1:13" ht="11.25" customHeight="1">
      <c r="A25" s="29"/>
      <c r="B25" s="32"/>
      <c r="C25" s="12"/>
      <c r="D25" s="272" t="s">
        <v>1302</v>
      </c>
      <c r="E25" s="1302"/>
      <c r="F25" s="1302"/>
      <c r="G25" s="1302"/>
      <c r="H25" s="1302"/>
      <c r="I25" s="1302"/>
      <c r="J25" s="1303"/>
      <c r="K25" s="29"/>
      <c r="L25" s="29"/>
      <c r="M25" s="29"/>
    </row>
    <row r="26" spans="1:13" ht="11.25" customHeight="1">
      <c r="A26" s="29"/>
      <c r="B26" s="532"/>
      <c r="C26" s="532"/>
      <c r="D26" s="558"/>
      <c r="E26" s="29"/>
      <c r="F26" s="29"/>
      <c r="G26" s="29"/>
      <c r="H26" s="29"/>
      <c r="I26" s="29"/>
      <c r="J26" s="29"/>
      <c r="K26" s="29"/>
      <c r="L26" s="29"/>
      <c r="M26" s="29"/>
    </row>
    <row r="27" spans="1:13" ht="11.25" customHeight="1">
      <c r="A27" s="29"/>
      <c r="B27" s="12"/>
      <c r="C27" s="12"/>
      <c r="D27" s="29"/>
      <c r="E27" s="29"/>
      <c r="F27" s="29"/>
      <c r="G27" s="29"/>
      <c r="H27" s="52"/>
      <c r="I27" s="51"/>
      <c r="J27" s="6"/>
      <c r="K27" s="51"/>
      <c r="L27" s="51"/>
      <c r="M27" s="29"/>
    </row>
    <row r="28" spans="1:13" ht="11.25" customHeight="1">
      <c r="A28" s="29"/>
      <c r="B28" s="12"/>
      <c r="C28" s="12"/>
      <c r="D28" s="29"/>
      <c r="E28" s="29"/>
      <c r="F28" s="29"/>
      <c r="G28" s="29"/>
      <c r="H28" s="52"/>
      <c r="I28" s="51"/>
      <c r="J28" s="6"/>
      <c r="K28" s="51"/>
      <c r="L28" s="51"/>
      <c r="M28" s="29"/>
    </row>
    <row r="29" spans="1:13" ht="11.25" customHeight="1">
      <c r="A29" s="29"/>
      <c r="B29" s="12"/>
      <c r="C29" s="12"/>
      <c r="D29" s="29"/>
      <c r="E29" s="29"/>
      <c r="F29" s="29"/>
      <c r="G29" s="29"/>
      <c r="H29" s="23"/>
      <c r="I29" s="23"/>
      <c r="J29" s="6"/>
      <c r="K29" s="23"/>
      <c r="L29" s="23"/>
      <c r="M29" s="29"/>
    </row>
    <row r="30" spans="1:13" ht="11.25" customHeight="1">
      <c r="A30" s="29"/>
      <c r="B30" s="827" t="s">
        <v>311</v>
      </c>
      <c r="C30" s="878"/>
      <c r="D30" s="878"/>
      <c r="E30" s="1776" t="s">
        <v>317</v>
      </c>
      <c r="F30" s="1778" t="s">
        <v>319</v>
      </c>
      <c r="G30" s="1778" t="s">
        <v>321</v>
      </c>
      <c r="H30" s="1778" t="s">
        <v>323</v>
      </c>
      <c r="I30" s="1778" t="s">
        <v>328</v>
      </c>
      <c r="J30" s="1489" t="s">
        <v>335</v>
      </c>
      <c r="K30" s="23"/>
      <c r="L30" s="54"/>
      <c r="M30" s="29"/>
    </row>
    <row r="31" spans="1:13" ht="11.25" customHeight="1">
      <c r="A31" s="29"/>
      <c r="B31" s="458" t="s">
        <v>310</v>
      </c>
      <c r="C31" s="1049"/>
      <c r="D31" s="1049"/>
      <c r="E31" s="598"/>
      <c r="F31" s="533"/>
      <c r="G31" s="533"/>
      <c r="H31" s="533"/>
      <c r="I31" s="533"/>
      <c r="J31" s="564"/>
      <c r="K31" s="23"/>
      <c r="L31" s="54"/>
      <c r="M31" s="29"/>
    </row>
    <row r="32" spans="1:13" ht="11.25" customHeight="1">
      <c r="A32" s="29"/>
      <c r="B32" s="19" t="s">
        <v>1295</v>
      </c>
      <c r="C32" s="19"/>
      <c r="D32" s="29"/>
      <c r="E32" s="284" t="s">
        <v>1296</v>
      </c>
      <c r="F32" s="284" t="s">
        <v>1297</v>
      </c>
      <c r="G32" s="284" t="s">
        <v>1085</v>
      </c>
      <c r="H32" s="284" t="s">
        <v>1107</v>
      </c>
      <c r="I32" s="284" t="s">
        <v>1108</v>
      </c>
      <c r="J32" s="284" t="s">
        <v>1124</v>
      </c>
      <c r="K32" s="29"/>
      <c r="L32" s="29"/>
      <c r="M32" s="29"/>
    </row>
    <row r="33" spans="1:13" ht="11.25" customHeight="1">
      <c r="A33" s="29"/>
      <c r="B33" s="1233" t="s">
        <v>1298</v>
      </c>
      <c r="C33" s="1233"/>
      <c r="D33" s="1299" t="s">
        <v>1299</v>
      </c>
      <c r="E33" s="1218" t="s">
        <v>1112</v>
      </c>
      <c r="F33" s="1218" t="s">
        <v>1112</v>
      </c>
      <c r="G33" s="1218" t="s">
        <v>1130</v>
      </c>
      <c r="H33" s="1218" t="s">
        <v>1300</v>
      </c>
      <c r="I33" s="1218" t="s">
        <v>1117</v>
      </c>
      <c r="J33" s="1218" t="s">
        <v>637</v>
      </c>
      <c r="K33" s="29"/>
      <c r="L33" s="29"/>
      <c r="M33" s="29"/>
    </row>
    <row r="34" spans="1:13" ht="11.25" customHeight="1">
      <c r="A34" s="29"/>
      <c r="B34" s="12">
        <v>1</v>
      </c>
      <c r="C34" s="12"/>
      <c r="D34" s="272" t="s">
        <v>1301</v>
      </c>
      <c r="E34" s="79">
        <v>8.0990999999999994E-2</v>
      </c>
      <c r="F34" s="79">
        <v>2.1206320000000001</v>
      </c>
      <c r="G34" s="79">
        <v>50</v>
      </c>
      <c r="H34" s="79">
        <v>0.50511700000000004</v>
      </c>
      <c r="I34" s="79">
        <v>0.384849</v>
      </c>
      <c r="J34" s="79">
        <v>8.7000000000000001E-5</v>
      </c>
      <c r="K34" s="29"/>
      <c r="L34" s="29"/>
      <c r="M34" s="29"/>
    </row>
    <row r="35" spans="1:13" ht="11.25" customHeight="1">
      <c r="A35" s="29"/>
      <c r="B35" s="12"/>
      <c r="C35" s="12"/>
      <c r="D35" s="272" t="s">
        <v>1302</v>
      </c>
      <c r="E35" s="79"/>
      <c r="F35" s="79"/>
      <c r="G35" s="79">
        <v>70</v>
      </c>
      <c r="H35" s="79"/>
      <c r="I35" s="79"/>
      <c r="J35" s="79"/>
      <c r="K35" s="29"/>
      <c r="L35" s="29"/>
      <c r="M35" s="29"/>
    </row>
    <row r="36" spans="1:13" ht="11.25" customHeight="1">
      <c r="A36" s="29"/>
      <c r="B36" s="616">
        <v>2</v>
      </c>
      <c r="C36" s="616"/>
      <c r="D36" s="617" t="s">
        <v>1301</v>
      </c>
      <c r="E36" s="618"/>
      <c r="F36" s="618">
        <v>6.9999999999999999E-6</v>
      </c>
      <c r="G36" s="618">
        <v>70</v>
      </c>
      <c r="H36" s="618">
        <v>3.0000000000000001E-6</v>
      </c>
      <c r="I36" s="618">
        <v>3.0000000000000001E-6</v>
      </c>
      <c r="J36" s="1151"/>
      <c r="K36" s="29"/>
      <c r="L36" s="29"/>
      <c r="M36" s="29"/>
    </row>
    <row r="37" spans="1:13" ht="11.25" customHeight="1">
      <c r="A37" s="29"/>
      <c r="B37" s="12"/>
      <c r="C37" s="12"/>
      <c r="D37" s="272" t="s">
        <v>1302</v>
      </c>
      <c r="E37" s="79">
        <v>312.62181700000002</v>
      </c>
      <c r="F37" s="79">
        <v>180.61301399999999</v>
      </c>
      <c r="G37" s="79">
        <v>90</v>
      </c>
      <c r="H37" s="79">
        <v>402.92832399999998</v>
      </c>
      <c r="I37" s="79">
        <v>402.79355500000003</v>
      </c>
      <c r="J37" s="601">
        <v>0.74802199999999996</v>
      </c>
      <c r="K37" s="29"/>
      <c r="L37" s="29"/>
      <c r="M37" s="29"/>
    </row>
    <row r="38" spans="1:13" ht="11.25" customHeight="1">
      <c r="A38" s="29"/>
      <c r="B38" s="616">
        <v>3</v>
      </c>
      <c r="C38" s="616"/>
      <c r="D38" s="617" t="s">
        <v>1301</v>
      </c>
      <c r="E38" s="618">
        <v>0.20339699999999999</v>
      </c>
      <c r="F38" s="618">
        <v>0.2</v>
      </c>
      <c r="G38" s="618">
        <v>114.99999999999999</v>
      </c>
      <c r="H38" s="618">
        <v>0.243397</v>
      </c>
      <c r="I38" s="618">
        <v>0.185444</v>
      </c>
      <c r="J38" s="1151">
        <v>2.1540000000000001E-3</v>
      </c>
      <c r="K38" s="29"/>
      <c r="L38" s="29"/>
      <c r="M38" s="29"/>
    </row>
    <row r="39" spans="1:13" ht="11.25" customHeight="1">
      <c r="A39" s="29"/>
      <c r="B39" s="12"/>
      <c r="C39" s="12"/>
      <c r="D39" s="272" t="s">
        <v>1302</v>
      </c>
      <c r="E39" s="79">
        <v>0.264044</v>
      </c>
      <c r="F39" s="79"/>
      <c r="G39" s="79">
        <v>114.99999999999999</v>
      </c>
      <c r="H39" s="79">
        <v>0.264044</v>
      </c>
      <c r="I39" s="79">
        <v>0.20117499999999999</v>
      </c>
      <c r="J39" s="601">
        <v>1.5590000000000001E-3</v>
      </c>
      <c r="K39" s="29"/>
      <c r="L39" s="29"/>
      <c r="M39" s="29"/>
    </row>
    <row r="40" spans="1:13" ht="11.25" customHeight="1">
      <c r="A40" s="29"/>
      <c r="B40" s="616">
        <v>4</v>
      </c>
      <c r="C40" s="616"/>
      <c r="D40" s="617" t="s">
        <v>1301</v>
      </c>
      <c r="E40" s="619"/>
      <c r="F40" s="619"/>
      <c r="G40" s="619">
        <v>250</v>
      </c>
      <c r="H40" s="619"/>
      <c r="I40" s="619"/>
      <c r="J40" s="1152"/>
      <c r="K40" s="29"/>
      <c r="L40" s="29"/>
      <c r="M40" s="29"/>
    </row>
    <row r="41" spans="1:13" ht="11.25" customHeight="1">
      <c r="A41" s="29"/>
      <c r="B41" s="12"/>
      <c r="C41" s="12"/>
      <c r="D41" s="272" t="s">
        <v>1302</v>
      </c>
      <c r="E41" s="76"/>
      <c r="F41" s="76"/>
      <c r="G41" s="76">
        <v>250</v>
      </c>
      <c r="H41" s="76"/>
      <c r="I41" s="76"/>
      <c r="J41" s="1153"/>
      <c r="K41" s="29"/>
      <c r="L41" s="29"/>
      <c r="M41" s="29"/>
    </row>
    <row r="42" spans="1:13" ht="11.25" customHeight="1">
      <c r="A42" s="29"/>
      <c r="B42" s="620">
        <v>5</v>
      </c>
      <c r="C42" s="616"/>
      <c r="D42" s="617" t="s">
        <v>1301</v>
      </c>
      <c r="E42" s="619"/>
      <c r="F42" s="619"/>
      <c r="G42" s="619"/>
      <c r="H42" s="619"/>
      <c r="I42" s="619"/>
      <c r="J42" s="1152"/>
      <c r="K42" s="29"/>
      <c r="L42" s="29"/>
      <c r="M42" s="29"/>
    </row>
    <row r="43" spans="1:13" ht="11.25" customHeight="1">
      <c r="A43" s="29"/>
      <c r="B43" s="613"/>
      <c r="C43" s="614"/>
      <c r="D43" s="612" t="s">
        <v>1302</v>
      </c>
      <c r="E43" s="615"/>
      <c r="F43" s="615"/>
      <c r="G43" s="615"/>
      <c r="H43" s="615"/>
      <c r="I43" s="615"/>
      <c r="J43" s="1154"/>
      <c r="K43" s="29"/>
      <c r="L43" s="29"/>
      <c r="M43" s="29"/>
    </row>
    <row r="44" spans="1:13" ht="11.25" customHeight="1">
      <c r="A44" s="29"/>
      <c r="B44" s="32" t="s">
        <v>573</v>
      </c>
      <c r="C44" s="12"/>
      <c r="D44" s="272" t="s">
        <v>1301</v>
      </c>
      <c r="E44" s="76">
        <v>0.28438799999999997</v>
      </c>
      <c r="F44" s="76">
        <v>2.3206389999999999</v>
      </c>
      <c r="G44" s="76"/>
      <c r="H44" s="76">
        <v>0.74851699999999999</v>
      </c>
      <c r="I44" s="76">
        <v>0.57029600000000003</v>
      </c>
      <c r="J44" s="1153">
        <v>2.2409999999999999E-3</v>
      </c>
      <c r="K44" s="29"/>
      <c r="L44" s="29"/>
      <c r="M44" s="29"/>
    </row>
    <row r="45" spans="1:13" ht="11.25" customHeight="1">
      <c r="A45" s="29"/>
      <c r="B45" s="12"/>
      <c r="C45" s="12"/>
      <c r="D45" s="272" t="s">
        <v>1302</v>
      </c>
      <c r="E45" s="1302">
        <v>312.88586099999998</v>
      </c>
      <c r="F45" s="1302">
        <v>180.61301399999999</v>
      </c>
      <c r="G45" s="1302"/>
      <c r="H45" s="1302">
        <v>403.19236799999999</v>
      </c>
      <c r="I45" s="1302">
        <v>402.99473</v>
      </c>
      <c r="J45" s="1303">
        <v>0.74958100000000005</v>
      </c>
      <c r="K45" s="29"/>
      <c r="L45" s="29"/>
      <c r="M45" s="29"/>
    </row>
    <row r="46" spans="1:13" ht="11.25" customHeight="1">
      <c r="A46" s="29"/>
      <c r="B46" s="532"/>
      <c r="C46" s="532"/>
      <c r="D46" s="558"/>
      <c r="E46" s="29"/>
      <c r="F46" s="29"/>
      <c r="G46" s="29"/>
      <c r="H46" s="29"/>
      <c r="I46" s="29"/>
      <c r="J46" s="29"/>
      <c r="K46" s="29"/>
      <c r="L46" s="29"/>
      <c r="M46" s="29"/>
    </row>
    <row r="47" spans="1:13" ht="11.25" customHeight="1">
      <c r="A47" s="29"/>
      <c r="B47" s="19"/>
      <c r="C47" s="19"/>
      <c r="D47" s="29"/>
      <c r="E47" s="29"/>
      <c r="F47" s="29"/>
      <c r="G47" s="29"/>
      <c r="H47" s="29"/>
      <c r="I47" s="29"/>
      <c r="J47" s="29"/>
      <c r="K47" s="29"/>
      <c r="L47" s="29"/>
      <c r="M47" s="29"/>
    </row>
    <row r="48" spans="1:13">
      <c r="A48" s="29"/>
      <c r="B48" s="19"/>
      <c r="C48" s="19"/>
      <c r="D48" s="29"/>
      <c r="E48" s="29"/>
      <c r="F48" s="29"/>
      <c r="G48" s="29"/>
      <c r="H48" s="29"/>
      <c r="I48" s="29"/>
      <c r="J48" s="29"/>
      <c r="K48" s="29"/>
      <c r="L48" s="29"/>
      <c r="M48" s="29" t="s">
        <v>32</v>
      </c>
    </row>
  </sheetData>
  <mergeCells count="2">
    <mergeCell ref="B3:J3"/>
    <mergeCell ref="B7:J7"/>
  </mergeCells>
  <hyperlinks>
    <hyperlink ref="B3" location="Contents!A1" display="Back to index page" xr:uid="{28F7AFED-1073-4315-ABF1-FCD8EE763DA8}"/>
  </hyperlinks>
  <pageMargins left="0.23622047244094491" right="0.23622047244094491" top="0.74803149606299213" bottom="0.74803149606299213" header="0.31496062992125984" footer="0.31496062992125984"/>
  <pageSetup paperSize="9" scale="62"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41"/>
  <dimension ref="A1:R74"/>
  <sheetViews>
    <sheetView showGridLines="0" showRowColHeaders="0" zoomScaleNormal="100" workbookViewId="0"/>
  </sheetViews>
  <sheetFormatPr baseColWidth="10" defaultColWidth="11.42578125" defaultRowHeight="11.25"/>
  <cols>
    <col min="1" max="1" width="2.7109375" style="19" customWidth="1"/>
    <col min="2" max="2" width="4.85546875" style="29" customWidth="1"/>
    <col min="3" max="3" width="40.85546875" style="29" customWidth="1"/>
    <col min="4" max="11" width="14.85546875" style="29" customWidth="1"/>
    <col min="12" max="13" width="12" style="29" bestFit="1" customWidth="1"/>
    <col min="14" max="14" width="12.28515625" style="29" bestFit="1" customWidth="1"/>
    <col min="15" max="16" width="12" style="29" bestFit="1" customWidth="1"/>
    <col min="17" max="16384" width="11.42578125" style="29"/>
  </cols>
  <sheetData>
    <row r="1" spans="1:11" s="10" customFormat="1" ht="11.25" customHeight="1">
      <c r="A1" s="7"/>
      <c r="B1" s="7"/>
      <c r="C1" s="7"/>
      <c r="D1" s="8"/>
      <c r="E1" s="8"/>
      <c r="F1" s="8"/>
      <c r="G1" s="8"/>
      <c r="H1" s="8"/>
      <c r="I1" s="8"/>
      <c r="J1" s="8"/>
      <c r="K1" s="8"/>
    </row>
    <row r="2" spans="1:11" s="10" customFormat="1" ht="5.25" customHeight="1">
      <c r="A2" s="7"/>
      <c r="B2" s="7"/>
      <c r="C2" s="7"/>
      <c r="D2" s="8"/>
      <c r="E2" s="8"/>
      <c r="F2" s="9"/>
      <c r="G2" s="9"/>
      <c r="H2" s="9"/>
    </row>
    <row r="3" spans="1:11" s="12" customFormat="1" ht="12.75" customHeight="1">
      <c r="A3" s="11"/>
      <c r="B3" s="1909" t="s">
        <v>306</v>
      </c>
      <c r="C3" s="1909"/>
      <c r="D3" s="1909"/>
      <c r="E3" s="1909"/>
      <c r="F3" s="1909"/>
      <c r="G3" s="1909"/>
      <c r="H3" s="1909"/>
    </row>
    <row r="4" spans="1:11" s="10" customFormat="1" ht="5.25" customHeight="1">
      <c r="A4" s="7"/>
      <c r="B4" s="7"/>
      <c r="C4" s="7"/>
      <c r="D4" s="8"/>
      <c r="E4" s="8"/>
      <c r="F4" s="9"/>
      <c r="G4" s="9"/>
      <c r="H4" s="9"/>
      <c r="J4" s="7"/>
      <c r="K4" s="7"/>
    </row>
    <row r="5" spans="1:11" s="6" customFormat="1" ht="15.75" customHeight="1">
      <c r="A5" s="13"/>
      <c r="B5" s="1187" t="s">
        <v>1303</v>
      </c>
    </row>
    <row r="6" spans="1:11" s="6" customFormat="1" ht="11.25" customHeight="1">
      <c r="A6" s="13"/>
      <c r="B6" s="14"/>
    </row>
    <row r="7" spans="1:11" s="6" customFormat="1" ht="33.75" customHeight="1">
      <c r="A7" s="13"/>
      <c r="B7" s="1918" t="s">
        <v>1304</v>
      </c>
      <c r="C7" s="1918"/>
      <c r="D7" s="1918"/>
      <c r="E7" s="1918"/>
      <c r="F7" s="1918"/>
      <c r="G7" s="1918"/>
      <c r="H7" s="1918"/>
      <c r="I7" s="1918"/>
      <c r="J7" s="1918"/>
      <c r="K7" s="2044"/>
    </row>
    <row r="8" spans="1:11" s="6" customFormat="1" ht="6" customHeight="1">
      <c r="A8" s="13"/>
      <c r="B8" s="270"/>
      <c r="C8" s="270"/>
      <c r="D8" s="270"/>
      <c r="E8" s="270"/>
      <c r="F8" s="270"/>
      <c r="G8" s="270"/>
      <c r="H8" s="270"/>
      <c r="I8" s="270"/>
      <c r="J8" s="270"/>
    </row>
    <row r="9" spans="1:11" s="6" customFormat="1" ht="22.5" customHeight="1">
      <c r="A9" s="13"/>
      <c r="B9" s="2040" t="s">
        <v>1305</v>
      </c>
      <c r="C9" s="2040"/>
      <c r="D9" s="2040"/>
      <c r="E9" s="2040"/>
      <c r="F9" s="2040"/>
      <c r="G9" s="2040"/>
      <c r="H9" s="2040"/>
      <c r="I9" s="2040"/>
      <c r="J9" s="2040"/>
      <c r="K9" s="2045"/>
    </row>
    <row r="10" spans="1:11" s="6" customFormat="1" ht="6" customHeight="1">
      <c r="A10" s="13"/>
      <c r="B10" s="1098"/>
      <c r="C10" s="1098"/>
      <c r="D10" s="1098"/>
      <c r="E10" s="1098"/>
      <c r="F10" s="1098"/>
      <c r="G10" s="1098"/>
      <c r="H10" s="1098"/>
      <c r="I10" s="1098"/>
      <c r="J10" s="1098"/>
      <c r="K10" s="489"/>
    </row>
    <row r="11" spans="1:11" s="6" customFormat="1" ht="11.25" customHeight="1">
      <c r="A11" s="13"/>
      <c r="B11" s="2015" t="s">
        <v>1306</v>
      </c>
      <c r="C11" s="2015"/>
      <c r="D11" s="2015"/>
      <c r="E11" s="2015"/>
      <c r="F11" s="2015"/>
      <c r="G11" s="2015"/>
      <c r="H11" s="2015"/>
      <c r="I11" s="2015"/>
      <c r="J11" s="2015"/>
      <c r="K11"/>
    </row>
    <row r="12" spans="1:11" s="6" customFormat="1" ht="11.25" customHeight="1">
      <c r="A12" s="13"/>
      <c r="B12" s="215"/>
      <c r="C12" s="215"/>
      <c r="D12" s="215"/>
      <c r="E12" s="215"/>
      <c r="F12" s="215"/>
      <c r="G12" s="215"/>
      <c r="H12" s="215"/>
      <c r="I12" s="215"/>
      <c r="J12" s="215"/>
      <c r="K12"/>
    </row>
    <row r="13" spans="1:11" s="6" customFormat="1" ht="11.25" customHeight="1">
      <c r="A13" s="13"/>
      <c r="B13" s="270"/>
      <c r="C13" s="270"/>
      <c r="D13" s="270"/>
      <c r="E13" s="270"/>
      <c r="F13" s="270"/>
      <c r="G13" s="270"/>
      <c r="H13" s="270"/>
      <c r="I13" s="270"/>
      <c r="J13" s="270"/>
    </row>
    <row r="14" spans="1:11" ht="11.25" customHeight="1">
      <c r="A14" s="16"/>
      <c r="B14" s="2043" t="s">
        <v>26</v>
      </c>
      <c r="C14" s="2043"/>
      <c r="D14" s="1778" t="s">
        <v>317</v>
      </c>
      <c r="E14" s="1778" t="s">
        <v>319</v>
      </c>
      <c r="F14" s="1778" t="s">
        <v>321</v>
      </c>
      <c r="G14" s="1778" t="s">
        <v>323</v>
      </c>
      <c r="H14" s="1778" t="s">
        <v>328</v>
      </c>
      <c r="I14" s="1778" t="s">
        <v>335</v>
      </c>
      <c r="J14" s="1778" t="s">
        <v>337</v>
      </c>
      <c r="K14" s="1778" t="s">
        <v>342</v>
      </c>
    </row>
    <row r="15" spans="1:11" ht="11.25" customHeight="1">
      <c r="A15" s="16"/>
      <c r="B15" s="340"/>
      <c r="C15" s="340"/>
      <c r="D15" s="558"/>
      <c r="E15" s="558"/>
      <c r="F15" s="533"/>
      <c r="G15" s="284" t="s">
        <v>1307</v>
      </c>
      <c r="J15" s="533"/>
      <c r="K15" s="533"/>
    </row>
    <row r="16" spans="1:11" ht="11.25" customHeight="1">
      <c r="A16" s="16"/>
      <c r="B16" s="340"/>
      <c r="C16" s="340"/>
      <c r="D16" s="284" t="s">
        <v>1308</v>
      </c>
      <c r="E16" s="284" t="s">
        <v>1309</v>
      </c>
      <c r="G16" s="284" t="s">
        <v>1310</v>
      </c>
      <c r="H16" s="284" t="s">
        <v>636</v>
      </c>
      <c r="I16" s="284" t="s">
        <v>636</v>
      </c>
      <c r="J16" s="284"/>
      <c r="K16" s="284"/>
    </row>
    <row r="17" spans="1:18" ht="11.25" customHeight="1">
      <c r="A17" s="16"/>
      <c r="B17" s="1951" t="s">
        <v>310</v>
      </c>
      <c r="C17" s="1951"/>
      <c r="D17" s="284" t="s">
        <v>1311</v>
      </c>
      <c r="E17" s="1304" t="s">
        <v>1312</v>
      </c>
      <c r="F17" s="284" t="s">
        <v>1313</v>
      </c>
      <c r="G17" s="1304" t="s">
        <v>1314</v>
      </c>
      <c r="H17" s="284" t="s">
        <v>1315</v>
      </c>
      <c r="I17" s="284" t="s">
        <v>1316</v>
      </c>
      <c r="J17" s="1304" t="s">
        <v>636</v>
      </c>
      <c r="K17" s="1304" t="s">
        <v>539</v>
      </c>
    </row>
    <row r="18" spans="1:18" ht="11.25" customHeight="1">
      <c r="A18" s="12"/>
      <c r="B18" s="398" t="s">
        <v>1317</v>
      </c>
      <c r="C18" s="399" t="s">
        <v>1318</v>
      </c>
      <c r="D18" s="559">
        <v>47.962416309626001</v>
      </c>
      <c r="E18" s="520">
        <v>136.56388091045699</v>
      </c>
      <c r="F18" s="560"/>
      <c r="G18" s="599">
        <v>1.4</v>
      </c>
      <c r="H18" s="561">
        <v>258.336800409506</v>
      </c>
      <c r="I18" s="562">
        <v>258.336800409506</v>
      </c>
      <c r="J18" s="562">
        <v>258.336800409506</v>
      </c>
      <c r="K18" s="562">
        <v>128.747812010909</v>
      </c>
      <c r="L18" s="3"/>
      <c r="M18" s="37"/>
    </row>
    <row r="19" spans="1:18" ht="11.25" customHeight="1">
      <c r="A19" s="12"/>
      <c r="B19" s="339" t="s">
        <v>1319</v>
      </c>
      <c r="C19" s="272" t="s">
        <v>1320</v>
      </c>
      <c r="D19" s="521">
        <v>12.827255901369</v>
      </c>
      <c r="E19" s="521">
        <v>136.85389030731599</v>
      </c>
      <c r="F19" s="87"/>
      <c r="G19" s="600">
        <v>1.4</v>
      </c>
      <c r="H19" s="79">
        <v>356.50107341366697</v>
      </c>
      <c r="I19" s="76">
        <v>204.79315813511101</v>
      </c>
      <c r="J19" s="76">
        <v>204.79315813511101</v>
      </c>
      <c r="K19" s="76">
        <v>96.182048740732498</v>
      </c>
      <c r="M19" s="37"/>
    </row>
    <row r="20" spans="1:18" ht="11.25" customHeight="1">
      <c r="A20" s="12"/>
      <c r="B20" s="339">
        <v>1</v>
      </c>
      <c r="C20" s="272" t="s">
        <v>1321</v>
      </c>
      <c r="D20" s="521">
        <v>2797.2259239999998</v>
      </c>
      <c r="E20" s="521">
        <v>3001.8923570000002</v>
      </c>
      <c r="F20" s="87"/>
      <c r="G20" s="600">
        <v>1.4</v>
      </c>
      <c r="H20" s="79">
        <v>9636.6363799999999</v>
      </c>
      <c r="I20" s="76">
        <v>8118.7655940000004</v>
      </c>
      <c r="J20" s="76">
        <v>8292.9352940000008</v>
      </c>
      <c r="K20" s="76">
        <v>3218.8126029999999</v>
      </c>
      <c r="M20" s="37"/>
    </row>
    <row r="21" spans="1:18" ht="11.25" customHeight="1">
      <c r="A21" s="12"/>
      <c r="B21" s="339">
        <v>2</v>
      </c>
      <c r="C21" s="272" t="s">
        <v>1322</v>
      </c>
      <c r="D21" s="88"/>
      <c r="E21" s="87"/>
      <c r="F21" s="79">
        <v>20220.179692999998</v>
      </c>
      <c r="G21" s="601">
        <v>1.4</v>
      </c>
      <c r="H21" s="79">
        <v>52213.645293000001</v>
      </c>
      <c r="I21" s="76">
        <v>28398.02001</v>
      </c>
      <c r="J21" s="76">
        <v>28161.064224999998</v>
      </c>
      <c r="K21" s="76">
        <v>13036.219763999999</v>
      </c>
      <c r="L21" s="1573"/>
      <c r="M21" s="824"/>
      <c r="N21" s="37"/>
    </row>
    <row r="22" spans="1:18" ht="11.25" customHeight="1">
      <c r="A22" s="12"/>
      <c r="B22" s="339" t="s">
        <v>1323</v>
      </c>
      <c r="C22" s="342" t="s">
        <v>1324</v>
      </c>
      <c r="D22" s="484"/>
      <c r="E22" s="485"/>
      <c r="F22" s="486"/>
      <c r="G22" s="485"/>
      <c r="H22" s="486"/>
      <c r="I22" s="487"/>
      <c r="J22" s="487"/>
      <c r="K22" s="487"/>
      <c r="L22" s="1071"/>
      <c r="M22" s="824"/>
      <c r="N22" s="824"/>
      <c r="P22" s="824"/>
      <c r="Q22" s="824"/>
      <c r="R22" s="824"/>
    </row>
    <row r="23" spans="1:18" ht="11.25" customHeight="1">
      <c r="A23" s="12"/>
      <c r="B23" s="339" t="s">
        <v>1325</v>
      </c>
      <c r="C23" s="342" t="s">
        <v>1326</v>
      </c>
      <c r="D23" s="484"/>
      <c r="E23" s="485"/>
      <c r="F23" s="486">
        <v>20220.179692999998</v>
      </c>
      <c r="G23" s="485"/>
      <c r="H23" s="486">
        <v>52213.645293000001</v>
      </c>
      <c r="I23" s="487">
        <v>28398.02001</v>
      </c>
      <c r="J23" s="487">
        <v>28161.064224999998</v>
      </c>
      <c r="K23" s="487">
        <v>13036.219763999999</v>
      </c>
      <c r="L23" s="37"/>
      <c r="N23" s="824"/>
      <c r="O23" s="824"/>
      <c r="P23" s="824"/>
      <c r="Q23" s="824"/>
      <c r="R23" s="824"/>
    </row>
    <row r="24" spans="1:18" ht="11.25" customHeight="1">
      <c r="A24" s="12"/>
      <c r="B24" s="157" t="s">
        <v>1327</v>
      </c>
      <c r="C24" s="342" t="s">
        <v>1328</v>
      </c>
      <c r="D24" s="484"/>
      <c r="E24" s="485"/>
      <c r="F24" s="486"/>
      <c r="G24" s="485"/>
      <c r="H24" s="486"/>
      <c r="I24" s="487"/>
      <c r="J24" s="487"/>
      <c r="K24" s="487"/>
      <c r="P24" s="824"/>
      <c r="Q24" s="824"/>
      <c r="R24" s="824"/>
    </row>
    <row r="25" spans="1:18" ht="11.25" customHeight="1">
      <c r="A25" s="12"/>
      <c r="B25" s="157">
        <v>3</v>
      </c>
      <c r="C25" s="272" t="s">
        <v>1329</v>
      </c>
      <c r="D25" s="88"/>
      <c r="E25" s="87"/>
      <c r="F25" s="87"/>
      <c r="G25" s="87"/>
      <c r="H25" s="79"/>
      <c r="I25" s="76"/>
      <c r="J25" s="76"/>
      <c r="K25" s="76"/>
      <c r="P25" s="824"/>
      <c r="Q25" s="824"/>
      <c r="R25" s="824"/>
    </row>
    <row r="26" spans="1:18" ht="11.25" customHeight="1">
      <c r="A26" s="12"/>
      <c r="B26" s="339">
        <v>4</v>
      </c>
      <c r="C26" s="272" t="s">
        <v>1330</v>
      </c>
      <c r="D26" s="88"/>
      <c r="E26" s="87"/>
      <c r="F26" s="87"/>
      <c r="G26" s="87"/>
      <c r="H26" s="79">
        <v>358765.10478499997</v>
      </c>
      <c r="I26" s="76">
        <v>14567.676310000001</v>
      </c>
      <c r="J26" s="76">
        <v>14567.676310000001</v>
      </c>
      <c r="K26" s="76">
        <v>5202.5430319999996</v>
      </c>
      <c r="L26" s="824"/>
      <c r="N26" s="824"/>
      <c r="P26" s="824"/>
      <c r="Q26" s="824"/>
      <c r="R26" s="824"/>
    </row>
    <row r="27" spans="1:18" ht="11.25" customHeight="1">
      <c r="A27" s="12"/>
      <c r="B27" s="339">
        <v>5</v>
      </c>
      <c r="C27" s="272" t="s">
        <v>1331</v>
      </c>
      <c r="D27" s="218"/>
      <c r="E27" s="219"/>
      <c r="F27" s="219"/>
      <c r="G27" s="219"/>
      <c r="H27" s="317"/>
      <c r="I27" s="90"/>
      <c r="J27" s="90"/>
      <c r="K27" s="90"/>
    </row>
    <row r="28" spans="1:18" ht="11.25" customHeight="1">
      <c r="A28" s="12"/>
      <c r="B28" s="879">
        <v>6</v>
      </c>
      <c r="C28" s="880" t="s">
        <v>573</v>
      </c>
      <c r="D28" s="881"/>
      <c r="E28" s="882"/>
      <c r="F28" s="882"/>
      <c r="G28" s="882"/>
      <c r="H28" s="883">
        <v>421230.224331823</v>
      </c>
      <c r="I28" s="883">
        <v>51547.591872544603</v>
      </c>
      <c r="J28" s="884">
        <v>51484.805787544603</v>
      </c>
      <c r="K28" s="883">
        <v>21682.505259751601</v>
      </c>
      <c r="L28" s="37"/>
      <c r="N28" s="824"/>
    </row>
    <row r="29" spans="1:18" ht="11.25" customHeight="1">
      <c r="A29" s="12"/>
      <c r="N29" s="223"/>
    </row>
    <row r="30" spans="1:18" ht="11.25" customHeight="1">
      <c r="A30" s="12"/>
      <c r="G30" s="3"/>
      <c r="H30" s="3"/>
      <c r="I30" s="3"/>
      <c r="J30" s="584"/>
      <c r="N30" s="37"/>
    </row>
    <row r="31" spans="1:18" ht="11.25" customHeight="1">
      <c r="A31" s="12"/>
      <c r="B31" s="2043" t="s">
        <v>311</v>
      </c>
      <c r="C31" s="2043"/>
      <c r="D31" s="1778" t="s">
        <v>317</v>
      </c>
      <c r="E31" s="1778" t="s">
        <v>319</v>
      </c>
      <c r="F31" s="1778" t="s">
        <v>321</v>
      </c>
      <c r="G31" s="1778" t="s">
        <v>323</v>
      </c>
      <c r="H31" s="1778" t="s">
        <v>328</v>
      </c>
      <c r="I31" s="1778" t="s">
        <v>335</v>
      </c>
      <c r="J31" s="1778" t="s">
        <v>337</v>
      </c>
      <c r="K31" s="1778" t="s">
        <v>342</v>
      </c>
      <c r="L31" s="47"/>
    </row>
    <row r="32" spans="1:18" s="35" customFormat="1" ht="11.25" customHeight="1">
      <c r="A32" s="19"/>
      <c r="B32" s="411"/>
      <c r="C32" s="411"/>
      <c r="D32" s="1117"/>
      <c r="E32" s="1117"/>
      <c r="F32" s="928"/>
      <c r="G32" s="281" t="s">
        <v>1307</v>
      </c>
      <c r="J32" s="928"/>
      <c r="K32" s="928"/>
      <c r="L32" s="1118"/>
      <c r="M32" s="489"/>
      <c r="N32" s="489"/>
      <c r="O32" s="489"/>
      <c r="P32" s="489"/>
    </row>
    <row r="33" spans="1:16" s="35" customFormat="1" ht="11.25" customHeight="1">
      <c r="A33" s="19"/>
      <c r="B33" s="411"/>
      <c r="C33" s="411"/>
      <c r="D33" s="281" t="s">
        <v>1308</v>
      </c>
      <c r="E33" s="281" t="s">
        <v>1309</v>
      </c>
      <c r="G33" s="281" t="s">
        <v>1310</v>
      </c>
      <c r="H33" s="281" t="s">
        <v>636</v>
      </c>
      <c r="I33" s="281" t="s">
        <v>636</v>
      </c>
      <c r="J33" s="281"/>
      <c r="K33" s="281"/>
      <c r="L33" s="1115"/>
      <c r="M33" s="489"/>
      <c r="N33" s="1116"/>
      <c r="O33" s="489"/>
      <c r="P33" s="489"/>
    </row>
    <row r="34" spans="1:16" s="35" customFormat="1" ht="11.25" customHeight="1">
      <c r="A34" s="19"/>
      <c r="B34" s="1955" t="s">
        <v>310</v>
      </c>
      <c r="C34" s="1955"/>
      <c r="D34" s="281" t="s">
        <v>1311</v>
      </c>
      <c r="E34" s="1282" t="s">
        <v>1312</v>
      </c>
      <c r="F34" s="281" t="s">
        <v>1313</v>
      </c>
      <c r="G34" s="1282" t="s">
        <v>1314</v>
      </c>
      <c r="H34" s="281" t="s">
        <v>1315</v>
      </c>
      <c r="I34" s="281" t="s">
        <v>1316</v>
      </c>
      <c r="J34" s="1282" t="s">
        <v>636</v>
      </c>
      <c r="K34" s="1282" t="s">
        <v>539</v>
      </c>
      <c r="L34" s="489"/>
      <c r="M34" s="489"/>
      <c r="N34" s="473"/>
      <c r="O34" s="489"/>
      <c r="P34" s="489"/>
    </row>
    <row r="35" spans="1:16" ht="10.9" customHeight="1">
      <c r="A35" s="12"/>
      <c r="B35" s="398" t="s">
        <v>1317</v>
      </c>
      <c r="C35" s="399" t="s">
        <v>1318</v>
      </c>
      <c r="D35" s="559">
        <v>34.750743344196003</v>
      </c>
      <c r="E35" s="520">
        <v>87.019756480799998</v>
      </c>
      <c r="F35" s="560"/>
      <c r="G35" s="599">
        <v>1.4</v>
      </c>
      <c r="H35" s="561">
        <v>170.444012152656</v>
      </c>
      <c r="I35" s="562">
        <v>135.69326880846</v>
      </c>
      <c r="J35" s="562">
        <v>135.69326880846</v>
      </c>
      <c r="K35" s="562">
        <v>67.423763924648</v>
      </c>
      <c r="L35" s="6"/>
      <c r="M35" s="6"/>
      <c r="N35" s="44"/>
      <c r="O35" s="6"/>
      <c r="P35" s="6"/>
    </row>
    <row r="36" spans="1:16" ht="10.9" customHeight="1">
      <c r="A36" s="12"/>
      <c r="B36" s="339" t="s">
        <v>1319</v>
      </c>
      <c r="C36" s="272" t="s">
        <v>1320</v>
      </c>
      <c r="D36" s="521">
        <v>142.454561195791</v>
      </c>
      <c r="E36" s="521">
        <v>173.62915585791399</v>
      </c>
      <c r="F36" s="87"/>
      <c r="G36" s="600">
        <v>1.4</v>
      </c>
      <c r="H36" s="79">
        <v>586.66039331924605</v>
      </c>
      <c r="I36" s="76">
        <v>436.472064875934</v>
      </c>
      <c r="J36" s="76">
        <v>436.472064875934</v>
      </c>
      <c r="K36" s="76">
        <v>310.27986880462697</v>
      </c>
      <c r="L36" s="6"/>
      <c r="M36" s="6"/>
      <c r="N36" s="224"/>
      <c r="O36" s="6"/>
      <c r="P36" s="6"/>
    </row>
    <row r="37" spans="1:16" ht="10.9" customHeight="1">
      <c r="A37" s="12"/>
      <c r="B37" s="339">
        <v>1</v>
      </c>
      <c r="C37" s="272" t="s">
        <v>1321</v>
      </c>
      <c r="D37" s="521">
        <v>5760.5137279999999</v>
      </c>
      <c r="E37" s="521">
        <v>4423.9519129999999</v>
      </c>
      <c r="F37" s="87"/>
      <c r="G37" s="600">
        <v>1.4</v>
      </c>
      <c r="H37" s="79">
        <v>16506.027275</v>
      </c>
      <c r="I37" s="76">
        <v>14258.251897</v>
      </c>
      <c r="J37" s="76">
        <v>14349.663209</v>
      </c>
      <c r="K37" s="76">
        <v>4140.946038</v>
      </c>
      <c r="L37" s="6"/>
      <c r="M37" s="6"/>
      <c r="N37" s="44"/>
      <c r="O37" s="6"/>
      <c r="P37" s="6"/>
    </row>
    <row r="38" spans="1:16" ht="10.9" customHeight="1">
      <c r="A38" s="12"/>
      <c r="B38" s="339">
        <v>2</v>
      </c>
      <c r="C38" s="272" t="s">
        <v>1322</v>
      </c>
      <c r="D38" s="88"/>
      <c r="E38" s="87"/>
      <c r="F38" s="79">
        <v>22509.237944</v>
      </c>
      <c r="G38" s="601">
        <v>1.4</v>
      </c>
      <c r="H38" s="79">
        <v>71604.898440000004</v>
      </c>
      <c r="I38" s="76">
        <v>31512.933120999998</v>
      </c>
      <c r="J38" s="76">
        <v>31378.503223</v>
      </c>
      <c r="K38" s="76">
        <v>13133.984551</v>
      </c>
      <c r="L38" s="6"/>
      <c r="M38" s="6"/>
      <c r="N38" s="224"/>
      <c r="O38" s="6"/>
      <c r="P38" s="6"/>
    </row>
    <row r="39" spans="1:16" ht="10.9" customHeight="1">
      <c r="A39" s="12"/>
      <c r="B39" s="339" t="s">
        <v>1323</v>
      </c>
      <c r="C39" s="342" t="s">
        <v>1324</v>
      </c>
      <c r="D39" s="484"/>
      <c r="E39" s="485"/>
      <c r="F39" s="486"/>
      <c r="G39" s="485"/>
      <c r="H39" s="486"/>
      <c r="I39" s="487"/>
      <c r="J39" s="487"/>
      <c r="K39" s="487"/>
      <c r="L39" s="6"/>
      <c r="M39" s="6"/>
      <c r="N39" s="6"/>
      <c r="O39" s="6"/>
      <c r="P39" s="6"/>
    </row>
    <row r="40" spans="1:16" ht="10.9" customHeight="1">
      <c r="A40" s="12"/>
      <c r="B40" s="339" t="s">
        <v>1325</v>
      </c>
      <c r="C40" s="342" t="s">
        <v>1326</v>
      </c>
      <c r="D40" s="484"/>
      <c r="E40" s="485"/>
      <c r="F40" s="486">
        <v>22509.237944</v>
      </c>
      <c r="G40" s="485"/>
      <c r="H40" s="486">
        <v>71604.898440000004</v>
      </c>
      <c r="I40" s="487">
        <v>31512.933120999998</v>
      </c>
      <c r="J40" s="487">
        <v>31378.503223</v>
      </c>
      <c r="K40" s="487">
        <v>13133.984551</v>
      </c>
    </row>
    <row r="41" spans="1:16" ht="10.9" customHeight="1">
      <c r="A41" s="12"/>
      <c r="B41" s="157" t="s">
        <v>1327</v>
      </c>
      <c r="C41" s="342" t="s">
        <v>1328</v>
      </c>
      <c r="D41" s="484"/>
      <c r="E41" s="485"/>
      <c r="F41" s="486"/>
      <c r="G41" s="485"/>
      <c r="H41" s="486"/>
      <c r="I41" s="487"/>
      <c r="J41" s="487"/>
      <c r="K41" s="487"/>
    </row>
    <row r="42" spans="1:16" ht="10.9" customHeight="1">
      <c r="A42" s="12"/>
      <c r="B42" s="157">
        <v>3</v>
      </c>
      <c r="C42" s="272" t="s">
        <v>1329</v>
      </c>
      <c r="D42" s="88"/>
      <c r="E42" s="87"/>
      <c r="F42" s="87"/>
      <c r="G42" s="87"/>
      <c r="H42" s="79"/>
      <c r="I42" s="76"/>
      <c r="J42" s="76"/>
      <c r="K42" s="76"/>
    </row>
    <row r="43" spans="1:16" ht="10.9" customHeight="1">
      <c r="A43" s="12"/>
      <c r="B43" s="339">
        <v>4</v>
      </c>
      <c r="C43" s="272" t="s">
        <v>1330</v>
      </c>
      <c r="D43" s="88"/>
      <c r="E43" s="87"/>
      <c r="F43" s="87"/>
      <c r="G43" s="87"/>
      <c r="H43" s="79">
        <v>294937.07520199998</v>
      </c>
      <c r="I43" s="76">
        <v>13805.614009999999</v>
      </c>
      <c r="J43" s="76">
        <v>13805.614009999999</v>
      </c>
      <c r="K43" s="76">
        <v>4883.4105589999999</v>
      </c>
    </row>
    <row r="44" spans="1:16" ht="10.9" customHeight="1">
      <c r="A44" s="12"/>
      <c r="B44" s="339">
        <v>5</v>
      </c>
      <c r="C44" s="272" t="s">
        <v>1331</v>
      </c>
      <c r="D44" s="218"/>
      <c r="E44" s="219"/>
      <c r="F44" s="219"/>
      <c r="G44" s="219"/>
      <c r="H44" s="317"/>
      <c r="I44" s="90"/>
      <c r="J44" s="90"/>
      <c r="K44" s="90"/>
    </row>
    <row r="45" spans="1:16" ht="10.9" customHeight="1">
      <c r="A45" s="12"/>
      <c r="B45" s="879">
        <v>6</v>
      </c>
      <c r="C45" s="880" t="s">
        <v>573</v>
      </c>
      <c r="D45" s="881"/>
      <c r="E45" s="882"/>
      <c r="F45" s="882"/>
      <c r="G45" s="882"/>
      <c r="H45" s="883">
        <v>383805.10532247199</v>
      </c>
      <c r="I45" s="883">
        <v>60148.964361684397</v>
      </c>
      <c r="J45" s="884">
        <v>60105.945775684399</v>
      </c>
      <c r="K45" s="884">
        <v>22536.044780729299</v>
      </c>
    </row>
    <row r="46" spans="1:16" ht="11.25" customHeight="1">
      <c r="A46" s="12"/>
    </row>
    <row r="47" spans="1:16" ht="11.25" customHeight="1">
      <c r="A47" s="12"/>
    </row>
    <row r="48" spans="1:16" ht="11.25" customHeight="1"/>
    <row r="49" spans="1:11" ht="11.25" customHeight="1"/>
    <row r="50" spans="1:11" ht="11.25" customHeight="1"/>
    <row r="51" spans="1:11" ht="11.25" customHeight="1"/>
    <row r="52" spans="1:11" ht="11.25" customHeight="1"/>
    <row r="53" spans="1:11" ht="11.25" customHeight="1"/>
    <row r="54" spans="1:11" ht="11.25" customHeight="1">
      <c r="A54" s="21"/>
    </row>
    <row r="55" spans="1:11" ht="11.25" customHeight="1">
      <c r="A55" s="21"/>
    </row>
    <row r="56" spans="1:11" ht="11.25" customHeight="1">
      <c r="A56" s="22"/>
    </row>
    <row r="57" spans="1:11" ht="11.25" customHeight="1">
      <c r="A57" s="12"/>
    </row>
    <row r="58" spans="1:11" ht="11.25" customHeight="1">
      <c r="A58" s="12"/>
    </row>
    <row r="59" spans="1:11" ht="11.25" customHeight="1">
      <c r="A59" s="12"/>
      <c r="D59" s="37"/>
      <c r="E59" s="37"/>
      <c r="F59" s="37"/>
      <c r="G59" s="37"/>
      <c r="H59" s="37"/>
      <c r="I59" s="37"/>
      <c r="J59" s="37"/>
      <c r="K59" s="37"/>
    </row>
    <row r="60" spans="1:11" ht="11.25" customHeight="1">
      <c r="A60" s="12"/>
      <c r="D60" s="37"/>
      <c r="E60" s="37"/>
      <c r="F60" s="37"/>
      <c r="G60" s="37"/>
      <c r="H60" s="37"/>
      <c r="I60" s="37"/>
      <c r="J60" s="37"/>
      <c r="K60" s="37"/>
    </row>
    <row r="61" spans="1:11" ht="11.25" customHeight="1">
      <c r="A61" s="12"/>
      <c r="D61" s="37"/>
      <c r="E61" s="37"/>
      <c r="F61" s="37"/>
      <c r="G61" s="37"/>
      <c r="H61" s="37"/>
      <c r="I61" s="37"/>
      <c r="J61" s="37"/>
      <c r="K61" s="37"/>
    </row>
    <row r="62" spans="1:11" ht="11.25" customHeight="1">
      <c r="A62" s="12"/>
      <c r="D62" s="37"/>
      <c r="E62" s="37"/>
      <c r="F62" s="37"/>
      <c r="G62" s="37"/>
      <c r="H62" s="37"/>
      <c r="I62" s="37"/>
      <c r="J62" s="37"/>
      <c r="K62" s="37"/>
    </row>
    <row r="63" spans="1:11" ht="11.25" customHeight="1">
      <c r="A63" s="12"/>
      <c r="D63" s="37"/>
      <c r="E63" s="37"/>
      <c r="F63" s="37"/>
      <c r="G63" s="37"/>
      <c r="H63" s="37"/>
      <c r="I63" s="37"/>
      <c r="J63" s="37"/>
      <c r="K63" s="37"/>
    </row>
    <row r="64" spans="1:11" ht="11.25" customHeight="1">
      <c r="A64" s="12"/>
      <c r="D64" s="37"/>
      <c r="E64" s="37"/>
      <c r="F64" s="37"/>
      <c r="G64" s="37"/>
      <c r="H64" s="37"/>
      <c r="I64" s="37"/>
      <c r="J64" s="37"/>
      <c r="K64" s="37"/>
    </row>
    <row r="65" spans="1:11" ht="11.25" customHeight="1">
      <c r="A65" s="24"/>
      <c r="D65" s="37"/>
      <c r="E65" s="37"/>
      <c r="F65" s="37"/>
      <c r="G65" s="37"/>
      <c r="H65" s="37"/>
      <c r="I65" s="37"/>
      <c r="J65" s="37"/>
      <c r="K65" s="37"/>
    </row>
    <row r="66" spans="1:11" ht="11.25" customHeight="1">
      <c r="A66" s="24"/>
      <c r="D66" s="37"/>
      <c r="E66" s="37"/>
      <c r="F66" s="37"/>
      <c r="G66" s="37"/>
      <c r="H66" s="37"/>
      <c r="I66" s="37"/>
      <c r="J66" s="37"/>
      <c r="K66" s="37"/>
    </row>
    <row r="67" spans="1:11" ht="11.25" customHeight="1">
      <c r="A67" s="24"/>
      <c r="D67" s="37"/>
      <c r="E67" s="37"/>
      <c r="F67" s="37"/>
      <c r="G67" s="37"/>
      <c r="H67" s="37"/>
      <c r="I67" s="37"/>
      <c r="J67" s="37"/>
      <c r="K67" s="37"/>
    </row>
    <row r="68" spans="1:11" ht="11.25" customHeight="1">
      <c r="A68" s="24"/>
      <c r="D68" s="37"/>
      <c r="E68" s="37"/>
      <c r="F68" s="37"/>
      <c r="G68" s="37"/>
      <c r="H68" s="37"/>
      <c r="I68" s="37"/>
      <c r="J68" s="37"/>
      <c r="K68" s="37"/>
    </row>
    <row r="69" spans="1:11">
      <c r="A69" s="24"/>
      <c r="D69" s="37"/>
      <c r="E69" s="37"/>
      <c r="F69" s="37"/>
      <c r="G69" s="37"/>
      <c r="H69" s="37"/>
      <c r="I69" s="37"/>
      <c r="J69" s="37"/>
      <c r="K69" s="37"/>
    </row>
    <row r="70" spans="1:11">
      <c r="A70" s="24"/>
      <c r="D70" s="37"/>
      <c r="E70" s="37"/>
      <c r="F70" s="37"/>
      <c r="G70" s="37"/>
      <c r="H70" s="37"/>
      <c r="I70" s="37"/>
      <c r="J70" s="37"/>
      <c r="K70" s="37"/>
    </row>
    <row r="71" spans="1:11">
      <c r="A71" s="24"/>
      <c r="D71" s="37"/>
      <c r="E71" s="37"/>
      <c r="F71" s="37"/>
      <c r="G71" s="37"/>
      <c r="H71" s="37"/>
      <c r="I71" s="37"/>
      <c r="J71" s="37"/>
      <c r="K71" s="37"/>
    </row>
    <row r="72" spans="1:11">
      <c r="A72" s="24"/>
      <c r="D72" s="37"/>
      <c r="E72" s="37"/>
      <c r="F72" s="37"/>
      <c r="G72" s="37"/>
      <c r="H72" s="37"/>
      <c r="I72" s="37"/>
      <c r="J72" s="37"/>
      <c r="K72" s="37"/>
    </row>
    <row r="73" spans="1:11">
      <c r="D73" s="37"/>
      <c r="E73" s="37"/>
      <c r="F73" s="37"/>
      <c r="G73" s="37"/>
      <c r="H73" s="37"/>
      <c r="I73" s="37"/>
      <c r="J73" s="37"/>
      <c r="K73" s="37"/>
    </row>
    <row r="74" spans="1:11">
      <c r="D74" s="37"/>
      <c r="E74" s="37"/>
      <c r="F74" s="37"/>
      <c r="G74" s="37"/>
      <c r="H74" s="37"/>
      <c r="I74" s="37"/>
      <c r="J74" s="37"/>
      <c r="K74" s="37"/>
    </row>
  </sheetData>
  <mergeCells count="8">
    <mergeCell ref="B34:C34"/>
    <mergeCell ref="B3:H3"/>
    <mergeCell ref="B14:C14"/>
    <mergeCell ref="B17:C17"/>
    <mergeCell ref="B31:C31"/>
    <mergeCell ref="B11:J11"/>
    <mergeCell ref="B7:K7"/>
    <mergeCell ref="B9:K9"/>
  </mergeCells>
  <hyperlinks>
    <hyperlink ref="B3" location="Contents!A1" display="Back to index page" xr:uid="{00000000-0004-0000-2200-000000000000}"/>
    <hyperlink ref="B3:H3" location="CONTENTS!A1" display="Back to contents page" xr:uid="{00000000-0004-0000-2200-000001000000}"/>
  </hyperlinks>
  <pageMargins left="0.23622047244094491" right="0.23622047244094491" top="0.74803149606299213" bottom="0.74803149606299213" header="0.31496062992125984" footer="0.31496062992125984"/>
  <pageSetup paperSize="9" scale="62"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42"/>
  <dimension ref="A1:L92"/>
  <sheetViews>
    <sheetView showGridLines="0" showRowColHeaders="0" zoomScaleNormal="100" workbookViewId="0"/>
  </sheetViews>
  <sheetFormatPr baseColWidth="10" defaultColWidth="11.42578125" defaultRowHeight="11.25"/>
  <cols>
    <col min="1" max="1" width="2.7109375" style="29" customWidth="1"/>
    <col min="2" max="2" width="4.85546875" style="19" customWidth="1"/>
    <col min="3" max="3" width="67.7109375" style="29" customWidth="1"/>
    <col min="4" max="5" width="14.28515625" style="29" customWidth="1"/>
    <col min="6" max="6" width="2.42578125" style="29" customWidth="1"/>
    <col min="7" max="8" width="14.28515625" style="29" customWidth="1"/>
    <col min="9" max="9" width="131.140625" style="29" customWidth="1"/>
    <col min="10" max="16384" width="11.42578125" style="29"/>
  </cols>
  <sheetData>
    <row r="1" spans="1:12" s="10" customFormat="1" ht="11.25" customHeight="1">
      <c r="B1" s="7"/>
      <c r="C1" s="7"/>
      <c r="D1" s="7"/>
      <c r="E1" s="8"/>
      <c r="F1" s="8"/>
      <c r="G1" s="8"/>
      <c r="H1" s="9"/>
      <c r="I1" s="9"/>
      <c r="J1" s="9"/>
    </row>
    <row r="2" spans="1:12" s="10" customFormat="1" ht="5.25" customHeight="1">
      <c r="B2" s="7"/>
      <c r="C2" s="7"/>
      <c r="D2" s="7"/>
      <c r="E2" s="8"/>
      <c r="F2" s="8"/>
      <c r="G2" s="8"/>
      <c r="H2" s="9"/>
      <c r="I2" s="9"/>
    </row>
    <row r="3" spans="1:12" s="12" customFormat="1" ht="12.75" customHeight="1">
      <c r="B3" s="1946" t="s">
        <v>306</v>
      </c>
      <c r="C3" s="1953"/>
      <c r="D3" s="1953"/>
      <c r="E3" s="1953"/>
      <c r="F3" s="1953"/>
      <c r="G3" s="1953"/>
      <c r="H3" s="1953"/>
      <c r="I3" s="1953"/>
    </row>
    <row r="4" spans="1:12" s="10" customFormat="1" ht="5.25" customHeight="1">
      <c r="B4" s="7"/>
      <c r="C4" s="7"/>
      <c r="D4" s="7"/>
      <c r="E4" s="8"/>
      <c r="F4" s="8"/>
      <c r="G4" s="8"/>
      <c r="H4" s="9"/>
      <c r="I4" s="9"/>
      <c r="K4" s="7"/>
      <c r="L4" s="7"/>
    </row>
    <row r="5" spans="1:12" s="6" customFormat="1" ht="15.75" customHeight="1">
      <c r="B5" s="1187" t="s">
        <v>1332</v>
      </c>
    </row>
    <row r="6" spans="1:12" s="6" customFormat="1" ht="11.25" customHeight="1">
      <c r="B6" s="13"/>
      <c r="C6" s="14"/>
    </row>
    <row r="7" spans="1:12" s="6" customFormat="1" ht="45" customHeight="1">
      <c r="A7" s="275"/>
      <c r="B7" s="2015" t="s">
        <v>1333</v>
      </c>
      <c r="C7" s="2015"/>
      <c r="D7" s="2015"/>
      <c r="E7" s="2015"/>
      <c r="F7" s="2015"/>
      <c r="G7" s="2015"/>
      <c r="H7" s="2015"/>
    </row>
    <row r="8" spans="1:12" s="6" customFormat="1" ht="11.25" customHeight="1">
      <c r="A8" s="275"/>
      <c r="B8" s="215"/>
      <c r="C8" s="215"/>
      <c r="D8" s="215"/>
      <c r="E8" s="215"/>
      <c r="F8" s="215"/>
      <c r="G8" s="215"/>
      <c r="H8" s="215"/>
    </row>
    <row r="9" spans="1:12" ht="11.25" customHeight="1"/>
    <row r="10" spans="1:12" ht="11.25" customHeight="1">
      <c r="B10" s="16"/>
      <c r="D10" s="284" t="s">
        <v>636</v>
      </c>
      <c r="E10" s="284" t="s">
        <v>539</v>
      </c>
      <c r="F10" s="284"/>
      <c r="G10" s="284" t="s">
        <v>636</v>
      </c>
      <c r="H10" s="284" t="s">
        <v>539</v>
      </c>
    </row>
    <row r="11" spans="1:12" ht="11.25" customHeight="1">
      <c r="B11" s="2046" t="s">
        <v>310</v>
      </c>
      <c r="C11" s="1992"/>
      <c r="D11" s="70" t="s">
        <v>26</v>
      </c>
      <c r="E11" s="70" t="s">
        <v>26</v>
      </c>
      <c r="F11" s="70"/>
      <c r="G11" s="70" t="s">
        <v>311</v>
      </c>
      <c r="H11" s="70" t="s">
        <v>311</v>
      </c>
    </row>
    <row r="12" spans="1:12" ht="11.25" customHeight="1">
      <c r="B12" s="532">
        <v>1</v>
      </c>
      <c r="C12" s="399" t="s">
        <v>1334</v>
      </c>
      <c r="D12" s="563"/>
      <c r="E12" s="563"/>
      <c r="F12" s="563"/>
      <c r="G12" s="563"/>
      <c r="H12" s="563"/>
    </row>
    <row r="13" spans="1:12" ht="11.25" customHeight="1">
      <c r="B13" s="12">
        <v>2</v>
      </c>
      <c r="C13" s="272" t="s">
        <v>1335</v>
      </c>
      <c r="D13" s="87"/>
      <c r="E13" s="79"/>
      <c r="F13" s="79"/>
      <c r="G13" s="87"/>
      <c r="H13" s="79"/>
    </row>
    <row r="14" spans="1:12" ht="11.25" customHeight="1">
      <c r="B14" s="12">
        <v>3</v>
      </c>
      <c r="C14" s="272" t="s">
        <v>1336</v>
      </c>
      <c r="D14" s="87"/>
      <c r="E14" s="79"/>
      <c r="F14" s="79"/>
      <c r="G14" s="87"/>
      <c r="H14" s="79"/>
    </row>
    <row r="15" spans="1:12" ht="11.25" customHeight="1">
      <c r="B15" s="12">
        <v>4</v>
      </c>
      <c r="C15" s="272" t="s">
        <v>1337</v>
      </c>
      <c r="D15" s="225">
        <v>16422.128778233899</v>
      </c>
      <c r="E15" s="225">
        <v>3500.18702582689</v>
      </c>
      <c r="F15" s="225"/>
      <c r="G15" s="225">
        <v>16567.986591096</v>
      </c>
      <c r="H15" s="225">
        <v>3781.3031300043999</v>
      </c>
    </row>
    <row r="16" spans="1:12" ht="11.25" customHeight="1">
      <c r="B16" s="32" t="s">
        <v>1338</v>
      </c>
      <c r="C16" s="272" t="s">
        <v>1339</v>
      </c>
      <c r="D16" s="1302"/>
      <c r="E16" s="1302"/>
      <c r="F16" s="1302"/>
      <c r="G16" s="1302"/>
      <c r="H16" s="1302"/>
    </row>
    <row r="17" spans="2:8" s="39" customFormat="1" ht="11.25" customHeight="1">
      <c r="B17" s="553">
        <v>5</v>
      </c>
      <c r="C17" s="794" t="s">
        <v>1340</v>
      </c>
      <c r="D17" s="1305">
        <v>16422.128778233899</v>
      </c>
      <c r="E17" s="1305">
        <v>3500.18702582689</v>
      </c>
      <c r="F17" s="1305"/>
      <c r="G17" s="1305">
        <v>16567.986591096</v>
      </c>
      <c r="H17" s="1305">
        <v>3781.3031300043999</v>
      </c>
    </row>
    <row r="18" spans="2:8" ht="11.25" customHeight="1">
      <c r="B18" s="532"/>
    </row>
    <row r="19" spans="2:8" ht="11.25" customHeight="1">
      <c r="B19" s="12"/>
    </row>
    <row r="20" spans="2:8" ht="12" customHeight="1">
      <c r="B20" s="12"/>
      <c r="C20" s="1949"/>
      <c r="D20" s="1949"/>
      <c r="E20" s="77"/>
      <c r="F20" s="77"/>
      <c r="G20" s="77"/>
    </row>
    <row r="21" spans="2:8" ht="12" customHeight="1">
      <c r="B21" s="12"/>
      <c r="C21" s="1949"/>
      <c r="D21" s="1949"/>
      <c r="E21" s="78"/>
      <c r="F21" s="78"/>
      <c r="G21" s="78"/>
    </row>
    <row r="22" spans="2:8" ht="12" customHeight="1">
      <c r="B22" s="12"/>
      <c r="C22" s="71"/>
      <c r="D22" s="264"/>
      <c r="E22" s="254"/>
      <c r="F22" s="254"/>
      <c r="G22" s="254"/>
    </row>
    <row r="23" spans="2:8" ht="12" customHeight="1">
      <c r="B23" s="12"/>
      <c r="C23" s="71"/>
      <c r="D23" s="264"/>
      <c r="E23" s="79"/>
      <c r="F23" s="79"/>
      <c r="G23" s="79"/>
    </row>
    <row r="24" spans="2:8" ht="12" customHeight="1">
      <c r="B24" s="12"/>
      <c r="C24" s="71"/>
      <c r="D24" s="264"/>
      <c r="E24" s="79"/>
      <c r="F24" s="79"/>
      <c r="G24" s="79"/>
    </row>
    <row r="25" spans="2:8" ht="12" customHeight="1">
      <c r="B25" s="12"/>
      <c r="C25" s="71"/>
      <c r="D25" s="264"/>
      <c r="E25" s="79"/>
      <c r="F25" s="79"/>
      <c r="G25" s="79"/>
    </row>
    <row r="26" spans="2:8" ht="12" customHeight="1">
      <c r="B26" s="12"/>
      <c r="C26" s="77"/>
      <c r="D26" s="264"/>
      <c r="E26" s="79"/>
      <c r="F26" s="79"/>
      <c r="G26" s="79"/>
    </row>
    <row r="27" spans="2:8" ht="12" customHeight="1">
      <c r="B27" s="12"/>
      <c r="C27" s="71"/>
      <c r="D27" s="264"/>
      <c r="E27" s="79"/>
      <c r="F27" s="79"/>
      <c r="G27" s="79"/>
    </row>
    <row r="28" spans="2:8" ht="12" customHeight="1">
      <c r="B28" s="12"/>
      <c r="C28" s="3"/>
      <c r="D28" s="3"/>
      <c r="E28" s="3"/>
      <c r="F28" s="3"/>
      <c r="G28" s="3"/>
    </row>
    <row r="29" spans="2:8" ht="12" customHeight="1">
      <c r="B29" s="12"/>
    </row>
    <row r="30" spans="2:8" ht="12" customHeight="1">
      <c r="B30" s="12"/>
    </row>
    <row r="31" spans="2:8" ht="12" customHeight="1">
      <c r="B31" s="12"/>
    </row>
    <row r="32" spans="2:8" ht="12" customHeight="1">
      <c r="B32" s="12"/>
    </row>
    <row r="33" spans="2:11">
      <c r="B33" s="12"/>
    </row>
    <row r="34" spans="2:11">
      <c r="B34" s="12"/>
    </row>
    <row r="35" spans="2:11">
      <c r="B35" s="12"/>
    </row>
    <row r="36" spans="2:11">
      <c r="B36" s="12"/>
    </row>
    <row r="37" spans="2:11">
      <c r="B37" s="12"/>
    </row>
    <row r="38" spans="2:11">
      <c r="B38" s="12"/>
    </row>
    <row r="39" spans="2:11">
      <c r="B39" s="12"/>
    </row>
    <row r="40" spans="2:11">
      <c r="B40" s="12"/>
    </row>
    <row r="41" spans="2:11">
      <c r="B41" s="12"/>
    </row>
    <row r="42" spans="2:11" ht="15">
      <c r="B42" s="12"/>
      <c r="G42" s="6"/>
      <c r="H42" s="6"/>
      <c r="I42" s="6"/>
      <c r="J42" s="6"/>
      <c r="K42" s="6"/>
    </row>
    <row r="43" spans="2:11" ht="15">
      <c r="B43" s="12"/>
      <c r="G43" s="49"/>
      <c r="H43" s="49"/>
      <c r="I43" s="49"/>
      <c r="J43" s="50"/>
      <c r="K43" s="49"/>
    </row>
    <row r="44" spans="2:11" ht="15">
      <c r="B44" s="12"/>
      <c r="G44" s="49"/>
      <c r="H44" s="50"/>
      <c r="I44" s="49"/>
      <c r="J44" s="50"/>
      <c r="K44" s="50"/>
    </row>
    <row r="45" spans="2:11" ht="15">
      <c r="B45" s="12"/>
      <c r="G45" s="23"/>
      <c r="H45" s="51"/>
      <c r="I45" s="6"/>
      <c r="J45" s="51"/>
      <c r="K45" s="51"/>
    </row>
    <row r="46" spans="2:11" ht="15">
      <c r="B46" s="12"/>
      <c r="G46" s="52"/>
      <c r="H46" s="51"/>
      <c r="I46" s="6"/>
      <c r="J46" s="51"/>
      <c r="K46" s="51"/>
    </row>
    <row r="47" spans="2:11" ht="15">
      <c r="B47" s="12"/>
      <c r="G47" s="52"/>
      <c r="H47" s="51"/>
      <c r="I47" s="6"/>
      <c r="J47" s="51"/>
      <c r="K47" s="51"/>
    </row>
    <row r="48" spans="2:11" ht="15">
      <c r="B48" s="12"/>
      <c r="G48" s="52"/>
      <c r="H48" s="51"/>
      <c r="I48" s="6"/>
      <c r="J48" s="51"/>
      <c r="K48" s="51"/>
    </row>
    <row r="49" spans="2:11" ht="15">
      <c r="B49" s="12"/>
      <c r="G49" s="52"/>
      <c r="H49" s="51"/>
      <c r="I49" s="6"/>
      <c r="J49" s="51"/>
      <c r="K49" s="51"/>
    </row>
    <row r="50" spans="2:11" ht="15">
      <c r="B50" s="12"/>
      <c r="G50" s="52"/>
      <c r="H50" s="51"/>
      <c r="I50" s="6"/>
      <c r="J50" s="51"/>
      <c r="K50" s="51"/>
    </row>
    <row r="51" spans="2:11" ht="15">
      <c r="B51" s="12"/>
      <c r="G51" s="52"/>
      <c r="H51" s="51"/>
      <c r="I51" s="6"/>
      <c r="J51" s="51"/>
      <c r="K51" s="51"/>
    </row>
    <row r="52" spans="2:11" ht="15">
      <c r="B52" s="12"/>
      <c r="G52" s="53"/>
      <c r="H52" s="23"/>
      <c r="I52" s="6"/>
      <c r="J52" s="23"/>
      <c r="K52" s="23"/>
    </row>
    <row r="53" spans="2:11" ht="15">
      <c r="B53" s="12"/>
      <c r="G53" s="53"/>
      <c r="H53" s="23"/>
      <c r="I53" s="6"/>
      <c r="J53" s="23"/>
      <c r="K53" s="23"/>
    </row>
    <row r="54" spans="2:11" ht="15">
      <c r="B54" s="12"/>
      <c r="G54" s="52"/>
      <c r="H54" s="51"/>
      <c r="I54" s="6"/>
      <c r="J54" s="51"/>
      <c r="K54" s="51"/>
    </row>
    <row r="55" spans="2:11" ht="15">
      <c r="B55" s="12"/>
      <c r="G55" s="52"/>
      <c r="H55" s="51"/>
      <c r="I55" s="6"/>
      <c r="J55" s="51"/>
      <c r="K55" s="51"/>
    </row>
    <row r="56" spans="2:11" ht="15">
      <c r="B56" s="12"/>
      <c r="G56" s="52"/>
      <c r="H56" s="51"/>
      <c r="I56" s="6"/>
      <c r="J56" s="51"/>
      <c r="K56" s="51"/>
    </row>
    <row r="57" spans="2:11" ht="15">
      <c r="B57" s="12"/>
      <c r="G57" s="52"/>
      <c r="H57" s="51"/>
      <c r="I57" s="6"/>
      <c r="J57" s="51"/>
      <c r="K57" s="51"/>
    </row>
    <row r="58" spans="2:11" ht="15">
      <c r="B58" s="12"/>
      <c r="G58" s="52"/>
      <c r="H58" s="51"/>
      <c r="I58" s="6"/>
      <c r="J58" s="51"/>
      <c r="K58" s="51"/>
    </row>
    <row r="59" spans="2:11" ht="15">
      <c r="B59" s="12"/>
      <c r="G59" s="52"/>
      <c r="H59" s="51"/>
      <c r="I59" s="6"/>
      <c r="J59" s="51"/>
      <c r="K59" s="51"/>
    </row>
    <row r="60" spans="2:11" ht="15">
      <c r="B60" s="12"/>
      <c r="G60" s="52"/>
      <c r="H60" s="51"/>
      <c r="I60" s="6"/>
      <c r="J60" s="51"/>
      <c r="K60" s="51"/>
    </row>
    <row r="61" spans="2:11" ht="15">
      <c r="B61" s="12"/>
      <c r="G61" s="52"/>
      <c r="H61" s="51"/>
      <c r="I61" s="6"/>
      <c r="J61" s="51"/>
      <c r="K61" s="51"/>
    </row>
    <row r="62" spans="2:11" ht="15">
      <c r="B62" s="12"/>
      <c r="G62" s="23"/>
      <c r="H62" s="23"/>
      <c r="I62" s="6"/>
      <c r="J62" s="23"/>
      <c r="K62" s="23"/>
    </row>
    <row r="63" spans="2:11" ht="15">
      <c r="B63" s="12"/>
      <c r="G63" s="54"/>
      <c r="H63" s="54"/>
      <c r="I63" s="49"/>
      <c r="J63" s="23"/>
      <c r="K63" s="54"/>
    </row>
    <row r="64" spans="2:11">
      <c r="B64" s="12"/>
    </row>
    <row r="65" spans="2:2">
      <c r="B65" s="12"/>
    </row>
    <row r="66" spans="2:2">
      <c r="B66" s="12"/>
    </row>
    <row r="67" spans="2:2">
      <c r="B67" s="12"/>
    </row>
    <row r="74" spans="2:2">
      <c r="B74" s="21"/>
    </row>
    <row r="75" spans="2:2">
      <c r="B75" s="21"/>
    </row>
    <row r="76" spans="2:2">
      <c r="B76" s="22"/>
    </row>
    <row r="77" spans="2:2">
      <c r="B77" s="12"/>
    </row>
    <row r="78" spans="2:2">
      <c r="B78" s="12"/>
    </row>
    <row r="79" spans="2:2">
      <c r="B79" s="12"/>
    </row>
    <row r="80" spans="2:2">
      <c r="B80" s="12"/>
    </row>
    <row r="81" spans="2:2">
      <c r="B81" s="12"/>
    </row>
    <row r="82" spans="2:2">
      <c r="B82" s="12"/>
    </row>
    <row r="83" spans="2:2">
      <c r="B83" s="12"/>
    </row>
    <row r="84" spans="2:2">
      <c r="B84" s="12"/>
    </row>
    <row r="85" spans="2:2">
      <c r="B85" s="24"/>
    </row>
    <row r="86" spans="2:2">
      <c r="B86" s="24"/>
    </row>
    <row r="87" spans="2:2">
      <c r="B87" s="24"/>
    </row>
    <row r="88" spans="2:2">
      <c r="B88" s="24"/>
    </row>
    <row r="89" spans="2:2">
      <c r="B89" s="24"/>
    </row>
    <row r="90" spans="2:2">
      <c r="B90" s="24"/>
    </row>
    <row r="91" spans="2:2">
      <c r="B91" s="24"/>
    </row>
    <row r="92" spans="2:2">
      <c r="B92" s="24"/>
    </row>
  </sheetData>
  <mergeCells count="4">
    <mergeCell ref="C20:D21"/>
    <mergeCell ref="B3:I3"/>
    <mergeCell ref="B11:C11"/>
    <mergeCell ref="B7:H7"/>
  </mergeCells>
  <hyperlinks>
    <hyperlink ref="B3" location="Contents!A1" display="Back to index page" xr:uid="{00000000-0004-0000-2300-000000000000}"/>
  </hyperlinks>
  <pageMargins left="0.23622047244094491" right="0.23622047244094491" top="0.74803149606299213" bottom="0.74803149606299213" header="0.31496062992125984" footer="0.31496062992125984"/>
  <pageSetup paperSize="9" scale="62"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44"/>
  <dimension ref="B1:T70"/>
  <sheetViews>
    <sheetView showGridLines="0" showRowColHeaders="0" zoomScaleNormal="100" workbookViewId="0"/>
  </sheetViews>
  <sheetFormatPr baseColWidth="10" defaultColWidth="11.42578125" defaultRowHeight="11.25"/>
  <cols>
    <col min="1" max="1" width="2.7109375" style="29" customWidth="1"/>
    <col min="2" max="2" width="4.85546875" style="19" customWidth="1"/>
    <col min="3" max="3" width="53.140625" style="29" customWidth="1"/>
    <col min="4" max="14" width="8.5703125" style="29" customWidth="1"/>
    <col min="15" max="15" width="11.140625" style="29" customWidth="1"/>
    <col min="16" max="16" width="8.5703125" style="29" customWidth="1"/>
    <col min="17" max="16384" width="11.42578125" style="29"/>
  </cols>
  <sheetData>
    <row r="1" spans="2:16" s="10" customFormat="1" ht="11.25" customHeight="1">
      <c r="B1" s="7"/>
      <c r="C1" s="7"/>
      <c r="D1" s="7"/>
      <c r="E1" s="7"/>
      <c r="F1" s="7"/>
      <c r="G1" s="7"/>
      <c r="H1" s="7"/>
      <c r="I1" s="7"/>
      <c r="J1" s="7"/>
      <c r="K1" s="7"/>
      <c r="L1" s="7"/>
      <c r="M1" s="7"/>
      <c r="N1" s="7"/>
      <c r="O1" s="7"/>
      <c r="P1" s="7"/>
    </row>
    <row r="2" spans="2:16" s="10" customFormat="1" ht="5.25" customHeight="1">
      <c r="B2" s="7"/>
      <c r="C2" s="7"/>
      <c r="D2" s="7"/>
      <c r="E2" s="8"/>
      <c r="F2" s="8"/>
      <c r="G2" s="9"/>
      <c r="H2" s="9"/>
      <c r="I2" s="9"/>
    </row>
    <row r="3" spans="2:16" s="12" customFormat="1" ht="12.75" customHeight="1">
      <c r="B3" s="1946" t="s">
        <v>306</v>
      </c>
      <c r="C3" s="1953"/>
      <c r="D3" s="1953"/>
      <c r="E3" s="1953"/>
      <c r="F3" s="1953"/>
      <c r="G3" s="1953"/>
      <c r="H3" s="1953"/>
      <c r="I3" s="1953"/>
    </row>
    <row r="4" spans="2:16" s="10" customFormat="1" ht="5.25" customHeight="1">
      <c r="B4" s="7"/>
      <c r="C4" s="7"/>
      <c r="D4" s="7"/>
      <c r="E4" s="8"/>
      <c r="F4" s="8"/>
      <c r="G4" s="9"/>
      <c r="H4" s="9"/>
      <c r="I4" s="9"/>
      <c r="K4" s="7"/>
      <c r="L4" s="7"/>
    </row>
    <row r="5" spans="2:16" s="6" customFormat="1" ht="15.75" customHeight="1">
      <c r="B5" s="1187" t="s">
        <v>1341</v>
      </c>
    </row>
    <row r="6" spans="2:16" ht="11.25" customHeight="1"/>
    <row r="7" spans="2:16" ht="11.25" customHeight="1">
      <c r="B7" s="2052" t="s">
        <v>1342</v>
      </c>
      <c r="C7" s="2052"/>
      <c r="D7" s="2052"/>
      <c r="E7" s="2052"/>
      <c r="F7" s="2052"/>
      <c r="G7" s="2052"/>
      <c r="H7" s="2052"/>
      <c r="I7" s="2052"/>
      <c r="J7" s="2052"/>
      <c r="K7" s="2052"/>
      <c r="L7" s="2052"/>
      <c r="M7" s="2052"/>
      <c r="N7" s="2052"/>
      <c r="O7" s="2052"/>
    </row>
    <row r="8" spans="2:16" ht="11.25" customHeight="1">
      <c r="B8" s="918"/>
      <c r="C8" s="918"/>
      <c r="D8" s="918"/>
      <c r="E8" s="918"/>
      <c r="F8" s="918"/>
      <c r="G8" s="918"/>
      <c r="H8" s="918"/>
      <c r="I8" s="918"/>
      <c r="J8" s="918"/>
      <c r="K8" s="918"/>
      <c r="L8" s="918"/>
      <c r="M8" s="918"/>
      <c r="N8" s="918"/>
      <c r="O8" s="918"/>
    </row>
    <row r="9" spans="2:16" ht="11.25" customHeight="1">
      <c r="B9" s="473"/>
      <c r="C9" s="473"/>
      <c r="D9" s="473"/>
      <c r="E9" s="473"/>
      <c r="F9" s="473"/>
      <c r="G9" s="473"/>
      <c r="H9" s="473"/>
      <c r="I9" s="473"/>
      <c r="J9" s="473"/>
      <c r="K9" s="473"/>
      <c r="L9" s="473"/>
      <c r="M9" s="473"/>
      <c r="N9" s="473"/>
      <c r="O9" s="473"/>
    </row>
    <row r="10" spans="2:16" ht="11.25" customHeight="1">
      <c r="B10" s="2047" t="s">
        <v>26</v>
      </c>
      <c r="C10" s="2048"/>
      <c r="D10" s="1837" t="s">
        <v>317</v>
      </c>
      <c r="E10" s="1837" t="s">
        <v>319</v>
      </c>
      <c r="F10" s="1837" t="s">
        <v>321</v>
      </c>
      <c r="G10" s="1837" t="s">
        <v>323</v>
      </c>
      <c r="H10" s="1837" t="s">
        <v>328</v>
      </c>
      <c r="I10" s="1837" t="s">
        <v>335</v>
      </c>
      <c r="J10" s="1837" t="s">
        <v>337</v>
      </c>
      <c r="K10" s="1837" t="s">
        <v>342</v>
      </c>
      <c r="L10" s="1837" t="s">
        <v>348</v>
      </c>
      <c r="M10" s="1837" t="s">
        <v>371</v>
      </c>
      <c r="N10" s="1837" t="s">
        <v>395</v>
      </c>
      <c r="O10" s="1837" t="s">
        <v>918</v>
      </c>
    </row>
    <row r="11" spans="2:16" ht="11.25" customHeight="1">
      <c r="D11" s="2031" t="s">
        <v>1085</v>
      </c>
      <c r="E11" s="2049"/>
      <c r="F11" s="2049"/>
      <c r="G11" s="2049"/>
      <c r="H11" s="2049"/>
      <c r="I11" s="2049"/>
      <c r="J11" s="2049"/>
      <c r="K11" s="2049"/>
      <c r="L11" s="2049"/>
      <c r="M11" s="2049"/>
      <c r="N11" s="1292"/>
      <c r="O11" s="452" t="s">
        <v>1343</v>
      </c>
      <c r="P11" s="2050"/>
    </row>
    <row r="12" spans="2:16" ht="11.25" customHeight="1">
      <c r="B12" s="2046" t="s">
        <v>310</v>
      </c>
      <c r="C12" s="2051"/>
      <c r="D12" s="1306" t="s">
        <v>1086</v>
      </c>
      <c r="E12" s="1306" t="s">
        <v>1087</v>
      </c>
      <c r="F12" s="1306" t="s">
        <v>1088</v>
      </c>
      <c r="G12" s="1306" t="s">
        <v>1089</v>
      </c>
      <c r="H12" s="1306" t="s">
        <v>1090</v>
      </c>
      <c r="I12" s="1306" t="s">
        <v>1092</v>
      </c>
      <c r="J12" s="1306" t="s">
        <v>1093</v>
      </c>
      <c r="K12" s="1306" t="s">
        <v>1094</v>
      </c>
      <c r="L12" s="1306" t="s">
        <v>945</v>
      </c>
      <c r="M12" s="1306" t="s">
        <v>950</v>
      </c>
      <c r="N12" s="1307" t="s">
        <v>1098</v>
      </c>
      <c r="O12" s="1307" t="s">
        <v>1300</v>
      </c>
      <c r="P12" s="2050"/>
    </row>
    <row r="13" spans="2:16" ht="11.25" customHeight="1">
      <c r="B13" s="532">
        <v>1</v>
      </c>
      <c r="C13" s="272" t="s">
        <v>1075</v>
      </c>
      <c r="D13" s="225">
        <v>1555.66581</v>
      </c>
      <c r="E13" s="225"/>
      <c r="F13" s="225"/>
      <c r="G13" s="225"/>
      <c r="H13" s="225"/>
      <c r="I13" s="225"/>
      <c r="J13" s="225"/>
      <c r="K13" s="225"/>
      <c r="L13" s="225"/>
      <c r="M13" s="225"/>
      <c r="N13" s="225"/>
      <c r="O13" s="225">
        <v>1555.66581</v>
      </c>
      <c r="P13" s="89"/>
    </row>
    <row r="14" spans="2:16" ht="11.25" customHeight="1">
      <c r="B14" s="12">
        <v>2</v>
      </c>
      <c r="C14" s="272" t="s">
        <v>673</v>
      </c>
      <c r="D14" s="522">
        <v>567.46718299999998</v>
      </c>
      <c r="E14" s="522"/>
      <c r="F14" s="522"/>
      <c r="G14" s="522"/>
      <c r="H14" s="522">
        <v>41.27928</v>
      </c>
      <c r="I14" s="522"/>
      <c r="J14" s="522"/>
      <c r="K14" s="522"/>
      <c r="L14" s="522"/>
      <c r="M14" s="522"/>
      <c r="N14" s="522"/>
      <c r="O14" s="225">
        <v>608.74646299999995</v>
      </c>
      <c r="P14" s="90"/>
    </row>
    <row r="15" spans="2:16" ht="11.25" customHeight="1">
      <c r="B15" s="12">
        <v>3</v>
      </c>
      <c r="C15" s="272" t="s">
        <v>674</v>
      </c>
      <c r="D15" s="522">
        <v>248.81798000000001</v>
      </c>
      <c r="E15" s="522"/>
      <c r="F15" s="522"/>
      <c r="G15" s="522"/>
      <c r="H15" s="522">
        <v>23.355786999999999</v>
      </c>
      <c r="I15" s="522"/>
      <c r="J15" s="522"/>
      <c r="K15" s="522"/>
      <c r="L15" s="522"/>
      <c r="M15" s="522"/>
      <c r="N15" s="522"/>
      <c r="O15" s="225">
        <v>272.173767</v>
      </c>
      <c r="P15" s="90"/>
    </row>
    <row r="16" spans="2:16" ht="11.25" customHeight="1">
      <c r="B16" s="12">
        <v>4</v>
      </c>
      <c r="C16" s="272" t="s">
        <v>675</v>
      </c>
      <c r="D16" s="522">
        <v>899.92031899999995</v>
      </c>
      <c r="E16" s="522"/>
      <c r="F16" s="522"/>
      <c r="G16" s="522"/>
      <c r="H16" s="522"/>
      <c r="I16" s="522"/>
      <c r="J16" s="522"/>
      <c r="K16" s="522"/>
      <c r="L16" s="522"/>
      <c r="M16" s="522"/>
      <c r="N16" s="522"/>
      <c r="O16" s="225">
        <v>899.92031899999995</v>
      </c>
      <c r="P16" s="90"/>
    </row>
    <row r="17" spans="2:20" ht="11.25" customHeight="1">
      <c r="B17" s="12">
        <v>5</v>
      </c>
      <c r="C17" s="272" t="s">
        <v>676</v>
      </c>
      <c r="D17" s="522">
        <v>458.65368699999999</v>
      </c>
      <c r="E17" s="522"/>
      <c r="F17" s="522"/>
      <c r="G17" s="522"/>
      <c r="H17" s="522"/>
      <c r="I17" s="522"/>
      <c r="J17" s="522"/>
      <c r="K17" s="522"/>
      <c r="L17" s="522"/>
      <c r="M17" s="522"/>
      <c r="N17" s="522"/>
      <c r="O17" s="225">
        <v>458.65368699999999</v>
      </c>
      <c r="P17" s="90"/>
    </row>
    <row r="18" spans="2:20" ht="11.25" customHeight="1">
      <c r="B18" s="12">
        <v>6</v>
      </c>
      <c r="C18" s="272" t="s">
        <v>677</v>
      </c>
      <c r="D18" s="225"/>
      <c r="E18" s="225">
        <v>2876.19750654572</v>
      </c>
      <c r="F18" s="225"/>
      <c r="G18" s="225"/>
      <c r="H18" s="225">
        <v>11921.0685175175</v>
      </c>
      <c r="I18" s="225">
        <v>10722.3756051457</v>
      </c>
      <c r="J18" s="225"/>
      <c r="K18" s="225"/>
      <c r="L18" s="225"/>
      <c r="M18" s="225"/>
      <c r="N18" s="225"/>
      <c r="O18" s="225">
        <v>25519.641629208902</v>
      </c>
      <c r="P18" s="89"/>
    </row>
    <row r="19" spans="2:20" ht="11.25" customHeight="1">
      <c r="B19" s="12">
        <v>7</v>
      </c>
      <c r="C19" s="272" t="s">
        <v>678</v>
      </c>
      <c r="D19" s="225"/>
      <c r="E19" s="70"/>
      <c r="F19" s="70"/>
      <c r="G19" s="70"/>
      <c r="H19" s="523">
        <v>264.75539300000003</v>
      </c>
      <c r="I19" s="523">
        <v>1002.774542</v>
      </c>
      <c r="J19" s="225"/>
      <c r="K19" s="225"/>
      <c r="L19" s="225">
        <v>2417.2588122502698</v>
      </c>
      <c r="M19" s="225"/>
      <c r="N19" s="225">
        <v>1.21373</v>
      </c>
      <c r="O19" s="225">
        <v>3686.0024772502702</v>
      </c>
      <c r="P19" s="89"/>
    </row>
    <row r="20" spans="2:20" ht="11.25" customHeight="1">
      <c r="B20" s="12">
        <v>8</v>
      </c>
      <c r="C20" s="272" t="s">
        <v>679</v>
      </c>
      <c r="D20" s="225"/>
      <c r="E20" s="225"/>
      <c r="F20" s="225"/>
      <c r="G20" s="225"/>
      <c r="H20" s="225"/>
      <c r="I20" s="225"/>
      <c r="J20" s="225"/>
      <c r="K20" s="225">
        <v>803.60593302660595</v>
      </c>
      <c r="L20" s="225">
        <v>45.066123647363</v>
      </c>
      <c r="M20" s="225"/>
      <c r="N20" s="225"/>
      <c r="O20" s="225">
        <v>848.672056673969</v>
      </c>
      <c r="P20" s="89"/>
    </row>
    <row r="21" spans="2:20" ht="11.25" customHeight="1">
      <c r="B21" s="12">
        <v>9</v>
      </c>
      <c r="C21" s="275" t="s">
        <v>1344</v>
      </c>
      <c r="D21" s="225"/>
      <c r="E21" s="225"/>
      <c r="F21" s="225"/>
      <c r="G21" s="225"/>
      <c r="H21" s="225"/>
      <c r="I21" s="225"/>
      <c r="J21" s="225"/>
      <c r="K21" s="225"/>
      <c r="L21" s="225"/>
      <c r="M21" s="225"/>
      <c r="N21" s="438"/>
      <c r="O21" s="225"/>
      <c r="P21" s="89"/>
    </row>
    <row r="22" spans="2:20" ht="11.25" customHeight="1">
      <c r="B22" s="12">
        <v>10</v>
      </c>
      <c r="C22" s="272" t="s">
        <v>1345</v>
      </c>
      <c r="D22" s="522"/>
      <c r="E22" s="522"/>
      <c r="F22" s="522"/>
      <c r="G22" s="522"/>
      <c r="H22" s="522"/>
      <c r="I22" s="522"/>
      <c r="J22" s="522"/>
      <c r="K22" s="522"/>
      <c r="L22" s="522"/>
      <c r="M22" s="522">
        <v>249.026612056988</v>
      </c>
      <c r="N22" s="1574"/>
      <c r="O22" s="225">
        <v>249.026612056988</v>
      </c>
      <c r="P22" s="1544"/>
    </row>
    <row r="23" spans="2:20" s="39" customFormat="1" ht="11.25" customHeight="1">
      <c r="B23" s="532">
        <v>11</v>
      </c>
      <c r="C23" s="794" t="s">
        <v>1346</v>
      </c>
      <c r="D23" s="886">
        <v>3730.5249789999998</v>
      </c>
      <c r="E23" s="886">
        <v>2876.19750654572</v>
      </c>
      <c r="F23" s="886"/>
      <c r="G23" s="886"/>
      <c r="H23" s="886">
        <v>12250.458977517501</v>
      </c>
      <c r="I23" s="886">
        <v>11725.1501471457</v>
      </c>
      <c r="J23" s="886"/>
      <c r="K23" s="886">
        <v>803.60593302660595</v>
      </c>
      <c r="L23" s="886">
        <v>2462.32493589764</v>
      </c>
      <c r="M23" s="886">
        <v>249.026612056988</v>
      </c>
      <c r="N23" s="1575">
        <v>1.21373</v>
      </c>
      <c r="O23" s="886">
        <v>34098.502821190101</v>
      </c>
      <c r="P23" s="189"/>
      <c r="Q23" s="29"/>
      <c r="R23" s="29"/>
      <c r="S23" s="29"/>
      <c r="T23" s="29"/>
    </row>
    <row r="24" spans="2:20" ht="11.25" customHeight="1">
      <c r="B24" s="532"/>
      <c r="N24" s="3"/>
    </row>
    <row r="25" spans="2:20" ht="11.25" customHeight="1">
      <c r="B25" s="12"/>
      <c r="N25" s="3"/>
    </row>
    <row r="26" spans="2:20">
      <c r="B26" s="12"/>
      <c r="N26" s="3"/>
    </row>
    <row r="27" spans="2:20" ht="11.25" customHeight="1">
      <c r="B27" s="2047" t="s">
        <v>311</v>
      </c>
      <c r="C27" s="2048"/>
      <c r="D27" s="1837" t="s">
        <v>317</v>
      </c>
      <c r="E27" s="1837" t="s">
        <v>319</v>
      </c>
      <c r="F27" s="1837" t="s">
        <v>321</v>
      </c>
      <c r="G27" s="1837" t="s">
        <v>323</v>
      </c>
      <c r="H27" s="1837" t="s">
        <v>328</v>
      </c>
      <c r="I27" s="1837" t="s">
        <v>335</v>
      </c>
      <c r="J27" s="1837" t="s">
        <v>337</v>
      </c>
      <c r="K27" s="1837" t="s">
        <v>342</v>
      </c>
      <c r="L27" s="1837" t="s">
        <v>348</v>
      </c>
      <c r="M27" s="1837" t="s">
        <v>371</v>
      </c>
      <c r="N27" s="1838" t="s">
        <v>395</v>
      </c>
      <c r="O27" s="1837" t="s">
        <v>918</v>
      </c>
    </row>
    <row r="28" spans="2:20" ht="11.25" customHeight="1">
      <c r="D28" s="2031" t="s">
        <v>1085</v>
      </c>
      <c r="E28" s="2049"/>
      <c r="F28" s="2049"/>
      <c r="G28" s="2049"/>
      <c r="H28" s="2049"/>
      <c r="I28" s="2049"/>
      <c r="J28" s="2049"/>
      <c r="K28" s="2049"/>
      <c r="L28" s="2049"/>
      <c r="M28" s="2049"/>
      <c r="N28" s="1576"/>
      <c r="O28" s="452" t="s">
        <v>1343</v>
      </c>
      <c r="P28" s="2050"/>
    </row>
    <row r="29" spans="2:20" ht="11.25" customHeight="1">
      <c r="B29" s="2046" t="s">
        <v>310</v>
      </c>
      <c r="C29" s="2051"/>
      <c r="D29" s="1306" t="s">
        <v>1086</v>
      </c>
      <c r="E29" s="1306" t="s">
        <v>1087</v>
      </c>
      <c r="F29" s="1306" t="s">
        <v>1088</v>
      </c>
      <c r="G29" s="1306" t="s">
        <v>1089</v>
      </c>
      <c r="H29" s="1306" t="s">
        <v>1090</v>
      </c>
      <c r="I29" s="1306" t="s">
        <v>1092</v>
      </c>
      <c r="J29" s="1306" t="s">
        <v>1093</v>
      </c>
      <c r="K29" s="1306" t="s">
        <v>1094</v>
      </c>
      <c r="L29" s="1306" t="s">
        <v>945</v>
      </c>
      <c r="M29" s="1306" t="s">
        <v>950</v>
      </c>
      <c r="N29" s="1272" t="s">
        <v>1098</v>
      </c>
      <c r="O29" s="1307" t="s">
        <v>1300</v>
      </c>
      <c r="P29" s="2050"/>
    </row>
    <row r="30" spans="2:20" ht="11.25" customHeight="1">
      <c r="B30" s="532">
        <v>1</v>
      </c>
      <c r="C30" s="272" t="s">
        <v>1075</v>
      </c>
      <c r="D30" s="225">
        <v>1157.9879820000001</v>
      </c>
      <c r="E30" s="225"/>
      <c r="F30" s="225"/>
      <c r="G30" s="225"/>
      <c r="H30" s="225"/>
      <c r="I30" s="225"/>
      <c r="J30" s="225"/>
      <c r="K30" s="225"/>
      <c r="L30" s="225"/>
      <c r="M30" s="225"/>
      <c r="N30" s="438"/>
      <c r="O30" s="225">
        <v>1157.9879820000001</v>
      </c>
      <c r="P30" s="89"/>
    </row>
    <row r="31" spans="2:20" ht="11.25" customHeight="1">
      <c r="B31" s="12">
        <v>2</v>
      </c>
      <c r="C31" s="272" t="s">
        <v>673</v>
      </c>
      <c r="D31" s="522">
        <v>305.02122700000001</v>
      </c>
      <c r="E31" s="522"/>
      <c r="F31" s="522"/>
      <c r="G31" s="522"/>
      <c r="H31" s="522">
        <v>11.064310000000001</v>
      </c>
      <c r="I31" s="522"/>
      <c r="J31" s="522"/>
      <c r="K31" s="522"/>
      <c r="L31" s="522"/>
      <c r="M31" s="522"/>
      <c r="N31" s="1574"/>
      <c r="O31" s="225">
        <v>316.08553699999999</v>
      </c>
      <c r="P31" s="90"/>
    </row>
    <row r="32" spans="2:20" ht="11.25" customHeight="1">
      <c r="B32" s="12">
        <v>3</v>
      </c>
      <c r="C32" s="272" t="s">
        <v>674</v>
      </c>
      <c r="D32" s="522">
        <v>138.430744</v>
      </c>
      <c r="E32" s="522"/>
      <c r="F32" s="522"/>
      <c r="G32" s="522"/>
      <c r="H32" s="522">
        <v>46.093094000000001</v>
      </c>
      <c r="I32" s="522"/>
      <c r="J32" s="522"/>
      <c r="K32" s="522"/>
      <c r="L32" s="522"/>
      <c r="M32" s="522"/>
      <c r="N32" s="1574"/>
      <c r="O32" s="225">
        <v>184.52383800000001</v>
      </c>
      <c r="P32" s="90"/>
    </row>
    <row r="33" spans="2:20" ht="11.25" customHeight="1">
      <c r="B33" s="12">
        <v>4</v>
      </c>
      <c r="C33" s="272" t="s">
        <v>675</v>
      </c>
      <c r="D33" s="522">
        <v>792.62573199999997</v>
      </c>
      <c r="E33" s="522"/>
      <c r="F33" s="522"/>
      <c r="G33" s="522"/>
      <c r="H33" s="522"/>
      <c r="I33" s="522"/>
      <c r="J33" s="522"/>
      <c r="K33" s="522"/>
      <c r="L33" s="522"/>
      <c r="M33" s="522"/>
      <c r="N33" s="1574"/>
      <c r="O33" s="225">
        <v>792.62573199999997</v>
      </c>
      <c r="P33" s="90"/>
    </row>
    <row r="34" spans="2:20" ht="11.25" customHeight="1">
      <c r="B34" s="12">
        <v>5</v>
      </c>
      <c r="C34" s="272" t="s">
        <v>676</v>
      </c>
      <c r="D34" s="522">
        <v>516.53539699999999</v>
      </c>
      <c r="E34" s="522"/>
      <c r="F34" s="522"/>
      <c r="G34" s="522"/>
      <c r="H34" s="522"/>
      <c r="I34" s="522"/>
      <c r="J34" s="522"/>
      <c r="K34" s="522"/>
      <c r="L34" s="522"/>
      <c r="M34" s="522"/>
      <c r="N34" s="1574"/>
      <c r="O34" s="225">
        <v>516.53539699999999</v>
      </c>
      <c r="P34" s="90"/>
    </row>
    <row r="35" spans="2:20" ht="11.25" customHeight="1">
      <c r="B35" s="12">
        <v>6</v>
      </c>
      <c r="C35" s="272" t="s">
        <v>677</v>
      </c>
      <c r="D35" s="225"/>
      <c r="E35" s="225">
        <v>3844.2599289999998</v>
      </c>
      <c r="F35" s="225"/>
      <c r="G35" s="225"/>
      <c r="H35" s="225">
        <v>12738.276645567301</v>
      </c>
      <c r="I35" s="225">
        <v>11247.8348068172</v>
      </c>
      <c r="J35" s="225"/>
      <c r="K35" s="225"/>
      <c r="L35" s="225"/>
      <c r="M35" s="225"/>
      <c r="N35" s="438">
        <v>388.60359999999997</v>
      </c>
      <c r="O35" s="225">
        <v>28218.974981384501</v>
      </c>
      <c r="P35" s="90"/>
    </row>
    <row r="36" spans="2:20" ht="11.25" customHeight="1">
      <c r="B36" s="12">
        <v>7</v>
      </c>
      <c r="C36" s="272" t="s">
        <v>678</v>
      </c>
      <c r="D36" s="225"/>
      <c r="E36" s="70"/>
      <c r="F36" s="70"/>
      <c r="G36" s="70"/>
      <c r="H36" s="523">
        <v>270.93186600000001</v>
      </c>
      <c r="I36" s="523">
        <v>1324.4202399999999</v>
      </c>
      <c r="J36" s="225"/>
      <c r="K36" s="225"/>
      <c r="L36" s="225">
        <v>3028.3409413992999</v>
      </c>
      <c r="M36" s="225"/>
      <c r="N36" s="438"/>
      <c r="O36" s="225">
        <v>4623.6930473992998</v>
      </c>
      <c r="P36" s="90"/>
    </row>
    <row r="37" spans="2:20" ht="11.25" customHeight="1">
      <c r="B37" s="12">
        <v>8</v>
      </c>
      <c r="C37" s="272" t="s">
        <v>679</v>
      </c>
      <c r="D37" s="225"/>
      <c r="E37" s="225"/>
      <c r="F37" s="225"/>
      <c r="G37" s="225"/>
      <c r="H37" s="225"/>
      <c r="I37" s="225"/>
      <c r="J37" s="225"/>
      <c r="K37" s="225">
        <v>722.22549091683595</v>
      </c>
      <c r="L37" s="225">
        <v>51.259048573392</v>
      </c>
      <c r="M37" s="225"/>
      <c r="N37" s="438"/>
      <c r="O37" s="225">
        <v>773.48453949022803</v>
      </c>
      <c r="P37" s="90"/>
    </row>
    <row r="38" spans="2:20" ht="11.25" customHeight="1">
      <c r="B38" s="12">
        <v>9</v>
      </c>
      <c r="C38" s="275" t="s">
        <v>1344</v>
      </c>
      <c r="D38" s="225"/>
      <c r="E38" s="225"/>
      <c r="F38" s="225"/>
      <c r="G38" s="225"/>
      <c r="H38" s="225"/>
      <c r="I38" s="225"/>
      <c r="J38" s="225"/>
      <c r="K38" s="225"/>
      <c r="L38" s="225"/>
      <c r="M38" s="225"/>
      <c r="N38" s="438"/>
      <c r="O38" s="225"/>
      <c r="P38" s="90"/>
    </row>
    <row r="39" spans="2:20" ht="11.25" customHeight="1">
      <c r="B39" s="12">
        <v>10</v>
      </c>
      <c r="C39" s="272" t="s">
        <v>1345</v>
      </c>
      <c r="D39" s="522"/>
      <c r="E39" s="522"/>
      <c r="F39" s="522"/>
      <c r="G39" s="522"/>
      <c r="H39" s="522"/>
      <c r="I39" s="522"/>
      <c r="J39" s="522"/>
      <c r="K39" s="522"/>
      <c r="L39" s="522">
        <v>8.7399999999999999E-4</v>
      </c>
      <c r="M39" s="522">
        <v>85.846695054527999</v>
      </c>
      <c r="N39" s="1574"/>
      <c r="O39" s="225">
        <v>85.846695054527999</v>
      </c>
      <c r="P39" s="90"/>
    </row>
    <row r="40" spans="2:20" s="39" customFormat="1" ht="11.25" customHeight="1">
      <c r="B40" s="764">
        <v>11</v>
      </c>
      <c r="C40" s="794" t="s">
        <v>1346</v>
      </c>
      <c r="D40" s="886">
        <v>2910.6010820000001</v>
      </c>
      <c r="E40" s="886">
        <v>3844.2599289999998</v>
      </c>
      <c r="F40" s="886"/>
      <c r="G40" s="886"/>
      <c r="H40" s="886">
        <v>13066.365915567299</v>
      </c>
      <c r="I40" s="886">
        <v>12572.255046817199</v>
      </c>
      <c r="J40" s="886"/>
      <c r="K40" s="886">
        <v>722.22549091683595</v>
      </c>
      <c r="L40" s="886">
        <v>3079.6008639727002</v>
      </c>
      <c r="M40" s="886">
        <v>85.846695054527999</v>
      </c>
      <c r="N40" s="1575">
        <f>N35</f>
        <v>388.60359999999997</v>
      </c>
      <c r="O40" s="886">
        <v>36669.757749328601</v>
      </c>
      <c r="P40" s="90"/>
      <c r="Q40" s="29"/>
      <c r="R40" s="29"/>
      <c r="S40" s="29"/>
      <c r="T40" s="29"/>
    </row>
    <row r="41" spans="2:20">
      <c r="N41" s="3"/>
      <c r="P41" s="90"/>
    </row>
    <row r="42" spans="2:20">
      <c r="P42" s="90"/>
    </row>
    <row r="44" spans="2:20">
      <c r="B44" s="94"/>
    </row>
    <row r="45" spans="2:20">
      <c r="B45" s="94"/>
    </row>
    <row r="46" spans="2:20">
      <c r="B46" s="28"/>
    </row>
    <row r="47" spans="2:20">
      <c r="B47" s="12"/>
    </row>
    <row r="48" spans="2:20">
      <c r="B48" s="12"/>
    </row>
    <row r="49" spans="2:15">
      <c r="B49" s="12"/>
    </row>
    <row r="50" spans="2:15">
      <c r="B50" s="12"/>
    </row>
    <row r="51" spans="2:15">
      <c r="B51" s="12"/>
    </row>
    <row r="52" spans="2:15">
      <c r="B52" s="12"/>
    </row>
    <row r="53" spans="2:15">
      <c r="B53" s="12"/>
    </row>
    <row r="54" spans="2:15">
      <c r="B54" s="12"/>
    </row>
    <row r="55" spans="2:15">
      <c r="B55" s="24"/>
      <c r="D55" s="37"/>
      <c r="E55" s="37"/>
      <c r="F55" s="37"/>
      <c r="G55" s="37"/>
      <c r="H55" s="37"/>
      <c r="I55" s="37"/>
      <c r="J55" s="37"/>
      <c r="K55" s="37"/>
      <c r="L55" s="37"/>
      <c r="M55" s="37"/>
      <c r="N55" s="37"/>
      <c r="O55" s="37"/>
    </row>
    <row r="56" spans="2:15">
      <c r="B56" s="24"/>
      <c r="D56" s="37"/>
      <c r="E56" s="37"/>
      <c r="F56" s="37"/>
      <c r="G56" s="37"/>
      <c r="H56" s="37"/>
      <c r="I56" s="37"/>
      <c r="J56" s="37"/>
      <c r="K56" s="37"/>
      <c r="L56" s="37"/>
      <c r="M56" s="37"/>
      <c r="N56" s="37"/>
      <c r="O56" s="37"/>
    </row>
    <row r="57" spans="2:15">
      <c r="B57" s="24"/>
      <c r="D57" s="37"/>
      <c r="E57" s="37"/>
      <c r="F57" s="37"/>
      <c r="G57" s="37"/>
      <c r="H57" s="37"/>
      <c r="I57" s="37"/>
      <c r="J57" s="37"/>
      <c r="K57" s="37"/>
      <c r="L57" s="37"/>
      <c r="M57" s="37"/>
      <c r="N57" s="37"/>
      <c r="O57" s="37"/>
    </row>
    <row r="58" spans="2:15">
      <c r="B58" s="24"/>
      <c r="D58" s="37"/>
      <c r="E58" s="37"/>
      <c r="F58" s="37"/>
      <c r="G58" s="37"/>
      <c r="H58" s="37"/>
      <c r="I58" s="37"/>
      <c r="J58" s="37"/>
      <c r="K58" s="37"/>
      <c r="L58" s="37"/>
      <c r="M58" s="37"/>
      <c r="N58" s="37"/>
      <c r="O58" s="37"/>
    </row>
    <row r="59" spans="2:15">
      <c r="B59" s="24"/>
      <c r="D59" s="37"/>
      <c r="E59" s="37"/>
      <c r="F59" s="37"/>
      <c r="G59" s="37"/>
      <c r="H59" s="37"/>
      <c r="I59" s="37"/>
      <c r="J59" s="37"/>
      <c r="K59" s="37"/>
      <c r="L59" s="37"/>
      <c r="M59" s="37"/>
      <c r="N59" s="37"/>
      <c r="O59" s="37"/>
    </row>
    <row r="60" spans="2:15">
      <c r="B60" s="24"/>
      <c r="D60" s="37"/>
      <c r="E60" s="37"/>
      <c r="F60" s="37"/>
      <c r="G60" s="37"/>
      <c r="H60" s="37"/>
      <c r="I60" s="37"/>
      <c r="J60" s="37"/>
      <c r="K60" s="37"/>
      <c r="L60" s="37"/>
      <c r="M60" s="37"/>
      <c r="N60" s="37"/>
      <c r="O60" s="37"/>
    </row>
    <row r="61" spans="2:15">
      <c r="B61" s="24"/>
      <c r="D61" s="37"/>
      <c r="E61" s="37"/>
      <c r="F61" s="37"/>
      <c r="G61" s="37"/>
      <c r="H61" s="37"/>
      <c r="I61" s="37"/>
      <c r="J61" s="37"/>
      <c r="K61" s="37"/>
      <c r="L61" s="37"/>
      <c r="M61" s="37"/>
      <c r="N61" s="37"/>
      <c r="O61" s="37"/>
    </row>
    <row r="62" spans="2:15">
      <c r="B62" s="24"/>
      <c r="D62" s="37"/>
      <c r="E62" s="37"/>
      <c r="F62" s="37"/>
      <c r="G62" s="37"/>
      <c r="H62" s="37"/>
      <c r="I62" s="37"/>
      <c r="J62" s="37"/>
      <c r="K62" s="37"/>
      <c r="L62" s="37"/>
      <c r="M62" s="37"/>
      <c r="N62" s="37"/>
      <c r="O62" s="37"/>
    </row>
    <row r="63" spans="2:15">
      <c r="D63" s="37"/>
      <c r="E63" s="37"/>
      <c r="F63" s="37"/>
      <c r="G63" s="37"/>
      <c r="H63" s="37"/>
      <c r="I63" s="37"/>
      <c r="J63" s="37"/>
      <c r="K63" s="37"/>
      <c r="L63" s="37"/>
      <c r="M63" s="37"/>
      <c r="N63" s="37"/>
      <c r="O63" s="37"/>
    </row>
    <row r="64" spans="2:15">
      <c r="D64" s="37"/>
      <c r="E64" s="37"/>
      <c r="F64" s="37"/>
      <c r="G64" s="37"/>
      <c r="H64" s="37"/>
      <c r="I64" s="37"/>
      <c r="J64" s="37"/>
      <c r="K64" s="37"/>
      <c r="L64" s="37"/>
      <c r="M64" s="37"/>
      <c r="N64" s="37"/>
      <c r="O64" s="37"/>
    </row>
    <row r="65" spans="4:15">
      <c r="D65" s="37"/>
      <c r="E65" s="37"/>
      <c r="F65" s="37"/>
      <c r="G65" s="37"/>
      <c r="H65" s="37"/>
      <c r="I65" s="37"/>
      <c r="J65" s="37"/>
      <c r="K65" s="37"/>
      <c r="L65" s="37"/>
      <c r="M65" s="37"/>
      <c r="N65" s="37"/>
      <c r="O65" s="37"/>
    </row>
    <row r="66" spans="4:15">
      <c r="D66" s="37"/>
      <c r="E66" s="37"/>
      <c r="F66" s="37"/>
      <c r="G66" s="37"/>
      <c r="H66" s="37"/>
      <c r="I66" s="37"/>
      <c r="J66" s="37"/>
      <c r="K66" s="37"/>
      <c r="L66" s="37"/>
      <c r="M66" s="37"/>
      <c r="N66" s="37"/>
      <c r="O66" s="37"/>
    </row>
    <row r="67" spans="4:15">
      <c r="D67" s="37"/>
      <c r="E67" s="37"/>
      <c r="F67" s="37"/>
      <c r="G67" s="37"/>
      <c r="H67" s="37"/>
      <c r="I67" s="37"/>
      <c r="J67" s="37"/>
      <c r="K67" s="37"/>
      <c r="L67" s="37"/>
      <c r="M67" s="37"/>
      <c r="N67" s="37"/>
      <c r="O67" s="37"/>
    </row>
    <row r="68" spans="4:15">
      <c r="D68" s="37"/>
      <c r="E68" s="37"/>
      <c r="F68" s="37"/>
      <c r="G68" s="37"/>
      <c r="H68" s="37"/>
      <c r="I68" s="37"/>
      <c r="J68" s="37"/>
      <c r="K68" s="37"/>
      <c r="L68" s="37"/>
      <c r="M68" s="37"/>
      <c r="N68" s="37"/>
      <c r="O68" s="37"/>
    </row>
    <row r="69" spans="4:15">
      <c r="D69" s="37"/>
      <c r="E69" s="37"/>
      <c r="F69" s="37"/>
      <c r="G69" s="37"/>
      <c r="H69" s="37"/>
      <c r="I69" s="37"/>
      <c r="J69" s="37"/>
      <c r="K69" s="37"/>
      <c r="L69" s="37"/>
      <c r="M69" s="37"/>
      <c r="N69" s="37"/>
      <c r="O69" s="37"/>
    </row>
    <row r="70" spans="4:15">
      <c r="D70" s="37"/>
      <c r="E70" s="37"/>
      <c r="F70" s="37"/>
      <c r="G70" s="37"/>
      <c r="H70" s="37"/>
      <c r="I70" s="37"/>
      <c r="J70" s="37"/>
      <c r="K70" s="37"/>
      <c r="L70" s="37"/>
      <c r="M70" s="37"/>
      <c r="N70" s="37"/>
      <c r="O70" s="37"/>
    </row>
  </sheetData>
  <mergeCells count="10">
    <mergeCell ref="B27:C27"/>
    <mergeCell ref="D28:M28"/>
    <mergeCell ref="P28:P29"/>
    <mergeCell ref="B29:C29"/>
    <mergeCell ref="B3:I3"/>
    <mergeCell ref="P11:P12"/>
    <mergeCell ref="D11:M11"/>
    <mergeCell ref="B10:C10"/>
    <mergeCell ref="B12:C12"/>
    <mergeCell ref="B7:O7"/>
  </mergeCells>
  <hyperlinks>
    <hyperlink ref="B3" location="Contents!A1" display="Back to index page" xr:uid="{00000000-0004-0000-2500-000000000000}"/>
  </hyperlinks>
  <pageMargins left="0.23622047244094491" right="0.23622047244094491" top="0.74803149606299213" bottom="0.74803149606299213" header="0.31496062992125984" footer="0.31496062992125984"/>
  <pageSetup paperSize="9" scale="62"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Ark45"/>
  <dimension ref="A1:T86"/>
  <sheetViews>
    <sheetView showGridLines="0" showRowColHeaders="0" zoomScaleNormal="100" workbookViewId="0"/>
  </sheetViews>
  <sheetFormatPr baseColWidth="10" defaultColWidth="12.5703125" defaultRowHeight="11.25"/>
  <cols>
    <col min="1" max="1" width="2.7109375" style="19" customWidth="1"/>
    <col min="2" max="2" width="25.42578125" style="29" customWidth="1"/>
    <col min="3" max="3" width="20.7109375" style="29" customWidth="1"/>
    <col min="4" max="10" width="15.7109375" style="29" customWidth="1"/>
    <col min="11" max="11" width="35.42578125" style="29" customWidth="1"/>
    <col min="12" max="16384" width="12.5703125" style="29"/>
  </cols>
  <sheetData>
    <row r="1" spans="1:16" s="10" customFormat="1" ht="11.25" customHeight="1">
      <c r="A1" s="7"/>
      <c r="B1" s="7"/>
      <c r="C1" s="7"/>
      <c r="D1" s="8"/>
      <c r="E1" s="8"/>
      <c r="F1" s="8"/>
      <c r="G1" s="8"/>
      <c r="H1" s="8"/>
      <c r="I1" s="8"/>
      <c r="J1" s="8"/>
    </row>
    <row r="2" spans="1:16" s="10" customFormat="1" ht="5.25" customHeight="1">
      <c r="A2" s="7"/>
      <c r="B2" s="7"/>
      <c r="C2" s="7"/>
      <c r="D2" s="8"/>
      <c r="E2" s="8"/>
      <c r="F2" s="9"/>
      <c r="G2" s="9"/>
      <c r="H2" s="9"/>
    </row>
    <row r="3" spans="1:16" s="12" customFormat="1" ht="12.75" customHeight="1">
      <c r="A3" s="11"/>
      <c r="B3" s="1909" t="s">
        <v>306</v>
      </c>
      <c r="C3" s="1909"/>
      <c r="D3" s="1909"/>
      <c r="E3" s="1909"/>
      <c r="F3" s="1909"/>
      <c r="G3" s="1909"/>
      <c r="H3" s="1909"/>
    </row>
    <row r="4" spans="1:16" s="10" customFormat="1" ht="5.25" customHeight="1">
      <c r="A4" s="7"/>
      <c r="B4" s="7"/>
      <c r="C4" s="7"/>
      <c r="D4" s="8"/>
      <c r="E4" s="8"/>
      <c r="F4" s="9"/>
      <c r="G4" s="9"/>
      <c r="H4" s="9"/>
      <c r="J4" s="7"/>
      <c r="K4" s="7"/>
    </row>
    <row r="5" spans="1:16" s="6" customFormat="1" ht="15.75" customHeight="1">
      <c r="A5" s="13"/>
      <c r="B5" s="1187" t="s">
        <v>1347</v>
      </c>
    </row>
    <row r="6" spans="1:16" ht="11.25" customHeight="1">
      <c r="A6" s="13"/>
      <c r="B6" s="14"/>
      <c r="C6" s="6"/>
      <c r="D6" s="6"/>
      <c r="E6" s="6"/>
      <c r="F6" s="6"/>
      <c r="G6" s="6"/>
      <c r="H6" s="6"/>
      <c r="I6" s="6"/>
      <c r="J6" s="6"/>
    </row>
    <row r="7" spans="1:16" ht="11.25" customHeight="1">
      <c r="A7" s="13"/>
      <c r="B7" s="2055" t="s">
        <v>1348</v>
      </c>
      <c r="C7" s="2055"/>
      <c r="D7" s="2055"/>
      <c r="E7" s="2055"/>
      <c r="F7" s="2055"/>
      <c r="G7" s="2055"/>
      <c r="H7" s="2055"/>
      <c r="I7" s="2055"/>
      <c r="J7" s="2055"/>
      <c r="K7" s="70"/>
    </row>
    <row r="8" spans="1:16" ht="11.25" customHeight="1">
      <c r="A8" s="13"/>
      <c r="B8" s="396"/>
      <c r="C8" s="396"/>
      <c r="D8" s="396"/>
      <c r="E8" s="396"/>
      <c r="F8" s="396"/>
      <c r="G8" s="396"/>
      <c r="H8" s="396"/>
      <c r="I8" s="396"/>
      <c r="J8" s="396"/>
      <c r="K8" s="70"/>
    </row>
    <row r="9" spans="1:16" ht="11.25" customHeight="1"/>
    <row r="10" spans="1:16" ht="11.25" customHeight="1">
      <c r="A10" s="34"/>
      <c r="B10" s="2047" t="s">
        <v>26</v>
      </c>
      <c r="C10" s="2048"/>
      <c r="D10" s="713" t="s">
        <v>317</v>
      </c>
      <c r="E10" s="713" t="s">
        <v>319</v>
      </c>
      <c r="F10" s="713" t="s">
        <v>321</v>
      </c>
      <c r="G10" s="713" t="s">
        <v>323</v>
      </c>
      <c r="H10" s="713" t="s">
        <v>328</v>
      </c>
      <c r="I10" s="713" t="s">
        <v>335</v>
      </c>
      <c r="J10" s="713" t="s">
        <v>337</v>
      </c>
      <c r="N10" s="3"/>
      <c r="O10" s="3"/>
      <c r="P10" s="3"/>
    </row>
    <row r="11" spans="1:16" ht="11.25" customHeight="1">
      <c r="A11" s="16"/>
      <c r="B11" s="451"/>
      <c r="C11" s="282"/>
      <c r="D11" s="564"/>
      <c r="E11" s="70" t="s">
        <v>1349</v>
      </c>
      <c r="F11" s="564"/>
      <c r="G11" s="70" t="s">
        <v>1349</v>
      </c>
      <c r="H11" s="492" t="s">
        <v>1349</v>
      </c>
      <c r="I11" s="564" t="s">
        <v>1108</v>
      </c>
      <c r="J11" s="492" t="s">
        <v>1109</v>
      </c>
      <c r="N11" s="3"/>
      <c r="O11" s="3"/>
      <c r="P11" s="3"/>
    </row>
    <row r="12" spans="1:16" ht="11.25" customHeight="1">
      <c r="A12" s="16"/>
      <c r="B12" s="451"/>
      <c r="C12" s="282"/>
      <c r="D12" s="70"/>
      <c r="E12" s="70" t="s">
        <v>1120</v>
      </c>
      <c r="F12" s="70"/>
      <c r="G12" s="70" t="s">
        <v>1122</v>
      </c>
      <c r="H12" s="492" t="s">
        <v>1350</v>
      </c>
      <c r="I12" s="70" t="s">
        <v>1351</v>
      </c>
      <c r="J12" s="492" t="s">
        <v>1352</v>
      </c>
      <c r="N12" s="3"/>
      <c r="O12" s="3"/>
      <c r="P12" s="3"/>
    </row>
    <row r="13" spans="1:16" ht="11.25" customHeight="1">
      <c r="A13" s="16"/>
      <c r="B13" s="1264" t="s">
        <v>310</v>
      </c>
      <c r="C13" s="1295" t="s">
        <v>1353</v>
      </c>
      <c r="D13" s="1218" t="s">
        <v>636</v>
      </c>
      <c r="E13" s="70" t="s">
        <v>1130</v>
      </c>
      <c r="F13" s="1218" t="s">
        <v>1354</v>
      </c>
      <c r="G13" s="1218" t="s">
        <v>1130</v>
      </c>
      <c r="H13" s="1256" t="s">
        <v>1132</v>
      </c>
      <c r="I13" s="1218" t="s">
        <v>539</v>
      </c>
      <c r="J13" s="1256" t="s">
        <v>1355</v>
      </c>
      <c r="O13" s="3"/>
      <c r="P13" s="3"/>
    </row>
    <row r="14" spans="1:16" ht="15" customHeight="1">
      <c r="A14" s="12"/>
      <c r="B14" s="1050" t="s">
        <v>1356</v>
      </c>
      <c r="C14" s="565" t="s">
        <v>1357</v>
      </c>
      <c r="D14" s="565"/>
      <c r="E14" s="565"/>
      <c r="F14" s="565"/>
      <c r="G14" s="565"/>
      <c r="H14" s="565"/>
      <c r="I14" s="565"/>
      <c r="J14" s="565"/>
      <c r="O14" s="3"/>
      <c r="P14" s="3"/>
    </row>
    <row r="15" spans="1:16" ht="11.25" customHeight="1">
      <c r="A15" s="12"/>
      <c r="B15" s="273">
        <v>1</v>
      </c>
      <c r="C15" s="273" t="s">
        <v>1136</v>
      </c>
      <c r="D15" s="639">
        <v>6.1115313899999997</v>
      </c>
      <c r="E15" s="589">
        <v>3.5999999999999997E-2</v>
      </c>
      <c r="F15" s="639">
        <v>7</v>
      </c>
      <c r="G15" s="420">
        <v>36.755000000000003</v>
      </c>
      <c r="H15" s="420">
        <v>1.1014900000000001</v>
      </c>
      <c r="I15" s="639">
        <v>0.44401193999999999</v>
      </c>
      <c r="J15" s="574">
        <v>7.2649999999999997</v>
      </c>
      <c r="K15" s="576"/>
      <c r="N15" s="185"/>
      <c r="O15" s="3"/>
      <c r="P15" s="3"/>
    </row>
    <row r="16" spans="1:16" ht="11.25" customHeight="1">
      <c r="A16" s="12"/>
      <c r="B16" s="273">
        <v>2</v>
      </c>
      <c r="C16" s="273" t="s">
        <v>1139</v>
      </c>
      <c r="D16" s="639">
        <v>16.754314959999999</v>
      </c>
      <c r="E16" s="589">
        <v>0.214</v>
      </c>
      <c r="F16" s="639">
        <v>6</v>
      </c>
      <c r="G16" s="420">
        <v>36.552</v>
      </c>
      <c r="H16" s="420">
        <v>1.8961399999999999</v>
      </c>
      <c r="I16" s="639">
        <v>5.1032707000000004</v>
      </c>
      <c r="J16" s="574">
        <v>30.459</v>
      </c>
      <c r="K16" s="576"/>
      <c r="N16" s="185"/>
      <c r="O16" s="3"/>
      <c r="P16" s="3"/>
    </row>
    <row r="17" spans="1:16" ht="11.25" customHeight="1">
      <c r="A17" s="12"/>
      <c r="B17" s="273">
        <v>3</v>
      </c>
      <c r="C17" s="273" t="s">
        <v>1140</v>
      </c>
      <c r="D17" s="639">
        <v>115.81641999999999</v>
      </c>
      <c r="E17" s="589">
        <v>0.38900000000000001</v>
      </c>
      <c r="F17" s="639">
        <v>188</v>
      </c>
      <c r="G17" s="420">
        <v>29.655000000000001</v>
      </c>
      <c r="H17" s="420">
        <v>3.0356000000000001</v>
      </c>
      <c r="I17" s="639">
        <v>42.729796880000002</v>
      </c>
      <c r="J17" s="574">
        <v>36.893999999999998</v>
      </c>
      <c r="K17" s="576"/>
      <c r="N17" s="185"/>
      <c r="O17" s="3"/>
      <c r="P17" s="3"/>
    </row>
    <row r="18" spans="1:16" ht="11.25" customHeight="1">
      <c r="A18" s="12"/>
      <c r="B18" s="273">
        <v>4</v>
      </c>
      <c r="C18" s="273" t="s">
        <v>1141</v>
      </c>
      <c r="D18" s="639">
        <v>533.14177985000003</v>
      </c>
      <c r="E18" s="589">
        <v>0.61699999999999999</v>
      </c>
      <c r="F18" s="639">
        <v>166</v>
      </c>
      <c r="G18" s="420">
        <v>28.69</v>
      </c>
      <c r="H18" s="420">
        <v>1.35982</v>
      </c>
      <c r="I18" s="639">
        <v>213.60385479999999</v>
      </c>
      <c r="J18" s="574">
        <v>40.064999999999998</v>
      </c>
      <c r="K18" s="576"/>
      <c r="N18" s="185"/>
      <c r="O18" s="3"/>
      <c r="P18" s="3"/>
    </row>
    <row r="19" spans="1:16" ht="11.25" customHeight="1">
      <c r="A19" s="12"/>
      <c r="B19" s="273">
        <v>5</v>
      </c>
      <c r="C19" s="273" t="s">
        <v>1142</v>
      </c>
      <c r="D19" s="639">
        <v>160.45793404</v>
      </c>
      <c r="E19" s="589">
        <v>1.3260000000000001</v>
      </c>
      <c r="F19" s="639">
        <v>166</v>
      </c>
      <c r="G19" s="420">
        <v>28.905000000000001</v>
      </c>
      <c r="H19" s="420">
        <v>2.7396699999999998</v>
      </c>
      <c r="I19" s="639">
        <v>89.923762839999995</v>
      </c>
      <c r="J19" s="574">
        <v>56.042000000000002</v>
      </c>
      <c r="K19" s="576"/>
      <c r="N19" s="185"/>
      <c r="O19" s="3"/>
      <c r="P19" s="3"/>
    </row>
    <row r="20" spans="1:16" ht="11.25" customHeight="1">
      <c r="A20" s="12"/>
      <c r="B20" s="273">
        <v>6</v>
      </c>
      <c r="C20" s="273" t="s">
        <v>1145</v>
      </c>
      <c r="D20" s="639">
        <v>30.98253893</v>
      </c>
      <c r="E20" s="1062">
        <v>4.024</v>
      </c>
      <c r="F20" s="1063">
        <v>46</v>
      </c>
      <c r="G20" s="1064">
        <v>30.077000000000002</v>
      </c>
      <c r="H20" s="1064">
        <v>3.0950700000000002</v>
      </c>
      <c r="I20" s="639">
        <v>25.70506748</v>
      </c>
      <c r="J20" s="574">
        <v>82.965999999999994</v>
      </c>
      <c r="K20" s="576"/>
      <c r="N20" s="185"/>
      <c r="O20" s="3"/>
      <c r="P20" s="3"/>
    </row>
    <row r="21" spans="1:16" ht="11.25" customHeight="1">
      <c r="A21" s="12"/>
      <c r="B21" s="273">
        <v>7</v>
      </c>
      <c r="C21" s="273" t="s">
        <v>1148</v>
      </c>
      <c r="D21" s="639"/>
      <c r="E21" s="1062"/>
      <c r="F21" s="1063"/>
      <c r="G21" s="1064"/>
      <c r="H21" s="1064"/>
      <c r="I21" s="639"/>
      <c r="J21" s="574"/>
      <c r="K21" s="576"/>
      <c r="N21" s="185"/>
      <c r="O21" s="3"/>
      <c r="P21" s="3"/>
    </row>
    <row r="22" spans="1:16" ht="11.25" customHeight="1">
      <c r="A22" s="12"/>
      <c r="B22" s="273">
        <v>8</v>
      </c>
      <c r="C22" s="273" t="s">
        <v>1152</v>
      </c>
      <c r="D22" s="1308">
        <v>6.4452527399999999</v>
      </c>
      <c r="E22" s="1065">
        <v>100</v>
      </c>
      <c r="F22" s="1309">
        <v>4</v>
      </c>
      <c r="G22" s="1065">
        <v>21.31</v>
      </c>
      <c r="H22" s="1065">
        <v>4.3541600000000003</v>
      </c>
      <c r="I22" s="1308">
        <v>17.168542460000001</v>
      </c>
      <c r="J22" s="574">
        <v>266.375</v>
      </c>
      <c r="K22" s="576"/>
      <c r="N22" s="185"/>
      <c r="O22" s="3"/>
      <c r="P22" s="3"/>
    </row>
    <row r="23" spans="1:16" ht="11.25" customHeight="1">
      <c r="A23" s="12"/>
      <c r="B23" s="887">
        <v>9</v>
      </c>
      <c r="C23" s="887" t="s">
        <v>1358</v>
      </c>
      <c r="D23" s="888">
        <v>869.70977190999997</v>
      </c>
      <c r="E23" s="1545">
        <v>1.5640000000000001</v>
      </c>
      <c r="F23" s="1066">
        <v>583</v>
      </c>
      <c r="G23" s="1546">
        <v>29.061</v>
      </c>
      <c r="H23" s="1546">
        <v>1.93008</v>
      </c>
      <c r="I23" s="889">
        <v>394.67830709999998</v>
      </c>
      <c r="J23" s="890">
        <v>45.38</v>
      </c>
      <c r="K23" s="576"/>
      <c r="N23" s="185"/>
      <c r="O23" s="3"/>
      <c r="P23" s="3"/>
    </row>
    <row r="24" spans="1:16" ht="15" customHeight="1">
      <c r="A24" s="12"/>
      <c r="B24" s="1051" t="s">
        <v>1359</v>
      </c>
      <c r="C24" s="276" t="s">
        <v>1357</v>
      </c>
      <c r="D24" s="385"/>
      <c r="E24" s="1064"/>
      <c r="F24" s="1067"/>
      <c r="G24" s="1064"/>
      <c r="H24" s="1064"/>
      <c r="I24" s="276"/>
      <c r="J24" s="422"/>
      <c r="N24" s="185"/>
      <c r="O24" s="3"/>
      <c r="P24" s="3"/>
    </row>
    <row r="25" spans="1:16" ht="11.25" customHeight="1">
      <c r="A25" s="12"/>
      <c r="B25" s="273">
        <v>1</v>
      </c>
      <c r="C25" s="273" t="s">
        <v>1136</v>
      </c>
      <c r="D25" s="814">
        <v>49.278939379999997</v>
      </c>
      <c r="E25" s="1064">
        <v>0.13</v>
      </c>
      <c r="F25" s="1068">
        <v>2</v>
      </c>
      <c r="G25" s="1064">
        <v>46.49</v>
      </c>
      <c r="H25" s="1064">
        <v>3.1188099999999999</v>
      </c>
      <c r="I25" s="639">
        <v>21.303815010000001</v>
      </c>
      <c r="J25" s="421">
        <v>43.231000000000002</v>
      </c>
      <c r="N25" s="185"/>
      <c r="O25" s="3"/>
      <c r="P25" s="3"/>
    </row>
    <row r="26" spans="1:16" ht="11.25" customHeight="1">
      <c r="A26" s="12"/>
      <c r="B26" s="273">
        <v>2</v>
      </c>
      <c r="C26" s="273" t="s">
        <v>1139</v>
      </c>
      <c r="D26" s="814"/>
      <c r="E26" s="1064"/>
      <c r="F26" s="1068"/>
      <c r="G26" s="1064"/>
      <c r="H26" s="1064"/>
      <c r="I26" s="639"/>
      <c r="J26" s="421"/>
      <c r="N26" s="185"/>
      <c r="O26" s="3"/>
      <c r="P26" s="3"/>
    </row>
    <row r="27" spans="1:16" ht="11.25" customHeight="1">
      <c r="A27" s="12"/>
      <c r="B27" s="273">
        <v>3</v>
      </c>
      <c r="C27" s="273" t="s">
        <v>1140</v>
      </c>
      <c r="D27" s="814">
        <v>27.681352839999999</v>
      </c>
      <c r="E27" s="1064">
        <v>0.27100000000000002</v>
      </c>
      <c r="F27" s="1068">
        <v>9</v>
      </c>
      <c r="G27" s="1064">
        <v>38.162999999999997</v>
      </c>
      <c r="H27" s="1064">
        <v>4.0504899999999999</v>
      </c>
      <c r="I27" s="639">
        <v>16.675232220000002</v>
      </c>
      <c r="J27" s="421">
        <v>60.24</v>
      </c>
      <c r="N27" s="185"/>
      <c r="O27" s="3"/>
      <c r="P27" s="3"/>
    </row>
    <row r="28" spans="1:16" ht="11.25" customHeight="1">
      <c r="A28" s="12"/>
      <c r="B28" s="273">
        <v>4</v>
      </c>
      <c r="C28" s="273" t="s">
        <v>1141</v>
      </c>
      <c r="D28" s="814">
        <v>24.433941610000002</v>
      </c>
      <c r="E28" s="1064">
        <v>0.64700000000000002</v>
      </c>
      <c r="F28" s="1068">
        <v>8</v>
      </c>
      <c r="G28" s="1064">
        <v>22.585999999999999</v>
      </c>
      <c r="H28" s="1064">
        <v>5</v>
      </c>
      <c r="I28" s="639">
        <v>11.315676699999999</v>
      </c>
      <c r="J28" s="421">
        <v>46.311</v>
      </c>
      <c r="N28" s="185"/>
      <c r="O28" s="3"/>
      <c r="P28" s="3"/>
    </row>
    <row r="29" spans="1:16" ht="11.25" customHeight="1">
      <c r="A29" s="12"/>
      <c r="B29" s="273">
        <v>5</v>
      </c>
      <c r="C29" s="273" t="s">
        <v>1142</v>
      </c>
      <c r="D29" s="814">
        <v>0.55025250999999997</v>
      </c>
      <c r="E29" s="1064">
        <v>1.131</v>
      </c>
      <c r="F29" s="1068">
        <v>4</v>
      </c>
      <c r="G29" s="1064">
        <v>27.221</v>
      </c>
      <c r="H29" s="1064">
        <v>3.8147799999999998</v>
      </c>
      <c r="I29" s="639">
        <v>0.32002329000000002</v>
      </c>
      <c r="J29" s="421">
        <v>58.158999999999999</v>
      </c>
      <c r="N29" s="185"/>
    </row>
    <row r="30" spans="1:16" ht="11.25" customHeight="1">
      <c r="A30" s="12"/>
      <c r="B30" s="273">
        <v>6</v>
      </c>
      <c r="C30" s="273" t="s">
        <v>1145</v>
      </c>
      <c r="D30" s="814"/>
      <c r="E30" s="1064"/>
      <c r="F30" s="1068"/>
      <c r="G30" s="1064"/>
      <c r="H30" s="1064"/>
      <c r="I30" s="639"/>
      <c r="J30" s="577"/>
      <c r="N30" s="185"/>
    </row>
    <row r="31" spans="1:16" ht="11.25" customHeight="1">
      <c r="A31" s="12"/>
      <c r="B31" s="273">
        <v>7</v>
      </c>
      <c r="C31" s="273" t="s">
        <v>1148</v>
      </c>
      <c r="D31" s="814"/>
      <c r="E31" s="1064"/>
      <c r="F31" s="1068"/>
      <c r="G31" s="1064"/>
      <c r="H31" s="1064"/>
      <c r="I31" s="639"/>
      <c r="J31" s="422"/>
      <c r="N31" s="185"/>
    </row>
    <row r="32" spans="1:16" ht="11.25" customHeight="1">
      <c r="A32" s="12"/>
      <c r="B32" s="273">
        <v>8</v>
      </c>
      <c r="C32" s="273" t="s">
        <v>1152</v>
      </c>
      <c r="D32" s="814"/>
      <c r="E32" s="1064"/>
      <c r="F32" s="1068"/>
      <c r="G32" s="1064"/>
      <c r="H32" s="1064"/>
      <c r="I32" s="639"/>
      <c r="J32" s="421"/>
      <c r="N32" s="185"/>
    </row>
    <row r="33" spans="1:14" ht="11.25" customHeight="1">
      <c r="A33" s="12"/>
      <c r="B33" s="887">
        <v>9</v>
      </c>
      <c r="C33" s="887" t="s">
        <v>1360</v>
      </c>
      <c r="D33" s="888">
        <v>101.94448634</v>
      </c>
      <c r="E33" s="1546">
        <v>0.29799999999999999</v>
      </c>
      <c r="F33" s="1066">
        <v>23</v>
      </c>
      <c r="G33" s="1546">
        <v>38.396000000000001</v>
      </c>
      <c r="H33" s="1546">
        <v>3.8264300000000002</v>
      </c>
      <c r="I33" s="889">
        <v>49.614747219999998</v>
      </c>
      <c r="J33" s="891">
        <v>48.667999999999999</v>
      </c>
    </row>
    <row r="34" spans="1:14" ht="15" customHeight="1">
      <c r="A34" s="12"/>
      <c r="B34" s="1051" t="s">
        <v>1361</v>
      </c>
      <c r="C34" s="276" t="s">
        <v>1357</v>
      </c>
      <c r="D34" s="385"/>
      <c r="E34" s="1064"/>
      <c r="F34" s="1067"/>
      <c r="G34" s="1064"/>
      <c r="H34" s="1064"/>
      <c r="I34" s="276"/>
      <c r="J34" s="422"/>
      <c r="N34" s="72"/>
    </row>
    <row r="35" spans="1:14" ht="11.25" customHeight="1">
      <c r="A35" s="12"/>
      <c r="B35" s="273">
        <v>1</v>
      </c>
      <c r="C35" s="273" t="s">
        <v>1136</v>
      </c>
      <c r="D35" s="814">
        <v>3533.6380916500002</v>
      </c>
      <c r="E35" s="1064">
        <v>7.2999999999999995E-2</v>
      </c>
      <c r="F35" s="1068">
        <v>101</v>
      </c>
      <c r="G35" s="1064">
        <v>39.244999999999997</v>
      </c>
      <c r="H35" s="1064">
        <v>1.8393999999999999</v>
      </c>
      <c r="I35" s="639">
        <v>613.59718008000004</v>
      </c>
      <c r="J35" s="421">
        <v>17.364000000000001</v>
      </c>
    </row>
    <row r="36" spans="1:14" ht="11.25" customHeight="1">
      <c r="A36" s="12"/>
      <c r="B36" s="273">
        <v>2</v>
      </c>
      <c r="C36" s="273" t="s">
        <v>1139</v>
      </c>
      <c r="D36" s="814">
        <v>2775.83346471</v>
      </c>
      <c r="E36" s="1064">
        <v>0.18099999999999999</v>
      </c>
      <c r="F36" s="1068">
        <v>61</v>
      </c>
      <c r="G36" s="1064">
        <v>29.568000000000001</v>
      </c>
      <c r="H36" s="1064">
        <v>2.0715400000000002</v>
      </c>
      <c r="I36" s="639">
        <v>719.25317608</v>
      </c>
      <c r="J36" s="421">
        <v>25.911000000000001</v>
      </c>
    </row>
    <row r="37" spans="1:14" ht="11.25" customHeight="1">
      <c r="A37" s="12"/>
      <c r="B37" s="273">
        <v>3</v>
      </c>
      <c r="C37" s="273" t="s">
        <v>1140</v>
      </c>
      <c r="D37" s="814">
        <v>3662.7909602700001</v>
      </c>
      <c r="E37" s="1064">
        <v>0.35699999999999998</v>
      </c>
      <c r="F37" s="1068">
        <v>149</v>
      </c>
      <c r="G37" s="1064">
        <v>32.947000000000003</v>
      </c>
      <c r="H37" s="1064">
        <v>2.57023</v>
      </c>
      <c r="I37" s="814">
        <v>1731.4570477699999</v>
      </c>
      <c r="J37" s="1547">
        <v>47.271999999999998</v>
      </c>
      <c r="K37" s="3"/>
    </row>
    <row r="38" spans="1:14" ht="11.25" customHeight="1">
      <c r="A38" s="12"/>
      <c r="B38" s="273">
        <v>4</v>
      </c>
      <c r="C38" s="273" t="s">
        <v>1141</v>
      </c>
      <c r="D38" s="814">
        <v>2812.5330263300002</v>
      </c>
      <c r="E38" s="1064">
        <v>0.65800000000000003</v>
      </c>
      <c r="F38" s="1068">
        <v>139</v>
      </c>
      <c r="G38" s="1064">
        <v>30.931000000000001</v>
      </c>
      <c r="H38" s="1064">
        <v>1.58971</v>
      </c>
      <c r="I38" s="814">
        <v>1330.0947458400001</v>
      </c>
      <c r="J38" s="1547">
        <v>47.292000000000002</v>
      </c>
      <c r="K38" s="3"/>
    </row>
    <row r="39" spans="1:14" ht="11.25" customHeight="1">
      <c r="A39" s="12"/>
      <c r="B39" s="273">
        <v>5</v>
      </c>
      <c r="C39" s="273" t="s">
        <v>1142</v>
      </c>
      <c r="D39" s="814">
        <v>4570.0093382799996</v>
      </c>
      <c r="E39" s="1064">
        <v>1.2929999999999999</v>
      </c>
      <c r="F39" s="1068">
        <v>232</v>
      </c>
      <c r="G39" s="1064">
        <v>27.849</v>
      </c>
      <c r="H39" s="1064">
        <v>2.5569500000000001</v>
      </c>
      <c r="I39" s="814">
        <v>2853.2300690000002</v>
      </c>
      <c r="J39" s="1547">
        <v>62.433999999999997</v>
      </c>
      <c r="K39" s="3"/>
    </row>
    <row r="40" spans="1:14" ht="11.25" customHeight="1">
      <c r="A40" s="12"/>
      <c r="B40" s="273">
        <v>6</v>
      </c>
      <c r="C40" s="273" t="s">
        <v>1145</v>
      </c>
      <c r="D40" s="814">
        <v>1672.58554779</v>
      </c>
      <c r="E40" s="1064">
        <v>3.8759999999999999</v>
      </c>
      <c r="F40" s="1068">
        <v>64</v>
      </c>
      <c r="G40" s="1064">
        <v>22.948</v>
      </c>
      <c r="H40" s="1064">
        <v>2.0001699999999998</v>
      </c>
      <c r="I40" s="814">
        <v>1213.14017313</v>
      </c>
      <c r="J40" s="1547">
        <v>72.531000000000006</v>
      </c>
      <c r="K40" s="3"/>
    </row>
    <row r="41" spans="1:14" ht="11.25" customHeight="1">
      <c r="A41" s="12"/>
      <c r="B41" s="273">
        <v>7</v>
      </c>
      <c r="C41" s="273" t="s">
        <v>1148</v>
      </c>
      <c r="D41" s="814">
        <v>341.93620666999999</v>
      </c>
      <c r="E41" s="1064">
        <v>13.824</v>
      </c>
      <c r="F41" s="1068">
        <v>6</v>
      </c>
      <c r="G41" s="1064">
        <v>46.412999999999997</v>
      </c>
      <c r="H41" s="1064">
        <v>1.1963699999999999</v>
      </c>
      <c r="I41" s="814">
        <v>755.38789143999998</v>
      </c>
      <c r="J41" s="356">
        <v>220.91499999999999</v>
      </c>
      <c r="K41" s="3"/>
    </row>
    <row r="42" spans="1:14" ht="11.25" customHeight="1">
      <c r="A42" s="12"/>
      <c r="B42" s="273">
        <v>8</v>
      </c>
      <c r="C42" s="273" t="s">
        <v>1152</v>
      </c>
      <c r="D42" s="814">
        <v>27.047285049999999</v>
      </c>
      <c r="E42" s="1064">
        <v>100</v>
      </c>
      <c r="F42" s="1068">
        <v>4</v>
      </c>
      <c r="G42" s="1064">
        <v>39.869</v>
      </c>
      <c r="H42" s="1064">
        <v>1.8581000000000001</v>
      </c>
      <c r="I42" s="814">
        <v>15.960206830000001</v>
      </c>
      <c r="J42" s="1547">
        <v>59.009</v>
      </c>
      <c r="K42" s="3"/>
    </row>
    <row r="43" spans="1:14" ht="11.25" customHeight="1">
      <c r="A43" s="12"/>
      <c r="B43" s="887">
        <v>9</v>
      </c>
      <c r="C43" s="887" t="s">
        <v>1362</v>
      </c>
      <c r="D43" s="888">
        <v>19396.37392075</v>
      </c>
      <c r="E43" s="1546">
        <v>1.224</v>
      </c>
      <c r="F43" s="1066">
        <v>756</v>
      </c>
      <c r="G43" s="1546">
        <v>31.501999999999999</v>
      </c>
      <c r="H43" s="1546">
        <v>2.1460400000000002</v>
      </c>
      <c r="I43" s="888">
        <v>9232.1204901700003</v>
      </c>
      <c r="J43" s="1124">
        <v>47.597000000000001</v>
      </c>
      <c r="K43" s="3"/>
    </row>
    <row r="44" spans="1:14" s="39" customFormat="1" ht="11.25" customHeight="1">
      <c r="A44" s="34"/>
      <c r="B44" s="2054" t="s">
        <v>1363</v>
      </c>
      <c r="C44" s="2054"/>
      <c r="D44" s="892">
        <f>D23+D33+D43</f>
        <v>20368.028179000001</v>
      </c>
      <c r="E44" s="1548">
        <v>1.234</v>
      </c>
      <c r="F44" s="892">
        <f>F23+F33+F43</f>
        <v>1362</v>
      </c>
      <c r="G44" s="1548">
        <v>31.431999999999999</v>
      </c>
      <c r="H44" s="1548">
        <v>2.1452300000000002</v>
      </c>
      <c r="I44" s="892">
        <f>I23+I33+I43</f>
        <v>9676.4135444900003</v>
      </c>
      <c r="J44" s="1125">
        <v>47.51</v>
      </c>
      <c r="K44" s="1035"/>
    </row>
    <row r="45" spans="1:14" ht="11.25" customHeight="1">
      <c r="A45" s="12"/>
      <c r="B45" s="273"/>
      <c r="C45" s="273"/>
      <c r="D45" s="672"/>
      <c r="E45" s="815"/>
      <c r="F45" s="672"/>
      <c r="G45" s="815"/>
      <c r="H45" s="1549"/>
      <c r="I45" s="584"/>
      <c r="J45" s="815"/>
      <c r="K45" s="3"/>
    </row>
    <row r="46" spans="1:14" ht="11.25" customHeight="1">
      <c r="D46" s="3"/>
      <c r="E46" s="3"/>
      <c r="F46" s="3"/>
      <c r="G46" s="3"/>
      <c r="H46" s="3"/>
      <c r="I46" s="3"/>
      <c r="J46" s="3"/>
      <c r="K46" s="3"/>
    </row>
    <row r="47" spans="1:14" ht="11.25" customHeight="1">
      <c r="A47" s="12"/>
      <c r="B47" s="91"/>
      <c r="C47" s="91"/>
      <c r="D47" s="657"/>
      <c r="E47" s="657"/>
      <c r="F47" s="657"/>
      <c r="G47" s="657"/>
      <c r="H47" s="657"/>
      <c r="I47" s="657"/>
      <c r="J47" s="657"/>
      <c r="K47" s="3"/>
    </row>
    <row r="48" spans="1:14" ht="11.25" customHeight="1">
      <c r="A48" s="34"/>
      <c r="B48" s="2047" t="s">
        <v>311</v>
      </c>
      <c r="C48" s="2048"/>
      <c r="D48" s="908" t="s">
        <v>317</v>
      </c>
      <c r="E48" s="908" t="s">
        <v>319</v>
      </c>
      <c r="F48" s="908" t="s">
        <v>321</v>
      </c>
      <c r="G48" s="908" t="s">
        <v>323</v>
      </c>
      <c r="H48" s="908" t="s">
        <v>328</v>
      </c>
      <c r="I48" s="908" t="s">
        <v>335</v>
      </c>
      <c r="J48" s="908" t="s">
        <v>337</v>
      </c>
      <c r="K48" s="3"/>
    </row>
    <row r="49" spans="1:11" ht="11.25" customHeight="1">
      <c r="A49" s="16"/>
      <c r="B49" s="451"/>
      <c r="C49" s="282"/>
      <c r="D49" s="598"/>
      <c r="E49" s="126" t="s">
        <v>1349</v>
      </c>
      <c r="F49" s="598"/>
      <c r="G49" s="126" t="s">
        <v>1349</v>
      </c>
      <c r="H49" s="163" t="s">
        <v>1349</v>
      </c>
      <c r="I49" s="598" t="s">
        <v>1108</v>
      </c>
      <c r="J49" s="163" t="s">
        <v>1109</v>
      </c>
      <c r="K49" s="3"/>
    </row>
    <row r="50" spans="1:11" ht="11.25" customHeight="1">
      <c r="A50" s="16"/>
      <c r="B50" s="451"/>
      <c r="C50" s="282"/>
      <c r="D50" s="70"/>
      <c r="E50" s="70" t="s">
        <v>1120</v>
      </c>
      <c r="F50" s="70"/>
      <c r="G50" s="70" t="s">
        <v>1122</v>
      </c>
      <c r="H50" s="492" t="s">
        <v>1350</v>
      </c>
      <c r="I50" s="70" t="s">
        <v>1351</v>
      </c>
      <c r="J50" s="492" t="s">
        <v>1352</v>
      </c>
    </row>
    <row r="51" spans="1:11" ht="11.25" customHeight="1">
      <c r="A51" s="16"/>
      <c r="B51" s="1264" t="s">
        <v>310</v>
      </c>
      <c r="C51" s="1295" t="s">
        <v>1353</v>
      </c>
      <c r="D51" s="1218" t="s">
        <v>636</v>
      </c>
      <c r="E51" s="70" t="s">
        <v>1130</v>
      </c>
      <c r="F51" s="1218" t="s">
        <v>1354</v>
      </c>
      <c r="G51" s="1218" t="s">
        <v>1130</v>
      </c>
      <c r="H51" s="1256" t="s">
        <v>1132</v>
      </c>
      <c r="I51" s="1218" t="s">
        <v>539</v>
      </c>
      <c r="J51" s="1256" t="s">
        <v>1355</v>
      </c>
    </row>
    <row r="52" spans="1:11" ht="15" customHeight="1">
      <c r="A52" s="12"/>
      <c r="B52" s="1050" t="s">
        <v>1356</v>
      </c>
      <c r="C52" s="565" t="s">
        <v>1357</v>
      </c>
      <c r="D52" s="565"/>
      <c r="E52" s="565"/>
      <c r="F52" s="565"/>
      <c r="G52" s="565"/>
      <c r="H52" s="565"/>
      <c r="I52" s="565"/>
      <c r="J52" s="565"/>
    </row>
    <row r="53" spans="1:11" ht="11.25" customHeight="1">
      <c r="A53" s="12"/>
      <c r="B53" s="273">
        <v>1</v>
      </c>
      <c r="C53" s="273" t="s">
        <v>1136</v>
      </c>
      <c r="D53" s="639">
        <v>3.7672820300000001</v>
      </c>
      <c r="E53" s="589">
        <v>3.1E-2</v>
      </c>
      <c r="F53" s="639">
        <v>9</v>
      </c>
      <c r="G53" s="420">
        <v>19.404</v>
      </c>
      <c r="H53" s="420">
        <v>1.04067</v>
      </c>
      <c r="I53" s="639">
        <v>0.13614667999999999</v>
      </c>
      <c r="J53" s="574">
        <v>3.6139999999999999</v>
      </c>
    </row>
    <row r="54" spans="1:11" ht="11.25" customHeight="1">
      <c r="A54" s="12"/>
      <c r="B54" s="273">
        <v>2</v>
      </c>
      <c r="C54" s="273" t="s">
        <v>1139</v>
      </c>
      <c r="D54" s="639">
        <v>35.065091080000002</v>
      </c>
      <c r="E54" s="589">
        <v>0.22600000000000001</v>
      </c>
      <c r="F54" s="639">
        <v>6</v>
      </c>
      <c r="G54" s="420">
        <v>39.64</v>
      </c>
      <c r="H54" s="420">
        <v>1.3038799999999999</v>
      </c>
      <c r="I54" s="639">
        <v>11.338444689999999</v>
      </c>
      <c r="J54" s="574">
        <v>32.335000000000001</v>
      </c>
    </row>
    <row r="55" spans="1:11" ht="11.25" customHeight="1">
      <c r="A55" s="12"/>
      <c r="B55" s="273">
        <v>3</v>
      </c>
      <c r="C55" s="273" t="s">
        <v>1140</v>
      </c>
      <c r="D55" s="639">
        <v>157.9296737</v>
      </c>
      <c r="E55" s="589">
        <v>0.38300000000000001</v>
      </c>
      <c r="F55" s="639">
        <v>222</v>
      </c>
      <c r="G55" s="420">
        <v>34.570999999999998</v>
      </c>
      <c r="H55" s="420">
        <v>1.2870200000000001</v>
      </c>
      <c r="I55" s="639">
        <v>50.874667969999997</v>
      </c>
      <c r="J55" s="574">
        <v>32.213000000000001</v>
      </c>
    </row>
    <row r="56" spans="1:11" ht="11.25" customHeight="1">
      <c r="A56" s="12"/>
      <c r="B56" s="273">
        <v>4</v>
      </c>
      <c r="C56" s="273" t="s">
        <v>1141</v>
      </c>
      <c r="D56" s="639">
        <v>475.65325139999999</v>
      </c>
      <c r="E56" s="589">
        <v>0.629</v>
      </c>
      <c r="F56" s="639">
        <v>161</v>
      </c>
      <c r="G56" s="420">
        <v>30.247</v>
      </c>
      <c r="H56" s="420">
        <v>1.0995600000000001</v>
      </c>
      <c r="I56" s="639">
        <v>194.05774260000001</v>
      </c>
      <c r="J56" s="574">
        <v>40.798000000000002</v>
      </c>
    </row>
    <row r="57" spans="1:11" ht="11.25" customHeight="1">
      <c r="A57" s="12"/>
      <c r="B57" s="273">
        <v>5</v>
      </c>
      <c r="C57" s="273" t="s">
        <v>1142</v>
      </c>
      <c r="D57" s="639">
        <v>261.15712973000001</v>
      </c>
      <c r="E57" s="589">
        <v>1.141</v>
      </c>
      <c r="F57" s="639">
        <v>172</v>
      </c>
      <c r="G57" s="420">
        <v>33.072000000000003</v>
      </c>
      <c r="H57" s="420">
        <v>1.45709</v>
      </c>
      <c r="I57" s="639">
        <v>145.84113349</v>
      </c>
      <c r="J57" s="574">
        <v>55.844000000000001</v>
      </c>
    </row>
    <row r="58" spans="1:11" ht="11.25" customHeight="1">
      <c r="A58" s="12"/>
      <c r="B58" s="273">
        <v>6</v>
      </c>
      <c r="C58" s="273" t="s">
        <v>1145</v>
      </c>
      <c r="D58" s="639">
        <v>22.989686020000001</v>
      </c>
      <c r="E58" s="589">
        <v>3.9849999999999999</v>
      </c>
      <c r="F58" s="639">
        <v>44</v>
      </c>
      <c r="G58" s="590">
        <v>32.738</v>
      </c>
      <c r="H58" s="590">
        <v>1.2940400000000001</v>
      </c>
      <c r="I58" s="639">
        <v>14.88375699</v>
      </c>
      <c r="J58" s="574">
        <v>64.741</v>
      </c>
    </row>
    <row r="59" spans="1:11" ht="11.25" customHeight="1">
      <c r="A59" s="12"/>
      <c r="B59" s="273">
        <v>7</v>
      </c>
      <c r="C59" s="273" t="s">
        <v>1148</v>
      </c>
      <c r="D59" s="639">
        <v>0.82602916999999998</v>
      </c>
      <c r="E59" s="589">
        <v>10.773</v>
      </c>
      <c r="F59" s="639">
        <v>1</v>
      </c>
      <c r="G59" s="590">
        <v>22.658000000000001</v>
      </c>
      <c r="H59" s="590">
        <v>1</v>
      </c>
      <c r="I59" s="639">
        <v>0.79882187000000004</v>
      </c>
      <c r="J59" s="574">
        <v>96.706000000000003</v>
      </c>
    </row>
    <row r="60" spans="1:11" ht="11.25" customHeight="1">
      <c r="A60" s="12"/>
      <c r="B60" s="273">
        <v>8</v>
      </c>
      <c r="C60" s="273" t="s">
        <v>1152</v>
      </c>
      <c r="D60" s="1310">
        <v>1.4402099999999999E-3</v>
      </c>
      <c r="E60" s="590">
        <v>100</v>
      </c>
      <c r="F60" s="1310">
        <v>2</v>
      </c>
      <c r="G60" s="590">
        <v>21.382999999999999</v>
      </c>
      <c r="H60" s="590">
        <v>5</v>
      </c>
      <c r="I60" s="1310">
        <v>3.8494800000000002E-3</v>
      </c>
      <c r="J60" s="574">
        <v>267.286</v>
      </c>
    </row>
    <row r="61" spans="1:11" ht="11.25" customHeight="1">
      <c r="A61" s="12"/>
      <c r="B61" s="887">
        <v>9</v>
      </c>
      <c r="C61" s="887" t="s">
        <v>1358</v>
      </c>
      <c r="D61" s="888">
        <v>957.38958333999994</v>
      </c>
      <c r="E61" s="1121">
        <v>0.8</v>
      </c>
      <c r="F61" s="888">
        <v>617</v>
      </c>
      <c r="G61" s="1122">
        <v>32.085000000000001</v>
      </c>
      <c r="H61" s="1122">
        <v>1.2398499999999999</v>
      </c>
      <c r="I61" s="888">
        <v>417.93456377000001</v>
      </c>
      <c r="J61" s="890">
        <v>43.654000000000003</v>
      </c>
    </row>
    <row r="62" spans="1:11" ht="15" customHeight="1">
      <c r="A62" s="12"/>
      <c r="B62" s="1051" t="s">
        <v>1359</v>
      </c>
      <c r="C62" s="276" t="s">
        <v>1357</v>
      </c>
      <c r="D62" s="385"/>
      <c r="E62" s="590"/>
      <c r="F62" s="385"/>
      <c r="G62" s="590"/>
      <c r="H62" s="590"/>
      <c r="I62" s="385"/>
      <c r="J62" s="422"/>
    </row>
    <row r="63" spans="1:11" ht="11.25" customHeight="1">
      <c r="A63" s="12"/>
      <c r="B63" s="273">
        <v>1</v>
      </c>
      <c r="C63" s="273" t="s">
        <v>1136</v>
      </c>
      <c r="D63" s="814">
        <v>43.879818280000002</v>
      </c>
      <c r="E63" s="590">
        <v>0.13</v>
      </c>
      <c r="F63" s="814">
        <v>2</v>
      </c>
      <c r="G63" s="590">
        <v>46.49</v>
      </c>
      <c r="H63" s="590">
        <v>3.4179200000000001</v>
      </c>
      <c r="I63" s="814">
        <v>20.124564899999999</v>
      </c>
      <c r="J63" s="421">
        <v>45.863</v>
      </c>
    </row>
    <row r="64" spans="1:11" ht="11.25" customHeight="1">
      <c r="A64" s="12"/>
      <c r="B64" s="273">
        <v>2</v>
      </c>
      <c r="C64" s="273" t="s">
        <v>1139</v>
      </c>
      <c r="D64" s="814">
        <v>23.454804769999999</v>
      </c>
      <c r="E64" s="590">
        <v>0.221</v>
      </c>
      <c r="F64" s="814">
        <v>2</v>
      </c>
      <c r="G64" s="590">
        <v>24.004999999999999</v>
      </c>
      <c r="H64" s="590">
        <v>4.5506500000000001</v>
      </c>
      <c r="I64" s="814">
        <v>9.1131781499999995</v>
      </c>
      <c r="J64" s="421">
        <v>38.853999999999999</v>
      </c>
    </row>
    <row r="65" spans="1:20" ht="11.25" customHeight="1">
      <c r="A65" s="12"/>
      <c r="B65" s="273">
        <v>3</v>
      </c>
      <c r="C65" s="273" t="s">
        <v>1140</v>
      </c>
      <c r="D65" s="814">
        <v>1.7300499999999999E-3</v>
      </c>
      <c r="E65" s="590">
        <v>0.375</v>
      </c>
      <c r="F65" s="814">
        <v>5</v>
      </c>
      <c r="G65" s="590">
        <v>29.509</v>
      </c>
      <c r="H65" s="590">
        <v>5</v>
      </c>
      <c r="I65" s="814">
        <v>8.1979999999999998E-4</v>
      </c>
      <c r="J65" s="421">
        <v>47.386000000000003</v>
      </c>
    </row>
    <row r="66" spans="1:20" ht="11.25" customHeight="1">
      <c r="A66" s="12"/>
      <c r="B66" s="273">
        <v>4</v>
      </c>
      <c r="C66" s="273" t="s">
        <v>1141</v>
      </c>
      <c r="D66" s="814">
        <v>12.85864233</v>
      </c>
      <c r="E66" s="590">
        <v>0.60699999999999998</v>
      </c>
      <c r="F66" s="814">
        <v>8</v>
      </c>
      <c r="G66" s="590">
        <v>23.463999999999999</v>
      </c>
      <c r="H66" s="590">
        <v>5</v>
      </c>
      <c r="I66" s="814">
        <v>5.6524128500000002</v>
      </c>
      <c r="J66" s="421">
        <v>43.957999999999998</v>
      </c>
    </row>
    <row r="67" spans="1:20" ht="11.25" customHeight="1">
      <c r="A67" s="12"/>
      <c r="B67" s="273">
        <v>5</v>
      </c>
      <c r="C67" s="273" t="s">
        <v>1142</v>
      </c>
      <c r="D67" s="814">
        <v>2.6673631599999998</v>
      </c>
      <c r="E67" s="590">
        <v>0.81</v>
      </c>
      <c r="F67" s="814">
        <v>6</v>
      </c>
      <c r="G67" s="590">
        <v>19.385999999999999</v>
      </c>
      <c r="H67" s="590">
        <v>4.9402699999999999</v>
      </c>
      <c r="I67" s="814">
        <v>1.39910099</v>
      </c>
      <c r="J67" s="421">
        <v>52.453000000000003</v>
      </c>
    </row>
    <row r="68" spans="1:20" ht="11.25" customHeight="1">
      <c r="A68" s="12"/>
      <c r="B68" s="273">
        <v>6</v>
      </c>
      <c r="C68" s="273" t="s">
        <v>1145</v>
      </c>
      <c r="D68" s="814"/>
      <c r="E68" s="590"/>
      <c r="F68" s="814"/>
      <c r="G68" s="590"/>
      <c r="H68" s="590"/>
      <c r="I68" s="814"/>
      <c r="J68" s="577"/>
    </row>
    <row r="69" spans="1:20" ht="11.25" customHeight="1">
      <c r="A69" s="12"/>
      <c r="B69" s="273">
        <v>7</v>
      </c>
      <c r="C69" s="273" t="s">
        <v>1148</v>
      </c>
      <c r="D69" s="814"/>
      <c r="E69" s="590"/>
      <c r="F69" s="814"/>
      <c r="G69" s="590"/>
      <c r="H69" s="590"/>
      <c r="I69" s="814"/>
      <c r="J69" s="422"/>
    </row>
    <row r="70" spans="1:20" ht="11.25" customHeight="1">
      <c r="A70" s="12"/>
      <c r="B70" s="273">
        <v>8</v>
      </c>
      <c r="C70" s="273" t="s">
        <v>1152</v>
      </c>
      <c r="D70" s="814"/>
      <c r="E70" s="590"/>
      <c r="F70" s="814"/>
      <c r="G70" s="590"/>
      <c r="H70" s="590"/>
      <c r="I70" s="814"/>
      <c r="J70" s="421"/>
    </row>
    <row r="71" spans="1:20" ht="11.25" customHeight="1">
      <c r="A71" s="12"/>
      <c r="B71" s="887">
        <v>9</v>
      </c>
      <c r="C71" s="887" t="s">
        <v>1360</v>
      </c>
      <c r="D71" s="888">
        <v>82.862358589999999</v>
      </c>
      <c r="E71" s="1122">
        <v>0.252</v>
      </c>
      <c r="F71" s="888">
        <v>23</v>
      </c>
      <c r="G71" s="1122">
        <v>35.679000000000002</v>
      </c>
      <c r="H71" s="1122">
        <v>4.0331000000000001</v>
      </c>
      <c r="I71" s="888">
        <v>36.290076689999999</v>
      </c>
      <c r="J71" s="891">
        <v>43.795999999999999</v>
      </c>
    </row>
    <row r="72" spans="1:20" s="39" customFormat="1" ht="15" customHeight="1">
      <c r="A72" s="34"/>
      <c r="B72" s="1051" t="s">
        <v>1361</v>
      </c>
      <c r="C72" s="276" t="s">
        <v>1357</v>
      </c>
      <c r="D72" s="385"/>
      <c r="E72" s="590"/>
      <c r="F72" s="385"/>
      <c r="G72" s="590"/>
      <c r="H72" s="590"/>
      <c r="I72" s="385"/>
      <c r="J72" s="422"/>
      <c r="K72" s="29"/>
      <c r="L72" s="29"/>
      <c r="M72" s="29"/>
      <c r="N72" s="29"/>
    </row>
    <row r="73" spans="1:20" ht="11.25" customHeight="1">
      <c r="A73" s="12"/>
      <c r="B73" s="273">
        <v>1</v>
      </c>
      <c r="C73" s="273" t="s">
        <v>1136</v>
      </c>
      <c r="D73" s="814">
        <v>6910.1445290000001</v>
      </c>
      <c r="E73" s="590">
        <v>7.1999999999999995E-2</v>
      </c>
      <c r="F73" s="814">
        <v>114</v>
      </c>
      <c r="G73" s="590">
        <v>38.152000000000001</v>
      </c>
      <c r="H73" s="590">
        <v>1.55779</v>
      </c>
      <c r="I73" s="814">
        <v>1034.5043456000001</v>
      </c>
      <c r="J73" s="421">
        <v>14.971</v>
      </c>
      <c r="O73" s="195"/>
      <c r="P73" s="228"/>
      <c r="Q73" s="195"/>
      <c r="R73" s="195"/>
      <c r="S73" s="228"/>
      <c r="T73" s="195"/>
    </row>
    <row r="74" spans="1:20" ht="11.25" customHeight="1">
      <c r="A74" s="12"/>
      <c r="B74" s="273">
        <v>2</v>
      </c>
      <c r="C74" s="273" t="s">
        <v>1139</v>
      </c>
      <c r="D74" s="814">
        <v>6143.2040859999997</v>
      </c>
      <c r="E74" s="590">
        <v>0.183</v>
      </c>
      <c r="F74" s="814">
        <v>66</v>
      </c>
      <c r="G74" s="590">
        <v>24.457000000000001</v>
      </c>
      <c r="H74" s="590">
        <v>1.1651499999999999</v>
      </c>
      <c r="I74" s="814">
        <v>1032.525879</v>
      </c>
      <c r="J74" s="421">
        <v>16.808</v>
      </c>
    </row>
    <row r="75" spans="1:20" ht="11.25" customHeight="1">
      <c r="A75" s="12"/>
      <c r="B75" s="273">
        <v>3</v>
      </c>
      <c r="C75" s="273" t="s">
        <v>1140</v>
      </c>
      <c r="D75" s="814">
        <v>4920.681818</v>
      </c>
      <c r="E75" s="590">
        <v>0.35699999999999998</v>
      </c>
      <c r="F75" s="814">
        <v>140</v>
      </c>
      <c r="G75" s="590">
        <v>32.76</v>
      </c>
      <c r="H75" s="590">
        <v>1.9232800000000001</v>
      </c>
      <c r="I75" s="814">
        <v>2103.0522930000002</v>
      </c>
      <c r="J75" s="421">
        <v>42.738999999999997</v>
      </c>
    </row>
    <row r="76" spans="1:20" ht="11.25" customHeight="1">
      <c r="A76" s="12"/>
      <c r="B76" s="273">
        <v>4</v>
      </c>
      <c r="C76" s="273" t="s">
        <v>1141</v>
      </c>
      <c r="D76" s="814">
        <v>1787.516112</v>
      </c>
      <c r="E76" s="590">
        <v>0.65400000000000003</v>
      </c>
      <c r="F76" s="814">
        <v>124</v>
      </c>
      <c r="G76" s="590">
        <v>31.309000000000001</v>
      </c>
      <c r="H76" s="590">
        <v>1.0663400000000001</v>
      </c>
      <c r="I76" s="814">
        <v>791.22946130000003</v>
      </c>
      <c r="J76" s="421">
        <v>44.264000000000003</v>
      </c>
    </row>
    <row r="77" spans="1:20" ht="11.25" customHeight="1">
      <c r="A77" s="12"/>
      <c r="B77" s="273">
        <v>5</v>
      </c>
      <c r="C77" s="273" t="s">
        <v>1142</v>
      </c>
      <c r="D77" s="814">
        <v>6166.8807244</v>
      </c>
      <c r="E77" s="590">
        <v>1.161</v>
      </c>
      <c r="F77" s="814">
        <v>237</v>
      </c>
      <c r="G77" s="590">
        <v>27.779</v>
      </c>
      <c r="H77" s="590">
        <v>1.91923</v>
      </c>
      <c r="I77" s="814">
        <v>3448.7729285</v>
      </c>
      <c r="J77" s="421">
        <v>55.923999999999999</v>
      </c>
    </row>
    <row r="78" spans="1:20" ht="11.25" customHeight="1">
      <c r="A78" s="12"/>
      <c r="B78" s="273">
        <v>6</v>
      </c>
      <c r="C78" s="273" t="s">
        <v>1145</v>
      </c>
      <c r="D78" s="814">
        <v>575.69165129999999</v>
      </c>
      <c r="E78" s="590">
        <v>4.0339999999999998</v>
      </c>
      <c r="F78" s="814">
        <v>52</v>
      </c>
      <c r="G78" s="590">
        <v>20.379000000000001</v>
      </c>
      <c r="H78" s="590">
        <v>1.80057</v>
      </c>
      <c r="I78" s="814">
        <v>384.58363069000001</v>
      </c>
      <c r="J78" s="421">
        <v>66.804000000000002</v>
      </c>
    </row>
    <row r="79" spans="1:20" ht="11.25" customHeight="1">
      <c r="A79" s="24"/>
      <c r="B79" s="273">
        <v>7</v>
      </c>
      <c r="C79" s="273" t="s">
        <v>1148</v>
      </c>
      <c r="D79" s="814">
        <v>459.49891789999998</v>
      </c>
      <c r="E79" s="590">
        <v>12.951000000000001</v>
      </c>
      <c r="F79" s="814">
        <v>13</v>
      </c>
      <c r="G79" s="590">
        <v>35.076000000000001</v>
      </c>
      <c r="H79" s="590">
        <v>1.05036</v>
      </c>
      <c r="I79" s="814">
        <v>747.30719380000005</v>
      </c>
      <c r="J79" s="351">
        <v>162.63499999999999</v>
      </c>
    </row>
    <row r="80" spans="1:20" ht="11.25" customHeight="1">
      <c r="A80" s="24"/>
      <c r="B80" s="273">
        <v>8</v>
      </c>
      <c r="C80" s="273" t="s">
        <v>1152</v>
      </c>
      <c r="D80" s="814">
        <v>7.6489822199999997</v>
      </c>
      <c r="E80" s="590">
        <v>100</v>
      </c>
      <c r="F80" s="814">
        <v>5</v>
      </c>
      <c r="G80" s="590">
        <v>26.125</v>
      </c>
      <c r="H80" s="590">
        <v>1.2660899999999999</v>
      </c>
      <c r="I80" s="814">
        <v>15.556299279999999</v>
      </c>
      <c r="J80" s="421">
        <v>203.37700000000001</v>
      </c>
    </row>
    <row r="81" spans="1:10" ht="11.25" customHeight="1">
      <c r="A81" s="24"/>
      <c r="B81" s="1123">
        <v>9</v>
      </c>
      <c r="C81" s="1123" t="s">
        <v>1362</v>
      </c>
      <c r="D81" s="888">
        <v>26971.266820820001</v>
      </c>
      <c r="E81" s="1122">
        <v>0.76900000000000002</v>
      </c>
      <c r="F81" s="888">
        <v>751</v>
      </c>
      <c r="G81" s="1122">
        <v>30.789000000000001</v>
      </c>
      <c r="H81" s="1122">
        <v>1.5815600000000001</v>
      </c>
      <c r="I81" s="888">
        <v>9557.5320311699998</v>
      </c>
      <c r="J81" s="1124">
        <v>35.436</v>
      </c>
    </row>
    <row r="82" spans="1:10" ht="11.25" customHeight="1">
      <c r="A82" s="24"/>
      <c r="B82" s="2053" t="s">
        <v>1363</v>
      </c>
      <c r="C82" s="2053"/>
      <c r="D82" s="892">
        <v>28011.519</v>
      </c>
      <c r="E82" s="1125">
        <v>0.76900000000000002</v>
      </c>
      <c r="F82" s="892">
        <v>1391</v>
      </c>
      <c r="G82" s="1125">
        <v>30.847999999999999</v>
      </c>
      <c r="H82" s="1125">
        <v>1.57714</v>
      </c>
      <c r="I82" s="892">
        <v>10011.757</v>
      </c>
      <c r="J82" s="1126">
        <v>35.74</v>
      </c>
    </row>
    <row r="83" spans="1:10" ht="11.25" customHeight="1">
      <c r="A83" s="24"/>
    </row>
    <row r="84" spans="1:10" ht="11.25" customHeight="1">
      <c r="A84" s="24"/>
    </row>
    <row r="85" spans="1:10" ht="11.25" customHeight="1">
      <c r="A85" s="24"/>
    </row>
    <row r="86" spans="1:10" ht="11.25" customHeight="1">
      <c r="A86" s="24"/>
    </row>
  </sheetData>
  <sheetProtection formatCells="0" formatColumns="0" formatRows="0" insertColumns="0" insertRows="0" insertHyperlinks="0" deleteColumns="0" deleteRows="0" sort="0" autoFilter="0" pivotTables="0"/>
  <mergeCells count="6">
    <mergeCell ref="B82:C82"/>
    <mergeCell ref="B3:H3"/>
    <mergeCell ref="B44:C44"/>
    <mergeCell ref="B7:J7"/>
    <mergeCell ref="B10:C10"/>
    <mergeCell ref="B48:C48"/>
  </mergeCells>
  <hyperlinks>
    <hyperlink ref="B3" location="Contents!A1" display="Back to index page" xr:uid="{00000000-0004-0000-2600-000000000000}"/>
    <hyperlink ref="B3:H3" location="CONTENTS!A1" display="Back to contents page" xr:uid="{00000000-0004-0000-2600-000001000000}"/>
  </hyperlinks>
  <pageMargins left="0.23622047244094491" right="0.23622047244094491" top="0.74803149606299213" bottom="0.74803149606299213" header="0.31496062992125984" footer="0.31496062992125984"/>
  <pageSetup paperSize="9" scale="62" orientation="landscape" r:id="rId1"/>
  <rowBreaks count="1" manualBreakCount="1">
    <brk id="46" max="9"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26A2C-6FA2-4A5E-98D7-BCA76B2BB45F}">
  <sheetPr codeName="Sheet18"/>
  <dimension ref="A1:O89"/>
  <sheetViews>
    <sheetView showGridLines="0" showRowColHeaders="0" zoomScaleNormal="100" workbookViewId="0"/>
  </sheetViews>
  <sheetFormatPr baseColWidth="10" defaultColWidth="11.42578125" defaultRowHeight="11.25"/>
  <cols>
    <col min="1" max="1" width="2.7109375" style="19" customWidth="1"/>
    <col min="2" max="2" width="4.85546875" style="29" customWidth="1"/>
    <col min="3" max="3" width="25" style="29" customWidth="1"/>
    <col min="4" max="5" width="16.5703125" style="29" customWidth="1"/>
    <col min="6" max="6" width="0.7109375" style="29" customWidth="1"/>
    <col min="7" max="8" width="16.5703125" style="29" customWidth="1"/>
    <col min="9" max="9" width="0.7109375" style="29" customWidth="1"/>
    <col min="10" max="11" width="16.5703125" style="29" customWidth="1"/>
    <col min="12" max="12" width="0.7109375" style="29" customWidth="1"/>
    <col min="13" max="13" width="16.5703125" style="29" customWidth="1"/>
    <col min="14" max="14" width="14" style="29" customWidth="1"/>
    <col min="15" max="16384" width="11.42578125" style="29"/>
  </cols>
  <sheetData>
    <row r="1" spans="1:15" s="10" customFormat="1" ht="11.25" customHeight="1">
      <c r="A1" s="7"/>
      <c r="B1" s="7"/>
      <c r="C1" s="7"/>
      <c r="D1" s="8"/>
      <c r="E1" s="8"/>
      <c r="F1" s="8"/>
      <c r="G1" s="9"/>
      <c r="H1" s="9"/>
      <c r="I1" s="9"/>
      <c r="J1" s="9"/>
    </row>
    <row r="2" spans="1:15" s="10" customFormat="1" ht="5.25" customHeight="1">
      <c r="A2" s="7"/>
      <c r="B2" s="7"/>
      <c r="C2" s="7"/>
      <c r="D2" s="8"/>
      <c r="E2" s="8"/>
      <c r="F2" s="8"/>
      <c r="G2" s="9"/>
      <c r="H2" s="9"/>
      <c r="I2" s="9"/>
      <c r="J2" s="9"/>
    </row>
    <row r="3" spans="1:15" s="12" customFormat="1" ht="12.75" customHeight="1">
      <c r="A3" s="11"/>
      <c r="B3" s="1909" t="s">
        <v>306</v>
      </c>
      <c r="C3" s="1909"/>
      <c r="D3" s="1909"/>
      <c r="E3" s="1909"/>
      <c r="F3" s="1909"/>
      <c r="G3" s="1909"/>
      <c r="H3" s="1909"/>
      <c r="I3" s="1909"/>
      <c r="J3" s="1909"/>
      <c r="K3" s="1909"/>
      <c r="L3" s="1909"/>
      <c r="M3" s="1909"/>
      <c r="N3" s="1909"/>
    </row>
    <row r="4" spans="1:15" s="10" customFormat="1" ht="5.25" customHeight="1">
      <c r="A4" s="7"/>
      <c r="B4" s="7"/>
      <c r="C4" s="7"/>
      <c r="D4" s="8"/>
      <c r="E4" s="8"/>
      <c r="F4" s="8"/>
      <c r="G4" s="9"/>
      <c r="H4" s="9"/>
      <c r="I4" s="9"/>
      <c r="J4" s="9"/>
      <c r="M4" s="7"/>
      <c r="N4" s="7"/>
    </row>
    <row r="5" spans="1:15" s="6" customFormat="1" ht="15.75" customHeight="1">
      <c r="A5" s="13"/>
      <c r="B5" s="1187" t="s">
        <v>1364</v>
      </c>
    </row>
    <row r="6" spans="1:15" s="6" customFormat="1" ht="11.25" customHeight="1">
      <c r="A6" s="13"/>
      <c r="B6" s="14"/>
    </row>
    <row r="7" spans="1:15" s="6" customFormat="1" ht="33.75" customHeight="1">
      <c r="A7" s="13"/>
      <c r="B7" s="2015" t="s">
        <v>1365</v>
      </c>
      <c r="C7" s="2015"/>
      <c r="D7" s="2015"/>
      <c r="E7" s="2015"/>
      <c r="F7" s="2015"/>
      <c r="G7" s="2015"/>
      <c r="H7" s="2015"/>
      <c r="I7" s="2015"/>
      <c r="J7" s="2015"/>
      <c r="K7" s="2015"/>
      <c r="L7" s="2015"/>
      <c r="M7" s="2015"/>
      <c r="N7" s="2015"/>
    </row>
    <row r="8" spans="1:15" s="6" customFormat="1" ht="6" customHeight="1">
      <c r="A8" s="13"/>
      <c r="B8" s="680"/>
      <c r="C8"/>
      <c r="D8"/>
      <c r="E8"/>
      <c r="F8"/>
      <c r="G8"/>
      <c r="H8"/>
      <c r="I8"/>
      <c r="J8"/>
      <c r="K8"/>
      <c r="L8"/>
      <c r="M8"/>
      <c r="N8"/>
    </row>
    <row r="9" spans="1:15" s="6" customFormat="1" ht="11.25" customHeight="1">
      <c r="A9" s="13"/>
      <c r="B9" s="2052" t="s">
        <v>1366</v>
      </c>
      <c r="C9" s="2052"/>
      <c r="D9" s="2052"/>
      <c r="E9" s="2052"/>
      <c r="F9" s="2052"/>
      <c r="G9" s="2052"/>
      <c r="H9" s="2052"/>
      <c r="I9" s="918"/>
      <c r="J9"/>
      <c r="K9"/>
      <c r="L9"/>
      <c r="M9"/>
      <c r="N9"/>
    </row>
    <row r="10" spans="1:15" s="6" customFormat="1" ht="11.25" customHeight="1">
      <c r="A10" s="13"/>
      <c r="B10" s="918"/>
      <c r="C10" s="918"/>
      <c r="D10" s="918"/>
      <c r="E10" s="918"/>
      <c r="F10" s="918"/>
      <c r="G10" s="918"/>
      <c r="H10" s="918"/>
      <c r="I10" s="918"/>
      <c r="J10"/>
      <c r="K10"/>
      <c r="L10"/>
      <c r="M10"/>
      <c r="N10"/>
    </row>
    <row r="11" spans="1:15" ht="11.25" customHeight="1"/>
    <row r="12" spans="1:15" ht="11.25" customHeight="1">
      <c r="A12" s="16"/>
      <c r="B12" s="2047" t="s">
        <v>26</v>
      </c>
      <c r="C12" s="2048"/>
      <c r="D12" s="1450" t="s">
        <v>317</v>
      </c>
      <c r="E12" s="1450" t="s">
        <v>319</v>
      </c>
      <c r="F12" s="1450"/>
      <c r="G12" s="1450" t="s">
        <v>321</v>
      </c>
      <c r="H12" s="1450" t="s">
        <v>323</v>
      </c>
      <c r="I12" s="1450"/>
      <c r="J12" s="1450" t="s">
        <v>328</v>
      </c>
      <c r="K12" s="1450" t="s">
        <v>335</v>
      </c>
      <c r="L12" s="1450"/>
      <c r="M12" s="1450" t="s">
        <v>337</v>
      </c>
      <c r="N12" s="1450" t="s">
        <v>342</v>
      </c>
      <c r="O12" s="423"/>
    </row>
    <row r="13" spans="1:15" ht="11.25" customHeight="1">
      <c r="A13" s="16"/>
      <c r="B13" s="318"/>
      <c r="C13" s="85"/>
      <c r="D13" s="1944" t="s">
        <v>1367</v>
      </c>
      <c r="E13" s="1944"/>
      <c r="F13" s="1944"/>
      <c r="G13" s="1944"/>
      <c r="H13" s="1944"/>
      <c r="I13" s="965"/>
      <c r="J13" s="1944" t="s">
        <v>1368</v>
      </c>
      <c r="K13" s="1944"/>
      <c r="L13" s="1944"/>
      <c r="M13" s="1944"/>
      <c r="N13" s="1944"/>
    </row>
    <row r="14" spans="1:15" ht="11.25" customHeight="1">
      <c r="A14" s="12"/>
      <c r="B14" s="12"/>
      <c r="D14" s="2056" t="s">
        <v>1369</v>
      </c>
      <c r="E14" s="2056"/>
      <c r="F14" s="963"/>
      <c r="G14" s="2056" t="s">
        <v>1370</v>
      </c>
      <c r="H14" s="2056"/>
      <c r="I14" s="964"/>
      <c r="J14" s="2056" t="s">
        <v>1369</v>
      </c>
      <c r="K14" s="2056"/>
      <c r="L14" s="963"/>
      <c r="M14" s="2056" t="s">
        <v>1370</v>
      </c>
      <c r="N14" s="2056"/>
    </row>
    <row r="15" spans="1:15" ht="11.25" customHeight="1">
      <c r="A15" s="12"/>
      <c r="B15" s="1229" t="s">
        <v>310</v>
      </c>
      <c r="C15" s="1296"/>
      <c r="D15" s="803" t="s">
        <v>1371</v>
      </c>
      <c r="E15" s="803" t="s">
        <v>1372</v>
      </c>
      <c r="F15" s="1276"/>
      <c r="G15" s="803" t="s">
        <v>1371</v>
      </c>
      <c r="H15" s="803" t="s">
        <v>1372</v>
      </c>
      <c r="I15" s="1276"/>
      <c r="J15" s="858" t="s">
        <v>1371</v>
      </c>
      <c r="K15" s="858" t="s">
        <v>1372</v>
      </c>
      <c r="L15" s="1272"/>
      <c r="M15" s="858" t="s">
        <v>1371</v>
      </c>
      <c r="N15" s="858" t="s">
        <v>1372</v>
      </c>
    </row>
    <row r="16" spans="1:15" ht="15" customHeight="1">
      <c r="A16" s="12"/>
      <c r="B16" s="315" t="s">
        <v>1373</v>
      </c>
      <c r="D16" s="259"/>
      <c r="E16" s="259"/>
      <c r="F16" s="259"/>
      <c r="G16" s="259"/>
      <c r="H16" s="259"/>
      <c r="I16" s="259"/>
      <c r="J16" s="209"/>
      <c r="K16" s="209"/>
      <c r="L16" s="209"/>
      <c r="M16" s="209"/>
      <c r="N16" s="209"/>
    </row>
    <row r="17" spans="1:15" ht="11.25" customHeight="1">
      <c r="A17" s="12"/>
      <c r="B17" s="12">
        <v>1</v>
      </c>
      <c r="C17" s="273" t="s">
        <v>1374</v>
      </c>
      <c r="D17" s="76"/>
      <c r="E17" s="424">
        <v>8758.4625034641304</v>
      </c>
      <c r="F17" s="424"/>
      <c r="G17" s="424">
        <v>79.947235000000006</v>
      </c>
      <c r="H17" s="424">
        <v>3794.77154157005</v>
      </c>
      <c r="I17" s="424"/>
      <c r="J17" s="424"/>
      <c r="K17" s="425">
        <v>35501.572356999997</v>
      </c>
      <c r="L17" s="425"/>
      <c r="N17" s="425">
        <v>74023.923496000003</v>
      </c>
    </row>
    <row r="18" spans="1:15" ht="11.25" customHeight="1">
      <c r="A18" s="12"/>
      <c r="B18" s="12">
        <v>2</v>
      </c>
      <c r="C18" s="273" t="s">
        <v>1375</v>
      </c>
      <c r="D18" s="76"/>
      <c r="E18" s="424">
        <v>23530.041595537499</v>
      </c>
      <c r="F18" s="424"/>
      <c r="G18" s="424">
        <v>934.51726799999994</v>
      </c>
      <c r="H18" s="424">
        <v>30547.275707000001</v>
      </c>
      <c r="I18" s="424"/>
      <c r="J18" s="424"/>
      <c r="K18" s="425">
        <v>34962.710317999998</v>
      </c>
      <c r="L18" s="425"/>
      <c r="N18" s="425">
        <v>102873.244674</v>
      </c>
    </row>
    <row r="19" spans="1:15" ht="11.25" customHeight="1">
      <c r="A19" s="12"/>
      <c r="B19" s="29">
        <v>3</v>
      </c>
      <c r="C19" s="29" t="s">
        <v>1376</v>
      </c>
      <c r="E19" s="425">
        <v>176.177153</v>
      </c>
      <c r="F19" s="425"/>
      <c r="G19" s="425"/>
      <c r="H19" s="425">
        <v>783.96277599999996</v>
      </c>
      <c r="I19" s="425"/>
      <c r="J19" s="425"/>
      <c r="K19" s="425">
        <v>13594.035468</v>
      </c>
      <c r="L19" s="425"/>
      <c r="N19" s="425">
        <v>2548.4871739999999</v>
      </c>
    </row>
    <row r="20" spans="1:15" ht="11.25" customHeight="1">
      <c r="A20" s="12"/>
      <c r="B20" s="38">
        <v>4</v>
      </c>
      <c r="C20" s="38" t="s">
        <v>1377</v>
      </c>
      <c r="D20" s="811">
        <v>192.60523800000001</v>
      </c>
      <c r="E20" s="425">
        <v>1.726534</v>
      </c>
      <c r="F20" s="425"/>
      <c r="G20" s="425">
        <v>5552.7644369999998</v>
      </c>
      <c r="H20" s="425"/>
      <c r="I20" s="425"/>
      <c r="J20" s="425"/>
      <c r="K20" s="425">
        <v>105115.39206</v>
      </c>
      <c r="L20" s="425"/>
      <c r="N20" s="425">
        <v>43700.691435000001</v>
      </c>
    </row>
    <row r="21" spans="1:15" ht="11.25" customHeight="1">
      <c r="A21" s="12"/>
      <c r="B21" s="29">
        <v>5</v>
      </c>
      <c r="C21" s="29" t="s">
        <v>1378</v>
      </c>
      <c r="E21" s="425"/>
      <c r="F21" s="425"/>
      <c r="G21" s="425"/>
      <c r="H21" s="425"/>
      <c r="I21" s="425"/>
      <c r="J21" s="425"/>
      <c r="K21" s="425"/>
      <c r="L21" s="425"/>
      <c r="N21" s="425"/>
    </row>
    <row r="22" spans="1:15" ht="11.25" customHeight="1">
      <c r="A22" s="12"/>
      <c r="B22" s="29">
        <v>6</v>
      </c>
      <c r="C22" s="29" t="s">
        <v>1379</v>
      </c>
      <c r="E22" s="425">
        <v>366.50170000000003</v>
      </c>
      <c r="F22" s="425"/>
      <c r="G22" s="425"/>
      <c r="H22" s="425"/>
      <c r="I22" s="425"/>
      <c r="J22" s="425"/>
      <c r="K22" s="425">
        <v>107679.535598</v>
      </c>
      <c r="L22" s="425"/>
      <c r="N22" s="425">
        <v>60351.808278999997</v>
      </c>
    </row>
    <row r="23" spans="1:15" ht="11.25" customHeight="1">
      <c r="A23" s="12"/>
      <c r="B23" s="29">
        <v>7</v>
      </c>
      <c r="C23" s="29" t="s">
        <v>1380</v>
      </c>
      <c r="E23" s="425">
        <v>2994.8522309999998</v>
      </c>
      <c r="F23" s="425"/>
      <c r="G23" s="425"/>
      <c r="H23" s="425"/>
      <c r="I23" s="425"/>
      <c r="J23" s="425"/>
      <c r="K23" s="425">
        <v>187767.45076199999</v>
      </c>
      <c r="L23" s="425"/>
      <c r="N23" s="425">
        <v>29830.269017999999</v>
      </c>
    </row>
    <row r="24" spans="1:15" ht="11.25" customHeight="1">
      <c r="A24" s="12"/>
      <c r="B24" s="29">
        <v>8</v>
      </c>
      <c r="C24" s="29" t="s">
        <v>1381</v>
      </c>
      <c r="E24" s="425">
        <v>6800.2777370000003</v>
      </c>
      <c r="F24" s="425"/>
      <c r="G24" s="425"/>
      <c r="H24" s="425"/>
      <c r="I24" s="425"/>
      <c r="J24" s="425"/>
      <c r="K24" s="425">
        <v>2549.7940960000001</v>
      </c>
      <c r="L24" s="425"/>
      <c r="N24" s="425"/>
    </row>
    <row r="25" spans="1:15" s="39" customFormat="1" ht="11.25" customHeight="1">
      <c r="A25" s="34"/>
      <c r="B25" s="894">
        <v>9</v>
      </c>
      <c r="C25" s="894" t="s">
        <v>573</v>
      </c>
      <c r="D25" s="895">
        <v>192.60523800000001</v>
      </c>
      <c r="E25" s="665">
        <v>42628.039454001599</v>
      </c>
      <c r="F25" s="665"/>
      <c r="G25" s="665">
        <v>6567.22894</v>
      </c>
      <c r="H25" s="665">
        <v>35126.010024570103</v>
      </c>
      <c r="I25" s="665"/>
      <c r="J25" s="665"/>
      <c r="K25" s="665">
        <v>487170.490659</v>
      </c>
      <c r="L25" s="665"/>
      <c r="M25" s="894"/>
      <c r="N25" s="665">
        <v>313328.424076</v>
      </c>
    </row>
    <row r="26" spans="1:15" ht="11.25" customHeight="1">
      <c r="A26" s="12"/>
    </row>
    <row r="27" spans="1:15" ht="11.25" customHeight="1">
      <c r="A27" s="12"/>
    </row>
    <row r="28" spans="1:15" ht="11.25" customHeight="1">
      <c r="A28" s="12"/>
    </row>
    <row r="29" spans="1:15" ht="11.25" customHeight="1">
      <c r="A29" s="16"/>
      <c r="B29" s="2047" t="s">
        <v>311</v>
      </c>
      <c r="C29" s="2048"/>
      <c r="D29" s="1450" t="s">
        <v>317</v>
      </c>
      <c r="E29" s="1450" t="s">
        <v>319</v>
      </c>
      <c r="F29" s="1450"/>
      <c r="G29" s="1450" t="s">
        <v>321</v>
      </c>
      <c r="H29" s="1450" t="s">
        <v>323</v>
      </c>
      <c r="I29" s="1450"/>
      <c r="J29" s="1450" t="s">
        <v>328</v>
      </c>
      <c r="K29" s="1450" t="s">
        <v>335</v>
      </c>
      <c r="L29" s="1450"/>
      <c r="M29" s="1450" t="s">
        <v>337</v>
      </c>
      <c r="N29" s="1450" t="s">
        <v>342</v>
      </c>
      <c r="O29" s="423"/>
    </row>
    <row r="30" spans="1:15" ht="11.25" customHeight="1">
      <c r="A30" s="16"/>
      <c r="B30" s="318"/>
      <c r="C30" s="85"/>
      <c r="D30" s="1944" t="s">
        <v>1367</v>
      </c>
      <c r="E30" s="1944"/>
      <c r="F30" s="1944"/>
      <c r="G30" s="1944"/>
      <c r="H30" s="1944"/>
      <c r="I30" s="965"/>
      <c r="J30" s="1944" t="s">
        <v>1368</v>
      </c>
      <c r="K30" s="1944"/>
      <c r="L30" s="1944"/>
      <c r="M30" s="1944"/>
      <c r="N30" s="1944"/>
    </row>
    <row r="31" spans="1:15" ht="11.25" customHeight="1">
      <c r="A31" s="12"/>
      <c r="B31" s="12"/>
      <c r="D31" s="2056" t="s">
        <v>1369</v>
      </c>
      <c r="E31" s="2056"/>
      <c r="F31" s="963"/>
      <c r="G31" s="2056" t="s">
        <v>1370</v>
      </c>
      <c r="H31" s="2056"/>
      <c r="I31" s="964"/>
      <c r="J31" s="2056" t="s">
        <v>1369</v>
      </c>
      <c r="K31" s="2056"/>
      <c r="L31" s="963"/>
      <c r="M31" s="2056" t="s">
        <v>1370</v>
      </c>
      <c r="N31" s="2056"/>
    </row>
    <row r="32" spans="1:15" ht="11.25" customHeight="1">
      <c r="A32" s="12"/>
      <c r="B32" s="1229" t="s">
        <v>310</v>
      </c>
      <c r="C32" s="1296"/>
      <c r="D32" s="803" t="s">
        <v>1371</v>
      </c>
      <c r="E32" s="803" t="s">
        <v>1372</v>
      </c>
      <c r="F32" s="1276"/>
      <c r="G32" s="803" t="s">
        <v>1371</v>
      </c>
      <c r="H32" s="803" t="s">
        <v>1372</v>
      </c>
      <c r="I32" s="1276"/>
      <c r="J32" s="858" t="s">
        <v>1371</v>
      </c>
      <c r="K32" s="858" t="s">
        <v>1372</v>
      </c>
      <c r="L32" s="1272"/>
      <c r="M32" s="858" t="s">
        <v>1371</v>
      </c>
      <c r="N32" s="858" t="s">
        <v>1372</v>
      </c>
    </row>
    <row r="33" spans="1:14" ht="15" customHeight="1">
      <c r="A33" s="12"/>
      <c r="B33" s="315" t="s">
        <v>1373</v>
      </c>
      <c r="D33" s="259"/>
      <c r="E33" s="259"/>
      <c r="F33" s="259"/>
      <c r="G33" s="259"/>
      <c r="H33" s="259"/>
      <c r="I33" s="259"/>
      <c r="J33" s="209"/>
      <c r="K33" s="209"/>
      <c r="L33" s="209"/>
      <c r="M33" s="209"/>
      <c r="N33" s="209"/>
    </row>
    <row r="34" spans="1:14" ht="11.25" customHeight="1">
      <c r="A34" s="12"/>
      <c r="B34" s="12">
        <v>1</v>
      </c>
      <c r="C34" s="273" t="s">
        <v>1374</v>
      </c>
      <c r="D34" s="76"/>
      <c r="E34" s="424">
        <v>13493.6776892485</v>
      </c>
      <c r="F34" s="424"/>
      <c r="G34" s="424">
        <v>79.692389000000006</v>
      </c>
      <c r="H34" s="424">
        <v>370.76225731106001</v>
      </c>
      <c r="I34" s="424"/>
      <c r="J34" s="424"/>
      <c r="K34" s="425">
        <v>33068.566364999999</v>
      </c>
      <c r="L34" s="425"/>
      <c r="N34" s="425">
        <v>67696.666477000006</v>
      </c>
    </row>
    <row r="35" spans="1:14" ht="11.25" customHeight="1">
      <c r="A35" s="12"/>
      <c r="B35" s="12">
        <v>2</v>
      </c>
      <c r="C35" s="273" t="s">
        <v>1375</v>
      </c>
      <c r="D35" s="76"/>
      <c r="E35" s="424">
        <v>36650.885515547903</v>
      </c>
      <c r="F35" s="424"/>
      <c r="G35" s="424">
        <v>4037.8979220000001</v>
      </c>
      <c r="H35" s="424">
        <v>31532.874696999999</v>
      </c>
      <c r="I35" s="424"/>
      <c r="J35" s="424"/>
      <c r="K35" s="425">
        <v>41899.387924000002</v>
      </c>
      <c r="L35" s="425"/>
      <c r="N35" s="425">
        <v>52639.007816999998</v>
      </c>
    </row>
    <row r="36" spans="1:14" ht="11.25" customHeight="1">
      <c r="A36" s="12"/>
      <c r="B36" s="29">
        <v>3</v>
      </c>
      <c r="C36" s="29" t="s">
        <v>1376</v>
      </c>
      <c r="E36" s="425">
        <v>770.82894599999997</v>
      </c>
      <c r="F36" s="425"/>
      <c r="G36" s="425"/>
      <c r="H36" s="425">
        <v>6.03</v>
      </c>
      <c r="I36" s="425"/>
      <c r="J36" s="425"/>
      <c r="K36" s="425">
        <v>4917.1769430000004</v>
      </c>
      <c r="L36" s="425"/>
      <c r="N36" s="425">
        <v>7260.5844660000002</v>
      </c>
    </row>
    <row r="37" spans="1:14" ht="11.25" customHeight="1">
      <c r="A37" s="12"/>
      <c r="B37" s="38">
        <v>4</v>
      </c>
      <c r="C37" s="38" t="s">
        <v>1377</v>
      </c>
      <c r="D37" s="811">
        <v>206.73178999999999</v>
      </c>
      <c r="E37" s="425"/>
      <c r="F37" s="425"/>
      <c r="G37" s="425">
        <v>2128.7968110000002</v>
      </c>
      <c r="H37" s="425"/>
      <c r="I37" s="425"/>
      <c r="J37" s="425"/>
      <c r="K37" s="425">
        <v>58019.851923000002</v>
      </c>
      <c r="L37" s="425"/>
      <c r="N37" s="425">
        <v>49936.843056999998</v>
      </c>
    </row>
    <row r="38" spans="1:14" ht="11.25" customHeight="1">
      <c r="A38" s="12"/>
      <c r="B38" s="29">
        <v>5</v>
      </c>
      <c r="C38" s="29" t="s">
        <v>1378</v>
      </c>
      <c r="D38" s="811"/>
      <c r="E38" s="425"/>
      <c r="F38" s="425"/>
      <c r="G38" s="425"/>
      <c r="H38" s="425"/>
      <c r="I38" s="425"/>
      <c r="J38" s="425"/>
      <c r="K38" s="425"/>
      <c r="L38" s="425"/>
      <c r="N38" s="425"/>
    </row>
    <row r="39" spans="1:14" ht="11.25" customHeight="1">
      <c r="A39" s="12"/>
      <c r="B39" s="29">
        <v>6</v>
      </c>
      <c r="C39" s="29" t="s">
        <v>1379</v>
      </c>
      <c r="D39" s="811"/>
      <c r="E39" s="425">
        <v>522.68640900000003</v>
      </c>
      <c r="F39" s="425"/>
      <c r="G39" s="425"/>
      <c r="H39" s="425"/>
      <c r="I39" s="425"/>
      <c r="J39" s="425"/>
      <c r="K39" s="425">
        <v>81257.007926000006</v>
      </c>
      <c r="L39" s="425"/>
      <c r="N39" s="425">
        <v>49650.010944000001</v>
      </c>
    </row>
    <row r="40" spans="1:14" ht="11.25" customHeight="1">
      <c r="A40" s="12"/>
      <c r="B40" s="29">
        <v>7</v>
      </c>
      <c r="C40" s="29" t="s">
        <v>1380</v>
      </c>
      <c r="D40" s="811"/>
      <c r="E40" s="425">
        <v>2294.0282929999998</v>
      </c>
      <c r="F40" s="425"/>
      <c r="G40" s="425"/>
      <c r="H40" s="425"/>
      <c r="I40" s="425"/>
      <c r="J40" s="425"/>
      <c r="K40" s="425">
        <v>157956.47989700001</v>
      </c>
      <c r="L40" s="425"/>
      <c r="N40" s="425">
        <v>23655.253421000001</v>
      </c>
    </row>
    <row r="41" spans="1:14" ht="11.25" customHeight="1">
      <c r="A41" s="12"/>
      <c r="B41" s="29">
        <v>8</v>
      </c>
      <c r="C41" s="29" t="s">
        <v>1381</v>
      </c>
      <c r="D41" s="811"/>
      <c r="E41" s="425">
        <v>7254.1130270000003</v>
      </c>
      <c r="F41" s="425"/>
      <c r="G41" s="425"/>
      <c r="H41" s="425"/>
      <c r="I41" s="425"/>
      <c r="J41" s="425"/>
      <c r="K41" s="425">
        <v>2722.3367210000001</v>
      </c>
      <c r="L41" s="425"/>
      <c r="N41" s="425"/>
    </row>
    <row r="42" spans="1:14" s="39" customFormat="1" ht="11.25" customHeight="1">
      <c r="A42" s="34"/>
      <c r="B42" s="894">
        <v>9</v>
      </c>
      <c r="C42" s="894" t="s">
        <v>573</v>
      </c>
      <c r="D42" s="895">
        <v>206.73178999999999</v>
      </c>
      <c r="E42" s="665">
        <v>60986.219879796401</v>
      </c>
      <c r="F42" s="665"/>
      <c r="G42" s="665">
        <v>6246.3871220000001</v>
      </c>
      <c r="H42" s="665">
        <v>31909.666954311098</v>
      </c>
      <c r="I42" s="665"/>
      <c r="J42" s="665"/>
      <c r="K42" s="665">
        <v>379840.807699</v>
      </c>
      <c r="L42" s="665"/>
      <c r="M42" s="894"/>
      <c r="N42" s="665">
        <v>250838.366182</v>
      </c>
    </row>
    <row r="43" spans="1:14" ht="11.25" customHeight="1">
      <c r="A43" s="12"/>
    </row>
    <row r="44" spans="1:14">
      <c r="A44" s="12"/>
    </row>
    <row r="45" spans="1:14">
      <c r="A45" s="12"/>
    </row>
    <row r="46" spans="1:14">
      <c r="A46" s="12"/>
    </row>
    <row r="47" spans="1:14">
      <c r="A47" s="12"/>
    </row>
    <row r="48" spans="1:14">
      <c r="A48" s="12"/>
    </row>
    <row r="49" spans="1:14">
      <c r="A49" s="12"/>
    </row>
    <row r="50" spans="1:14">
      <c r="A50" s="12"/>
    </row>
    <row r="51" spans="1:14">
      <c r="A51" s="12"/>
    </row>
    <row r="52" spans="1:14">
      <c r="A52" s="12"/>
    </row>
    <row r="53" spans="1:14">
      <c r="A53" s="12"/>
    </row>
    <row r="54" spans="1:14">
      <c r="A54" s="12"/>
      <c r="D54" s="37"/>
      <c r="E54" s="37"/>
      <c r="F54" s="37"/>
      <c r="G54" s="37"/>
      <c r="H54" s="37"/>
      <c r="I54" s="37"/>
      <c r="J54" s="37"/>
      <c r="K54" s="37"/>
      <c r="L54" s="37"/>
      <c r="M54" s="37"/>
      <c r="N54" s="37"/>
    </row>
    <row r="55" spans="1:14">
      <c r="A55" s="12"/>
      <c r="D55" s="37"/>
      <c r="E55" s="37"/>
      <c r="F55" s="37"/>
      <c r="G55" s="37"/>
      <c r="H55" s="37"/>
      <c r="I55" s="37"/>
      <c r="J55" s="37"/>
      <c r="K55" s="37"/>
      <c r="L55" s="37"/>
      <c r="M55" s="37"/>
      <c r="N55" s="37"/>
    </row>
    <row r="56" spans="1:14">
      <c r="A56" s="12"/>
      <c r="D56" s="37"/>
      <c r="E56" s="37"/>
      <c r="F56" s="37"/>
      <c r="G56" s="37"/>
      <c r="H56" s="37"/>
      <c r="I56" s="37"/>
      <c r="J56" s="37"/>
      <c r="K56" s="37"/>
      <c r="L56" s="37"/>
      <c r="M56" s="37"/>
      <c r="N56" s="37"/>
    </row>
    <row r="57" spans="1:14">
      <c r="A57" s="12"/>
      <c r="D57" s="37"/>
      <c r="E57" s="37"/>
      <c r="F57" s="37"/>
      <c r="G57" s="37"/>
      <c r="H57" s="37"/>
      <c r="I57" s="37"/>
      <c r="J57" s="37"/>
      <c r="K57" s="37"/>
      <c r="L57" s="37"/>
      <c r="M57" s="37"/>
      <c r="N57" s="37"/>
    </row>
    <row r="58" spans="1:14">
      <c r="A58" s="12"/>
      <c r="D58" s="37"/>
      <c r="E58" s="37"/>
      <c r="F58" s="37"/>
      <c r="G58" s="37"/>
      <c r="H58" s="37"/>
      <c r="I58" s="37"/>
      <c r="J58" s="37"/>
      <c r="K58" s="37"/>
      <c r="L58" s="37"/>
      <c r="M58" s="37"/>
      <c r="N58" s="37"/>
    </row>
    <row r="59" spans="1:14">
      <c r="A59" s="12"/>
      <c r="D59" s="37"/>
      <c r="E59" s="37"/>
      <c r="F59" s="37"/>
      <c r="G59" s="37"/>
      <c r="H59" s="37"/>
      <c r="I59" s="37"/>
      <c r="J59" s="37"/>
      <c r="K59" s="37"/>
      <c r="L59" s="37"/>
      <c r="M59" s="37"/>
      <c r="N59" s="37"/>
    </row>
    <row r="60" spans="1:14">
      <c r="A60" s="12"/>
      <c r="D60" s="37"/>
      <c r="E60" s="37"/>
      <c r="F60" s="37"/>
      <c r="G60" s="37"/>
      <c r="H60" s="37"/>
      <c r="I60" s="37"/>
      <c r="J60" s="37"/>
      <c r="K60" s="37"/>
      <c r="L60" s="37"/>
      <c r="M60" s="37"/>
      <c r="N60" s="37"/>
    </row>
    <row r="61" spans="1:14">
      <c r="A61" s="12"/>
      <c r="D61" s="37"/>
      <c r="E61" s="37"/>
      <c r="F61" s="37"/>
      <c r="G61" s="37"/>
      <c r="H61" s="37"/>
      <c r="I61" s="37"/>
      <c r="J61" s="37"/>
      <c r="K61" s="37"/>
      <c r="L61" s="37"/>
      <c r="M61" s="37"/>
      <c r="N61" s="37"/>
    </row>
    <row r="62" spans="1:14">
      <c r="A62" s="12"/>
      <c r="D62" s="37"/>
      <c r="E62" s="37"/>
      <c r="F62" s="37"/>
      <c r="G62" s="37"/>
      <c r="H62" s="37"/>
      <c r="I62" s="37"/>
      <c r="J62" s="37"/>
      <c r="K62" s="37"/>
      <c r="L62" s="37"/>
      <c r="M62" s="37"/>
      <c r="N62" s="37"/>
    </row>
    <row r="63" spans="1:14">
      <c r="A63" s="12"/>
      <c r="D63" s="37"/>
      <c r="E63" s="37"/>
      <c r="F63" s="37"/>
      <c r="G63" s="37"/>
      <c r="H63" s="37"/>
      <c r="I63" s="37"/>
      <c r="J63" s="37"/>
      <c r="K63" s="37"/>
      <c r="L63" s="37"/>
      <c r="M63" s="37"/>
      <c r="N63" s="37"/>
    </row>
    <row r="64" spans="1:14">
      <c r="A64" s="12"/>
      <c r="D64" s="37"/>
      <c r="E64" s="37"/>
      <c r="F64" s="37"/>
      <c r="G64" s="37"/>
      <c r="H64" s="37"/>
      <c r="I64" s="37"/>
      <c r="J64" s="37"/>
      <c r="K64" s="37"/>
      <c r="L64" s="37"/>
      <c r="M64" s="37"/>
      <c r="N64" s="37"/>
    </row>
    <row r="65" spans="1:4">
      <c r="D65" s="37"/>
    </row>
    <row r="66" spans="1:4">
      <c r="D66" s="37"/>
    </row>
    <row r="71" spans="1:4">
      <c r="A71" s="21"/>
    </row>
    <row r="72" spans="1:4">
      <c r="A72" s="21"/>
    </row>
    <row r="73" spans="1:4">
      <c r="A73" s="22"/>
    </row>
    <row r="74" spans="1:4">
      <c r="A74" s="12"/>
    </row>
    <row r="75" spans="1:4">
      <c r="A75" s="12"/>
    </row>
    <row r="76" spans="1:4">
      <c r="A76" s="12"/>
    </row>
    <row r="77" spans="1:4">
      <c r="A77" s="12"/>
    </row>
    <row r="78" spans="1:4">
      <c r="A78" s="12"/>
    </row>
    <row r="79" spans="1:4">
      <c r="A79" s="12"/>
    </row>
    <row r="80" spans="1:4">
      <c r="A80" s="12"/>
    </row>
    <row r="81" spans="1:1">
      <c r="A81" s="12"/>
    </row>
    <row r="82" spans="1:1">
      <c r="A82" s="24"/>
    </row>
    <row r="83" spans="1:1">
      <c r="A83" s="24"/>
    </row>
    <row r="84" spans="1:1">
      <c r="A84" s="24"/>
    </row>
    <row r="85" spans="1:1">
      <c r="A85" s="24"/>
    </row>
    <row r="86" spans="1:1">
      <c r="A86" s="24"/>
    </row>
    <row r="87" spans="1:1">
      <c r="A87" s="24"/>
    </row>
    <row r="88" spans="1:1">
      <c r="A88" s="24"/>
    </row>
    <row r="89" spans="1:1">
      <c r="A89" s="24"/>
    </row>
  </sheetData>
  <mergeCells count="17">
    <mergeCell ref="B3:N3"/>
    <mergeCell ref="B7:N7"/>
    <mergeCell ref="B9:H9"/>
    <mergeCell ref="D14:E14"/>
    <mergeCell ref="G14:H14"/>
    <mergeCell ref="J14:K14"/>
    <mergeCell ref="M14:N14"/>
    <mergeCell ref="B12:C12"/>
    <mergeCell ref="D13:H13"/>
    <mergeCell ref="J13:N13"/>
    <mergeCell ref="B29:C29"/>
    <mergeCell ref="D30:H30"/>
    <mergeCell ref="J30:N30"/>
    <mergeCell ref="D31:E31"/>
    <mergeCell ref="G31:H31"/>
    <mergeCell ref="J31:K31"/>
    <mergeCell ref="M31:N31"/>
  </mergeCells>
  <hyperlinks>
    <hyperlink ref="B3" location="Contents!A1" display="Back to index page" xr:uid="{CB1451A7-8F5D-4BFC-AB96-26F37B3A9646}"/>
  </hyperlinks>
  <pageMargins left="0.23622047244094491" right="0.23622047244094491" top="0.74803149606299213" bottom="0.74803149606299213" header="0.31496062992125984" footer="0.31496062992125984"/>
  <pageSetup paperSize="9" scale="62"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FE49D-9DD8-43E1-816C-4446E33E47F6}">
  <sheetPr codeName="Sheet19">
    <tabColor rgb="FF007272"/>
  </sheetPr>
  <dimension ref="B1:N23"/>
  <sheetViews>
    <sheetView showGridLines="0" showRowColHeaders="0" workbookViewId="0"/>
  </sheetViews>
  <sheetFormatPr baseColWidth="10" defaultColWidth="11.42578125" defaultRowHeight="15"/>
  <cols>
    <col min="1" max="1" width="2.7109375" customWidth="1"/>
    <col min="2" max="2" width="4.85546875" customWidth="1"/>
    <col min="3" max="3" width="63.42578125" customWidth="1"/>
    <col min="4" max="8" width="18.5703125" customWidth="1"/>
  </cols>
  <sheetData>
    <row r="1" spans="2:14" s="3" customFormat="1" ht="11.25"/>
    <row r="2" spans="2:14" s="3" customFormat="1" ht="5.25" customHeight="1"/>
    <row r="3" spans="2:14" s="312" customFormat="1" ht="12.75">
      <c r="B3" s="1909" t="s">
        <v>306</v>
      </c>
      <c r="C3" s="1909"/>
      <c r="D3" s="1909"/>
      <c r="E3" s="1909"/>
      <c r="F3" s="1909"/>
      <c r="G3" s="1909"/>
      <c r="H3" s="1909"/>
      <c r="I3" s="1909"/>
    </row>
    <row r="4" spans="2:14" s="312" customFormat="1" ht="5.25" customHeight="1">
      <c r="B4" s="269"/>
      <c r="C4" s="269"/>
      <c r="D4" s="269"/>
      <c r="E4" s="269"/>
      <c r="F4" s="269"/>
      <c r="G4" s="269"/>
      <c r="H4" s="269"/>
      <c r="I4" s="269"/>
    </row>
    <row r="5" spans="2:14" s="313" customFormat="1" ht="15.75">
      <c r="B5" s="1187" t="s">
        <v>1382</v>
      </c>
      <c r="C5" s="314"/>
      <c r="D5" s="314"/>
      <c r="E5" s="314"/>
      <c r="F5" s="314"/>
      <c r="G5" s="314"/>
      <c r="H5" s="314"/>
      <c r="I5" s="314"/>
      <c r="J5" s="312"/>
      <c r="K5" s="312"/>
      <c r="L5" s="312"/>
      <c r="M5" s="312"/>
      <c r="N5" s="312"/>
    </row>
    <row r="6" spans="2:14" s="313" customFormat="1" ht="11.25" customHeight="1">
      <c r="B6" s="1187"/>
      <c r="C6" s="314"/>
      <c r="D6" s="314"/>
      <c r="E6" s="314"/>
      <c r="F6" s="314"/>
      <c r="G6" s="314"/>
      <c r="H6" s="314"/>
      <c r="I6" s="314"/>
      <c r="J6" s="312"/>
      <c r="K6" s="312"/>
      <c r="L6" s="312"/>
      <c r="M6" s="312"/>
      <c r="N6" s="312"/>
    </row>
    <row r="7" spans="2:14" ht="11.25" customHeight="1"/>
    <row r="8" spans="2:14" ht="11.25" customHeight="1">
      <c r="B8" s="3"/>
      <c r="D8" s="1919" t="s">
        <v>1383</v>
      </c>
      <c r="E8" s="1919"/>
      <c r="F8" s="1919"/>
      <c r="G8" s="1919"/>
      <c r="H8" s="1919"/>
    </row>
    <row r="9" spans="2:14" s="415" customFormat="1" ht="11.25" customHeight="1">
      <c r="B9" s="2057" t="s">
        <v>310</v>
      </c>
      <c r="C9" s="2058"/>
      <c r="D9" s="640" t="s">
        <v>2678</v>
      </c>
      <c r="E9" s="640" t="s">
        <v>26</v>
      </c>
      <c r="F9" s="640" t="s">
        <v>1384</v>
      </c>
      <c r="G9" s="640" t="s">
        <v>1253</v>
      </c>
      <c r="H9" s="640" t="s">
        <v>1254</v>
      </c>
    </row>
    <row r="10" spans="2:14" s="415" customFormat="1" ht="11.25" customHeight="1">
      <c r="B10" s="896">
        <v>1</v>
      </c>
      <c r="C10" s="897" t="s">
        <v>1385</v>
      </c>
      <c r="D10" s="674">
        <v>13036.219765</v>
      </c>
      <c r="E10" s="674">
        <v>10722.115059</v>
      </c>
      <c r="F10" s="674">
        <v>13133.984551</v>
      </c>
      <c r="G10" s="674">
        <v>13489.614416</v>
      </c>
      <c r="H10" s="674">
        <v>11472.784508000001</v>
      </c>
      <c r="K10" s="813"/>
    </row>
    <row r="11" spans="2:14" s="415" customFormat="1" ht="11.25" customHeight="1">
      <c r="B11" s="216">
        <v>2</v>
      </c>
      <c r="C11" s="154" t="s">
        <v>1386</v>
      </c>
      <c r="D11" s="243">
        <v>-1646.786963</v>
      </c>
      <c r="E11" s="243">
        <v>3645.1670349999999</v>
      </c>
      <c r="F11" s="243">
        <v>-1795.7445929999999</v>
      </c>
      <c r="G11" s="243">
        <v>-1881.004406</v>
      </c>
      <c r="H11" s="243">
        <v>-317.07405699999998</v>
      </c>
      <c r="K11" s="813"/>
    </row>
    <row r="12" spans="2:14" s="415" customFormat="1" ht="11.25" customHeight="1">
      <c r="B12" s="216">
        <v>3</v>
      </c>
      <c r="C12" s="154" t="s">
        <v>1387</v>
      </c>
      <c r="D12" s="243">
        <v>-194.92844600000001</v>
      </c>
      <c r="E12" s="243">
        <v>-732.47810900000002</v>
      </c>
      <c r="F12" s="243">
        <v>-35.230474000000001</v>
      </c>
      <c r="G12" s="243">
        <v>-441.09712300000001</v>
      </c>
      <c r="H12" s="243">
        <v>-81.685119999999998</v>
      </c>
      <c r="K12" s="813"/>
    </row>
    <row r="13" spans="2:14" s="415" customFormat="1" ht="11.25" customHeight="1">
      <c r="B13" s="216">
        <v>4</v>
      </c>
      <c r="C13" s="154" t="s">
        <v>1388</v>
      </c>
      <c r="D13" s="243"/>
      <c r="E13" s="243"/>
      <c r="F13" s="243"/>
      <c r="G13" s="243"/>
      <c r="H13" s="243"/>
    </row>
    <row r="14" spans="2:14" s="415" customFormat="1" ht="11.25" customHeight="1">
      <c r="B14" s="216">
        <v>5</v>
      </c>
      <c r="C14" s="154" t="s">
        <v>1389</v>
      </c>
      <c r="D14" s="243"/>
      <c r="E14" s="243"/>
      <c r="F14" s="243"/>
      <c r="G14" s="243"/>
      <c r="H14" s="243"/>
    </row>
    <row r="15" spans="2:14" s="415" customFormat="1" ht="11.25" customHeight="1">
      <c r="B15" s="216">
        <v>6</v>
      </c>
      <c r="C15" s="154" t="s">
        <v>1390</v>
      </c>
      <c r="D15" s="243"/>
      <c r="E15" s="243"/>
      <c r="F15" s="243"/>
      <c r="G15" s="243"/>
      <c r="H15" s="243"/>
    </row>
    <row r="16" spans="2:14" s="415" customFormat="1" ht="11.25" customHeight="1">
      <c r="B16" s="216">
        <v>7</v>
      </c>
      <c r="C16" s="154" t="s">
        <v>1391</v>
      </c>
      <c r="D16" s="243">
        <v>1066.9690189999999</v>
      </c>
      <c r="E16" s="243">
        <v>-598.58421999999996</v>
      </c>
      <c r="F16" s="243">
        <v>-580.89442399999996</v>
      </c>
      <c r="G16" s="243">
        <v>1966.471663</v>
      </c>
      <c r="H16" s="243">
        <v>2415.589086</v>
      </c>
      <c r="K16" s="813"/>
    </row>
    <row r="17" spans="2:11" s="415" customFormat="1" ht="11.25" customHeight="1">
      <c r="B17" s="216">
        <v>8</v>
      </c>
      <c r="C17" s="154" t="s">
        <v>1021</v>
      </c>
      <c r="D17" s="927"/>
      <c r="E17" s="927"/>
      <c r="F17" s="927"/>
      <c r="G17" s="1884"/>
      <c r="H17" s="524"/>
    </row>
    <row r="18" spans="2:11" s="415" customFormat="1" ht="11.25" customHeight="1">
      <c r="B18" s="896">
        <v>9</v>
      </c>
      <c r="C18" s="897" t="s">
        <v>1392</v>
      </c>
      <c r="D18" s="674">
        <v>12261.473373999999</v>
      </c>
      <c r="E18" s="674">
        <v>13036.219765</v>
      </c>
      <c r="F18" s="674">
        <v>10722.115059</v>
      </c>
      <c r="G18" s="674">
        <v>13133.984551</v>
      </c>
      <c r="H18" s="674">
        <v>13489.614416</v>
      </c>
      <c r="K18" s="813"/>
    </row>
    <row r="19" spans="2:11" s="415" customFormat="1" ht="11.25" customHeight="1"/>
    <row r="20" spans="2:11" s="415" customFormat="1" ht="11.25" customHeight="1"/>
    <row r="21" spans="2:11" ht="11.25" customHeight="1"/>
    <row r="22" spans="2:11">
      <c r="G22" s="812"/>
    </row>
    <row r="23" spans="2:11">
      <c r="G23" s="812"/>
    </row>
  </sheetData>
  <mergeCells count="3">
    <mergeCell ref="B3:I3"/>
    <mergeCell ref="B9:C9"/>
    <mergeCell ref="D8:H8"/>
  </mergeCells>
  <hyperlinks>
    <hyperlink ref="B3" location="Contents!A1" display="Back to index page" xr:uid="{57B3023D-8603-4AE9-B919-55B568B0C868}"/>
    <hyperlink ref="B3:I3" location="CONTENTS!A1" display="Back to contents page" xr:uid="{B1424673-1CCE-475C-8423-7622B37FE6B7}"/>
    <hyperlink ref="H3" location="CONTENTS!A1" display="Back to contents page" xr:uid="{57042584-0F70-4139-B812-B1458B495360}"/>
    <hyperlink ref="D3" location="CONTENTS!A1" display="Back to contents page" xr:uid="{DA2BF5BB-8DA7-4581-AED8-4849D9664685}"/>
  </hyperlinks>
  <pageMargins left="0.7" right="0.7" top="0.75" bottom="0.75" header="0.3" footer="0.3"/>
  <pageSetup paperSize="9" orientation="portrait" r:id="rId1"/>
  <colBreaks count="1" manualBreakCount="1">
    <brk id="8"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37535-0716-4B4A-8A05-8A837BC8F2BE}">
  <sheetPr>
    <tabColor rgb="FF007272"/>
  </sheetPr>
  <dimension ref="A1:L93"/>
  <sheetViews>
    <sheetView showGridLines="0" showRowColHeaders="0" zoomScaleNormal="100" workbookViewId="0"/>
  </sheetViews>
  <sheetFormatPr baseColWidth="10" defaultColWidth="11.42578125" defaultRowHeight="11.25"/>
  <cols>
    <col min="1" max="1" width="2.7109375" style="29" customWidth="1"/>
    <col min="2" max="2" width="4.85546875" style="19" customWidth="1"/>
    <col min="3" max="3" width="67.7109375" style="29" customWidth="1"/>
    <col min="4" max="5" width="14.28515625" style="29" customWidth="1"/>
    <col min="6" max="6" width="2.42578125" style="29" customWidth="1"/>
    <col min="7" max="8" width="14.28515625" style="29" customWidth="1"/>
    <col min="9" max="9" width="131.140625" style="29" customWidth="1"/>
    <col min="10" max="16384" width="11.42578125" style="29"/>
  </cols>
  <sheetData>
    <row r="1" spans="1:12" s="6" customFormat="1" ht="11.25" customHeight="1">
      <c r="B1" s="1875"/>
      <c r="C1" s="1875"/>
      <c r="D1" s="1876"/>
      <c r="E1" s="1877"/>
      <c r="F1" s="1877"/>
      <c r="G1" s="1878"/>
    </row>
    <row r="2" spans="1:12" s="6" customFormat="1" ht="5.25" customHeight="1">
      <c r="B2" s="19"/>
      <c r="C2" s="1879"/>
      <c r="D2" s="1879"/>
      <c r="E2" s="1879"/>
      <c r="F2" s="1879"/>
      <c r="G2" s="1879"/>
      <c r="H2" s="1879"/>
    </row>
    <row r="3" spans="1:12" s="12" customFormat="1" ht="12.75" customHeight="1">
      <c r="B3" s="1909" t="s">
        <v>306</v>
      </c>
      <c r="C3" s="1909"/>
      <c r="D3" s="1909"/>
      <c r="E3" s="1909"/>
      <c r="F3" s="1909"/>
      <c r="G3" s="1909"/>
      <c r="H3" s="1909"/>
      <c r="I3" s="1880"/>
    </row>
    <row r="4" spans="1:12" s="10" customFormat="1" ht="5.25" customHeight="1">
      <c r="B4" s="7"/>
      <c r="C4" s="7"/>
      <c r="D4" s="7"/>
      <c r="E4" s="8"/>
      <c r="F4" s="8"/>
      <c r="G4" s="8"/>
      <c r="H4" s="9"/>
      <c r="I4" s="9"/>
      <c r="K4" s="7"/>
      <c r="L4" s="7"/>
    </row>
    <row r="5" spans="1:12" s="6" customFormat="1" ht="15.75" customHeight="1">
      <c r="B5" s="1187" t="s">
        <v>307</v>
      </c>
    </row>
    <row r="6" spans="1:12" s="6" customFormat="1" ht="15.75" customHeight="1">
      <c r="B6" s="1881"/>
    </row>
    <row r="7" spans="1:12" s="6" customFormat="1" ht="11.25" customHeight="1">
      <c r="B7" s="13"/>
      <c r="C7" s="14"/>
    </row>
    <row r="8" spans="1:12" s="6" customFormat="1" ht="81" customHeight="1">
      <c r="A8" s="275"/>
      <c r="B8" s="1910" t="s">
        <v>2673</v>
      </c>
      <c r="C8" s="1910"/>
      <c r="D8" s="1910"/>
      <c r="E8" s="1910"/>
      <c r="F8" s="1910"/>
      <c r="G8" s="1910"/>
      <c r="H8" s="1910"/>
    </row>
    <row r="9" spans="1:12" s="6" customFormat="1" ht="11.25" customHeight="1">
      <c r="A9" s="275"/>
      <c r="B9" s="1098"/>
      <c r="C9" s="1098"/>
      <c r="D9" s="1098"/>
      <c r="E9" s="1098"/>
      <c r="F9" s="1098"/>
      <c r="G9" s="1098"/>
      <c r="H9" s="1098"/>
    </row>
    <row r="10" spans="1:12" ht="11.25" customHeight="1"/>
    <row r="11" spans="1:12" ht="11.25" customHeight="1">
      <c r="B11" s="16"/>
      <c r="D11" s="284"/>
      <c r="E11" s="284"/>
      <c r="F11" s="284"/>
      <c r="G11" s="284"/>
      <c r="H11" s="284"/>
    </row>
    <row r="12" spans="1:12" ht="11.25" customHeight="1">
      <c r="B12" s="1176"/>
      <c r="C12" s="1813"/>
      <c r="D12" s="70"/>
      <c r="E12" s="70"/>
      <c r="F12" s="70"/>
      <c r="G12" s="70"/>
      <c r="H12" s="70"/>
    </row>
    <row r="13" spans="1:12" ht="11.25" customHeight="1">
      <c r="B13" s="12"/>
      <c r="C13" s="272"/>
      <c r="D13" s="1882"/>
      <c r="E13" s="1882"/>
      <c r="F13" s="1882"/>
      <c r="G13" s="1882"/>
      <c r="H13" s="1882"/>
    </row>
    <row r="14" spans="1:12" ht="11.25" customHeight="1"/>
    <row r="15" spans="1:12" ht="11.25" customHeight="1"/>
    <row r="16" spans="1:12" ht="11.25" customHeight="1"/>
    <row r="17" spans="2:8" ht="11.25" customHeight="1"/>
    <row r="18" spans="2:8" s="39" customFormat="1" ht="11.25" customHeight="1"/>
    <row r="19" spans="2:8" ht="11.25" customHeight="1"/>
    <row r="20" spans="2:8" ht="11.25" customHeight="1"/>
    <row r="21" spans="2:8" ht="12" customHeight="1"/>
    <row r="22" spans="2:8" ht="12" customHeight="1">
      <c r="B22" s="12"/>
      <c r="C22" s="38"/>
      <c r="D22" s="38"/>
      <c r="E22" s="284"/>
      <c r="F22" s="284"/>
      <c r="G22" s="284"/>
    </row>
    <row r="23" spans="2:8" ht="12" customHeight="1">
      <c r="B23" s="12"/>
      <c r="C23" s="1883"/>
      <c r="D23" s="273"/>
      <c r="E23" s="1882"/>
      <c r="F23" s="1882"/>
      <c r="G23" s="1882"/>
    </row>
    <row r="24" spans="2:8" ht="12" customHeight="1">
      <c r="B24" s="12"/>
      <c r="C24" s="1883"/>
      <c r="D24" s="273"/>
      <c r="E24" s="76"/>
      <c r="F24" s="76"/>
      <c r="G24" s="76"/>
    </row>
    <row r="25" spans="2:8" ht="12" customHeight="1">
      <c r="B25" s="12"/>
      <c r="C25" s="1883"/>
      <c r="D25" s="273"/>
      <c r="E25" s="76"/>
      <c r="F25" s="76"/>
      <c r="G25" s="76"/>
    </row>
    <row r="26" spans="2:8" ht="12" customHeight="1">
      <c r="B26" s="12"/>
      <c r="C26" s="1883"/>
      <c r="D26" s="273"/>
      <c r="E26" s="76"/>
      <c r="F26" s="76"/>
      <c r="G26" s="76"/>
    </row>
    <row r="27" spans="2:8" ht="12" customHeight="1">
      <c r="B27" s="12"/>
      <c r="C27" s="282"/>
      <c r="D27" s="273"/>
      <c r="E27" s="76"/>
      <c r="F27" s="76"/>
      <c r="G27" s="76"/>
    </row>
    <row r="28" spans="2:8" ht="12" customHeight="1">
      <c r="B28" s="12"/>
      <c r="C28" s="1883"/>
      <c r="D28" s="273"/>
      <c r="E28" s="76"/>
      <c r="F28" s="76"/>
      <c r="G28" s="76"/>
    </row>
    <row r="29" spans="2:8" ht="12" customHeight="1">
      <c r="B29" s="1911" t="s">
        <v>2718</v>
      </c>
      <c r="C29" s="1911"/>
      <c r="D29" s="1911"/>
      <c r="E29" s="1911"/>
      <c r="F29" s="1911"/>
      <c r="G29" s="1911"/>
      <c r="H29" s="1911"/>
    </row>
    <row r="30" spans="2:8" ht="12" customHeight="1">
      <c r="B30" s="1912" t="e" vm="1">
        <v>#VALUE!</v>
      </c>
      <c r="C30" s="1912"/>
      <c r="D30" s="1912"/>
      <c r="E30" s="1912"/>
      <c r="F30" s="1912"/>
      <c r="G30" s="1912"/>
      <c r="H30" s="1912"/>
    </row>
    <row r="31" spans="2:8" ht="12" customHeight="1">
      <c r="B31" s="1912"/>
      <c r="C31" s="1912"/>
      <c r="D31" s="1912"/>
      <c r="E31" s="1912"/>
      <c r="F31" s="1912"/>
      <c r="G31" s="1912"/>
      <c r="H31" s="1912"/>
    </row>
    <row r="32" spans="2:8" ht="12" customHeight="1">
      <c r="B32" s="1912"/>
      <c r="C32" s="1912"/>
      <c r="D32" s="1912"/>
      <c r="E32" s="1912"/>
      <c r="F32" s="1912"/>
      <c r="G32" s="1912"/>
      <c r="H32" s="1912"/>
    </row>
    <row r="33" spans="2:11" ht="12" customHeight="1">
      <c r="B33" s="1912"/>
      <c r="C33" s="1912"/>
      <c r="D33" s="1912"/>
      <c r="E33" s="1912"/>
      <c r="F33" s="1912"/>
      <c r="G33" s="1912"/>
      <c r="H33" s="1912"/>
    </row>
    <row r="34" spans="2:11">
      <c r="B34" s="1911" t="s">
        <v>2716</v>
      </c>
      <c r="C34" s="1911"/>
      <c r="D34" s="1911"/>
      <c r="E34" s="1911"/>
      <c r="F34" s="1911"/>
      <c r="G34" s="1911"/>
      <c r="H34" s="1911"/>
    </row>
    <row r="35" spans="2:11">
      <c r="B35" s="1911" t="s">
        <v>2717</v>
      </c>
      <c r="C35" s="1911"/>
      <c r="D35" s="1911"/>
      <c r="E35" s="1911"/>
      <c r="F35" s="1911"/>
      <c r="G35" s="1911"/>
      <c r="H35" s="1911"/>
    </row>
    <row r="36" spans="2:11">
      <c r="B36" s="1746"/>
      <c r="C36" s="1746"/>
      <c r="D36" s="1746"/>
      <c r="E36" s="1746"/>
      <c r="F36" s="1746"/>
      <c r="G36" s="1746"/>
      <c r="H36" s="1746"/>
    </row>
    <row r="37" spans="2:11">
      <c r="B37" s="12"/>
    </row>
    <row r="38" spans="2:11">
      <c r="B38" s="12"/>
    </row>
    <row r="39" spans="2:11">
      <c r="B39" s="12"/>
    </row>
    <row r="40" spans="2:11">
      <c r="B40" s="12"/>
    </row>
    <row r="41" spans="2:11">
      <c r="B41" s="12"/>
    </row>
    <row r="42" spans="2:11">
      <c r="B42" s="12"/>
    </row>
    <row r="43" spans="2:11" ht="15">
      <c r="B43" s="12"/>
      <c r="G43" s="6"/>
      <c r="H43" s="6"/>
      <c r="I43" s="6"/>
      <c r="J43" s="6"/>
      <c r="K43" s="6"/>
    </row>
    <row r="44" spans="2:11" ht="15">
      <c r="B44" s="12"/>
      <c r="G44" s="49"/>
      <c r="H44" s="49"/>
      <c r="I44" s="49"/>
      <c r="J44" s="50"/>
      <c r="K44" s="49"/>
    </row>
    <row r="45" spans="2:11" ht="15">
      <c r="B45" s="12"/>
      <c r="G45" s="49"/>
      <c r="H45" s="50"/>
      <c r="I45" s="49"/>
      <c r="J45" s="50"/>
      <c r="K45" s="50"/>
    </row>
    <row r="46" spans="2:11" ht="15">
      <c r="B46" s="12"/>
      <c r="G46" s="23"/>
      <c r="H46" s="51"/>
      <c r="I46" s="6"/>
      <c r="J46" s="51"/>
      <c r="K46" s="51"/>
    </row>
    <row r="47" spans="2:11" ht="15">
      <c r="B47" s="12"/>
      <c r="G47" s="52"/>
      <c r="H47" s="51"/>
      <c r="I47" s="6"/>
      <c r="J47" s="51"/>
      <c r="K47" s="51"/>
    </row>
    <row r="48" spans="2:11" ht="15">
      <c r="B48" s="12"/>
      <c r="G48" s="52"/>
      <c r="H48" s="51"/>
      <c r="I48" s="6"/>
      <c r="J48" s="51"/>
      <c r="K48" s="51"/>
    </row>
    <row r="49" spans="2:11" ht="15">
      <c r="B49" s="12"/>
      <c r="G49" s="52"/>
      <c r="H49" s="51"/>
      <c r="I49" s="6"/>
      <c r="J49" s="51"/>
      <c r="K49" s="51"/>
    </row>
    <row r="50" spans="2:11" ht="15">
      <c r="B50" s="12"/>
      <c r="G50" s="52"/>
      <c r="H50" s="51"/>
      <c r="I50" s="6"/>
      <c r="J50" s="51"/>
      <c r="K50" s="51"/>
    </row>
    <row r="51" spans="2:11" ht="15">
      <c r="B51" s="12"/>
      <c r="G51" s="52"/>
      <c r="H51" s="51"/>
      <c r="I51" s="6"/>
      <c r="J51" s="51"/>
      <c r="K51" s="51"/>
    </row>
    <row r="52" spans="2:11" ht="15">
      <c r="B52" s="12"/>
      <c r="G52" s="52"/>
      <c r="H52" s="51"/>
      <c r="I52" s="6"/>
      <c r="J52" s="51"/>
      <c r="K52" s="51"/>
    </row>
    <row r="53" spans="2:11" ht="15">
      <c r="B53" s="12"/>
      <c r="G53" s="53"/>
      <c r="H53" s="23"/>
      <c r="I53" s="6"/>
      <c r="J53" s="23"/>
      <c r="K53" s="23"/>
    </row>
    <row r="54" spans="2:11" ht="15">
      <c r="B54" s="12"/>
      <c r="G54" s="53"/>
      <c r="H54" s="23"/>
      <c r="I54" s="6"/>
      <c r="J54" s="23"/>
      <c r="K54" s="23"/>
    </row>
    <row r="55" spans="2:11" ht="15">
      <c r="B55" s="12"/>
      <c r="G55" s="52"/>
      <c r="H55" s="51"/>
      <c r="I55" s="6"/>
      <c r="J55" s="51"/>
      <c r="K55" s="51"/>
    </row>
    <row r="56" spans="2:11" ht="15">
      <c r="B56" s="12"/>
      <c r="G56" s="52"/>
      <c r="H56" s="51"/>
      <c r="I56" s="6"/>
      <c r="J56" s="51"/>
      <c r="K56" s="51"/>
    </row>
    <row r="57" spans="2:11" ht="15">
      <c r="B57" s="12"/>
      <c r="G57" s="52"/>
      <c r="H57" s="51"/>
      <c r="I57" s="6"/>
      <c r="J57" s="51"/>
      <c r="K57" s="51"/>
    </row>
    <row r="58" spans="2:11" ht="15">
      <c r="B58" s="12"/>
      <c r="G58" s="52"/>
      <c r="H58" s="51"/>
      <c r="I58" s="6"/>
      <c r="J58" s="51"/>
      <c r="K58" s="51"/>
    </row>
    <row r="59" spans="2:11" ht="15">
      <c r="B59" s="12"/>
      <c r="G59" s="52"/>
      <c r="H59" s="51"/>
      <c r="I59" s="6"/>
      <c r="J59" s="51"/>
      <c r="K59" s="51"/>
    </row>
    <row r="60" spans="2:11" ht="15">
      <c r="B60" s="12"/>
      <c r="G60" s="52"/>
      <c r="H60" s="51"/>
      <c r="I60" s="6"/>
      <c r="J60" s="51"/>
      <c r="K60" s="51"/>
    </row>
    <row r="61" spans="2:11" ht="15">
      <c r="B61" s="12"/>
      <c r="G61" s="52"/>
      <c r="H61" s="51"/>
      <c r="I61" s="6"/>
      <c r="J61" s="51"/>
      <c r="K61" s="51"/>
    </row>
    <row r="62" spans="2:11" ht="15">
      <c r="B62" s="12"/>
      <c r="G62" s="52"/>
      <c r="H62" s="51"/>
      <c r="I62" s="6"/>
      <c r="J62" s="51"/>
      <c r="K62" s="51"/>
    </row>
    <row r="63" spans="2:11" ht="15">
      <c r="B63" s="12"/>
      <c r="G63" s="23"/>
      <c r="H63" s="23"/>
      <c r="I63" s="6"/>
      <c r="J63" s="23"/>
      <c r="K63" s="23"/>
    </row>
    <row r="64" spans="2:11" ht="15">
      <c r="B64" s="12"/>
      <c r="G64" s="54"/>
      <c r="H64" s="54"/>
      <c r="I64" s="49"/>
      <c r="J64" s="23"/>
      <c r="K64" s="54"/>
    </row>
    <row r="65" spans="2:2">
      <c r="B65" s="12"/>
    </row>
    <row r="66" spans="2:2">
      <c r="B66" s="12"/>
    </row>
    <row r="67" spans="2:2">
      <c r="B67" s="12"/>
    </row>
    <row r="68" spans="2:2">
      <c r="B68" s="12"/>
    </row>
    <row r="75" spans="2:2">
      <c r="B75" s="21"/>
    </row>
    <row r="76" spans="2:2">
      <c r="B76" s="21"/>
    </row>
    <row r="77" spans="2:2">
      <c r="B77" s="22"/>
    </row>
    <row r="78" spans="2:2">
      <c r="B78" s="12"/>
    </row>
    <row r="79" spans="2:2">
      <c r="B79" s="12"/>
    </row>
    <row r="80" spans="2:2">
      <c r="B80" s="12"/>
    </row>
    <row r="81" spans="2:2">
      <c r="B81" s="12"/>
    </row>
    <row r="82" spans="2:2">
      <c r="B82" s="12"/>
    </row>
    <row r="83" spans="2:2">
      <c r="B83" s="12"/>
    </row>
    <row r="84" spans="2:2">
      <c r="B84" s="12"/>
    </row>
    <row r="85" spans="2:2">
      <c r="B85" s="12"/>
    </row>
    <row r="86" spans="2:2">
      <c r="B86" s="24"/>
    </row>
    <row r="87" spans="2:2">
      <c r="B87" s="24"/>
    </row>
    <row r="88" spans="2:2">
      <c r="B88" s="24"/>
    </row>
    <row r="89" spans="2:2">
      <c r="B89" s="24"/>
    </row>
    <row r="90" spans="2:2">
      <c r="B90" s="24"/>
    </row>
    <row r="91" spans="2:2">
      <c r="B91" s="24"/>
    </row>
    <row r="92" spans="2:2">
      <c r="B92" s="24"/>
    </row>
    <row r="93" spans="2:2">
      <c r="B93" s="24"/>
    </row>
  </sheetData>
  <mergeCells count="6">
    <mergeCell ref="B3:H3"/>
    <mergeCell ref="B8:H8"/>
    <mergeCell ref="B29:H29"/>
    <mergeCell ref="B34:H34"/>
    <mergeCell ref="B35:H35"/>
    <mergeCell ref="B30:H33"/>
  </mergeCells>
  <hyperlinks>
    <hyperlink ref="B3" location="Contents!A1" display="Back to index page" xr:uid="{D4517335-4078-4EE7-BF3B-91ED616D3AA4}"/>
    <hyperlink ref="B3:H3" location="CONTENTS!A1" display="Back to contents page" xr:uid="{A37490BF-E230-434C-8BCA-B2D25CE2931E}"/>
  </hyperlinks>
  <pageMargins left="0.23622047244094491" right="0.23622047244094491" top="0.74803149606299213" bottom="0.74803149606299213" header="0.31496062992125984" footer="0.31496062992125984"/>
  <pageSetup paperSize="9"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43"/>
  <dimension ref="A1:L92"/>
  <sheetViews>
    <sheetView showGridLines="0" showRowColHeaders="0" zoomScaleNormal="100" zoomScaleSheetLayoutView="110" workbookViewId="0"/>
  </sheetViews>
  <sheetFormatPr baseColWidth="10" defaultColWidth="12.5703125" defaultRowHeight="11.25"/>
  <cols>
    <col min="1" max="1" width="2.7109375" style="19" customWidth="1"/>
    <col min="2" max="2" width="4.85546875" style="29" customWidth="1"/>
    <col min="3" max="3" width="74" style="29" customWidth="1"/>
    <col min="4" max="4" width="4" style="29" customWidth="1"/>
    <col min="5" max="8" width="14.7109375" style="29" customWidth="1"/>
    <col min="9" max="9" width="95.5703125" style="29" customWidth="1"/>
    <col min="10" max="16384" width="12.5703125" style="29"/>
  </cols>
  <sheetData>
    <row r="1" spans="1:12" s="10" customFormat="1" ht="11.25" customHeight="1">
      <c r="A1" s="7"/>
      <c r="B1" s="7"/>
      <c r="C1" s="7"/>
      <c r="D1" s="8"/>
      <c r="E1" s="9"/>
      <c r="F1" s="9"/>
      <c r="G1" s="9"/>
      <c r="H1" s="9"/>
      <c r="I1" s="9"/>
      <c r="J1" s="9"/>
    </row>
    <row r="2" spans="1:12" s="10" customFormat="1" ht="5.25" customHeight="1">
      <c r="A2" s="7"/>
      <c r="B2" s="7"/>
      <c r="C2" s="7"/>
      <c r="D2" s="8"/>
      <c r="E2" s="9"/>
      <c r="F2" s="9"/>
      <c r="G2" s="9"/>
      <c r="H2" s="9"/>
      <c r="I2" s="9"/>
    </row>
    <row r="3" spans="1:12" s="12" customFormat="1" ht="12.75" customHeight="1">
      <c r="A3" s="11"/>
      <c r="B3" s="1909" t="s">
        <v>306</v>
      </c>
      <c r="C3" s="1909"/>
      <c r="D3" s="1909"/>
      <c r="E3" s="1909"/>
      <c r="F3" s="1909"/>
      <c r="G3" s="1909"/>
      <c r="H3" s="1909"/>
      <c r="I3" s="1909"/>
    </row>
    <row r="4" spans="1:12" s="10" customFormat="1" ht="5.25" customHeight="1">
      <c r="A4" s="7"/>
      <c r="B4" s="7"/>
      <c r="C4" s="7"/>
      <c r="D4" s="8"/>
      <c r="E4" s="9"/>
      <c r="F4" s="9"/>
      <c r="G4" s="9"/>
      <c r="H4" s="9"/>
      <c r="I4" s="9"/>
      <c r="K4" s="7"/>
      <c r="L4" s="7"/>
    </row>
    <row r="5" spans="1:12" s="6" customFormat="1" ht="15.75" customHeight="1">
      <c r="A5" s="13"/>
      <c r="B5" s="1187" t="s">
        <v>1393</v>
      </c>
    </row>
    <row r="6" spans="1:12" ht="11.25" customHeight="1"/>
    <row r="7" spans="1:12" ht="11.25" customHeight="1">
      <c r="B7" s="2060" t="s">
        <v>1394</v>
      </c>
      <c r="C7" s="2060"/>
      <c r="D7" s="2060"/>
      <c r="E7" s="2060"/>
      <c r="F7" s="2060"/>
      <c r="G7" s="2060"/>
      <c r="H7" s="2060"/>
    </row>
    <row r="8" spans="1:12" ht="11.25" customHeight="1">
      <c r="B8" s="271"/>
      <c r="C8" s="271"/>
      <c r="D8" s="271"/>
      <c r="E8" s="271"/>
      <c r="F8" s="271"/>
      <c r="G8" s="271"/>
      <c r="H8" s="271"/>
    </row>
    <row r="9" spans="1:12">
      <c r="A9" s="16"/>
      <c r="C9" s="391"/>
      <c r="D9" s="2059"/>
      <c r="E9" s="2059"/>
      <c r="F9" s="282"/>
      <c r="G9" s="2059"/>
      <c r="H9" s="2059"/>
    </row>
    <row r="10" spans="1:12">
      <c r="A10" s="16"/>
      <c r="B10" s="391"/>
      <c r="C10" s="391"/>
      <c r="D10" s="395"/>
      <c r="E10" s="32" t="s">
        <v>1395</v>
      </c>
      <c r="F10" s="32" t="s">
        <v>1396</v>
      </c>
      <c r="G10" s="32" t="s">
        <v>1395</v>
      </c>
      <c r="H10" s="32" t="s">
        <v>1396</v>
      </c>
    </row>
    <row r="11" spans="1:12" ht="11.25" customHeight="1">
      <c r="A11" s="16"/>
      <c r="B11" s="2019" t="s">
        <v>310</v>
      </c>
      <c r="C11" s="2006"/>
      <c r="D11" s="126"/>
      <c r="E11" s="966" t="s">
        <v>26</v>
      </c>
      <c r="F11" s="966" t="s">
        <v>26</v>
      </c>
      <c r="G11" s="966" t="s">
        <v>311</v>
      </c>
      <c r="H11" s="966" t="s">
        <v>311</v>
      </c>
    </row>
    <row r="12" spans="1:12" ht="11.25" customHeight="1">
      <c r="A12" s="12"/>
      <c r="B12" s="898">
        <v>1</v>
      </c>
      <c r="C12" s="899" t="s">
        <v>1397</v>
      </c>
      <c r="D12" s="900"/>
      <c r="E12" s="901"/>
      <c r="F12" s="902">
        <v>470.78748305195302</v>
      </c>
      <c r="G12" s="901"/>
      <c r="H12" s="902">
        <v>696.359375</v>
      </c>
    </row>
    <row r="13" spans="1:12" s="35" customFormat="1">
      <c r="A13" s="12"/>
      <c r="B13" s="505">
        <v>2</v>
      </c>
      <c r="C13" s="91" t="s">
        <v>1398</v>
      </c>
      <c r="D13" s="525"/>
      <c r="E13" s="80">
        <v>2500.96944354572</v>
      </c>
      <c r="F13" s="104">
        <v>50.019434051953503</v>
      </c>
      <c r="G13" s="80">
        <v>3425.9179469999999</v>
      </c>
      <c r="H13" s="104">
        <v>164.09077300000001</v>
      </c>
    </row>
    <row r="14" spans="1:12">
      <c r="A14" s="12"/>
      <c r="B14" s="505">
        <v>3</v>
      </c>
      <c r="C14" s="416" t="s">
        <v>1399</v>
      </c>
      <c r="D14" s="526"/>
      <c r="E14" s="417">
        <v>2117.0340075457202</v>
      </c>
      <c r="F14" s="417">
        <v>42.340725051953498</v>
      </c>
      <c r="G14" s="417">
        <v>2510.1784990000001</v>
      </c>
      <c r="H14" s="417">
        <v>50.203569999999999</v>
      </c>
    </row>
    <row r="15" spans="1:12">
      <c r="A15" s="12"/>
      <c r="B15" s="505">
        <v>4</v>
      </c>
      <c r="C15" s="416" t="s">
        <v>1400</v>
      </c>
      <c r="D15" s="526"/>
      <c r="E15" s="417">
        <v>383.93543599999998</v>
      </c>
      <c r="F15" s="417">
        <v>7.6787089999999996</v>
      </c>
      <c r="G15" s="417">
        <v>915.73944800000004</v>
      </c>
      <c r="H15" s="417">
        <v>113.887203</v>
      </c>
    </row>
    <row r="16" spans="1:12">
      <c r="A16" s="12"/>
      <c r="B16" s="505">
        <v>5</v>
      </c>
      <c r="C16" s="416" t="s">
        <v>1401</v>
      </c>
      <c r="D16" s="526"/>
      <c r="E16" s="417"/>
      <c r="F16" s="417"/>
      <c r="G16" s="417"/>
      <c r="H16" s="417"/>
    </row>
    <row r="17" spans="1:8">
      <c r="A17" s="12"/>
      <c r="B17" s="505">
        <v>6</v>
      </c>
      <c r="C17" s="416" t="s">
        <v>1402</v>
      </c>
      <c r="D17" s="526"/>
      <c r="E17" s="417"/>
      <c r="F17" s="417"/>
      <c r="G17" s="417"/>
      <c r="H17" s="417"/>
    </row>
    <row r="18" spans="1:8">
      <c r="A18" s="12"/>
      <c r="B18" s="505">
        <v>7</v>
      </c>
      <c r="C18" s="43" t="s">
        <v>1403</v>
      </c>
      <c r="D18" s="525"/>
      <c r="E18" s="80">
        <v>5291.1132610000004</v>
      </c>
      <c r="F18" s="103"/>
      <c r="G18" s="80">
        <v>4765.5986489999996</v>
      </c>
      <c r="H18" s="103"/>
    </row>
    <row r="19" spans="1:8">
      <c r="A19" s="12"/>
      <c r="B19" s="505">
        <v>8</v>
      </c>
      <c r="C19" s="43" t="s">
        <v>1404</v>
      </c>
      <c r="D19" s="525"/>
      <c r="E19" s="80">
        <v>375.22806300000002</v>
      </c>
      <c r="F19" s="80">
        <v>7.5045609999999998</v>
      </c>
      <c r="G19" s="80">
        <v>793.46596799999998</v>
      </c>
      <c r="H19" s="80">
        <v>100.356419</v>
      </c>
    </row>
    <row r="20" spans="1:8">
      <c r="A20" s="12"/>
      <c r="B20" s="505">
        <v>9</v>
      </c>
      <c r="C20" s="43" t="s">
        <v>1405</v>
      </c>
      <c r="D20" s="525"/>
      <c r="E20" s="80">
        <v>711.41807600000004</v>
      </c>
      <c r="F20" s="104">
        <v>413.263488</v>
      </c>
      <c r="G20" s="80">
        <v>805.67663000000005</v>
      </c>
      <c r="H20" s="104">
        <v>431.91218300000003</v>
      </c>
    </row>
    <row r="21" spans="1:8">
      <c r="A21" s="12"/>
      <c r="B21" s="505">
        <v>10</v>
      </c>
      <c r="C21" s="43" t="s">
        <v>1406</v>
      </c>
      <c r="D21" s="527"/>
      <c r="E21" s="319"/>
      <c r="F21" s="104"/>
      <c r="G21" s="319"/>
      <c r="H21" s="104"/>
    </row>
    <row r="22" spans="1:8" s="39" customFormat="1">
      <c r="A22" s="34"/>
      <c r="B22" s="898">
        <v>11</v>
      </c>
      <c r="C22" s="899" t="s">
        <v>1407</v>
      </c>
      <c r="D22" s="900"/>
      <c r="E22" s="901"/>
      <c r="F22" s="902"/>
      <c r="G22" s="901"/>
      <c r="H22" s="902"/>
    </row>
    <row r="23" spans="1:8">
      <c r="A23" s="12"/>
      <c r="B23" s="505">
        <v>12</v>
      </c>
      <c r="C23" s="43" t="s">
        <v>1408</v>
      </c>
      <c r="D23" s="525"/>
      <c r="E23" s="80"/>
      <c r="F23" s="80"/>
      <c r="G23" s="80"/>
      <c r="H23" s="80"/>
    </row>
    <row r="24" spans="1:8" s="419" customFormat="1">
      <c r="A24" s="86"/>
      <c r="B24" s="505">
        <v>13</v>
      </c>
      <c r="C24" s="416" t="s">
        <v>1399</v>
      </c>
      <c r="D24" s="526"/>
      <c r="E24" s="418"/>
      <c r="F24" s="418"/>
      <c r="G24" s="418"/>
      <c r="H24" s="418"/>
    </row>
    <row r="25" spans="1:8" s="419" customFormat="1">
      <c r="A25" s="86"/>
      <c r="B25" s="505">
        <v>14</v>
      </c>
      <c r="C25" s="416" t="s">
        <v>1400</v>
      </c>
      <c r="D25" s="526"/>
      <c r="E25" s="417"/>
      <c r="F25" s="418"/>
      <c r="G25" s="417"/>
      <c r="H25" s="418"/>
    </row>
    <row r="26" spans="1:8" s="419" customFormat="1">
      <c r="A26" s="86"/>
      <c r="B26" s="505">
        <v>15</v>
      </c>
      <c r="C26" s="416" t="s">
        <v>1401</v>
      </c>
      <c r="D26" s="526"/>
      <c r="E26" s="417"/>
      <c r="F26" s="417"/>
      <c r="G26" s="417"/>
      <c r="H26" s="417"/>
    </row>
    <row r="27" spans="1:8" s="419" customFormat="1">
      <c r="A27" s="86"/>
      <c r="B27" s="505">
        <v>16</v>
      </c>
      <c r="C27" s="416" t="s">
        <v>1402</v>
      </c>
      <c r="D27" s="526"/>
      <c r="E27" s="417"/>
      <c r="F27" s="417"/>
      <c r="G27" s="417"/>
      <c r="H27" s="417"/>
    </row>
    <row r="28" spans="1:8">
      <c r="A28" s="12"/>
      <c r="B28" s="505">
        <v>17</v>
      </c>
      <c r="C28" s="43" t="s">
        <v>1403</v>
      </c>
      <c r="D28" s="525"/>
      <c r="E28" s="97"/>
      <c r="F28" s="103"/>
      <c r="G28" s="97"/>
      <c r="H28" s="103"/>
    </row>
    <row r="29" spans="1:8">
      <c r="A29" s="12"/>
      <c r="B29" s="505">
        <v>18</v>
      </c>
      <c r="C29" s="43" t="s">
        <v>1404</v>
      </c>
      <c r="D29" s="525"/>
      <c r="E29" s="97"/>
      <c r="F29" s="80"/>
      <c r="G29" s="97"/>
      <c r="H29" s="80"/>
    </row>
    <row r="30" spans="1:8">
      <c r="A30" s="12"/>
      <c r="B30" s="505">
        <v>19</v>
      </c>
      <c r="C30" s="43" t="s">
        <v>1405</v>
      </c>
      <c r="D30" s="525"/>
      <c r="E30" s="80"/>
      <c r="F30" s="80"/>
      <c r="G30" s="80"/>
      <c r="H30" s="80"/>
    </row>
    <row r="31" spans="1:8">
      <c r="A31" s="12"/>
      <c r="B31" s="1311">
        <v>20</v>
      </c>
      <c r="C31" s="1312" t="s">
        <v>1406</v>
      </c>
      <c r="D31" s="1313"/>
      <c r="E31" s="1314"/>
      <c r="F31" s="1314"/>
      <c r="G31" s="1314"/>
      <c r="H31" s="1314"/>
    </row>
    <row r="32" spans="1:8">
      <c r="A32" s="12"/>
    </row>
    <row r="33" spans="1:4">
      <c r="A33" s="12"/>
      <c r="B33" s="38"/>
      <c r="C33" s="38"/>
      <c r="D33" s="38"/>
    </row>
    <row r="34" spans="1:4">
      <c r="A34" s="12"/>
      <c r="B34" s="38"/>
      <c r="C34" s="38"/>
      <c r="D34" s="38"/>
    </row>
    <row r="35" spans="1:4">
      <c r="A35" s="12"/>
      <c r="B35" s="38"/>
      <c r="C35" s="38"/>
      <c r="D35" s="38"/>
    </row>
    <row r="36" spans="1:4">
      <c r="A36" s="12"/>
      <c r="B36" s="38"/>
      <c r="C36" s="38"/>
      <c r="D36" s="38"/>
    </row>
    <row r="37" spans="1:4">
      <c r="A37" s="12"/>
    </row>
    <row r="38" spans="1:4">
      <c r="A38" s="12"/>
    </row>
    <row r="39" spans="1:4">
      <c r="A39" s="12"/>
      <c r="C39" s="48"/>
    </row>
    <row r="40" spans="1:4">
      <c r="A40" s="12"/>
    </row>
    <row r="41" spans="1:4">
      <c r="A41" s="12"/>
    </row>
    <row r="42" spans="1:4">
      <c r="A42" s="12"/>
    </row>
    <row r="43" spans="1:4">
      <c r="A43" s="12"/>
    </row>
    <row r="44" spans="1:4">
      <c r="A44" s="12"/>
    </row>
    <row r="45" spans="1:4">
      <c r="A45" s="12"/>
    </row>
    <row r="46" spans="1:4">
      <c r="A46" s="12"/>
    </row>
    <row r="47" spans="1:4">
      <c r="A47" s="12"/>
    </row>
    <row r="48" spans="1:4">
      <c r="A48" s="12"/>
    </row>
    <row r="49" spans="1:1">
      <c r="A49" s="12"/>
    </row>
    <row r="50" spans="1:1">
      <c r="A50" s="12"/>
    </row>
    <row r="51" spans="1:1">
      <c r="A51" s="12"/>
    </row>
    <row r="52" spans="1:1">
      <c r="A52" s="12"/>
    </row>
    <row r="53" spans="1:1">
      <c r="A53" s="12"/>
    </row>
    <row r="54" spans="1:1">
      <c r="A54" s="12"/>
    </row>
    <row r="55" spans="1:1">
      <c r="A55" s="12"/>
    </row>
    <row r="56" spans="1:1">
      <c r="A56" s="12"/>
    </row>
    <row r="57" spans="1:1">
      <c r="A57" s="12"/>
    </row>
    <row r="58" spans="1:1">
      <c r="A58" s="12"/>
    </row>
    <row r="59" spans="1:1">
      <c r="A59" s="12"/>
    </row>
    <row r="60" spans="1:1">
      <c r="A60" s="12"/>
    </row>
    <row r="61" spans="1:1">
      <c r="A61" s="12"/>
    </row>
    <row r="62" spans="1:1">
      <c r="A62" s="12"/>
    </row>
    <row r="63" spans="1:1">
      <c r="A63" s="12"/>
    </row>
    <row r="64" spans="1:1">
      <c r="A64" s="12"/>
    </row>
    <row r="65" spans="1:1">
      <c r="A65" s="12"/>
    </row>
    <row r="66" spans="1:1">
      <c r="A66" s="12"/>
    </row>
    <row r="67" spans="1:1">
      <c r="A67" s="12"/>
    </row>
    <row r="74" spans="1:1">
      <c r="A74" s="21"/>
    </row>
    <row r="75" spans="1:1">
      <c r="A75" s="21"/>
    </row>
    <row r="76" spans="1:1">
      <c r="A76" s="22"/>
    </row>
    <row r="77" spans="1:1">
      <c r="A77" s="12"/>
    </row>
    <row r="78" spans="1:1">
      <c r="A78" s="12"/>
    </row>
    <row r="79" spans="1:1">
      <c r="A79" s="12"/>
    </row>
    <row r="80" spans="1:1">
      <c r="A80" s="12"/>
    </row>
    <row r="81" spans="1:1">
      <c r="A81" s="12"/>
    </row>
    <row r="82" spans="1:1">
      <c r="A82" s="12"/>
    </row>
    <row r="83" spans="1:1">
      <c r="A83" s="12"/>
    </row>
    <row r="84" spans="1:1">
      <c r="A84" s="12"/>
    </row>
    <row r="85" spans="1:1">
      <c r="A85" s="24"/>
    </row>
    <row r="86" spans="1:1">
      <c r="A86" s="24"/>
    </row>
    <row r="87" spans="1:1">
      <c r="A87" s="24"/>
    </row>
    <row r="88" spans="1:1">
      <c r="A88" s="24"/>
    </row>
    <row r="89" spans="1:1">
      <c r="A89" s="24"/>
    </row>
    <row r="90" spans="1:1">
      <c r="A90" s="24"/>
    </row>
    <row r="91" spans="1:1">
      <c r="A91" s="24"/>
    </row>
    <row r="92" spans="1:1">
      <c r="A92" s="24"/>
    </row>
  </sheetData>
  <sheetProtection formatCells="0" formatColumns="0" formatRows="0" insertColumns="0" insertRows="0" insertHyperlinks="0" deleteColumns="0" deleteRows="0" sort="0" autoFilter="0" pivotTables="0"/>
  <mergeCells count="5">
    <mergeCell ref="B11:C11"/>
    <mergeCell ref="B3:I3"/>
    <mergeCell ref="D9:E9"/>
    <mergeCell ref="G9:H9"/>
    <mergeCell ref="B7:H7"/>
  </mergeCells>
  <hyperlinks>
    <hyperlink ref="B3" location="Contents!A1" display="Back to index page" xr:uid="{00000000-0004-0000-2400-000000000000}"/>
    <hyperlink ref="B3:I3" location="CONTENTS!A1" display="Back to contents page" xr:uid="{00000000-0004-0000-2400-000001000000}"/>
    <hyperlink ref="E3:F3" location="CONTENTS!A1" display="Back to contents page" xr:uid="{B71AF91C-0849-4C1B-8BBD-D7649CEA368A}"/>
  </hyperlinks>
  <pageMargins left="0.23622047244094491" right="0.23622047244094491" top="0.74803149606299213" bottom="0.74803149606299213" header="0.31496062992125984" footer="0.31496062992125984"/>
  <pageSetup paperSize="9" scale="62"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Ark51"/>
  <dimension ref="B1:K89"/>
  <sheetViews>
    <sheetView showGridLines="0" showRowColHeaders="0" zoomScaleNormal="100" workbookViewId="0"/>
  </sheetViews>
  <sheetFormatPr baseColWidth="10" defaultColWidth="11.42578125" defaultRowHeight="15"/>
  <cols>
    <col min="1" max="1" width="2.7109375" style="6" customWidth="1"/>
    <col min="2" max="2" width="4.85546875" style="19" customWidth="1"/>
    <col min="3" max="3" width="38.42578125" style="6" customWidth="1"/>
    <col min="4" max="4" width="12" style="6" customWidth="1"/>
    <col min="5" max="5" width="1.42578125" style="6" customWidth="1"/>
    <col min="6" max="7" width="17" style="6" customWidth="1"/>
    <col min="8" max="8" width="23" style="6" customWidth="1"/>
    <col min="9" max="9" width="11.42578125" style="6"/>
    <col min="10" max="10" width="12" style="6" bestFit="1" customWidth="1"/>
    <col min="11" max="16384" width="11.42578125" style="6"/>
  </cols>
  <sheetData>
    <row r="1" spans="2:11" s="10" customFormat="1" ht="11.25" customHeight="1">
      <c r="B1" s="7"/>
      <c r="C1" s="7"/>
      <c r="D1" s="7"/>
      <c r="E1" s="8"/>
      <c r="F1" s="9"/>
    </row>
    <row r="2" spans="2:11" s="10" customFormat="1" ht="5.25" customHeight="1">
      <c r="B2" s="7"/>
      <c r="C2" s="7"/>
      <c r="D2" s="7"/>
      <c r="E2" s="8"/>
      <c r="F2" s="9"/>
    </row>
    <row r="3" spans="2:11" s="12" customFormat="1" ht="12.75" customHeight="1">
      <c r="B3" s="1946" t="s">
        <v>306</v>
      </c>
      <c r="C3" s="1953"/>
      <c r="D3" s="1953"/>
      <c r="E3" s="1953"/>
      <c r="F3" s="1953"/>
    </row>
    <row r="4" spans="2:11" s="10" customFormat="1" ht="5.25" customHeight="1">
      <c r="B4" s="7"/>
      <c r="C4" s="7"/>
      <c r="D4" s="7"/>
      <c r="E4" s="8"/>
      <c r="F4" s="9"/>
    </row>
    <row r="5" spans="2:11" ht="15.75" customHeight="1">
      <c r="B5" s="1187" t="s">
        <v>1409</v>
      </c>
    </row>
    <row r="6" spans="2:11" ht="11.25" customHeight="1">
      <c r="B6" s="13"/>
      <c r="C6" s="14"/>
    </row>
    <row r="7" spans="2:11" ht="43.15" customHeight="1">
      <c r="B7" s="2015" t="s">
        <v>1410</v>
      </c>
      <c r="C7" s="1950"/>
      <c r="D7" s="1950"/>
      <c r="E7" s="1950"/>
      <c r="F7" s="1950"/>
      <c r="G7" s="1950"/>
    </row>
    <row r="8" spans="2:11" hidden="1">
      <c r="B8" s="215"/>
      <c r="C8" s="1095"/>
      <c r="D8" s="1095"/>
      <c r="E8" s="1095"/>
      <c r="F8" s="1095"/>
      <c r="G8" s="1095"/>
    </row>
    <row r="9" spans="2:11" ht="6" customHeight="1">
      <c r="B9" s="215"/>
      <c r="C9" s="1095"/>
      <c r="D9" s="1095"/>
      <c r="E9" s="1095"/>
      <c r="F9" s="1095"/>
      <c r="G9" s="1095"/>
    </row>
    <row r="10" spans="2:11" ht="22.5" customHeight="1">
      <c r="B10" s="2015" t="s">
        <v>1411</v>
      </c>
      <c r="C10" s="1950"/>
      <c r="D10" s="1950"/>
      <c r="E10" s="1950"/>
      <c r="F10" s="1950"/>
      <c r="G10" s="1950"/>
    </row>
    <row r="11" spans="2:11" ht="11.25" customHeight="1">
      <c r="B11" s="1098"/>
      <c r="C11" s="1095"/>
      <c r="D11" s="1095"/>
      <c r="E11" s="1095"/>
      <c r="F11" s="1095"/>
      <c r="G11" s="1095"/>
    </row>
    <row r="12" spans="2:11" s="489" customFormat="1" ht="11.25" customHeight="1">
      <c r="B12" s="13"/>
      <c r="C12" s="488"/>
    </row>
    <row r="13" spans="2:11" s="489" customFormat="1" ht="11.25" customHeight="1">
      <c r="B13" s="19"/>
      <c r="C13" s="490"/>
      <c r="D13" s="209"/>
      <c r="E13" s="491"/>
      <c r="F13" s="1962" t="s">
        <v>1412</v>
      </c>
      <c r="G13" s="1962"/>
      <c r="I13" s="209"/>
    </row>
    <row r="14" spans="2:11" s="489" customFormat="1" ht="11.25" customHeight="1">
      <c r="B14" s="2061" t="s">
        <v>310</v>
      </c>
      <c r="C14" s="2062"/>
      <c r="D14" s="492"/>
      <c r="E14" s="1272"/>
      <c r="F14" s="966" t="s">
        <v>26</v>
      </c>
      <c r="G14" s="966" t="s">
        <v>311</v>
      </c>
      <c r="J14" s="568"/>
      <c r="K14" s="568"/>
    </row>
    <row r="15" spans="2:11" s="489" customFormat="1" ht="15" customHeight="1">
      <c r="B15" s="2063" t="s">
        <v>1413</v>
      </c>
      <c r="C15" s="2021"/>
      <c r="D15" s="566"/>
      <c r="E15" s="566"/>
      <c r="F15" s="566"/>
      <c r="G15" s="566"/>
      <c r="J15" s="568"/>
      <c r="K15" s="568"/>
    </row>
    <row r="16" spans="2:11" s="489" customFormat="1" ht="11.25" customHeight="1">
      <c r="B16" s="493">
        <v>1</v>
      </c>
      <c r="C16" s="215" t="s">
        <v>1414</v>
      </c>
      <c r="D16" s="96"/>
      <c r="E16" s="96"/>
      <c r="F16" s="568">
        <v>8134.8066100000005</v>
      </c>
      <c r="G16" s="568">
        <v>8164.8492967786997</v>
      </c>
      <c r="I16" s="591"/>
      <c r="J16" s="568"/>
      <c r="K16" s="568"/>
    </row>
    <row r="17" spans="2:11" s="489" customFormat="1" ht="11.25" customHeight="1">
      <c r="B17" s="493">
        <v>2</v>
      </c>
      <c r="C17" s="215" t="s">
        <v>1415</v>
      </c>
      <c r="D17" s="96"/>
      <c r="E17" s="96"/>
      <c r="F17" s="568">
        <v>574.108025</v>
      </c>
      <c r="G17" s="568">
        <v>586.90138750000006</v>
      </c>
      <c r="I17" s="591"/>
      <c r="J17" s="568"/>
      <c r="K17" s="568"/>
    </row>
    <row r="18" spans="2:11" s="489" customFormat="1" ht="11.25" customHeight="1">
      <c r="B18" s="493">
        <v>3</v>
      </c>
      <c r="C18" s="215" t="s">
        <v>1416</v>
      </c>
      <c r="D18" s="96"/>
      <c r="E18" s="96"/>
      <c r="F18" s="568">
        <v>0.10199999999999999</v>
      </c>
      <c r="G18" s="568"/>
      <c r="I18" s="591"/>
      <c r="J18" s="568"/>
      <c r="K18" s="568"/>
    </row>
    <row r="19" spans="2:11" s="489" customFormat="1" ht="11.25" customHeight="1">
      <c r="B19" s="493">
        <v>4</v>
      </c>
      <c r="C19" s="215" t="s">
        <v>692</v>
      </c>
      <c r="D19" s="96"/>
      <c r="E19" s="96"/>
      <c r="F19" s="1160">
        <v>5.218</v>
      </c>
      <c r="G19" s="1160">
        <v>8.8210130000000007</v>
      </c>
      <c r="I19" s="591"/>
      <c r="J19" s="568"/>
      <c r="K19" s="568"/>
    </row>
    <row r="20" spans="2:11" s="489" customFormat="1" ht="15" customHeight="1">
      <c r="B20" s="2064" t="s">
        <v>1417</v>
      </c>
      <c r="C20" s="2065"/>
      <c r="D20" s="96"/>
      <c r="E20" s="96"/>
      <c r="F20" s="1160"/>
      <c r="G20" s="568"/>
      <c r="I20" s="591"/>
      <c r="J20" s="568"/>
      <c r="K20" s="568"/>
    </row>
    <row r="21" spans="2:11" s="489" customFormat="1" ht="11.25" customHeight="1">
      <c r="B21" s="493">
        <v>5</v>
      </c>
      <c r="C21" s="215" t="s">
        <v>1418</v>
      </c>
      <c r="D21" s="96"/>
      <c r="E21" s="96"/>
      <c r="F21" s="1160"/>
      <c r="G21" s="568"/>
      <c r="I21" s="591"/>
      <c r="J21" s="568"/>
      <c r="K21" s="568"/>
    </row>
    <row r="22" spans="2:11" s="489" customFormat="1" ht="11.25" customHeight="1">
      <c r="B22" s="493">
        <v>6</v>
      </c>
      <c r="C22" s="215" t="s">
        <v>1419</v>
      </c>
      <c r="D22" s="96"/>
      <c r="E22" s="96"/>
      <c r="F22" s="1160">
        <v>184.67099999999999</v>
      </c>
      <c r="G22" s="568">
        <v>48.737650000000002</v>
      </c>
      <c r="I22" s="591"/>
      <c r="J22" s="568"/>
      <c r="K22" s="568"/>
    </row>
    <row r="23" spans="2:11" s="489" customFormat="1" ht="11.25" customHeight="1">
      <c r="B23" s="493">
        <v>7</v>
      </c>
      <c r="C23" s="215" t="s">
        <v>1420</v>
      </c>
      <c r="D23" s="96"/>
      <c r="E23" s="96"/>
      <c r="F23" s="1160"/>
      <c r="G23" s="568"/>
      <c r="J23" s="568"/>
      <c r="K23" s="568"/>
    </row>
    <row r="24" spans="2:11" s="489" customFormat="1" ht="11.25" customHeight="1">
      <c r="B24" s="493">
        <v>8</v>
      </c>
      <c r="C24" s="215" t="s">
        <v>1421</v>
      </c>
      <c r="D24" s="96"/>
      <c r="E24" s="96"/>
      <c r="F24" s="1315"/>
      <c r="G24" s="1316"/>
      <c r="J24" s="568"/>
      <c r="K24" s="568"/>
    </row>
    <row r="25" spans="2:11" s="489" customFormat="1" ht="11.25" customHeight="1">
      <c r="B25" s="548">
        <v>9</v>
      </c>
      <c r="C25" s="903" t="s">
        <v>573</v>
      </c>
      <c r="D25" s="904"/>
      <c r="E25" s="904"/>
      <c r="F25" s="904">
        <f>SUM(F15:F24)</f>
        <v>8898.9056350000028</v>
      </c>
      <c r="G25" s="904">
        <f>SUM(G15:G24)</f>
        <v>8809.3093472787004</v>
      </c>
      <c r="H25" s="591"/>
      <c r="I25" s="591"/>
      <c r="J25" s="568"/>
      <c r="K25" s="568"/>
    </row>
    <row r="26" spans="2:11" s="489" customFormat="1" ht="11.25" customHeight="1">
      <c r="B26" s="548"/>
      <c r="C26" s="19"/>
      <c r="D26" s="19"/>
      <c r="E26" s="19"/>
      <c r="J26" s="568"/>
      <c r="K26" s="568"/>
    </row>
    <row r="27" spans="2:11" ht="12" customHeight="1">
      <c r="B27" s="12"/>
      <c r="C27" s="1155"/>
      <c r="J27" s="568"/>
      <c r="K27" s="568"/>
    </row>
    <row r="28" spans="2:11" ht="12" customHeight="1">
      <c r="B28" s="12"/>
      <c r="C28" s="1155"/>
    </row>
    <row r="29" spans="2:11" ht="12" customHeight="1">
      <c r="B29" s="12"/>
      <c r="C29" s="1156"/>
      <c r="D29" s="33"/>
      <c r="E29" s="33"/>
      <c r="F29" s="30"/>
    </row>
    <row r="30" spans="2:11" ht="24" customHeight="1">
      <c r="B30" s="12"/>
      <c r="C30" s="55"/>
      <c r="D30" s="63"/>
      <c r="E30" s="64"/>
    </row>
    <row r="31" spans="2:11" ht="12" customHeight="1">
      <c r="B31" s="12"/>
      <c r="C31" s="3"/>
      <c r="D31" s="254"/>
      <c r="E31" s="254"/>
    </row>
    <row r="32" spans="2:11" ht="12" customHeight="1">
      <c r="B32" s="12"/>
      <c r="C32" s="274"/>
      <c r="D32" s="65"/>
      <c r="E32" s="65"/>
    </row>
    <row r="33" spans="2:8" ht="12" customHeight="1">
      <c r="B33" s="12"/>
      <c r="C33" s="274"/>
      <c r="D33" s="65"/>
      <c r="E33" s="65"/>
    </row>
    <row r="34" spans="2:8" ht="12" customHeight="1">
      <c r="B34" s="12"/>
      <c r="C34" s="274"/>
      <c r="D34" s="65"/>
      <c r="E34" s="65"/>
      <c r="H34" s="30"/>
    </row>
    <row r="35" spans="2:8" ht="12" customHeight="1">
      <c r="B35" s="12"/>
      <c r="C35" s="274"/>
      <c r="D35" s="65"/>
      <c r="E35" s="65"/>
    </row>
    <row r="36" spans="2:8" ht="12" customHeight="1">
      <c r="B36" s="12"/>
      <c r="C36" s="274"/>
      <c r="D36" s="65"/>
      <c r="E36" s="65"/>
    </row>
    <row r="37" spans="2:8" ht="12" customHeight="1">
      <c r="B37" s="12"/>
      <c r="C37" s="274"/>
      <c r="D37" s="65"/>
      <c r="E37" s="65"/>
    </row>
    <row r="38" spans="2:8" ht="12" customHeight="1">
      <c r="B38" s="12"/>
      <c r="C38" s="274"/>
      <c r="D38" s="65"/>
      <c r="E38" s="65"/>
    </row>
    <row r="39" spans="2:8" ht="12" customHeight="1">
      <c r="B39" s="12"/>
      <c r="C39" s="274"/>
      <c r="D39" s="65"/>
      <c r="E39" s="65"/>
    </row>
    <row r="40" spans="2:8" ht="12" customHeight="1">
      <c r="B40" s="12"/>
      <c r="C40" s="274"/>
      <c r="D40" s="65"/>
      <c r="E40" s="65"/>
    </row>
    <row r="41" spans="2:8" ht="12" customHeight="1">
      <c r="B41" s="12"/>
      <c r="C41" s="274"/>
      <c r="D41" s="65"/>
      <c r="E41" s="65"/>
    </row>
    <row r="42" spans="2:8" ht="12" customHeight="1">
      <c r="B42" s="12"/>
    </row>
    <row r="43" spans="2:8" ht="12" customHeight="1">
      <c r="B43" s="12"/>
    </row>
    <row r="44" spans="2:8" ht="12" customHeight="1">
      <c r="B44" s="12"/>
    </row>
    <row r="45" spans="2:8" ht="12" customHeight="1">
      <c r="B45" s="12"/>
    </row>
    <row r="46" spans="2:8" ht="12" customHeight="1">
      <c r="B46" s="12"/>
    </row>
    <row r="47" spans="2:8" ht="12" customHeight="1">
      <c r="B47" s="12"/>
    </row>
    <row r="48" spans="2:8" ht="12" customHeight="1">
      <c r="B48" s="12"/>
    </row>
    <row r="49" spans="2:2" ht="12" customHeight="1">
      <c r="B49" s="12"/>
    </row>
    <row r="50" spans="2:2" ht="12" customHeight="1">
      <c r="B50" s="12"/>
    </row>
    <row r="51" spans="2:2" ht="12" customHeight="1">
      <c r="B51" s="12"/>
    </row>
    <row r="52" spans="2:2" ht="12" customHeight="1">
      <c r="B52" s="12"/>
    </row>
    <row r="53" spans="2:2" ht="12" customHeight="1">
      <c r="B53" s="12"/>
    </row>
    <row r="54" spans="2:2" ht="12" customHeight="1">
      <c r="B54" s="12"/>
    </row>
    <row r="55" spans="2:2" ht="12" customHeight="1">
      <c r="B55" s="12"/>
    </row>
    <row r="56" spans="2:2" ht="12" customHeight="1">
      <c r="B56" s="12"/>
    </row>
    <row r="57" spans="2:2" ht="12" customHeight="1">
      <c r="B57" s="12"/>
    </row>
    <row r="58" spans="2:2" ht="12" customHeight="1">
      <c r="B58" s="12"/>
    </row>
    <row r="59" spans="2:2" ht="12" customHeight="1">
      <c r="B59" s="12"/>
    </row>
    <row r="60" spans="2:2" ht="12" customHeight="1">
      <c r="B60" s="12"/>
    </row>
    <row r="61" spans="2:2" ht="12" customHeight="1">
      <c r="B61" s="12"/>
    </row>
    <row r="62" spans="2:2" ht="12" customHeight="1">
      <c r="B62" s="12"/>
    </row>
    <row r="63" spans="2:2" ht="12" customHeight="1">
      <c r="B63" s="12"/>
    </row>
    <row r="64" spans="2:2" ht="12" customHeight="1">
      <c r="B64" s="12"/>
    </row>
    <row r="65" spans="2:2" ht="12" customHeight="1"/>
    <row r="66" spans="2:2" ht="12" customHeight="1"/>
    <row r="67" spans="2:2" ht="12" customHeight="1"/>
    <row r="68" spans="2:2" ht="12" customHeight="1"/>
    <row r="69" spans="2:2" ht="12" customHeight="1"/>
    <row r="70" spans="2:2" ht="12" customHeight="1"/>
    <row r="71" spans="2:2" ht="12" customHeight="1">
      <c r="B71" s="21"/>
    </row>
    <row r="72" spans="2:2" ht="12" customHeight="1">
      <c r="B72" s="21"/>
    </row>
    <row r="73" spans="2:2" ht="12" customHeight="1">
      <c r="B73" s="22"/>
    </row>
    <row r="74" spans="2:2" ht="12" customHeight="1">
      <c r="B74" s="12"/>
    </row>
    <row r="75" spans="2:2">
      <c r="B75" s="12"/>
    </row>
    <row r="76" spans="2:2">
      <c r="B76" s="12"/>
    </row>
    <row r="77" spans="2:2">
      <c r="B77" s="12"/>
    </row>
    <row r="78" spans="2:2">
      <c r="B78" s="12"/>
    </row>
    <row r="79" spans="2:2">
      <c r="B79" s="12"/>
    </row>
    <row r="80" spans="2:2">
      <c r="B80" s="12"/>
    </row>
    <row r="81" spans="2:2">
      <c r="B81" s="12"/>
    </row>
    <row r="82" spans="2:2">
      <c r="B82" s="24"/>
    </row>
    <row r="83" spans="2:2">
      <c r="B83" s="24"/>
    </row>
    <row r="84" spans="2:2">
      <c r="B84" s="24"/>
    </row>
    <row r="85" spans="2:2">
      <c r="B85" s="24"/>
    </row>
    <row r="86" spans="2:2">
      <c r="B86" s="24"/>
    </row>
    <row r="87" spans="2:2">
      <c r="B87" s="24"/>
    </row>
    <row r="88" spans="2:2">
      <c r="B88" s="24"/>
    </row>
    <row r="89" spans="2:2">
      <c r="B89" s="24"/>
    </row>
  </sheetData>
  <mergeCells count="7">
    <mergeCell ref="B3:F3"/>
    <mergeCell ref="B14:C14"/>
    <mergeCell ref="B15:C15"/>
    <mergeCell ref="B20:C20"/>
    <mergeCell ref="B7:G7"/>
    <mergeCell ref="F13:G13"/>
    <mergeCell ref="B10:G10"/>
  </mergeCells>
  <hyperlinks>
    <hyperlink ref="B3" location="Contents!A1" display="Back to index page" xr:uid="{00000000-0004-0000-2900-000000000000}"/>
  </hyperlinks>
  <pageMargins left="0.7" right="0.7" top="0.75" bottom="0.75" header="0.3" footer="0.3"/>
  <pageSetup paperSize="9" scale="57"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855AD-B72B-4C63-BBDC-5231C06899CD}">
  <sheetPr codeName="Sheet20"/>
  <dimension ref="B1:W102"/>
  <sheetViews>
    <sheetView showGridLines="0" showRowColHeaders="0" zoomScaleNormal="100" workbookViewId="0"/>
  </sheetViews>
  <sheetFormatPr baseColWidth="10" defaultColWidth="11.42578125" defaultRowHeight="11.25"/>
  <cols>
    <col min="1" max="1" width="2.7109375" style="29" customWidth="1"/>
    <col min="2" max="2" width="4.85546875" style="19" customWidth="1"/>
    <col min="3" max="3" width="49" style="29" customWidth="1"/>
    <col min="4" max="16" width="13.5703125" style="29" customWidth="1"/>
    <col min="17" max="16384" width="11.42578125" style="29"/>
  </cols>
  <sheetData>
    <row r="1" spans="2:21" s="10" customFormat="1" ht="11.25" customHeight="1">
      <c r="B1" s="7"/>
      <c r="C1" s="7"/>
      <c r="D1" s="7"/>
      <c r="E1" s="7"/>
      <c r="F1" s="7"/>
      <c r="G1" s="7"/>
      <c r="H1" s="7"/>
      <c r="I1" s="9"/>
      <c r="J1" s="9"/>
    </row>
    <row r="2" spans="2:21" s="10" customFormat="1" ht="5.25" customHeight="1">
      <c r="B2" s="7"/>
      <c r="C2" s="7"/>
      <c r="D2" s="7"/>
      <c r="E2" s="8"/>
      <c r="F2" s="8"/>
      <c r="G2" s="9"/>
      <c r="H2" s="9"/>
      <c r="I2" s="9"/>
    </row>
    <row r="3" spans="2:21" s="12" customFormat="1" ht="12.75" customHeight="1">
      <c r="B3" s="1946" t="s">
        <v>306</v>
      </c>
      <c r="C3" s="1946"/>
      <c r="D3" s="269"/>
      <c r="E3" s="269"/>
      <c r="F3" s="269"/>
      <c r="G3" s="269"/>
      <c r="H3" s="269"/>
      <c r="I3" s="269"/>
    </row>
    <row r="4" spans="2:21" s="10" customFormat="1" ht="5.25" customHeight="1">
      <c r="B4" s="7"/>
      <c r="C4" s="7"/>
      <c r="D4" s="7"/>
      <c r="E4" s="8"/>
      <c r="F4" s="8"/>
      <c r="G4" s="9"/>
      <c r="H4" s="9"/>
      <c r="I4" s="9"/>
      <c r="K4" s="7"/>
      <c r="L4" s="7"/>
    </row>
    <row r="5" spans="2:21" s="6" customFormat="1" ht="15.75" customHeight="1">
      <c r="B5" s="1187" t="s">
        <v>1422</v>
      </c>
    </row>
    <row r="6" spans="2:21" s="6" customFormat="1" ht="11.25" customHeight="1">
      <c r="B6" s="13"/>
      <c r="C6" s="2066"/>
      <c r="D6" s="2066"/>
      <c r="E6" s="2066"/>
      <c r="F6" s="2066"/>
      <c r="G6" s="2066"/>
      <c r="H6" s="2066"/>
    </row>
    <row r="7" spans="2:21" s="6" customFormat="1" ht="22.5" customHeight="1">
      <c r="B7" s="2015" t="s">
        <v>1423</v>
      </c>
      <c r="C7" s="2015"/>
      <c r="D7" s="2015"/>
      <c r="E7" s="2015"/>
      <c r="F7" s="2015"/>
      <c r="G7" s="2015"/>
      <c r="H7" s="2015"/>
      <c r="I7" s="2015"/>
      <c r="J7" s="2015"/>
      <c r="K7" s="2015"/>
      <c r="L7" s="2015"/>
      <c r="M7" s="2015"/>
      <c r="N7" s="2015"/>
      <c r="O7" s="2015"/>
      <c r="P7" s="2015"/>
      <c r="R7"/>
      <c r="S7"/>
      <c r="T7"/>
      <c r="U7"/>
    </row>
    <row r="8" spans="2:21" s="6" customFormat="1" ht="11.25" customHeight="1">
      <c r="B8" s="215"/>
      <c r="C8" s="215"/>
      <c r="D8" s="215"/>
      <c r="E8" s="215"/>
      <c r="F8" s="215"/>
      <c r="G8" s="215"/>
      <c r="H8" s="215"/>
      <c r="I8" s="215"/>
      <c r="J8" s="215"/>
      <c r="K8" s="215"/>
      <c r="L8" s="215"/>
      <c r="M8" s="215"/>
      <c r="N8" s="215"/>
      <c r="O8" s="215"/>
      <c r="P8" s="215"/>
      <c r="R8"/>
      <c r="S8"/>
      <c r="T8"/>
      <c r="U8"/>
    </row>
    <row r="10" spans="2:21" ht="11.25" customHeight="1">
      <c r="B10" s="2069" t="s">
        <v>26</v>
      </c>
      <c r="C10" s="2069"/>
      <c r="D10" s="713" t="s">
        <v>317</v>
      </c>
      <c r="E10" s="713" t="s">
        <v>319</v>
      </c>
      <c r="F10" s="713" t="s">
        <v>321</v>
      </c>
      <c r="G10" s="713" t="s">
        <v>323</v>
      </c>
      <c r="H10" s="713" t="s">
        <v>328</v>
      </c>
      <c r="I10" s="713" t="s">
        <v>335</v>
      </c>
      <c r="J10" s="1839" t="s">
        <v>337</v>
      </c>
      <c r="K10" s="1839" t="s">
        <v>342</v>
      </c>
      <c r="L10" s="1839" t="s">
        <v>348</v>
      </c>
      <c r="M10" s="1839" t="s">
        <v>371</v>
      </c>
      <c r="N10" s="713" t="s">
        <v>395</v>
      </c>
      <c r="O10" s="713" t="s">
        <v>918</v>
      </c>
      <c r="P10" s="713" t="s">
        <v>1024</v>
      </c>
    </row>
    <row r="11" spans="2:21" s="492" customFormat="1" ht="11.25" customHeight="1">
      <c r="B11" s="13"/>
      <c r="C11" s="967"/>
      <c r="H11" s="928"/>
      <c r="I11" s="928"/>
      <c r="J11" s="2023" t="s">
        <v>1424</v>
      </c>
      <c r="K11" s="2023"/>
      <c r="L11" s="2023"/>
      <c r="M11" s="2023"/>
      <c r="N11" s="928"/>
      <c r="O11" s="928"/>
      <c r="P11" s="928"/>
    </row>
    <row r="12" spans="2:21" s="70" customFormat="1" ht="11.25" customHeight="1">
      <c r="B12" s="969"/>
      <c r="C12" s="970"/>
      <c r="D12" s="284"/>
      <c r="E12" s="284"/>
      <c r="F12" s="2032" t="s">
        <v>1425</v>
      </c>
      <c r="G12" s="2032"/>
      <c r="H12" s="284"/>
      <c r="I12" s="284"/>
      <c r="J12" s="284"/>
      <c r="K12" s="284"/>
      <c r="L12" s="284" t="s">
        <v>1426</v>
      </c>
      <c r="M12" s="284"/>
      <c r="N12" s="284"/>
      <c r="O12" s="284"/>
      <c r="P12" s="284"/>
    </row>
    <row r="13" spans="2:21" s="70" customFormat="1" ht="11.25" customHeight="1">
      <c r="B13" s="969"/>
      <c r="C13" s="970"/>
      <c r="D13" s="2070" t="s">
        <v>1427</v>
      </c>
      <c r="E13" s="2070"/>
      <c r="F13" s="2067" t="s">
        <v>1428</v>
      </c>
      <c r="G13" s="2067"/>
      <c r="H13" s="281" t="s">
        <v>706</v>
      </c>
      <c r="I13" s="284"/>
      <c r="J13" s="284"/>
      <c r="K13" s="284"/>
      <c r="L13" s="281" t="s">
        <v>894</v>
      </c>
      <c r="M13" s="284"/>
      <c r="N13" s="284"/>
      <c r="O13" s="284"/>
      <c r="P13" s="284"/>
    </row>
    <row r="14" spans="2:21" s="70" customFormat="1" ht="11.25" customHeight="1">
      <c r="B14" s="969"/>
      <c r="C14" s="970"/>
      <c r="D14" s="284" t="s">
        <v>636</v>
      </c>
      <c r="E14" s="284"/>
      <c r="F14" s="284" t="s">
        <v>1429</v>
      </c>
      <c r="G14" s="284" t="s">
        <v>1430</v>
      </c>
      <c r="H14" s="284" t="s">
        <v>894</v>
      </c>
      <c r="I14" s="284"/>
      <c r="J14" s="284"/>
      <c r="K14" s="284"/>
      <c r="L14" s="402" t="s">
        <v>1431</v>
      </c>
      <c r="M14" s="284"/>
      <c r="N14" s="284"/>
      <c r="O14" s="284" t="s">
        <v>1432</v>
      </c>
      <c r="P14" s="284"/>
    </row>
    <row r="15" spans="2:21" s="70" customFormat="1" ht="11.25" customHeight="1">
      <c r="B15" s="969"/>
      <c r="C15" s="970"/>
      <c r="D15" s="284" t="s">
        <v>1433</v>
      </c>
      <c r="E15" s="284" t="s">
        <v>636</v>
      </c>
      <c r="F15" s="284" t="s">
        <v>1434</v>
      </c>
      <c r="G15" s="284" t="s">
        <v>1435</v>
      </c>
      <c r="H15" s="284" t="s">
        <v>636</v>
      </c>
      <c r="I15" s="284"/>
      <c r="J15" s="284" t="s">
        <v>1426</v>
      </c>
      <c r="K15" s="284" t="s">
        <v>1426</v>
      </c>
      <c r="L15" s="284" t="s">
        <v>1436</v>
      </c>
      <c r="M15" s="284"/>
      <c r="N15" s="284" t="s">
        <v>1437</v>
      </c>
      <c r="O15" s="284" t="s">
        <v>1438</v>
      </c>
      <c r="P15" s="284" t="s">
        <v>1439</v>
      </c>
    </row>
    <row r="16" spans="2:21" s="70" customFormat="1" ht="11.25" customHeight="1">
      <c r="B16" s="969"/>
      <c r="C16" s="970"/>
      <c r="D16" s="284" t="s">
        <v>1440</v>
      </c>
      <c r="E16" s="284" t="s">
        <v>1441</v>
      </c>
      <c r="F16" s="284" t="s">
        <v>1442</v>
      </c>
      <c r="G16" s="284" t="s">
        <v>1443</v>
      </c>
      <c r="H16" s="284" t="s">
        <v>1444</v>
      </c>
      <c r="I16" s="70" t="s">
        <v>1343</v>
      </c>
      <c r="J16" s="284" t="s">
        <v>1445</v>
      </c>
      <c r="K16" s="284" t="s">
        <v>894</v>
      </c>
      <c r="L16" s="284" t="s">
        <v>1446</v>
      </c>
      <c r="M16" s="284"/>
      <c r="N16" s="284" t="s">
        <v>1112</v>
      </c>
      <c r="O16" s="284" t="s">
        <v>1447</v>
      </c>
      <c r="P16" s="284" t="s">
        <v>1448</v>
      </c>
    </row>
    <row r="17" spans="2:23" s="492" customFormat="1" ht="11.25" customHeight="1">
      <c r="B17" s="2068" t="s">
        <v>310</v>
      </c>
      <c r="C17" s="2068"/>
      <c r="D17" s="281" t="s">
        <v>1449</v>
      </c>
      <c r="E17" s="281" t="s">
        <v>1449</v>
      </c>
      <c r="F17" s="281" t="s">
        <v>1450</v>
      </c>
      <c r="G17" s="281" t="s">
        <v>1451</v>
      </c>
      <c r="H17" s="281" t="s">
        <v>1452</v>
      </c>
      <c r="I17" s="281" t="s">
        <v>1300</v>
      </c>
      <c r="J17" s="968" t="s">
        <v>1453</v>
      </c>
      <c r="K17" s="968" t="s">
        <v>1428</v>
      </c>
      <c r="L17" s="281" t="s">
        <v>1452</v>
      </c>
      <c r="M17" s="281" t="s">
        <v>573</v>
      </c>
      <c r="N17" s="281" t="s">
        <v>1454</v>
      </c>
      <c r="O17" s="281" t="s">
        <v>1073</v>
      </c>
      <c r="P17" s="281" t="s">
        <v>1073</v>
      </c>
    </row>
    <row r="18" spans="2:23" ht="11.25" customHeight="1">
      <c r="B18" s="506">
        <v>10</v>
      </c>
      <c r="C18" s="1073" t="s">
        <v>1455</v>
      </c>
      <c r="D18" s="403"/>
      <c r="E18" s="403"/>
      <c r="F18" s="403"/>
      <c r="G18" s="403"/>
      <c r="H18" s="403"/>
      <c r="I18" s="403"/>
      <c r="J18" s="403"/>
      <c r="K18" s="403"/>
      <c r="L18" s="403"/>
      <c r="M18" s="403"/>
      <c r="N18" s="403"/>
      <c r="O18" s="404"/>
      <c r="P18" s="404"/>
    </row>
    <row r="19" spans="2:23" ht="11.25" customHeight="1">
      <c r="B19" s="32"/>
      <c r="C19" s="918" t="s">
        <v>1456</v>
      </c>
      <c r="D19" s="406">
        <v>856.552685820889</v>
      </c>
      <c r="E19" s="406">
        <v>8293.5028180000008</v>
      </c>
      <c r="F19" s="406">
        <v>0</v>
      </c>
      <c r="G19" s="406">
        <v>0</v>
      </c>
      <c r="H19" s="406">
        <v>0</v>
      </c>
      <c r="I19" s="406">
        <v>9150.0555038208895</v>
      </c>
      <c r="J19" s="406">
        <v>260.32905272734899</v>
      </c>
      <c r="K19" s="406">
        <v>0</v>
      </c>
      <c r="L19" s="406">
        <v>0</v>
      </c>
      <c r="M19" s="406">
        <v>260.32905272734899</v>
      </c>
      <c r="N19" s="406">
        <v>3254.1131590918599</v>
      </c>
      <c r="O19" s="407">
        <v>0.34562826504446897</v>
      </c>
      <c r="P19" s="407">
        <v>1</v>
      </c>
      <c r="Q19" s="3"/>
      <c r="R19" s="638"/>
    </row>
    <row r="20" spans="2:23" ht="11.25" customHeight="1">
      <c r="B20" s="32"/>
      <c r="C20" s="918" t="s">
        <v>1457</v>
      </c>
      <c r="D20" s="406">
        <v>9.5019684229619994</v>
      </c>
      <c r="E20" s="406">
        <v>2.3915419999999998</v>
      </c>
      <c r="F20" s="406">
        <v>0</v>
      </c>
      <c r="G20" s="406">
        <v>0</v>
      </c>
      <c r="H20" s="406">
        <v>0</v>
      </c>
      <c r="I20" s="406">
        <v>11.893510422962001</v>
      </c>
      <c r="J20" s="406">
        <v>0.32179191020008002</v>
      </c>
      <c r="K20" s="406">
        <v>0</v>
      </c>
      <c r="L20" s="406">
        <v>0</v>
      </c>
      <c r="M20" s="406">
        <v>0.32179191020008002</v>
      </c>
      <c r="N20" s="406">
        <v>4.0223988775009998</v>
      </c>
      <c r="O20" s="407">
        <v>4.2722999397337301E-4</v>
      </c>
      <c r="P20" s="407">
        <v>2</v>
      </c>
      <c r="Q20" s="3"/>
      <c r="R20" s="638"/>
    </row>
    <row r="21" spans="2:23" ht="11.25" customHeight="1">
      <c r="B21" s="32"/>
      <c r="C21" s="918" t="s">
        <v>1458</v>
      </c>
      <c r="D21" s="406">
        <v>1.6961291725195</v>
      </c>
      <c r="E21" s="406">
        <v>328.19788299999999</v>
      </c>
      <c r="F21" s="406">
        <v>0</v>
      </c>
      <c r="G21" s="406">
        <v>0</v>
      </c>
      <c r="H21" s="406">
        <v>0</v>
      </c>
      <c r="I21" s="406">
        <v>329.89401217251901</v>
      </c>
      <c r="J21" s="406">
        <v>10.563964039069999</v>
      </c>
      <c r="K21" s="406">
        <v>0</v>
      </c>
      <c r="L21" s="406">
        <v>0</v>
      </c>
      <c r="M21" s="406">
        <v>10.563964039069999</v>
      </c>
      <c r="N21" s="406">
        <v>132.04955048837499</v>
      </c>
      <c r="O21" s="407">
        <v>1.4025344173321901E-2</v>
      </c>
      <c r="P21" s="407">
        <v>0.5</v>
      </c>
      <c r="Q21" s="3"/>
      <c r="R21" s="638"/>
    </row>
    <row r="22" spans="2:23" ht="11.25" customHeight="1">
      <c r="B22" s="32"/>
      <c r="C22" s="918" t="s">
        <v>1459</v>
      </c>
      <c r="D22" s="406">
        <v>10.730045910235001</v>
      </c>
      <c r="E22" s="406">
        <v>6.0251780000000004</v>
      </c>
      <c r="F22" s="406">
        <v>0</v>
      </c>
      <c r="G22" s="406">
        <v>0</v>
      </c>
      <c r="H22" s="406">
        <v>0</v>
      </c>
      <c r="I22" s="406">
        <v>16.755223910234999</v>
      </c>
      <c r="J22" s="406">
        <v>0.93060420418984002</v>
      </c>
      <c r="K22" s="406">
        <v>0</v>
      </c>
      <c r="L22" s="406">
        <v>0</v>
      </c>
      <c r="M22" s="406">
        <v>0.93060420418984002</v>
      </c>
      <c r="N22" s="406">
        <v>11.632552552373001</v>
      </c>
      <c r="O22" s="407">
        <v>1.2355252445607401E-3</v>
      </c>
      <c r="P22" s="407">
        <v>2</v>
      </c>
      <c r="Q22" s="3"/>
      <c r="R22" s="638"/>
    </row>
    <row r="23" spans="2:23" ht="11.25" customHeight="1">
      <c r="B23" s="32"/>
      <c r="C23" s="918" t="s">
        <v>1460</v>
      </c>
      <c r="D23" s="406">
        <v>2072.12437729456</v>
      </c>
      <c r="E23" s="406">
        <v>5500.315071</v>
      </c>
      <c r="F23" s="406">
        <v>0</v>
      </c>
      <c r="G23" s="406">
        <v>0</v>
      </c>
      <c r="H23" s="406">
        <v>0</v>
      </c>
      <c r="I23" s="406">
        <v>7572.43944829456</v>
      </c>
      <c r="J23" s="406">
        <v>346.859608258908</v>
      </c>
      <c r="K23" s="406">
        <v>0</v>
      </c>
      <c r="L23" s="406">
        <v>0</v>
      </c>
      <c r="M23" s="406">
        <v>346.859608258908</v>
      </c>
      <c r="N23" s="406">
        <v>4335.7451032363506</v>
      </c>
      <c r="O23" s="407">
        <v>0.46051135422864098</v>
      </c>
      <c r="P23" s="407">
        <v>0.75</v>
      </c>
      <c r="Q23" s="3"/>
      <c r="R23" s="638"/>
    </row>
    <row r="24" spans="2:23" ht="11.25" customHeight="1">
      <c r="B24" s="32"/>
      <c r="C24" s="918" t="s">
        <v>979</v>
      </c>
      <c r="D24" s="406">
        <v>6700.6497278115903</v>
      </c>
      <c r="E24" s="406">
        <v>16424.227792000002</v>
      </c>
      <c r="F24" s="406">
        <v>0</v>
      </c>
      <c r="G24" s="406">
        <v>0</v>
      </c>
      <c r="H24" s="406">
        <v>0</v>
      </c>
      <c r="I24" s="406">
        <v>23124.877519811602</v>
      </c>
      <c r="J24" s="406">
        <v>1159.55034322049</v>
      </c>
      <c r="K24" s="406">
        <v>0</v>
      </c>
      <c r="L24" s="406">
        <v>0</v>
      </c>
      <c r="M24" s="406">
        <v>1159.55034322049</v>
      </c>
      <c r="N24" s="406">
        <v>14494.3792902562</v>
      </c>
      <c r="O24" s="407">
        <v>1.5394876951315899</v>
      </c>
      <c r="P24" s="407">
        <v>2.5</v>
      </c>
      <c r="Q24" s="3"/>
      <c r="R24" s="638"/>
    </row>
    <row r="25" spans="2:23" ht="11.25" customHeight="1">
      <c r="B25" s="32"/>
      <c r="C25" s="918" t="s">
        <v>1461</v>
      </c>
      <c r="D25" s="406">
        <v>5136.9630138411003</v>
      </c>
      <c r="E25" s="406">
        <v>3.5853229999999998</v>
      </c>
      <c r="F25" s="406">
        <v>0</v>
      </c>
      <c r="G25" s="406">
        <v>0</v>
      </c>
      <c r="H25" s="406">
        <v>0</v>
      </c>
      <c r="I25" s="406">
        <v>5140.5483368411096</v>
      </c>
      <c r="J25" s="406">
        <v>225.08806770693201</v>
      </c>
      <c r="K25" s="406">
        <v>0</v>
      </c>
      <c r="L25" s="406">
        <v>0</v>
      </c>
      <c r="M25" s="406">
        <v>225.08806770693201</v>
      </c>
      <c r="N25" s="406">
        <v>2813.6008463366502</v>
      </c>
      <c r="O25" s="407">
        <v>0.298840246636775</v>
      </c>
      <c r="P25" s="407">
        <v>1.5</v>
      </c>
      <c r="Q25" s="3"/>
      <c r="R25" s="638"/>
    </row>
    <row r="26" spans="2:23" ht="11.25" customHeight="1">
      <c r="B26" s="32"/>
      <c r="C26" s="918" t="s">
        <v>1462</v>
      </c>
      <c r="D26" s="406">
        <v>993.42604393233603</v>
      </c>
      <c r="E26" s="406">
        <v>3538.5593370000001</v>
      </c>
      <c r="F26" s="406">
        <v>0</v>
      </c>
      <c r="G26" s="406">
        <v>0</v>
      </c>
      <c r="H26" s="406">
        <v>0</v>
      </c>
      <c r="I26" s="406">
        <v>4531.9853809323404</v>
      </c>
      <c r="J26" s="406">
        <v>98.942715659017097</v>
      </c>
      <c r="K26" s="406">
        <v>0</v>
      </c>
      <c r="L26" s="406">
        <v>0</v>
      </c>
      <c r="M26" s="406">
        <v>98.942715659017097</v>
      </c>
      <c r="N26" s="406">
        <v>1236.7839457377102</v>
      </c>
      <c r="O26" s="407">
        <v>0.131362207920106</v>
      </c>
      <c r="P26" s="407">
        <v>0.5</v>
      </c>
      <c r="Q26" s="3"/>
      <c r="R26" s="638"/>
    </row>
    <row r="27" spans="2:23" ht="11.25" customHeight="1">
      <c r="B27" s="32"/>
      <c r="C27" s="918" t="s">
        <v>1463</v>
      </c>
      <c r="D27" s="406">
        <v>1433.58631965788</v>
      </c>
      <c r="E27" s="406">
        <v>41075.057379999998</v>
      </c>
      <c r="F27" s="406">
        <v>14.089333</v>
      </c>
      <c r="G27" s="406">
        <v>0</v>
      </c>
      <c r="H27" s="406">
        <v>0</v>
      </c>
      <c r="I27" s="406">
        <v>42522.733032657903</v>
      </c>
      <c r="J27" s="406">
        <v>1112.6923309726999</v>
      </c>
      <c r="K27" s="406">
        <v>1.1271469999999999</v>
      </c>
      <c r="L27" s="406">
        <v>0</v>
      </c>
      <c r="M27" s="406">
        <v>1113.8194779727</v>
      </c>
      <c r="N27" s="406">
        <v>13922.743474658801</v>
      </c>
      <c r="O27" s="407">
        <v>1.47877269060564</v>
      </c>
      <c r="P27" s="407">
        <v>2</v>
      </c>
      <c r="Q27" s="3"/>
      <c r="R27" s="638"/>
    </row>
    <row r="28" spans="2:23" ht="11.25" customHeight="1">
      <c r="B28" s="32"/>
      <c r="C28" s="918" t="s">
        <v>1464</v>
      </c>
      <c r="D28" s="406">
        <v>12.321882</v>
      </c>
      <c r="E28" s="406">
        <v>318.54573799999997</v>
      </c>
      <c r="F28" s="406">
        <v>0</v>
      </c>
      <c r="G28" s="406">
        <v>0</v>
      </c>
      <c r="H28" s="406">
        <v>0</v>
      </c>
      <c r="I28" s="406">
        <v>330.86761999999999</v>
      </c>
      <c r="J28" s="406">
        <v>8.835934</v>
      </c>
      <c r="K28" s="406">
        <v>0</v>
      </c>
      <c r="L28" s="406">
        <v>0</v>
      </c>
      <c r="M28" s="406">
        <v>8.835934</v>
      </c>
      <c r="N28" s="406">
        <v>110.449175</v>
      </c>
      <c r="O28" s="407">
        <v>1.1731109173073901E-2</v>
      </c>
      <c r="P28" s="407">
        <v>1</v>
      </c>
      <c r="Q28" s="3"/>
      <c r="R28" s="638"/>
    </row>
    <row r="29" spans="2:23" ht="11.25" customHeight="1">
      <c r="B29" s="32"/>
      <c r="C29" s="918" t="s">
        <v>1465</v>
      </c>
      <c r="D29" s="406">
        <v>1.54490519535E-2</v>
      </c>
      <c r="E29" s="406">
        <v>0.85769200000000001</v>
      </c>
      <c r="F29" s="406">
        <v>0</v>
      </c>
      <c r="G29" s="406">
        <v>0</v>
      </c>
      <c r="H29" s="406">
        <v>0</v>
      </c>
      <c r="I29" s="406">
        <v>0.8731410519535</v>
      </c>
      <c r="J29" s="406">
        <v>1.3565964156279999E-2</v>
      </c>
      <c r="K29" s="406">
        <v>0</v>
      </c>
      <c r="L29" s="406">
        <v>0</v>
      </c>
      <c r="M29" s="406">
        <v>1.3565964156279999E-2</v>
      </c>
      <c r="N29" s="406">
        <v>0.16957455195349999</v>
      </c>
      <c r="O29" s="407">
        <v>1.80109772838194E-5</v>
      </c>
      <c r="P29" s="407">
        <v>1</v>
      </c>
      <c r="Q29" s="3"/>
      <c r="R29" s="638"/>
    </row>
    <row r="30" spans="2:23" ht="11.25" customHeight="1">
      <c r="B30" s="32"/>
      <c r="C30" s="918" t="s">
        <v>1466</v>
      </c>
      <c r="D30" s="406">
        <v>185.325446721654</v>
      </c>
      <c r="E30" s="406">
        <v>3511.1415980000002</v>
      </c>
      <c r="F30" s="406">
        <v>0</v>
      </c>
      <c r="G30" s="406">
        <v>0</v>
      </c>
      <c r="H30" s="406">
        <v>0</v>
      </c>
      <c r="I30" s="406">
        <v>3696.4670447216499</v>
      </c>
      <c r="J30" s="406">
        <v>138.64344772719801</v>
      </c>
      <c r="K30" s="406">
        <v>0</v>
      </c>
      <c r="L30" s="406">
        <v>0</v>
      </c>
      <c r="M30" s="406">
        <v>138.64344772719801</v>
      </c>
      <c r="N30" s="406">
        <v>1733.04309658998</v>
      </c>
      <c r="O30" s="1130">
        <v>0.184071250579636</v>
      </c>
      <c r="P30" s="1130">
        <v>1</v>
      </c>
      <c r="Q30" s="3"/>
      <c r="R30" s="638"/>
    </row>
    <row r="31" spans="2:23" ht="11.25" customHeight="1">
      <c r="B31" s="32"/>
      <c r="C31" s="918" t="s">
        <v>1467</v>
      </c>
      <c r="D31" s="406">
        <v>1.2249125980944999</v>
      </c>
      <c r="E31" s="406">
        <v>2424.2364790000001</v>
      </c>
      <c r="F31" s="406">
        <v>0</v>
      </c>
      <c r="G31" s="406">
        <v>0</v>
      </c>
      <c r="H31" s="406">
        <v>0</v>
      </c>
      <c r="I31" s="406">
        <v>2425.4613915980899</v>
      </c>
      <c r="J31" s="406">
        <v>44.261384315345197</v>
      </c>
      <c r="K31" s="406">
        <v>0</v>
      </c>
      <c r="L31" s="406">
        <v>0</v>
      </c>
      <c r="M31" s="406">
        <v>44.261384315345197</v>
      </c>
      <c r="N31" s="406">
        <v>553.26730394181402</v>
      </c>
      <c r="O31" s="1130">
        <v>5.8764034628902097E-2</v>
      </c>
      <c r="P31" s="1130">
        <v>2</v>
      </c>
      <c r="Q31" s="3"/>
    </row>
    <row r="32" spans="2:23" ht="11.25" customHeight="1">
      <c r="B32" s="32"/>
      <c r="C32" s="918" t="s">
        <v>1468</v>
      </c>
      <c r="D32" s="406">
        <v>1789.3815955177099</v>
      </c>
      <c r="E32" s="406">
        <v>13670.892078999999</v>
      </c>
      <c r="F32" s="406">
        <v>0</v>
      </c>
      <c r="G32" s="406">
        <v>0</v>
      </c>
      <c r="H32" s="406">
        <v>0</v>
      </c>
      <c r="I32" s="406">
        <v>15460.273674517701</v>
      </c>
      <c r="J32" s="406">
        <v>647.25020406013402</v>
      </c>
      <c r="K32" s="406">
        <v>0</v>
      </c>
      <c r="L32" s="406">
        <v>0</v>
      </c>
      <c r="M32" s="406">
        <v>647.25020406013402</v>
      </c>
      <c r="N32" s="406">
        <v>8090.6275507516802</v>
      </c>
      <c r="O32" s="1130">
        <v>0.85932769598819703</v>
      </c>
      <c r="P32" s="1130">
        <v>0.5</v>
      </c>
      <c r="Q32" s="3"/>
      <c r="R32" s="1443"/>
      <c r="S32" s="3"/>
      <c r="T32" s="3"/>
      <c r="U32" s="3"/>
      <c r="V32" s="3"/>
      <c r="W32" s="3"/>
    </row>
    <row r="33" spans="2:23" ht="11.25" customHeight="1">
      <c r="B33" s="32"/>
      <c r="C33" s="918" t="s">
        <v>1469</v>
      </c>
      <c r="D33" s="406">
        <v>51.963018004842503</v>
      </c>
      <c r="E33" s="406">
        <v>14428.189424</v>
      </c>
      <c r="F33" s="406">
        <v>46.186253000000001</v>
      </c>
      <c r="G33" s="406">
        <v>0</v>
      </c>
      <c r="H33" s="406">
        <v>0</v>
      </c>
      <c r="I33" s="406">
        <v>14526.338695004801</v>
      </c>
      <c r="J33" s="406">
        <v>358.74615728369997</v>
      </c>
      <c r="K33" s="406">
        <v>3.6949000000000001</v>
      </c>
      <c r="L33" s="406">
        <v>0</v>
      </c>
      <c r="M33" s="406">
        <v>362.44105728369999</v>
      </c>
      <c r="N33" s="406">
        <v>4530.5132160462399</v>
      </c>
      <c r="O33" s="1130">
        <v>0.48119820856509299</v>
      </c>
      <c r="P33" s="1130">
        <v>1</v>
      </c>
      <c r="Q33" s="3"/>
      <c r="R33" s="1443"/>
      <c r="S33" s="3"/>
      <c r="T33" s="3"/>
      <c r="U33" s="3"/>
      <c r="V33" s="3"/>
      <c r="W33" s="3"/>
    </row>
    <row r="34" spans="2:23" ht="11.25" customHeight="1">
      <c r="B34" s="32"/>
      <c r="C34" s="918" t="s">
        <v>972</v>
      </c>
      <c r="D34" s="406">
        <v>305830.88032324001</v>
      </c>
      <c r="E34" s="406">
        <v>1591069.9530549999</v>
      </c>
      <c r="F34" s="406">
        <v>1013.043899</v>
      </c>
      <c r="G34" s="406">
        <v>0</v>
      </c>
      <c r="H34" s="406">
        <v>0</v>
      </c>
      <c r="I34" s="406">
        <v>1897913.8772772399</v>
      </c>
      <c r="J34" s="406">
        <v>54863.2547974677</v>
      </c>
      <c r="K34" s="406">
        <v>83.297191999999995</v>
      </c>
      <c r="L34" s="406">
        <v>0</v>
      </c>
      <c r="M34" s="406">
        <v>54946.551989467698</v>
      </c>
      <c r="N34" s="406">
        <v>686831.89986834605</v>
      </c>
      <c r="O34" s="1130">
        <v>72.950295924847794</v>
      </c>
      <c r="P34" s="1130">
        <v>2.5</v>
      </c>
      <c r="Q34" s="3"/>
      <c r="R34" s="1443"/>
      <c r="S34" s="3"/>
      <c r="T34" s="3"/>
      <c r="U34" s="3"/>
      <c r="V34" s="3"/>
      <c r="W34" s="3"/>
    </row>
    <row r="35" spans="2:23" ht="11.25" customHeight="1">
      <c r="B35" s="32"/>
      <c r="C35" s="918" t="s">
        <v>974</v>
      </c>
      <c r="D35" s="406">
        <v>72985.456781601097</v>
      </c>
      <c r="E35" s="406">
        <v>92588.426802999995</v>
      </c>
      <c r="F35" s="406">
        <v>0</v>
      </c>
      <c r="G35" s="406">
        <v>0</v>
      </c>
      <c r="H35" s="406">
        <v>0</v>
      </c>
      <c r="I35" s="406">
        <v>165573.88358460099</v>
      </c>
      <c r="J35" s="406">
        <v>7950.06103623129</v>
      </c>
      <c r="K35" s="406">
        <v>0</v>
      </c>
      <c r="L35" s="406">
        <v>0</v>
      </c>
      <c r="M35" s="406">
        <v>7950.06103623128</v>
      </c>
      <c r="N35" s="406">
        <v>99375.762952891091</v>
      </c>
      <c r="O35" s="1130">
        <v>10.554971771929299</v>
      </c>
      <c r="P35" s="1130">
        <v>2</v>
      </c>
      <c r="Q35" s="3"/>
      <c r="R35" s="1443"/>
      <c r="S35" s="3"/>
      <c r="T35" s="3"/>
      <c r="U35" s="3"/>
      <c r="V35" s="3"/>
      <c r="W35" s="3"/>
    </row>
    <row r="36" spans="2:23" ht="11.25" customHeight="1">
      <c r="B36" s="32"/>
      <c r="C36" s="918" t="s">
        <v>1470</v>
      </c>
      <c r="D36" s="406">
        <v>0.34892807813999999</v>
      </c>
      <c r="E36" s="406">
        <v>0.104362</v>
      </c>
      <c r="F36" s="406">
        <v>0</v>
      </c>
      <c r="G36" s="406">
        <v>0</v>
      </c>
      <c r="H36" s="406">
        <v>0</v>
      </c>
      <c r="I36" s="406">
        <v>0.45329007814</v>
      </c>
      <c r="J36" s="406">
        <v>2.5070498187919999E-2</v>
      </c>
      <c r="K36" s="406">
        <v>0</v>
      </c>
      <c r="L36" s="406">
        <v>0</v>
      </c>
      <c r="M36" s="406">
        <v>2.5070498187919999E-2</v>
      </c>
      <c r="N36" s="406">
        <v>0.31338122734899998</v>
      </c>
      <c r="O36" s="1130">
        <v>3.3285077872451303E-5</v>
      </c>
      <c r="P36" s="1130">
        <v>0.5</v>
      </c>
      <c r="Q36" s="3"/>
      <c r="R36" s="1443"/>
      <c r="S36" s="3"/>
      <c r="T36" s="3"/>
      <c r="U36" s="3"/>
      <c r="V36" s="3"/>
      <c r="W36" s="3"/>
    </row>
    <row r="37" spans="2:23" ht="11.25" customHeight="1">
      <c r="B37" s="32"/>
      <c r="C37" s="918" t="s">
        <v>1471</v>
      </c>
      <c r="D37" s="406">
        <v>0.2436205590245</v>
      </c>
      <c r="E37" s="406">
        <v>7.7120259999999998</v>
      </c>
      <c r="F37" s="406">
        <v>0</v>
      </c>
      <c r="G37" s="406">
        <v>0</v>
      </c>
      <c r="H37" s="406">
        <v>0</v>
      </c>
      <c r="I37" s="406">
        <v>7.9556465590245002</v>
      </c>
      <c r="J37" s="406">
        <v>0.168699207814</v>
      </c>
      <c r="K37" s="406">
        <v>0</v>
      </c>
      <c r="L37" s="406">
        <v>0</v>
      </c>
      <c r="M37" s="406">
        <v>0.168699207814</v>
      </c>
      <c r="N37" s="406">
        <v>2.1087400976750001</v>
      </c>
      <c r="O37" s="1130">
        <v>2.2397505733713199E-4</v>
      </c>
      <c r="P37" s="1130">
        <v>1</v>
      </c>
      <c r="Q37" s="3"/>
      <c r="R37" s="1443"/>
      <c r="S37" s="3"/>
      <c r="T37" s="3"/>
      <c r="U37" s="3"/>
      <c r="V37" s="3"/>
      <c r="W37" s="3"/>
    </row>
    <row r="38" spans="2:23" ht="11.25" customHeight="1">
      <c r="B38" s="980"/>
      <c r="C38" s="840" t="s">
        <v>1472</v>
      </c>
      <c r="D38" s="905">
        <f>SUM(D19:D37)</f>
        <v>398072.39226923662</v>
      </c>
      <c r="E38" s="905">
        <f>SUM(E19:E37)</f>
        <v>1793191.9215800001</v>
      </c>
      <c r="F38" s="905">
        <f>SUM(F19:F37)</f>
        <v>1073.319485</v>
      </c>
      <c r="G38" s="905"/>
      <c r="H38" s="905"/>
      <c r="I38" s="905">
        <f>SUM(I19:I37)</f>
        <v>2192337.6333342367</v>
      </c>
      <c r="J38" s="905">
        <f>SUM(J19:J37)</f>
        <v>67226.538775454392</v>
      </c>
      <c r="K38" s="905">
        <f>SUM(K19:K37)</f>
        <v>88.119238999999993</v>
      </c>
      <c r="L38" s="905"/>
      <c r="M38" s="905">
        <f>SUM(M19:M37)</f>
        <v>67314.658014454384</v>
      </c>
      <c r="N38" s="905">
        <f>SUM(N19:N37)</f>
        <v>841433.22518067958</v>
      </c>
      <c r="O38" s="920">
        <f>SUM(O19:O37)</f>
        <v>89.370925825803567</v>
      </c>
      <c r="P38" s="920">
        <v>2.11</v>
      </c>
      <c r="R38" s="638"/>
    </row>
    <row r="39" spans="2:23" ht="11.25" customHeight="1">
      <c r="B39" s="207">
        <v>10</v>
      </c>
      <c r="C39" s="1073" t="s">
        <v>1473</v>
      </c>
      <c r="D39" s="403"/>
      <c r="E39" s="403"/>
      <c r="F39" s="403"/>
      <c r="G39" s="403"/>
      <c r="H39" s="403"/>
      <c r="I39" s="403"/>
      <c r="J39" s="403"/>
      <c r="K39" s="403"/>
      <c r="L39" s="403"/>
      <c r="M39" s="403"/>
      <c r="N39" s="403"/>
      <c r="O39" s="404"/>
      <c r="P39" s="404"/>
    </row>
    <row r="40" spans="2:23" ht="11.25" customHeight="1">
      <c r="B40" s="207"/>
      <c r="C40" s="918" t="s">
        <v>1474</v>
      </c>
      <c r="D40" s="406">
        <v>835.58566786316203</v>
      </c>
      <c r="E40" s="406">
        <v>8660.7346039999993</v>
      </c>
      <c r="F40" s="406">
        <v>0</v>
      </c>
      <c r="G40" s="406">
        <v>0</v>
      </c>
      <c r="H40" s="406">
        <v>0</v>
      </c>
      <c r="I40" s="406">
        <v>9496.3202718631601</v>
      </c>
      <c r="J40" s="406">
        <v>412.05881505617202</v>
      </c>
      <c r="K40" s="406">
        <v>0</v>
      </c>
      <c r="L40" s="406">
        <v>0</v>
      </c>
      <c r="M40" s="406">
        <v>412.05881505617202</v>
      </c>
      <c r="N40" s="406">
        <v>5150.7351882021594</v>
      </c>
      <c r="O40" s="407">
        <v>0.54707368175808102</v>
      </c>
      <c r="P40" s="93"/>
    </row>
    <row r="41" spans="2:23" ht="11.25" customHeight="1">
      <c r="B41" s="361"/>
      <c r="C41" s="918" t="s">
        <v>1475</v>
      </c>
      <c r="D41" s="406">
        <v>11788.781608994601</v>
      </c>
      <c r="E41" s="406">
        <v>7.2600819999999997</v>
      </c>
      <c r="F41" s="406">
        <v>0</v>
      </c>
      <c r="G41" s="406">
        <v>0</v>
      </c>
      <c r="H41" s="406">
        <v>0</v>
      </c>
      <c r="I41" s="406">
        <v>11796.0416909946</v>
      </c>
      <c r="J41" s="406">
        <v>540.65525433774803</v>
      </c>
      <c r="K41" s="406">
        <v>0</v>
      </c>
      <c r="L41" s="406">
        <v>0</v>
      </c>
      <c r="M41" s="406">
        <v>540.65525433774803</v>
      </c>
      <c r="N41" s="406">
        <v>6758.1906792218506</v>
      </c>
      <c r="O41" s="1131">
        <v>0.71780592902031004</v>
      </c>
      <c r="P41" s="1130">
        <v>0</v>
      </c>
    </row>
    <row r="42" spans="2:23" ht="11.25" customHeight="1">
      <c r="B42" s="361"/>
      <c r="C42" s="918" t="s">
        <v>1476</v>
      </c>
      <c r="D42" s="406">
        <v>4072.2383567111101</v>
      </c>
      <c r="E42" s="406">
        <v>6595.6107910000001</v>
      </c>
      <c r="F42" s="406">
        <v>0</v>
      </c>
      <c r="G42" s="406">
        <v>0</v>
      </c>
      <c r="H42" s="406">
        <v>0</v>
      </c>
      <c r="I42" s="406">
        <v>10667.8491477111</v>
      </c>
      <c r="J42" s="406">
        <v>682.14075243668697</v>
      </c>
      <c r="K42" s="406">
        <v>0</v>
      </c>
      <c r="L42" s="406">
        <v>0</v>
      </c>
      <c r="M42" s="406">
        <v>682.14075243668697</v>
      </c>
      <c r="N42" s="406">
        <v>8526.7594054585807</v>
      </c>
      <c r="O42" s="1131">
        <v>0.90565045395738897</v>
      </c>
      <c r="P42" s="1130">
        <v>0</v>
      </c>
    </row>
    <row r="43" spans="2:23" ht="11.25" customHeight="1">
      <c r="B43" s="361"/>
      <c r="C43" s="918" t="s">
        <v>976</v>
      </c>
      <c r="D43" s="406">
        <v>2128.77261577015</v>
      </c>
      <c r="E43" s="406">
        <v>81552.140316000005</v>
      </c>
      <c r="F43" s="406">
        <v>13.201983</v>
      </c>
      <c r="G43" s="406">
        <v>0</v>
      </c>
      <c r="H43" s="406">
        <v>0</v>
      </c>
      <c r="I43" s="406">
        <v>83694.114914770194</v>
      </c>
      <c r="J43" s="406">
        <v>2482.9612684654098</v>
      </c>
      <c r="K43" s="406">
        <v>1.141205</v>
      </c>
      <c r="L43" s="406">
        <v>0</v>
      </c>
      <c r="M43" s="406">
        <v>2484.1024734654102</v>
      </c>
      <c r="N43" s="406">
        <v>31051.280918317701</v>
      </c>
      <c r="O43" s="1131">
        <v>3.2980415328278299</v>
      </c>
      <c r="P43" s="1130">
        <v>0</v>
      </c>
    </row>
    <row r="44" spans="2:23" ht="11.25" customHeight="1">
      <c r="B44" s="361"/>
      <c r="C44" s="918" t="s">
        <v>1477</v>
      </c>
      <c r="D44" s="406">
        <v>10891.475454119278</v>
      </c>
      <c r="E44" s="406">
        <v>18999.067116999999</v>
      </c>
      <c r="F44" s="406">
        <v>0</v>
      </c>
      <c r="G44" s="406">
        <v>0</v>
      </c>
      <c r="H44" s="406">
        <v>0</v>
      </c>
      <c r="I44" s="406">
        <v>29890.542571119295</v>
      </c>
      <c r="J44" s="406">
        <v>1280.8989226866697</v>
      </c>
      <c r="K44" s="406">
        <v>0</v>
      </c>
      <c r="L44" s="406">
        <v>0</v>
      </c>
      <c r="M44" s="406">
        <v>1280.8989226866697</v>
      </c>
      <c r="N44" s="406">
        <v>16011.236533583287</v>
      </c>
      <c r="O44" s="1131">
        <v>1.7005972545415133</v>
      </c>
      <c r="P44" s="1130">
        <v>0</v>
      </c>
    </row>
    <row r="45" spans="2:23" ht="11.25" customHeight="1">
      <c r="B45" s="1093"/>
      <c r="C45" s="840" t="s">
        <v>1472</v>
      </c>
      <c r="D45" s="905">
        <v>29716.853703458302</v>
      </c>
      <c r="E45" s="905">
        <v>115814.81291000001</v>
      </c>
      <c r="F45" s="905">
        <v>13.201983</v>
      </c>
      <c r="G45" s="905">
        <v>0</v>
      </c>
      <c r="H45" s="905">
        <v>0</v>
      </c>
      <c r="I45" s="905">
        <v>145544.86859645834</v>
      </c>
      <c r="J45" s="905">
        <v>5398.7150129826869</v>
      </c>
      <c r="K45" s="905">
        <v>1.141205</v>
      </c>
      <c r="L45" s="905">
        <v>0</v>
      </c>
      <c r="M45" s="905">
        <v>5399.8562179826868</v>
      </c>
      <c r="N45" s="905">
        <v>67498.202724783579</v>
      </c>
      <c r="O45" s="1072">
        <v>7.1691688521051233</v>
      </c>
      <c r="P45" s="1072">
        <v>0</v>
      </c>
    </row>
    <row r="46" spans="2:23" ht="11.25" customHeight="1">
      <c r="B46" s="207">
        <v>10</v>
      </c>
      <c r="C46" s="1073" t="s">
        <v>1478</v>
      </c>
      <c r="D46" s="403"/>
      <c r="E46" s="403"/>
      <c r="F46" s="403"/>
      <c r="G46" s="403"/>
      <c r="H46" s="403"/>
      <c r="I46" s="403"/>
      <c r="J46" s="403"/>
      <c r="K46" s="403"/>
      <c r="L46" s="403"/>
      <c r="M46" s="403"/>
      <c r="N46" s="403"/>
      <c r="O46" s="404"/>
      <c r="P46" s="404"/>
    </row>
    <row r="47" spans="2:23" ht="11.25" customHeight="1">
      <c r="B47" s="361"/>
      <c r="C47" s="918" t="s">
        <v>1479</v>
      </c>
      <c r="D47" s="406">
        <v>163.16851500000001</v>
      </c>
      <c r="E47" s="406">
        <v>17755.159125999999</v>
      </c>
      <c r="F47" s="406">
        <v>79.776064000000005</v>
      </c>
      <c r="G47" s="406">
        <v>0</v>
      </c>
      <c r="H47" s="406">
        <v>0</v>
      </c>
      <c r="I47" s="406">
        <v>17998.103705000001</v>
      </c>
      <c r="J47" s="406">
        <v>644.46754299999998</v>
      </c>
      <c r="K47" s="406">
        <v>7.1744539999999999</v>
      </c>
      <c r="L47" s="406">
        <v>0</v>
      </c>
      <c r="M47" s="406">
        <v>651.64199699999995</v>
      </c>
      <c r="N47" s="406">
        <v>8145.5249624999997</v>
      </c>
      <c r="O47" s="1131">
        <v>0.86515850034267705</v>
      </c>
      <c r="P47" s="1131"/>
      <c r="Q47" s="3"/>
      <c r="R47" s="638"/>
    </row>
    <row r="48" spans="2:23" ht="11.25" customHeight="1">
      <c r="B48" s="361"/>
      <c r="C48" s="918" t="s">
        <v>1480</v>
      </c>
      <c r="D48" s="406">
        <v>1076.53379762696</v>
      </c>
      <c r="E48" s="406">
        <v>15195.475746</v>
      </c>
      <c r="F48" s="406">
        <v>0</v>
      </c>
      <c r="G48" s="406">
        <v>0</v>
      </c>
      <c r="H48" s="406">
        <v>0</v>
      </c>
      <c r="I48" s="406">
        <v>16272.009543627</v>
      </c>
      <c r="J48" s="406">
        <v>695.09868479552699</v>
      </c>
      <c r="K48" s="406">
        <v>0</v>
      </c>
      <c r="L48" s="406">
        <v>0</v>
      </c>
      <c r="M48" s="406">
        <v>695.09868479552699</v>
      </c>
      <c r="N48" s="406">
        <v>8688.7335599440903</v>
      </c>
      <c r="O48" s="1131">
        <v>0.92285417222405497</v>
      </c>
      <c r="P48" s="1131"/>
      <c r="Q48" s="3"/>
      <c r="R48" s="638"/>
    </row>
    <row r="49" spans="2:18" ht="11.25" customHeight="1">
      <c r="B49" s="361"/>
      <c r="C49" s="918" t="s">
        <v>1477</v>
      </c>
      <c r="D49" s="406">
        <v>3052.2712902479102</v>
      </c>
      <c r="E49" s="406">
        <v>27539.891802000013</v>
      </c>
      <c r="F49" s="406">
        <v>6.4882999999994695E-2</v>
      </c>
      <c r="G49" s="406">
        <v>0</v>
      </c>
      <c r="H49" s="406">
        <v>0</v>
      </c>
      <c r="I49" s="406">
        <v>30592.227975247952</v>
      </c>
      <c r="J49" s="406">
        <v>1259.2732700846632</v>
      </c>
      <c r="K49" s="406">
        <v>5.1909999999999457E-3</v>
      </c>
      <c r="L49" s="406">
        <v>0</v>
      </c>
      <c r="M49" s="406">
        <v>1259.2784610846634</v>
      </c>
      <c r="N49" s="406">
        <v>15740.980763558306</v>
      </c>
      <c r="O49" s="1131">
        <v>1.6718926495246154</v>
      </c>
      <c r="P49" s="1131"/>
      <c r="Q49" s="3"/>
      <c r="R49" s="638"/>
    </row>
    <row r="50" spans="2:18" ht="11.25" customHeight="1">
      <c r="B50" s="1093"/>
      <c r="C50" s="840" t="s">
        <v>1472</v>
      </c>
      <c r="D50" s="905">
        <v>4291.9736028748703</v>
      </c>
      <c r="E50" s="905">
        <v>60490.526674000008</v>
      </c>
      <c r="F50" s="905">
        <v>79.840947</v>
      </c>
      <c r="G50" s="905">
        <v>0</v>
      </c>
      <c r="H50" s="905">
        <v>0</v>
      </c>
      <c r="I50" s="905">
        <v>64862.341223874952</v>
      </c>
      <c r="J50" s="905">
        <v>2598.8394978801903</v>
      </c>
      <c r="K50" s="905">
        <v>7.1796449999999998</v>
      </c>
      <c r="L50" s="905">
        <v>0</v>
      </c>
      <c r="M50" s="905">
        <v>2606.0191428801904</v>
      </c>
      <c r="N50" s="905">
        <v>32575.239286002397</v>
      </c>
      <c r="O50" s="920">
        <v>3.4599053220913474</v>
      </c>
      <c r="P50" s="1072">
        <v>0.10386476890850016</v>
      </c>
      <c r="Q50" s="3"/>
      <c r="R50" s="638"/>
    </row>
    <row r="51" spans="2:18" s="39" customFormat="1" ht="11.25" customHeight="1">
      <c r="B51" s="1094"/>
      <c r="C51" s="921" t="s">
        <v>573</v>
      </c>
      <c r="D51" s="922">
        <f t="shared" ref="D51:O51" si="0">D38+D45+D50</f>
        <v>432081.21957556979</v>
      </c>
      <c r="E51" s="922">
        <f t="shared" si="0"/>
        <v>1969497.2611640003</v>
      </c>
      <c r="F51" s="922">
        <f t="shared" si="0"/>
        <v>1166.3624149999998</v>
      </c>
      <c r="G51" s="922">
        <f t="shared" si="0"/>
        <v>0</v>
      </c>
      <c r="H51" s="922">
        <f t="shared" si="0"/>
        <v>0</v>
      </c>
      <c r="I51" s="922">
        <f t="shared" si="0"/>
        <v>2402744.8431545701</v>
      </c>
      <c r="J51" s="922">
        <f t="shared" si="0"/>
        <v>75224.093286317278</v>
      </c>
      <c r="K51" s="922">
        <f t="shared" si="0"/>
        <v>96.440088999999986</v>
      </c>
      <c r="L51" s="922">
        <f t="shared" si="0"/>
        <v>0</v>
      </c>
      <c r="M51" s="922">
        <f t="shared" si="0"/>
        <v>75320.53337531726</v>
      </c>
      <c r="N51" s="922">
        <f t="shared" si="0"/>
        <v>941506.6671914655</v>
      </c>
      <c r="O51" s="922">
        <f t="shared" si="0"/>
        <v>100.00000000000003</v>
      </c>
      <c r="P51" s="1112">
        <f>P38+P50</f>
        <v>2.2138647689085</v>
      </c>
      <c r="Q51" s="3"/>
      <c r="R51" s="1070"/>
    </row>
    <row r="52" spans="2:18" ht="11.25" customHeight="1">
      <c r="B52" s="361"/>
      <c r="C52" s="918"/>
      <c r="D52" s="406"/>
      <c r="E52" s="406"/>
      <c r="F52" s="406"/>
      <c r="G52" s="406"/>
      <c r="H52" s="406"/>
      <c r="I52" s="406"/>
      <c r="J52" s="406"/>
      <c r="K52" s="406"/>
      <c r="L52" s="406"/>
      <c r="M52" s="406"/>
      <c r="N52" s="406"/>
      <c r="O52" s="919"/>
      <c r="P52" s="919"/>
      <c r="Q52" s="3"/>
    </row>
    <row r="53" spans="2:18" ht="22.5" customHeight="1">
      <c r="B53" s="361"/>
      <c r="C53" s="2015" t="s">
        <v>1481</v>
      </c>
      <c r="D53" s="2015"/>
      <c r="E53" s="2015"/>
      <c r="F53" s="2015"/>
      <c r="G53" s="2015"/>
      <c r="H53" s="2015"/>
      <c r="I53" s="2015"/>
      <c r="J53" s="2015"/>
      <c r="K53" s="2015"/>
      <c r="L53" s="2015"/>
      <c r="M53" s="2015"/>
      <c r="N53" s="2015"/>
      <c r="O53" s="2015"/>
      <c r="P53" s="2015"/>
      <c r="Q53" s="3"/>
    </row>
    <row r="57" spans="2:18">
      <c r="B57" s="2069" t="s">
        <v>311</v>
      </c>
      <c r="C57" s="2069"/>
      <c r="D57" s="713" t="s">
        <v>317</v>
      </c>
      <c r="E57" s="713" t="s">
        <v>319</v>
      </c>
      <c r="F57" s="713" t="s">
        <v>321</v>
      </c>
      <c r="G57" s="713" t="s">
        <v>323</v>
      </c>
      <c r="H57" s="713" t="s">
        <v>328</v>
      </c>
      <c r="I57" s="713" t="s">
        <v>335</v>
      </c>
      <c r="J57" s="1839" t="s">
        <v>337</v>
      </c>
      <c r="K57" s="1839" t="s">
        <v>342</v>
      </c>
      <c r="L57" s="1839" t="s">
        <v>348</v>
      </c>
      <c r="M57" s="1839" t="s">
        <v>371</v>
      </c>
      <c r="N57" s="713" t="s">
        <v>395</v>
      </c>
      <c r="O57" s="713" t="s">
        <v>918</v>
      </c>
      <c r="P57" s="713" t="s">
        <v>1024</v>
      </c>
    </row>
    <row r="58" spans="2:18">
      <c r="B58" s="13"/>
      <c r="C58" s="967"/>
      <c r="D58" s="492"/>
      <c r="E58" s="492"/>
      <c r="F58" s="492"/>
      <c r="G58" s="492"/>
      <c r="H58" s="928"/>
      <c r="I58" s="928"/>
      <c r="J58" s="2023" t="s">
        <v>1424</v>
      </c>
      <c r="K58" s="2023"/>
      <c r="L58" s="2023"/>
      <c r="M58" s="2023"/>
      <c r="N58" s="928"/>
      <c r="O58" s="928"/>
      <c r="P58" s="928"/>
    </row>
    <row r="59" spans="2:18">
      <c r="B59" s="969"/>
      <c r="C59" s="970"/>
      <c r="D59" s="284"/>
      <c r="E59" s="284"/>
      <c r="F59" s="2032" t="s">
        <v>1425</v>
      </c>
      <c r="G59" s="2032"/>
      <c r="H59" s="284"/>
      <c r="I59" s="284"/>
      <c r="J59" s="284"/>
      <c r="K59" s="284"/>
      <c r="L59" s="284" t="s">
        <v>1426</v>
      </c>
      <c r="M59" s="284"/>
      <c r="N59" s="284"/>
      <c r="O59" s="284"/>
      <c r="P59" s="284"/>
    </row>
    <row r="60" spans="2:18">
      <c r="B60" s="969"/>
      <c r="C60" s="970"/>
      <c r="D60" s="2070" t="s">
        <v>1427</v>
      </c>
      <c r="E60" s="2070"/>
      <c r="F60" s="2067" t="s">
        <v>1428</v>
      </c>
      <c r="G60" s="2067"/>
      <c r="H60" s="281" t="s">
        <v>706</v>
      </c>
      <c r="I60" s="284"/>
      <c r="J60" s="284"/>
      <c r="K60" s="284"/>
      <c r="L60" s="281" t="s">
        <v>894</v>
      </c>
      <c r="M60" s="284"/>
      <c r="N60" s="284"/>
      <c r="O60" s="284"/>
      <c r="P60" s="284"/>
    </row>
    <row r="61" spans="2:18">
      <c r="B61" s="969"/>
      <c r="C61" s="970"/>
      <c r="D61" s="284" t="s">
        <v>636</v>
      </c>
      <c r="E61" s="284"/>
      <c r="F61" s="284" t="s">
        <v>1429</v>
      </c>
      <c r="G61" s="284" t="s">
        <v>1430</v>
      </c>
      <c r="H61" s="284" t="s">
        <v>894</v>
      </c>
      <c r="I61" s="284"/>
      <c r="J61" s="284"/>
      <c r="K61" s="284"/>
      <c r="L61" s="402" t="s">
        <v>1431</v>
      </c>
      <c r="M61" s="284"/>
      <c r="N61" s="284"/>
      <c r="O61" s="284" t="s">
        <v>1432</v>
      </c>
      <c r="P61" s="284"/>
    </row>
    <row r="62" spans="2:18">
      <c r="B62" s="969"/>
      <c r="C62" s="970"/>
      <c r="D62" s="284" t="s">
        <v>1433</v>
      </c>
      <c r="E62" s="284" t="s">
        <v>636</v>
      </c>
      <c r="F62" s="284" t="s">
        <v>1434</v>
      </c>
      <c r="G62" s="284" t="s">
        <v>1435</v>
      </c>
      <c r="H62" s="284" t="s">
        <v>636</v>
      </c>
      <c r="I62" s="284"/>
      <c r="J62" s="284" t="s">
        <v>1426</v>
      </c>
      <c r="K62" s="284" t="s">
        <v>1426</v>
      </c>
      <c r="L62" s="284" t="s">
        <v>1436</v>
      </c>
      <c r="M62" s="284"/>
      <c r="N62" s="284" t="s">
        <v>1437</v>
      </c>
      <c r="O62" s="284" t="s">
        <v>1438</v>
      </c>
      <c r="P62" s="284" t="s">
        <v>1439</v>
      </c>
    </row>
    <row r="63" spans="2:18">
      <c r="B63" s="969"/>
      <c r="C63" s="970"/>
      <c r="D63" s="284" t="s">
        <v>1440</v>
      </c>
      <c r="E63" s="284" t="s">
        <v>1441</v>
      </c>
      <c r="F63" s="284" t="s">
        <v>1442</v>
      </c>
      <c r="G63" s="284" t="s">
        <v>1443</v>
      </c>
      <c r="H63" s="284" t="s">
        <v>1444</v>
      </c>
      <c r="I63" s="70" t="s">
        <v>1343</v>
      </c>
      <c r="J63" s="284" t="s">
        <v>1445</v>
      </c>
      <c r="K63" s="284" t="s">
        <v>894</v>
      </c>
      <c r="L63" s="284" t="s">
        <v>1446</v>
      </c>
      <c r="M63" s="284"/>
      <c r="N63" s="284" t="s">
        <v>1112</v>
      </c>
      <c r="O63" s="284" t="s">
        <v>1447</v>
      </c>
      <c r="P63" s="284" t="s">
        <v>1448</v>
      </c>
    </row>
    <row r="64" spans="2:18">
      <c r="B64" s="2068" t="s">
        <v>310</v>
      </c>
      <c r="C64" s="2068"/>
      <c r="D64" s="281" t="s">
        <v>1449</v>
      </c>
      <c r="E64" s="281" t="s">
        <v>1449</v>
      </c>
      <c r="F64" s="281" t="s">
        <v>1450</v>
      </c>
      <c r="G64" s="281" t="s">
        <v>1451</v>
      </c>
      <c r="H64" s="281" t="s">
        <v>1452</v>
      </c>
      <c r="I64" s="281" t="s">
        <v>1300</v>
      </c>
      <c r="J64" s="968" t="s">
        <v>1453</v>
      </c>
      <c r="K64" s="968" t="s">
        <v>1428</v>
      </c>
      <c r="L64" s="281" t="s">
        <v>1452</v>
      </c>
      <c r="M64" s="281" t="s">
        <v>573</v>
      </c>
      <c r="N64" s="281" t="s">
        <v>1454</v>
      </c>
      <c r="O64" s="281" t="s">
        <v>1073</v>
      </c>
      <c r="P64" s="281" t="s">
        <v>1073</v>
      </c>
    </row>
    <row r="65" spans="2:16">
      <c r="B65" s="506">
        <v>10</v>
      </c>
      <c r="C65" s="1073" t="s">
        <v>1455</v>
      </c>
      <c r="D65" s="403"/>
      <c r="E65" s="403"/>
      <c r="F65" s="403"/>
      <c r="G65" s="403"/>
      <c r="H65" s="403"/>
      <c r="I65" s="403"/>
      <c r="J65" s="403"/>
      <c r="K65" s="403"/>
      <c r="L65" s="403"/>
      <c r="M65" s="403"/>
      <c r="N65" s="403"/>
      <c r="O65" s="404"/>
      <c r="P65" s="404"/>
    </row>
    <row r="66" spans="2:16">
      <c r="B66" s="207"/>
      <c r="C66" s="396" t="s">
        <v>1456</v>
      </c>
      <c r="D66" s="1317">
        <v>904.34812146226204</v>
      </c>
      <c r="E66" s="1317">
        <v>7829.7354169999999</v>
      </c>
      <c r="F66" s="1317"/>
      <c r="G66" s="1317"/>
      <c r="H66" s="1317"/>
      <c r="I66" s="1317">
        <v>8734.0835384622605</v>
      </c>
      <c r="J66" s="1317">
        <v>254.61885501054499</v>
      </c>
      <c r="K66" s="1317"/>
      <c r="L66" s="1317"/>
      <c r="M66" s="1317">
        <v>254.61885501054499</v>
      </c>
      <c r="N66" s="1132">
        <v>3182.7356876318199</v>
      </c>
      <c r="O66" s="407">
        <v>0.33336414014361698</v>
      </c>
      <c r="P66" s="1134">
        <v>1</v>
      </c>
    </row>
    <row r="67" spans="2:16">
      <c r="B67" s="207"/>
      <c r="C67" s="396" t="s">
        <v>1457</v>
      </c>
      <c r="D67" s="1317">
        <v>9.8363439118279992</v>
      </c>
      <c r="E67" s="1317">
        <v>3.906838</v>
      </c>
      <c r="F67" s="1317"/>
      <c r="G67" s="1317"/>
      <c r="H67" s="1317"/>
      <c r="I67" s="1317">
        <v>13.743181911828</v>
      </c>
      <c r="J67" s="1317">
        <v>0.35982375224480001</v>
      </c>
      <c r="K67" s="1317"/>
      <c r="L67" s="1317"/>
      <c r="M67" s="1317">
        <v>0.35982375224480001</v>
      </c>
      <c r="N67" s="1132">
        <v>4.4977969030600002</v>
      </c>
      <c r="O67" s="407">
        <v>4.71105471609201E-4</v>
      </c>
      <c r="P67" s="1134">
        <v>1.5</v>
      </c>
    </row>
    <row r="68" spans="2:16">
      <c r="B68" s="207"/>
      <c r="C68" s="396" t="s">
        <v>1459</v>
      </c>
      <c r="D68" s="1317">
        <v>8.0018185220059994</v>
      </c>
      <c r="E68" s="1317">
        <v>5.968038</v>
      </c>
      <c r="F68" s="1317"/>
      <c r="G68" s="1317"/>
      <c r="H68" s="1317"/>
      <c r="I68" s="1317">
        <v>13.969856522005999</v>
      </c>
      <c r="J68" s="1317">
        <v>0.68260435607600001</v>
      </c>
      <c r="K68" s="1317"/>
      <c r="L68" s="1317"/>
      <c r="M68" s="1317">
        <v>0.68260435607600001</v>
      </c>
      <c r="N68" s="1132">
        <v>8.5325544509500002</v>
      </c>
      <c r="O68" s="407">
        <v>8.9371156041110505E-4</v>
      </c>
      <c r="P68" s="1134">
        <v>2.5</v>
      </c>
    </row>
    <row r="69" spans="2:16">
      <c r="B69" s="207"/>
      <c r="C69" s="396" t="s">
        <v>973</v>
      </c>
      <c r="D69" s="1317">
        <v>2470.87611614351</v>
      </c>
      <c r="E69" s="1317">
        <v>4375.3797459999996</v>
      </c>
      <c r="F69" s="1317"/>
      <c r="G69" s="1317"/>
      <c r="H69" s="1317"/>
      <c r="I69" s="1317">
        <v>6846.2558621435101</v>
      </c>
      <c r="J69" s="1317">
        <v>340.94853417474002</v>
      </c>
      <c r="K69" s="1317"/>
      <c r="L69" s="1317"/>
      <c r="M69" s="1317">
        <v>340.94853417474002</v>
      </c>
      <c r="N69" s="1132">
        <v>4261.8566771842497</v>
      </c>
      <c r="O69" s="407">
        <v>0.44639276586049198</v>
      </c>
      <c r="P69" s="1134">
        <v>0.75</v>
      </c>
    </row>
    <row r="70" spans="2:16">
      <c r="B70" s="32"/>
      <c r="C70" s="405" t="s">
        <v>979</v>
      </c>
      <c r="D70" s="1133">
        <v>5035.5707276537396</v>
      </c>
      <c r="E70" s="1133">
        <v>21749.198971000002</v>
      </c>
      <c r="F70" s="1133"/>
      <c r="G70" s="1133"/>
      <c r="H70" s="1133"/>
      <c r="I70" s="1133">
        <v>26784.769698653701</v>
      </c>
      <c r="J70" s="1133">
        <v>1192.86890566131</v>
      </c>
      <c r="K70" s="1133"/>
      <c r="L70" s="1133"/>
      <c r="M70" s="1133">
        <v>1192.86890566131</v>
      </c>
      <c r="N70" s="1132">
        <v>14910.8613207664</v>
      </c>
      <c r="O70" s="407">
        <v>1.56178424815936</v>
      </c>
      <c r="P70" s="1135">
        <v>2.5</v>
      </c>
    </row>
    <row r="71" spans="2:16">
      <c r="B71" s="32"/>
      <c r="C71" s="405" t="s">
        <v>1461</v>
      </c>
      <c r="D71" s="1133">
        <v>5521.3107179218596</v>
      </c>
      <c r="E71" s="1133">
        <v>3.3087209999999998</v>
      </c>
      <c r="F71" s="1133"/>
      <c r="G71" s="1133"/>
      <c r="H71" s="1133"/>
      <c r="I71" s="1133">
        <v>5524.6194389218599</v>
      </c>
      <c r="J71" s="1133">
        <v>252.45905262710701</v>
      </c>
      <c r="K71" s="1133"/>
      <c r="L71" s="1133"/>
      <c r="M71" s="1133">
        <v>252.45905262710701</v>
      </c>
      <c r="N71" s="1133">
        <v>3155.7381578388404</v>
      </c>
      <c r="O71" s="407">
        <v>0.33053638151433101</v>
      </c>
      <c r="P71" s="1135">
        <v>1</v>
      </c>
    </row>
    <row r="72" spans="2:16">
      <c r="B72" s="32"/>
      <c r="C72" s="405" t="s">
        <v>1462</v>
      </c>
      <c r="D72" s="1133">
        <v>1246.84807051182</v>
      </c>
      <c r="E72" s="1133">
        <v>3164.4249209999998</v>
      </c>
      <c r="F72" s="1133"/>
      <c r="G72" s="1133"/>
      <c r="H72" s="1133"/>
      <c r="I72" s="1133">
        <v>4411.2729915118198</v>
      </c>
      <c r="J72" s="1133">
        <v>101.24156347879899</v>
      </c>
      <c r="K72" s="1133"/>
      <c r="L72" s="1133"/>
      <c r="M72" s="1133">
        <v>101.24156347879899</v>
      </c>
      <c r="N72" s="1133">
        <v>1265.51954348499</v>
      </c>
      <c r="O72" s="407">
        <v>0.13255226819124499</v>
      </c>
      <c r="P72" s="1135">
        <v>0.5</v>
      </c>
    </row>
    <row r="73" spans="2:16">
      <c r="B73" s="32"/>
      <c r="C73" s="405" t="s">
        <v>1463</v>
      </c>
      <c r="D73" s="1133">
        <v>1532.59361344428</v>
      </c>
      <c r="E73" s="1133">
        <v>42772.39903</v>
      </c>
      <c r="F73" s="1133">
        <v>32.742890000000003</v>
      </c>
      <c r="G73" s="1133"/>
      <c r="H73" s="1133"/>
      <c r="I73" s="1133">
        <v>44337.735533444298</v>
      </c>
      <c r="J73" s="1133">
        <v>1246.1049901845399</v>
      </c>
      <c r="K73" s="1133">
        <v>2.8207499999999999</v>
      </c>
      <c r="L73" s="1133"/>
      <c r="M73" s="1133">
        <v>1248.92574018454</v>
      </c>
      <c r="N73" s="1133">
        <v>15611.5717523068</v>
      </c>
      <c r="O73" s="407">
        <v>1.6351776283913</v>
      </c>
      <c r="P73" s="1135">
        <v>1</v>
      </c>
    </row>
    <row r="74" spans="2:16">
      <c r="B74" s="32"/>
      <c r="C74" s="405" t="s">
        <v>1464</v>
      </c>
      <c r="D74" s="1133">
        <v>14.008120999999999</v>
      </c>
      <c r="E74" s="1133">
        <v>233.48123699999999</v>
      </c>
      <c r="F74" s="1133"/>
      <c r="G74" s="1133"/>
      <c r="H74" s="1133"/>
      <c r="I74" s="1133">
        <v>247.48935800000001</v>
      </c>
      <c r="J74" s="1133">
        <v>1.7613129999999999</v>
      </c>
      <c r="K74" s="1133"/>
      <c r="L74" s="1133"/>
      <c r="M74" s="1133">
        <v>1.7613129999999999</v>
      </c>
      <c r="N74" s="1133">
        <v>22.016412499999998</v>
      </c>
      <c r="O74" s="407">
        <v>2.30602951122554E-3</v>
      </c>
      <c r="P74" s="1135">
        <v>1</v>
      </c>
    </row>
    <row r="75" spans="2:16">
      <c r="B75" s="32"/>
      <c r="C75" s="405" t="s">
        <v>1465</v>
      </c>
      <c r="D75" s="1133">
        <v>0.17524205934600001</v>
      </c>
      <c r="E75" s="1133">
        <v>0.680002</v>
      </c>
      <c r="F75" s="1133"/>
      <c r="G75" s="1133"/>
      <c r="H75" s="1133"/>
      <c r="I75" s="1133">
        <v>0.85524405934600001</v>
      </c>
      <c r="J75" s="1133">
        <v>2.2045484747679998E-2</v>
      </c>
      <c r="K75" s="1133"/>
      <c r="L75" s="1133"/>
      <c r="M75" s="1133">
        <v>2.2045484747679998E-2</v>
      </c>
      <c r="N75" s="1133">
        <v>0.275568559346</v>
      </c>
      <c r="O75" s="407">
        <v>2.8863432233466E-5</v>
      </c>
      <c r="P75" s="1135">
        <v>0.5</v>
      </c>
    </row>
    <row r="76" spans="2:16">
      <c r="B76" s="32"/>
      <c r="C76" s="405" t="s">
        <v>1467</v>
      </c>
      <c r="D76" s="1133">
        <v>1.0871424360140001</v>
      </c>
      <c r="E76" s="1133">
        <v>2653.2993609999999</v>
      </c>
      <c r="F76" s="1133"/>
      <c r="G76" s="1133"/>
      <c r="H76" s="1133"/>
      <c r="I76" s="1133">
        <v>2654.3865034360101</v>
      </c>
      <c r="J76" s="1133">
        <v>45.701176115365399</v>
      </c>
      <c r="K76" s="1133"/>
      <c r="L76" s="1133"/>
      <c r="M76" s="1133">
        <v>45.701176115365399</v>
      </c>
      <c r="N76" s="1133">
        <v>571.26470144206803</v>
      </c>
      <c r="O76" s="407">
        <v>5.98350553364159E-2</v>
      </c>
      <c r="P76" s="1135">
        <v>2</v>
      </c>
    </row>
    <row r="77" spans="2:16">
      <c r="B77" s="32"/>
      <c r="C77" s="405" t="s">
        <v>1468</v>
      </c>
      <c r="D77" s="1133">
        <v>1007.0881377233</v>
      </c>
      <c r="E77" s="1133">
        <v>14682.690497</v>
      </c>
      <c r="F77" s="1133">
        <v>7.8861829999999999</v>
      </c>
      <c r="G77" s="1133"/>
      <c r="H77" s="1133"/>
      <c r="I77" s="1133">
        <v>15697.6648177233</v>
      </c>
      <c r="J77" s="1133">
        <v>660.29531038453194</v>
      </c>
      <c r="K77" s="1133">
        <v>0.63089499999999998</v>
      </c>
      <c r="L77" s="1133"/>
      <c r="M77" s="1133">
        <v>660.92620538453195</v>
      </c>
      <c r="N77" s="1133">
        <v>8261.577567306651</v>
      </c>
      <c r="O77" s="407">
        <v>0.86532906664462605</v>
      </c>
      <c r="P77" s="1135">
        <v>0.5</v>
      </c>
    </row>
    <row r="78" spans="2:16">
      <c r="B78" s="32"/>
      <c r="C78" s="405" t="s">
        <v>1469</v>
      </c>
      <c r="D78" s="1133">
        <v>547.74604028039403</v>
      </c>
      <c r="E78" s="1133">
        <v>10885.287999</v>
      </c>
      <c r="F78" s="1133"/>
      <c r="G78" s="1133"/>
      <c r="H78" s="1133"/>
      <c r="I78" s="1133">
        <v>11433.034039280399</v>
      </c>
      <c r="J78" s="1133">
        <v>385.47920763493897</v>
      </c>
      <c r="K78" s="1133"/>
      <c r="L78" s="1133"/>
      <c r="M78" s="1133">
        <v>385.47920763493897</v>
      </c>
      <c r="N78" s="1133">
        <v>4818.4900954367304</v>
      </c>
      <c r="O78" s="407">
        <v>0.50469532034908504</v>
      </c>
      <c r="P78" s="1135">
        <v>1</v>
      </c>
    </row>
    <row r="79" spans="2:16">
      <c r="B79" s="32"/>
      <c r="C79" s="405" t="s">
        <v>972</v>
      </c>
      <c r="D79" s="1133">
        <v>312089.23873708799</v>
      </c>
      <c r="E79" s="1133">
        <v>1609970.1244099999</v>
      </c>
      <c r="F79" s="1133">
        <v>483.02042399999999</v>
      </c>
      <c r="G79" s="1133"/>
      <c r="H79" s="1133"/>
      <c r="I79" s="1133">
        <v>1922542.3835710899</v>
      </c>
      <c r="J79" s="1133">
        <v>55812.952943811099</v>
      </c>
      <c r="K79" s="1133">
        <v>41.524112000000002</v>
      </c>
      <c r="L79" s="1133"/>
      <c r="M79" s="1133">
        <v>55854.477055811098</v>
      </c>
      <c r="N79" s="1133">
        <v>698180.96319763898</v>
      </c>
      <c r="O79" s="407">
        <v>73.128440217480104</v>
      </c>
      <c r="P79" s="1135">
        <v>2.5</v>
      </c>
    </row>
    <row r="80" spans="2:16">
      <c r="B80" s="32"/>
      <c r="C80" s="405" t="s">
        <v>1482</v>
      </c>
      <c r="D80" s="1133">
        <v>0.37071065280600002</v>
      </c>
      <c r="E80" s="1133">
        <v>8.3453330000000001</v>
      </c>
      <c r="F80" s="1133"/>
      <c r="G80" s="1133"/>
      <c r="H80" s="1133"/>
      <c r="I80" s="1133">
        <v>8.7160436528060004</v>
      </c>
      <c r="J80" s="1133">
        <v>0.26004893899072001</v>
      </c>
      <c r="K80" s="1133"/>
      <c r="L80" s="1133"/>
      <c r="M80" s="1133">
        <v>0.26004893899072001</v>
      </c>
      <c r="N80" s="1133">
        <v>3.2506117373839998</v>
      </c>
      <c r="O80" s="407">
        <v>3.4047357152050301E-4</v>
      </c>
      <c r="P80" s="1135">
        <v>0.5</v>
      </c>
    </row>
    <row r="81" spans="2:16">
      <c r="B81" s="32"/>
      <c r="C81" s="405" t="s">
        <v>974</v>
      </c>
      <c r="D81" s="1133">
        <v>75057.769432821195</v>
      </c>
      <c r="E81" s="1133">
        <v>92483.802276000002</v>
      </c>
      <c r="F81" s="1133">
        <v>84.954283000000004</v>
      </c>
      <c r="G81" s="1133"/>
      <c r="H81" s="1133"/>
      <c r="I81" s="1133">
        <v>167626.52599182099</v>
      </c>
      <c r="J81" s="1133">
        <v>7725.4923897697299</v>
      </c>
      <c r="K81" s="1133">
        <v>6.7963430000000002</v>
      </c>
      <c r="L81" s="1133"/>
      <c r="M81" s="1133">
        <v>7732.2887327697299</v>
      </c>
      <c r="N81" s="1133">
        <v>96653.609159621701</v>
      </c>
      <c r="O81" s="407">
        <v>10.123632771167699</v>
      </c>
      <c r="P81" s="1135">
        <v>2</v>
      </c>
    </row>
    <row r="82" spans="2:16">
      <c r="B82" s="32"/>
      <c r="C82" s="405" t="s">
        <v>1471</v>
      </c>
      <c r="D82" s="1133">
        <v>0.25904652806</v>
      </c>
      <c r="E82" s="1133">
        <v>4.5730079999999997</v>
      </c>
      <c r="F82" s="1133"/>
      <c r="G82" s="1133"/>
      <c r="H82" s="1133"/>
      <c r="I82" s="1133">
        <v>4.8320545280599996</v>
      </c>
      <c r="J82" s="1133">
        <v>9.6834206879359994E-2</v>
      </c>
      <c r="K82" s="1133"/>
      <c r="L82" s="1133"/>
      <c r="M82" s="1133">
        <v>9.6834206879359994E-2</v>
      </c>
      <c r="N82" s="1133">
        <v>1.210427585992</v>
      </c>
      <c r="O82" s="407">
        <v>1.2678186032801899E-4</v>
      </c>
      <c r="P82" s="1135">
        <v>1</v>
      </c>
    </row>
    <row r="83" spans="2:16">
      <c r="B83" s="980"/>
      <c r="C83" s="840" t="s">
        <v>1472</v>
      </c>
      <c r="D83" s="905">
        <v>405447.12814016041</v>
      </c>
      <c r="E83" s="905">
        <v>1810826.6058049996</v>
      </c>
      <c r="F83" s="905">
        <v>608.60378000000003</v>
      </c>
      <c r="G83" s="905"/>
      <c r="H83" s="905"/>
      <c r="I83" s="905">
        <v>2216882.337725162</v>
      </c>
      <c r="J83" s="905">
        <v>68021.345598591652</v>
      </c>
      <c r="K83" s="905">
        <v>51.772100000000002</v>
      </c>
      <c r="L83" s="905"/>
      <c r="M83" s="905">
        <v>68073.117698591639</v>
      </c>
      <c r="N83" s="905">
        <v>850913.97123239585</v>
      </c>
      <c r="O83" s="920">
        <v>89.125906828645611</v>
      </c>
      <c r="P83" s="920">
        <v>2.1073556390000001</v>
      </c>
    </row>
    <row r="84" spans="2:16">
      <c r="B84" s="207">
        <v>10</v>
      </c>
      <c r="C84" s="1073" t="s">
        <v>1473</v>
      </c>
      <c r="D84" s="403"/>
      <c r="E84" s="403"/>
      <c r="F84" s="403"/>
      <c r="G84" s="403"/>
      <c r="H84" s="403"/>
      <c r="I84" s="403"/>
      <c r="J84" s="403"/>
      <c r="K84" s="403"/>
      <c r="L84" s="403"/>
      <c r="M84" s="403"/>
      <c r="N84" s="403"/>
      <c r="O84" s="404"/>
      <c r="P84" s="404"/>
    </row>
    <row r="85" spans="2:16">
      <c r="B85" s="361"/>
      <c r="C85" s="918" t="s">
        <v>1483</v>
      </c>
      <c r="D85" s="406">
        <v>12226.745478266201</v>
      </c>
      <c r="E85" s="406">
        <v>6.6267290000000001</v>
      </c>
      <c r="F85" s="406">
        <v>0</v>
      </c>
      <c r="G85" s="406"/>
      <c r="H85" s="406"/>
      <c r="I85" s="406">
        <v>12233.3722072662</v>
      </c>
      <c r="J85" s="406">
        <v>580.33346454444097</v>
      </c>
      <c r="K85" s="406">
        <v>0</v>
      </c>
      <c r="L85" s="406"/>
      <c r="M85" s="406">
        <v>580.33346454444097</v>
      </c>
      <c r="N85" s="406">
        <v>7254.1683068055099</v>
      </c>
      <c r="O85" s="919">
        <v>0.75981162666217905</v>
      </c>
      <c r="P85" s="407"/>
    </row>
    <row r="86" spans="2:16">
      <c r="B86" s="361"/>
      <c r="C86" s="918" t="s">
        <v>1476</v>
      </c>
      <c r="D86" s="406">
        <v>5181.6599851763704</v>
      </c>
      <c r="E86" s="406">
        <v>7630.1127809999998</v>
      </c>
      <c r="F86" s="406">
        <v>0</v>
      </c>
      <c r="G86" s="406">
        <v>0</v>
      </c>
      <c r="H86" s="406">
        <v>0</v>
      </c>
      <c r="I86" s="406">
        <v>12811.7727661764</v>
      </c>
      <c r="J86" s="406">
        <v>858.33111244253996</v>
      </c>
      <c r="K86" s="406">
        <v>0</v>
      </c>
      <c r="L86" s="406">
        <v>0</v>
      </c>
      <c r="M86" s="406">
        <v>858.33111244253996</v>
      </c>
      <c r="N86" s="406">
        <v>10729.138905531699</v>
      </c>
      <c r="O86" s="407">
        <v>1.12378485578404</v>
      </c>
      <c r="P86" s="407"/>
    </row>
    <row r="87" spans="2:16" ht="10.5" customHeight="1">
      <c r="B87" s="361"/>
      <c r="C87" s="918" t="s">
        <v>976</v>
      </c>
      <c r="D87" s="406">
        <v>2823.0978060525199</v>
      </c>
      <c r="E87" s="406">
        <v>76011.100418999995</v>
      </c>
      <c r="F87" s="406">
        <v>17.540742999999999</v>
      </c>
      <c r="G87" s="406">
        <v>0</v>
      </c>
      <c r="H87" s="406">
        <v>0</v>
      </c>
      <c r="I87" s="406">
        <v>78851.738968052494</v>
      </c>
      <c r="J87" s="406">
        <v>2284.6391696998198</v>
      </c>
      <c r="K87" s="406">
        <v>1.403259</v>
      </c>
      <c r="L87" s="406">
        <v>0</v>
      </c>
      <c r="M87" s="406">
        <v>2286.04242869982</v>
      </c>
      <c r="N87" s="406">
        <v>28575.530358747699</v>
      </c>
      <c r="O87" s="919">
        <v>2.9930405921579499</v>
      </c>
      <c r="P87" s="407"/>
    </row>
    <row r="88" spans="2:16">
      <c r="B88" s="361"/>
      <c r="C88" s="918" t="s">
        <v>1477</v>
      </c>
      <c r="D88" s="406">
        <v>11842.102423547465</v>
      </c>
      <c r="E88" s="406">
        <v>29130.84865700001</v>
      </c>
      <c r="F88" s="406">
        <v>0</v>
      </c>
      <c r="G88" s="406">
        <v>0</v>
      </c>
      <c r="H88" s="406">
        <v>0</v>
      </c>
      <c r="I88" s="406">
        <v>40972.951080547442</v>
      </c>
      <c r="J88" s="406">
        <v>1761.8329230363488</v>
      </c>
      <c r="K88" s="406">
        <v>0</v>
      </c>
      <c r="L88" s="406">
        <v>0</v>
      </c>
      <c r="M88" s="406">
        <v>1761.8329230363493</v>
      </c>
      <c r="N88" s="406">
        <v>22022.911537954467</v>
      </c>
      <c r="O88" s="919">
        <v>2.3067102294541524</v>
      </c>
      <c r="P88" s="407"/>
    </row>
    <row r="89" spans="2:16">
      <c r="B89" s="1093"/>
      <c r="C89" s="840" t="s">
        <v>1472</v>
      </c>
      <c r="D89" s="905">
        <v>32073.605693042555</v>
      </c>
      <c r="E89" s="905">
        <v>112778.688586</v>
      </c>
      <c r="F89" s="905">
        <v>17.540742999999999</v>
      </c>
      <c r="G89" s="905"/>
      <c r="H89" s="905"/>
      <c r="I89" s="905">
        <v>144869.83502204253</v>
      </c>
      <c r="J89" s="905">
        <v>5485.1366697231497</v>
      </c>
      <c r="K89" s="905">
        <v>1.403259</v>
      </c>
      <c r="L89" s="905"/>
      <c r="M89" s="905">
        <v>5486.5399287231503</v>
      </c>
      <c r="N89" s="905">
        <v>68581.749109039374</v>
      </c>
      <c r="O89" s="906">
        <v>7.1833473040583211</v>
      </c>
      <c r="P89" s="1072"/>
    </row>
    <row r="90" spans="2:16">
      <c r="B90" s="207">
        <v>10</v>
      </c>
      <c r="C90" s="1073" t="s">
        <v>1478</v>
      </c>
      <c r="D90" s="403"/>
      <c r="E90" s="403"/>
      <c r="F90" s="403"/>
      <c r="G90" s="403"/>
      <c r="H90" s="403"/>
      <c r="I90" s="403"/>
      <c r="J90" s="403"/>
      <c r="K90" s="403"/>
      <c r="L90" s="403"/>
      <c r="M90" s="403"/>
      <c r="N90" s="403"/>
      <c r="O90" s="404"/>
      <c r="P90" s="404"/>
    </row>
    <row r="91" spans="2:16">
      <c r="B91" s="207"/>
      <c r="C91" s="396" t="s">
        <v>1479</v>
      </c>
      <c r="D91" s="1132">
        <v>109.263014</v>
      </c>
      <c r="E91" s="1132">
        <v>20400.387428999999</v>
      </c>
      <c r="F91" s="1132">
        <v>159.344483</v>
      </c>
      <c r="G91" s="183"/>
      <c r="H91" s="183"/>
      <c r="I91" s="1132">
        <v>20668.994925999999</v>
      </c>
      <c r="J91" s="1132">
        <v>907.67344700000001</v>
      </c>
      <c r="K91" s="1132">
        <v>13.528033000000001</v>
      </c>
      <c r="L91" s="183"/>
      <c r="M91" s="1132">
        <v>921.20147999999995</v>
      </c>
      <c r="N91" s="1132">
        <v>11515.0185</v>
      </c>
      <c r="O91" s="1137">
        <v>1.20609897199683</v>
      </c>
      <c r="P91" s="1134">
        <v>2.5</v>
      </c>
    </row>
    <row r="92" spans="2:16">
      <c r="B92" s="207"/>
      <c r="C92" s="396" t="s">
        <v>1484</v>
      </c>
      <c r="D92" s="1132">
        <v>670.56334178639997</v>
      </c>
      <c r="E92" s="1132">
        <v>14154.922560999999</v>
      </c>
      <c r="F92" s="1132"/>
      <c r="G92" s="183"/>
      <c r="H92" s="183"/>
      <c r="I92" s="1132">
        <v>14825.4859027864</v>
      </c>
      <c r="J92" s="1132">
        <v>577.11238174421601</v>
      </c>
      <c r="K92" s="1132"/>
      <c r="L92" s="183"/>
      <c r="M92" s="1132">
        <v>577.11238174421601</v>
      </c>
      <c r="N92" s="1132">
        <v>7213.9047718027005</v>
      </c>
      <c r="O92" s="1137">
        <v>0.75559436828991999</v>
      </c>
      <c r="P92" s="1134">
        <v>2.5</v>
      </c>
    </row>
    <row r="93" spans="2:16">
      <c r="B93" s="361"/>
      <c r="C93" s="918" t="s">
        <v>1485</v>
      </c>
      <c r="D93" s="1133">
        <v>1071.432943</v>
      </c>
      <c r="E93" s="1133">
        <v>7502.1814119999999</v>
      </c>
      <c r="F93" s="1133"/>
      <c r="G93" s="406"/>
      <c r="H93" s="406"/>
      <c r="I93" s="1133">
        <v>8573.6143549999997</v>
      </c>
      <c r="J93" s="1133">
        <v>395.04217199999999</v>
      </c>
      <c r="K93" s="1133"/>
      <c r="L93" s="406"/>
      <c r="M93" s="629">
        <v>395.04217199999999</v>
      </c>
      <c r="N93" s="629">
        <v>4938.0271499999999</v>
      </c>
      <c r="O93" s="919">
        <v>0.517215796857593</v>
      </c>
      <c r="P93" s="1138">
        <v>2.5</v>
      </c>
    </row>
    <row r="94" spans="2:16">
      <c r="B94" s="361"/>
      <c r="C94" s="918" t="s">
        <v>1477</v>
      </c>
      <c r="D94" s="1133">
        <v>1300.4395742666156</v>
      </c>
      <c r="E94" s="1133">
        <v>19497.271507999998</v>
      </c>
      <c r="F94" s="1133">
        <v>6.8908999999990783E-2</v>
      </c>
      <c r="G94" s="406">
        <v>0</v>
      </c>
      <c r="H94" s="406">
        <v>0</v>
      </c>
      <c r="I94" s="1133">
        <v>20797.77999126658</v>
      </c>
      <c r="J94" s="1133">
        <v>925.38023255770258</v>
      </c>
      <c r="K94" s="1133">
        <v>5.5130000000005452E-3</v>
      </c>
      <c r="L94" s="406">
        <v>0</v>
      </c>
      <c r="M94" s="629">
        <v>925.38574555770219</v>
      </c>
      <c r="N94" s="629">
        <v>11567.321819471239</v>
      </c>
      <c r="O94" s="919">
        <v>1.2115772940547829</v>
      </c>
      <c r="P94" s="1138">
        <v>2.5</v>
      </c>
    </row>
    <row r="95" spans="2:16">
      <c r="B95" s="1093"/>
      <c r="C95" s="840" t="s">
        <v>1472</v>
      </c>
      <c r="D95" s="1136">
        <v>3153.6478730530157</v>
      </c>
      <c r="E95" s="1136">
        <v>61564.122909999984</v>
      </c>
      <c r="F95" s="1136">
        <v>159.41339199999999</v>
      </c>
      <c r="G95" s="905"/>
      <c r="H95" s="905"/>
      <c r="I95" s="1136">
        <v>64877.184175053</v>
      </c>
      <c r="J95" s="1136">
        <v>2805.2082333019184</v>
      </c>
      <c r="K95" s="1136">
        <v>13.533546000000001</v>
      </c>
      <c r="L95" s="905"/>
      <c r="M95" s="905">
        <v>2818.7417793019181</v>
      </c>
      <c r="N95" s="905">
        <v>35236.749241273938</v>
      </c>
      <c r="O95" s="906">
        <v>3.6904864311991257</v>
      </c>
      <c r="P95" s="1072">
        <v>9.2262200000000003E-2</v>
      </c>
    </row>
    <row r="96" spans="2:16">
      <c r="B96" s="1094"/>
      <c r="C96" s="921" t="s">
        <v>573</v>
      </c>
      <c r="D96" s="922">
        <v>440674.38170625601</v>
      </c>
      <c r="E96" s="922">
        <v>1985169.4173009996</v>
      </c>
      <c r="F96" s="922">
        <v>785.55791500000009</v>
      </c>
      <c r="G96" s="922"/>
      <c r="H96" s="922"/>
      <c r="I96" s="922">
        <v>2426629.3569222577</v>
      </c>
      <c r="J96" s="922">
        <v>76311.690501616729</v>
      </c>
      <c r="K96" s="922">
        <f>K83+K89+K95</f>
        <v>66.708905000000001</v>
      </c>
      <c r="L96" s="922"/>
      <c r="M96" s="922">
        <f>M83+M89+M95</f>
        <v>76378.399406616707</v>
      </c>
      <c r="N96" s="922">
        <v>954732.46958270913</v>
      </c>
      <c r="O96" s="1318">
        <v>99.999740563903046</v>
      </c>
      <c r="P96" s="1112">
        <v>2.1996178390000001</v>
      </c>
    </row>
    <row r="97" spans="2:16">
      <c r="B97" s="361"/>
      <c r="C97" s="918"/>
      <c r="D97" s="406"/>
      <c r="E97" s="406"/>
      <c r="F97" s="406"/>
      <c r="G97" s="406"/>
      <c r="H97" s="406"/>
      <c r="I97" s="406"/>
      <c r="J97" s="406"/>
      <c r="K97" s="406"/>
      <c r="L97" s="406"/>
      <c r="M97" s="406"/>
      <c r="N97" s="406"/>
      <c r="O97" s="919"/>
      <c r="P97" s="919"/>
    </row>
    <row r="98" spans="2:16" ht="22.5" customHeight="1">
      <c r="B98" s="361"/>
      <c r="C98" s="2015" t="s">
        <v>1481</v>
      </c>
      <c r="D98" s="2015"/>
      <c r="E98" s="2015"/>
      <c r="F98" s="2015"/>
      <c r="G98" s="2015"/>
      <c r="H98" s="2015"/>
      <c r="I98" s="2015"/>
      <c r="J98" s="2015"/>
      <c r="K98" s="2015"/>
      <c r="L98" s="2015"/>
      <c r="M98" s="2015"/>
      <c r="N98" s="2015"/>
      <c r="O98" s="2015"/>
      <c r="P98" s="2015"/>
    </row>
    <row r="100" spans="2:16">
      <c r="D100" s="824"/>
      <c r="E100" s="824"/>
      <c r="F100" s="824"/>
      <c r="G100" s="824"/>
      <c r="H100" s="824"/>
      <c r="I100" s="824"/>
      <c r="J100" s="824"/>
      <c r="K100" s="824"/>
      <c r="L100" s="824"/>
      <c r="M100" s="824"/>
      <c r="N100" s="824"/>
      <c r="O100" s="824"/>
      <c r="P100" s="824"/>
    </row>
    <row r="101" spans="2:16">
      <c r="D101" s="824"/>
      <c r="E101" s="824"/>
      <c r="F101" s="824"/>
      <c r="G101" s="824"/>
      <c r="H101" s="824"/>
      <c r="I101" s="824"/>
      <c r="J101" s="824"/>
      <c r="K101" s="824"/>
      <c r="L101" s="824"/>
      <c r="M101" s="824"/>
      <c r="N101" s="824"/>
      <c r="O101" s="824"/>
      <c r="P101" s="824"/>
    </row>
    <row r="102" spans="2:16">
      <c r="D102" s="223"/>
      <c r="E102" s="223"/>
      <c r="F102" s="223"/>
      <c r="G102" s="223"/>
      <c r="H102" s="223"/>
      <c r="I102" s="223"/>
      <c r="J102" s="223"/>
      <c r="K102" s="223"/>
      <c r="L102" s="223"/>
      <c r="M102" s="223"/>
      <c r="N102" s="223"/>
      <c r="O102" s="223"/>
      <c r="P102" s="223"/>
    </row>
  </sheetData>
  <mergeCells count="17">
    <mergeCell ref="B64:C64"/>
    <mergeCell ref="B3:C3"/>
    <mergeCell ref="C6:H6"/>
    <mergeCell ref="B7:P7"/>
    <mergeCell ref="C98:P98"/>
    <mergeCell ref="F60:G60"/>
    <mergeCell ref="B17:C17"/>
    <mergeCell ref="C53:P53"/>
    <mergeCell ref="B10:C10"/>
    <mergeCell ref="J11:M11"/>
    <mergeCell ref="F12:G12"/>
    <mergeCell ref="D13:E13"/>
    <mergeCell ref="F13:G13"/>
    <mergeCell ref="B57:C57"/>
    <mergeCell ref="J58:M58"/>
    <mergeCell ref="F59:G59"/>
    <mergeCell ref="D60:E60"/>
  </mergeCells>
  <hyperlinks>
    <hyperlink ref="B3" location="Contents!A1" display="Back to index page" xr:uid="{EF351FC4-4DD8-455A-8E11-152D246348FC}"/>
  </hyperlinks>
  <pageMargins left="0.23622047244094491" right="0.23622047244094491" top="0.74803149606299213" bottom="0.74803149606299213" header="0.31496062992125984" footer="0.31496062992125984"/>
  <pageSetup paperSize="9" scale="62" orientation="landscape" r:id="rId1"/>
  <rowBreaks count="1" manualBreakCount="1">
    <brk id="54" max="15"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42AEC-7FC2-413F-B241-D99C821CBB62}">
  <sheetPr codeName="Sheet21"/>
  <dimension ref="A1:J75"/>
  <sheetViews>
    <sheetView showGridLines="0" showRowColHeaders="0" zoomScaleNormal="100" workbookViewId="0"/>
  </sheetViews>
  <sheetFormatPr baseColWidth="10" defaultColWidth="11.42578125" defaultRowHeight="11.25"/>
  <cols>
    <col min="1" max="1" width="2.7109375" style="19" customWidth="1"/>
    <col min="2" max="2" width="4.85546875" style="29" customWidth="1"/>
    <col min="3" max="3" width="56.42578125" style="29" customWidth="1"/>
    <col min="4" max="4" width="19.85546875" style="29" customWidth="1"/>
    <col min="5" max="5" width="14.140625" style="29" customWidth="1"/>
    <col min="6" max="6" width="13.5703125" style="29" customWidth="1"/>
    <col min="7" max="7" width="122.140625" style="29" customWidth="1"/>
    <col min="8" max="9" width="12" style="29" bestFit="1" customWidth="1"/>
    <col min="10" max="16384" width="11.42578125" style="29"/>
  </cols>
  <sheetData>
    <row r="1" spans="1:10" s="19" customFormat="1" ht="11.25" customHeight="1">
      <c r="A1" s="12"/>
      <c r="B1" s="12"/>
      <c r="C1" s="12"/>
      <c r="D1" s="12"/>
      <c r="E1" s="12"/>
      <c r="F1" s="12"/>
      <c r="G1" s="20"/>
      <c r="H1" s="20"/>
    </row>
    <row r="2" spans="1:10" s="19" customFormat="1" ht="5.25" customHeight="1">
      <c r="A2" s="12"/>
      <c r="B2" s="12"/>
      <c r="C2" s="12"/>
      <c r="D2" s="17"/>
      <c r="E2" s="17"/>
      <c r="F2" s="20"/>
      <c r="G2" s="20"/>
    </row>
    <row r="3" spans="1:10" s="12" customFormat="1" ht="12.75" customHeight="1">
      <c r="A3" s="11"/>
      <c r="B3" s="1909" t="s">
        <v>306</v>
      </c>
      <c r="C3" s="1909"/>
      <c r="D3" s="1909"/>
      <c r="E3" s="1909"/>
      <c r="F3" s="1909"/>
      <c r="G3" s="1909"/>
    </row>
    <row r="4" spans="1:10" s="19" customFormat="1" ht="5.25" customHeight="1">
      <c r="A4" s="12"/>
      <c r="B4" s="12"/>
      <c r="C4" s="12"/>
      <c r="D4" s="17"/>
      <c r="E4" s="17"/>
      <c r="F4" s="20"/>
      <c r="G4" s="20"/>
      <c r="I4" s="12"/>
      <c r="J4" s="12"/>
    </row>
    <row r="5" spans="1:10" s="92" customFormat="1" ht="15.75" customHeight="1">
      <c r="A5" s="13"/>
      <c r="B5" s="1187" t="s">
        <v>1486</v>
      </c>
    </row>
    <row r="6" spans="1:10" s="92" customFormat="1" ht="11.25" customHeight="1">
      <c r="A6" s="13"/>
      <c r="B6" s="1187"/>
    </row>
    <row r="7" spans="1:10" s="92" customFormat="1" ht="11.25" customHeight="1">
      <c r="A7" s="13"/>
      <c r="B7" s="14"/>
      <c r="G7" s="32"/>
    </row>
    <row r="8" spans="1:10" ht="11.25" customHeight="1">
      <c r="A8" s="12"/>
      <c r="B8" s="2071" t="s">
        <v>310</v>
      </c>
      <c r="C8" s="2071"/>
      <c r="D8" s="1435" t="s">
        <v>26</v>
      </c>
      <c r="E8" s="1320" t="s">
        <v>311</v>
      </c>
      <c r="G8" s="92"/>
    </row>
    <row r="9" spans="1:10" ht="11.25" customHeight="1">
      <c r="A9" s="12"/>
      <c r="B9" s="207">
        <v>1</v>
      </c>
      <c r="C9" s="192" t="s">
        <v>417</v>
      </c>
      <c r="D9" s="401">
        <v>1099949.1828945801</v>
      </c>
      <c r="E9" s="401">
        <v>1095070.42224594</v>
      </c>
      <c r="G9" s="92"/>
    </row>
    <row r="10" spans="1:10" ht="11.25" customHeight="1">
      <c r="A10" s="12"/>
      <c r="B10" s="207">
        <v>2</v>
      </c>
      <c r="C10" s="192" t="s">
        <v>1487</v>
      </c>
      <c r="D10" s="400">
        <v>2.2138647689085</v>
      </c>
      <c r="E10" s="400">
        <v>2.1983586152045098</v>
      </c>
      <c r="F10" s="3"/>
      <c r="G10" s="92"/>
    </row>
    <row r="11" spans="1:10" ht="11.25" customHeight="1">
      <c r="A11" s="12"/>
      <c r="B11" s="1277">
        <v>3</v>
      </c>
      <c r="C11" s="1260" t="s">
        <v>1488</v>
      </c>
      <c r="D11" s="1321">
        <v>24351.387436000001</v>
      </c>
      <c r="E11" s="1321">
        <v>24073.574970000001</v>
      </c>
      <c r="G11" s="92"/>
    </row>
    <row r="12" spans="1:10">
      <c r="A12" s="12"/>
      <c r="G12" s="92"/>
    </row>
    <row r="13" spans="1:10">
      <c r="A13" s="12"/>
    </row>
    <row r="14" spans="1:10">
      <c r="A14" s="12"/>
    </row>
    <row r="15" spans="1:10">
      <c r="A15" s="12"/>
    </row>
    <row r="16" spans="1:10">
      <c r="A16" s="12"/>
    </row>
    <row r="17" spans="1:1">
      <c r="A17" s="12"/>
    </row>
    <row r="18" spans="1:1">
      <c r="A18" s="12"/>
    </row>
    <row r="19" spans="1:1">
      <c r="A19" s="12"/>
    </row>
    <row r="20" spans="1:1">
      <c r="A20" s="12"/>
    </row>
    <row r="21" spans="1:1">
      <c r="A21" s="12"/>
    </row>
    <row r="22" spans="1:1">
      <c r="A22" s="12"/>
    </row>
    <row r="23" spans="1:1">
      <c r="A23" s="12"/>
    </row>
    <row r="24" spans="1:1">
      <c r="A24" s="12"/>
    </row>
    <row r="25" spans="1:1">
      <c r="A25" s="12"/>
    </row>
    <row r="26" spans="1:1">
      <c r="A26" s="12"/>
    </row>
    <row r="27" spans="1:1">
      <c r="A27" s="12"/>
    </row>
    <row r="28" spans="1:1">
      <c r="A28" s="12"/>
    </row>
    <row r="29" spans="1:1">
      <c r="A29" s="12"/>
    </row>
    <row r="30" spans="1:1">
      <c r="A30" s="12"/>
    </row>
    <row r="31" spans="1:1">
      <c r="A31" s="12"/>
    </row>
    <row r="32" spans="1:1">
      <c r="A32" s="12"/>
    </row>
    <row r="33" spans="1:1">
      <c r="A33" s="12"/>
    </row>
    <row r="34" spans="1:1">
      <c r="A34" s="12"/>
    </row>
    <row r="35" spans="1:1">
      <c r="A35" s="12"/>
    </row>
    <row r="36" spans="1:1">
      <c r="A36" s="12"/>
    </row>
    <row r="37" spans="1:1">
      <c r="A37" s="12"/>
    </row>
    <row r="38" spans="1:1">
      <c r="A38" s="12"/>
    </row>
    <row r="39" spans="1:1">
      <c r="A39" s="12"/>
    </row>
    <row r="40" spans="1:1">
      <c r="A40" s="12"/>
    </row>
    <row r="41" spans="1:1">
      <c r="A41" s="12"/>
    </row>
    <row r="42" spans="1:1">
      <c r="A42" s="12"/>
    </row>
    <row r="43" spans="1:1">
      <c r="A43" s="12"/>
    </row>
    <row r="44" spans="1:1">
      <c r="A44" s="12"/>
    </row>
    <row r="45" spans="1:1">
      <c r="A45" s="12"/>
    </row>
    <row r="46" spans="1:1">
      <c r="A46" s="12"/>
    </row>
    <row r="47" spans="1:1">
      <c r="A47" s="12"/>
    </row>
    <row r="48" spans="1:1">
      <c r="A48" s="12"/>
    </row>
    <row r="49" spans="1:1">
      <c r="A49" s="12"/>
    </row>
    <row r="50" spans="1:1">
      <c r="A50" s="12"/>
    </row>
    <row r="57" spans="1:1">
      <c r="A57" s="21"/>
    </row>
    <row r="58" spans="1:1">
      <c r="A58" s="21"/>
    </row>
    <row r="59" spans="1:1">
      <c r="A59" s="22"/>
    </row>
    <row r="60" spans="1:1">
      <c r="A60" s="12"/>
    </row>
    <row r="61" spans="1:1">
      <c r="A61" s="12"/>
    </row>
    <row r="62" spans="1:1">
      <c r="A62" s="12"/>
    </row>
    <row r="63" spans="1:1">
      <c r="A63" s="12"/>
    </row>
    <row r="64" spans="1:1">
      <c r="A64" s="12"/>
    </row>
    <row r="65" spans="1:1">
      <c r="A65" s="12"/>
    </row>
    <row r="66" spans="1:1">
      <c r="A66" s="12"/>
    </row>
    <row r="67" spans="1:1">
      <c r="A67" s="12"/>
    </row>
    <row r="68" spans="1:1">
      <c r="A68" s="24"/>
    </row>
    <row r="69" spans="1:1">
      <c r="A69" s="24"/>
    </row>
    <row r="70" spans="1:1">
      <c r="A70" s="24"/>
    </row>
    <row r="71" spans="1:1">
      <c r="A71" s="24"/>
    </row>
    <row r="72" spans="1:1">
      <c r="A72" s="24"/>
    </row>
    <row r="73" spans="1:1">
      <c r="A73" s="24"/>
    </row>
    <row r="74" spans="1:1">
      <c r="A74" s="24"/>
    </row>
    <row r="75" spans="1:1">
      <c r="A75" s="24"/>
    </row>
  </sheetData>
  <mergeCells count="2">
    <mergeCell ref="B8:C8"/>
    <mergeCell ref="B3:G3"/>
  </mergeCells>
  <hyperlinks>
    <hyperlink ref="B3" location="Contents!A1" display="Back to index page" xr:uid="{0B1B4F7B-D31B-4C32-8EA5-87CECD31D28E}"/>
    <hyperlink ref="B3:G3" location="CONTENTS!A1" display="Back to contents page" xr:uid="{A90E8A44-4A5D-4983-9916-76EFA3F8F3F2}"/>
  </hyperlinks>
  <pageMargins left="0.23622047244094491" right="0.23622047244094491" top="0.74803149606299213" bottom="0.74803149606299213" header="0.31496062992125984" footer="0.31496062992125984"/>
  <pageSetup paperSize="9" scale="62"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E44F3-9B3C-4156-85BC-0D1AF5EA69E1}">
  <sheetPr codeName="Sheet22"/>
  <dimension ref="B1:L50"/>
  <sheetViews>
    <sheetView showGridLines="0" showRowColHeaders="0" zoomScaleNormal="100" workbookViewId="0"/>
  </sheetViews>
  <sheetFormatPr baseColWidth="10" defaultColWidth="11.42578125" defaultRowHeight="11.25"/>
  <cols>
    <col min="1" max="1" width="2.7109375" style="29" customWidth="1"/>
    <col min="2" max="2" width="4.85546875" style="29" customWidth="1"/>
    <col min="3" max="3" width="96.28515625" style="29" customWidth="1"/>
    <col min="4" max="8" width="16.28515625" style="29" customWidth="1"/>
    <col min="9" max="16384" width="11.42578125" style="29"/>
  </cols>
  <sheetData>
    <row r="1" spans="2:12" s="10" customFormat="1" ht="11.25" customHeight="1">
      <c r="B1" s="7"/>
      <c r="C1" s="7"/>
      <c r="D1" s="8"/>
      <c r="E1" s="8"/>
      <c r="F1" s="8"/>
      <c r="G1" s="8"/>
      <c r="H1" s="9"/>
    </row>
    <row r="2" spans="2:12" s="10" customFormat="1" ht="5.25" customHeight="1">
      <c r="B2" s="7"/>
      <c r="C2" s="7"/>
      <c r="D2" s="8"/>
      <c r="E2" s="8"/>
      <c r="F2" s="8"/>
      <c r="G2" s="8"/>
      <c r="H2" s="9"/>
    </row>
    <row r="3" spans="2:12" s="12" customFormat="1" ht="12.75" customHeight="1">
      <c r="B3" s="1909" t="s">
        <v>306</v>
      </c>
      <c r="C3" s="1909"/>
      <c r="D3" s="1909"/>
      <c r="E3" s="1909"/>
      <c r="F3" s="1909"/>
      <c r="G3" s="1909"/>
      <c r="H3" s="1909"/>
    </row>
    <row r="4" spans="2:12" s="10" customFormat="1" ht="5.25" customHeight="1">
      <c r="B4" s="7"/>
      <c r="C4" s="7"/>
      <c r="D4" s="8"/>
      <c r="E4" s="8"/>
      <c r="F4" s="8"/>
      <c r="G4" s="8"/>
      <c r="H4" s="9"/>
      <c r="J4" s="7"/>
      <c r="K4" s="7"/>
    </row>
    <row r="5" spans="2:12" s="6" customFormat="1" ht="15.75">
      <c r="B5" s="1191" t="s">
        <v>1489</v>
      </c>
    </row>
    <row r="6" spans="2:12" s="6" customFormat="1" ht="11.25" customHeight="1">
      <c r="B6" s="14"/>
    </row>
    <row r="7" spans="2:12" s="6" customFormat="1" ht="22.5" customHeight="1">
      <c r="B7" s="1930" t="s">
        <v>1490</v>
      </c>
      <c r="C7" s="1931"/>
      <c r="D7" s="1931"/>
      <c r="E7" s="1931"/>
      <c r="F7" s="1931"/>
      <c r="G7" s="1931"/>
      <c r="H7" s="1931"/>
    </row>
    <row r="8" spans="2:12" s="6" customFormat="1" ht="11.25" customHeight="1">
      <c r="B8" s="264"/>
      <c r="C8" s="924"/>
      <c r="D8" s="924"/>
      <c r="E8" s="924"/>
      <c r="F8" s="924"/>
      <c r="G8" s="924"/>
      <c r="H8" s="924"/>
    </row>
    <row r="9" spans="2:12" s="6" customFormat="1" ht="11.25" customHeight="1">
      <c r="B9" s="1949"/>
      <c r="C9" s="1949"/>
      <c r="D9" s="1949"/>
      <c r="E9" s="1949"/>
      <c r="F9" s="1949"/>
      <c r="G9" s="1949"/>
      <c r="H9" s="1949"/>
    </row>
    <row r="10" spans="2:12" ht="11.25" customHeight="1">
      <c r="B10" s="1951" t="s">
        <v>310</v>
      </c>
      <c r="C10" s="1951"/>
      <c r="D10" s="266" t="s">
        <v>662</v>
      </c>
      <c r="E10" s="974" t="s">
        <v>1491</v>
      </c>
      <c r="F10" s="266" t="s">
        <v>1253</v>
      </c>
      <c r="G10" s="266" t="s">
        <v>1254</v>
      </c>
      <c r="H10" s="266" t="s">
        <v>502</v>
      </c>
    </row>
    <row r="11" spans="2:12" ht="11.25" customHeight="1">
      <c r="B11" s="398">
        <v>1</v>
      </c>
      <c r="C11" s="399" t="s">
        <v>1492</v>
      </c>
      <c r="D11" s="390">
        <v>3466769.8993722899</v>
      </c>
      <c r="E11" s="390">
        <v>3677330.0255637201</v>
      </c>
      <c r="F11" s="390">
        <v>3588819.66045945</v>
      </c>
      <c r="G11" s="390">
        <v>3565993.9146972299</v>
      </c>
      <c r="H11" s="390">
        <v>3236430.5740029998</v>
      </c>
      <c r="L11" s="824"/>
    </row>
    <row r="12" spans="2:12" ht="22.5" customHeight="1">
      <c r="B12" s="157">
        <v>2</v>
      </c>
      <c r="C12" s="272" t="s">
        <v>1493</v>
      </c>
      <c r="D12" s="101">
        <v>-326234.71437601198</v>
      </c>
      <c r="E12" s="101">
        <v>-312736.10013739602</v>
      </c>
      <c r="F12" s="101">
        <v>-308081.89503542997</v>
      </c>
      <c r="G12" s="101">
        <v>-325720.48830892902</v>
      </c>
      <c r="H12" s="101">
        <v>-322468.30924614897</v>
      </c>
      <c r="J12" s="824"/>
      <c r="L12" s="824"/>
    </row>
    <row r="13" spans="2:12" ht="11.25" customHeight="1">
      <c r="B13" s="339">
        <v>3</v>
      </c>
      <c r="C13" s="272" t="s">
        <v>1494</v>
      </c>
      <c r="D13" s="101"/>
      <c r="E13" s="101"/>
      <c r="F13" s="101"/>
      <c r="G13" s="101"/>
      <c r="H13" s="101"/>
      <c r="J13" s="824"/>
      <c r="K13" s="223"/>
      <c r="L13" s="824"/>
    </row>
    <row r="14" spans="2:12" ht="11.25" customHeight="1">
      <c r="B14" s="339">
        <v>4</v>
      </c>
      <c r="C14" s="272" t="s">
        <v>1495</v>
      </c>
      <c r="D14" s="101"/>
      <c r="E14" s="101"/>
      <c r="F14" s="101"/>
      <c r="G14" s="101"/>
      <c r="H14" s="101"/>
      <c r="J14" s="824"/>
      <c r="L14" s="824"/>
    </row>
    <row r="15" spans="2:12" ht="22.5" customHeight="1">
      <c r="B15" s="157">
        <v>5</v>
      </c>
      <c r="C15" s="272" t="s">
        <v>1496</v>
      </c>
      <c r="D15" s="101"/>
      <c r="E15" s="101"/>
      <c r="F15" s="101"/>
      <c r="G15" s="101"/>
      <c r="H15" s="101"/>
      <c r="J15" s="824"/>
      <c r="L15" s="824"/>
    </row>
    <row r="16" spans="2:12" ht="11.25" customHeight="1">
      <c r="B16" s="339">
        <v>6</v>
      </c>
      <c r="C16" s="272" t="s">
        <v>1497</v>
      </c>
      <c r="D16" s="101"/>
      <c r="E16" s="101"/>
      <c r="F16" s="101"/>
      <c r="G16" s="101"/>
      <c r="H16" s="101"/>
      <c r="J16" s="824"/>
      <c r="L16" s="824"/>
    </row>
    <row r="17" spans="2:12" ht="11.25" customHeight="1">
      <c r="B17" s="339">
        <v>7</v>
      </c>
      <c r="C17" s="272" t="s">
        <v>1498</v>
      </c>
      <c r="D17" s="101">
        <v>-28289.221732999998</v>
      </c>
      <c r="E17" s="101">
        <v>-32852.914543999999</v>
      </c>
      <c r="F17" s="101">
        <v>-36793.510999999999</v>
      </c>
      <c r="G17" s="101">
        <v>-32199.331012999999</v>
      </c>
      <c r="H17" s="101">
        <v>-30235.182000000001</v>
      </c>
      <c r="J17" s="824"/>
      <c r="L17" s="824"/>
    </row>
    <row r="18" spans="2:12" ht="11.25" customHeight="1">
      <c r="B18" s="339">
        <v>8</v>
      </c>
      <c r="C18" s="272" t="s">
        <v>1499</v>
      </c>
      <c r="D18" s="101">
        <v>-115983.670597762</v>
      </c>
      <c r="E18" s="101">
        <v>-138524.72953138899</v>
      </c>
      <c r="F18" s="101">
        <v>-119483.16772405199</v>
      </c>
      <c r="G18" s="101">
        <v>-88275.133295000007</v>
      </c>
      <c r="H18" s="101">
        <v>-43499.115215999998</v>
      </c>
      <c r="J18" s="824"/>
      <c r="L18" s="824"/>
    </row>
    <row r="19" spans="2:12" ht="11.25" customHeight="1">
      <c r="B19" s="339">
        <v>9</v>
      </c>
      <c r="C19" s="272" t="s">
        <v>1500</v>
      </c>
      <c r="D19" s="101">
        <v>1182.34871799999</v>
      </c>
      <c r="E19" s="101">
        <v>2047.0620999999901</v>
      </c>
      <c r="F19" s="101">
        <v>2598.0843300000101</v>
      </c>
      <c r="G19" s="101">
        <v>1411.8486800000101</v>
      </c>
      <c r="H19" s="101">
        <v>1050.70129000001</v>
      </c>
      <c r="J19" s="824"/>
      <c r="L19" s="824"/>
    </row>
    <row r="20" spans="2:12" ht="11.25" customHeight="1">
      <c r="B20" s="339">
        <v>10</v>
      </c>
      <c r="C20" s="272" t="s">
        <v>1501</v>
      </c>
      <c r="D20" s="101">
        <v>310957.48600099998</v>
      </c>
      <c r="E20" s="101">
        <v>296479.33517400001</v>
      </c>
      <c r="F20" s="101">
        <v>297434.54105399997</v>
      </c>
      <c r="G20" s="101">
        <v>292192.60284900002</v>
      </c>
      <c r="H20" s="101">
        <v>283650.75196000002</v>
      </c>
      <c r="J20" s="824"/>
      <c r="L20" s="824"/>
    </row>
    <row r="21" spans="2:12" ht="11.25" customHeight="1">
      <c r="B21" s="339">
        <v>11</v>
      </c>
      <c r="C21" s="272" t="s">
        <v>1502</v>
      </c>
      <c r="D21" s="101">
        <v>-1416.002461</v>
      </c>
      <c r="E21" s="101">
        <v>-1560.572118</v>
      </c>
      <c r="F21" s="101">
        <v>-1771.913464</v>
      </c>
      <c r="G21" s="101">
        <v>-1707.125792</v>
      </c>
      <c r="H21" s="101">
        <v>-1585.4951619999999</v>
      </c>
      <c r="J21" s="824"/>
      <c r="L21" s="824"/>
    </row>
    <row r="22" spans="2:12" ht="11.25" customHeight="1">
      <c r="B22" s="157" t="s">
        <v>606</v>
      </c>
      <c r="C22" s="272" t="s">
        <v>1503</v>
      </c>
      <c r="D22" s="101"/>
      <c r="E22" s="101"/>
      <c r="F22" s="101"/>
      <c r="G22" s="101"/>
      <c r="H22" s="101"/>
      <c r="J22" s="824"/>
      <c r="L22" s="824"/>
    </row>
    <row r="23" spans="2:12" ht="11.25" customHeight="1">
      <c r="B23" s="157" t="s">
        <v>1504</v>
      </c>
      <c r="C23" s="272" t="s">
        <v>1505</v>
      </c>
      <c r="D23" s="101"/>
      <c r="E23" s="101"/>
      <c r="F23" s="101"/>
      <c r="G23" s="101"/>
      <c r="H23" s="101"/>
      <c r="J23" s="824"/>
      <c r="L23" s="824"/>
    </row>
    <row r="24" spans="2:12" ht="11.25" customHeight="1">
      <c r="B24" s="339">
        <v>12</v>
      </c>
      <c r="C24" s="272" t="s">
        <v>1506</v>
      </c>
      <c r="D24" s="101">
        <v>-45186.3254622803</v>
      </c>
      <c r="E24" s="101">
        <v>-58156.9859261233</v>
      </c>
      <c r="F24" s="101">
        <v>-45914.7723370167</v>
      </c>
      <c r="G24" s="101">
        <v>-47870.440009304803</v>
      </c>
      <c r="H24" s="101">
        <v>-65203.9254818517</v>
      </c>
      <c r="J24" s="1139"/>
      <c r="K24" s="223"/>
      <c r="L24" s="824"/>
    </row>
    <row r="25" spans="2:12" s="39" customFormat="1" ht="11.25" customHeight="1">
      <c r="B25" s="793">
        <v>13</v>
      </c>
      <c r="C25" s="794" t="s">
        <v>609</v>
      </c>
      <c r="D25" s="674">
        <v>3261799.7994612399</v>
      </c>
      <c r="E25" s="674">
        <v>3432025.1205808101</v>
      </c>
      <c r="F25" s="674">
        <v>3376807.0262829498</v>
      </c>
      <c r="G25" s="674">
        <v>3363825.8478080002</v>
      </c>
      <c r="H25" s="674">
        <v>3058140.000147</v>
      </c>
      <c r="J25" s="1139"/>
      <c r="L25" s="825"/>
    </row>
    <row r="26" spans="2:12" s="39" customFormat="1" ht="6" customHeight="1">
      <c r="B26" s="795"/>
      <c r="C26" s="340"/>
      <c r="D26" s="265"/>
      <c r="E26" s="265"/>
      <c r="F26" s="265"/>
      <c r="G26" s="265"/>
      <c r="H26" s="265"/>
      <c r="J26" s="1139"/>
      <c r="L26" s="825"/>
    </row>
    <row r="27" spans="2:12" ht="11.25" customHeight="1">
      <c r="B27" s="419" t="s">
        <v>2689</v>
      </c>
      <c r="E27" s="3"/>
      <c r="F27" s="3"/>
      <c r="G27" s="3"/>
      <c r="H27" s="3"/>
    </row>
    <row r="28" spans="2:12">
      <c r="G28" s="597"/>
    </row>
    <row r="29" spans="2:12">
      <c r="F29" s="597"/>
    </row>
    <row r="30" spans="2:12">
      <c r="D30" s="824"/>
      <c r="E30" s="824"/>
      <c r="F30" s="824"/>
      <c r="G30" s="824"/>
      <c r="H30" s="824"/>
    </row>
    <row r="31" spans="2:12">
      <c r="E31" s="597"/>
    </row>
    <row r="32" spans="2:12">
      <c r="D32" s="597"/>
      <c r="E32" s="597"/>
    </row>
    <row r="33" spans="6:7">
      <c r="F33" s="597"/>
    </row>
    <row r="35" spans="6:7">
      <c r="G35" s="597"/>
    </row>
    <row r="46" spans="6:7">
      <c r="F46" s="597"/>
    </row>
    <row r="47" spans="6:7">
      <c r="F47" s="597"/>
    </row>
    <row r="50" spans="5:5" ht="15">
      <c r="E50"/>
    </row>
  </sheetData>
  <mergeCells count="4">
    <mergeCell ref="B3:H3"/>
    <mergeCell ref="B10:C10"/>
    <mergeCell ref="B7:H7"/>
    <mergeCell ref="B9:H9"/>
  </mergeCells>
  <hyperlinks>
    <hyperlink ref="B3" location="Contents!A1" display="Back to index page" xr:uid="{01CBF9CF-2197-4CA4-818C-A45325950FCC}"/>
    <hyperlink ref="B3:H3" location="CONTENTS!A1" display="Back to contents page" xr:uid="{E5456FE6-5519-425D-A3C1-F432AF52A01F}"/>
    <hyperlink ref="E3" location="CONTENTS!A1" display="Back to contents page" xr:uid="{C0FC5774-00DF-43AB-ADA6-6083EC42A487}"/>
    <hyperlink ref="F3" location="CONTENTS!A1" display="Back to contents page" xr:uid="{47FA15EE-C1F5-497F-BCA5-85C51E27A358}"/>
  </hyperlinks>
  <pageMargins left="0.23622047244094491" right="0.23622047244094491" top="0.74803149606299213" bottom="0.74803149606299213" header="0.31496062992125984" footer="0.31496062992125984"/>
  <pageSetup paperSize="9" scale="62"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25E6B-860D-4CBE-B619-990A55906555}">
  <sheetPr codeName="Sheet23"/>
  <dimension ref="A1:M82"/>
  <sheetViews>
    <sheetView showGridLines="0" showRowColHeaders="0" zoomScaleNormal="100" workbookViewId="0"/>
  </sheetViews>
  <sheetFormatPr baseColWidth="10" defaultColWidth="11.42578125" defaultRowHeight="11.25"/>
  <cols>
    <col min="1" max="1" width="2.7109375" style="19" customWidth="1"/>
    <col min="2" max="2" width="4.85546875" style="41" customWidth="1"/>
    <col min="3" max="3" width="120.42578125" style="12" customWidth="1"/>
    <col min="4" max="8" width="15.5703125" style="12" customWidth="1"/>
    <col min="9" max="9" width="13.85546875" style="12" customWidth="1"/>
    <col min="10" max="16384" width="11.42578125" style="12"/>
  </cols>
  <sheetData>
    <row r="1" spans="1:13" s="10" customFormat="1" ht="11.25" customHeight="1">
      <c r="A1" s="7"/>
      <c r="B1" s="7"/>
      <c r="C1" s="7"/>
      <c r="D1" s="8"/>
      <c r="E1" s="8"/>
      <c r="F1" s="9"/>
      <c r="G1" s="9"/>
      <c r="H1" s="9"/>
      <c r="I1" s="9"/>
      <c r="J1" s="9"/>
    </row>
    <row r="2" spans="1:13" s="10" customFormat="1" ht="5.25" customHeight="1">
      <c r="A2" s="7"/>
      <c r="B2" s="7"/>
      <c r="C2" s="7"/>
      <c r="D2" s="8"/>
      <c r="E2" s="8"/>
      <c r="F2" s="9"/>
      <c r="G2" s="9"/>
      <c r="H2" s="9"/>
      <c r="I2" s="9"/>
      <c r="J2" s="9"/>
    </row>
    <row r="3" spans="1:13" ht="12.75" customHeight="1">
      <c r="A3" s="11"/>
      <c r="B3" s="1909" t="s">
        <v>306</v>
      </c>
      <c r="C3" s="1909"/>
      <c r="D3" s="1909"/>
      <c r="E3" s="1909"/>
      <c r="F3" s="1909"/>
      <c r="G3" s="1909"/>
      <c r="H3" s="1909"/>
      <c r="I3" s="1909"/>
      <c r="J3" s="1909"/>
    </row>
    <row r="4" spans="1:13" s="10" customFormat="1" ht="5.25" customHeight="1">
      <c r="A4" s="7"/>
      <c r="B4" s="7"/>
      <c r="C4" s="7"/>
      <c r="D4" s="8"/>
      <c r="E4" s="8"/>
      <c r="F4" s="9"/>
      <c r="G4" s="9"/>
      <c r="H4" s="9"/>
      <c r="I4" s="9"/>
      <c r="J4" s="9"/>
      <c r="L4" s="7"/>
      <c r="M4" s="7"/>
    </row>
    <row r="5" spans="1:13" s="6" customFormat="1" ht="15.75" customHeight="1">
      <c r="A5" s="13"/>
      <c r="B5" s="1191" t="s">
        <v>1507</v>
      </c>
    </row>
    <row r="6" spans="1:13" ht="11.25" customHeight="1">
      <c r="B6" s="224"/>
      <c r="C6" s="41"/>
      <c r="D6" s="41"/>
      <c r="E6" s="41"/>
      <c r="F6" s="41"/>
      <c r="G6" s="41"/>
      <c r="H6" s="41"/>
      <c r="I6" s="41"/>
      <c r="J6" s="41"/>
    </row>
    <row r="7" spans="1:13">
      <c r="B7" s="1936" t="s">
        <v>1508</v>
      </c>
      <c r="C7" s="1936"/>
      <c r="D7" s="1936"/>
      <c r="E7" s="1936"/>
      <c r="F7" s="1936"/>
      <c r="G7" s="1936"/>
      <c r="H7" s="1936"/>
      <c r="I7" s="41"/>
      <c r="J7" s="41"/>
    </row>
    <row r="8" spans="1:13" ht="6" customHeight="1">
      <c r="B8" s="274"/>
      <c r="C8" s="274"/>
      <c r="D8" s="274"/>
      <c r="E8" s="274"/>
      <c r="F8" s="274"/>
      <c r="G8" s="274"/>
      <c r="H8" s="274"/>
      <c r="I8" s="41"/>
      <c r="J8" s="41"/>
    </row>
    <row r="9" spans="1:13" ht="11.25" customHeight="1">
      <c r="B9" s="1936" t="s">
        <v>1509</v>
      </c>
      <c r="C9" s="1936"/>
      <c r="D9" s="1936"/>
      <c r="E9" s="1936"/>
      <c r="F9" s="1936"/>
      <c r="G9" s="1936"/>
      <c r="H9" s="1936"/>
      <c r="I9" s="41"/>
      <c r="J9" s="41"/>
    </row>
    <row r="10" spans="1:13" ht="6" customHeight="1">
      <c r="B10" s="274"/>
      <c r="C10" s="274"/>
      <c r="D10" s="274"/>
      <c r="E10" s="274"/>
      <c r="F10" s="274"/>
      <c r="G10" s="274"/>
      <c r="H10" s="274"/>
      <c r="I10" s="41"/>
      <c r="J10" s="41"/>
    </row>
    <row r="11" spans="1:13" ht="11.25" customHeight="1">
      <c r="A11" s="16"/>
      <c r="B11" s="1954" t="s">
        <v>1510</v>
      </c>
      <c r="C11" s="1954"/>
      <c r="D11" s="1954"/>
      <c r="E11" s="1954"/>
      <c r="F11" s="2"/>
      <c r="G11" s="2"/>
      <c r="H11" s="2"/>
    </row>
    <row r="12" spans="1:13" ht="11.25" customHeight="1">
      <c r="A12" s="16"/>
      <c r="B12" s="154"/>
      <c r="C12" s="154"/>
      <c r="D12" s="154"/>
      <c r="E12" s="154"/>
      <c r="F12" s="2"/>
      <c r="G12" s="2"/>
      <c r="H12" s="2"/>
    </row>
    <row r="13" spans="1:13" ht="11.25" customHeight="1">
      <c r="A13" s="16"/>
      <c r="B13" s="154"/>
      <c r="C13" s="154"/>
      <c r="D13" s="154"/>
      <c r="E13" s="154"/>
    </row>
    <row r="14" spans="1:13" ht="11.25" customHeight="1">
      <c r="A14" s="16"/>
      <c r="B14" s="2074" t="s">
        <v>310</v>
      </c>
      <c r="C14" s="1950"/>
      <c r="D14" s="266" t="s">
        <v>26</v>
      </c>
      <c r="E14" s="974" t="s">
        <v>1491</v>
      </c>
      <c r="F14" s="114" t="s">
        <v>1253</v>
      </c>
      <c r="G14" s="1092" t="s">
        <v>1254</v>
      </c>
      <c r="H14" s="114" t="s">
        <v>502</v>
      </c>
    </row>
    <row r="15" spans="1:13" ht="15" customHeight="1">
      <c r="A15" s="12"/>
      <c r="B15" s="2072" t="s">
        <v>1511</v>
      </c>
      <c r="C15" s="2072"/>
      <c r="D15" s="2072"/>
      <c r="E15" s="2072"/>
      <c r="F15" s="2072"/>
      <c r="G15" s="2072"/>
      <c r="H15" s="2072"/>
    </row>
    <row r="16" spans="1:13" ht="11.25" customHeight="1">
      <c r="A16" s="12"/>
      <c r="B16" s="160">
        <v>1</v>
      </c>
      <c r="C16" s="273" t="s">
        <v>1512</v>
      </c>
      <c r="D16" s="101">
        <v>2740005.7127979998</v>
      </c>
      <c r="E16" s="101">
        <v>2960649.5783429998</v>
      </c>
      <c r="F16" s="101">
        <v>2892085.55333</v>
      </c>
      <c r="G16" s="101">
        <v>2898415.5882740002</v>
      </c>
      <c r="H16" s="101">
        <v>2635711.9471140001</v>
      </c>
    </row>
    <row r="17" spans="1:8" ht="11.25" customHeight="1">
      <c r="A17" s="12"/>
      <c r="B17" s="160">
        <v>2</v>
      </c>
      <c r="C17" s="408" t="s">
        <v>1513</v>
      </c>
      <c r="D17" s="101"/>
      <c r="E17" s="101"/>
      <c r="F17" s="101"/>
      <c r="G17" s="101"/>
      <c r="H17" s="101"/>
    </row>
    <row r="18" spans="1:8" ht="11.25" customHeight="1">
      <c r="A18" s="12"/>
      <c r="B18" s="394">
        <v>3</v>
      </c>
      <c r="C18" s="408" t="s">
        <v>1514</v>
      </c>
      <c r="D18" s="101">
        <v>-34125.113169999997</v>
      </c>
      <c r="E18" s="101">
        <v>-35630.373162800002</v>
      </c>
      <c r="F18" s="101">
        <v>-31844.94584</v>
      </c>
      <c r="G18" s="101">
        <v>-32839.291360000003</v>
      </c>
      <c r="H18" s="101">
        <v>-45607.25995</v>
      </c>
    </row>
    <row r="19" spans="1:8" ht="11.25" customHeight="1">
      <c r="A19" s="12"/>
      <c r="B19" s="160">
        <v>4</v>
      </c>
      <c r="C19" s="408" t="s">
        <v>1515</v>
      </c>
      <c r="D19" s="101"/>
      <c r="E19" s="101"/>
      <c r="F19" s="101"/>
      <c r="G19" s="101"/>
      <c r="H19" s="101"/>
    </row>
    <row r="20" spans="1:8" ht="11.25" customHeight="1">
      <c r="A20" s="12"/>
      <c r="B20" s="394">
        <v>5</v>
      </c>
      <c r="C20" s="408" t="s">
        <v>1516</v>
      </c>
      <c r="D20" s="101">
        <v>-1508.130629</v>
      </c>
      <c r="E20" s="101">
        <v>-1448.0040369999999</v>
      </c>
      <c r="F20" s="101">
        <v>-1423.451186</v>
      </c>
      <c r="G20" s="101">
        <v>-1442.5408669999999</v>
      </c>
      <c r="H20" s="101">
        <v>-1423.2243539999999</v>
      </c>
    </row>
    <row r="21" spans="1:8" ht="11.25" customHeight="1">
      <c r="A21" s="12"/>
      <c r="B21" s="394">
        <v>6</v>
      </c>
      <c r="C21" s="270" t="s">
        <v>1517</v>
      </c>
      <c r="D21" s="101">
        <v>-20674.692066</v>
      </c>
      <c r="E21" s="101">
        <v>-21268.834071000001</v>
      </c>
      <c r="F21" s="101">
        <v>-21534.049425000001</v>
      </c>
      <c r="G21" s="101">
        <v>-21811.849407999998</v>
      </c>
      <c r="H21" s="101">
        <v>-20790.511605</v>
      </c>
    </row>
    <row r="22" spans="1:8" s="34" customFormat="1" ht="11.25" customHeight="1">
      <c r="B22" s="1328">
        <v>7</v>
      </c>
      <c r="C22" s="1329" t="s">
        <v>1518</v>
      </c>
      <c r="D22" s="1330">
        <v>2683697.776933</v>
      </c>
      <c r="E22" s="1330">
        <v>2902302.3670721999</v>
      </c>
      <c r="F22" s="1330">
        <v>2837283.1068790001</v>
      </c>
      <c r="G22" s="1330">
        <v>2842321.9066389999</v>
      </c>
      <c r="H22" s="1330">
        <v>2567890.9512049998</v>
      </c>
    </row>
    <row r="23" spans="1:8" ht="15" customHeight="1">
      <c r="A23" s="12"/>
      <c r="B23" s="2073" t="s">
        <v>1519</v>
      </c>
      <c r="C23" s="2073"/>
      <c r="D23" s="2073"/>
      <c r="E23" s="2073"/>
      <c r="F23" s="2073"/>
      <c r="G23" s="2073"/>
      <c r="H23" s="2073"/>
    </row>
    <row r="24" spans="1:8" ht="11.25" customHeight="1">
      <c r="A24" s="12"/>
      <c r="B24" s="394">
        <v>8</v>
      </c>
      <c r="C24" s="270" t="s">
        <v>1520</v>
      </c>
      <c r="D24" s="101">
        <v>14383.737034</v>
      </c>
      <c r="E24" s="101">
        <v>14269.235989999999</v>
      </c>
      <c r="F24" s="101">
        <v>30353.899290000001</v>
      </c>
      <c r="G24" s="101">
        <v>28745.998169999999</v>
      </c>
      <c r="H24" s="101">
        <v>32834.036370000002</v>
      </c>
    </row>
    <row r="25" spans="1:8" ht="11.25" customHeight="1">
      <c r="A25" s="12"/>
      <c r="B25" s="394" t="s">
        <v>550</v>
      </c>
      <c r="C25" s="270" t="s">
        <v>1521</v>
      </c>
      <c r="D25" s="101">
        <v>17.956816030744498</v>
      </c>
      <c r="E25" s="101">
        <v>69.198031381567105</v>
      </c>
      <c r="F25" s="101">
        <v>199.43611340637599</v>
      </c>
      <c r="G25" s="101">
        <v>228.90100000000001</v>
      </c>
      <c r="H25" s="101">
        <v>111.247</v>
      </c>
    </row>
    <row r="26" spans="1:8" ht="11.25" customHeight="1">
      <c r="A26" s="12"/>
      <c r="B26" s="394">
        <v>9</v>
      </c>
      <c r="C26" s="270" t="s">
        <v>1522</v>
      </c>
      <c r="D26" s="101">
        <v>48171.298126000002</v>
      </c>
      <c r="E26" s="101">
        <v>46320.895060000003</v>
      </c>
      <c r="F26" s="101">
        <v>51758.557350000003</v>
      </c>
      <c r="G26" s="101">
        <v>54617.775549999998</v>
      </c>
      <c r="H26" s="101">
        <v>62004.693440000003</v>
      </c>
    </row>
    <row r="27" spans="1:8" ht="11.25" customHeight="1">
      <c r="A27" s="12"/>
      <c r="B27" s="394" t="s">
        <v>600</v>
      </c>
      <c r="C27" s="270" t="s">
        <v>1523</v>
      </c>
      <c r="D27" s="101">
        <v>191.70640420713599</v>
      </c>
      <c r="E27" s="101">
        <v>196.480784229384</v>
      </c>
      <c r="F27" s="101">
        <v>243.080537541534</v>
      </c>
      <c r="G27" s="101">
        <v>251.65199999999999</v>
      </c>
      <c r="H27" s="101">
        <v>226.44</v>
      </c>
    </row>
    <row r="28" spans="1:8" ht="11.25" customHeight="1">
      <c r="A28" s="12"/>
      <c r="B28" s="394" t="s">
        <v>1524</v>
      </c>
      <c r="C28" s="270" t="s">
        <v>1525</v>
      </c>
      <c r="D28" s="101">
        <v>258.33673099999999</v>
      </c>
      <c r="E28" s="101">
        <v>216.96299999999999</v>
      </c>
      <c r="F28" s="101">
        <v>242.92435</v>
      </c>
      <c r="G28" s="101">
        <v>414.84535</v>
      </c>
      <c r="H28" s="101">
        <v>325.26024100000001</v>
      </c>
    </row>
    <row r="29" spans="1:8" ht="11.25" customHeight="1">
      <c r="A29" s="12"/>
      <c r="B29" s="394">
        <v>10</v>
      </c>
      <c r="C29" s="270" t="s">
        <v>1526</v>
      </c>
      <c r="D29" s="101">
        <v>-18.653735999999999</v>
      </c>
      <c r="E29" s="101">
        <v>-23.005849999999999</v>
      </c>
      <c r="F29" s="101"/>
      <c r="G29" s="101"/>
      <c r="H29" s="101"/>
    </row>
    <row r="30" spans="1:8" ht="11.25" customHeight="1">
      <c r="A30" s="12"/>
      <c r="B30" s="394" t="s">
        <v>603</v>
      </c>
      <c r="C30" s="270" t="s">
        <v>1527</v>
      </c>
      <c r="D30" s="101"/>
      <c r="E30" s="101"/>
      <c r="F30" s="101"/>
      <c r="G30" s="101"/>
      <c r="H30" s="101"/>
    </row>
    <row r="31" spans="1:8" ht="11.25" customHeight="1">
      <c r="A31" s="12"/>
      <c r="B31" s="394" t="s">
        <v>1528</v>
      </c>
      <c r="C31" s="270" t="s">
        <v>1529</v>
      </c>
      <c r="D31" s="101"/>
      <c r="E31" s="101"/>
      <c r="F31" s="101"/>
      <c r="G31" s="101"/>
      <c r="H31" s="101"/>
    </row>
    <row r="32" spans="1:8" ht="11.25" customHeight="1">
      <c r="A32" s="12"/>
      <c r="B32" s="394">
        <v>11</v>
      </c>
      <c r="C32" s="270" t="s">
        <v>1530</v>
      </c>
      <c r="D32" s="101"/>
      <c r="E32" s="101"/>
      <c r="F32" s="101"/>
      <c r="G32" s="101"/>
      <c r="H32" s="101"/>
    </row>
    <row r="33" spans="1:8" ht="11.25" customHeight="1">
      <c r="A33" s="12"/>
      <c r="B33" s="394">
        <v>12</v>
      </c>
      <c r="C33" s="270" t="s">
        <v>1531</v>
      </c>
      <c r="D33" s="101"/>
      <c r="E33" s="101"/>
      <c r="F33" s="101"/>
      <c r="G33" s="101"/>
      <c r="H33" s="101"/>
    </row>
    <row r="34" spans="1:8" s="34" customFormat="1" ht="11.25" customHeight="1">
      <c r="B34" s="1328">
        <v>13</v>
      </c>
      <c r="C34" s="1329" t="s">
        <v>1532</v>
      </c>
      <c r="D34" s="1330">
        <v>63004.381375237899</v>
      </c>
      <c r="E34" s="1330">
        <v>61049.767015611003</v>
      </c>
      <c r="F34" s="1330">
        <v>82797.897640947893</v>
      </c>
      <c r="G34" s="1330">
        <v>84259.172070000001</v>
      </c>
      <c r="H34" s="1330">
        <v>95501.677051000006</v>
      </c>
    </row>
    <row r="35" spans="1:8" ht="15" customHeight="1">
      <c r="A35" s="12"/>
      <c r="B35" s="2073" t="s">
        <v>1533</v>
      </c>
      <c r="C35" s="2073"/>
      <c r="D35" s="2073"/>
      <c r="E35" s="2073"/>
      <c r="F35" s="2073"/>
      <c r="G35" s="2073"/>
      <c r="H35" s="2073"/>
    </row>
    <row r="36" spans="1:8" ht="11.25" customHeight="1">
      <c r="A36" s="12"/>
      <c r="B36" s="394">
        <v>14</v>
      </c>
      <c r="C36" s="270" t="s">
        <v>1534</v>
      </c>
      <c r="D36" s="101">
        <v>203434.63941999999</v>
      </c>
      <c r="E36" s="101">
        <v>170606.24559000001</v>
      </c>
      <c r="F36" s="101">
        <v>157200.81932000001</v>
      </c>
      <c r="G36" s="101">
        <v>144115.82026000001</v>
      </c>
      <c r="H36" s="101">
        <v>110437.56773</v>
      </c>
    </row>
    <row r="37" spans="1:8" ht="11.25" customHeight="1">
      <c r="A37" s="12"/>
      <c r="B37" s="394">
        <v>15</v>
      </c>
      <c r="C37" s="270" t="s">
        <v>1535</v>
      </c>
      <c r="D37" s="101">
        <v>-1541.92394900002</v>
      </c>
      <c r="E37" s="101">
        <v>0</v>
      </c>
      <c r="F37" s="101">
        <v>0</v>
      </c>
      <c r="G37" s="101">
        <v>0</v>
      </c>
      <c r="H37" s="101">
        <v>0</v>
      </c>
    </row>
    <row r="38" spans="1:8" ht="11.25" customHeight="1">
      <c r="A38" s="12"/>
      <c r="B38" s="394">
        <v>16</v>
      </c>
      <c r="C38" s="270" t="s">
        <v>1536</v>
      </c>
      <c r="D38" s="101">
        <v>2724.2726670000002</v>
      </c>
      <c r="E38" s="101">
        <v>2047.0621000000001</v>
      </c>
      <c r="F38" s="101">
        <v>2598.0843300000001</v>
      </c>
      <c r="G38" s="101">
        <v>1411.8486800000001</v>
      </c>
      <c r="H38" s="101">
        <v>1050.70129</v>
      </c>
    </row>
    <row r="39" spans="1:8" ht="11.25" customHeight="1">
      <c r="A39" s="12"/>
      <c r="B39" s="394" t="s">
        <v>624</v>
      </c>
      <c r="C39" s="270" t="s">
        <v>1537</v>
      </c>
      <c r="D39" s="101"/>
      <c r="E39" s="101"/>
      <c r="F39" s="101"/>
      <c r="G39" s="101"/>
      <c r="H39" s="101"/>
    </row>
    <row r="40" spans="1:8" ht="11.25" customHeight="1">
      <c r="A40" s="12"/>
      <c r="B40" s="394">
        <v>17</v>
      </c>
      <c r="C40" s="270" t="s">
        <v>1538</v>
      </c>
      <c r="D40" s="101"/>
      <c r="E40" s="101"/>
      <c r="F40" s="101"/>
      <c r="G40" s="101"/>
      <c r="H40" s="101"/>
    </row>
    <row r="41" spans="1:8" ht="11.25" customHeight="1">
      <c r="A41" s="12"/>
      <c r="B41" s="394" t="s">
        <v>1539</v>
      </c>
      <c r="C41" s="270" t="s">
        <v>1540</v>
      </c>
      <c r="D41" s="101"/>
      <c r="E41" s="101"/>
      <c r="F41" s="101"/>
      <c r="G41" s="101"/>
      <c r="H41" s="101"/>
    </row>
    <row r="42" spans="1:8" s="34" customFormat="1" ht="11.25" customHeight="1">
      <c r="B42" s="1328">
        <v>18</v>
      </c>
      <c r="C42" s="1329" t="s">
        <v>1541</v>
      </c>
      <c r="D42" s="1330">
        <v>204616.98813799999</v>
      </c>
      <c r="E42" s="1330">
        <v>172653.30768999999</v>
      </c>
      <c r="F42" s="1330">
        <v>159798.90364999999</v>
      </c>
      <c r="G42" s="1330">
        <v>145527.66894</v>
      </c>
      <c r="H42" s="1330">
        <v>111488.26902000001</v>
      </c>
    </row>
    <row r="43" spans="1:8" ht="15" customHeight="1">
      <c r="A43" s="12"/>
      <c r="B43" s="2073" t="s">
        <v>1542</v>
      </c>
      <c r="C43" s="2073"/>
      <c r="D43" s="2073"/>
      <c r="E43" s="2073"/>
      <c r="F43" s="2073"/>
      <c r="G43" s="2073"/>
      <c r="H43" s="2073"/>
    </row>
    <row r="44" spans="1:8" ht="11.25" customHeight="1">
      <c r="A44" s="12"/>
      <c r="B44" s="394">
        <v>19</v>
      </c>
      <c r="C44" s="270" t="s">
        <v>1543</v>
      </c>
      <c r="D44" s="101">
        <v>847514.70629087801</v>
      </c>
      <c r="E44" s="101">
        <v>830512.84998840897</v>
      </c>
      <c r="F44" s="101">
        <v>846072.797229902</v>
      </c>
      <c r="G44" s="101">
        <v>823022.45751772204</v>
      </c>
      <c r="H44" s="101">
        <v>776080.79921500001</v>
      </c>
    </row>
    <row r="45" spans="1:8" ht="11.25" customHeight="1">
      <c r="A45" s="12"/>
      <c r="B45" s="394">
        <v>20</v>
      </c>
      <c r="C45" s="270" t="s">
        <v>1544</v>
      </c>
      <c r="D45" s="101">
        <v>-536557.22028987797</v>
      </c>
      <c r="E45" s="101">
        <v>-534033.51481440896</v>
      </c>
      <c r="F45" s="101">
        <v>-548638.25617590197</v>
      </c>
      <c r="G45" s="101">
        <v>-530829.85466872202</v>
      </c>
      <c r="H45" s="101">
        <v>-492430.04725499998</v>
      </c>
    </row>
    <row r="46" spans="1:8" ht="22.5" customHeight="1">
      <c r="A46" s="12"/>
      <c r="B46" s="160">
        <v>21</v>
      </c>
      <c r="C46" s="270" t="s">
        <v>1545</v>
      </c>
      <c r="D46" s="101">
        <v>-476.83298600000001</v>
      </c>
      <c r="E46" s="101">
        <v>-459.65637099999998</v>
      </c>
      <c r="F46" s="101">
        <v>-507.42294099999998</v>
      </c>
      <c r="G46" s="101">
        <v>-475.50268999999997</v>
      </c>
      <c r="H46" s="101">
        <v>-391.649089</v>
      </c>
    </row>
    <row r="47" spans="1:8" s="34" customFormat="1" ht="11.25" customHeight="1">
      <c r="B47" s="1328">
        <v>22</v>
      </c>
      <c r="C47" s="1329" t="s">
        <v>1546</v>
      </c>
      <c r="D47" s="1330">
        <v>310480.65301499999</v>
      </c>
      <c r="E47" s="1330">
        <v>296019.67880300002</v>
      </c>
      <c r="F47" s="1330">
        <v>296927.118113</v>
      </c>
      <c r="G47" s="1330">
        <v>291717.10015900002</v>
      </c>
      <c r="H47" s="1330">
        <v>283259.10287100001</v>
      </c>
    </row>
    <row r="48" spans="1:8" ht="15" customHeight="1">
      <c r="A48" s="12"/>
      <c r="B48" s="2073" t="s">
        <v>1547</v>
      </c>
      <c r="C48" s="2073"/>
      <c r="D48" s="2073"/>
      <c r="E48" s="2073"/>
      <c r="F48" s="2073"/>
      <c r="G48" s="2073"/>
      <c r="H48" s="2073"/>
    </row>
    <row r="49" spans="1:11" s="34" customFormat="1" ht="11.25" customHeight="1">
      <c r="B49" s="394" t="s">
        <v>564</v>
      </c>
      <c r="C49" s="192" t="s">
        <v>1548</v>
      </c>
      <c r="D49" s="265"/>
      <c r="E49" s="265"/>
      <c r="F49" s="265"/>
      <c r="G49" s="265"/>
      <c r="H49" s="265"/>
    </row>
    <row r="50" spans="1:11" s="34" customFormat="1" ht="11.25" customHeight="1">
      <c r="B50" s="394" t="s">
        <v>1549</v>
      </c>
      <c r="C50" s="192" t="s">
        <v>1550</v>
      </c>
      <c r="D50" s="265"/>
      <c r="E50" s="265"/>
      <c r="F50" s="265"/>
      <c r="G50" s="265"/>
      <c r="H50" s="265"/>
    </row>
    <row r="51" spans="1:11" s="34" customFormat="1" ht="11.25" customHeight="1">
      <c r="B51" s="394" t="s">
        <v>1551</v>
      </c>
      <c r="C51" s="192" t="s">
        <v>1552</v>
      </c>
      <c r="D51" s="265"/>
      <c r="E51" s="265"/>
      <c r="F51" s="265"/>
      <c r="G51" s="265"/>
      <c r="H51" s="265"/>
    </row>
    <row r="52" spans="1:11" s="34" customFormat="1" ht="11.25" customHeight="1">
      <c r="B52" s="394" t="s">
        <v>1553</v>
      </c>
      <c r="C52" s="270" t="s">
        <v>1554</v>
      </c>
      <c r="D52" s="265"/>
      <c r="E52" s="265"/>
      <c r="F52" s="265"/>
      <c r="G52" s="265"/>
      <c r="H52" s="265"/>
    </row>
    <row r="53" spans="1:11" s="34" customFormat="1" ht="11.25" customHeight="1">
      <c r="B53" s="394" t="s">
        <v>1555</v>
      </c>
      <c r="C53" s="270" t="s">
        <v>1556</v>
      </c>
      <c r="D53" s="265"/>
      <c r="E53" s="265"/>
      <c r="F53" s="265"/>
      <c r="G53" s="265"/>
      <c r="H53" s="265"/>
    </row>
    <row r="54" spans="1:11" s="34" customFormat="1" ht="11.25" customHeight="1">
      <c r="B54" s="394" t="s">
        <v>1557</v>
      </c>
      <c r="C54" s="270" t="s">
        <v>1558</v>
      </c>
      <c r="D54" s="265"/>
      <c r="E54" s="265"/>
      <c r="F54" s="265"/>
      <c r="G54" s="265"/>
      <c r="H54" s="265"/>
    </row>
    <row r="55" spans="1:11" s="34" customFormat="1" ht="11.25" customHeight="1">
      <c r="B55" s="394" t="s">
        <v>1559</v>
      </c>
      <c r="C55" s="270" t="s">
        <v>1560</v>
      </c>
      <c r="D55" s="265"/>
      <c r="E55" s="265"/>
      <c r="F55" s="265"/>
      <c r="G55" s="265"/>
      <c r="H55" s="265"/>
    </row>
    <row r="56" spans="1:11" s="34" customFormat="1" ht="11.25" customHeight="1">
      <c r="B56" s="394" t="s">
        <v>1561</v>
      </c>
      <c r="C56" s="270" t="s">
        <v>1562</v>
      </c>
      <c r="D56" s="265"/>
      <c r="E56" s="265"/>
      <c r="F56" s="265"/>
      <c r="G56" s="265"/>
      <c r="H56" s="265"/>
    </row>
    <row r="57" spans="1:11" s="34" customFormat="1" ht="11.25" customHeight="1">
      <c r="B57" s="394" t="s">
        <v>1563</v>
      </c>
      <c r="C57" s="270" t="s">
        <v>1564</v>
      </c>
      <c r="D57" s="265"/>
      <c r="E57" s="265"/>
      <c r="F57" s="265"/>
      <c r="G57" s="265"/>
      <c r="H57" s="265"/>
    </row>
    <row r="58" spans="1:11" s="34" customFormat="1" ht="11.25" customHeight="1">
      <c r="B58" s="394" t="s">
        <v>1565</v>
      </c>
      <c r="C58" s="270" t="s">
        <v>1566</v>
      </c>
      <c r="D58" s="265"/>
      <c r="E58" s="265"/>
      <c r="F58" s="265"/>
      <c r="G58" s="265"/>
      <c r="H58" s="265"/>
    </row>
    <row r="59" spans="1:11" s="34" customFormat="1" ht="11.25" customHeight="1">
      <c r="B59" s="1328" t="s">
        <v>1567</v>
      </c>
      <c r="C59" s="1329" t="s">
        <v>1568</v>
      </c>
      <c r="D59" s="1330"/>
      <c r="E59" s="1330"/>
      <c r="F59" s="1330"/>
      <c r="G59" s="1330"/>
      <c r="H59" s="1330"/>
    </row>
    <row r="60" spans="1:11" ht="15" customHeight="1">
      <c r="A60" s="12"/>
      <c r="B60" s="2073" t="s">
        <v>1569</v>
      </c>
      <c r="C60" s="2073"/>
      <c r="D60" s="2073"/>
      <c r="E60" s="2073"/>
      <c r="F60" s="2073"/>
      <c r="G60" s="2073"/>
      <c r="H60" s="2073"/>
    </row>
    <row r="61" spans="1:11" ht="11.25" customHeight="1">
      <c r="A61" s="12"/>
      <c r="B61" s="394">
        <v>23</v>
      </c>
      <c r="C61" s="270" t="s">
        <v>526</v>
      </c>
      <c r="D61" s="101">
        <v>220229.79809900001</v>
      </c>
      <c r="E61" s="101">
        <v>217665.19383599999</v>
      </c>
      <c r="F61" s="101">
        <v>213731.77323200001</v>
      </c>
      <c r="G61" s="101">
        <v>212597.74857600001</v>
      </c>
      <c r="H61" s="101">
        <v>208444.75820000001</v>
      </c>
    </row>
    <row r="62" spans="1:11" ht="11.25" customHeight="1">
      <c r="A62" s="12"/>
      <c r="B62" s="1331">
        <v>24</v>
      </c>
      <c r="C62" s="1332" t="s">
        <v>1570</v>
      </c>
      <c r="D62" s="1261">
        <v>3261799.7994612399</v>
      </c>
      <c r="E62" s="1261">
        <v>3432025.1205808101</v>
      </c>
      <c r="F62" s="1261">
        <v>3376807.0262829498</v>
      </c>
      <c r="G62" s="1261">
        <v>3363825.8478080002</v>
      </c>
      <c r="H62" s="1261">
        <v>3058140.000147</v>
      </c>
    </row>
    <row r="63" spans="1:11" ht="15" customHeight="1">
      <c r="A63" s="12"/>
      <c r="B63" s="2073" t="s">
        <v>171</v>
      </c>
      <c r="C63" s="2073"/>
      <c r="D63" s="2073"/>
      <c r="E63" s="2073"/>
      <c r="F63" s="2073"/>
      <c r="G63" s="2073"/>
      <c r="H63" s="2073"/>
    </row>
    <row r="64" spans="1:11" s="2" customFormat="1" ht="11.25" customHeight="1">
      <c r="B64" s="395">
        <v>25</v>
      </c>
      <c r="C64" s="396" t="s">
        <v>171</v>
      </c>
      <c r="D64" s="334">
        <v>6.75178771350026</v>
      </c>
      <c r="E64" s="334">
        <v>6.3421795059345003</v>
      </c>
      <c r="F64" s="334">
        <v>6.3294044216458296</v>
      </c>
      <c r="G64" s="334">
        <v>6.32011757429526</v>
      </c>
      <c r="H64" s="334">
        <v>6.8160632995866903</v>
      </c>
      <c r="K64" s="397"/>
    </row>
    <row r="65" spans="1:11" s="2" customFormat="1" ht="11.25" customHeight="1">
      <c r="B65" s="395">
        <v>26</v>
      </c>
      <c r="C65" s="192" t="s">
        <v>1571</v>
      </c>
      <c r="D65" s="630">
        <v>3</v>
      </c>
      <c r="E65" s="334">
        <v>3</v>
      </c>
      <c r="F65" s="334">
        <v>3</v>
      </c>
      <c r="G65" s="334">
        <v>3</v>
      </c>
      <c r="H65" s="334">
        <v>3</v>
      </c>
      <c r="I65" s="1035"/>
      <c r="K65" s="397"/>
    </row>
    <row r="66" spans="1:11" s="2" customFormat="1" ht="11.25" customHeight="1">
      <c r="B66" s="395" t="s">
        <v>1572</v>
      </c>
      <c r="C66" s="396" t="s">
        <v>613</v>
      </c>
      <c r="D66" s="334"/>
      <c r="E66" s="334"/>
      <c r="F66" s="334"/>
      <c r="G66" s="334"/>
      <c r="H66" s="334"/>
      <c r="K66" s="397"/>
    </row>
    <row r="67" spans="1:11" s="2" customFormat="1" ht="11.25" customHeight="1">
      <c r="B67" s="395" t="s">
        <v>1573</v>
      </c>
      <c r="C67" s="510" t="s">
        <v>591</v>
      </c>
      <c r="D67" s="602"/>
      <c r="E67" s="602"/>
      <c r="F67" s="602"/>
      <c r="G67" s="602"/>
      <c r="H67" s="602"/>
      <c r="K67" s="397"/>
    </row>
    <row r="68" spans="1:11" s="2" customFormat="1" ht="11.25" customHeight="1">
      <c r="B68" s="395">
        <v>27</v>
      </c>
      <c r="C68" s="396" t="s">
        <v>1574</v>
      </c>
      <c r="D68" s="334"/>
      <c r="E68" s="334"/>
      <c r="F68" s="334"/>
      <c r="G68" s="334"/>
      <c r="H68" s="334"/>
      <c r="K68" s="397"/>
    </row>
    <row r="69" spans="1:11" s="2" customFormat="1" ht="11.25" customHeight="1">
      <c r="B69" s="1273" t="s">
        <v>366</v>
      </c>
      <c r="C69" s="1333" t="s">
        <v>1575</v>
      </c>
      <c r="D69" s="1236">
        <v>3</v>
      </c>
      <c r="E69" s="1236">
        <v>3</v>
      </c>
      <c r="F69" s="1236">
        <v>3</v>
      </c>
      <c r="G69" s="1236">
        <v>3</v>
      </c>
      <c r="H69" s="1236">
        <v>3</v>
      </c>
      <c r="K69" s="397"/>
    </row>
    <row r="70" spans="1:11" ht="15" customHeight="1">
      <c r="A70" s="12"/>
      <c r="B70" s="2072" t="s">
        <v>1576</v>
      </c>
      <c r="C70" s="2072"/>
      <c r="D70" s="2072"/>
      <c r="E70" s="2072"/>
      <c r="F70" s="2072"/>
      <c r="G70" s="2072"/>
      <c r="H70" s="2072"/>
    </row>
    <row r="71" spans="1:11" s="34" customFormat="1">
      <c r="B71" s="394">
        <v>28</v>
      </c>
      <c r="C71" s="192" t="s">
        <v>1577</v>
      </c>
      <c r="D71" s="101">
        <v>196531.94443199999</v>
      </c>
      <c r="E71" s="101">
        <v>153891.877782</v>
      </c>
      <c r="F71" s="101">
        <v>156044.897489</v>
      </c>
      <c r="G71" s="101">
        <v>136968.7316</v>
      </c>
      <c r="H71" s="101">
        <v>130736.29689899999</v>
      </c>
    </row>
    <row r="72" spans="1:11" s="34" customFormat="1">
      <c r="B72" s="394">
        <v>29</v>
      </c>
      <c r="C72" s="192" t="s">
        <v>1578</v>
      </c>
      <c r="D72" s="101">
        <v>201892.715471</v>
      </c>
      <c r="E72" s="101">
        <v>170606.24559000001</v>
      </c>
      <c r="F72" s="101">
        <v>157200.81932000001</v>
      </c>
      <c r="G72" s="101">
        <v>144115.82026000001</v>
      </c>
      <c r="H72" s="101">
        <v>110437.56773</v>
      </c>
    </row>
    <row r="73" spans="1:11" s="34" customFormat="1" ht="22.5" customHeight="1">
      <c r="B73" s="160">
        <v>30</v>
      </c>
      <c r="C73" s="274" t="s">
        <v>1579</v>
      </c>
      <c r="D73" s="101">
        <v>3256439.0284222402</v>
      </c>
      <c r="E73" s="101">
        <v>3415310.7527728099</v>
      </c>
      <c r="F73" s="101">
        <v>3375651.1044519502</v>
      </c>
      <c r="G73" s="101">
        <v>3356678.7591479998</v>
      </c>
      <c r="H73" s="101">
        <v>3078438.7293159999</v>
      </c>
    </row>
    <row r="74" spans="1:11" s="34" customFormat="1" ht="22.5" customHeight="1">
      <c r="B74" s="160" t="s">
        <v>1580</v>
      </c>
      <c r="C74" s="270" t="s">
        <v>1581</v>
      </c>
      <c r="D74" s="101">
        <v>3256439.0284222402</v>
      </c>
      <c r="E74" s="101">
        <v>3415310.7527728099</v>
      </c>
      <c r="F74" s="101">
        <v>3375651.1044519502</v>
      </c>
      <c r="G74" s="101">
        <v>3356678.7591479998</v>
      </c>
      <c r="H74" s="101">
        <v>3078438.7293159999</v>
      </c>
    </row>
    <row r="75" spans="1:11" s="34" customFormat="1" ht="22.5" customHeight="1">
      <c r="B75" s="160">
        <v>31</v>
      </c>
      <c r="C75" s="270" t="s">
        <v>1582</v>
      </c>
      <c r="D75" s="334">
        <v>6.7629025502038198</v>
      </c>
      <c r="E75" s="334">
        <v>6.37321782971821</v>
      </c>
      <c r="F75" s="334">
        <f>F61/F73*100</f>
        <v>6.3315717951455825</v>
      </c>
      <c r="G75" s="334">
        <f>G61/G73*100</f>
        <v>6.333574459474403</v>
      </c>
      <c r="H75" s="630">
        <f>H61/H73*100</f>
        <v>6.7711192759816425</v>
      </c>
    </row>
    <row r="76" spans="1:11" s="34" customFormat="1" ht="22.5" customHeight="1">
      <c r="B76" s="1241" t="s">
        <v>1583</v>
      </c>
      <c r="C76" s="1332" t="s">
        <v>1584</v>
      </c>
      <c r="D76" s="1236">
        <v>6.7629025502038198</v>
      </c>
      <c r="E76" s="1236">
        <v>6.37321782971821</v>
      </c>
      <c r="F76" s="1236">
        <v>6.3315717951455825</v>
      </c>
      <c r="G76" s="1236">
        <v>6.333574459474403</v>
      </c>
      <c r="H76" s="1236">
        <v>6.7711192759816425</v>
      </c>
    </row>
    <row r="78" spans="1:11">
      <c r="D78" s="18"/>
    </row>
    <row r="82" spans="5:5">
      <c r="E82" s="1113" t="s">
        <v>1357</v>
      </c>
    </row>
  </sheetData>
  <mergeCells count="13">
    <mergeCell ref="B3:J3"/>
    <mergeCell ref="B7:H7"/>
    <mergeCell ref="B11:E11"/>
    <mergeCell ref="B15:H15"/>
    <mergeCell ref="B14:C14"/>
    <mergeCell ref="B9:H9"/>
    <mergeCell ref="B70:H70"/>
    <mergeCell ref="B48:H48"/>
    <mergeCell ref="B60:H60"/>
    <mergeCell ref="B63:H63"/>
    <mergeCell ref="B23:H23"/>
    <mergeCell ref="B35:H35"/>
    <mergeCell ref="B43:H43"/>
  </mergeCells>
  <hyperlinks>
    <hyperlink ref="B3" location="Contents!A1" display="Back to index page" xr:uid="{BA803121-6B0A-436B-9BD9-4CA5A7267184}"/>
    <hyperlink ref="B3:J3" location="CONTENTS!A1" display="Back to contents page" xr:uid="{3BB20EF2-7555-416A-95F1-7520E75922D9}"/>
    <hyperlink ref="I3" location="CONTENTS!A1" display="Back to contents page" xr:uid="{FDA2D097-B62A-4D84-9750-476D7F3D1E65}"/>
    <hyperlink ref="H3" location="CONTENTS!A1" display="Back to contents page" xr:uid="{4943F9C9-1514-4C89-8CA4-E253B06D9828}"/>
  </hyperlinks>
  <pageMargins left="0.70866141732283472" right="0.70866141732283472" top="0.74803149606299213" bottom="0.74803149606299213" header="0.31496062992125984" footer="0.31496062992125984"/>
  <pageSetup paperSize="9" scale="57" orientation="landscape" r:id="rId1"/>
  <colBreaks count="1" manualBreakCount="1">
    <brk id="8"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2BE96-1D1C-47FE-AD35-B36233CBFC9A}">
  <sheetPr codeName="Ark54"/>
  <dimension ref="A1:L75"/>
  <sheetViews>
    <sheetView showGridLines="0" showRowColHeaders="0" zoomScaleNormal="100" workbookViewId="0"/>
  </sheetViews>
  <sheetFormatPr baseColWidth="10" defaultColWidth="11.42578125" defaultRowHeight="11.25"/>
  <cols>
    <col min="1" max="1" width="2.7109375" style="19" customWidth="1"/>
    <col min="2" max="2" width="4.85546875" style="41" customWidth="1"/>
    <col min="3" max="3" width="80.140625" style="12" customWidth="1"/>
    <col min="4" max="5" width="17.28515625" style="12" customWidth="1"/>
    <col min="6" max="6" width="13.5703125" style="12" customWidth="1"/>
    <col min="7" max="7" width="145" style="12" customWidth="1"/>
    <col min="8" max="16384" width="11.42578125" style="12"/>
  </cols>
  <sheetData>
    <row r="1" spans="1:12" s="19" customFormat="1" ht="11.25" customHeight="1">
      <c r="A1" s="12"/>
      <c r="B1" s="12"/>
      <c r="C1" s="12"/>
      <c r="D1" s="17"/>
      <c r="E1" s="17"/>
      <c r="F1" s="17"/>
      <c r="G1" s="20"/>
      <c r="H1" s="20"/>
      <c r="I1" s="20"/>
    </row>
    <row r="2" spans="1:12" s="19" customFormat="1" ht="5.25" customHeight="1">
      <c r="A2" s="12"/>
      <c r="B2" s="12"/>
      <c r="C2" s="12"/>
      <c r="D2" s="17"/>
      <c r="E2" s="17"/>
      <c r="F2" s="17"/>
      <c r="G2" s="20"/>
      <c r="H2" s="20"/>
      <c r="I2" s="20"/>
    </row>
    <row r="3" spans="1:12" ht="12.75" customHeight="1">
      <c r="A3" s="11"/>
      <c r="B3" s="1909" t="s">
        <v>306</v>
      </c>
      <c r="C3" s="2075"/>
      <c r="D3" s="269"/>
      <c r="E3" s="269"/>
      <c r="F3" s="269"/>
      <c r="G3" s="269"/>
      <c r="H3" s="269"/>
      <c r="I3" s="269"/>
    </row>
    <row r="4" spans="1:12" s="19" customFormat="1" ht="5.25" customHeight="1">
      <c r="A4" s="12"/>
      <c r="B4" s="12"/>
      <c r="C4" s="12"/>
      <c r="D4" s="17"/>
      <c r="E4" s="17"/>
      <c r="F4" s="17"/>
      <c r="G4" s="20"/>
      <c r="H4" s="20"/>
      <c r="I4" s="20"/>
      <c r="K4" s="12"/>
      <c r="L4" s="12"/>
    </row>
    <row r="5" spans="1:12" s="29" customFormat="1" ht="15.75" customHeight="1">
      <c r="A5" s="13"/>
      <c r="B5" s="1191" t="s">
        <v>1585</v>
      </c>
    </row>
    <row r="6" spans="1:12" ht="11.25" customHeight="1">
      <c r="B6" s="224"/>
      <c r="C6" s="41"/>
      <c r="D6" s="41"/>
      <c r="E6" s="41"/>
      <c r="F6" s="41"/>
      <c r="G6" s="41"/>
      <c r="H6" s="41"/>
      <c r="I6" s="41"/>
    </row>
    <row r="7" spans="1:12" ht="11.25" customHeight="1">
      <c r="B7" s="2028" t="s">
        <v>1586</v>
      </c>
      <c r="C7" s="1949"/>
      <c r="D7" s="1949"/>
      <c r="E7" s="1949"/>
      <c r="F7" s="191"/>
      <c r="G7" s="41"/>
      <c r="H7" s="41"/>
      <c r="I7" s="41"/>
    </row>
    <row r="8" spans="1:12" ht="11.25" customHeight="1">
      <c r="B8" s="270"/>
      <c r="C8" s="191"/>
      <c r="D8" s="191"/>
      <c r="E8" s="191"/>
      <c r="F8" s="191"/>
      <c r="G8" s="41"/>
      <c r="H8" s="41"/>
      <c r="I8" s="41"/>
    </row>
    <row r="9" spans="1:12" ht="11.25" customHeight="1">
      <c r="A9" s="16"/>
      <c r="B9" s="2076" t="s">
        <v>310</v>
      </c>
      <c r="C9" s="2077"/>
      <c r="D9" s="1334" t="s">
        <v>662</v>
      </c>
      <c r="E9" s="1334" t="s">
        <v>1253</v>
      </c>
      <c r="F9" s="114"/>
      <c r="H9" s="224"/>
    </row>
    <row r="10" spans="1:12" ht="15" customHeight="1">
      <c r="A10" s="12"/>
      <c r="B10" s="971" t="s">
        <v>1587</v>
      </c>
      <c r="C10" s="41"/>
      <c r="D10" s="115"/>
      <c r="E10" s="115"/>
      <c r="F10" s="115"/>
    </row>
    <row r="11" spans="1:12" ht="11.25" customHeight="1">
      <c r="A11" s="12"/>
      <c r="B11" s="160" t="s">
        <v>1317</v>
      </c>
      <c r="C11" s="972" t="s">
        <v>1588</v>
      </c>
      <c r="D11" s="101">
        <v>2704372.4667543499</v>
      </c>
      <c r="E11" s="101">
        <v>2858817.15630463</v>
      </c>
      <c r="F11" s="101"/>
      <c r="G11" s="1158"/>
    </row>
    <row r="12" spans="1:12" ht="11.25" customHeight="1">
      <c r="A12" s="12"/>
      <c r="B12" s="160" t="s">
        <v>1319</v>
      </c>
      <c r="C12" s="932" t="s">
        <v>1589</v>
      </c>
      <c r="D12" s="190">
        <v>40486.520333</v>
      </c>
      <c r="E12" s="190">
        <v>48781.480932999999</v>
      </c>
      <c r="F12" s="101"/>
      <c r="G12" s="1159"/>
    </row>
    <row r="13" spans="1:12" ht="11.25" customHeight="1">
      <c r="A13" s="12"/>
      <c r="B13" s="160" t="s">
        <v>1590</v>
      </c>
      <c r="C13" s="113" t="s">
        <v>1591</v>
      </c>
      <c r="D13" s="101">
        <v>2663885.9464213499</v>
      </c>
      <c r="E13" s="101">
        <v>2810035.6753716301</v>
      </c>
      <c r="F13" s="101"/>
      <c r="G13" s="234"/>
    </row>
    <row r="14" spans="1:12" ht="11.25" customHeight="1">
      <c r="A14" s="12"/>
      <c r="B14" s="160" t="s">
        <v>1592</v>
      </c>
      <c r="C14" s="931" t="s">
        <v>683</v>
      </c>
      <c r="D14" s="190">
        <v>54009.626053567699</v>
      </c>
      <c r="E14" s="190">
        <v>46886.638557328297</v>
      </c>
      <c r="F14" s="101"/>
      <c r="G14" s="1159"/>
      <c r="H14" s="29"/>
    </row>
    <row r="15" spans="1:12" ht="11.25" customHeight="1">
      <c r="A15" s="12"/>
      <c r="B15" s="160" t="s">
        <v>1593</v>
      </c>
      <c r="C15" s="611" t="s">
        <v>1594</v>
      </c>
      <c r="D15" s="190">
        <v>621080.764198752</v>
      </c>
      <c r="E15" s="190">
        <v>748808.92582888994</v>
      </c>
      <c r="F15" s="101"/>
      <c r="G15" s="1159"/>
    </row>
    <row r="16" spans="1:12" ht="11.25" customHeight="1">
      <c r="A16" s="12"/>
      <c r="B16" s="160" t="s">
        <v>1595</v>
      </c>
      <c r="C16" s="611" t="s">
        <v>1596</v>
      </c>
      <c r="D16" s="190">
        <v>5358.8746515612702</v>
      </c>
      <c r="E16" s="190">
        <v>1984.21907045898</v>
      </c>
      <c r="F16" s="101"/>
      <c r="G16" s="1159"/>
    </row>
    <row r="17" spans="1:12" ht="11.25" customHeight="1">
      <c r="A17" s="12"/>
      <c r="B17" s="160" t="s">
        <v>1597</v>
      </c>
      <c r="C17" s="931" t="s">
        <v>677</v>
      </c>
      <c r="D17" s="190">
        <v>10220.562792042399</v>
      </c>
      <c r="E17" s="190">
        <v>13492.6632222927</v>
      </c>
      <c r="F17" s="101"/>
      <c r="G17" s="1159"/>
    </row>
    <row r="18" spans="1:12" ht="11.25" customHeight="1">
      <c r="A18" s="12"/>
      <c r="B18" s="160" t="s">
        <v>1598</v>
      </c>
      <c r="C18" s="931" t="s">
        <v>1599</v>
      </c>
      <c r="D18" s="190">
        <v>936684.07324815297</v>
      </c>
      <c r="E18" s="190">
        <v>943075.20610593003</v>
      </c>
      <c r="F18" s="101"/>
      <c r="G18" s="1159"/>
    </row>
    <row r="19" spans="1:12" ht="11.25" customHeight="1">
      <c r="A19" s="12"/>
      <c r="B19" s="160" t="s">
        <v>1600</v>
      </c>
      <c r="C19" s="931" t="s">
        <v>668</v>
      </c>
      <c r="D19" s="190">
        <v>93422.325468379204</v>
      </c>
      <c r="E19" s="190">
        <v>96376.925018983704</v>
      </c>
      <c r="F19" s="101"/>
      <c r="G19" s="1159"/>
    </row>
    <row r="20" spans="1:12" ht="11.25" customHeight="1">
      <c r="A20" s="12"/>
      <c r="B20" s="160" t="s">
        <v>1601</v>
      </c>
      <c r="C20" s="931" t="s">
        <v>678</v>
      </c>
      <c r="D20" s="190">
        <v>888243.982295405</v>
      </c>
      <c r="E20" s="190">
        <v>899794.26674727898</v>
      </c>
      <c r="F20" s="101"/>
      <c r="G20" s="1159"/>
    </row>
    <row r="21" spans="1:12" ht="11.25" customHeight="1">
      <c r="A21" s="12"/>
      <c r="B21" s="160" t="s">
        <v>1602</v>
      </c>
      <c r="C21" s="931" t="s">
        <v>681</v>
      </c>
      <c r="D21" s="190">
        <v>3617.74474421581</v>
      </c>
      <c r="E21" s="190">
        <v>3287.5233408806498</v>
      </c>
      <c r="F21" s="101"/>
      <c r="G21" s="1159"/>
    </row>
    <row r="22" spans="1:12" ht="11.25" customHeight="1">
      <c r="A22" s="12"/>
      <c r="B22" s="1241" t="s">
        <v>1603</v>
      </c>
      <c r="C22" s="1335" t="s">
        <v>1604</v>
      </c>
      <c r="D22" s="1336">
        <v>51247.992969269901</v>
      </c>
      <c r="E22" s="1336">
        <v>56329.307479584299</v>
      </c>
      <c r="F22" s="101"/>
      <c r="G22" s="1159"/>
    </row>
    <row r="23" spans="1:12" ht="11.25" customHeight="1">
      <c r="A23" s="12"/>
    </row>
    <row r="24" spans="1:12" ht="11.25" customHeight="1">
      <c r="A24" s="12"/>
      <c r="D24" s="18"/>
      <c r="E24" s="18"/>
    </row>
    <row r="25" spans="1:12">
      <c r="A25" s="12"/>
      <c r="D25" s="17"/>
      <c r="E25" s="18"/>
    </row>
    <row r="26" spans="1:12">
      <c r="A26" s="12"/>
      <c r="D26" s="18"/>
      <c r="E26" s="18"/>
    </row>
    <row r="27" spans="1:12">
      <c r="A27" s="12"/>
      <c r="E27" s="18"/>
    </row>
    <row r="28" spans="1:12">
      <c r="A28" s="12"/>
      <c r="E28" s="18"/>
    </row>
    <row r="29" spans="1:12">
      <c r="A29" s="12"/>
      <c r="E29" s="18"/>
    </row>
    <row r="30" spans="1:12" s="41" customFormat="1">
      <c r="A30" s="12"/>
      <c r="C30" s="12"/>
      <c r="D30" s="12"/>
      <c r="E30" s="18"/>
      <c r="F30" s="12"/>
      <c r="G30" s="12"/>
      <c r="H30" s="12"/>
      <c r="I30" s="12"/>
      <c r="J30" s="12"/>
      <c r="K30" s="12"/>
      <c r="L30" s="12"/>
    </row>
    <row r="31" spans="1:12" s="41" customFormat="1">
      <c r="A31" s="12"/>
      <c r="C31" s="12"/>
      <c r="D31" s="12"/>
      <c r="E31" s="18"/>
      <c r="F31" s="12"/>
      <c r="G31" s="12"/>
      <c r="H31" s="12"/>
      <c r="I31" s="12"/>
      <c r="J31" s="12"/>
      <c r="K31" s="12"/>
      <c r="L31" s="12"/>
    </row>
    <row r="32" spans="1:12" s="41" customFormat="1">
      <c r="A32" s="12"/>
      <c r="C32" s="12"/>
      <c r="D32" s="12"/>
      <c r="E32" s="18"/>
      <c r="F32" s="12"/>
      <c r="G32" s="12"/>
      <c r="H32" s="12"/>
      <c r="I32" s="12"/>
      <c r="J32" s="12"/>
      <c r="K32" s="12"/>
      <c r="L32" s="12"/>
    </row>
    <row r="33" spans="1:12" s="41" customFormat="1">
      <c r="A33" s="12"/>
      <c r="C33" s="12"/>
      <c r="D33" s="12"/>
      <c r="E33" s="18"/>
      <c r="F33" s="12"/>
      <c r="G33" s="12"/>
      <c r="H33" s="12"/>
      <c r="I33" s="12"/>
      <c r="J33" s="12"/>
      <c r="K33" s="12"/>
      <c r="L33" s="12"/>
    </row>
    <row r="34" spans="1:12" s="41" customFormat="1">
      <c r="A34" s="12"/>
      <c r="C34" s="12"/>
      <c r="D34" s="12"/>
      <c r="E34" s="18"/>
      <c r="F34" s="12"/>
      <c r="G34" s="12"/>
      <c r="H34" s="12"/>
      <c r="I34" s="12"/>
      <c r="J34" s="12"/>
      <c r="K34" s="12"/>
      <c r="L34" s="12"/>
    </row>
    <row r="35" spans="1:12" s="41" customFormat="1">
      <c r="A35" s="12"/>
      <c r="C35" s="12"/>
      <c r="D35" s="12"/>
      <c r="E35" s="18"/>
      <c r="F35" s="12"/>
      <c r="G35" s="12"/>
      <c r="H35" s="12"/>
      <c r="I35" s="12"/>
      <c r="J35" s="12"/>
      <c r="K35" s="12"/>
      <c r="L35" s="12"/>
    </row>
    <row r="36" spans="1:12" s="41" customFormat="1">
      <c r="A36" s="12"/>
      <c r="C36" s="12"/>
      <c r="D36" s="12"/>
      <c r="E36" s="18"/>
      <c r="F36" s="12"/>
      <c r="G36" s="12"/>
      <c r="H36" s="12"/>
      <c r="I36" s="12"/>
      <c r="J36" s="12"/>
      <c r="K36" s="12"/>
      <c r="L36" s="12"/>
    </row>
    <row r="37" spans="1:12" s="41" customFormat="1">
      <c r="A37" s="12"/>
      <c r="C37" s="12"/>
      <c r="D37" s="12"/>
      <c r="E37" s="18"/>
      <c r="F37" s="12"/>
      <c r="G37" s="12"/>
      <c r="H37" s="12"/>
      <c r="I37" s="12"/>
      <c r="J37" s="12"/>
      <c r="K37" s="12"/>
      <c r="L37" s="12"/>
    </row>
    <row r="38" spans="1:12" s="41" customFormat="1">
      <c r="A38" s="12"/>
      <c r="C38" s="12"/>
      <c r="D38" s="12"/>
      <c r="E38" s="18"/>
      <c r="F38" s="12"/>
      <c r="G38" s="12"/>
      <c r="H38" s="12"/>
      <c r="I38" s="12"/>
      <c r="J38" s="12"/>
      <c r="K38" s="12"/>
      <c r="L38" s="12"/>
    </row>
    <row r="39" spans="1:12" s="41" customFormat="1">
      <c r="A39" s="12"/>
      <c r="C39" s="12"/>
      <c r="D39" s="12"/>
      <c r="E39" s="18"/>
      <c r="F39" s="12"/>
      <c r="G39" s="12"/>
      <c r="H39" s="12"/>
      <c r="I39" s="12"/>
      <c r="J39" s="12"/>
      <c r="K39" s="12"/>
      <c r="L39" s="12"/>
    </row>
    <row r="40" spans="1:12" s="41" customFormat="1">
      <c r="A40" s="12"/>
      <c r="C40" s="12"/>
      <c r="D40" s="12"/>
      <c r="E40" s="18"/>
      <c r="F40" s="12"/>
      <c r="G40" s="12"/>
      <c r="H40" s="12"/>
      <c r="I40" s="12"/>
      <c r="J40" s="12"/>
      <c r="K40" s="12"/>
      <c r="L40" s="12"/>
    </row>
    <row r="41" spans="1:12" s="41" customFormat="1">
      <c r="A41" s="12"/>
      <c r="C41" s="12"/>
      <c r="D41" s="12"/>
      <c r="E41" s="18"/>
      <c r="F41" s="12"/>
      <c r="G41" s="12"/>
      <c r="H41" s="12"/>
      <c r="I41" s="12"/>
      <c r="J41" s="12"/>
      <c r="K41" s="12"/>
      <c r="L41" s="12"/>
    </row>
    <row r="42" spans="1:12" s="41" customFormat="1">
      <c r="A42" s="12"/>
      <c r="C42" s="12"/>
      <c r="D42" s="12"/>
      <c r="E42" s="18"/>
      <c r="F42" s="12"/>
      <c r="G42" s="12"/>
      <c r="H42" s="12"/>
      <c r="I42" s="12"/>
      <c r="J42" s="12"/>
      <c r="K42" s="12"/>
      <c r="L42" s="12"/>
    </row>
    <row r="43" spans="1:12" s="41" customFormat="1">
      <c r="A43" s="12"/>
      <c r="C43" s="12"/>
      <c r="D43" s="12"/>
      <c r="E43" s="12"/>
      <c r="F43" s="12"/>
      <c r="G43" s="12"/>
      <c r="H43" s="12"/>
      <c r="I43" s="12"/>
      <c r="J43" s="12"/>
      <c r="K43" s="12"/>
      <c r="L43" s="12"/>
    </row>
    <row r="44" spans="1:12" s="41" customFormat="1">
      <c r="A44" s="12"/>
      <c r="C44" s="12"/>
      <c r="D44" s="12"/>
      <c r="E44" s="12"/>
      <c r="F44" s="12"/>
      <c r="G44" s="12"/>
      <c r="H44" s="12"/>
      <c r="I44" s="12"/>
      <c r="J44" s="12"/>
      <c r="K44" s="12"/>
      <c r="L44" s="12"/>
    </row>
    <row r="45" spans="1:12" s="41" customFormat="1">
      <c r="A45" s="12"/>
      <c r="C45" s="12"/>
      <c r="D45" s="12"/>
      <c r="E45" s="12"/>
      <c r="F45" s="12"/>
      <c r="G45" s="12"/>
      <c r="H45" s="12"/>
      <c r="I45" s="12"/>
      <c r="J45" s="12"/>
      <c r="K45" s="12"/>
      <c r="L45" s="12"/>
    </row>
    <row r="46" spans="1:12" s="41" customFormat="1">
      <c r="A46" s="12"/>
      <c r="C46" s="12"/>
      <c r="D46" s="12"/>
      <c r="E46" s="12"/>
      <c r="F46" s="12"/>
      <c r="G46" s="12"/>
      <c r="H46" s="12"/>
      <c r="I46" s="12"/>
      <c r="J46" s="12"/>
      <c r="K46" s="12"/>
      <c r="L46" s="12"/>
    </row>
    <row r="47" spans="1:12" s="41" customFormat="1">
      <c r="A47" s="12"/>
      <c r="C47" s="12"/>
      <c r="D47" s="12"/>
      <c r="E47" s="12"/>
      <c r="F47" s="12"/>
      <c r="G47" s="12"/>
      <c r="H47" s="12"/>
      <c r="I47" s="12"/>
      <c r="J47" s="12"/>
      <c r="K47" s="12"/>
      <c r="L47" s="12"/>
    </row>
    <row r="54" spans="1:12" s="41" customFormat="1">
      <c r="A54" s="21"/>
      <c r="C54" s="12"/>
      <c r="D54" s="12"/>
      <c r="E54" s="12"/>
      <c r="F54" s="12"/>
      <c r="G54" s="12"/>
      <c r="H54" s="12"/>
      <c r="I54" s="12"/>
      <c r="J54" s="12"/>
      <c r="K54" s="12"/>
      <c r="L54" s="12"/>
    </row>
    <row r="55" spans="1:12" s="41" customFormat="1">
      <c r="A55" s="21"/>
      <c r="C55" s="12"/>
      <c r="D55" s="12"/>
      <c r="E55" s="12"/>
      <c r="F55" s="12"/>
      <c r="G55" s="12"/>
      <c r="H55" s="12"/>
      <c r="I55" s="12"/>
      <c r="J55" s="12"/>
      <c r="K55" s="12"/>
      <c r="L55" s="12"/>
    </row>
    <row r="56" spans="1:12" s="41" customFormat="1">
      <c r="A56" s="22"/>
      <c r="C56" s="12"/>
      <c r="D56" s="12"/>
      <c r="E56" s="12"/>
      <c r="F56" s="12"/>
      <c r="G56" s="12"/>
      <c r="H56" s="12"/>
      <c r="I56" s="12"/>
      <c r="J56" s="12"/>
      <c r="K56" s="12"/>
      <c r="L56" s="12"/>
    </row>
    <row r="57" spans="1:12" s="41" customFormat="1">
      <c r="A57" s="12"/>
      <c r="C57" s="12"/>
      <c r="D57" s="12"/>
      <c r="E57" s="12"/>
      <c r="F57" s="12"/>
      <c r="G57" s="12"/>
      <c r="H57" s="12"/>
      <c r="I57" s="12"/>
      <c r="J57" s="12"/>
      <c r="K57" s="12"/>
      <c r="L57" s="12"/>
    </row>
    <row r="58" spans="1:12" s="41" customFormat="1">
      <c r="A58" s="12"/>
      <c r="C58" s="12"/>
      <c r="D58" s="12"/>
      <c r="E58" s="12"/>
      <c r="F58" s="12"/>
      <c r="G58" s="12"/>
      <c r="H58" s="12"/>
      <c r="I58" s="12"/>
      <c r="J58" s="12"/>
      <c r="K58" s="12"/>
      <c r="L58" s="12"/>
    </row>
    <row r="59" spans="1:12" s="41" customFormat="1">
      <c r="A59" s="12"/>
      <c r="C59" s="12"/>
      <c r="D59" s="12"/>
      <c r="E59" s="12"/>
      <c r="F59" s="12"/>
      <c r="G59" s="12"/>
      <c r="H59" s="12"/>
      <c r="I59" s="12"/>
      <c r="J59" s="12"/>
      <c r="K59" s="12"/>
      <c r="L59" s="12"/>
    </row>
    <row r="60" spans="1:12" s="41" customFormat="1">
      <c r="A60" s="12"/>
      <c r="C60" s="12"/>
      <c r="D60" s="12"/>
      <c r="E60" s="12"/>
      <c r="F60" s="12"/>
      <c r="G60" s="12"/>
      <c r="H60" s="12"/>
      <c r="I60" s="12"/>
      <c r="J60" s="12"/>
      <c r="K60" s="12"/>
      <c r="L60" s="12"/>
    </row>
    <row r="61" spans="1:12" s="41" customFormat="1">
      <c r="A61" s="12"/>
      <c r="C61" s="12"/>
      <c r="D61" s="12"/>
      <c r="E61" s="12"/>
      <c r="F61" s="12"/>
      <c r="G61" s="12"/>
      <c r="H61" s="12"/>
      <c r="I61" s="12"/>
      <c r="J61" s="12"/>
      <c r="K61" s="12"/>
      <c r="L61" s="12"/>
    </row>
    <row r="62" spans="1:12" s="41" customFormat="1">
      <c r="A62" s="12"/>
      <c r="C62" s="12"/>
      <c r="D62" s="12"/>
      <c r="E62" s="12"/>
      <c r="F62" s="12"/>
      <c r="G62" s="12"/>
      <c r="H62" s="12"/>
      <c r="I62" s="12"/>
      <c r="J62" s="12"/>
      <c r="K62" s="12"/>
      <c r="L62" s="12"/>
    </row>
    <row r="63" spans="1:12" s="41" customFormat="1">
      <c r="A63" s="12"/>
      <c r="C63" s="12"/>
      <c r="D63" s="12"/>
      <c r="E63" s="12"/>
      <c r="F63" s="12"/>
      <c r="G63" s="12"/>
      <c r="H63" s="12"/>
      <c r="I63" s="12"/>
      <c r="J63" s="12"/>
      <c r="K63" s="12"/>
      <c r="L63" s="12"/>
    </row>
    <row r="64" spans="1:12" s="41" customFormat="1">
      <c r="A64" s="12"/>
      <c r="C64" s="12"/>
      <c r="D64" s="12"/>
      <c r="E64" s="12"/>
      <c r="F64" s="12"/>
      <c r="G64" s="12"/>
      <c r="H64" s="12"/>
      <c r="I64" s="12"/>
      <c r="J64" s="12"/>
      <c r="K64" s="12"/>
      <c r="L64" s="12"/>
    </row>
    <row r="65" spans="1:12" s="41" customFormat="1">
      <c r="A65" s="24"/>
      <c r="C65" s="12"/>
      <c r="D65" s="12"/>
      <c r="E65" s="12"/>
      <c r="F65" s="12"/>
      <c r="G65" s="12"/>
      <c r="H65" s="12"/>
      <c r="I65" s="12"/>
      <c r="J65" s="12"/>
      <c r="K65" s="12"/>
      <c r="L65" s="12"/>
    </row>
    <row r="66" spans="1:12" s="41" customFormat="1">
      <c r="A66" s="24"/>
      <c r="C66" s="12"/>
      <c r="D66" s="12"/>
      <c r="E66" s="12"/>
      <c r="F66" s="12"/>
      <c r="G66" s="12"/>
      <c r="H66" s="12"/>
      <c r="I66" s="12"/>
      <c r="J66" s="12"/>
      <c r="K66" s="12"/>
      <c r="L66" s="12"/>
    </row>
    <row r="67" spans="1:12" s="41" customFormat="1">
      <c r="A67" s="24"/>
      <c r="C67" s="12"/>
      <c r="D67" s="12"/>
      <c r="E67" s="12"/>
      <c r="F67" s="12"/>
      <c r="G67" s="12"/>
      <c r="H67" s="12"/>
      <c r="I67" s="12"/>
      <c r="J67" s="12"/>
      <c r="K67" s="12"/>
      <c r="L67" s="12"/>
    </row>
    <row r="68" spans="1:12" s="41" customFormat="1">
      <c r="A68" s="24"/>
      <c r="C68" s="12"/>
      <c r="D68" s="12"/>
      <c r="E68" s="12"/>
      <c r="F68" s="12"/>
      <c r="G68" s="12"/>
      <c r="H68" s="12"/>
      <c r="I68" s="12"/>
      <c r="J68" s="12"/>
      <c r="K68" s="12"/>
      <c r="L68" s="12"/>
    </row>
    <row r="69" spans="1:12" s="41" customFormat="1">
      <c r="A69" s="24"/>
      <c r="C69" s="12"/>
      <c r="D69" s="12"/>
      <c r="E69" s="12"/>
      <c r="F69" s="12"/>
      <c r="G69" s="12"/>
      <c r="H69" s="12"/>
      <c r="I69" s="12"/>
      <c r="J69" s="12"/>
      <c r="K69" s="12"/>
      <c r="L69" s="12"/>
    </row>
    <row r="70" spans="1:12" s="41" customFormat="1">
      <c r="A70" s="24"/>
      <c r="C70" s="12"/>
      <c r="D70" s="12"/>
      <c r="E70" s="12"/>
      <c r="F70" s="12"/>
      <c r="G70" s="12"/>
      <c r="H70" s="12"/>
      <c r="I70" s="12"/>
      <c r="J70" s="12"/>
      <c r="K70" s="12"/>
      <c r="L70" s="12"/>
    </row>
    <row r="71" spans="1:12" s="41" customFormat="1">
      <c r="A71" s="24"/>
      <c r="C71" s="12"/>
      <c r="D71" s="12"/>
      <c r="E71" s="12"/>
      <c r="F71" s="12"/>
      <c r="G71" s="12"/>
      <c r="H71" s="12"/>
      <c r="I71" s="12"/>
      <c r="J71" s="12"/>
      <c r="K71" s="12"/>
      <c r="L71" s="12"/>
    </row>
    <row r="72" spans="1:12" s="41" customFormat="1">
      <c r="A72" s="24"/>
      <c r="C72" s="12"/>
      <c r="D72" s="12"/>
      <c r="E72" s="12"/>
      <c r="F72" s="12"/>
      <c r="G72" s="12"/>
      <c r="H72" s="12"/>
      <c r="I72" s="12"/>
      <c r="J72" s="12"/>
      <c r="K72" s="12"/>
      <c r="L72" s="12"/>
    </row>
    <row r="73" spans="1:12" s="41" customFormat="1">
      <c r="A73" s="19"/>
      <c r="C73" s="12"/>
      <c r="D73" s="12"/>
      <c r="E73" s="12"/>
      <c r="F73" s="12"/>
      <c r="G73" s="12"/>
      <c r="H73" s="12"/>
      <c r="I73" s="12"/>
      <c r="J73" s="12"/>
      <c r="K73" s="12"/>
      <c r="L73" s="12"/>
    </row>
    <row r="74" spans="1:12" s="41" customFormat="1">
      <c r="A74" s="19"/>
      <c r="C74" s="12"/>
      <c r="D74" s="12"/>
      <c r="E74" s="12"/>
      <c r="F74" s="12"/>
      <c r="G74" s="12"/>
      <c r="H74" s="12"/>
      <c r="I74" s="12"/>
      <c r="J74" s="12"/>
      <c r="K74" s="12"/>
      <c r="L74" s="12"/>
    </row>
    <row r="75" spans="1:12" s="41" customFormat="1">
      <c r="A75" s="19"/>
      <c r="C75" s="12"/>
      <c r="D75" s="12"/>
      <c r="E75" s="12"/>
      <c r="F75" s="12"/>
      <c r="G75" s="12"/>
      <c r="H75" s="12"/>
      <c r="I75" s="12"/>
      <c r="J75" s="12"/>
      <c r="K75" s="12"/>
      <c r="L75" s="12"/>
    </row>
  </sheetData>
  <mergeCells count="3">
    <mergeCell ref="B7:E7"/>
    <mergeCell ref="B3:C3"/>
    <mergeCell ref="B9:C9"/>
  </mergeCells>
  <phoneticPr fontId="275" type="noConversion"/>
  <hyperlinks>
    <hyperlink ref="B3" location="Contents!A1" display="Back to index page" xr:uid="{E16338AB-5AE2-4083-9043-E6A8B55D925A}"/>
  </hyperlinks>
  <pageMargins left="0.70866141732283472" right="0.70866141732283472" top="0.74803149606299213" bottom="0.74803149606299213" header="0.31496062992125984" footer="0.31496062992125984"/>
  <pageSetup paperSize="9" scale="57" orientation="landscape" r:id="rId1"/>
  <colBreaks count="1" manualBreakCount="1">
    <brk id="7"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9858E-C0E1-406C-AC88-571BCFA9995D}">
  <sheetPr codeName="Sheet24">
    <tabColor rgb="FF007272"/>
  </sheetPr>
  <dimension ref="A1:Q98"/>
  <sheetViews>
    <sheetView showGridLines="0" showRowColHeaders="0" zoomScaleNormal="100" workbookViewId="0"/>
  </sheetViews>
  <sheetFormatPr baseColWidth="10" defaultColWidth="11.42578125" defaultRowHeight="11.25"/>
  <cols>
    <col min="1" max="1" width="2.7109375" style="19" customWidth="1"/>
    <col min="2" max="2" width="4.85546875" style="29" customWidth="1"/>
    <col min="3" max="3" width="94.140625" style="29" customWidth="1"/>
    <col min="4" max="7" width="15.7109375" style="29" customWidth="1"/>
    <col min="8" max="8" width="1.42578125" style="3" customWidth="1"/>
    <col min="9" max="12" width="15.7109375" style="29" customWidth="1"/>
    <col min="13" max="13" width="13" style="29" bestFit="1" customWidth="1"/>
    <col min="14" max="16384" width="11.42578125" style="29"/>
  </cols>
  <sheetData>
    <row r="1" spans="1:17" s="10" customFormat="1" ht="11.25" customHeight="1">
      <c r="A1" s="7"/>
      <c r="B1" s="7"/>
      <c r="C1" s="7"/>
      <c r="D1" s="8"/>
      <c r="E1" s="8"/>
      <c r="F1" s="8"/>
      <c r="G1" s="8"/>
      <c r="H1" s="393"/>
      <c r="I1" s="8"/>
      <c r="J1" s="8"/>
      <c r="K1" s="8"/>
      <c r="L1" s="8"/>
    </row>
    <row r="2" spans="1:17" s="10" customFormat="1" ht="5.25" customHeight="1">
      <c r="A2" s="7"/>
      <c r="B2" s="7"/>
      <c r="C2" s="7"/>
      <c r="D2" s="8"/>
      <c r="E2" s="8"/>
      <c r="F2" s="8"/>
      <c r="G2" s="8"/>
      <c r="H2" s="393"/>
      <c r="I2" s="8"/>
      <c r="J2" s="8"/>
      <c r="K2" s="8"/>
      <c r="L2" s="8"/>
    </row>
    <row r="3" spans="1:17" s="12" customFormat="1" ht="12.75" customHeight="1">
      <c r="A3" s="11"/>
      <c r="B3" s="1909" t="s">
        <v>306</v>
      </c>
      <c r="C3" s="1909"/>
      <c r="D3" s="1909"/>
      <c r="E3" s="1909"/>
      <c r="F3" s="1909"/>
      <c r="G3" s="1909"/>
      <c r="H3" s="1909"/>
      <c r="I3" s="1909"/>
      <c r="J3" s="1909"/>
      <c r="K3" s="1909"/>
      <c r="L3" s="1909"/>
    </row>
    <row r="4" spans="1:17" s="10" customFormat="1" ht="5.25" customHeight="1">
      <c r="A4" s="7"/>
      <c r="B4" s="7"/>
      <c r="C4" s="7"/>
      <c r="D4" s="8"/>
      <c r="E4" s="8"/>
      <c r="F4" s="8"/>
      <c r="G4" s="8"/>
      <c r="H4" s="393"/>
      <c r="I4" s="8"/>
      <c r="J4" s="8"/>
      <c r="K4" s="8"/>
      <c r="L4" s="8"/>
      <c r="M4" s="7"/>
      <c r="N4" s="7"/>
    </row>
    <row r="5" spans="1:17" s="6" customFormat="1" ht="15.75" customHeight="1">
      <c r="A5" s="13"/>
      <c r="B5" s="1187" t="s">
        <v>1605</v>
      </c>
      <c r="E5" s="3"/>
      <c r="H5"/>
    </row>
    <row r="6" spans="1:17" s="6" customFormat="1" ht="11.25" customHeight="1">
      <c r="A6" s="13"/>
      <c r="B6" s="14"/>
      <c r="H6"/>
    </row>
    <row r="7" spans="1:17" customFormat="1" ht="11.25" customHeight="1">
      <c r="A7" s="392"/>
      <c r="B7" s="1954" t="s">
        <v>2701</v>
      </c>
      <c r="C7" s="1954"/>
      <c r="D7" s="1954"/>
      <c r="E7" s="1954"/>
      <c r="F7" s="1954"/>
      <c r="G7" s="1954"/>
      <c r="H7" s="2026"/>
      <c r="I7" s="2026"/>
      <c r="J7" s="2026"/>
      <c r="K7" s="2026"/>
      <c r="L7" s="2026"/>
    </row>
    <row r="8" spans="1:17" customFormat="1" ht="11.25" customHeight="1">
      <c r="A8" s="392"/>
      <c r="B8" s="154"/>
      <c r="C8" s="154"/>
      <c r="D8" s="154"/>
      <c r="E8" s="154"/>
      <c r="F8" s="154"/>
      <c r="G8" s="154"/>
      <c r="H8" s="328"/>
      <c r="I8" s="328"/>
      <c r="J8" s="328"/>
      <c r="K8" s="328"/>
      <c r="L8" s="328"/>
    </row>
    <row r="9" spans="1:17" customFormat="1" ht="11.25" customHeight="1">
      <c r="A9" s="392"/>
      <c r="B9" s="154"/>
      <c r="C9" s="154"/>
      <c r="D9" s="154"/>
      <c r="E9" s="154"/>
      <c r="F9" s="154"/>
      <c r="G9" s="154"/>
      <c r="H9" s="328"/>
      <c r="I9" s="328"/>
      <c r="J9" s="328"/>
      <c r="K9" s="328"/>
      <c r="L9" s="328"/>
    </row>
    <row r="10" spans="1:17" s="423" customFormat="1" ht="11.25" customHeight="1">
      <c r="A10" s="316"/>
      <c r="D10" s="1496" t="s">
        <v>575</v>
      </c>
      <c r="E10" s="1496" t="s">
        <v>1606</v>
      </c>
      <c r="F10" s="1496" t="s">
        <v>1607</v>
      </c>
      <c r="G10" s="1496" t="s">
        <v>1165</v>
      </c>
      <c r="H10" s="1497"/>
      <c r="I10" s="1502" t="s">
        <v>1608</v>
      </c>
      <c r="J10" s="1502" t="s">
        <v>1609</v>
      </c>
      <c r="K10" s="1502" t="s">
        <v>1610</v>
      </c>
      <c r="L10" s="1502" t="s">
        <v>1611</v>
      </c>
      <c r="M10" s="1114"/>
      <c r="N10" s="1114"/>
      <c r="O10" s="376"/>
      <c r="P10" s="376"/>
      <c r="Q10" s="376"/>
    </row>
    <row r="11" spans="1:17" ht="11.25" customHeight="1">
      <c r="A11" s="16"/>
      <c r="B11" s="391"/>
      <c r="C11" s="391"/>
      <c r="D11" s="2018" t="s">
        <v>1612</v>
      </c>
      <c r="E11" s="2018"/>
      <c r="F11" s="2018"/>
      <c r="G11" s="2018"/>
      <c r="H11" s="77"/>
      <c r="I11" s="2018" t="s">
        <v>1613</v>
      </c>
      <c r="J11" s="2018"/>
      <c r="K11" s="2018"/>
      <c r="L11" s="2018"/>
      <c r="M11"/>
      <c r="N11"/>
      <c r="O11" s="3"/>
      <c r="P11" s="3"/>
      <c r="Q11" s="3"/>
    </row>
    <row r="12" spans="1:17" s="169" customFormat="1" ht="11.25" customHeight="1">
      <c r="A12" s="1"/>
      <c r="B12" s="2079" t="s">
        <v>310</v>
      </c>
      <c r="C12" s="2079"/>
      <c r="D12" s="1177" t="s">
        <v>2678</v>
      </c>
      <c r="E12" s="1178" t="s">
        <v>662</v>
      </c>
      <c r="F12" s="1177" t="s">
        <v>1491</v>
      </c>
      <c r="G12" s="1177" t="s">
        <v>1253</v>
      </c>
      <c r="H12" s="242"/>
      <c r="I12" s="1177" t="s">
        <v>2678</v>
      </c>
      <c r="J12" s="1089" t="s">
        <v>662</v>
      </c>
      <c r="K12" s="1177" t="s">
        <v>1491</v>
      </c>
      <c r="L12" s="1177" t="s">
        <v>1253</v>
      </c>
      <c r="M12" s="1114"/>
      <c r="N12" s="1114"/>
    </row>
    <row r="13" spans="1:17" s="3" customFormat="1" ht="11.25" customHeight="1">
      <c r="A13" s="2"/>
      <c r="B13" s="354"/>
      <c r="C13" s="264" t="s">
        <v>1614</v>
      </c>
      <c r="D13" s="907">
        <v>12</v>
      </c>
      <c r="E13" s="907">
        <v>12</v>
      </c>
      <c r="F13" s="907">
        <v>12</v>
      </c>
      <c r="G13" s="907">
        <v>12</v>
      </c>
      <c r="H13" s="908"/>
      <c r="I13" s="907">
        <v>12</v>
      </c>
      <c r="J13" s="907">
        <v>12</v>
      </c>
      <c r="K13" s="907">
        <v>12</v>
      </c>
      <c r="L13" s="907">
        <v>12</v>
      </c>
      <c r="M13"/>
      <c r="N13"/>
    </row>
    <row r="14" spans="1:17" s="3" customFormat="1" ht="15" customHeight="1">
      <c r="A14" s="2"/>
      <c r="B14" s="2078" t="s">
        <v>1615</v>
      </c>
      <c r="C14" s="2078"/>
      <c r="D14" s="285"/>
      <c r="E14" s="285"/>
      <c r="F14" s="285"/>
      <c r="G14" s="285"/>
      <c r="H14" s="285"/>
      <c r="I14" s="285"/>
      <c r="J14" s="285"/>
      <c r="K14" s="285"/>
      <c r="L14" s="285"/>
    </row>
    <row r="15" spans="1:17" s="3" customFormat="1">
      <c r="A15" s="2"/>
      <c r="B15" s="1337">
        <v>1</v>
      </c>
      <c r="C15" s="264" t="s">
        <v>1616</v>
      </c>
      <c r="D15" s="1338"/>
      <c r="E15" s="1338"/>
      <c r="F15" s="1338"/>
      <c r="G15" s="1338"/>
      <c r="H15" s="77"/>
      <c r="I15" s="1259">
        <v>984599.59263166599</v>
      </c>
      <c r="J15" s="1259">
        <v>915351.49959999998</v>
      </c>
      <c r="K15" s="1259">
        <v>878030.96530000004</v>
      </c>
      <c r="L15" s="1259">
        <v>838332.00190000003</v>
      </c>
      <c r="M15" s="389"/>
    </row>
    <row r="16" spans="1:17" s="3" customFormat="1" ht="15" customHeight="1">
      <c r="A16" s="2"/>
      <c r="B16" s="2078" t="s">
        <v>1617</v>
      </c>
      <c r="C16" s="2078"/>
      <c r="D16" s="285"/>
      <c r="E16" s="285"/>
      <c r="F16" s="285"/>
      <c r="G16" s="285"/>
      <c r="H16" s="386"/>
      <c r="I16" s="285"/>
      <c r="J16" s="285"/>
      <c r="K16" s="285"/>
      <c r="L16" s="285"/>
    </row>
    <row r="17" spans="1:13" s="3" customFormat="1">
      <c r="A17" s="395"/>
      <c r="B17" s="358">
        <v>2</v>
      </c>
      <c r="C17" s="264" t="s">
        <v>1618</v>
      </c>
      <c r="D17" s="387">
        <v>555352.30308624904</v>
      </c>
      <c r="E17" s="387">
        <v>558386.24210000003</v>
      </c>
      <c r="F17" s="387">
        <v>560486.60140000004</v>
      </c>
      <c r="G17" s="387">
        <v>561295.46259999997</v>
      </c>
      <c r="H17" s="77"/>
      <c r="I17" s="387">
        <v>36787.481126781095</v>
      </c>
      <c r="J17" s="387">
        <v>36543.812839999999</v>
      </c>
      <c r="K17" s="387">
        <v>35789.254480000003</v>
      </c>
      <c r="L17" s="387">
        <v>35555.637929999997</v>
      </c>
    </row>
    <row r="18" spans="1:13">
      <c r="A18" s="32"/>
      <c r="B18" s="157">
        <v>3</v>
      </c>
      <c r="C18" s="365" t="s">
        <v>1619</v>
      </c>
      <c r="D18" s="58">
        <v>424931.12749354303</v>
      </c>
      <c r="E18" s="58">
        <v>429781.24459999998</v>
      </c>
      <c r="F18" s="58">
        <v>433029.7194</v>
      </c>
      <c r="G18" s="58">
        <v>435805.69160000002</v>
      </c>
      <c r="H18" s="77"/>
      <c r="I18" s="58">
        <v>21246.556374935502</v>
      </c>
      <c r="J18" s="58">
        <v>21489.06223</v>
      </c>
      <c r="K18" s="58">
        <v>21651.485970000002</v>
      </c>
      <c r="L18" s="58">
        <v>21790.28458</v>
      </c>
    </row>
    <row r="19" spans="1:13">
      <c r="A19" s="32"/>
      <c r="B19" s="157">
        <v>4</v>
      </c>
      <c r="C19" s="365" t="s">
        <v>1620</v>
      </c>
      <c r="D19" s="58">
        <v>79445.155356957795</v>
      </c>
      <c r="E19" s="58">
        <v>81088.755780000007</v>
      </c>
      <c r="F19" s="58">
        <v>83807.788759999996</v>
      </c>
      <c r="G19" s="58">
        <v>86764.17452</v>
      </c>
      <c r="H19" s="387"/>
      <c r="I19" s="387">
        <v>10591.808048470601</v>
      </c>
      <c r="J19" s="387">
        <v>10842.5398</v>
      </c>
      <c r="K19" s="387">
        <v>11276.8398</v>
      </c>
      <c r="L19" s="387">
        <v>11736.251609999999</v>
      </c>
    </row>
    <row r="20" spans="1:13" s="3" customFormat="1">
      <c r="A20" s="395"/>
      <c r="B20" s="358">
        <v>5</v>
      </c>
      <c r="C20" s="264" t="s">
        <v>1621</v>
      </c>
      <c r="D20" s="387">
        <v>1109340.5279578601</v>
      </c>
      <c r="E20" s="387">
        <v>1080777.2720000001</v>
      </c>
      <c r="F20" s="387">
        <v>1075922.52</v>
      </c>
      <c r="G20" s="387">
        <v>1071115.602</v>
      </c>
      <c r="H20" s="387"/>
      <c r="I20" s="58">
        <v>607668.83724403603</v>
      </c>
      <c r="J20" s="58">
        <v>581030.03729999997</v>
      </c>
      <c r="K20" s="58">
        <v>566679.12569999998</v>
      </c>
      <c r="L20" s="58">
        <v>535340.35219999996</v>
      </c>
    </row>
    <row r="21" spans="1:13" ht="11.25" customHeight="1">
      <c r="A21" s="32"/>
      <c r="B21" s="157">
        <v>6</v>
      </c>
      <c r="C21" s="365" t="s">
        <v>1622</v>
      </c>
      <c r="D21" s="58">
        <v>335076.86604499101</v>
      </c>
      <c r="E21" s="58">
        <v>302527.02710000001</v>
      </c>
      <c r="F21" s="58">
        <v>346845.04090000002</v>
      </c>
      <c r="G21" s="58">
        <v>434905.31479999999</v>
      </c>
      <c r="H21" s="387"/>
      <c r="I21" s="58">
        <v>79200.652734445292</v>
      </c>
      <c r="J21" s="58">
        <v>71444.790940000006</v>
      </c>
      <c r="K21" s="58">
        <v>81516.289139999993</v>
      </c>
      <c r="L21" s="58">
        <v>101726.47840000001</v>
      </c>
    </row>
    <row r="22" spans="1:13">
      <c r="A22" s="32"/>
      <c r="B22" s="157">
        <v>7</v>
      </c>
      <c r="C22" s="365" t="s">
        <v>1623</v>
      </c>
      <c r="D22" s="58">
        <v>694685.93180136208</v>
      </c>
      <c r="E22" s="58">
        <v>690850.34450000001</v>
      </c>
      <c r="F22" s="58">
        <v>645535.71120000002</v>
      </c>
      <c r="G22" s="58">
        <v>544856.75360000005</v>
      </c>
      <c r="H22" s="387"/>
      <c r="I22" s="58">
        <v>448890.45439808699</v>
      </c>
      <c r="J22" s="58">
        <v>422185.3456</v>
      </c>
      <c r="K22" s="58">
        <v>401621.06819999998</v>
      </c>
      <c r="L22" s="58">
        <v>342260.34029999998</v>
      </c>
    </row>
    <row r="23" spans="1:13">
      <c r="A23" s="32"/>
      <c r="B23" s="157">
        <v>8</v>
      </c>
      <c r="C23" s="365" t="s">
        <v>1624</v>
      </c>
      <c r="D23" s="58">
        <v>79577.730111504396</v>
      </c>
      <c r="E23" s="58">
        <v>87399.900819999995</v>
      </c>
      <c r="F23" s="58">
        <v>83541.768400000001</v>
      </c>
      <c r="G23" s="58">
        <v>91353.533450000003</v>
      </c>
      <c r="H23" s="387"/>
      <c r="I23" s="387">
        <v>79577.730111504396</v>
      </c>
      <c r="J23" s="387">
        <v>87399.900819999995</v>
      </c>
      <c r="K23" s="387">
        <v>83541.768400000001</v>
      </c>
      <c r="L23" s="387">
        <v>91353.533450000003</v>
      </c>
    </row>
    <row r="24" spans="1:13">
      <c r="A24" s="32"/>
      <c r="B24" s="157">
        <v>9</v>
      </c>
      <c r="C24" s="365" t="s">
        <v>1625</v>
      </c>
      <c r="D24" s="388"/>
      <c r="E24" s="388"/>
      <c r="F24" s="388"/>
      <c r="G24" s="388"/>
      <c r="H24" s="387"/>
      <c r="I24" s="387">
        <v>4793.0039169143893</v>
      </c>
      <c r="J24" s="387">
        <v>3687.1762840000001</v>
      </c>
      <c r="K24" s="387">
        <v>2945.3903599999999</v>
      </c>
      <c r="L24" s="387">
        <v>2140.4108639999999</v>
      </c>
    </row>
    <row r="25" spans="1:13">
      <c r="A25" s="32"/>
      <c r="B25" s="157">
        <v>10</v>
      </c>
      <c r="C25" s="365" t="s">
        <v>1626</v>
      </c>
      <c r="D25" s="58">
        <v>585810.27135111403</v>
      </c>
      <c r="E25" s="58">
        <v>582065.11970000004</v>
      </c>
      <c r="F25" s="58">
        <v>576663.8138</v>
      </c>
      <c r="G25" s="58">
        <v>571332.37309999997</v>
      </c>
      <c r="H25" s="387"/>
      <c r="I25" s="58">
        <v>106213.850128119</v>
      </c>
      <c r="J25" s="58">
        <v>108222.22</v>
      </c>
      <c r="K25" s="58">
        <v>109047.87239999999</v>
      </c>
      <c r="L25" s="58">
        <v>108699.6084</v>
      </c>
    </row>
    <row r="26" spans="1:13">
      <c r="A26" s="32"/>
      <c r="B26" s="157">
        <v>11</v>
      </c>
      <c r="C26" s="365" t="s">
        <v>1627</v>
      </c>
      <c r="D26" s="58">
        <v>44285.529273869906</v>
      </c>
      <c r="E26" s="58">
        <v>45156.181069999999</v>
      </c>
      <c r="F26" s="58">
        <v>44837.719989999998</v>
      </c>
      <c r="G26" s="58">
        <v>44912.346519999999</v>
      </c>
      <c r="H26" s="387"/>
      <c r="I26" s="58">
        <v>44285.529273869906</v>
      </c>
      <c r="J26" s="58">
        <v>45156.181069999999</v>
      </c>
      <c r="K26" s="58">
        <v>44837.719989999998</v>
      </c>
      <c r="L26" s="58">
        <v>44912.346519999999</v>
      </c>
    </row>
    <row r="27" spans="1:13">
      <c r="A27" s="32"/>
      <c r="B27" s="157">
        <v>12</v>
      </c>
      <c r="C27" s="365" t="s">
        <v>1628</v>
      </c>
      <c r="D27" s="58">
        <v>4199.74669808614</v>
      </c>
      <c r="E27" s="58">
        <v>6116.0970010000001</v>
      </c>
      <c r="F27" s="58">
        <v>7321.8983820000003</v>
      </c>
      <c r="G27" s="58">
        <v>7292.70856</v>
      </c>
      <c r="H27" s="387"/>
      <c r="I27" s="58">
        <v>4199.74669808614</v>
      </c>
      <c r="J27" s="58">
        <v>6116.0970010000001</v>
      </c>
      <c r="K27" s="58">
        <v>7321.8983820000003</v>
      </c>
      <c r="L27" s="58">
        <v>7292.70856</v>
      </c>
      <c r="M27" s="72"/>
    </row>
    <row r="28" spans="1:13">
      <c r="A28" s="32"/>
      <c r="B28" s="157">
        <v>13</v>
      </c>
      <c r="C28" s="365" t="s">
        <v>1629</v>
      </c>
      <c r="D28" s="58">
        <v>537324.99537915806</v>
      </c>
      <c r="E28" s="58">
        <v>530792.84160000004</v>
      </c>
      <c r="F28" s="58">
        <v>524504.19550000003</v>
      </c>
      <c r="G28" s="58">
        <v>519127.31800000003</v>
      </c>
      <c r="H28" s="387"/>
      <c r="I28" s="58">
        <v>57728.574156162904</v>
      </c>
      <c r="J28" s="58">
        <v>56949.941939999997</v>
      </c>
      <c r="K28" s="58">
        <v>56888.25402</v>
      </c>
      <c r="L28" s="58">
        <v>56494.5533</v>
      </c>
    </row>
    <row r="29" spans="1:13">
      <c r="A29" s="32"/>
      <c r="B29" s="157">
        <v>14</v>
      </c>
      <c r="C29" s="273" t="s">
        <v>1630</v>
      </c>
      <c r="D29" s="58">
        <v>27100.234760067102</v>
      </c>
      <c r="E29" s="58">
        <v>18798.842860000001</v>
      </c>
      <c r="F29" s="58">
        <v>11304.62815</v>
      </c>
      <c r="G29" s="58">
        <v>4321.9913459999998</v>
      </c>
      <c r="H29" s="387"/>
      <c r="I29" s="58">
        <v>27003.792914852198</v>
      </c>
      <c r="J29" s="58">
        <v>18699.072489999999</v>
      </c>
      <c r="K29" s="58">
        <v>11207.347809999999</v>
      </c>
      <c r="L29" s="58">
        <v>4226.7568510000001</v>
      </c>
    </row>
    <row r="30" spans="1:13">
      <c r="A30" s="32"/>
      <c r="B30" s="157">
        <v>15</v>
      </c>
      <c r="C30" s="273" t="s">
        <v>1631</v>
      </c>
      <c r="D30" s="58">
        <v>282111.69147362199</v>
      </c>
      <c r="E30" s="58">
        <v>282237.69270000001</v>
      </c>
      <c r="F30" s="58">
        <v>275373.46240000002</v>
      </c>
      <c r="G30" s="58">
        <v>278766.7156</v>
      </c>
      <c r="H30" s="387"/>
      <c r="I30" s="58">
        <v>20650.827885536997</v>
      </c>
      <c r="J30" s="58">
        <v>20723.935570000001</v>
      </c>
      <c r="K30" s="58">
        <v>20242.633300000001</v>
      </c>
      <c r="L30" s="58">
        <v>20627.425179999998</v>
      </c>
    </row>
    <row r="31" spans="1:13">
      <c r="A31" s="32"/>
      <c r="B31" s="909">
        <v>16</v>
      </c>
      <c r="C31" s="666" t="s">
        <v>1632</v>
      </c>
      <c r="D31" s="910"/>
      <c r="E31" s="910"/>
      <c r="F31" s="910"/>
      <c r="G31" s="910"/>
      <c r="H31" s="662"/>
      <c r="I31" s="667">
        <v>803117.79321624001</v>
      </c>
      <c r="J31" s="667">
        <v>768906.25450000004</v>
      </c>
      <c r="K31" s="667">
        <v>745911.62410000002</v>
      </c>
      <c r="L31" s="667">
        <v>706590.19140000001</v>
      </c>
    </row>
    <row r="32" spans="1:13" s="3" customFormat="1" ht="15" customHeight="1">
      <c r="A32" s="2"/>
      <c r="B32" s="2078" t="s">
        <v>1633</v>
      </c>
      <c r="C32" s="2078"/>
      <c r="D32" s="285"/>
      <c r="E32" s="285"/>
      <c r="F32" s="285"/>
      <c r="G32" s="285"/>
      <c r="H32" s="285"/>
      <c r="I32" s="285"/>
      <c r="J32" s="285"/>
      <c r="K32" s="285"/>
      <c r="L32" s="285"/>
    </row>
    <row r="33" spans="1:13">
      <c r="A33" s="12"/>
      <c r="B33" s="157">
        <v>17</v>
      </c>
      <c r="C33" s="273" t="s">
        <v>1634</v>
      </c>
      <c r="D33" s="58">
        <v>124674.848525352</v>
      </c>
      <c r="E33" s="58">
        <v>100323.504</v>
      </c>
      <c r="F33" s="58">
        <v>70529.222569999998</v>
      </c>
      <c r="G33" s="58">
        <v>64520.457549999999</v>
      </c>
      <c r="H33" s="387"/>
      <c r="I33" s="58">
        <v>7409.4411031456102</v>
      </c>
      <c r="J33" s="58">
        <v>7467.4241869999996</v>
      </c>
      <c r="K33" s="58">
        <v>6572.0511569999999</v>
      </c>
      <c r="L33" s="58">
        <v>5683.0878130000001</v>
      </c>
      <c r="M33" s="72"/>
    </row>
    <row r="34" spans="1:13">
      <c r="A34" s="12"/>
      <c r="B34" s="157">
        <v>18</v>
      </c>
      <c r="C34" s="273" t="s">
        <v>1635</v>
      </c>
      <c r="D34" s="58">
        <v>41725.8031292222</v>
      </c>
      <c r="E34" s="58">
        <v>41778.403769999997</v>
      </c>
      <c r="F34" s="58">
        <v>44926.130770000003</v>
      </c>
      <c r="G34" s="58">
        <v>46909.551939999998</v>
      </c>
      <c r="H34" s="387"/>
      <c r="I34" s="58">
        <v>25084.645670903399</v>
      </c>
      <c r="J34" s="58">
        <v>22931.165410000001</v>
      </c>
      <c r="K34" s="58">
        <v>24463.76714</v>
      </c>
      <c r="L34" s="58">
        <v>24771.610290000001</v>
      </c>
    </row>
    <row r="35" spans="1:13">
      <c r="A35" s="12"/>
      <c r="B35" s="157">
        <v>19</v>
      </c>
      <c r="C35" s="273" t="s">
        <v>1636</v>
      </c>
      <c r="D35" s="58">
        <v>31588.272009491502</v>
      </c>
      <c r="E35" s="58">
        <v>23571.597450000001</v>
      </c>
      <c r="F35" s="58">
        <v>21227.900900000001</v>
      </c>
      <c r="G35" s="58">
        <v>20022.18146</v>
      </c>
      <c r="H35" s="387"/>
      <c r="I35" s="58">
        <v>31588.272009491502</v>
      </c>
      <c r="J35" s="58">
        <v>23571.597450000001</v>
      </c>
      <c r="K35" s="58">
        <v>21227.900900000001</v>
      </c>
      <c r="L35" s="58">
        <v>20022.18146</v>
      </c>
    </row>
    <row r="36" spans="1:13" ht="22.5" customHeight="1">
      <c r="A36" s="12"/>
      <c r="B36" s="157" t="s">
        <v>560</v>
      </c>
      <c r="C36" s="273" t="s">
        <v>1637</v>
      </c>
      <c r="D36" s="58"/>
      <c r="E36" s="58"/>
      <c r="F36" s="58"/>
      <c r="G36" s="58"/>
      <c r="H36" s="387"/>
      <c r="I36" s="58"/>
      <c r="J36" s="58"/>
      <c r="K36" s="58"/>
      <c r="L36" s="58"/>
    </row>
    <row r="37" spans="1:13">
      <c r="A37" s="12"/>
      <c r="B37" s="157" t="s">
        <v>1638</v>
      </c>
      <c r="C37" s="273" t="s">
        <v>1639</v>
      </c>
      <c r="D37" s="58"/>
      <c r="E37" s="58"/>
      <c r="F37" s="58"/>
      <c r="G37" s="58"/>
      <c r="H37" s="387"/>
      <c r="I37" s="58"/>
      <c r="J37" s="58"/>
      <c r="K37" s="58"/>
      <c r="L37" s="58"/>
    </row>
    <row r="38" spans="1:13">
      <c r="A38" s="12"/>
      <c r="B38" s="909">
        <v>20</v>
      </c>
      <c r="C38" s="666" t="s">
        <v>1640</v>
      </c>
      <c r="D38" s="667">
        <v>197988.92366406601</v>
      </c>
      <c r="E38" s="667">
        <v>165673.50520000001</v>
      </c>
      <c r="F38" s="667">
        <v>136683.2542</v>
      </c>
      <c r="G38" s="667">
        <v>131452.19089999999</v>
      </c>
      <c r="H38" s="662"/>
      <c r="I38" s="667">
        <v>64082.358783540498</v>
      </c>
      <c r="J38" s="667">
        <v>53970.18705</v>
      </c>
      <c r="K38" s="667">
        <v>52263.7192</v>
      </c>
      <c r="L38" s="667">
        <v>50476.879560000001</v>
      </c>
    </row>
    <row r="39" spans="1:13">
      <c r="A39" s="12"/>
      <c r="B39" s="507" t="s">
        <v>349</v>
      </c>
      <c r="C39" s="450" t="s">
        <v>1641</v>
      </c>
      <c r="D39" s="447"/>
      <c r="E39" s="447"/>
      <c r="F39" s="973"/>
      <c r="G39" s="973"/>
      <c r="H39" s="387"/>
      <c r="I39" s="973"/>
      <c r="J39" s="973"/>
      <c r="K39" s="973"/>
      <c r="L39" s="447"/>
    </row>
    <row r="40" spans="1:13">
      <c r="A40" s="12"/>
      <c r="B40" s="157" t="s">
        <v>351</v>
      </c>
      <c r="C40" s="273" t="s">
        <v>1642</v>
      </c>
      <c r="D40" s="449"/>
      <c r="E40" s="449"/>
      <c r="F40" s="58"/>
      <c r="G40" s="58"/>
      <c r="H40" s="387"/>
      <c r="I40" s="58"/>
      <c r="J40" s="58"/>
      <c r="K40" s="58"/>
      <c r="L40" s="449"/>
    </row>
    <row r="41" spans="1:13">
      <c r="A41" s="12"/>
      <c r="B41" s="157" t="s">
        <v>353</v>
      </c>
      <c r="C41" s="273" t="s">
        <v>1643</v>
      </c>
      <c r="D41" s="449"/>
      <c r="E41" s="449"/>
      <c r="F41" s="58">
        <v>136683.2542</v>
      </c>
      <c r="G41" s="58">
        <v>131452.19089999999</v>
      </c>
      <c r="H41" s="387"/>
      <c r="I41" s="58"/>
      <c r="J41" s="58"/>
      <c r="K41" s="58">
        <v>52263.7192</v>
      </c>
      <c r="L41" s="449">
        <v>50476.879560000001</v>
      </c>
    </row>
    <row r="42" spans="1:13" s="3" customFormat="1" ht="15" customHeight="1">
      <c r="A42" s="2"/>
      <c r="B42" s="2078" t="s">
        <v>1644</v>
      </c>
      <c r="C42" s="2078"/>
      <c r="D42" s="386">
        <v>0</v>
      </c>
      <c r="E42" s="386"/>
      <c r="F42" s="386"/>
      <c r="G42" s="386"/>
      <c r="H42" s="386"/>
      <c r="I42" s="386"/>
      <c r="J42" s="386">
        <v>0</v>
      </c>
      <c r="K42" s="386">
        <v>0</v>
      </c>
      <c r="L42" s="386"/>
    </row>
    <row r="43" spans="1:13">
      <c r="A43" s="12"/>
      <c r="B43" s="157">
        <v>21</v>
      </c>
      <c r="C43" s="273" t="s">
        <v>1645</v>
      </c>
      <c r="D43" s="156"/>
      <c r="E43" s="156"/>
      <c r="F43" s="156"/>
      <c r="G43" s="156"/>
      <c r="H43" s="385"/>
      <c r="I43" s="58">
        <v>984599.59263166599</v>
      </c>
      <c r="J43" s="58">
        <v>915351.49959999998</v>
      </c>
      <c r="K43" s="58">
        <v>878030.96530000004</v>
      </c>
      <c r="L43" s="58">
        <v>838332.00190000003</v>
      </c>
    </row>
    <row r="44" spans="1:13">
      <c r="A44" s="12"/>
      <c r="B44" s="157">
        <v>22</v>
      </c>
      <c r="C44" s="273" t="s">
        <v>1646</v>
      </c>
      <c r="D44" s="156"/>
      <c r="E44" s="156"/>
      <c r="F44" s="156"/>
      <c r="G44" s="156"/>
      <c r="H44" s="385"/>
      <c r="I44" s="58">
        <v>739035.434432699</v>
      </c>
      <c r="J44" s="58">
        <v>714936.0675</v>
      </c>
      <c r="K44" s="58">
        <v>693647.90489999996</v>
      </c>
      <c r="L44" s="58">
        <v>656113.31180000002</v>
      </c>
    </row>
    <row r="45" spans="1:13">
      <c r="A45" s="12"/>
      <c r="B45" s="1339">
        <v>23</v>
      </c>
      <c r="C45" s="1340" t="s">
        <v>1647</v>
      </c>
      <c r="D45" s="1341"/>
      <c r="E45" s="1341"/>
      <c r="F45" s="1341"/>
      <c r="G45" s="1341"/>
      <c r="H45" s="1342"/>
      <c r="I45" s="1343">
        <v>133.45750000000001</v>
      </c>
      <c r="J45" s="1343">
        <v>128.72</v>
      </c>
      <c r="K45" s="1343">
        <v>127.02166666666702</v>
      </c>
      <c r="L45" s="1343">
        <v>129.04666666666699</v>
      </c>
      <c r="M45" s="40"/>
    </row>
    <row r="46" spans="1:13">
      <c r="A46" s="12"/>
    </row>
    <row r="47" spans="1:13">
      <c r="A47" s="12"/>
      <c r="G47" s="384"/>
    </row>
    <row r="48" spans="1:13">
      <c r="A48" s="12"/>
      <c r="C48" s="55"/>
      <c r="G48" s="384"/>
    </row>
    <row r="49" spans="1:8">
      <c r="A49" s="12"/>
      <c r="G49" s="384"/>
    </row>
    <row r="50" spans="1:8">
      <c r="A50" s="12"/>
      <c r="D50" s="277"/>
      <c r="E50" s="277"/>
      <c r="F50" s="277"/>
      <c r="G50" s="383"/>
      <c r="H50" s="382"/>
    </row>
    <row r="51" spans="1:8">
      <c r="A51" s="12"/>
      <c r="C51" s="277"/>
      <c r="D51" s="277"/>
      <c r="E51" s="277"/>
      <c r="F51" s="277"/>
      <c r="G51" s="383"/>
      <c r="H51" s="382"/>
    </row>
    <row r="52" spans="1:8">
      <c r="A52" s="12"/>
    </row>
    <row r="53" spans="1:8">
      <c r="A53" s="12"/>
    </row>
    <row r="54" spans="1:8">
      <c r="A54" s="12"/>
    </row>
    <row r="55" spans="1:8">
      <c r="A55" s="12"/>
    </row>
    <row r="56" spans="1:8">
      <c r="A56" s="12"/>
    </row>
    <row r="57" spans="1:8">
      <c r="A57" s="12"/>
    </row>
    <row r="58" spans="1:8">
      <c r="A58" s="12"/>
    </row>
    <row r="59" spans="1:8">
      <c r="A59" s="12"/>
    </row>
    <row r="60" spans="1:8">
      <c r="A60" s="12"/>
    </row>
    <row r="61" spans="1:8">
      <c r="A61" s="12"/>
    </row>
    <row r="62" spans="1:8">
      <c r="A62" s="12"/>
    </row>
    <row r="63" spans="1:8">
      <c r="A63" s="12"/>
    </row>
    <row r="64" spans="1:8">
      <c r="A64" s="12"/>
    </row>
    <row r="65" spans="1:1">
      <c r="A65" s="12"/>
    </row>
    <row r="66" spans="1:1">
      <c r="A66" s="12"/>
    </row>
    <row r="67" spans="1:1">
      <c r="A67" s="12"/>
    </row>
    <row r="68" spans="1:1">
      <c r="A68" s="12"/>
    </row>
    <row r="69" spans="1:1">
      <c r="A69" s="12"/>
    </row>
    <row r="70" spans="1:1">
      <c r="A70" s="12"/>
    </row>
    <row r="71" spans="1:1">
      <c r="A71" s="12"/>
    </row>
    <row r="72" spans="1:1">
      <c r="A72" s="12"/>
    </row>
    <row r="73" spans="1:1">
      <c r="A73" s="12"/>
    </row>
    <row r="80" spans="1:1">
      <c r="A80" s="21"/>
    </row>
    <row r="81" spans="1:1">
      <c r="A81" s="21"/>
    </row>
    <row r="82" spans="1:1">
      <c r="A82" s="22"/>
    </row>
    <row r="83" spans="1:1">
      <c r="A83" s="12"/>
    </row>
    <row r="84" spans="1:1">
      <c r="A84" s="12"/>
    </row>
    <row r="85" spans="1:1">
      <c r="A85" s="12"/>
    </row>
    <row r="86" spans="1:1">
      <c r="A86" s="12"/>
    </row>
    <row r="87" spans="1:1">
      <c r="A87" s="12"/>
    </row>
    <row r="88" spans="1:1">
      <c r="A88" s="12"/>
    </row>
    <row r="89" spans="1:1">
      <c r="A89" s="12"/>
    </row>
    <row r="90" spans="1:1">
      <c r="A90" s="12"/>
    </row>
    <row r="91" spans="1:1">
      <c r="A91" s="24"/>
    </row>
    <row r="92" spans="1:1">
      <c r="A92" s="24"/>
    </row>
    <row r="93" spans="1:1">
      <c r="A93" s="24"/>
    </row>
    <row r="94" spans="1:1">
      <c r="A94" s="24"/>
    </row>
    <row r="95" spans="1:1">
      <c r="A95" s="24"/>
    </row>
    <row r="96" spans="1:1">
      <c r="A96" s="24"/>
    </row>
    <row r="97" spans="1:1">
      <c r="A97" s="24"/>
    </row>
    <row r="98" spans="1:1">
      <c r="A98" s="24"/>
    </row>
  </sheetData>
  <mergeCells count="9">
    <mergeCell ref="B16:C16"/>
    <mergeCell ref="B32:C32"/>
    <mergeCell ref="B42:C42"/>
    <mergeCell ref="B3:L3"/>
    <mergeCell ref="B7:L7"/>
    <mergeCell ref="D11:G11"/>
    <mergeCell ref="I11:L11"/>
    <mergeCell ref="B12:C12"/>
    <mergeCell ref="B14:C14"/>
  </mergeCells>
  <hyperlinks>
    <hyperlink ref="B3" location="Contents!A1" display="Back to index page" xr:uid="{5C8E4A64-A22C-47FD-8659-65BC6F565B3B}"/>
    <hyperlink ref="B3:L3" location="CONTENTS!A1" display="Back to contents page" xr:uid="{D8705DEA-B9C7-4310-95C5-C7EF6E50D8B2}"/>
    <hyperlink ref="J3" location="CONTENTS!A1" display="Back to contents page" xr:uid="{16CBC855-B12A-471F-AB72-3D2009278387}"/>
    <hyperlink ref="K3" location="CONTENTS!A1" display="Back to contents page" xr:uid="{2AA46780-B5D8-4423-89C2-F45FDEBBCC5D}"/>
    <hyperlink ref="L3" location="CONTENTS!A1" display="Back to contents page" xr:uid="{4A552EAB-AC58-4D08-AE50-C5A61C4D3945}"/>
  </hyperlinks>
  <pageMargins left="0.23622047244094491" right="0.23622047244094491" top="0.74803149606299213" bottom="0.74803149606299213" header="0.31496062992125984" footer="0.31496062992125984"/>
  <pageSetup paperSize="9" scale="62"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12B6D-D329-42DE-962D-BE99EB1BA830}">
  <sheetPr codeName="Sheet25"/>
  <dimension ref="A1:L100"/>
  <sheetViews>
    <sheetView showGridLines="0" showRowColHeaders="0" workbookViewId="0"/>
  </sheetViews>
  <sheetFormatPr baseColWidth="10" defaultColWidth="11.42578125" defaultRowHeight="15"/>
  <cols>
    <col min="1" max="1" width="2.7109375" customWidth="1"/>
    <col min="2" max="2" width="5.85546875" customWidth="1"/>
    <col min="3" max="3" width="113" customWidth="1"/>
    <col min="4" max="8" width="16.28515625" customWidth="1"/>
    <col min="12" max="12" width="11.42578125" customWidth="1"/>
  </cols>
  <sheetData>
    <row r="1" spans="1:8" ht="11.25" customHeight="1"/>
    <row r="2" spans="1:8" ht="5.25" customHeight="1"/>
    <row r="3" spans="1:8" ht="12.75" customHeight="1">
      <c r="B3" s="1909" t="s">
        <v>306</v>
      </c>
      <c r="C3" s="1909"/>
      <c r="D3" s="1909"/>
      <c r="E3" s="1909"/>
      <c r="F3" s="1909"/>
      <c r="G3" s="1909"/>
      <c r="H3" s="1909"/>
    </row>
    <row r="4" spans="1:8" ht="5.25" customHeight="1"/>
    <row r="5" spans="1:8" s="6" customFormat="1" ht="15.75" customHeight="1">
      <c r="A5" s="13"/>
      <c r="B5" s="1187" t="s">
        <v>1648</v>
      </c>
    </row>
    <row r="6" spans="1:8" s="6" customFormat="1" ht="11.25" customHeight="1">
      <c r="A6" s="13"/>
      <c r="B6" s="14"/>
    </row>
    <row r="7" spans="1:8" ht="22.5" customHeight="1">
      <c r="A7" s="392"/>
      <c r="B7" s="1954" t="s">
        <v>1649</v>
      </c>
      <c r="C7" s="1954"/>
      <c r="D7" s="1954"/>
      <c r="E7" s="1954"/>
      <c r="F7" s="1954"/>
      <c r="G7" s="1954"/>
      <c r="H7" s="2026"/>
    </row>
    <row r="8" spans="1:8" ht="11.25" customHeight="1">
      <c r="A8" s="392"/>
      <c r="B8" s="154"/>
      <c r="C8" s="154"/>
      <c r="D8" s="154"/>
      <c r="E8" s="154"/>
      <c r="F8" s="154"/>
      <c r="G8" s="154"/>
      <c r="H8" s="328"/>
    </row>
    <row r="9" spans="1:8" ht="11.25" customHeight="1"/>
    <row r="10" spans="1:8" ht="11.25" customHeight="1">
      <c r="B10" s="2069" t="s">
        <v>26</v>
      </c>
      <c r="C10" s="2083"/>
      <c r="D10" s="1838" t="s">
        <v>317</v>
      </c>
      <c r="E10" s="1838" t="s">
        <v>319</v>
      </c>
      <c r="F10" s="1838" t="s">
        <v>321</v>
      </c>
      <c r="G10" s="1838" t="s">
        <v>323</v>
      </c>
      <c r="H10" s="1838" t="s">
        <v>328</v>
      </c>
    </row>
    <row r="11" spans="1:8" ht="11.25" customHeight="1">
      <c r="B11" s="2080" t="s">
        <v>1650</v>
      </c>
      <c r="C11" s="2081"/>
      <c r="D11" s="534"/>
      <c r="E11" s="534"/>
      <c r="F11" s="534"/>
      <c r="G11" s="535"/>
      <c r="H11" s="534"/>
    </row>
    <row r="12" spans="1:8" ht="11.25" customHeight="1">
      <c r="B12" s="93"/>
      <c r="C12" s="2"/>
      <c r="D12" s="1963" t="s">
        <v>1651</v>
      </c>
      <c r="E12" s="2082"/>
      <c r="F12" s="2082"/>
      <c r="G12" s="2082"/>
      <c r="H12" s="183"/>
    </row>
    <row r="13" spans="1:8" ht="11.25" customHeight="1">
      <c r="B13" s="1991" t="s">
        <v>310</v>
      </c>
      <c r="C13" s="1992"/>
      <c r="D13" s="1285" t="s">
        <v>1652</v>
      </c>
      <c r="E13" s="1285" t="s">
        <v>1653</v>
      </c>
      <c r="F13" s="862" t="s">
        <v>1654</v>
      </c>
      <c r="G13" s="1267" t="s">
        <v>1655</v>
      </c>
      <c r="H13" s="1285" t="s">
        <v>1656</v>
      </c>
    </row>
    <row r="14" spans="1:8" s="240" customFormat="1" ht="11.45" customHeight="1">
      <c r="B14" s="494">
        <v>1</v>
      </c>
      <c r="C14" s="244" t="s">
        <v>1657</v>
      </c>
      <c r="D14" s="246">
        <v>232137.60143190689</v>
      </c>
      <c r="E14" s="246"/>
      <c r="F14" s="246">
        <v>10474.355</v>
      </c>
      <c r="G14" s="246">
        <v>32775.853479999998</v>
      </c>
      <c r="H14" s="246">
        <v>264913.45491190691</v>
      </c>
    </row>
    <row r="15" spans="1:8" s="240" customFormat="1" ht="11.45" customHeight="1">
      <c r="B15" s="494">
        <v>2</v>
      </c>
      <c r="C15" s="496" t="s">
        <v>31</v>
      </c>
      <c r="D15" s="246">
        <v>232137.60143190689</v>
      </c>
      <c r="E15" s="246"/>
      <c r="F15" s="246">
        <v>10474.355</v>
      </c>
      <c r="G15" s="246">
        <v>32775.853479999998</v>
      </c>
      <c r="H15" s="246">
        <v>264913.45491190691</v>
      </c>
    </row>
    <row r="16" spans="1:8" s="240" customFormat="1" ht="11.45" customHeight="1">
      <c r="B16" s="494">
        <v>3</v>
      </c>
      <c r="C16" s="496" t="s">
        <v>1658</v>
      </c>
      <c r="D16" s="246"/>
    </row>
    <row r="17" spans="1:8" s="240" customFormat="1" ht="11.45" customHeight="1">
      <c r="B17" s="494">
        <v>4</v>
      </c>
      <c r="C17" s="244" t="s">
        <v>1659</v>
      </c>
      <c r="D17" s="246"/>
      <c r="E17" s="246">
        <v>533418.12467787229</v>
      </c>
      <c r="F17" s="246">
        <v>15965.238508014099</v>
      </c>
      <c r="G17" s="246">
        <v>2119.6003949700003</v>
      </c>
      <c r="H17" s="246">
        <v>519989.19719921693</v>
      </c>
    </row>
    <row r="18" spans="1:8" s="240" customFormat="1" ht="11.45" customHeight="1">
      <c r="B18" s="494">
        <v>5</v>
      </c>
      <c r="C18" s="496" t="s">
        <v>1619</v>
      </c>
      <c r="D18" s="246"/>
      <c r="E18" s="246">
        <v>457852.2557409248</v>
      </c>
      <c r="F18" s="246">
        <v>10639.142998060252</v>
      </c>
      <c r="G18" s="246">
        <v>1907.4278522499999</v>
      </c>
      <c r="H18" s="246">
        <v>446974.25665428577</v>
      </c>
    </row>
    <row r="19" spans="1:8" s="240" customFormat="1" ht="11.45" customHeight="1">
      <c r="B19" s="494">
        <v>6</v>
      </c>
      <c r="C19" s="496" t="s">
        <v>1620</v>
      </c>
      <c r="D19" s="246"/>
      <c r="E19" s="246">
        <v>75565.868936947445</v>
      </c>
      <c r="F19" s="246">
        <v>5326.0955099538478</v>
      </c>
      <c r="G19" s="246">
        <v>212.17254272</v>
      </c>
      <c r="H19" s="246">
        <v>73014.940544931174</v>
      </c>
    </row>
    <row r="20" spans="1:8" s="240" customFormat="1" ht="11.45" customHeight="1">
      <c r="B20" s="494">
        <v>7</v>
      </c>
      <c r="C20" s="244" t="s">
        <v>1660</v>
      </c>
      <c r="D20" s="246"/>
      <c r="E20" s="246">
        <v>1193134.9629367671</v>
      </c>
      <c r="F20" s="246">
        <v>404003.53118590673</v>
      </c>
      <c r="G20" s="246">
        <v>396594.6358893619</v>
      </c>
      <c r="H20" s="246">
        <v>953757.30780626729</v>
      </c>
    </row>
    <row r="21" spans="1:8" s="240" customFormat="1" ht="11.45" customHeight="1">
      <c r="B21" s="494">
        <v>8</v>
      </c>
      <c r="C21" s="496" t="s">
        <v>1661</v>
      </c>
      <c r="D21" s="246"/>
      <c r="E21" s="246">
        <v>331533.74929425993</v>
      </c>
      <c r="F21" s="246">
        <v>40553.064975739995</v>
      </c>
      <c r="G21" s="246"/>
      <c r="H21" s="246">
        <v>36198.117941979996</v>
      </c>
    </row>
    <row r="22" spans="1:8" s="240" customFormat="1" ht="11.45" customHeight="1">
      <c r="B22" s="211">
        <v>9</v>
      </c>
      <c r="C22" s="496" t="s">
        <v>1662</v>
      </c>
      <c r="D22" s="246"/>
      <c r="E22" s="246">
        <v>861601.21364250698</v>
      </c>
      <c r="F22" s="246">
        <v>363450.46621016675</v>
      </c>
      <c r="G22" s="246">
        <v>396594.6358893619</v>
      </c>
      <c r="H22" s="246">
        <v>917559.18986428739</v>
      </c>
    </row>
    <row r="23" spans="1:8" s="240" customFormat="1" ht="11.45" customHeight="1">
      <c r="B23" s="494">
        <v>10</v>
      </c>
      <c r="C23" s="244" t="s">
        <v>1663</v>
      </c>
      <c r="D23" s="246"/>
      <c r="E23" s="246"/>
      <c r="F23" s="246"/>
      <c r="G23" s="246"/>
      <c r="H23" s="246"/>
    </row>
    <row r="24" spans="1:8" s="240" customFormat="1" ht="11.45" customHeight="1">
      <c r="B24" s="494">
        <v>11</v>
      </c>
      <c r="C24" s="244" t="s">
        <v>1664</v>
      </c>
      <c r="D24" s="627">
        <v>10696.901193383817</v>
      </c>
      <c r="E24" s="246">
        <v>27634.273989692592</v>
      </c>
      <c r="F24" s="246">
        <v>4600.9870669199981</v>
      </c>
      <c r="G24" s="246">
        <v>5567.4435020430456</v>
      </c>
      <c r="H24" s="246">
        <v>7867.9370355030442</v>
      </c>
    </row>
    <row r="25" spans="1:8" s="240" customFormat="1" ht="11.45" customHeight="1">
      <c r="B25" s="494">
        <v>12</v>
      </c>
      <c r="C25" s="496" t="s">
        <v>1665</v>
      </c>
      <c r="D25" s="246">
        <v>10696.901193383817</v>
      </c>
      <c r="E25" s="603">
        <v>0</v>
      </c>
      <c r="F25" s="603">
        <v>0</v>
      </c>
      <c r="G25" s="603">
        <v>0</v>
      </c>
      <c r="H25" s="603">
        <v>0</v>
      </c>
    </row>
    <row r="26" spans="1:8" s="240" customFormat="1" ht="11.45" customHeight="1">
      <c r="B26" s="494">
        <v>13</v>
      </c>
      <c r="C26" s="496" t="s">
        <v>1666</v>
      </c>
      <c r="D26" s="246"/>
      <c r="E26" s="246">
        <v>27634.273989692592</v>
      </c>
      <c r="F26" s="246">
        <v>4600.9870669199981</v>
      </c>
      <c r="G26" s="246">
        <v>5567.4435020430456</v>
      </c>
      <c r="H26" s="246">
        <v>7867.9370355030442</v>
      </c>
    </row>
    <row r="27" spans="1:8" s="240" customFormat="1" ht="11.45" customHeight="1">
      <c r="B27" s="495">
        <v>14</v>
      </c>
      <c r="C27" s="911" t="s">
        <v>1667</v>
      </c>
      <c r="D27" s="250"/>
      <c r="E27" s="250"/>
      <c r="F27" s="250"/>
      <c r="G27" s="250"/>
      <c r="H27" s="251">
        <v>1746527.8969528941</v>
      </c>
    </row>
    <row r="28" spans="1:8">
      <c r="B28" s="3"/>
      <c r="C28" s="3"/>
      <c r="D28" s="3"/>
      <c r="E28" s="3"/>
      <c r="F28" s="3"/>
      <c r="G28" s="3"/>
      <c r="H28" s="3"/>
    </row>
    <row r="29" spans="1:8" ht="11.25" customHeight="1">
      <c r="A29" s="106"/>
      <c r="B29" s="2069" t="s">
        <v>26</v>
      </c>
      <c r="C29" s="2083"/>
      <c r="D29" s="1838" t="s">
        <v>317</v>
      </c>
      <c r="E29" s="1838" t="s">
        <v>319</v>
      </c>
      <c r="F29" s="1838" t="s">
        <v>321</v>
      </c>
      <c r="G29" s="1838" t="s">
        <v>323</v>
      </c>
      <c r="H29" s="1838" t="s">
        <v>328</v>
      </c>
    </row>
    <row r="30" spans="1:8" ht="11.25" customHeight="1">
      <c r="B30" s="2080" t="s">
        <v>1668</v>
      </c>
      <c r="C30" s="2081"/>
      <c r="D30" s="534"/>
      <c r="E30" s="534"/>
      <c r="F30" s="534"/>
      <c r="G30" s="535"/>
      <c r="H30" s="534"/>
    </row>
    <row r="31" spans="1:8" ht="11.25" customHeight="1">
      <c r="B31" s="93"/>
      <c r="C31" s="2"/>
      <c r="D31" s="1963" t="s">
        <v>1651</v>
      </c>
      <c r="E31" s="2082"/>
      <c r="F31" s="2082"/>
      <c r="G31" s="2082"/>
      <c r="H31" s="183"/>
    </row>
    <row r="32" spans="1:8" ht="11.25" customHeight="1">
      <c r="B32" s="1991" t="s">
        <v>310</v>
      </c>
      <c r="C32" s="1992"/>
      <c r="D32" s="1285" t="s">
        <v>1652</v>
      </c>
      <c r="E32" s="1285" t="s">
        <v>1653</v>
      </c>
      <c r="F32" s="163" t="s">
        <v>1654</v>
      </c>
      <c r="G32" s="1267" t="s">
        <v>1655</v>
      </c>
      <c r="H32" s="1285" t="s">
        <v>1656</v>
      </c>
    </row>
    <row r="33" spans="2:12" s="240" customFormat="1" ht="11.25" customHeight="1">
      <c r="B33" s="1">
        <v>15</v>
      </c>
      <c r="C33" s="244" t="s">
        <v>1669</v>
      </c>
      <c r="D33" s="604"/>
      <c r="E33" s="604"/>
      <c r="F33" s="604"/>
      <c r="G33" s="605"/>
      <c r="H33" s="246">
        <v>5451.5095382481459</v>
      </c>
      <c r="L33" s="241"/>
    </row>
    <row r="34" spans="2:12" s="240" customFormat="1" ht="11.25" customHeight="1">
      <c r="B34" s="1" t="s">
        <v>1670</v>
      </c>
      <c r="C34" s="244" t="s">
        <v>1671</v>
      </c>
      <c r="D34" s="603"/>
      <c r="E34" s="246"/>
      <c r="F34" s="246"/>
      <c r="G34" s="246">
        <v>343624.86204400001</v>
      </c>
      <c r="H34" s="246">
        <v>292081.13273739995</v>
      </c>
    </row>
    <row r="35" spans="2:12" s="240" customFormat="1" ht="11.25" customHeight="1">
      <c r="B35" s="1">
        <v>16</v>
      </c>
      <c r="C35" s="244" t="s">
        <v>1672</v>
      </c>
      <c r="D35" s="603"/>
      <c r="E35" s="246"/>
      <c r="F35" s="246"/>
      <c r="G35" s="246"/>
      <c r="H35" s="246"/>
    </row>
    <row r="36" spans="2:12" s="240" customFormat="1" ht="11.25" customHeight="1">
      <c r="B36" s="1">
        <v>17</v>
      </c>
      <c r="C36" s="244" t="s">
        <v>1673</v>
      </c>
      <c r="D36" s="603"/>
      <c r="E36" s="246">
        <v>570862.5866395398</v>
      </c>
      <c r="F36" s="246">
        <v>85094.464852179764</v>
      </c>
      <c r="G36" s="246">
        <v>1083320.8227940327</v>
      </c>
      <c r="H36" s="246">
        <v>1051141.2276467695</v>
      </c>
    </row>
    <row r="37" spans="2:12" s="240" customFormat="1" ht="11.25" customHeight="1">
      <c r="B37" s="1">
        <v>18</v>
      </c>
      <c r="C37" s="610" t="s">
        <v>1674</v>
      </c>
      <c r="D37" s="603"/>
      <c r="E37" s="246">
        <v>58808.912972259997</v>
      </c>
      <c r="F37" s="246"/>
      <c r="G37" s="246"/>
      <c r="H37" s="246"/>
    </row>
    <row r="38" spans="2:12" s="240" customFormat="1" ht="11.25" customHeight="1">
      <c r="B38" s="1">
        <v>19</v>
      </c>
      <c r="C38" s="610" t="s">
        <v>1675</v>
      </c>
      <c r="D38" s="603"/>
      <c r="E38" s="246">
        <v>112999.24252254496</v>
      </c>
      <c r="F38" s="246">
        <v>1289.7000053433985</v>
      </c>
      <c r="G38" s="246">
        <v>2710.516853335208</v>
      </c>
      <c r="H38" s="246">
        <v>9602.2271530699036</v>
      </c>
    </row>
    <row r="39" spans="2:12" s="240" customFormat="1" ht="11.25" customHeight="1">
      <c r="B39" s="1">
        <v>20</v>
      </c>
      <c r="C39" s="610" t="s">
        <v>1676</v>
      </c>
      <c r="D39" s="603"/>
      <c r="E39" s="246">
        <v>357151.8147314869</v>
      </c>
      <c r="F39" s="246">
        <v>77463.066033074749</v>
      </c>
      <c r="G39" s="246">
        <v>470840.50864463625</v>
      </c>
      <c r="H39" s="246">
        <v>1030759.542822907</v>
      </c>
    </row>
    <row r="40" spans="2:12" s="240" customFormat="1" ht="11.25" customHeight="1">
      <c r="B40" s="1">
        <v>21</v>
      </c>
      <c r="C40" s="611" t="s">
        <v>1677</v>
      </c>
      <c r="D40" s="609"/>
      <c r="E40" s="246">
        <v>4108.2628904699995</v>
      </c>
      <c r="F40" s="246">
        <v>220.75387938</v>
      </c>
      <c r="G40" s="246">
        <v>21268.399061238524</v>
      </c>
      <c r="H40" s="246">
        <v>370114.54737131449</v>
      </c>
    </row>
    <row r="41" spans="2:12" s="240" customFormat="1" ht="11.25" customHeight="1">
      <c r="B41" s="1">
        <v>22</v>
      </c>
      <c r="C41" s="610" t="s">
        <v>1678</v>
      </c>
      <c r="D41" s="603"/>
      <c r="E41" s="246">
        <v>20633.269606068039</v>
      </c>
      <c r="F41" s="246">
        <v>3996.3729985216264</v>
      </c>
      <c r="G41" s="246">
        <v>603759.04032789124</v>
      </c>
      <c r="H41" s="246"/>
    </row>
    <row r="42" spans="2:12" s="240" customFormat="1" ht="11.25" customHeight="1">
      <c r="B42" s="1">
        <v>23</v>
      </c>
      <c r="C42" s="611" t="s">
        <v>1677</v>
      </c>
      <c r="D42" s="609"/>
      <c r="E42" s="246">
        <v>5427.1110749620857</v>
      </c>
      <c r="F42" s="246">
        <v>702.786223755126</v>
      </c>
      <c r="G42" s="246">
        <v>540093.27838034742</v>
      </c>
      <c r="H42" s="246"/>
    </row>
    <row r="43" spans="2:12" s="240" customFormat="1" ht="11.25" customHeight="1">
      <c r="B43" s="1">
        <v>24</v>
      </c>
      <c r="C43" s="610" t="s">
        <v>1679</v>
      </c>
      <c r="D43" s="603"/>
      <c r="E43" s="246">
        <v>21269.346807180002</v>
      </c>
      <c r="F43" s="246">
        <v>2345.3258152399999</v>
      </c>
      <c r="G43" s="246">
        <v>6010.7569681699997</v>
      </c>
      <c r="H43" s="246">
        <v>10779.457670792499</v>
      </c>
    </row>
    <row r="44" spans="2:12" s="240" customFormat="1" ht="11.25" customHeight="1">
      <c r="B44" s="1">
        <v>25</v>
      </c>
      <c r="C44" s="244" t="s">
        <v>1680</v>
      </c>
      <c r="D44" s="603"/>
      <c r="E44" s="246"/>
      <c r="F44" s="246"/>
      <c r="G44" s="246"/>
      <c r="H44" s="246"/>
    </row>
    <row r="45" spans="2:12" s="240" customFormat="1" ht="11.25" customHeight="1">
      <c r="B45" s="1">
        <v>26</v>
      </c>
      <c r="C45" s="244" t="s">
        <v>1681</v>
      </c>
      <c r="D45" s="245"/>
      <c r="E45" s="246">
        <v>211287.90291193273</v>
      </c>
      <c r="F45" s="246">
        <v>5884.7593633558417</v>
      </c>
      <c r="G45" s="246">
        <v>85931.811883218368</v>
      </c>
      <c r="H45" s="246">
        <v>98799.515200547132</v>
      </c>
    </row>
    <row r="46" spans="2:12" s="240" customFormat="1" ht="11.25" customHeight="1">
      <c r="B46" s="1">
        <v>27</v>
      </c>
      <c r="C46" s="610" t="s">
        <v>1682</v>
      </c>
      <c r="D46" s="603"/>
      <c r="E46" s="603"/>
      <c r="F46" s="603"/>
      <c r="G46" s="246"/>
      <c r="H46" s="246"/>
    </row>
    <row r="47" spans="2:12" s="240" customFormat="1" ht="11.25" customHeight="1">
      <c r="B47" s="1">
        <v>28</v>
      </c>
      <c r="C47" s="610" t="s">
        <v>1683</v>
      </c>
      <c r="D47" s="606"/>
      <c r="E47" s="362"/>
      <c r="F47" s="362"/>
      <c r="G47" s="246">
        <v>7267.3177721900001</v>
      </c>
      <c r="H47" s="246">
        <v>6177.2201063615012</v>
      </c>
    </row>
    <row r="48" spans="2:12" ht="11.25" customHeight="1">
      <c r="B48" s="1">
        <v>29</v>
      </c>
      <c r="C48" s="610" t="s">
        <v>1684</v>
      </c>
      <c r="D48" s="607"/>
      <c r="E48" s="246">
        <v>2.604755264867725</v>
      </c>
      <c r="F48" s="607"/>
      <c r="G48" s="607"/>
      <c r="H48" s="246">
        <v>2.604755264867725</v>
      </c>
    </row>
    <row r="49" spans="2:9" ht="11.25" customHeight="1">
      <c r="B49" s="1">
        <v>30</v>
      </c>
      <c r="C49" s="610" t="s">
        <v>1685</v>
      </c>
      <c r="D49" s="607"/>
      <c r="E49" s="246">
        <v>53087.324029183736</v>
      </c>
      <c r="F49" s="607"/>
      <c r="G49" s="607"/>
      <c r="H49" s="246">
        <v>2654.3662014591869</v>
      </c>
    </row>
    <row r="50" spans="2:9" ht="11.25" customHeight="1">
      <c r="B50" s="1">
        <v>31</v>
      </c>
      <c r="C50" s="610" t="s">
        <v>1686</v>
      </c>
      <c r="D50" s="607"/>
      <c r="E50" s="246">
        <v>158197.97412748414</v>
      </c>
      <c r="F50" s="246"/>
      <c r="G50" s="246"/>
      <c r="H50" s="246">
        <v>89965.324137461575</v>
      </c>
    </row>
    <row r="51" spans="2:9" ht="11.25" customHeight="1">
      <c r="B51" s="1">
        <v>32</v>
      </c>
      <c r="C51" s="244" t="s">
        <v>1687</v>
      </c>
      <c r="D51" s="607"/>
      <c r="E51" s="246">
        <v>372823.80862189265</v>
      </c>
      <c r="F51" s="246">
        <v>75367.174451090003</v>
      </c>
      <c r="G51" s="246">
        <v>378011.45798858028</v>
      </c>
      <c r="H51" s="246">
        <v>43946.2469601669</v>
      </c>
    </row>
    <row r="52" spans="2:9" ht="11.25" customHeight="1">
      <c r="B52" s="912">
        <v>33</v>
      </c>
      <c r="C52" s="911" t="s">
        <v>1688</v>
      </c>
      <c r="D52" s="913"/>
      <c r="E52" s="913"/>
      <c r="F52" s="913"/>
      <c r="G52" s="913"/>
      <c r="H52" s="251">
        <v>1491419.6320831317</v>
      </c>
    </row>
    <row r="53" spans="2:9" ht="11.25" customHeight="1">
      <c r="B53" s="897">
        <v>34</v>
      </c>
      <c r="C53" s="911" t="s">
        <v>1689</v>
      </c>
      <c r="D53" s="913"/>
      <c r="E53" s="913"/>
      <c r="F53" s="913"/>
      <c r="G53" s="913"/>
      <c r="H53" s="626">
        <v>117.10506281276729</v>
      </c>
      <c r="I53" s="1557"/>
    </row>
    <row r="57" spans="2:9" ht="11.25" customHeight="1">
      <c r="B57" s="2069" t="s">
        <v>311</v>
      </c>
      <c r="C57" s="2083"/>
      <c r="D57" s="1838" t="s">
        <v>317</v>
      </c>
      <c r="E57" s="1838" t="s">
        <v>319</v>
      </c>
      <c r="F57" s="1838" t="s">
        <v>321</v>
      </c>
      <c r="G57" s="1838" t="s">
        <v>323</v>
      </c>
      <c r="H57" s="1838" t="s">
        <v>328</v>
      </c>
    </row>
    <row r="58" spans="2:9" ht="11.25" customHeight="1">
      <c r="B58" s="2080" t="s">
        <v>1650</v>
      </c>
      <c r="C58" s="2081"/>
      <c r="D58" s="534"/>
      <c r="E58" s="534"/>
      <c r="F58" s="534"/>
      <c r="G58" s="535"/>
      <c r="H58" s="534"/>
    </row>
    <row r="59" spans="2:9" ht="11.25" customHeight="1">
      <c r="B59" s="93"/>
      <c r="C59" s="2"/>
      <c r="D59" s="1963" t="s">
        <v>1651</v>
      </c>
      <c r="E59" s="2082"/>
      <c r="F59" s="2082"/>
      <c r="G59" s="2082"/>
      <c r="H59" s="183"/>
    </row>
    <row r="60" spans="2:9" ht="11.25" customHeight="1">
      <c r="B60" s="1991" t="s">
        <v>310</v>
      </c>
      <c r="C60" s="1992"/>
      <c r="D60" s="1285" t="s">
        <v>1652</v>
      </c>
      <c r="E60" s="1285" t="s">
        <v>1653</v>
      </c>
      <c r="F60" s="862" t="s">
        <v>1654</v>
      </c>
      <c r="G60" s="1267" t="s">
        <v>1655</v>
      </c>
      <c r="H60" s="1285" t="s">
        <v>1656</v>
      </c>
    </row>
    <row r="61" spans="2:9" s="240" customFormat="1" ht="11.45" customHeight="1">
      <c r="B61" s="494">
        <v>1</v>
      </c>
      <c r="C61" s="244" t="s">
        <v>1657</v>
      </c>
      <c r="D61" s="246">
        <v>234491.61559484416</v>
      </c>
      <c r="E61" s="246"/>
      <c r="F61" s="246">
        <v>2700</v>
      </c>
      <c r="G61" s="246">
        <v>33411.088989999997</v>
      </c>
      <c r="H61" s="246">
        <v>267902.70458484412</v>
      </c>
    </row>
    <row r="62" spans="2:9" s="240" customFormat="1" ht="11.45" customHeight="1">
      <c r="B62" s="494">
        <v>2</v>
      </c>
      <c r="C62" s="496" t="s">
        <v>31</v>
      </c>
      <c r="D62" s="246">
        <v>234491.61559484416</v>
      </c>
      <c r="E62" s="246"/>
      <c r="F62" s="246">
        <v>2700</v>
      </c>
      <c r="G62" s="246">
        <v>33411.088989999997</v>
      </c>
      <c r="H62" s="246">
        <v>267902.70458484412</v>
      </c>
    </row>
    <row r="63" spans="2:9" s="240" customFormat="1" ht="11.45" customHeight="1">
      <c r="B63" s="494">
        <v>3</v>
      </c>
      <c r="C63" s="496" t="s">
        <v>1658</v>
      </c>
      <c r="D63" s="246"/>
      <c r="E63" s="246"/>
      <c r="F63" s="246"/>
      <c r="G63" s="246"/>
      <c r="H63" s="246"/>
    </row>
    <row r="64" spans="2:9" s="240" customFormat="1" ht="11.45" customHeight="1">
      <c r="B64" s="494">
        <v>4</v>
      </c>
      <c r="C64" s="244" t="s">
        <v>1659</v>
      </c>
      <c r="D64" s="246"/>
      <c r="E64" s="246">
        <v>564446.04960717633</v>
      </c>
      <c r="F64" s="246">
        <v>10081.069831504721</v>
      </c>
      <c r="G64" s="246">
        <v>2512.4234770300004</v>
      </c>
      <c r="H64" s="246">
        <v>544110.57992531883</v>
      </c>
    </row>
    <row r="65" spans="1:12" s="240" customFormat="1" ht="11.45" customHeight="1">
      <c r="B65" s="494">
        <v>5</v>
      </c>
      <c r="C65" s="496" t="s">
        <v>1619</v>
      </c>
      <c r="D65" s="246"/>
      <c r="E65" s="246">
        <v>483913.13853722665</v>
      </c>
      <c r="F65" s="246">
        <v>6561.840532288189</v>
      </c>
      <c r="G65" s="246">
        <v>2187.1112756500002</v>
      </c>
      <c r="H65" s="246">
        <v>468138.34139168909</v>
      </c>
    </row>
    <row r="66" spans="1:12" s="240" customFormat="1" ht="11.45" customHeight="1">
      <c r="B66" s="494">
        <v>6</v>
      </c>
      <c r="C66" s="496" t="s">
        <v>1620</v>
      </c>
      <c r="D66" s="246"/>
      <c r="E66" s="246">
        <v>80532.911069949783</v>
      </c>
      <c r="F66" s="246">
        <v>3519.2292992165312</v>
      </c>
      <c r="G66" s="246">
        <v>325.31220137999998</v>
      </c>
      <c r="H66" s="246">
        <v>75972.238533629687</v>
      </c>
    </row>
    <row r="67" spans="1:12" s="240" customFormat="1" ht="11.45" customHeight="1">
      <c r="B67" s="494">
        <v>7</v>
      </c>
      <c r="C67" s="244" t="s">
        <v>1660</v>
      </c>
      <c r="D67" s="246"/>
      <c r="E67" s="246">
        <v>1428179.1723560323</v>
      </c>
      <c r="F67" s="246">
        <v>258447.81008366542</v>
      </c>
      <c r="G67" s="246">
        <v>400652.72701522731</v>
      </c>
      <c r="H67" s="246">
        <v>895605.16428220412</v>
      </c>
    </row>
    <row r="68" spans="1:12" s="240" customFormat="1" ht="11.45" customHeight="1">
      <c r="B68" s="494">
        <v>8</v>
      </c>
      <c r="C68" s="496" t="s">
        <v>1661</v>
      </c>
      <c r="D68" s="246"/>
      <c r="E68" s="246">
        <v>485862.75074079999</v>
      </c>
      <c r="F68" s="246">
        <v>112660.61377588</v>
      </c>
      <c r="G68" s="246"/>
      <c r="H68" s="246">
        <v>58153.483316375001</v>
      </c>
    </row>
    <row r="69" spans="1:12" s="240" customFormat="1" ht="11.45" customHeight="1">
      <c r="B69" s="211">
        <v>9</v>
      </c>
      <c r="C69" s="496" t="s">
        <v>1662</v>
      </c>
      <c r="D69" s="246"/>
      <c r="E69" s="246">
        <v>942316.4216152326</v>
      </c>
      <c r="F69" s="246">
        <v>145787.1963077854</v>
      </c>
      <c r="G69" s="246">
        <v>400652.72701522725</v>
      </c>
      <c r="H69" s="246">
        <v>837451.68096582906</v>
      </c>
    </row>
    <row r="70" spans="1:12" s="240" customFormat="1" ht="11.45" customHeight="1">
      <c r="B70" s="494">
        <v>10</v>
      </c>
      <c r="C70" s="244" t="s">
        <v>1663</v>
      </c>
      <c r="D70" s="246"/>
      <c r="E70" s="246"/>
      <c r="F70" s="246"/>
      <c r="G70" s="246"/>
      <c r="H70" s="246"/>
    </row>
    <row r="71" spans="1:12" s="240" customFormat="1" ht="11.45" customHeight="1">
      <c r="B71" s="494">
        <v>11</v>
      </c>
      <c r="C71" s="244" t="s">
        <v>1664</v>
      </c>
      <c r="D71" s="627">
        <v>11865.235255351223</v>
      </c>
      <c r="E71" s="246">
        <v>32415.641549696145</v>
      </c>
      <c r="F71" s="246">
        <v>5120.8925819491187</v>
      </c>
      <c r="G71" s="246">
        <v>6895.9372022027737</v>
      </c>
      <c r="H71" s="246">
        <v>9456.3834931773345</v>
      </c>
    </row>
    <row r="72" spans="1:12" s="240" customFormat="1" ht="11.45" customHeight="1">
      <c r="B72" s="494">
        <v>12</v>
      </c>
      <c r="C72" s="496" t="s">
        <v>1665</v>
      </c>
      <c r="D72" s="246">
        <v>11865.235255351223</v>
      </c>
      <c r="E72" s="603"/>
      <c r="F72" s="603"/>
      <c r="G72" s="603"/>
      <c r="H72" s="603"/>
    </row>
    <row r="73" spans="1:12" s="240" customFormat="1" ht="11.45" customHeight="1">
      <c r="B73" s="494">
        <v>13</v>
      </c>
      <c r="C73" s="496" t="s">
        <v>1666</v>
      </c>
      <c r="D73" s="246"/>
      <c r="E73" s="246">
        <v>32415.641549696145</v>
      </c>
      <c r="F73" s="246">
        <v>5120.8925819491187</v>
      </c>
      <c r="G73" s="246">
        <v>6895.9372022027737</v>
      </c>
      <c r="H73" s="246">
        <v>9456.3834931773345</v>
      </c>
    </row>
    <row r="74" spans="1:12" s="240" customFormat="1" ht="11.45" customHeight="1">
      <c r="B74" s="495">
        <v>14</v>
      </c>
      <c r="C74" s="911" t="s">
        <v>1667</v>
      </c>
      <c r="D74" s="250"/>
      <c r="E74" s="250"/>
      <c r="F74" s="250"/>
      <c r="G74" s="250"/>
      <c r="H74" s="251">
        <v>1717074.8322855444</v>
      </c>
    </row>
    <row r="75" spans="1:12">
      <c r="B75" s="3"/>
      <c r="C75" s="3"/>
      <c r="D75" s="3"/>
      <c r="E75" s="3"/>
      <c r="F75" s="3"/>
      <c r="G75" s="3"/>
      <c r="H75" s="3"/>
    </row>
    <row r="76" spans="1:12" ht="11.25" customHeight="1">
      <c r="A76" s="106"/>
      <c r="B76" s="2069" t="s">
        <v>311</v>
      </c>
      <c r="C76" s="2083"/>
      <c r="D76" s="1838" t="s">
        <v>317</v>
      </c>
      <c r="E76" s="1838" t="s">
        <v>319</v>
      </c>
      <c r="F76" s="1838" t="s">
        <v>321</v>
      </c>
      <c r="G76" s="1838" t="s">
        <v>323</v>
      </c>
      <c r="H76" s="1838" t="s">
        <v>328</v>
      </c>
    </row>
    <row r="77" spans="1:12" ht="11.25" customHeight="1">
      <c r="B77" s="2080" t="s">
        <v>1668</v>
      </c>
      <c r="C77" s="2081"/>
      <c r="D77" s="534"/>
      <c r="E77" s="534"/>
      <c r="F77" s="534"/>
      <c r="G77" s="535"/>
      <c r="H77" s="534"/>
    </row>
    <row r="78" spans="1:12" ht="11.25" customHeight="1">
      <c r="B78" s="93"/>
      <c r="C78" s="2"/>
      <c r="D78" s="1963" t="s">
        <v>1651</v>
      </c>
      <c r="E78" s="2082"/>
      <c r="F78" s="2082"/>
      <c r="G78" s="2082"/>
      <c r="H78" s="183"/>
    </row>
    <row r="79" spans="1:12" ht="11.25" customHeight="1">
      <c r="B79" s="1991" t="s">
        <v>310</v>
      </c>
      <c r="C79" s="1992"/>
      <c r="D79" s="1285" t="s">
        <v>1652</v>
      </c>
      <c r="E79" s="1285" t="s">
        <v>1653</v>
      </c>
      <c r="F79" s="163" t="s">
        <v>1654</v>
      </c>
      <c r="G79" s="1267" t="s">
        <v>1655</v>
      </c>
      <c r="H79" s="1285" t="s">
        <v>1656</v>
      </c>
    </row>
    <row r="80" spans="1:12" s="240" customFormat="1" ht="11.25" customHeight="1">
      <c r="B80" s="1">
        <v>15</v>
      </c>
      <c r="C80" s="244" t="s">
        <v>1669</v>
      </c>
      <c r="D80" s="604"/>
      <c r="E80" s="604"/>
      <c r="F80" s="604"/>
      <c r="G80" s="605"/>
      <c r="H80" s="246">
        <v>5112.3345517620119</v>
      </c>
      <c r="L80" s="241"/>
    </row>
    <row r="81" spans="2:11" s="240" customFormat="1" ht="11.25" customHeight="1">
      <c r="B81" s="1" t="s">
        <v>1670</v>
      </c>
      <c r="C81" s="244" t="s">
        <v>1671</v>
      </c>
      <c r="D81" s="603"/>
      <c r="E81" s="246"/>
      <c r="F81" s="246"/>
      <c r="G81" s="246">
        <v>301139.01634899998</v>
      </c>
      <c r="H81" s="246">
        <v>255968.16389664999</v>
      </c>
    </row>
    <row r="82" spans="2:11" s="240" customFormat="1" ht="11.25" customHeight="1">
      <c r="B82" s="1">
        <v>16</v>
      </c>
      <c r="C82" s="244" t="s">
        <v>1672</v>
      </c>
      <c r="D82" s="603"/>
      <c r="E82" s="246">
        <v>7142.9117953799996</v>
      </c>
      <c r="F82" s="246">
        <v>1475.8943115100003</v>
      </c>
      <c r="G82" s="246"/>
      <c r="H82" s="246">
        <v>4309.4030534449994</v>
      </c>
    </row>
    <row r="83" spans="2:11" s="240" customFormat="1" ht="11.25" customHeight="1">
      <c r="B83" s="1">
        <v>17</v>
      </c>
      <c r="C83" s="244" t="s">
        <v>1673</v>
      </c>
      <c r="D83" s="603"/>
      <c r="E83" s="246">
        <v>535299.69708424271</v>
      </c>
      <c r="F83" s="246">
        <v>91800.484403114358</v>
      </c>
      <c r="G83" s="246">
        <v>1144858.6104772831</v>
      </c>
      <c r="H83" s="246">
        <v>1088277.0947272938</v>
      </c>
      <c r="K83" s="1577"/>
    </row>
    <row r="84" spans="2:11" s="240" customFormat="1" ht="11.25" customHeight="1">
      <c r="B84" s="1">
        <v>18</v>
      </c>
      <c r="C84" s="610" t="s">
        <v>1674</v>
      </c>
      <c r="D84" s="603"/>
      <c r="E84" s="246">
        <v>17032.816055029998</v>
      </c>
      <c r="F84" s="246"/>
      <c r="G84" s="246"/>
      <c r="H84" s="246">
        <v>162.34132500000001</v>
      </c>
    </row>
    <row r="85" spans="2:11" s="240" customFormat="1" ht="11.25" customHeight="1">
      <c r="B85" s="1">
        <v>19</v>
      </c>
      <c r="C85" s="610" t="s">
        <v>1675</v>
      </c>
      <c r="D85" s="603"/>
      <c r="E85" s="246">
        <v>109611.83778654959</v>
      </c>
      <c r="F85" s="246">
        <v>282.30411917999947</v>
      </c>
      <c r="G85" s="246">
        <v>3252.1156300780253</v>
      </c>
      <c r="H85" s="246">
        <v>9194.9529773764843</v>
      </c>
    </row>
    <row r="86" spans="2:11" s="240" customFormat="1" ht="11.25" customHeight="1">
      <c r="B86" s="1">
        <v>20</v>
      </c>
      <c r="C86" s="610" t="s">
        <v>1676</v>
      </c>
      <c r="D86" s="603"/>
      <c r="E86" s="246">
        <v>366246.65852150373</v>
      </c>
      <c r="F86" s="246">
        <v>84138.755684231597</v>
      </c>
      <c r="G86" s="246">
        <v>504034.49138264114</v>
      </c>
      <c r="H86" s="246">
        <v>1064078.1300771236</v>
      </c>
    </row>
    <row r="87" spans="2:11" s="240" customFormat="1" ht="11.25" customHeight="1">
      <c r="B87" s="1">
        <v>21</v>
      </c>
      <c r="C87" s="611" t="s">
        <v>1677</v>
      </c>
      <c r="D87" s="609"/>
      <c r="E87" s="246">
        <v>153942.51592705006</v>
      </c>
      <c r="F87" s="246">
        <v>37547.300173389995</v>
      </c>
      <c r="G87" s="246">
        <v>203815.83264944836</v>
      </c>
      <c r="H87" s="246">
        <v>547665.09627366206</v>
      </c>
    </row>
    <row r="88" spans="2:11" s="240" customFormat="1" ht="11.25" customHeight="1">
      <c r="B88" s="1">
        <v>22</v>
      </c>
      <c r="C88" s="610" t="s">
        <v>1678</v>
      </c>
      <c r="D88" s="603"/>
      <c r="E88" s="246">
        <v>23190.485037109414</v>
      </c>
      <c r="F88" s="246">
        <v>4800.0139371027417</v>
      </c>
      <c r="G88" s="246">
        <v>627225.01905899402</v>
      </c>
      <c r="H88" s="246"/>
    </row>
    <row r="89" spans="2:11" s="240" customFormat="1" ht="11.25" customHeight="1">
      <c r="B89" s="1">
        <v>23</v>
      </c>
      <c r="C89" s="611" t="s">
        <v>1677</v>
      </c>
      <c r="D89" s="609"/>
      <c r="E89" s="246">
        <v>13553.642680757095</v>
      </c>
      <c r="F89" s="246">
        <v>1864.0662425658193</v>
      </c>
      <c r="G89" s="246">
        <v>479586.21929175255</v>
      </c>
      <c r="H89" s="246"/>
    </row>
    <row r="90" spans="2:11" s="240" customFormat="1" ht="11.25" customHeight="1">
      <c r="B90" s="1">
        <v>24</v>
      </c>
      <c r="C90" s="610" t="s">
        <v>1679</v>
      </c>
      <c r="D90" s="603"/>
      <c r="E90" s="246">
        <v>19217.899684049997</v>
      </c>
      <c r="F90" s="246">
        <v>2579.4106626000003</v>
      </c>
      <c r="G90" s="246">
        <v>10346.984405569998</v>
      </c>
      <c r="H90" s="246">
        <v>14841.670347793999</v>
      </c>
    </row>
    <row r="91" spans="2:11" s="240" customFormat="1" ht="11.25" customHeight="1">
      <c r="B91" s="1">
        <v>25</v>
      </c>
      <c r="C91" s="244" t="s">
        <v>1680</v>
      </c>
      <c r="D91" s="603"/>
      <c r="E91" s="246"/>
      <c r="F91" s="246"/>
      <c r="G91" s="246"/>
      <c r="H91" s="246"/>
    </row>
    <row r="92" spans="2:11" s="240" customFormat="1" ht="11.25" customHeight="1">
      <c r="B92" s="1">
        <v>26</v>
      </c>
      <c r="C92" s="244" t="s">
        <v>1681</v>
      </c>
      <c r="D92" s="245"/>
      <c r="E92" s="246">
        <v>112504.7814505119</v>
      </c>
      <c r="F92" s="246">
        <v>10155.603819267144</v>
      </c>
      <c r="G92" s="246">
        <v>81705.001891815729</v>
      </c>
      <c r="H92" s="246">
        <v>96648.120307911609</v>
      </c>
    </row>
    <row r="93" spans="2:11" s="240" customFormat="1" ht="11.25" customHeight="1">
      <c r="B93" s="1">
        <v>27</v>
      </c>
      <c r="C93" s="610" t="s">
        <v>1682</v>
      </c>
      <c r="D93" s="603"/>
      <c r="E93" s="603"/>
      <c r="F93" s="603"/>
      <c r="G93" s="246"/>
      <c r="H93" s="246"/>
    </row>
    <row r="94" spans="2:11" s="240" customFormat="1" ht="11.25" customHeight="1">
      <c r="B94" s="1">
        <v>28</v>
      </c>
      <c r="C94" s="610" t="s">
        <v>1683</v>
      </c>
      <c r="D94" s="606"/>
      <c r="E94" s="362"/>
      <c r="F94" s="362"/>
      <c r="G94" s="362">
        <v>6655.6126696199999</v>
      </c>
      <c r="H94" s="362">
        <v>5657.2707691770001</v>
      </c>
    </row>
    <row r="95" spans="2:11" ht="11.25" customHeight="1">
      <c r="B95" s="1">
        <v>29</v>
      </c>
      <c r="C95" s="610" t="s">
        <v>1684</v>
      </c>
      <c r="D95" s="607"/>
      <c r="E95" s="246">
        <v>34.668536713618778</v>
      </c>
      <c r="F95" s="607"/>
      <c r="G95" s="607"/>
      <c r="H95" s="246">
        <v>34.668536713618778</v>
      </c>
    </row>
    <row r="96" spans="2:11" ht="11.25" customHeight="1">
      <c r="B96" s="1">
        <v>30</v>
      </c>
      <c r="C96" s="610" t="s">
        <v>1685</v>
      </c>
      <c r="D96" s="607"/>
      <c r="E96" s="246">
        <v>62193.774825791181</v>
      </c>
      <c r="F96" s="607"/>
      <c r="G96" s="607"/>
      <c r="H96" s="246">
        <v>3109.6887412895594</v>
      </c>
    </row>
    <row r="97" spans="2:8" ht="11.25" customHeight="1">
      <c r="B97" s="1">
        <v>31</v>
      </c>
      <c r="C97" s="610" t="s">
        <v>1686</v>
      </c>
      <c r="D97" s="607"/>
      <c r="E97" s="246">
        <v>50276.338088007105</v>
      </c>
      <c r="F97" s="246">
        <v>10155.603819267144</v>
      </c>
      <c r="G97" s="246">
        <v>75049.389222195736</v>
      </c>
      <c r="H97" s="246">
        <v>87846.492260731437</v>
      </c>
    </row>
    <row r="98" spans="2:8" ht="11.25" customHeight="1">
      <c r="B98" s="1">
        <v>32</v>
      </c>
      <c r="C98" s="244" t="s">
        <v>1687</v>
      </c>
      <c r="D98" s="607"/>
      <c r="E98" s="246">
        <v>373238.83220866392</v>
      </c>
      <c r="F98" s="246">
        <v>80034.319330022176</v>
      </c>
      <c r="G98" s="246">
        <v>365939.91283039981</v>
      </c>
      <c r="H98" s="246">
        <v>42722.108515308551</v>
      </c>
    </row>
    <row r="99" spans="2:8" ht="11.25" customHeight="1">
      <c r="B99" s="912">
        <v>33</v>
      </c>
      <c r="C99" s="911" t="s">
        <v>1688</v>
      </c>
      <c r="D99" s="913"/>
      <c r="E99" s="913"/>
      <c r="F99" s="913"/>
      <c r="G99" s="913"/>
      <c r="H99" s="251">
        <v>1493037.2250523712</v>
      </c>
    </row>
    <row r="100" spans="2:8" ht="11.25" customHeight="1">
      <c r="B100" s="897">
        <v>34</v>
      </c>
      <c r="C100" s="911" t="s">
        <v>1689</v>
      </c>
      <c r="D100" s="913"/>
      <c r="E100" s="913"/>
      <c r="F100" s="913"/>
      <c r="G100" s="913"/>
      <c r="H100" s="626">
        <v>115.005493732771</v>
      </c>
    </row>
  </sheetData>
  <mergeCells count="18">
    <mergeCell ref="B79:C79"/>
    <mergeCell ref="B10:C10"/>
    <mergeCell ref="B29:C29"/>
    <mergeCell ref="B58:C58"/>
    <mergeCell ref="D59:G59"/>
    <mergeCell ref="B77:C77"/>
    <mergeCell ref="D78:G78"/>
    <mergeCell ref="B60:C60"/>
    <mergeCell ref="B57:C57"/>
    <mergeCell ref="B76:C76"/>
    <mergeCell ref="B3:H3"/>
    <mergeCell ref="B11:C11"/>
    <mergeCell ref="B13:C13"/>
    <mergeCell ref="B32:C32"/>
    <mergeCell ref="D12:G12"/>
    <mergeCell ref="B30:C30"/>
    <mergeCell ref="D31:G31"/>
    <mergeCell ref="B7:H7"/>
  </mergeCells>
  <hyperlinks>
    <hyperlink ref="B3" location="Contents!A1" display="Back to index page" xr:uid="{6C29F833-1480-4039-8EC0-33D7CC1FFB27}"/>
    <hyperlink ref="B3:H3" location="CONTENTS!A1" display="Back to contents page" xr:uid="{029C9E9E-46CF-4F4E-996D-DC01355490B3}"/>
  </hyperlinks>
  <pageMargins left="0.7" right="0.7" top="0.75" bottom="0.75" header="0.3" footer="0.3"/>
  <pageSetup paperSize="9" orientation="portrait" verticalDpi="1200" r:id="rId1"/>
  <rowBreaks count="1" manualBreakCount="1">
    <brk id="54" max="7"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346F8-C656-4B16-9C2D-1755E4DA8391}">
  <sheetPr codeName="Ark28">
    <tabColor rgb="FF007272"/>
  </sheetPr>
  <dimension ref="A1:X304"/>
  <sheetViews>
    <sheetView showGridLines="0" showRowColHeaders="0" workbookViewId="0"/>
  </sheetViews>
  <sheetFormatPr baseColWidth="10" defaultColWidth="8.7109375" defaultRowHeight="11.25"/>
  <cols>
    <col min="1" max="1" width="2.7109375" style="116" customWidth="1"/>
    <col min="2" max="2" width="4.85546875" style="116" customWidth="1"/>
    <col min="3" max="3" width="64.28515625" style="116" customWidth="1"/>
    <col min="4" max="8" width="15.7109375" style="119" customWidth="1"/>
    <col min="9" max="16384" width="8.7109375" style="119"/>
  </cols>
  <sheetData>
    <row r="1" spans="2:24" ht="11.25" customHeight="1"/>
    <row r="2" spans="2:24" ht="5.25" customHeight="1"/>
    <row r="3" spans="2:24" s="116" customFormat="1" ht="12.75" customHeight="1">
      <c r="B3" s="1909" t="s">
        <v>306</v>
      </c>
      <c r="C3" s="1909"/>
      <c r="D3" s="1909"/>
      <c r="E3" s="1909"/>
      <c r="F3" s="1909"/>
      <c r="G3" s="1909"/>
      <c r="H3" s="1909"/>
    </row>
    <row r="4" spans="2:24" s="116" customFormat="1" ht="5.25" customHeight="1">
      <c r="C4" s="6"/>
      <c r="D4" s="14"/>
      <c r="E4" s="14"/>
      <c r="F4" s="14"/>
      <c r="G4" s="14"/>
      <c r="H4" s="14"/>
    </row>
    <row r="5" spans="2:24" s="117" customFormat="1" ht="15.75" customHeight="1">
      <c r="B5" s="1188" t="s">
        <v>1690</v>
      </c>
      <c r="C5" s="118"/>
      <c r="D5" s="118"/>
      <c r="E5" s="118"/>
      <c r="F5" s="118"/>
      <c r="G5" s="118"/>
      <c r="H5" s="118"/>
      <c r="I5" s="116"/>
      <c r="J5" s="116"/>
      <c r="K5" s="116"/>
      <c r="L5" s="116"/>
      <c r="M5" s="116"/>
      <c r="N5" s="116"/>
      <c r="O5" s="116"/>
      <c r="P5" s="116"/>
      <c r="Q5" s="116"/>
      <c r="R5" s="116"/>
      <c r="S5" s="116"/>
      <c r="T5" s="116"/>
      <c r="U5" s="116"/>
      <c r="V5" s="116"/>
      <c r="W5" s="116"/>
      <c r="X5" s="116"/>
    </row>
    <row r="6" spans="2:24" s="117" customFormat="1" ht="11.25" customHeight="1">
      <c r="B6" s="14"/>
      <c r="C6" s="118"/>
      <c r="D6" s="118"/>
      <c r="E6" s="118"/>
      <c r="F6" s="118"/>
      <c r="G6" s="118"/>
      <c r="H6" s="118"/>
      <c r="I6" s="116"/>
      <c r="J6" s="116"/>
      <c r="K6" s="116"/>
      <c r="L6" s="116"/>
      <c r="M6" s="116"/>
      <c r="N6" s="116"/>
      <c r="O6" s="116"/>
      <c r="P6" s="116"/>
      <c r="Q6" s="116"/>
      <c r="R6" s="116"/>
      <c r="S6" s="116"/>
      <c r="T6" s="116"/>
      <c r="U6" s="116"/>
      <c r="V6" s="116"/>
      <c r="W6" s="116"/>
      <c r="X6" s="116"/>
    </row>
    <row r="7" spans="2:24" s="117" customFormat="1" ht="22.5" customHeight="1">
      <c r="B7" s="1936" t="s">
        <v>1691</v>
      </c>
      <c r="C7" s="1936"/>
      <c r="D7" s="1936"/>
      <c r="E7" s="1936"/>
      <c r="F7" s="1936"/>
      <c r="G7" s="1922"/>
      <c r="H7" s="1922"/>
      <c r="I7" s="116"/>
      <c r="J7" s="116"/>
      <c r="K7" s="116"/>
      <c r="L7" s="116"/>
      <c r="M7" s="116"/>
      <c r="N7" s="116"/>
      <c r="O7" s="116"/>
      <c r="P7" s="116"/>
      <c r="Q7" s="116"/>
      <c r="R7" s="116"/>
      <c r="S7" s="116"/>
      <c r="T7" s="116"/>
      <c r="U7" s="116"/>
      <c r="V7" s="116"/>
      <c r="W7" s="116"/>
      <c r="X7" s="116"/>
    </row>
    <row r="8" spans="2:24" s="117" customFormat="1" ht="6" customHeight="1">
      <c r="B8" s="274"/>
      <c r="C8" s="274"/>
      <c r="D8" s="274"/>
      <c r="E8" s="274"/>
      <c r="F8" s="274"/>
      <c r="G8" s="240"/>
      <c r="H8" s="240"/>
      <c r="I8" s="116"/>
      <c r="J8" s="116"/>
      <c r="K8" s="116"/>
      <c r="L8" s="116"/>
      <c r="M8" s="116"/>
      <c r="N8" s="116"/>
      <c r="O8" s="116"/>
      <c r="P8" s="116"/>
      <c r="Q8" s="116"/>
      <c r="R8" s="116"/>
      <c r="S8" s="116"/>
      <c r="T8" s="116"/>
      <c r="U8" s="116"/>
      <c r="V8" s="116"/>
      <c r="W8" s="116"/>
      <c r="X8" s="116"/>
    </row>
    <row r="9" spans="2:24" s="117" customFormat="1" ht="33.75" customHeight="1">
      <c r="B9" s="1936" t="s">
        <v>2702</v>
      </c>
      <c r="C9" s="1936"/>
      <c r="D9" s="1936"/>
      <c r="E9" s="1936"/>
      <c r="F9" s="1936"/>
      <c r="G9" s="1922"/>
      <c r="H9" s="1922"/>
      <c r="I9" s="116"/>
      <c r="K9" s="116"/>
      <c r="L9" s="116"/>
      <c r="M9" s="116"/>
      <c r="N9" s="116"/>
      <c r="O9" s="116"/>
      <c r="P9" s="116"/>
      <c r="Q9" s="116"/>
      <c r="R9" s="116"/>
      <c r="S9" s="116"/>
      <c r="T9" s="116"/>
      <c r="U9" s="116"/>
      <c r="V9" s="116"/>
      <c r="W9" s="116"/>
      <c r="X9" s="116"/>
    </row>
    <row r="10" spans="2:24" s="117" customFormat="1" ht="6" customHeight="1">
      <c r="B10" s="274"/>
      <c r="C10" s="274"/>
      <c r="D10" s="274"/>
      <c r="E10" s="274"/>
      <c r="F10" s="274"/>
      <c r="G10" s="240"/>
      <c r="H10" s="240"/>
      <c r="I10" s="116"/>
      <c r="K10" s="116"/>
      <c r="L10" s="116"/>
      <c r="M10" s="116"/>
      <c r="N10" s="116"/>
      <c r="O10" s="116"/>
      <c r="P10" s="116"/>
      <c r="Q10" s="116"/>
      <c r="R10" s="116"/>
      <c r="S10" s="116"/>
      <c r="T10" s="116"/>
      <c r="U10" s="116"/>
      <c r="V10" s="116"/>
      <c r="W10" s="116"/>
      <c r="X10" s="116"/>
    </row>
    <row r="11" spans="2:24" s="117" customFormat="1" ht="22.5" customHeight="1">
      <c r="B11" s="1936" t="s">
        <v>1692</v>
      </c>
      <c r="C11" s="1936"/>
      <c r="D11" s="1936"/>
      <c r="E11" s="1936"/>
      <c r="F11" s="1936"/>
      <c r="G11" s="1936"/>
      <c r="H11" s="1936"/>
      <c r="I11" s="116"/>
      <c r="K11" s="116"/>
      <c r="L11" s="116"/>
      <c r="M11" s="116"/>
      <c r="N11" s="116"/>
      <c r="O11" s="116"/>
      <c r="P11" s="116"/>
      <c r="Q11" s="116"/>
      <c r="R11" s="116"/>
      <c r="S11" s="116"/>
      <c r="T11" s="116"/>
      <c r="U11" s="116"/>
      <c r="V11" s="116"/>
      <c r="W11" s="116"/>
      <c r="X11" s="116"/>
    </row>
    <row r="12" spans="2:24" s="117" customFormat="1" ht="6" customHeight="1">
      <c r="B12" s="274"/>
      <c r="C12" s="274"/>
      <c r="D12" s="274"/>
      <c r="E12" s="274"/>
      <c r="F12" s="274"/>
      <c r="G12" s="274"/>
      <c r="H12" s="274"/>
      <c r="I12" s="116"/>
      <c r="K12" s="116"/>
      <c r="L12" s="116"/>
      <c r="M12" s="116"/>
      <c r="N12" s="116"/>
      <c r="O12" s="116"/>
      <c r="P12" s="116"/>
      <c r="Q12" s="116"/>
      <c r="R12" s="116"/>
      <c r="S12" s="116"/>
      <c r="T12" s="116"/>
      <c r="U12" s="116"/>
      <c r="V12" s="116"/>
      <c r="W12" s="116"/>
      <c r="X12" s="116"/>
    </row>
    <row r="13" spans="2:24" s="117" customFormat="1" ht="22.5" customHeight="1">
      <c r="B13" s="1936" t="s">
        <v>1693</v>
      </c>
      <c r="C13" s="1936"/>
      <c r="D13" s="1936"/>
      <c r="E13" s="1936"/>
      <c r="F13" s="1936"/>
      <c r="G13" s="1922"/>
      <c r="H13" s="1922"/>
      <c r="I13" s="116"/>
      <c r="J13" s="116"/>
      <c r="K13" s="116"/>
      <c r="L13" s="116"/>
      <c r="M13" s="116"/>
      <c r="N13" s="116"/>
      <c r="O13" s="116"/>
      <c r="P13" s="116"/>
      <c r="Q13" s="116"/>
      <c r="R13" s="116"/>
      <c r="S13" s="116"/>
      <c r="T13" s="116"/>
      <c r="U13" s="116"/>
      <c r="V13" s="116"/>
      <c r="W13" s="116"/>
      <c r="X13" s="116"/>
    </row>
    <row r="14" spans="2:24" s="117" customFormat="1" ht="11.25" customHeight="1">
      <c r="B14" s="274"/>
      <c r="C14" s="274"/>
      <c r="D14" s="274"/>
      <c r="E14" s="274"/>
      <c r="F14" s="274"/>
      <c r="G14" s="240"/>
      <c r="H14" s="240"/>
      <c r="I14" s="116"/>
      <c r="J14" s="116"/>
      <c r="K14" s="116"/>
      <c r="L14" s="116"/>
      <c r="M14" s="116"/>
      <c r="N14" s="116"/>
      <c r="O14" s="116"/>
      <c r="P14" s="116"/>
      <c r="Q14" s="116"/>
      <c r="R14" s="116"/>
      <c r="S14" s="116"/>
      <c r="T14" s="116"/>
      <c r="U14" s="116"/>
      <c r="V14" s="116"/>
      <c r="W14" s="116"/>
      <c r="X14" s="116"/>
    </row>
    <row r="15" spans="2:24" s="117" customFormat="1" ht="11.25" customHeight="1">
      <c r="B15" s="118"/>
      <c r="C15" s="118"/>
      <c r="D15" s="118"/>
      <c r="E15" s="118"/>
      <c r="F15" s="118"/>
      <c r="G15" s="118"/>
      <c r="H15" s="118"/>
      <c r="I15" s="116"/>
      <c r="J15" s="116"/>
      <c r="K15" s="116"/>
      <c r="L15" s="116"/>
      <c r="M15" s="116"/>
      <c r="N15" s="116"/>
      <c r="O15" s="116"/>
      <c r="P15" s="116"/>
      <c r="Q15" s="116"/>
      <c r="R15" s="116"/>
      <c r="S15" s="116"/>
      <c r="T15" s="116"/>
      <c r="U15" s="116"/>
      <c r="V15" s="116"/>
      <c r="W15" s="116"/>
      <c r="X15" s="116"/>
    </row>
    <row r="16" spans="2:24" s="120" customFormat="1" ht="11.25" customHeight="1">
      <c r="B16" s="2086" t="s">
        <v>1694</v>
      </c>
      <c r="C16" s="2086"/>
      <c r="D16" s="2086"/>
      <c r="E16" s="2086"/>
      <c r="F16" s="2086"/>
      <c r="G16" s="431"/>
      <c r="H16" s="431"/>
      <c r="J16" s="121"/>
      <c r="K16" s="121"/>
      <c r="L16" s="121"/>
      <c r="M16" s="121"/>
      <c r="N16" s="121"/>
      <c r="O16" s="121"/>
      <c r="P16" s="121"/>
      <c r="Q16" s="121"/>
      <c r="R16" s="121"/>
      <c r="S16" s="121"/>
      <c r="T16" s="121"/>
      <c r="U16" s="121"/>
      <c r="V16" s="121"/>
      <c r="W16" s="121"/>
      <c r="X16" s="121"/>
    </row>
    <row r="17" spans="1:13" s="122" customFormat="1" ht="11.25" customHeight="1">
      <c r="A17" s="121"/>
      <c r="B17" s="2085" t="s">
        <v>310</v>
      </c>
      <c r="C17" s="2085"/>
      <c r="D17" s="1078" t="s">
        <v>2714</v>
      </c>
      <c r="E17" s="974" t="s">
        <v>662</v>
      </c>
      <c r="F17" s="974" t="s">
        <v>1695</v>
      </c>
      <c r="G17" s="974" t="s">
        <v>1253</v>
      </c>
      <c r="H17" s="1078" t="s">
        <v>1254</v>
      </c>
    </row>
    <row r="18" spans="1:13" s="1077" customFormat="1" ht="15" customHeight="1">
      <c r="A18" s="431"/>
      <c r="B18" s="1074" t="s">
        <v>1696</v>
      </c>
      <c r="C18" s="1075"/>
      <c r="D18" s="1076"/>
      <c r="E18" s="1076"/>
      <c r="F18" s="1076"/>
      <c r="G18" s="1076"/>
      <c r="H18" s="1076"/>
    </row>
    <row r="19" spans="1:13" s="122" customFormat="1" ht="11.25" customHeight="1">
      <c r="A19" s="121"/>
      <c r="B19" s="258" t="s">
        <v>1697</v>
      </c>
      <c r="C19" s="95" t="s">
        <v>1698</v>
      </c>
      <c r="D19" s="243">
        <v>403381</v>
      </c>
      <c r="E19" s="243">
        <v>409776.24251008482</v>
      </c>
      <c r="F19" s="243">
        <v>402487.82887277805</v>
      </c>
      <c r="G19" s="243">
        <v>391986</v>
      </c>
      <c r="H19" s="243">
        <v>383750.59338530782</v>
      </c>
      <c r="I19" s="2084"/>
      <c r="J19" s="1943"/>
      <c r="K19" s="1943"/>
      <c r="L19" s="1943"/>
      <c r="M19" s="1943"/>
    </row>
    <row r="20" spans="1:13" s="122" customFormat="1" ht="11.25" customHeight="1">
      <c r="A20" s="121"/>
      <c r="B20" s="258" t="s">
        <v>1699</v>
      </c>
      <c r="C20" s="483" t="s">
        <v>1700</v>
      </c>
      <c r="D20" s="476">
        <v>322236</v>
      </c>
      <c r="E20" s="476">
        <v>307741.58549408481</v>
      </c>
      <c r="F20" s="476">
        <v>297813.93824177806</v>
      </c>
      <c r="G20" s="476">
        <v>284014</v>
      </c>
      <c r="H20" s="476">
        <v>269076.95073030784</v>
      </c>
    </row>
    <row r="21" spans="1:13" s="122" customFormat="1" ht="11.25" customHeight="1">
      <c r="A21" s="121"/>
      <c r="B21" s="258" t="s">
        <v>1087</v>
      </c>
      <c r="C21" s="95" t="s">
        <v>1701</v>
      </c>
      <c r="D21" s="243">
        <v>972813</v>
      </c>
      <c r="E21" s="243">
        <v>986094.80862761685</v>
      </c>
      <c r="F21" s="243">
        <v>961381.93444393016</v>
      </c>
      <c r="G21" s="243">
        <v>983841</v>
      </c>
      <c r="H21" s="243">
        <v>963812.09959237999</v>
      </c>
      <c r="I21" s="121"/>
    </row>
    <row r="22" spans="1:13" s="122" customFormat="1" ht="11.25" customHeight="1">
      <c r="A22" s="121"/>
      <c r="B22" s="258" t="s">
        <v>1702</v>
      </c>
      <c r="C22" s="95" t="s">
        <v>1703</v>
      </c>
      <c r="D22" s="630">
        <v>41.47</v>
      </c>
      <c r="E22" s="630">
        <v>41.55546088721276</v>
      </c>
      <c r="F22" s="630">
        <v>41.86554941929294</v>
      </c>
      <c r="G22" s="1058">
        <v>39.840000000000003</v>
      </c>
      <c r="H22" s="630">
        <v>39.815913656573251</v>
      </c>
    </row>
    <row r="23" spans="1:13" s="122" customFormat="1" ht="11.25" customHeight="1">
      <c r="A23" s="121"/>
      <c r="B23" s="258" t="s">
        <v>1704</v>
      </c>
      <c r="C23" s="483" t="s">
        <v>1705</v>
      </c>
      <c r="D23" s="573">
        <v>33.119999999999997</v>
      </c>
      <c r="E23" s="573">
        <v>31.208113337740791</v>
      </c>
      <c r="F23" s="573">
        <v>30.977692379255668</v>
      </c>
      <c r="G23" s="1059">
        <v>28.87</v>
      </c>
      <c r="H23" s="573">
        <v>27.917988458964892</v>
      </c>
    </row>
    <row r="24" spans="1:13" s="122" customFormat="1" ht="11.25" customHeight="1">
      <c r="A24" s="121"/>
      <c r="B24" s="258" t="s">
        <v>1088</v>
      </c>
      <c r="C24" s="95" t="s">
        <v>1706</v>
      </c>
      <c r="D24" s="243">
        <v>3346474</v>
      </c>
      <c r="E24" s="243">
        <v>2915203.5278867632</v>
      </c>
      <c r="F24" s="243">
        <v>3061243.9796904316</v>
      </c>
      <c r="G24" s="243">
        <v>3016195</v>
      </c>
      <c r="H24" s="243">
        <v>3018532.8804059098</v>
      </c>
    </row>
    <row r="25" spans="1:13" s="122" customFormat="1" ht="11.25" customHeight="1">
      <c r="A25" s="121"/>
      <c r="B25" s="258" t="s">
        <v>1707</v>
      </c>
      <c r="C25" s="95" t="s">
        <v>1708</v>
      </c>
      <c r="D25" s="630">
        <v>12.05</v>
      </c>
      <c r="E25" s="630">
        <v>14.056522592339633</v>
      </c>
      <c r="F25" s="630">
        <v>13.147852034762666</v>
      </c>
      <c r="G25" s="630">
        <v>13</v>
      </c>
      <c r="H25" s="630">
        <v>12.71314935399027</v>
      </c>
    </row>
    <row r="26" spans="1:13" s="122" customFormat="1" ht="11.25" customHeight="1">
      <c r="A26" s="121"/>
      <c r="B26" s="258" t="s">
        <v>1709</v>
      </c>
      <c r="C26" s="483" t="s">
        <v>1710</v>
      </c>
      <c r="D26" s="573">
        <v>9.6300000000000008</v>
      </c>
      <c r="E26" s="573">
        <v>10.556435684515218</v>
      </c>
      <c r="F26" s="573">
        <v>9.7285267106313587</v>
      </c>
      <c r="G26" s="573">
        <v>9.42</v>
      </c>
      <c r="H26" s="573">
        <v>8.914163316787338</v>
      </c>
    </row>
    <row r="27" spans="1:13" s="116" customFormat="1" ht="15" customHeight="1">
      <c r="B27" s="1079" t="s">
        <v>1694</v>
      </c>
      <c r="C27" s="1079"/>
      <c r="D27" s="1080"/>
      <c r="E27" s="1080"/>
      <c r="F27" s="1080"/>
      <c r="G27" s="1080"/>
      <c r="H27" s="1080"/>
    </row>
    <row r="28" spans="1:13" s="116" customFormat="1" ht="11.25" customHeight="1">
      <c r="B28" s="95" t="s">
        <v>1597</v>
      </c>
      <c r="C28" s="95" t="s">
        <v>1711</v>
      </c>
      <c r="D28" s="630">
        <v>37.67</v>
      </c>
      <c r="E28" s="630">
        <v>37.664570574960244</v>
      </c>
      <c r="F28" s="630">
        <v>37.935349923415394</v>
      </c>
      <c r="G28" s="630">
        <v>37.89</v>
      </c>
      <c r="H28" s="630">
        <v>37.678072554995701</v>
      </c>
    </row>
    <row r="29" spans="1:13" s="116" customFormat="1" ht="11.25" customHeight="1">
      <c r="B29" s="95" t="s">
        <v>1598</v>
      </c>
      <c r="C29" s="483" t="s">
        <v>1712</v>
      </c>
      <c r="D29" s="573">
        <v>29.94</v>
      </c>
      <c r="E29" s="573">
        <v>26.04460883731301</v>
      </c>
      <c r="F29" s="573">
        <v>26.061576230853849</v>
      </c>
      <c r="G29" s="573">
        <v>26.05</v>
      </c>
      <c r="H29" s="573">
        <v>25.963162663311394</v>
      </c>
    </row>
    <row r="30" spans="1:13" s="116" customFormat="1" ht="11.25" customHeight="1">
      <c r="B30" s="95" t="s">
        <v>1600</v>
      </c>
      <c r="C30" s="95" t="s">
        <v>1713</v>
      </c>
      <c r="D30" s="630">
        <v>6</v>
      </c>
      <c r="E30" s="630">
        <v>6</v>
      </c>
      <c r="F30" s="630">
        <v>6</v>
      </c>
      <c r="G30" s="630">
        <v>6</v>
      </c>
      <c r="H30" s="630">
        <v>6</v>
      </c>
    </row>
    <row r="31" spans="1:13" s="116" customFormat="1" ht="11.25" customHeight="1">
      <c r="B31" s="1344" t="s">
        <v>1601</v>
      </c>
      <c r="C31" s="1345" t="s">
        <v>1714</v>
      </c>
      <c r="D31" s="1346"/>
      <c r="E31" s="1346"/>
      <c r="F31" s="1346"/>
      <c r="G31" s="1346"/>
      <c r="H31" s="1346"/>
    </row>
    <row r="32" spans="1:13" s="116" customFormat="1">
      <c r="B32" s="1081"/>
      <c r="C32" s="1081"/>
      <c r="D32" s="1082"/>
      <c r="E32" s="1082"/>
      <c r="F32" s="1082"/>
      <c r="G32" s="1082"/>
      <c r="H32" s="1082"/>
    </row>
    <row r="33" spans="2:8" s="116" customFormat="1">
      <c r="B33" s="121" t="s">
        <v>2721</v>
      </c>
      <c r="C33" s="236"/>
    </row>
    <row r="34" spans="2:8" s="116" customFormat="1">
      <c r="D34" s="237"/>
      <c r="E34" s="237"/>
      <c r="F34" s="237"/>
      <c r="G34" s="237"/>
      <c r="H34" s="237"/>
    </row>
    <row r="35" spans="2:8" s="116" customFormat="1">
      <c r="D35" s="237"/>
      <c r="E35" s="237"/>
      <c r="F35" s="237"/>
      <c r="G35" s="237"/>
      <c r="H35" s="237"/>
    </row>
    <row r="36" spans="2:8" s="116" customFormat="1"/>
    <row r="37" spans="2:8" s="116" customFormat="1"/>
    <row r="38" spans="2:8" s="116" customFormat="1"/>
    <row r="39" spans="2:8" s="116" customFormat="1"/>
    <row r="40" spans="2:8" s="116" customFormat="1"/>
    <row r="41" spans="2:8" s="116" customFormat="1"/>
    <row r="42" spans="2:8" s="116" customFormat="1"/>
    <row r="43" spans="2:8" s="116" customFormat="1"/>
    <row r="44" spans="2:8" s="116" customFormat="1"/>
    <row r="45" spans="2:8" s="116" customFormat="1"/>
    <row r="46" spans="2:8" s="116" customFormat="1"/>
    <row r="47" spans="2:8" s="116" customFormat="1"/>
    <row r="48" spans="2:8" s="116" customFormat="1"/>
    <row r="49" s="116" customFormat="1"/>
    <row r="50" s="116" customFormat="1"/>
    <row r="51" s="116" customFormat="1"/>
    <row r="52" s="116" customFormat="1"/>
    <row r="53" s="116" customFormat="1"/>
    <row r="54" s="116" customFormat="1"/>
    <row r="55" s="116" customFormat="1"/>
    <row r="56" s="116" customFormat="1"/>
    <row r="57" s="116" customFormat="1"/>
    <row r="58" s="116" customFormat="1"/>
    <row r="59" s="116" customFormat="1"/>
    <row r="60" s="116" customFormat="1"/>
    <row r="61" s="116" customFormat="1"/>
    <row r="62" s="116" customFormat="1"/>
    <row r="63" s="116" customFormat="1"/>
    <row r="64" s="116" customFormat="1"/>
    <row r="65" s="116" customFormat="1"/>
    <row r="66" s="116" customFormat="1"/>
    <row r="67" s="116" customFormat="1"/>
    <row r="68" s="116" customFormat="1"/>
    <row r="69" s="116" customFormat="1"/>
    <row r="70" s="116" customFormat="1"/>
    <row r="71" s="116" customFormat="1"/>
    <row r="72" s="116" customFormat="1"/>
    <row r="73" s="116" customFormat="1"/>
    <row r="74" s="116" customFormat="1"/>
    <row r="75" s="116" customFormat="1"/>
    <row r="76" s="116" customFormat="1"/>
    <row r="77" s="116" customFormat="1"/>
    <row r="78" s="116" customFormat="1"/>
    <row r="79" s="116" customFormat="1"/>
    <row r="80" s="116" customFormat="1"/>
    <row r="81" s="116" customFormat="1"/>
    <row r="82" s="116" customFormat="1"/>
    <row r="83" s="116" customFormat="1"/>
    <row r="84" s="116" customFormat="1"/>
    <row r="85" s="116" customFormat="1"/>
    <row r="86" s="116" customFormat="1"/>
    <row r="87" s="116" customFormat="1"/>
    <row r="88" s="116" customFormat="1"/>
    <row r="89" s="116" customFormat="1"/>
    <row r="90" s="116" customFormat="1"/>
    <row r="91" s="116" customFormat="1"/>
    <row r="92" s="116" customFormat="1"/>
    <row r="93" s="116" customFormat="1"/>
    <row r="94" s="116" customFormat="1"/>
    <row r="95" s="116" customFormat="1"/>
    <row r="96" s="116" customFormat="1"/>
    <row r="97" s="116" customFormat="1"/>
    <row r="98" s="116" customFormat="1"/>
    <row r="99" s="116" customFormat="1"/>
    <row r="100" s="116" customFormat="1"/>
    <row r="101" s="116" customFormat="1"/>
    <row r="102" s="116" customFormat="1"/>
    <row r="103" s="116" customFormat="1"/>
    <row r="104" s="116" customFormat="1"/>
    <row r="105" s="116" customFormat="1"/>
    <row r="106" s="116" customFormat="1"/>
    <row r="107" s="116" customFormat="1"/>
    <row r="108" s="116" customFormat="1"/>
    <row r="109" s="116" customFormat="1"/>
    <row r="110" s="116" customFormat="1"/>
    <row r="111" s="116" customFormat="1"/>
    <row r="112" s="116" customFormat="1"/>
    <row r="113" s="116" customFormat="1"/>
    <row r="114" s="116" customFormat="1"/>
    <row r="115" s="116" customFormat="1"/>
    <row r="116" s="116" customFormat="1"/>
    <row r="117" s="116" customFormat="1"/>
    <row r="118" s="116" customFormat="1"/>
    <row r="119" s="116" customFormat="1"/>
    <row r="120" s="116" customFormat="1"/>
    <row r="121" s="116" customFormat="1"/>
    <row r="122" s="116" customFormat="1"/>
    <row r="123" s="116" customFormat="1"/>
    <row r="124" s="116" customFormat="1"/>
    <row r="125" s="116" customFormat="1"/>
    <row r="126" s="116" customFormat="1"/>
    <row r="127" s="116" customFormat="1"/>
    <row r="128" s="116" customFormat="1"/>
    <row r="129" s="116" customFormat="1"/>
    <row r="130" s="116" customFormat="1"/>
    <row r="131" s="116" customFormat="1"/>
    <row r="132" s="116" customFormat="1"/>
    <row r="133" s="116" customFormat="1"/>
    <row r="134" s="116" customFormat="1"/>
    <row r="135" s="116" customFormat="1"/>
    <row r="136" s="116" customFormat="1"/>
    <row r="137" s="116" customFormat="1"/>
    <row r="138" s="116" customFormat="1"/>
    <row r="139" s="116" customFormat="1"/>
    <row r="140" s="116" customFormat="1"/>
    <row r="141" s="116" customFormat="1"/>
    <row r="142" s="116" customFormat="1"/>
    <row r="143" s="116" customFormat="1"/>
    <row r="144" s="116" customFormat="1"/>
    <row r="145" s="116" customFormat="1"/>
    <row r="146" s="116" customFormat="1"/>
    <row r="147" s="116" customFormat="1"/>
    <row r="148" s="116" customFormat="1"/>
    <row r="149" s="116" customFormat="1"/>
    <row r="150" s="116" customFormat="1"/>
    <row r="151" s="116" customFormat="1"/>
    <row r="152" s="116" customFormat="1"/>
    <row r="153" s="116" customFormat="1"/>
    <row r="154" s="116" customFormat="1"/>
    <row r="155" s="116" customFormat="1"/>
    <row r="156" s="116" customFormat="1"/>
    <row r="157" s="116" customFormat="1"/>
    <row r="158" s="116" customFormat="1"/>
    <row r="159" s="116" customFormat="1"/>
    <row r="160" s="116" customFormat="1"/>
    <row r="161" s="116" customFormat="1"/>
    <row r="162" s="116" customFormat="1"/>
    <row r="163" s="116" customFormat="1"/>
    <row r="164" s="116" customFormat="1"/>
    <row r="165" s="116" customFormat="1"/>
    <row r="166" s="116" customFormat="1"/>
    <row r="167" s="116" customFormat="1"/>
    <row r="168" s="116" customFormat="1"/>
    <row r="169" s="116" customFormat="1"/>
    <row r="170" s="116" customFormat="1"/>
    <row r="171" s="116" customFormat="1"/>
    <row r="172" s="116" customFormat="1"/>
    <row r="173" s="116" customFormat="1"/>
    <row r="174" s="116" customFormat="1"/>
    <row r="175" s="116" customFormat="1"/>
    <row r="176" s="116" customFormat="1"/>
    <row r="177" s="116" customFormat="1"/>
    <row r="178" s="116" customFormat="1"/>
    <row r="179" s="116" customFormat="1"/>
    <row r="180" s="116" customFormat="1"/>
    <row r="181" s="116" customFormat="1"/>
    <row r="182" s="116" customFormat="1"/>
    <row r="183" s="116" customFormat="1"/>
    <row r="184" s="116" customFormat="1"/>
    <row r="185" s="116" customFormat="1"/>
    <row r="186" s="116" customFormat="1"/>
    <row r="187" s="116" customFormat="1"/>
    <row r="188" s="116" customFormat="1"/>
    <row r="189" s="116" customFormat="1"/>
    <row r="190" s="116" customFormat="1"/>
    <row r="191" s="116" customFormat="1"/>
    <row r="192" s="116" customFormat="1"/>
    <row r="193" s="116" customFormat="1"/>
    <row r="194" s="116" customFormat="1"/>
    <row r="195" s="116" customFormat="1"/>
    <row r="196" s="116" customFormat="1"/>
    <row r="197" s="116" customFormat="1"/>
    <row r="198" s="116" customFormat="1"/>
    <row r="199" s="116" customFormat="1"/>
    <row r="200" s="116" customFormat="1"/>
    <row r="201" s="116" customFormat="1"/>
    <row r="202" s="116" customFormat="1"/>
    <row r="203" s="116" customFormat="1"/>
    <row r="204" s="116" customFormat="1"/>
    <row r="205" s="116" customFormat="1"/>
    <row r="206" s="116" customFormat="1"/>
    <row r="207" s="116" customFormat="1"/>
    <row r="208" s="116" customFormat="1"/>
    <row r="209" s="116" customFormat="1"/>
    <row r="210" s="116" customFormat="1"/>
    <row r="211" s="116" customFormat="1"/>
    <row r="212" s="116" customFormat="1"/>
    <row r="213" s="116" customFormat="1"/>
    <row r="214" s="116" customFormat="1"/>
    <row r="215" s="116" customFormat="1"/>
    <row r="216" s="116" customFormat="1"/>
    <row r="217" s="116" customFormat="1"/>
    <row r="218" s="116" customFormat="1"/>
    <row r="219" s="116" customFormat="1"/>
    <row r="220" s="116" customFormat="1"/>
    <row r="221" s="116" customFormat="1"/>
    <row r="222" s="116" customFormat="1"/>
    <row r="223" s="116" customFormat="1"/>
    <row r="224" s="116" customFormat="1"/>
    <row r="225" s="116" customFormat="1"/>
    <row r="226" s="116" customFormat="1"/>
    <row r="227" s="116" customFormat="1"/>
    <row r="228" s="116" customFormat="1"/>
    <row r="229" s="116" customFormat="1"/>
    <row r="230" s="116" customFormat="1"/>
    <row r="231" s="116" customFormat="1"/>
    <row r="232" s="116" customFormat="1"/>
    <row r="233" s="116" customFormat="1"/>
    <row r="234" s="116" customFormat="1"/>
    <row r="235" s="116" customFormat="1"/>
    <row r="236" s="116" customFormat="1"/>
    <row r="237" s="116" customFormat="1"/>
    <row r="238" s="116" customFormat="1"/>
    <row r="239" s="116" customFormat="1"/>
    <row r="240" s="116" customFormat="1"/>
    <row r="241" s="116" customFormat="1"/>
    <row r="242" s="116" customFormat="1"/>
    <row r="243" s="116" customFormat="1"/>
    <row r="244" s="116" customFormat="1"/>
    <row r="245" s="116" customFormat="1"/>
    <row r="246" s="116" customFormat="1"/>
    <row r="247" s="116" customFormat="1"/>
    <row r="248" s="116" customFormat="1"/>
    <row r="249" s="116" customFormat="1"/>
    <row r="250" s="116" customFormat="1"/>
    <row r="251" s="116" customFormat="1"/>
    <row r="252" s="116" customFormat="1"/>
    <row r="253" s="116" customFormat="1"/>
    <row r="254" s="116" customFormat="1"/>
    <row r="255" s="116" customFormat="1"/>
    <row r="256" s="116" customFormat="1"/>
    <row r="257" s="116" customFormat="1"/>
    <row r="258" s="116" customFormat="1"/>
    <row r="259" s="116" customFormat="1"/>
    <row r="260" s="116" customFormat="1"/>
    <row r="261" s="116" customFormat="1"/>
    <row r="262" s="116" customFormat="1"/>
    <row r="263" s="116" customFormat="1"/>
    <row r="264" s="116" customFormat="1"/>
    <row r="265" s="116" customFormat="1"/>
    <row r="266" s="116" customFormat="1"/>
    <row r="267" s="116" customFormat="1"/>
    <row r="268" s="116" customFormat="1"/>
    <row r="269" s="116" customFormat="1"/>
    <row r="270" s="116" customFormat="1"/>
    <row r="271" s="116" customFormat="1"/>
    <row r="272" s="116" customFormat="1"/>
    <row r="273" s="116" customFormat="1"/>
    <row r="274" s="116" customFormat="1"/>
    <row r="275" s="116" customFormat="1"/>
    <row r="276" s="116" customFormat="1"/>
    <row r="277" s="116" customFormat="1"/>
    <row r="278" s="116" customFormat="1"/>
    <row r="279" s="116" customFormat="1"/>
    <row r="280" s="116" customFormat="1"/>
    <row r="281" s="116" customFormat="1"/>
    <row r="282" s="116" customFormat="1"/>
    <row r="283" s="116" customFormat="1"/>
    <row r="284" s="116" customFormat="1"/>
    <row r="285" s="116" customFormat="1"/>
    <row r="286" s="116" customFormat="1"/>
    <row r="287" s="116" customFormat="1"/>
    <row r="288" s="116" customFormat="1"/>
    <row r="289" s="116" customFormat="1"/>
    <row r="290" s="116" customFormat="1"/>
    <row r="291" s="116" customFormat="1"/>
    <row r="292" s="116" customFormat="1"/>
    <row r="293" s="116" customFormat="1"/>
    <row r="294" s="116" customFormat="1"/>
    <row r="295" s="116" customFormat="1"/>
    <row r="296" s="116" customFormat="1"/>
    <row r="297" s="116" customFormat="1"/>
    <row r="298" s="116" customFormat="1"/>
    <row r="299" s="116" customFormat="1"/>
    <row r="300" s="116" customFormat="1"/>
    <row r="301" s="116" customFormat="1"/>
    <row r="302" s="116" customFormat="1"/>
    <row r="303" s="116" customFormat="1"/>
    <row r="304" s="116" customFormat="1"/>
  </sheetData>
  <mergeCells count="8">
    <mergeCell ref="I19:M19"/>
    <mergeCell ref="B3:H3"/>
    <mergeCell ref="B17:C17"/>
    <mergeCell ref="B16:F16"/>
    <mergeCell ref="B7:H7"/>
    <mergeCell ref="B9:H9"/>
    <mergeCell ref="B13:H13"/>
    <mergeCell ref="B11:H11"/>
  </mergeCells>
  <conditionalFormatting sqref="D18">
    <cfRule type="cellIs" dxfId="33" priority="17" stopIfTrue="1" operator="lessThan">
      <formula>0</formula>
    </cfRule>
  </conditionalFormatting>
  <conditionalFormatting sqref="D22">
    <cfRule type="cellIs" dxfId="32" priority="11" stopIfTrue="1" operator="lessThan">
      <formula>0</formula>
    </cfRule>
  </conditionalFormatting>
  <conditionalFormatting sqref="D19:H21">
    <cfRule type="cellIs" dxfId="31" priority="15" stopIfTrue="1" operator="lessThan">
      <formula>0</formula>
    </cfRule>
  </conditionalFormatting>
  <conditionalFormatting sqref="D23:H26">
    <cfRule type="cellIs" dxfId="30" priority="8" stopIfTrue="1" operator="lessThan">
      <formula>0</formula>
    </cfRule>
  </conditionalFormatting>
  <conditionalFormatting sqref="D28:H31">
    <cfRule type="cellIs" dxfId="29" priority="7" stopIfTrue="1" operator="lessThan">
      <formula>0</formula>
    </cfRule>
  </conditionalFormatting>
  <conditionalFormatting sqref="E17:E22">
    <cfRule type="cellIs" dxfId="28" priority="3" stopIfTrue="1" operator="lessThan">
      <formula>0</formula>
    </cfRule>
  </conditionalFormatting>
  <conditionalFormatting sqref="F17:F18">
    <cfRule type="cellIs" dxfId="27" priority="20" stopIfTrue="1" operator="lessThan">
      <formula>0</formula>
    </cfRule>
  </conditionalFormatting>
  <conditionalFormatting sqref="F22:H22">
    <cfRule type="cellIs" dxfId="26" priority="25" stopIfTrue="1" operator="lessThan">
      <formula>0</formula>
    </cfRule>
  </conditionalFormatting>
  <conditionalFormatting sqref="G17:G21">
    <cfRule type="cellIs" dxfId="25" priority="18" stopIfTrue="1" operator="lessThan">
      <formula>0</formula>
    </cfRule>
  </conditionalFormatting>
  <conditionalFormatting sqref="H18:H21">
    <cfRule type="cellIs" dxfId="24" priority="50" stopIfTrue="1" operator="lessThan">
      <formula>0</formula>
    </cfRule>
  </conditionalFormatting>
  <hyperlinks>
    <hyperlink ref="B3" location="Contents!A1" display="Back to index page" xr:uid="{5AA6BD3E-9156-4BA9-866B-540AEC82B36E}"/>
    <hyperlink ref="B3:H3" location="CONTENTS!A1" display="Back to contents page" xr:uid="{A80BC487-09A6-4ADA-80E8-46BD456A802A}"/>
    <hyperlink ref="G3" location="CONTENTS!A1" display="Back to contents page" xr:uid="{2FA37BBD-B768-4015-8098-B205FC9CD8A0}"/>
    <hyperlink ref="H3" location="CONTENTS!A1" display="Back to contents page" xr:uid="{2E177C4D-12B0-4B1B-8024-417E873B68A0}"/>
    <hyperlink ref="D3:E3" location="CONTENTS!A1" display="Back to contents page" xr:uid="{2E9299C1-777A-495B-BAB0-377BB98D0A5B}"/>
    <hyperlink ref="E3" location="CONTENTS!A1" display="Back to contents page" xr:uid="{8928425C-A1F4-4D7F-A14B-57033C1F1FA4}"/>
  </hyperlinks>
  <pageMargins left="0.7" right="0.7" top="0.75" bottom="0.75" header="0.3" footer="0.3"/>
  <pageSetup paperSize="9" orientation="portrait"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87C0C-14D3-4D69-B6DA-3728E7428B3B}">
  <sheetPr codeName="Ark4">
    <pageSetUpPr fitToPage="1"/>
  </sheetPr>
  <dimension ref="B1:H119"/>
  <sheetViews>
    <sheetView showGridLines="0" showRowColHeaders="0" zoomScaleNormal="100" workbookViewId="0"/>
  </sheetViews>
  <sheetFormatPr baseColWidth="10" defaultColWidth="11.42578125" defaultRowHeight="14.25"/>
  <cols>
    <col min="1" max="1" width="2.7109375" style="68" customWidth="1"/>
    <col min="2" max="2" width="4.85546875" style="210" customWidth="1"/>
    <col min="3" max="3" width="149.85546875" style="68" customWidth="1"/>
    <col min="4" max="6" width="16.42578125" style="146" customWidth="1"/>
    <col min="7" max="7" width="23.5703125" style="68" customWidth="1"/>
    <col min="8" max="8" width="14.85546875" style="68" customWidth="1"/>
    <col min="9" max="16384" width="11.42578125" style="68"/>
  </cols>
  <sheetData>
    <row r="1" spans="2:8" ht="11.25" customHeight="1"/>
    <row r="2" spans="2:8" ht="5.25" customHeight="1"/>
    <row r="3" spans="2:8" ht="12.75" customHeight="1">
      <c r="B3" s="1909" t="s">
        <v>306</v>
      </c>
      <c r="C3" s="1909"/>
      <c r="D3" s="1909"/>
      <c r="E3" s="1909"/>
      <c r="F3" s="1909"/>
      <c r="G3" s="1909"/>
      <c r="H3" s="1909"/>
    </row>
    <row r="4" spans="2:8" ht="5.25" customHeight="1"/>
    <row r="5" spans="2:8" ht="15.75">
      <c r="B5" s="1188" t="s">
        <v>308</v>
      </c>
    </row>
    <row r="6" spans="2:8" ht="15.75">
      <c r="B6" s="212"/>
    </row>
    <row r="7" spans="2:8" s="3" customFormat="1" ht="11.25">
      <c r="B7" s="1916" t="s">
        <v>309</v>
      </c>
      <c r="C7" s="1916"/>
      <c r="D7" s="1916"/>
      <c r="E7" s="1916"/>
      <c r="F7" s="1916"/>
    </row>
    <row r="8" spans="2:8" s="3" customFormat="1" ht="11.25">
      <c r="B8" s="642"/>
      <c r="C8" s="642"/>
      <c r="D8" s="642"/>
      <c r="E8" s="642"/>
      <c r="F8" s="642"/>
    </row>
    <row r="9" spans="2:8" s="3" customFormat="1" ht="11.25" customHeight="1">
      <c r="B9" s="257"/>
      <c r="D9" s="147"/>
      <c r="E9" s="147"/>
      <c r="F9" s="147"/>
    </row>
    <row r="10" spans="2:8" s="3" customFormat="1" ht="11.25" customHeight="1">
      <c r="B10" s="1917" t="s">
        <v>310</v>
      </c>
      <c r="C10" s="1917"/>
      <c r="D10" s="1212" t="s">
        <v>26</v>
      </c>
      <c r="E10" s="1212" t="s">
        <v>311</v>
      </c>
      <c r="F10" s="1212" t="s">
        <v>312</v>
      </c>
    </row>
    <row r="11" spans="2:8" s="3" customFormat="1" ht="15" customHeight="1">
      <c r="B11" s="1915" t="s">
        <v>313</v>
      </c>
      <c r="C11" s="1915"/>
      <c r="D11" s="1915"/>
      <c r="E11" s="1915"/>
      <c r="F11" s="1915"/>
    </row>
    <row r="12" spans="2:8" s="3" customFormat="1" ht="11.25" customHeight="1">
      <c r="B12" s="208">
        <v>1</v>
      </c>
      <c r="C12" s="149" t="s">
        <v>314</v>
      </c>
      <c r="D12" s="243">
        <v>38015.681109999998</v>
      </c>
      <c r="E12" s="243">
        <v>38015.680999999997</v>
      </c>
      <c r="F12" s="628" t="s">
        <v>315</v>
      </c>
    </row>
    <row r="13" spans="2:8" s="3" customFormat="1" ht="11.25" customHeight="1">
      <c r="B13" s="208"/>
      <c r="C13" s="475" t="s">
        <v>316</v>
      </c>
      <c r="D13" s="476">
        <v>19282.66504</v>
      </c>
      <c r="E13" s="476">
        <v>19282.665000000001</v>
      </c>
      <c r="F13" s="628" t="s">
        <v>317</v>
      </c>
    </row>
    <row r="14" spans="2:8" s="3" customFormat="1" ht="11.25" customHeight="1">
      <c r="B14" s="208"/>
      <c r="C14" s="475" t="s">
        <v>318</v>
      </c>
      <c r="D14" s="476">
        <v>18733.016070000001</v>
      </c>
      <c r="E14" s="476">
        <v>18733.016</v>
      </c>
      <c r="F14" s="628" t="s">
        <v>319</v>
      </c>
    </row>
    <row r="15" spans="2:8" s="3" customFormat="1" ht="11.25" customHeight="1">
      <c r="B15" s="208">
        <v>2</v>
      </c>
      <c r="C15" s="149" t="s">
        <v>320</v>
      </c>
      <c r="D15" s="243">
        <v>168742.77996300001</v>
      </c>
      <c r="E15" s="243">
        <v>173817.617</v>
      </c>
      <c r="F15" s="628" t="s">
        <v>321</v>
      </c>
      <c r="H15" s="150"/>
    </row>
    <row r="16" spans="2:8" s="3" customFormat="1" ht="11.25" customHeight="1">
      <c r="B16" s="208">
        <v>3</v>
      </c>
      <c r="C16" s="149" t="s">
        <v>322</v>
      </c>
      <c r="D16" s="243">
        <v>5526.8651050000008</v>
      </c>
      <c r="E16" s="243">
        <v>6955.8490000000002</v>
      </c>
      <c r="F16" s="629" t="s">
        <v>323</v>
      </c>
    </row>
    <row r="17" spans="2:8" s="3" customFormat="1" ht="11.25" customHeight="1">
      <c r="B17" s="208" t="s">
        <v>324</v>
      </c>
      <c r="C17" s="149" t="s">
        <v>325</v>
      </c>
      <c r="D17" s="243"/>
      <c r="E17" s="243">
        <v>0</v>
      </c>
      <c r="F17" s="628"/>
    </row>
    <row r="18" spans="2:8" s="3" customFormat="1" ht="11.25" customHeight="1">
      <c r="B18" s="208">
        <v>4</v>
      </c>
      <c r="C18" s="149" t="s">
        <v>326</v>
      </c>
      <c r="D18" s="243"/>
      <c r="E18" s="243">
        <v>0</v>
      </c>
      <c r="F18" s="628"/>
    </row>
    <row r="19" spans="2:8" s="3" customFormat="1" ht="11.25" customHeight="1">
      <c r="B19" s="208">
        <v>5</v>
      </c>
      <c r="C19" s="149" t="s">
        <v>327</v>
      </c>
      <c r="D19" s="243">
        <v>130.92400000000001</v>
      </c>
      <c r="E19" s="243">
        <v>129.18700000000001</v>
      </c>
      <c r="F19" s="628" t="s">
        <v>328</v>
      </c>
    </row>
    <row r="20" spans="2:8" s="3" customFormat="1" ht="11.25" customHeight="1">
      <c r="B20" s="208" t="s">
        <v>329</v>
      </c>
      <c r="C20" s="149" t="s">
        <v>330</v>
      </c>
      <c r="D20" s="243">
        <v>8714.914734</v>
      </c>
      <c r="E20" s="243">
        <v>0</v>
      </c>
      <c r="F20" s="608"/>
    </row>
    <row r="21" spans="2:8" s="106" customFormat="1" ht="11.25" customHeight="1">
      <c r="B21" s="845">
        <v>6</v>
      </c>
      <c r="C21" s="846" t="s">
        <v>331</v>
      </c>
      <c r="D21" s="847">
        <v>221131.16491200001</v>
      </c>
      <c r="E21" s="847">
        <v>218918.33499999999</v>
      </c>
      <c r="F21" s="848"/>
    </row>
    <row r="22" spans="2:8" s="3" customFormat="1" ht="15" customHeight="1">
      <c r="B22" s="1915" t="s">
        <v>332</v>
      </c>
      <c r="C22" s="1915"/>
      <c r="D22" s="1915"/>
      <c r="E22" s="1915"/>
      <c r="F22" s="1915"/>
    </row>
    <row r="23" spans="2:8" s="3" customFormat="1" ht="11.25" customHeight="1">
      <c r="B23" s="208">
        <v>7</v>
      </c>
      <c r="C23" s="149" t="s">
        <v>333</v>
      </c>
      <c r="D23" s="243">
        <v>-939.16947500000003</v>
      </c>
      <c r="E23" s="243">
        <v>-1264.491</v>
      </c>
      <c r="F23" s="150"/>
    </row>
    <row r="24" spans="2:8" s="3" customFormat="1" ht="11.25" customHeight="1">
      <c r="B24" s="208">
        <v>8</v>
      </c>
      <c r="C24" s="149" t="s">
        <v>334</v>
      </c>
      <c r="D24" s="243">
        <v>-11870.969204000001</v>
      </c>
      <c r="E24" s="243">
        <v>-12000.386</v>
      </c>
      <c r="F24" s="629" t="s">
        <v>335</v>
      </c>
    </row>
    <row r="25" spans="2:8" s="3" customFormat="1" ht="11.25" customHeight="1">
      <c r="B25" s="268">
        <v>10</v>
      </c>
      <c r="C25" s="1043" t="s">
        <v>336</v>
      </c>
      <c r="D25" s="243">
        <v>-306.16199999999998</v>
      </c>
      <c r="E25" s="243">
        <v>-408.78899999999999</v>
      </c>
      <c r="F25" s="629" t="s">
        <v>337</v>
      </c>
      <c r="H25" s="93"/>
    </row>
    <row r="26" spans="2:8" s="3" customFormat="1" ht="11.25" customHeight="1">
      <c r="B26" s="208">
        <v>11</v>
      </c>
      <c r="C26" s="149" t="s">
        <v>338</v>
      </c>
      <c r="D26" s="243"/>
      <c r="E26" s="243"/>
      <c r="F26" s="629"/>
    </row>
    <row r="27" spans="2:8" s="3" customFormat="1" ht="11.25" customHeight="1">
      <c r="B27" s="208">
        <v>12</v>
      </c>
      <c r="C27" s="149" t="s">
        <v>339</v>
      </c>
      <c r="D27" s="243">
        <v>-2875.7058320000001</v>
      </c>
      <c r="E27" s="243">
        <v>-3022.5250000000001</v>
      </c>
      <c r="F27" s="629"/>
    </row>
    <row r="28" spans="2:8" s="3" customFormat="1" ht="11.25" customHeight="1">
      <c r="B28" s="208">
        <v>13</v>
      </c>
      <c r="C28" s="149" t="s">
        <v>340</v>
      </c>
      <c r="D28" s="243"/>
      <c r="E28" s="243"/>
      <c r="F28" s="629"/>
    </row>
    <row r="29" spans="2:8" s="3" customFormat="1" ht="11.25" customHeight="1">
      <c r="B29" s="208">
        <v>14</v>
      </c>
      <c r="C29" s="149" t="s">
        <v>341</v>
      </c>
      <c r="D29" s="243">
        <v>-207.46626800000001</v>
      </c>
      <c r="E29" s="243">
        <v>-425.79300000000001</v>
      </c>
      <c r="F29" s="629" t="s">
        <v>342</v>
      </c>
    </row>
    <row r="30" spans="2:8" s="3" customFormat="1" ht="11.25" customHeight="1">
      <c r="B30" s="208">
        <v>15</v>
      </c>
      <c r="C30" s="149" t="s">
        <v>343</v>
      </c>
      <c r="D30" s="243">
        <v>-44.100386999999998</v>
      </c>
      <c r="E30" s="243"/>
      <c r="F30" s="629"/>
    </row>
    <row r="31" spans="2:8" s="3" customFormat="1" ht="11.25" customHeight="1">
      <c r="B31" s="208">
        <v>16</v>
      </c>
      <c r="C31" s="149" t="s">
        <v>344</v>
      </c>
      <c r="D31" s="243">
        <v>-322.18405999999999</v>
      </c>
      <c r="E31" s="243">
        <v>-1.0740000000000001</v>
      </c>
      <c r="F31" s="629" t="s">
        <v>317</v>
      </c>
    </row>
    <row r="32" spans="2:8" s="3" customFormat="1" ht="22.5" customHeight="1">
      <c r="B32" s="211">
        <v>17</v>
      </c>
      <c r="C32" s="149" t="s">
        <v>345</v>
      </c>
      <c r="D32" s="243"/>
      <c r="E32" s="243"/>
      <c r="F32" s="629"/>
    </row>
    <row r="33" spans="2:6" s="3" customFormat="1" ht="22.5" customHeight="1">
      <c r="B33" s="211">
        <v>18</v>
      </c>
      <c r="C33" s="149" t="s">
        <v>346</v>
      </c>
      <c r="D33" s="243"/>
      <c r="E33" s="243"/>
      <c r="F33" s="629"/>
    </row>
    <row r="34" spans="2:6" s="3" customFormat="1" ht="22.5" customHeight="1">
      <c r="B34" s="211">
        <v>19</v>
      </c>
      <c r="C34" s="149" t="s">
        <v>347</v>
      </c>
      <c r="D34" s="243">
        <v>-4276.7393529999999</v>
      </c>
      <c r="E34" s="243">
        <v>-4542.9989999999998</v>
      </c>
      <c r="F34" s="629" t="s">
        <v>348</v>
      </c>
    </row>
    <row r="35" spans="2:6" s="3" customFormat="1" ht="11.25">
      <c r="B35" s="211" t="s">
        <v>349</v>
      </c>
      <c r="C35" s="149" t="s">
        <v>350</v>
      </c>
      <c r="D35" s="243"/>
      <c r="E35" s="243"/>
      <c r="F35" s="150"/>
    </row>
    <row r="36" spans="2:6" s="3" customFormat="1" ht="11.25">
      <c r="B36" s="211" t="s">
        <v>351</v>
      </c>
      <c r="C36" s="475" t="s">
        <v>352</v>
      </c>
      <c r="D36" s="476"/>
      <c r="E36" s="476"/>
      <c r="F36" s="477"/>
    </row>
    <row r="37" spans="2:6" s="3" customFormat="1" ht="11.25">
      <c r="B37" s="211" t="s">
        <v>353</v>
      </c>
      <c r="C37" s="475" t="s">
        <v>354</v>
      </c>
      <c r="D37" s="476"/>
      <c r="E37" s="476"/>
      <c r="F37" s="477"/>
    </row>
    <row r="38" spans="2:6" s="3" customFormat="1" ht="11.25">
      <c r="B38" s="211" t="s">
        <v>355</v>
      </c>
      <c r="C38" s="475" t="s">
        <v>356</v>
      </c>
      <c r="D38" s="476"/>
      <c r="E38" s="476"/>
      <c r="F38" s="477"/>
    </row>
    <row r="39" spans="2:6" s="3" customFormat="1" ht="11.25" customHeight="1">
      <c r="B39" s="211">
        <v>21</v>
      </c>
      <c r="C39" s="149" t="s">
        <v>357</v>
      </c>
      <c r="D39" s="243"/>
      <c r="E39" s="243"/>
      <c r="F39" s="150"/>
    </row>
    <row r="40" spans="2:6" s="3" customFormat="1" ht="11.25" customHeight="1">
      <c r="B40" s="208">
        <v>22</v>
      </c>
      <c r="C40" s="149" t="s">
        <v>358</v>
      </c>
      <c r="D40" s="243"/>
      <c r="E40" s="243"/>
      <c r="F40" s="150"/>
    </row>
    <row r="41" spans="2:6" s="3" customFormat="1" ht="11.25" customHeight="1">
      <c r="B41" s="211">
        <v>23</v>
      </c>
      <c r="C41" s="475" t="s">
        <v>359</v>
      </c>
      <c r="D41" s="476"/>
      <c r="E41" s="476"/>
      <c r="F41" s="477"/>
    </row>
    <row r="42" spans="2:6" s="3" customFormat="1" ht="11.25" customHeight="1">
      <c r="B42" s="208">
        <v>25</v>
      </c>
      <c r="C42" s="475" t="s">
        <v>360</v>
      </c>
      <c r="D42" s="476"/>
      <c r="E42" s="476"/>
      <c r="F42" s="477"/>
    </row>
    <row r="43" spans="2:6" s="3" customFormat="1" ht="11.25" customHeight="1">
      <c r="B43" s="208" t="s">
        <v>361</v>
      </c>
      <c r="C43" s="149" t="s">
        <v>362</v>
      </c>
      <c r="D43" s="1129"/>
      <c r="E43" s="243"/>
      <c r="F43" s="150"/>
    </row>
    <row r="44" spans="2:6" s="3" customFormat="1" ht="22.5" customHeight="1">
      <c r="B44" s="480" t="s">
        <v>363</v>
      </c>
      <c r="C44" s="152" t="s">
        <v>364</v>
      </c>
      <c r="D44" s="243"/>
      <c r="E44" s="243"/>
      <c r="F44" s="148"/>
    </row>
    <row r="45" spans="2:6" s="3" customFormat="1" ht="11.25" customHeight="1">
      <c r="B45" s="209">
        <v>27</v>
      </c>
      <c r="C45" s="152" t="s">
        <v>365</v>
      </c>
      <c r="D45" s="243"/>
      <c r="E45" s="243"/>
      <c r="F45" s="148"/>
    </row>
    <row r="46" spans="2:6" s="3" customFormat="1" ht="11.25" customHeight="1">
      <c r="B46" s="209" t="s">
        <v>366</v>
      </c>
      <c r="C46" s="152" t="s">
        <v>367</v>
      </c>
      <c r="D46" s="243">
        <v>-361.84581500000002</v>
      </c>
      <c r="E46" s="243">
        <v>-254.315</v>
      </c>
      <c r="F46" s="148"/>
    </row>
    <row r="47" spans="2:6" s="3" customFormat="1" ht="11.25" customHeight="1">
      <c r="B47" s="849">
        <v>28</v>
      </c>
      <c r="C47" s="850" t="s">
        <v>368</v>
      </c>
      <c r="D47" s="847">
        <v>-21204.342394000003</v>
      </c>
      <c r="E47" s="847">
        <v>-21960.916000000001</v>
      </c>
      <c r="F47" s="851"/>
    </row>
    <row r="48" spans="2:6" s="3" customFormat="1" ht="11.25" customHeight="1">
      <c r="B48" s="849">
        <v>29</v>
      </c>
      <c r="C48" s="850" t="s">
        <v>369</v>
      </c>
      <c r="D48" s="847">
        <v>199926.822518</v>
      </c>
      <c r="E48" s="847">
        <v>196957.41800000001</v>
      </c>
      <c r="F48" s="851"/>
    </row>
    <row r="49" spans="2:7" s="3" customFormat="1" ht="15" customHeight="1">
      <c r="B49" s="1915" t="s">
        <v>370</v>
      </c>
      <c r="C49" s="1915"/>
      <c r="D49" s="1915"/>
      <c r="E49" s="1915"/>
      <c r="F49" s="1915"/>
    </row>
    <row r="50" spans="2:7" s="3" customFormat="1" ht="11.25" customHeight="1">
      <c r="B50" s="209">
        <v>30</v>
      </c>
      <c r="C50" s="152" t="s">
        <v>314</v>
      </c>
      <c r="D50" s="243">
        <v>21802.975580999999</v>
      </c>
      <c r="E50" s="243">
        <v>18274.355</v>
      </c>
      <c r="F50" s="629" t="s">
        <v>371</v>
      </c>
    </row>
    <row r="51" spans="2:7" s="3" customFormat="1" ht="11.25" customHeight="1">
      <c r="B51" s="209">
        <v>31</v>
      </c>
      <c r="C51" s="478" t="s">
        <v>372</v>
      </c>
      <c r="D51" s="476">
        <v>21802.975580999999</v>
      </c>
      <c r="E51" s="476">
        <v>18274.355</v>
      </c>
      <c r="F51" s="629" t="s">
        <v>371</v>
      </c>
      <c r="G51" s="222"/>
    </row>
    <row r="52" spans="2:7" s="3" customFormat="1" ht="11.25" customHeight="1">
      <c r="B52" s="209">
        <v>32</v>
      </c>
      <c r="C52" s="478" t="s">
        <v>373</v>
      </c>
      <c r="D52" s="476"/>
      <c r="E52" s="476"/>
      <c r="F52" s="479"/>
    </row>
    <row r="53" spans="2:7" s="3" customFormat="1" ht="11.25" customHeight="1">
      <c r="B53" s="480">
        <v>33</v>
      </c>
      <c r="C53" s="152" t="s">
        <v>374</v>
      </c>
      <c r="D53" s="243"/>
      <c r="E53" s="243"/>
      <c r="F53" s="148"/>
    </row>
    <row r="54" spans="2:7" s="3" customFormat="1" ht="11.25" customHeight="1">
      <c r="B54" s="209" t="s">
        <v>375</v>
      </c>
      <c r="C54" s="152" t="s">
        <v>376</v>
      </c>
      <c r="D54" s="243"/>
      <c r="E54" s="243"/>
      <c r="F54" s="148"/>
    </row>
    <row r="55" spans="2:7" s="3" customFormat="1" ht="11.25" customHeight="1">
      <c r="B55" s="209" t="s">
        <v>377</v>
      </c>
      <c r="C55" s="152" t="s">
        <v>378</v>
      </c>
      <c r="D55" s="243"/>
      <c r="E55" s="243"/>
      <c r="F55" s="148"/>
    </row>
    <row r="56" spans="2:7" s="3" customFormat="1" ht="11.25" customHeight="1">
      <c r="B56" s="209">
        <v>34</v>
      </c>
      <c r="C56" s="152" t="s">
        <v>379</v>
      </c>
      <c r="D56" s="243">
        <v>21802.975580999999</v>
      </c>
      <c r="E56" s="243">
        <v>18274.355</v>
      </c>
      <c r="F56" s="629" t="s">
        <v>371</v>
      </c>
    </row>
    <row r="57" spans="2:7" s="3" customFormat="1" ht="11.25" customHeight="1">
      <c r="B57" s="209">
        <v>35</v>
      </c>
      <c r="C57" s="478" t="s">
        <v>380</v>
      </c>
      <c r="D57" s="476">
        <v>0</v>
      </c>
      <c r="E57" s="476"/>
      <c r="F57" s="479"/>
    </row>
    <row r="58" spans="2:7" s="3" customFormat="1" ht="11.25" customHeight="1">
      <c r="B58" s="852">
        <v>36</v>
      </c>
      <c r="C58" s="850" t="s">
        <v>381</v>
      </c>
      <c r="D58" s="847">
        <v>21802.975580999999</v>
      </c>
      <c r="E58" s="847">
        <v>18274.355</v>
      </c>
      <c r="F58" s="851"/>
    </row>
    <row r="59" spans="2:7" s="3" customFormat="1" ht="15" customHeight="1">
      <c r="B59" s="1915" t="s">
        <v>382</v>
      </c>
      <c r="C59" s="1915"/>
      <c r="D59" s="1915"/>
      <c r="E59" s="1915"/>
      <c r="F59" s="1915"/>
    </row>
    <row r="60" spans="2:7" s="3" customFormat="1" ht="11.25" customHeight="1">
      <c r="B60" s="209">
        <v>37</v>
      </c>
      <c r="C60" s="152" t="s">
        <v>383</v>
      </c>
      <c r="D60" s="243"/>
      <c r="E60" s="243"/>
      <c r="F60" s="148"/>
    </row>
    <row r="61" spans="2:7" s="3" customFormat="1" ht="22.5" customHeight="1">
      <c r="B61" s="480">
        <v>38</v>
      </c>
      <c r="C61" s="152" t="s">
        <v>384</v>
      </c>
      <c r="D61" s="243"/>
      <c r="E61" s="243"/>
      <c r="F61" s="148"/>
    </row>
    <row r="62" spans="2:7" s="3" customFormat="1" ht="22.5" customHeight="1">
      <c r="B62" s="480">
        <v>39</v>
      </c>
      <c r="C62" s="152" t="s">
        <v>385</v>
      </c>
      <c r="D62" s="243"/>
      <c r="E62" s="243"/>
      <c r="F62" s="148"/>
    </row>
    <row r="63" spans="2:7" s="3" customFormat="1" ht="22.5" customHeight="1">
      <c r="B63" s="211">
        <v>40</v>
      </c>
      <c r="C63" s="149" t="s">
        <v>386</v>
      </c>
      <c r="D63" s="243">
        <v>-1500</v>
      </c>
      <c r="E63" s="243">
        <v>-1500</v>
      </c>
      <c r="F63" s="629" t="s">
        <v>371</v>
      </c>
    </row>
    <row r="64" spans="2:7" s="3" customFormat="1" ht="11.25" customHeight="1">
      <c r="B64" s="209">
        <v>42</v>
      </c>
      <c r="C64" s="152" t="s">
        <v>387</v>
      </c>
      <c r="D64" s="243"/>
      <c r="E64" s="243"/>
      <c r="F64" s="148"/>
    </row>
    <row r="65" spans="2:8" s="3" customFormat="1" ht="11.25" customHeight="1">
      <c r="B65" s="209" t="s">
        <v>388</v>
      </c>
      <c r="C65" s="152" t="s">
        <v>389</v>
      </c>
      <c r="D65" s="243"/>
      <c r="E65" s="243"/>
      <c r="F65" s="629" t="s">
        <v>371</v>
      </c>
    </row>
    <row r="66" spans="2:8" s="3" customFormat="1" ht="11.25" customHeight="1">
      <c r="B66" s="852">
        <v>43</v>
      </c>
      <c r="C66" s="850" t="s">
        <v>390</v>
      </c>
      <c r="D66" s="847">
        <v>-1500</v>
      </c>
      <c r="E66" s="847">
        <v>-1500</v>
      </c>
      <c r="F66" s="851"/>
    </row>
    <row r="67" spans="2:8" s="3" customFormat="1" ht="11.25" customHeight="1">
      <c r="B67" s="852">
        <v>44</v>
      </c>
      <c r="C67" s="850" t="s">
        <v>391</v>
      </c>
      <c r="D67" s="847">
        <v>20302.975580999999</v>
      </c>
      <c r="E67" s="847">
        <v>16774.355</v>
      </c>
      <c r="F67" s="851"/>
      <c r="G67" s="1087"/>
      <c r="H67" s="1087"/>
    </row>
    <row r="68" spans="2:8" s="3" customFormat="1" ht="11.25" customHeight="1">
      <c r="B68" s="852">
        <v>45</v>
      </c>
      <c r="C68" s="850" t="s">
        <v>392</v>
      </c>
      <c r="D68" s="847">
        <v>220229.79809900001</v>
      </c>
      <c r="E68" s="847">
        <v>213731.77299999999</v>
      </c>
      <c r="F68" s="853"/>
    </row>
    <row r="69" spans="2:8" s="3" customFormat="1" ht="15" customHeight="1">
      <c r="B69" s="1915" t="s">
        <v>393</v>
      </c>
      <c r="C69" s="1915"/>
      <c r="D69" s="1915"/>
      <c r="E69" s="1915"/>
      <c r="F69" s="1915"/>
      <c r="G69" s="1088"/>
      <c r="H69" s="1088"/>
    </row>
    <row r="70" spans="2:8" s="3" customFormat="1" ht="11.25" customHeight="1">
      <c r="B70" s="209">
        <v>46</v>
      </c>
      <c r="C70" s="152" t="s">
        <v>394</v>
      </c>
      <c r="D70" s="243">
        <v>32775.854980000004</v>
      </c>
      <c r="E70" s="243">
        <v>33736.091</v>
      </c>
      <c r="F70" s="1572" t="s">
        <v>395</v>
      </c>
    </row>
    <row r="71" spans="2:8" s="3" customFormat="1" ht="11.25" customHeight="1">
      <c r="B71" s="209">
        <v>47</v>
      </c>
      <c r="C71" s="152" t="s">
        <v>396</v>
      </c>
      <c r="D71" s="243"/>
      <c r="E71" s="243"/>
      <c r="F71" s="148"/>
    </row>
    <row r="72" spans="2:8" s="3" customFormat="1" ht="11.25" customHeight="1">
      <c r="B72" s="209" t="s">
        <v>397</v>
      </c>
      <c r="C72" s="152" t="s">
        <v>398</v>
      </c>
      <c r="D72" s="243"/>
      <c r="E72" s="243"/>
      <c r="F72" s="148"/>
    </row>
    <row r="73" spans="2:8" s="3" customFormat="1" ht="11.25" customHeight="1">
      <c r="B73" s="209" t="s">
        <v>399</v>
      </c>
      <c r="C73" s="152" t="s">
        <v>400</v>
      </c>
      <c r="D73" s="243"/>
      <c r="E73" s="243"/>
      <c r="F73" s="148"/>
    </row>
    <row r="74" spans="2:8" s="3" customFormat="1" ht="11.25" customHeight="1">
      <c r="B74" s="211">
        <v>48</v>
      </c>
      <c r="C74" s="149" t="s">
        <v>401</v>
      </c>
      <c r="D74" s="243"/>
      <c r="E74" s="243"/>
      <c r="F74" s="629" t="s">
        <v>395</v>
      </c>
    </row>
    <row r="75" spans="2:8" s="3" customFormat="1" ht="11.25" customHeight="1">
      <c r="B75" s="208">
        <v>49</v>
      </c>
      <c r="C75" s="475" t="s">
        <v>402</v>
      </c>
      <c r="D75" s="243"/>
      <c r="E75" s="243"/>
      <c r="F75" s="150"/>
    </row>
    <row r="76" spans="2:8" s="3" customFormat="1" ht="11.25" customHeight="1">
      <c r="B76" s="208">
        <v>50</v>
      </c>
      <c r="C76" s="149" t="s">
        <v>403</v>
      </c>
      <c r="D76" s="243"/>
      <c r="E76" s="243"/>
      <c r="F76" s="150"/>
    </row>
    <row r="77" spans="2:8" s="3" customFormat="1" ht="11.25" customHeight="1">
      <c r="B77" s="845">
        <v>51</v>
      </c>
      <c r="C77" s="846" t="s">
        <v>404</v>
      </c>
      <c r="D77" s="847">
        <v>32775.854980000004</v>
      </c>
      <c r="E77" s="847">
        <v>33736.091</v>
      </c>
      <c r="F77" s="851"/>
    </row>
    <row r="78" spans="2:8" s="3" customFormat="1" ht="15" customHeight="1">
      <c r="B78" s="1915" t="s">
        <v>405</v>
      </c>
      <c r="C78" s="1915"/>
      <c r="D78" s="1915"/>
      <c r="E78" s="1915"/>
      <c r="F78" s="1915"/>
    </row>
    <row r="79" spans="2:8" s="3" customFormat="1" ht="11.25" customHeight="1">
      <c r="B79" s="208">
        <v>52</v>
      </c>
      <c r="C79" s="149" t="s">
        <v>406</v>
      </c>
      <c r="D79" s="243">
        <v>-3.8519099999999997</v>
      </c>
      <c r="E79" s="243">
        <v>-328.65100000000001</v>
      </c>
      <c r="F79" s="150"/>
    </row>
    <row r="80" spans="2:8" s="3" customFormat="1" ht="22.5" customHeight="1">
      <c r="B80" s="211">
        <v>53</v>
      </c>
      <c r="C80" s="149" t="s">
        <v>407</v>
      </c>
      <c r="D80" s="243"/>
      <c r="E80" s="243"/>
      <c r="F80" s="150"/>
    </row>
    <row r="81" spans="2:8" s="3" customFormat="1" ht="22.5" customHeight="1">
      <c r="B81" s="211">
        <v>54</v>
      </c>
      <c r="C81" s="149" t="s">
        <v>408</v>
      </c>
      <c r="D81" s="243"/>
      <c r="E81" s="243"/>
      <c r="F81" s="150"/>
    </row>
    <row r="82" spans="2:8" s="3" customFormat="1" ht="22.5" customHeight="1">
      <c r="B82" s="211">
        <v>55</v>
      </c>
      <c r="C82" s="149" t="s">
        <v>409</v>
      </c>
      <c r="D82" s="243">
        <v>-5588</v>
      </c>
      <c r="E82" s="243">
        <v>-5588</v>
      </c>
      <c r="F82" s="629" t="s">
        <v>395</v>
      </c>
    </row>
    <row r="83" spans="2:8" s="3" customFormat="1" ht="11.25" customHeight="1">
      <c r="B83" s="268" t="s">
        <v>410</v>
      </c>
      <c r="C83" s="153" t="s">
        <v>411</v>
      </c>
      <c r="D83" s="243"/>
      <c r="E83" s="243"/>
      <c r="F83" s="150"/>
    </row>
    <row r="84" spans="2:8" s="3" customFormat="1" ht="11.25" customHeight="1">
      <c r="B84" s="268" t="s">
        <v>412</v>
      </c>
      <c r="C84" s="154" t="s">
        <v>413</v>
      </c>
      <c r="D84" s="243"/>
      <c r="E84" s="243"/>
      <c r="F84" s="629" t="s">
        <v>395</v>
      </c>
    </row>
    <row r="85" spans="2:8" s="3" customFormat="1" ht="11.25" customHeight="1">
      <c r="B85" s="845">
        <v>57</v>
      </c>
      <c r="C85" s="854" t="s">
        <v>414</v>
      </c>
      <c r="D85" s="1036">
        <v>-5591.8519100000003</v>
      </c>
      <c r="E85" s="1036">
        <v>-5916.6509999999998</v>
      </c>
      <c r="F85" s="855"/>
    </row>
    <row r="86" spans="2:8" s="3" customFormat="1" ht="11.25" customHeight="1">
      <c r="B86" s="441">
        <v>58</v>
      </c>
      <c r="C86" s="442" t="s">
        <v>415</v>
      </c>
      <c r="D86" s="847">
        <v>27184.003069999999</v>
      </c>
      <c r="E86" s="847">
        <v>27819.439999999999</v>
      </c>
      <c r="F86" s="443"/>
    </row>
    <row r="87" spans="2:8" s="3" customFormat="1" ht="11.25" customHeight="1">
      <c r="B87" s="852">
        <v>59</v>
      </c>
      <c r="C87" s="856" t="s">
        <v>416</v>
      </c>
      <c r="D87" s="847">
        <v>247413.80116900001</v>
      </c>
      <c r="E87" s="847">
        <v>241551.21299999999</v>
      </c>
      <c r="F87" s="851"/>
      <c r="G87" s="1035"/>
    </row>
    <row r="88" spans="2:8" s="3" customFormat="1" ht="11.25" customHeight="1">
      <c r="B88" s="852">
        <v>60</v>
      </c>
      <c r="C88" s="856" t="s">
        <v>417</v>
      </c>
      <c r="D88" s="847">
        <v>1099949.18022158</v>
      </c>
      <c r="E88" s="847">
        <v>1095070.422</v>
      </c>
      <c r="F88" s="851"/>
    </row>
    <row r="89" spans="2:8" s="3" customFormat="1" ht="15" customHeight="1">
      <c r="B89" s="1915" t="s">
        <v>418</v>
      </c>
      <c r="C89" s="1915"/>
      <c r="D89" s="1915"/>
      <c r="E89" s="1915"/>
      <c r="F89" s="1915"/>
    </row>
    <row r="90" spans="2:8" s="3" customFormat="1" ht="11.25" customHeight="1">
      <c r="B90" s="444">
        <v>61</v>
      </c>
      <c r="C90" s="445" t="s">
        <v>419</v>
      </c>
      <c r="D90" s="446">
        <v>18.176005411243239</v>
      </c>
      <c r="E90" s="446">
        <v>17.989999999999998</v>
      </c>
      <c r="F90" s="443"/>
      <c r="G90" s="1085"/>
      <c r="H90" s="528"/>
    </row>
    <row r="91" spans="2:8" s="3" customFormat="1" ht="11.25" customHeight="1">
      <c r="B91" s="444">
        <v>62</v>
      </c>
      <c r="C91" s="445" t="s">
        <v>420</v>
      </c>
      <c r="D91" s="446">
        <v>20.021815740126801</v>
      </c>
      <c r="E91" s="446">
        <v>19.52</v>
      </c>
      <c r="F91" s="443"/>
      <c r="G91" s="1085"/>
      <c r="H91" s="528"/>
    </row>
    <row r="92" spans="2:8" s="3" customFormat="1" ht="11.25" customHeight="1">
      <c r="B92" s="444">
        <v>63</v>
      </c>
      <c r="C92" s="445" t="s">
        <v>421</v>
      </c>
      <c r="D92" s="446">
        <v>22.493202924080506</v>
      </c>
      <c r="E92" s="446">
        <v>22.06</v>
      </c>
      <c r="F92" s="443"/>
      <c r="G92" s="1085"/>
      <c r="H92" s="528"/>
    </row>
    <row r="93" spans="2:8" s="3" customFormat="1" ht="22.5" customHeight="1">
      <c r="B93" s="481">
        <v>64</v>
      </c>
      <c r="C93" s="445" t="s">
        <v>422</v>
      </c>
      <c r="D93" s="446">
        <v>15.564217674626018</v>
      </c>
      <c r="E93" s="446">
        <v>15.62</v>
      </c>
      <c r="F93" s="443"/>
      <c r="G93" s="1085"/>
    </row>
    <row r="94" spans="2:8" s="3" customFormat="1" ht="11.25" customHeight="1">
      <c r="B94" s="209">
        <v>65</v>
      </c>
      <c r="C94" s="478" t="s">
        <v>423</v>
      </c>
      <c r="D94" s="573">
        <v>2.5</v>
      </c>
      <c r="E94" s="573">
        <v>2.5</v>
      </c>
      <c r="F94" s="148"/>
      <c r="G94" s="1085"/>
    </row>
    <row r="95" spans="2:8" s="3" customFormat="1" ht="11.25" customHeight="1">
      <c r="B95" s="209">
        <v>66</v>
      </c>
      <c r="C95" s="478" t="s">
        <v>424</v>
      </c>
      <c r="D95" s="573">
        <v>2.2138647742917965</v>
      </c>
      <c r="E95" s="573">
        <v>2.2000000000000002</v>
      </c>
      <c r="F95" s="148"/>
      <c r="G95" s="1085"/>
    </row>
    <row r="96" spans="2:8" s="3" customFormat="1" ht="11.25" customHeight="1">
      <c r="B96" s="209">
        <v>67</v>
      </c>
      <c r="C96" s="478" t="s">
        <v>425</v>
      </c>
      <c r="D96" s="573">
        <v>3.225352900334221</v>
      </c>
      <c r="E96" s="573">
        <v>3.24</v>
      </c>
      <c r="F96" s="148"/>
      <c r="G96" s="1085"/>
    </row>
    <row r="97" spans="2:8" s="3" customFormat="1" ht="11.25" customHeight="1">
      <c r="B97" s="209" t="s">
        <v>426</v>
      </c>
      <c r="C97" s="478" t="s">
        <v>427</v>
      </c>
      <c r="D97" s="573">
        <v>2</v>
      </c>
      <c r="E97" s="573">
        <v>2</v>
      </c>
      <c r="F97" s="148"/>
      <c r="G97" s="1085"/>
    </row>
    <row r="98" spans="2:8" s="3" customFormat="1" ht="11.25" customHeight="1">
      <c r="B98" s="209" t="s">
        <v>428</v>
      </c>
      <c r="C98" s="478" t="s">
        <v>429</v>
      </c>
      <c r="D98" s="573">
        <v>1.125</v>
      </c>
      <c r="E98" s="1037">
        <v>1.18</v>
      </c>
      <c r="F98" s="148"/>
      <c r="G98" s="1085"/>
    </row>
    <row r="99" spans="2:8" s="3" customFormat="1" ht="11.25" customHeight="1">
      <c r="B99" s="208">
        <v>68</v>
      </c>
      <c r="C99" s="151" t="s">
        <v>430</v>
      </c>
      <c r="D99" s="1038">
        <v>13.676005411243237</v>
      </c>
      <c r="E99" s="1038">
        <v>13.49</v>
      </c>
      <c r="F99" s="150"/>
      <c r="G99" s="1085"/>
      <c r="H99" s="147"/>
    </row>
    <row r="100" spans="2:8" s="3" customFormat="1" ht="15" customHeight="1">
      <c r="B100" s="1915" t="s">
        <v>431</v>
      </c>
      <c r="C100" s="1915"/>
      <c r="D100" s="1915"/>
      <c r="E100" s="1915"/>
      <c r="F100" s="1915"/>
      <c r="G100" s="1086"/>
      <c r="H100" s="1025"/>
    </row>
    <row r="101" spans="2:8" s="3" customFormat="1" ht="22.5" customHeight="1">
      <c r="B101" s="211">
        <v>72</v>
      </c>
      <c r="C101" s="149" t="s">
        <v>432</v>
      </c>
      <c r="D101" s="1635">
        <v>228.559</v>
      </c>
      <c r="E101" s="1040">
        <v>276.49400000000003</v>
      </c>
      <c r="F101" s="150"/>
      <c r="G101" s="1086"/>
      <c r="H101" s="1025"/>
    </row>
    <row r="102" spans="2:8" s="3" customFormat="1" ht="22.5" customHeight="1">
      <c r="B102" s="211">
        <v>73</v>
      </c>
      <c r="C102" s="149" t="s">
        <v>433</v>
      </c>
      <c r="D102" s="1635">
        <v>20420.356186935609</v>
      </c>
      <c r="E102" s="243">
        <v>20154.096246000001</v>
      </c>
      <c r="F102" s="148"/>
      <c r="H102" s="1025"/>
    </row>
    <row r="103" spans="2:8" s="3" customFormat="1" ht="11.25" customHeight="1">
      <c r="B103" s="211">
        <v>75</v>
      </c>
      <c r="C103" s="149" t="s">
        <v>434</v>
      </c>
      <c r="D103" s="1635">
        <v>99.125242663327995</v>
      </c>
      <c r="E103" s="243">
        <v>186.18100000000001</v>
      </c>
      <c r="F103" s="150"/>
      <c r="G103" s="1086"/>
      <c r="H103" s="1025"/>
    </row>
    <row r="104" spans="2:8" s="3" customFormat="1" ht="15" customHeight="1">
      <c r="B104" s="1915" t="s">
        <v>435</v>
      </c>
      <c r="C104" s="1915"/>
      <c r="D104" s="1915"/>
      <c r="E104" s="1915"/>
      <c r="F104" s="1915"/>
      <c r="G104" s="1024"/>
      <c r="H104" s="1025"/>
    </row>
    <row r="105" spans="2:8" s="3" customFormat="1" ht="11.25" customHeight="1">
      <c r="B105" s="208">
        <v>76</v>
      </c>
      <c r="C105" s="149" t="s">
        <v>436</v>
      </c>
      <c r="D105" s="150"/>
      <c r="E105" s="150"/>
      <c r="F105" s="150"/>
      <c r="G105" s="1024"/>
      <c r="H105" s="1025"/>
    </row>
    <row r="106" spans="2:8" s="3" customFormat="1" ht="11.25" customHeight="1">
      <c r="B106" s="208">
        <v>77</v>
      </c>
      <c r="C106" s="149" t="s">
        <v>437</v>
      </c>
      <c r="D106" s="150"/>
      <c r="E106" s="150"/>
      <c r="F106" s="150"/>
      <c r="G106" s="1024"/>
      <c r="H106" s="1025"/>
    </row>
    <row r="107" spans="2:8" s="3" customFormat="1" ht="11.25" customHeight="1">
      <c r="B107" s="208">
        <v>78</v>
      </c>
      <c r="C107" s="149" t="s">
        <v>438</v>
      </c>
      <c r="D107" s="155"/>
      <c r="E107" s="155"/>
      <c r="F107" s="155"/>
      <c r="G107" s="1024"/>
      <c r="H107" s="1025"/>
    </row>
    <row r="108" spans="2:8" s="3" customFormat="1" ht="11.25" customHeight="1">
      <c r="B108" s="208">
        <v>79</v>
      </c>
      <c r="C108" s="149" t="s">
        <v>439</v>
      </c>
      <c r="D108" s="150"/>
      <c r="E108" s="150"/>
      <c r="F108" s="150"/>
      <c r="G108" s="1024"/>
      <c r="H108" s="1025"/>
    </row>
    <row r="109" spans="2:8" s="3" customFormat="1" ht="15" customHeight="1">
      <c r="B109" s="1915" t="s">
        <v>440</v>
      </c>
      <c r="C109" s="1915"/>
      <c r="D109" s="1915"/>
      <c r="E109" s="1915"/>
      <c r="F109" s="1915"/>
      <c r="G109" s="1024"/>
      <c r="H109" s="1025"/>
    </row>
    <row r="110" spans="2:8" s="3" customFormat="1" ht="11.25" customHeight="1">
      <c r="B110" s="208">
        <v>80</v>
      </c>
      <c r="C110" s="149" t="s">
        <v>441</v>
      </c>
      <c r="D110" s="936" t="s">
        <v>442</v>
      </c>
      <c r="E110" s="936" t="s">
        <v>442</v>
      </c>
      <c r="F110" s="147"/>
      <c r="G110" s="1024"/>
      <c r="H110" s="1025"/>
    </row>
    <row r="111" spans="2:8" s="3" customFormat="1" ht="11.25" customHeight="1">
      <c r="B111" s="208">
        <v>81</v>
      </c>
      <c r="C111" s="149" t="s">
        <v>443</v>
      </c>
      <c r="D111" s="936" t="s">
        <v>442</v>
      </c>
      <c r="E111" s="936" t="s">
        <v>442</v>
      </c>
      <c r="F111" s="147"/>
      <c r="G111" s="1024"/>
      <c r="H111" s="1025"/>
    </row>
    <row r="112" spans="2:8" s="3" customFormat="1" ht="11.25" customHeight="1">
      <c r="B112" s="208">
        <v>82</v>
      </c>
      <c r="C112" s="149" t="s">
        <v>444</v>
      </c>
      <c r="D112" s="936" t="s">
        <v>442</v>
      </c>
      <c r="E112" s="936" t="s">
        <v>442</v>
      </c>
      <c r="F112" s="147"/>
      <c r="G112" s="1024"/>
      <c r="H112" s="1025"/>
    </row>
    <row r="113" spans="2:8" s="3" customFormat="1" ht="11.25" customHeight="1">
      <c r="B113" s="208">
        <v>83</v>
      </c>
      <c r="C113" s="149" t="s">
        <v>445</v>
      </c>
      <c r="D113" s="936" t="s">
        <v>442</v>
      </c>
      <c r="E113" s="936" t="s">
        <v>442</v>
      </c>
      <c r="F113" s="147"/>
      <c r="G113" s="1024"/>
      <c r="H113" s="1025"/>
    </row>
    <row r="114" spans="2:8" s="3" customFormat="1" ht="11.25" customHeight="1">
      <c r="B114" s="208">
        <v>84</v>
      </c>
      <c r="C114" s="149" t="s">
        <v>446</v>
      </c>
      <c r="D114" s="936" t="s">
        <v>442</v>
      </c>
      <c r="E114" s="936" t="s">
        <v>442</v>
      </c>
      <c r="F114" s="147"/>
    </row>
    <row r="115" spans="2:8" s="3" customFormat="1" ht="11.25" customHeight="1">
      <c r="B115" s="1213">
        <v>85</v>
      </c>
      <c r="C115" s="1214" t="s">
        <v>447</v>
      </c>
      <c r="D115" s="1215" t="s">
        <v>442</v>
      </c>
      <c r="E115" s="1215" t="s">
        <v>442</v>
      </c>
      <c r="F115" s="1216"/>
    </row>
    <row r="116" spans="2:8" s="3" customFormat="1" ht="6" customHeight="1">
      <c r="B116" s="126"/>
      <c r="D116" s="147"/>
      <c r="E116" s="147"/>
      <c r="F116" s="147"/>
    </row>
    <row r="117" spans="2:8" s="3" customFormat="1" ht="11.25" customHeight="1">
      <c r="B117" s="1913" t="s">
        <v>2681</v>
      </c>
      <c r="C117" s="1914"/>
      <c r="D117" s="1914"/>
      <c r="E117" s="1914"/>
      <c r="F117" s="1914"/>
    </row>
    <row r="119" spans="2:8" s="3" customFormat="1" ht="11.25"/>
  </sheetData>
  <mergeCells count="14">
    <mergeCell ref="B49:F49"/>
    <mergeCell ref="B59:F59"/>
    <mergeCell ref="B3:H3"/>
    <mergeCell ref="B7:F7"/>
    <mergeCell ref="B10:C10"/>
    <mergeCell ref="B11:F11"/>
    <mergeCell ref="B22:F22"/>
    <mergeCell ref="B117:F117"/>
    <mergeCell ref="B109:F109"/>
    <mergeCell ref="B69:F69"/>
    <mergeCell ref="B78:F78"/>
    <mergeCell ref="B89:F89"/>
    <mergeCell ref="B104:F104"/>
    <mergeCell ref="B100:F100"/>
  </mergeCells>
  <hyperlinks>
    <hyperlink ref="B3" location="Contents!A1" display="Back to index page" xr:uid="{10C94359-15D1-4319-8801-76200E338D2D}"/>
    <hyperlink ref="B3:H3" location="CONTENTS!A1" display="Back to contents page" xr:uid="{F0E4B363-A2C3-459B-9C5E-DC8B17A6A237}"/>
    <hyperlink ref="E3" location="CONTENTS!A1" display="Back to contents page" xr:uid="{3F6F6851-659D-43E7-9511-40DB0338EA77}"/>
  </hyperlinks>
  <pageMargins left="0.25" right="0.25" top="0.75" bottom="0.75" header="0.3" footer="0.3"/>
  <pageSetup paperSize="9" scale="69" fitToHeight="0" orientation="landscape" verticalDpi="1200" r:id="rId1"/>
  <rowBreaks count="2" manualBreakCount="2">
    <brk id="58" max="5" man="1"/>
    <brk id="88" max="5"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BDB1E-7C77-49DD-BDE6-DD94836EB60F}">
  <sheetPr codeName="Ark29"/>
  <dimension ref="A1:H84"/>
  <sheetViews>
    <sheetView showGridLines="0" showRowColHeaders="0" workbookViewId="0"/>
  </sheetViews>
  <sheetFormatPr baseColWidth="10" defaultColWidth="11.42578125" defaultRowHeight="11.25"/>
  <cols>
    <col min="1" max="1" width="2.7109375" style="123" customWidth="1"/>
    <col min="2" max="2" width="4.85546875" style="230" customWidth="1"/>
    <col min="3" max="3" width="101.140625" style="123" customWidth="1"/>
    <col min="4" max="5" width="15.85546875" style="230" customWidth="1"/>
    <col min="6" max="16384" width="11.42578125" style="123"/>
  </cols>
  <sheetData>
    <row r="1" spans="1:7" ht="11.25" customHeight="1"/>
    <row r="2" spans="1:7" ht="5.25" customHeight="1"/>
    <row r="3" spans="1:7" ht="12.75" customHeight="1">
      <c r="B3" s="1909" t="s">
        <v>306</v>
      </c>
      <c r="C3" s="1909"/>
      <c r="D3" s="1909"/>
      <c r="E3" s="1909"/>
      <c r="F3" s="1909"/>
      <c r="G3" s="1909"/>
    </row>
    <row r="4" spans="1:7" s="116" customFormat="1" ht="5.25" customHeight="1">
      <c r="B4" s="231"/>
      <c r="C4" s="6"/>
      <c r="D4" s="232"/>
      <c r="E4" s="232"/>
    </row>
    <row r="5" spans="1:7" ht="15.75" customHeight="1">
      <c r="B5" s="2007" t="s">
        <v>1715</v>
      </c>
      <c r="C5" s="2007"/>
    </row>
    <row r="6" spans="1:7" ht="11.25" customHeight="1">
      <c r="B6" s="1930"/>
      <c r="C6" s="2090"/>
      <c r="D6" s="2090"/>
      <c r="E6" s="123"/>
    </row>
    <row r="7" spans="1:7" ht="11.25" customHeight="1">
      <c r="B7" s="2055" t="s">
        <v>1716</v>
      </c>
      <c r="C7" s="2055"/>
    </row>
    <row r="8" spans="1:7" ht="11.25" customHeight="1">
      <c r="B8" s="396"/>
      <c r="C8" s="396"/>
    </row>
    <row r="9" spans="1:7" ht="11.25" customHeight="1">
      <c r="B9" s="41"/>
      <c r="C9" s="41"/>
    </row>
    <row r="10" spans="1:7" ht="11.25" customHeight="1">
      <c r="B10" s="427" t="s">
        <v>1694</v>
      </c>
      <c r="C10" s="106"/>
      <c r="D10" s="106"/>
      <c r="E10" s="106"/>
    </row>
    <row r="11" spans="1:7" ht="11.25" customHeight="1">
      <c r="B11" s="1284" t="s">
        <v>310</v>
      </c>
      <c r="D11" s="1347" t="s">
        <v>26</v>
      </c>
      <c r="E11" s="1347" t="s">
        <v>311</v>
      </c>
    </row>
    <row r="12" spans="1:7" ht="15" customHeight="1">
      <c r="B12" s="2091" t="s">
        <v>1717</v>
      </c>
      <c r="C12" s="2091"/>
      <c r="D12" s="554"/>
      <c r="E12" s="554"/>
    </row>
    <row r="13" spans="1:7" ht="11.25" customHeight="1">
      <c r="A13" s="124"/>
      <c r="B13" s="163">
        <v>1</v>
      </c>
      <c r="C13" s="278" t="s">
        <v>1718</v>
      </c>
      <c r="D13" s="262">
        <v>162601.24261358479</v>
      </c>
      <c r="E13" s="262">
        <v>159715</v>
      </c>
      <c r="G13" s="1140"/>
    </row>
    <row r="14" spans="1:7" ht="11.25" customHeight="1">
      <c r="A14" s="124"/>
      <c r="B14" s="248">
        <v>2</v>
      </c>
      <c r="C14" s="278" t="s">
        <v>1719</v>
      </c>
      <c r="D14" s="262">
        <v>20302.975580500002</v>
      </c>
      <c r="E14" s="262">
        <v>16549</v>
      </c>
      <c r="G14" s="1140"/>
    </row>
    <row r="15" spans="1:7" ht="11.25" customHeight="1">
      <c r="A15" s="124"/>
      <c r="B15" s="248">
        <v>6</v>
      </c>
      <c r="C15" s="278" t="s">
        <v>1720</v>
      </c>
      <c r="D15" s="262">
        <v>22684.003069999999</v>
      </c>
      <c r="E15" s="262">
        <v>22324</v>
      </c>
      <c r="G15" s="1140"/>
    </row>
    <row r="16" spans="1:7" ht="11.25" customHeight="1">
      <c r="B16" s="248">
        <v>11</v>
      </c>
      <c r="C16" s="278" t="s">
        <v>1721</v>
      </c>
      <c r="D16" s="262">
        <v>205588.2212640848</v>
      </c>
      <c r="E16" s="262">
        <v>198588</v>
      </c>
      <c r="G16" s="1140"/>
    </row>
    <row r="17" spans="1:8" ht="15" customHeight="1">
      <c r="B17" s="2088" t="s">
        <v>1722</v>
      </c>
      <c r="C17" s="2088"/>
      <c r="D17" s="262"/>
      <c r="E17" s="262"/>
    </row>
    <row r="18" spans="1:8" ht="11.25" customHeight="1">
      <c r="B18" s="248">
        <v>12</v>
      </c>
      <c r="C18" s="278" t="s">
        <v>1723</v>
      </c>
      <c r="D18" s="262">
        <v>102153.36423000001</v>
      </c>
      <c r="E18" s="262">
        <v>85425</v>
      </c>
      <c r="G18" s="1140"/>
    </row>
    <row r="19" spans="1:8" ht="11.25" customHeight="1">
      <c r="A19" s="2087" t="s">
        <v>1724</v>
      </c>
      <c r="B19" s="2087"/>
      <c r="C19" s="278" t="s">
        <v>1725</v>
      </c>
      <c r="D19" s="631"/>
      <c r="E19" s="631"/>
    </row>
    <row r="20" spans="1:8" ht="11.25" customHeight="1">
      <c r="A20" s="2087" t="s">
        <v>1726</v>
      </c>
      <c r="B20" s="2087"/>
      <c r="C20" s="278" t="s">
        <v>1727</v>
      </c>
      <c r="D20" s="631"/>
      <c r="E20" s="631"/>
    </row>
    <row r="21" spans="1:8" ht="11.25" customHeight="1">
      <c r="A21" s="2087" t="s">
        <v>1728</v>
      </c>
      <c r="B21" s="2087"/>
      <c r="C21" s="278" t="s">
        <v>1729</v>
      </c>
      <c r="D21" s="631"/>
      <c r="E21" s="631"/>
    </row>
    <row r="22" spans="1:8" ht="11.25" customHeight="1">
      <c r="B22" s="248">
        <v>13</v>
      </c>
      <c r="C22" s="278" t="s">
        <v>1730</v>
      </c>
      <c r="D22" s="262">
        <v>102034.65701599998</v>
      </c>
      <c r="E22" s="262">
        <v>107972</v>
      </c>
      <c r="G22" s="1140"/>
    </row>
    <row r="23" spans="1:8" ht="11.25" customHeight="1">
      <c r="A23" s="2087" t="s">
        <v>1731</v>
      </c>
      <c r="B23" s="2087"/>
      <c r="C23" s="278" t="s">
        <v>1732</v>
      </c>
      <c r="D23" s="262"/>
      <c r="E23" s="262"/>
    </row>
    <row r="24" spans="1:8" ht="11.25" customHeight="1">
      <c r="B24" s="248">
        <v>14</v>
      </c>
      <c r="C24" s="278" t="s">
        <v>1733</v>
      </c>
      <c r="D24" s="262">
        <v>102034.65701599998</v>
      </c>
      <c r="E24" s="262">
        <v>107972</v>
      </c>
      <c r="F24" s="1550"/>
      <c r="G24" s="1140"/>
    </row>
    <row r="25" spans="1:8" ht="11.25" customHeight="1">
      <c r="B25" s="248">
        <v>17</v>
      </c>
      <c r="C25" s="278" t="s">
        <v>1734</v>
      </c>
      <c r="D25" s="262">
        <f>D18+D22</f>
        <v>204188.02124599999</v>
      </c>
      <c r="E25" s="262">
        <f>E18+E22</f>
        <v>193397</v>
      </c>
      <c r="G25" s="1140"/>
    </row>
    <row r="26" spans="1:8" s="464" customFormat="1" ht="11.25" customHeight="1">
      <c r="A26" s="2087" t="s">
        <v>1735</v>
      </c>
      <c r="B26" s="2087"/>
      <c r="C26" s="465" t="s">
        <v>1736</v>
      </c>
      <c r="D26" s="466">
        <v>102153.36423000001</v>
      </c>
      <c r="E26" s="466">
        <v>85425</v>
      </c>
      <c r="G26" s="1141"/>
    </row>
    <row r="27" spans="1:8" ht="15" customHeight="1">
      <c r="B27" s="2088" t="s">
        <v>1737</v>
      </c>
      <c r="C27" s="2088"/>
      <c r="D27" s="262"/>
      <c r="E27" s="262"/>
    </row>
    <row r="28" spans="1:8" ht="11.25" customHeight="1">
      <c r="A28" s="124"/>
      <c r="B28" s="248">
        <v>18</v>
      </c>
      <c r="C28" s="278" t="s">
        <v>1738</v>
      </c>
      <c r="D28" s="262">
        <f>D16+D18+D22</f>
        <v>409776.24251008476</v>
      </c>
      <c r="E28" s="262">
        <v>391986</v>
      </c>
      <c r="F28" s="1550"/>
      <c r="G28" s="1140"/>
      <c r="H28" s="1140"/>
    </row>
    <row r="29" spans="1:8" ht="11.25" customHeight="1">
      <c r="B29" s="248">
        <v>22</v>
      </c>
      <c r="C29" s="278" t="s">
        <v>1739</v>
      </c>
      <c r="D29" s="262">
        <v>409776.24251008476</v>
      </c>
      <c r="E29" s="262">
        <v>391986</v>
      </c>
      <c r="G29" s="1140"/>
    </row>
    <row r="30" spans="1:8" s="464" customFormat="1" ht="11.25" customHeight="1">
      <c r="A30" s="2087" t="s">
        <v>1740</v>
      </c>
      <c r="B30" s="2087"/>
      <c r="C30" s="465" t="s">
        <v>1741</v>
      </c>
      <c r="D30" s="466">
        <f>D16+D18</f>
        <v>307741.58549408481</v>
      </c>
      <c r="E30" s="466">
        <v>284014</v>
      </c>
      <c r="G30" s="1141"/>
    </row>
    <row r="31" spans="1:8" ht="15" customHeight="1">
      <c r="B31" s="2089" t="s">
        <v>1742</v>
      </c>
      <c r="C31" s="1914"/>
      <c r="D31" s="262"/>
      <c r="E31" s="262"/>
    </row>
    <row r="32" spans="1:8" ht="11.25" customHeight="1">
      <c r="B32" s="163">
        <v>23</v>
      </c>
      <c r="C32" s="215" t="s">
        <v>417</v>
      </c>
      <c r="D32" s="262">
        <v>986094.80862761685</v>
      </c>
      <c r="E32" s="262">
        <v>983841</v>
      </c>
      <c r="G32" s="1140"/>
    </row>
    <row r="33" spans="1:7" ht="11.25" customHeight="1">
      <c r="B33" s="163">
        <v>24</v>
      </c>
      <c r="C33" s="215" t="s">
        <v>609</v>
      </c>
      <c r="D33" s="262">
        <v>2915203.5278867632</v>
      </c>
      <c r="E33" s="262">
        <v>3016195</v>
      </c>
      <c r="G33" s="1140"/>
    </row>
    <row r="34" spans="1:7" s="975" customFormat="1" ht="15" customHeight="1">
      <c r="B34" s="2089" t="s">
        <v>1743</v>
      </c>
      <c r="C34" s="1914"/>
      <c r="D34" s="976"/>
      <c r="E34" s="976"/>
    </row>
    <row r="35" spans="1:7" ht="11.25" customHeight="1">
      <c r="B35" s="163">
        <v>25</v>
      </c>
      <c r="C35" s="215" t="s">
        <v>1744</v>
      </c>
      <c r="D35" s="632">
        <v>41.55546088721276</v>
      </c>
      <c r="E35" s="632">
        <v>39.840000000000003</v>
      </c>
    </row>
    <row r="36" spans="1:7" s="464" customFormat="1" ht="11.25" customHeight="1">
      <c r="A36" s="2087" t="s">
        <v>1745</v>
      </c>
      <c r="B36" s="2087"/>
      <c r="C36" s="467" t="s">
        <v>1746</v>
      </c>
      <c r="D36" s="1644">
        <v>31.208113337740791</v>
      </c>
      <c r="E36" s="1644">
        <v>28.87</v>
      </c>
    </row>
    <row r="37" spans="1:7" ht="11.25" customHeight="1">
      <c r="B37" s="78">
        <v>26</v>
      </c>
      <c r="C37" s="278" t="s">
        <v>1747</v>
      </c>
      <c r="D37" s="632">
        <v>14.056522592339633</v>
      </c>
      <c r="E37" s="632">
        <v>13</v>
      </c>
    </row>
    <row r="38" spans="1:7" s="464" customFormat="1" ht="11.25" customHeight="1">
      <c r="A38" s="2087" t="s">
        <v>1748</v>
      </c>
      <c r="B38" s="2087"/>
      <c r="C38" s="467" t="s">
        <v>1741</v>
      </c>
      <c r="D38" s="1644">
        <v>10.556435684515218</v>
      </c>
      <c r="E38" s="1644">
        <v>9.42</v>
      </c>
    </row>
    <row r="39" spans="1:7" ht="11.25" customHeight="1">
      <c r="B39" s="1347">
        <v>27</v>
      </c>
      <c r="C39" s="1265" t="s">
        <v>1749</v>
      </c>
      <c r="D39" s="1551">
        <v>13.161299721096958</v>
      </c>
      <c r="E39" s="1348">
        <v>6.38</v>
      </c>
    </row>
    <row r="40" spans="1:7" ht="11.25" customHeight="1"/>
    <row r="41" spans="1:7" ht="11.25" customHeight="1"/>
    <row r="42" spans="1:7" ht="11.25" customHeight="1"/>
    <row r="43" spans="1:7" ht="11.25" customHeight="1"/>
    <row r="44" spans="1:7" ht="11.25" customHeight="1"/>
    <row r="45" spans="1:7" ht="11.25" customHeight="1"/>
    <row r="46" spans="1:7" ht="11.25" customHeight="1"/>
    <row r="47" spans="1:7" ht="11.25" customHeight="1"/>
    <row r="48" spans="1:7"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sheetData>
  <mergeCells count="17">
    <mergeCell ref="B3:G3"/>
    <mergeCell ref="B5:C5"/>
    <mergeCell ref="B7:C7"/>
    <mergeCell ref="B6:D6"/>
    <mergeCell ref="B12:C12"/>
    <mergeCell ref="A36:B36"/>
    <mergeCell ref="A38:B38"/>
    <mergeCell ref="B17:C17"/>
    <mergeCell ref="B27:C27"/>
    <mergeCell ref="B31:C31"/>
    <mergeCell ref="B34:C34"/>
    <mergeCell ref="A19:B19"/>
    <mergeCell ref="A20:B20"/>
    <mergeCell ref="A21:B21"/>
    <mergeCell ref="A23:B23"/>
    <mergeCell ref="A26:B26"/>
    <mergeCell ref="A30:B30"/>
  </mergeCells>
  <conditionalFormatting sqref="D35:E39">
    <cfRule type="cellIs" dxfId="23" priority="1" stopIfTrue="1" operator="lessThan">
      <formula>0</formula>
    </cfRule>
  </conditionalFormatting>
  <hyperlinks>
    <hyperlink ref="B3" location="Contents!A1" display="Back to index page" xr:uid="{0D81356C-0441-4261-93F1-C03261AF5568}"/>
    <hyperlink ref="B3:G3" location="CONTENTS!A1" display="Back to contents page" xr:uid="{79D4C1D3-F29C-4879-8291-9AD1D55C725B}"/>
    <hyperlink ref="E3" location="CONTENTS!A1" display="Back to contents page" xr:uid="{24BE8511-F6E7-404B-8F0A-61B881320602}"/>
  </hyperlinks>
  <pageMargins left="0.7" right="0.7" top="0.75" bottom="0.75" header="0.3" footer="0.3"/>
  <pageSetup paperSize="9" orientation="portrait" verticalDpi="12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7DD4A-A995-4CF3-8A91-E13E732530B5}">
  <sheetPr codeName="Sheet26"/>
  <dimension ref="A1:L44"/>
  <sheetViews>
    <sheetView showGridLines="0" showRowColHeaders="0" zoomScaleNormal="100" zoomScalePageLayoutView="115" workbookViewId="0"/>
  </sheetViews>
  <sheetFormatPr baseColWidth="10" defaultColWidth="8.7109375" defaultRowHeight="11.25"/>
  <cols>
    <col min="1" max="1" width="2.7109375" style="435" customWidth="1"/>
    <col min="2" max="2" width="4.85546875" style="435" customWidth="1"/>
    <col min="3" max="3" width="69.85546875" style="435" customWidth="1"/>
    <col min="4" max="9" width="15.28515625" style="435" customWidth="1"/>
    <col min="10" max="16384" width="8.7109375" style="435"/>
  </cols>
  <sheetData>
    <row r="1" spans="1:9" s="123" customFormat="1" ht="11.25" customHeight="1">
      <c r="B1" s="230"/>
      <c r="D1" s="230"/>
      <c r="E1" s="230"/>
    </row>
    <row r="2" spans="1:9" s="123" customFormat="1" ht="5.25" customHeight="1">
      <c r="B2" s="230"/>
      <c r="D2" s="230"/>
      <c r="E2" s="230"/>
    </row>
    <row r="3" spans="1:9" s="123" customFormat="1" ht="12.75" customHeight="1">
      <c r="B3" s="1909" t="s">
        <v>306</v>
      </c>
      <c r="C3" s="1909"/>
      <c r="D3" s="1909"/>
      <c r="E3" s="1909"/>
      <c r="F3" s="1909"/>
      <c r="G3" s="1909"/>
      <c r="H3" s="1909"/>
    </row>
    <row r="4" spans="1:9" s="116" customFormat="1" ht="5.25" customHeight="1">
      <c r="B4" s="231"/>
      <c r="C4" s="6"/>
      <c r="D4" s="232"/>
      <c r="E4" s="232"/>
    </row>
    <row r="5" spans="1:9" s="123" customFormat="1" ht="15.75" customHeight="1">
      <c r="B5" s="2007" t="s">
        <v>1750</v>
      </c>
      <c r="C5" s="2007"/>
      <c r="D5" s="230"/>
      <c r="E5" s="230"/>
    </row>
    <row r="6" spans="1:9" ht="11.25" customHeight="1"/>
    <row r="7" spans="1:9" s="429" customFormat="1" ht="11.25" customHeight="1">
      <c r="B7" s="428"/>
      <c r="C7" s="428"/>
      <c r="D7" s="2092"/>
      <c r="E7" s="2092"/>
      <c r="F7" s="2092"/>
      <c r="G7" s="2092"/>
      <c r="H7" s="2092"/>
      <c r="I7" s="516"/>
    </row>
    <row r="8" spans="1:9" s="121" customFormat="1" ht="11.25" customHeight="1">
      <c r="B8" s="2069" t="s">
        <v>26</v>
      </c>
      <c r="C8" s="2083"/>
      <c r="D8" s="1840">
        <v>1</v>
      </c>
      <c r="E8" s="1840">
        <v>2</v>
      </c>
      <c r="F8" s="1840">
        <v>3</v>
      </c>
      <c r="G8" s="1840">
        <v>4</v>
      </c>
      <c r="H8" s="1840">
        <v>5</v>
      </c>
      <c r="I8" s="1179"/>
    </row>
    <row r="9" spans="1:9" s="429" customFormat="1" ht="11.25" customHeight="1">
      <c r="E9" s="513"/>
      <c r="F9" s="513"/>
      <c r="G9" s="513"/>
      <c r="H9" s="514" t="s">
        <v>1751</v>
      </c>
      <c r="I9" s="516"/>
    </row>
    <row r="10" spans="1:9" s="429" customFormat="1" ht="11.25" customHeight="1">
      <c r="B10" s="428"/>
      <c r="C10" s="428"/>
      <c r="D10" s="514" t="s">
        <v>1752</v>
      </c>
      <c r="E10" s="511" t="s">
        <v>1753</v>
      </c>
      <c r="F10" s="511" t="s">
        <v>530</v>
      </c>
      <c r="G10" s="511" t="s">
        <v>1754</v>
      </c>
      <c r="H10" s="512" t="s">
        <v>1755</v>
      </c>
      <c r="I10" s="430"/>
    </row>
    <row r="11" spans="1:9" s="431" customFormat="1" ht="11.25" customHeight="1">
      <c r="B11" s="428" t="s">
        <v>310</v>
      </c>
      <c r="C11" s="429"/>
      <c r="D11" s="1349" t="s">
        <v>1756</v>
      </c>
      <c r="E11" s="1350" t="s">
        <v>1757</v>
      </c>
      <c r="F11" s="1350" t="s">
        <v>1758</v>
      </c>
      <c r="G11" s="1350" t="s">
        <v>1759</v>
      </c>
      <c r="H11" s="1351" t="s">
        <v>1760</v>
      </c>
      <c r="I11" s="1352" t="s">
        <v>1061</v>
      </c>
    </row>
    <row r="12" spans="1:9" s="431" customFormat="1" ht="15" customHeight="1">
      <c r="B12" s="979">
        <v>1</v>
      </c>
      <c r="C12" s="978" t="s">
        <v>1761</v>
      </c>
      <c r="D12" s="977"/>
      <c r="E12" s="511"/>
      <c r="F12" s="511"/>
      <c r="G12" s="511"/>
      <c r="H12" s="512"/>
      <c r="I12" s="515"/>
    </row>
    <row r="13" spans="1:9" s="433" customFormat="1" ht="11.25" customHeight="1">
      <c r="A13" s="429"/>
      <c r="B13" s="504">
        <v>5</v>
      </c>
      <c r="C13" s="432" t="s">
        <v>1762</v>
      </c>
      <c r="D13" s="101">
        <v>199926.82251629166</v>
      </c>
      <c r="E13" s="101">
        <v>21802.975580500002</v>
      </c>
      <c r="F13" s="101">
        <v>32772.003069999999</v>
      </c>
      <c r="G13" s="101">
        <v>102153.36423000001</v>
      </c>
      <c r="H13" s="1618">
        <v>102034.65701599998</v>
      </c>
      <c r="I13" s="101">
        <v>458689.82241279166</v>
      </c>
    </row>
    <row r="14" spans="1:9" s="433" customFormat="1" ht="11.25" customHeight="1">
      <c r="B14" s="504">
        <v>6</v>
      </c>
      <c r="C14" s="468" t="s">
        <v>1763</v>
      </c>
      <c r="D14" s="190"/>
      <c r="E14" s="190"/>
      <c r="F14" s="190"/>
      <c r="G14" s="1617">
        <v>1154.025615</v>
      </c>
      <c r="H14" s="1040">
        <v>37236.460001020001</v>
      </c>
      <c r="I14" s="101">
        <v>38390.48561602</v>
      </c>
    </row>
    <row r="15" spans="1:9" s="433" customFormat="1" ht="11.25" customHeight="1">
      <c r="B15" s="504">
        <v>7</v>
      </c>
      <c r="C15" s="468" t="s">
        <v>1764</v>
      </c>
      <c r="D15" s="190"/>
      <c r="E15" s="190"/>
      <c r="F15" s="190"/>
      <c r="G15" s="1617">
        <v>78435.078890000033</v>
      </c>
      <c r="H15" s="1617">
        <v>63564.73478540004</v>
      </c>
      <c r="I15" s="101">
        <v>141999.81367540007</v>
      </c>
    </row>
    <row r="16" spans="1:9" s="433" customFormat="1" ht="11.25" customHeight="1">
      <c r="B16" s="504">
        <v>8</v>
      </c>
      <c r="C16" s="468" t="s">
        <v>1765</v>
      </c>
      <c r="D16" s="190"/>
      <c r="E16" s="190"/>
      <c r="F16" s="190">
        <v>32772.003069999999</v>
      </c>
      <c r="G16" s="1617">
        <v>21723.262750000002</v>
      </c>
      <c r="H16" s="1617"/>
      <c r="I16" s="101">
        <v>54495.265820000001</v>
      </c>
    </row>
    <row r="17" spans="1:12" s="433" customFormat="1" ht="11.25" customHeight="1">
      <c r="B17" s="504">
        <v>9</v>
      </c>
      <c r="C17" s="468" t="s">
        <v>1766</v>
      </c>
      <c r="D17" s="190">
        <v>199926.82251629166</v>
      </c>
      <c r="E17" s="190">
        <v>21802.975580500002</v>
      </c>
      <c r="F17" s="190"/>
      <c r="G17" s="1617">
        <v>840.99697500000002</v>
      </c>
      <c r="H17" s="190">
        <v>1233.4622300000001</v>
      </c>
      <c r="I17" s="101">
        <v>223804.25730179166</v>
      </c>
      <c r="L17" s="1060"/>
    </row>
    <row r="18" spans="1:12" s="429" customFormat="1" ht="11.25" customHeight="1">
      <c r="A18" s="433"/>
      <c r="B18" s="1353">
        <v>10</v>
      </c>
      <c r="C18" s="1354" t="s">
        <v>1767</v>
      </c>
      <c r="D18" s="1336"/>
      <c r="E18" s="1336"/>
      <c r="F18" s="1336"/>
      <c r="G18" s="1336"/>
      <c r="H18" s="1336"/>
      <c r="I18" s="1336">
        <v>0</v>
      </c>
    </row>
    <row r="19" spans="1:12" s="429" customFormat="1" ht="11.25" customHeight="1">
      <c r="A19" s="433"/>
      <c r="B19" s="504"/>
      <c r="C19" s="432" t="s">
        <v>1768</v>
      </c>
      <c r="D19" s="101"/>
      <c r="E19" s="101">
        <v>-1500</v>
      </c>
      <c r="F19" s="101">
        <v>-5588</v>
      </c>
      <c r="G19" s="101"/>
      <c r="H19" s="101"/>
      <c r="I19" s="101">
        <v>-7088</v>
      </c>
    </row>
    <row r="20" spans="1:12" s="429" customFormat="1" ht="11.25" customHeight="1">
      <c r="A20" s="433"/>
      <c r="B20" s="504"/>
      <c r="C20" s="432" t="s">
        <v>1769</v>
      </c>
      <c r="D20" s="101">
        <v>-37325.579902706857</v>
      </c>
      <c r="E20" s="101"/>
      <c r="F20" s="101">
        <v>-4500</v>
      </c>
      <c r="G20" s="101"/>
      <c r="H20" s="101"/>
      <c r="I20" s="101">
        <v>-41825.579902706857</v>
      </c>
    </row>
    <row r="21" spans="1:12" s="429" customFormat="1" ht="11.25" customHeight="1">
      <c r="A21" s="433"/>
      <c r="B21" s="1353"/>
      <c r="C21" s="1355" t="s">
        <v>1770</v>
      </c>
      <c r="D21" s="1330">
        <v>162601.24261358479</v>
      </c>
      <c r="E21" s="1330">
        <v>20302.975580500002</v>
      </c>
      <c r="F21" s="1330">
        <v>22684.003069999999</v>
      </c>
      <c r="G21" s="1330">
        <v>102153.36423000001</v>
      </c>
      <c r="H21" s="1619">
        <v>102034.65701641999</v>
      </c>
      <c r="I21" s="1330">
        <v>409776.2425105049</v>
      </c>
    </row>
    <row r="22" spans="1:12" s="434" customFormat="1" ht="11.25" customHeight="1">
      <c r="A22" s="429"/>
      <c r="B22" s="429"/>
      <c r="C22" s="429"/>
      <c r="D22" s="429"/>
      <c r="E22" s="435"/>
      <c r="F22" s="435"/>
      <c r="G22" s="429"/>
      <c r="H22" s="429"/>
      <c r="I22" s="429"/>
    </row>
    <row r="23" spans="1:12" s="434" customFormat="1" ht="11.25" customHeight="1">
      <c r="F23" s="635"/>
    </row>
    <row r="24" spans="1:12" s="116" customFormat="1" ht="11.25" customHeight="1">
      <c r="A24" s="1180"/>
      <c r="B24" s="2069" t="s">
        <v>311</v>
      </c>
      <c r="C24" s="2083"/>
      <c r="D24" s="1840">
        <v>1</v>
      </c>
      <c r="E24" s="1840">
        <v>2</v>
      </c>
      <c r="F24" s="1840">
        <v>3</v>
      </c>
      <c r="G24" s="1840">
        <v>4</v>
      </c>
      <c r="H24" s="1840">
        <v>5</v>
      </c>
      <c r="I24" s="1179"/>
    </row>
    <row r="25" spans="1:12" ht="11.25" customHeight="1">
      <c r="D25" s="429"/>
      <c r="E25" s="513"/>
      <c r="F25" s="513"/>
      <c r="G25" s="513"/>
      <c r="H25" s="514" t="s">
        <v>1751</v>
      </c>
      <c r="I25" s="516"/>
    </row>
    <row r="26" spans="1:12" ht="11.25" customHeight="1">
      <c r="B26" s="428"/>
      <c r="C26" s="428"/>
      <c r="D26" s="514" t="s">
        <v>1752</v>
      </c>
      <c r="E26" s="511" t="s">
        <v>1753</v>
      </c>
      <c r="F26" s="511" t="s">
        <v>530</v>
      </c>
      <c r="G26" s="511" t="s">
        <v>1754</v>
      </c>
      <c r="H26" s="512" t="s">
        <v>1755</v>
      </c>
      <c r="I26" s="430"/>
    </row>
    <row r="27" spans="1:12" ht="11.25" customHeight="1">
      <c r="B27" s="428" t="s">
        <v>310</v>
      </c>
      <c r="D27" s="1349" t="s">
        <v>1756</v>
      </c>
      <c r="E27" s="1350" t="s">
        <v>1757</v>
      </c>
      <c r="F27" s="1350" t="s">
        <v>1758</v>
      </c>
      <c r="G27" s="1350" t="s">
        <v>1759</v>
      </c>
      <c r="H27" s="1351" t="s">
        <v>1760</v>
      </c>
      <c r="I27" s="1352" t="s">
        <v>1061</v>
      </c>
    </row>
    <row r="28" spans="1:12" ht="15" customHeight="1">
      <c r="B28" s="979">
        <v>1</v>
      </c>
      <c r="C28" s="978" t="s">
        <v>1761</v>
      </c>
      <c r="D28" s="977"/>
      <c r="E28" s="511"/>
      <c r="F28" s="511"/>
      <c r="G28" s="511"/>
      <c r="H28" s="512"/>
      <c r="I28" s="515"/>
    </row>
    <row r="29" spans="1:12" ht="11.25" customHeight="1">
      <c r="B29" s="504">
        <v>5</v>
      </c>
      <c r="C29" s="432" t="s">
        <v>1762</v>
      </c>
      <c r="D29" s="101">
        <v>196957.4182314167</v>
      </c>
      <c r="E29" s="101">
        <v>18274.355</v>
      </c>
      <c r="F29" s="101">
        <v>37407.440000000002</v>
      </c>
      <c r="G29" s="101">
        <v>85425.358630000002</v>
      </c>
      <c r="H29" s="101">
        <v>107972</v>
      </c>
      <c r="I29" s="101">
        <v>446036.57186141668</v>
      </c>
    </row>
    <row r="30" spans="1:12" ht="11.25" customHeight="1">
      <c r="B30" s="504">
        <v>6</v>
      </c>
      <c r="C30" s="468" t="s">
        <v>1763</v>
      </c>
      <c r="D30" s="190"/>
      <c r="E30" s="190"/>
      <c r="F30" s="190"/>
      <c r="G30" s="190">
        <v>1103.288</v>
      </c>
      <c r="H30" s="190">
        <v>20297.588</v>
      </c>
      <c r="I30" s="190">
        <v>21400.876</v>
      </c>
    </row>
    <row r="31" spans="1:12" ht="11.25" customHeight="1">
      <c r="B31" s="504">
        <v>7</v>
      </c>
      <c r="C31" s="468" t="s">
        <v>1764</v>
      </c>
      <c r="D31" s="190"/>
      <c r="E31" s="190"/>
      <c r="F31" s="190"/>
      <c r="G31" s="190">
        <v>68356.863548000008</v>
      </c>
      <c r="H31" s="190">
        <v>72859.600999999995</v>
      </c>
      <c r="I31" s="190">
        <v>141216.46454800002</v>
      </c>
    </row>
    <row r="32" spans="1:12" ht="11.25" customHeight="1">
      <c r="B32" s="504">
        <v>8</v>
      </c>
      <c r="C32" s="468" t="s">
        <v>1765</v>
      </c>
      <c r="D32" s="190"/>
      <c r="E32" s="190"/>
      <c r="F32" s="190">
        <v>25564.736639999999</v>
      </c>
      <c r="G32" s="190">
        <v>15088.868</v>
      </c>
      <c r="H32" s="190">
        <v>12466.5</v>
      </c>
      <c r="I32" s="190">
        <v>53120.104639999998</v>
      </c>
    </row>
    <row r="33" spans="2:9" ht="11.25" customHeight="1">
      <c r="B33" s="504">
        <v>9</v>
      </c>
      <c r="C33" s="468" t="s">
        <v>1766</v>
      </c>
      <c r="D33" s="190"/>
      <c r="E33" s="190"/>
      <c r="F33" s="190">
        <v>7842.7029000000002</v>
      </c>
      <c r="G33" s="190">
        <v>876.33799999999997</v>
      </c>
      <c r="H33" s="190">
        <v>2348.5859999999998</v>
      </c>
      <c r="I33" s="190">
        <v>11067.626899999999</v>
      </c>
    </row>
    <row r="34" spans="2:9" ht="11.25" customHeight="1">
      <c r="B34" s="1353">
        <v>10</v>
      </c>
      <c r="C34" s="1354" t="s">
        <v>1767</v>
      </c>
      <c r="D34" s="1336">
        <v>196957.4182314167</v>
      </c>
      <c r="E34" s="1336">
        <v>18274.355</v>
      </c>
      <c r="F34" s="1336"/>
      <c r="G34" s="1336"/>
      <c r="H34" s="1336"/>
      <c r="I34" s="1336">
        <v>215231.77323141671</v>
      </c>
    </row>
    <row r="35" spans="2:9" ht="11.25" customHeight="1">
      <c r="C35" s="432" t="s">
        <v>1768</v>
      </c>
      <c r="D35" s="101"/>
      <c r="E35" s="101">
        <v>-1500</v>
      </c>
      <c r="F35" s="101">
        <v>-5588</v>
      </c>
      <c r="G35" s="101"/>
      <c r="H35" s="101"/>
      <c r="I35" s="101">
        <v>-7088</v>
      </c>
    </row>
    <row r="36" spans="2:9">
      <c r="C36" s="432" t="s">
        <v>1771</v>
      </c>
      <c r="D36" s="101">
        <v>-37762.831694196597</v>
      </c>
      <c r="E36" s="101">
        <v>-225</v>
      </c>
      <c r="F36" s="101">
        <v>-5495</v>
      </c>
      <c r="G36" s="101"/>
      <c r="H36" s="101"/>
      <c r="I36" s="101">
        <v>-43482.831694196597</v>
      </c>
    </row>
    <row r="37" spans="2:9">
      <c r="B37" s="1356"/>
      <c r="C37" s="1355" t="s">
        <v>1770</v>
      </c>
      <c r="D37" s="1330">
        <v>159714.58653722011</v>
      </c>
      <c r="E37" s="1330">
        <v>16549.355</v>
      </c>
      <c r="F37" s="1330">
        <v>22324.439539999999</v>
      </c>
      <c r="G37" s="1330">
        <v>85425.358630000002</v>
      </c>
      <c r="H37" s="1330">
        <v>107972</v>
      </c>
      <c r="I37" s="1330">
        <v>391985.73970722011</v>
      </c>
    </row>
    <row r="39" spans="2:9">
      <c r="D39" s="1061"/>
    </row>
    <row r="41" spans="2:9">
      <c r="D41" s="1061"/>
    </row>
    <row r="44" spans="2:9">
      <c r="D44" s="1061"/>
    </row>
  </sheetData>
  <mergeCells count="5">
    <mergeCell ref="B3:H3"/>
    <mergeCell ref="B5:C5"/>
    <mergeCell ref="D7:H7"/>
    <mergeCell ref="B8:C8"/>
    <mergeCell ref="B24:C24"/>
  </mergeCells>
  <conditionalFormatting sqref="D35 G35:H36">
    <cfRule type="cellIs" dxfId="22" priority="1" stopIfTrue="1" operator="lessThan">
      <formula>0</formula>
    </cfRule>
  </conditionalFormatting>
  <conditionalFormatting sqref="I11:I12 D19 G19:H19 H20">
    <cfRule type="cellIs" dxfId="21" priority="5" stopIfTrue="1" operator="lessThan">
      <formula>0</formula>
    </cfRule>
  </conditionalFormatting>
  <conditionalFormatting sqref="I27:I28">
    <cfRule type="cellIs" dxfId="20" priority="3" stopIfTrue="1" operator="lessThan">
      <formula>0</formula>
    </cfRule>
  </conditionalFormatting>
  <hyperlinks>
    <hyperlink ref="B3" location="Contents!A1" display="Back to index page" xr:uid="{2F2219FB-685E-4C61-9480-16EAB3FE0ADD}"/>
    <hyperlink ref="B3:H3" location="CONTENTS!A1" display="Back to contents page" xr:uid="{51B295A1-E2B6-43E2-A80C-BE8D668D3540}"/>
    <hyperlink ref="E3" location="CONTENTS!A1" display="Back to contents page" xr:uid="{B0F8769A-211A-4006-9E8D-2FB7A6B8F779}"/>
  </hyperlinks>
  <pageMargins left="0.70866141732283472" right="0.70866141732283472" top="0.74803149606299213" bottom="0.74803149606299213" header="0.31496062992125984" footer="0.31496062992125984"/>
  <pageSetup paperSize="8" fitToWidth="0" fitToHeight="0" orientation="landscape" r:id="rId1"/>
  <headerFooter>
    <oddHeader>&amp;CEN
Annex V</oddHeader>
    <oddFooter>&amp;C&amp;P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E729B-5BE3-472E-BFB3-3CD5D5E7AD9D}">
  <sheetPr codeName="Sheet27"/>
  <dimension ref="A1:AA96"/>
  <sheetViews>
    <sheetView showGridLines="0" showRowColHeaders="0" zoomScaleNormal="100" workbookViewId="0"/>
  </sheetViews>
  <sheetFormatPr baseColWidth="10" defaultColWidth="8.85546875" defaultRowHeight="11.25"/>
  <cols>
    <col min="1" max="1" width="2.7109375" style="19" customWidth="1"/>
    <col min="2" max="2" width="4.5703125" style="716" customWidth="1"/>
    <col min="3" max="3" width="50.85546875" style="716" customWidth="1"/>
    <col min="4" max="5" width="15.5703125" style="716" customWidth="1"/>
    <col min="6" max="6" width="2.85546875" style="716" customWidth="1"/>
    <col min="7" max="8" width="15.5703125" style="716" customWidth="1"/>
    <col min="9" max="9" width="2.85546875" style="716" customWidth="1"/>
    <col min="10" max="11" width="15.5703125" style="716" customWidth="1"/>
    <col min="12" max="12" width="2.85546875" style="716" customWidth="1"/>
    <col min="13" max="14" width="15.5703125" style="716" customWidth="1"/>
    <col min="15" max="15" width="37.5703125" style="716" customWidth="1"/>
    <col min="16" max="17" width="8.85546875" style="716"/>
    <col min="18" max="18" width="12.140625" style="716" bestFit="1" customWidth="1"/>
    <col min="19" max="25" width="11" style="716" bestFit="1" customWidth="1"/>
    <col min="26" max="16384" width="8.85546875" style="716"/>
  </cols>
  <sheetData>
    <row r="1" spans="1:16" s="10" customFormat="1" ht="11.25" customHeight="1">
      <c r="A1" s="7"/>
      <c r="B1" s="7"/>
      <c r="C1" s="7"/>
      <c r="D1" s="8"/>
      <c r="E1" s="8"/>
      <c r="F1" s="8"/>
      <c r="G1" s="9"/>
      <c r="H1" s="9"/>
      <c r="I1" s="9"/>
      <c r="J1" s="9"/>
    </row>
    <row r="2" spans="1:16" s="10" customFormat="1" ht="5.25" customHeight="1">
      <c r="A2" s="7"/>
      <c r="B2" s="7"/>
      <c r="C2" s="7"/>
      <c r="D2" s="8"/>
      <c r="E2" s="8"/>
      <c r="F2" s="8"/>
      <c r="G2" s="9"/>
      <c r="H2" s="9"/>
      <c r="I2" s="9"/>
      <c r="J2" s="9"/>
    </row>
    <row r="3" spans="1:16" s="12" customFormat="1" ht="12.75" customHeight="1">
      <c r="A3" s="11"/>
      <c r="B3" s="1909" t="s">
        <v>306</v>
      </c>
      <c r="C3" s="1909"/>
      <c r="D3" s="1909"/>
      <c r="E3" s="1909"/>
      <c r="F3" s="1909"/>
      <c r="G3" s="1909"/>
      <c r="H3" s="1909"/>
      <c r="I3" s="1909"/>
      <c r="J3" s="1909"/>
    </row>
    <row r="4" spans="1:16" s="10" customFormat="1" ht="5.25" customHeight="1">
      <c r="A4" s="7"/>
      <c r="B4" s="7"/>
      <c r="C4" s="7"/>
      <c r="D4" s="8"/>
      <c r="E4" s="8"/>
      <c r="F4" s="8"/>
      <c r="G4" s="9"/>
      <c r="H4" s="9"/>
      <c r="I4" s="9"/>
      <c r="J4" s="9"/>
      <c r="M4" s="7"/>
      <c r="N4" s="7"/>
    </row>
    <row r="5" spans="1:16" s="6" customFormat="1" ht="15.75" customHeight="1">
      <c r="A5" s="13"/>
      <c r="B5" s="1187" t="s">
        <v>1772</v>
      </c>
      <c r="C5" s="1852"/>
    </row>
    <row r="6" spans="1:16" s="6" customFormat="1" ht="11.25" customHeight="1">
      <c r="A6" s="13"/>
      <c r="B6" s="14"/>
      <c r="C6" s="432"/>
    </row>
    <row r="7" spans="1:16" s="6" customFormat="1" ht="22.5" customHeight="1">
      <c r="A7" s="13"/>
      <c r="B7" s="2097" t="s">
        <v>1773</v>
      </c>
      <c r="C7" s="2098"/>
      <c r="D7" s="2098"/>
      <c r="E7" s="2098"/>
      <c r="F7" s="2098"/>
      <c r="G7" s="2098"/>
      <c r="H7" s="2098"/>
      <c r="I7" s="2098"/>
      <c r="J7" s="2098"/>
      <c r="K7" s="2098"/>
      <c r="L7" s="2098"/>
      <c r="M7" s="2098"/>
      <c r="N7" s="2098"/>
    </row>
    <row r="8" spans="1:16" s="6" customFormat="1" ht="6" customHeight="1">
      <c r="A8" s="13"/>
      <c r="B8" s="1748"/>
      <c r="C8" s="1487"/>
      <c r="D8" s="1487"/>
      <c r="E8" s="1487"/>
      <c r="F8" s="1487"/>
      <c r="G8" s="1487"/>
      <c r="H8" s="1487"/>
      <c r="I8" s="1487"/>
      <c r="J8" s="1487"/>
      <c r="K8" s="1487"/>
      <c r="L8" s="1487"/>
      <c r="M8" s="1487"/>
      <c r="N8" s="1487"/>
    </row>
    <row r="9" spans="1:16" s="429" customFormat="1" ht="33.75" customHeight="1">
      <c r="A9" s="1"/>
      <c r="B9" s="2099" t="s">
        <v>1774</v>
      </c>
      <c r="C9" s="2100"/>
      <c r="D9" s="2100"/>
      <c r="E9" s="2100"/>
      <c r="F9" s="2100"/>
      <c r="G9" s="2100"/>
      <c r="H9" s="2100"/>
      <c r="I9" s="2100"/>
      <c r="J9" s="2100"/>
      <c r="K9" s="2100"/>
      <c r="L9" s="2100"/>
      <c r="M9" s="2100"/>
      <c r="N9" s="2100"/>
    </row>
    <row r="10" spans="1:16" s="429" customFormat="1" ht="11.25" customHeight="1">
      <c r="A10" s="714"/>
      <c r="C10" s="1853"/>
      <c r="D10" s="1853"/>
      <c r="E10" s="715"/>
      <c r="F10" s="715"/>
      <c r="G10" s="715"/>
      <c r="H10" s="715"/>
      <c r="I10" s="715"/>
      <c r="J10" s="715"/>
      <c r="K10" s="715"/>
      <c r="L10" s="715"/>
      <c r="M10" s="715"/>
      <c r="N10" s="715"/>
    </row>
    <row r="11" spans="1:16" s="429" customFormat="1" ht="11.25" customHeight="1">
      <c r="A11" s="12"/>
    </row>
    <row r="12" spans="1:16" s="429" customFormat="1" ht="11.25" customHeight="1">
      <c r="A12" s="12"/>
      <c r="B12" s="717" t="s">
        <v>26</v>
      </c>
      <c r="C12" s="715"/>
      <c r="D12" s="2093" t="s">
        <v>1775</v>
      </c>
      <c r="E12" s="1958"/>
      <c r="F12" s="718"/>
      <c r="G12" s="2094" t="s">
        <v>1776</v>
      </c>
      <c r="H12" s="2095"/>
      <c r="I12" s="1854"/>
      <c r="J12" s="2093" t="s">
        <v>1777</v>
      </c>
      <c r="K12" s="1958"/>
      <c r="L12" s="718"/>
      <c r="M12" s="2096" t="s">
        <v>1778</v>
      </c>
      <c r="N12" s="1958"/>
    </row>
    <row r="13" spans="1:16" s="429" customFormat="1" ht="11.25" customHeight="1">
      <c r="A13" s="12"/>
      <c r="B13" s="719"/>
      <c r="C13" s="715"/>
      <c r="D13" s="718"/>
      <c r="E13" s="720" t="s">
        <v>1779</v>
      </c>
      <c r="F13" s="718"/>
      <c r="G13" s="1854"/>
      <c r="H13" s="720" t="s">
        <v>1779</v>
      </c>
      <c r="I13" s="1854"/>
      <c r="J13" s="718"/>
      <c r="L13" s="718"/>
      <c r="M13" s="1854"/>
    </row>
    <row r="14" spans="1:16" s="429" customFormat="1" ht="11.25" customHeight="1">
      <c r="A14" s="12"/>
      <c r="B14" s="719"/>
      <c r="C14" s="715"/>
      <c r="D14" s="718"/>
      <c r="E14" s="720" t="s">
        <v>1780</v>
      </c>
      <c r="F14" s="718"/>
      <c r="G14" s="1854"/>
      <c r="H14" s="720" t="s">
        <v>1780</v>
      </c>
      <c r="I14" s="1854"/>
      <c r="J14" s="718"/>
      <c r="K14" s="720" t="s">
        <v>1781</v>
      </c>
      <c r="L14" s="718"/>
      <c r="M14" s="1854"/>
      <c r="N14" s="720" t="s">
        <v>1781</v>
      </c>
    </row>
    <row r="15" spans="1:16" s="429" customFormat="1" ht="11.25" customHeight="1">
      <c r="A15" s="12"/>
      <c r="B15" s="715"/>
      <c r="D15" s="721"/>
      <c r="E15" s="720" t="s">
        <v>1782</v>
      </c>
      <c r="F15" s="720"/>
      <c r="G15" s="722"/>
      <c r="H15" s="720" t="s">
        <v>1783</v>
      </c>
      <c r="I15" s="720"/>
      <c r="J15" s="721"/>
      <c r="K15" s="720" t="s">
        <v>1784</v>
      </c>
      <c r="L15" s="720"/>
      <c r="M15" s="721"/>
      <c r="N15" s="720" t="s">
        <v>1784</v>
      </c>
    </row>
    <row r="16" spans="1:16" s="429" customFormat="1" ht="11.25" customHeight="1">
      <c r="A16" s="12"/>
      <c r="B16" s="1357" t="s">
        <v>310</v>
      </c>
      <c r="C16" s="1358"/>
      <c r="D16" s="1349" t="s">
        <v>898</v>
      </c>
      <c r="E16" s="1349" t="s">
        <v>902</v>
      </c>
      <c r="F16" s="1855"/>
      <c r="G16" s="1349" t="s">
        <v>904</v>
      </c>
      <c r="H16" s="1349" t="s">
        <v>906</v>
      </c>
      <c r="I16" s="1855"/>
      <c r="J16" s="1349" t="s">
        <v>908</v>
      </c>
      <c r="K16" s="1349" t="s">
        <v>912</v>
      </c>
      <c r="L16" s="1855"/>
      <c r="M16" s="1349" t="s">
        <v>914</v>
      </c>
      <c r="N16" s="1349" t="s">
        <v>945</v>
      </c>
      <c r="P16" s="723"/>
    </row>
    <row r="17" spans="1:25" ht="11.25" customHeight="1">
      <c r="A17" s="12"/>
      <c r="B17" s="1013" t="s">
        <v>898</v>
      </c>
      <c r="C17" s="1856" t="s">
        <v>1785</v>
      </c>
      <c r="D17" s="1857">
        <v>408770.21326599998</v>
      </c>
      <c r="E17" s="1857">
        <v>72003.573409999997</v>
      </c>
      <c r="F17" s="1857"/>
      <c r="G17" s="1858"/>
      <c r="H17" s="1858"/>
      <c r="I17" s="1858"/>
      <c r="J17" s="1857">
        <v>2704721.5063299998</v>
      </c>
      <c r="K17" s="1857">
        <v>645263.48018499999</v>
      </c>
      <c r="L17" s="1857"/>
      <c r="M17" s="1858"/>
      <c r="N17" s="1858"/>
      <c r="R17" s="724"/>
      <c r="S17" s="724"/>
      <c r="T17" s="725"/>
      <c r="U17" s="725"/>
      <c r="V17" s="724"/>
      <c r="W17" s="724"/>
      <c r="X17" s="725"/>
      <c r="Y17" s="725"/>
    </row>
    <row r="18" spans="1:25" ht="11.25" customHeight="1">
      <c r="A18" s="12"/>
      <c r="B18" s="1014" t="s">
        <v>902</v>
      </c>
      <c r="C18" s="1852" t="s">
        <v>1786</v>
      </c>
      <c r="D18" s="727">
        <v>362.35580200000004</v>
      </c>
      <c r="E18" s="727"/>
      <c r="F18" s="727"/>
      <c r="G18" s="727">
        <v>362.35580200000004</v>
      </c>
      <c r="H18" s="727"/>
      <c r="I18" s="727"/>
      <c r="J18" s="727">
        <v>6099.5099769999997</v>
      </c>
      <c r="K18" s="727"/>
      <c r="L18" s="727"/>
      <c r="M18" s="727">
        <v>6099.5099769999997</v>
      </c>
      <c r="N18" s="727"/>
      <c r="R18" s="725"/>
      <c r="S18" s="725"/>
      <c r="T18" s="725"/>
      <c r="U18" s="725"/>
      <c r="V18" s="724"/>
      <c r="W18" s="725"/>
      <c r="X18" s="725"/>
      <c r="Y18" s="725"/>
    </row>
    <row r="19" spans="1:25" ht="11.25" customHeight="1">
      <c r="A19" s="12"/>
      <c r="B19" s="1014" t="s">
        <v>904</v>
      </c>
      <c r="C19" s="432" t="s">
        <v>944</v>
      </c>
      <c r="D19" s="727">
        <v>35661.107788999994</v>
      </c>
      <c r="E19" s="727">
        <v>34754.641614</v>
      </c>
      <c r="F19" s="727"/>
      <c r="G19" s="727">
        <v>35661.107788999994</v>
      </c>
      <c r="H19" s="727">
        <v>34754.641614</v>
      </c>
      <c r="I19" s="727"/>
      <c r="J19" s="727">
        <v>365479.30757099995</v>
      </c>
      <c r="K19" s="727">
        <v>341841.84950300003</v>
      </c>
      <c r="L19" s="727"/>
      <c r="M19" s="727">
        <v>365479.30757099995</v>
      </c>
      <c r="N19" s="727">
        <v>341841.84950300003</v>
      </c>
      <c r="R19" s="725"/>
      <c r="S19" s="725"/>
      <c r="T19" s="725"/>
      <c r="U19" s="725"/>
      <c r="V19" s="725"/>
      <c r="W19" s="725"/>
      <c r="X19" s="725"/>
      <c r="Y19" s="725"/>
    </row>
    <row r="20" spans="1:25" ht="11.25" customHeight="1">
      <c r="A20" s="12"/>
      <c r="B20" s="1015" t="s">
        <v>906</v>
      </c>
      <c r="C20" s="468" t="s">
        <v>1787</v>
      </c>
      <c r="D20" s="728">
        <v>837.44828000000007</v>
      </c>
      <c r="E20" s="728"/>
      <c r="F20" s="728"/>
      <c r="G20" s="728">
        <v>837.44828000000007</v>
      </c>
      <c r="H20" s="728"/>
      <c r="I20" s="728"/>
      <c r="J20" s="728">
        <v>60224.553289999996</v>
      </c>
      <c r="K20" s="728">
        <v>55826.168777999999</v>
      </c>
      <c r="L20" s="728"/>
      <c r="M20" s="728">
        <v>60224.553289999996</v>
      </c>
      <c r="N20" s="728">
        <v>55826.168777999999</v>
      </c>
      <c r="R20" s="725"/>
      <c r="S20" s="724"/>
      <c r="T20" s="724"/>
      <c r="U20" s="724"/>
      <c r="V20" s="724"/>
      <c r="W20" s="724"/>
      <c r="X20" s="724"/>
      <c r="Y20" s="724"/>
    </row>
    <row r="21" spans="1:25" ht="11.25" customHeight="1">
      <c r="A21" s="12"/>
      <c r="B21" s="1015" t="s">
        <v>908</v>
      </c>
      <c r="C21" s="468" t="s">
        <v>1788</v>
      </c>
      <c r="D21" s="728"/>
      <c r="E21" s="728"/>
      <c r="F21" s="728"/>
      <c r="G21" s="728"/>
      <c r="H21" s="728"/>
      <c r="I21" s="728"/>
      <c r="J21" s="728"/>
      <c r="K21" s="728"/>
      <c r="L21" s="728"/>
      <c r="M21" s="728"/>
      <c r="N21" s="728"/>
      <c r="R21" s="725"/>
      <c r="S21" s="725"/>
      <c r="T21" s="725"/>
      <c r="U21" s="725"/>
      <c r="V21" s="724"/>
      <c r="W21" s="724"/>
      <c r="X21" s="724"/>
      <c r="Y21" s="724"/>
    </row>
    <row r="22" spans="1:25" ht="11.25" customHeight="1">
      <c r="A22" s="12"/>
      <c r="B22" s="1015" t="s">
        <v>910</v>
      </c>
      <c r="C22" s="468" t="s">
        <v>1789</v>
      </c>
      <c r="D22" s="728">
        <v>12932.553022</v>
      </c>
      <c r="E22" s="728">
        <v>12932.553022</v>
      </c>
      <c r="F22" s="728"/>
      <c r="G22" s="728">
        <v>12932.553022</v>
      </c>
      <c r="H22" s="728">
        <v>12932.553022</v>
      </c>
      <c r="I22" s="728"/>
      <c r="J22" s="728">
        <v>61993.682072999996</v>
      </c>
      <c r="K22" s="728">
        <v>50462.597715000004</v>
      </c>
      <c r="L22" s="728"/>
      <c r="M22" s="728">
        <v>61993.682072999996</v>
      </c>
      <c r="N22" s="728">
        <v>50462.597715000004</v>
      </c>
      <c r="R22" s="725"/>
      <c r="S22" s="725"/>
      <c r="T22" s="725"/>
      <c r="U22" s="725"/>
      <c r="V22" s="725"/>
      <c r="W22" s="725"/>
      <c r="X22" s="725"/>
      <c r="Y22" s="725"/>
    </row>
    <row r="23" spans="1:25" ht="11.25" customHeight="1">
      <c r="A23" s="12"/>
      <c r="B23" s="1015" t="s">
        <v>912</v>
      </c>
      <c r="C23" s="468" t="s">
        <v>1790</v>
      </c>
      <c r="D23" s="728">
        <v>19379.764447999998</v>
      </c>
      <c r="E23" s="728">
        <v>18536.834375999999</v>
      </c>
      <c r="F23" s="728"/>
      <c r="G23" s="728">
        <v>19379.764447999998</v>
      </c>
      <c r="H23" s="728">
        <v>18536.834375999999</v>
      </c>
      <c r="I23" s="728"/>
      <c r="J23" s="728">
        <v>174770.70361000003</v>
      </c>
      <c r="K23" s="728">
        <v>164206.87222999998</v>
      </c>
      <c r="L23" s="728"/>
      <c r="M23" s="728">
        <v>174770.70361000003</v>
      </c>
      <c r="N23" s="728">
        <v>164206.87222999998</v>
      </c>
      <c r="R23" s="725"/>
      <c r="S23" s="725"/>
      <c r="T23" s="725"/>
      <c r="U23" s="725"/>
      <c r="V23" s="724"/>
      <c r="W23" s="724"/>
      <c r="X23" s="724"/>
      <c r="Y23" s="724"/>
    </row>
    <row r="24" spans="1:25" ht="11.25" customHeight="1">
      <c r="A24" s="12"/>
      <c r="B24" s="1015" t="s">
        <v>914</v>
      </c>
      <c r="C24" s="468" t="s">
        <v>1791</v>
      </c>
      <c r="D24" s="728">
        <v>3348.7903190000002</v>
      </c>
      <c r="E24" s="728">
        <v>3285.2542170000002</v>
      </c>
      <c r="F24" s="728"/>
      <c r="G24" s="728">
        <v>3348.7903190000002</v>
      </c>
      <c r="H24" s="728">
        <v>3285.2542170000002</v>
      </c>
      <c r="I24" s="728"/>
      <c r="J24" s="728">
        <v>7203.0296550000003</v>
      </c>
      <c r="K24" s="728">
        <v>5775.1813789999997</v>
      </c>
      <c r="L24" s="728"/>
      <c r="M24" s="728">
        <v>7203.0296550000003</v>
      </c>
      <c r="N24" s="728">
        <v>5775.1813789999997</v>
      </c>
      <c r="R24" s="725"/>
      <c r="S24" s="724"/>
      <c r="T24" s="724"/>
      <c r="U24" s="724"/>
      <c r="V24" s="724"/>
      <c r="W24" s="724"/>
      <c r="X24" s="724"/>
      <c r="Y24" s="724"/>
    </row>
    <row r="25" spans="1:25" ht="11.25" customHeight="1">
      <c r="A25" s="12"/>
      <c r="B25" s="1359" t="s">
        <v>947</v>
      </c>
      <c r="C25" s="1360" t="s">
        <v>471</v>
      </c>
      <c r="D25" s="1361">
        <v>372746.74967500003</v>
      </c>
      <c r="E25" s="1361">
        <v>37248.931795999997</v>
      </c>
      <c r="F25" s="1361"/>
      <c r="G25" s="1362"/>
      <c r="H25" s="1362"/>
      <c r="I25" s="1362"/>
      <c r="J25" s="1361">
        <v>2333142.688782</v>
      </c>
      <c r="K25" s="1361">
        <v>303421.63068199996</v>
      </c>
      <c r="L25" s="1361"/>
      <c r="M25" s="1362"/>
      <c r="N25" s="1362"/>
      <c r="R25" s="725"/>
      <c r="S25" s="725"/>
      <c r="T25" s="725"/>
      <c r="U25" s="725"/>
      <c r="V25" s="725"/>
      <c r="W25" s="725"/>
      <c r="X25" s="725"/>
      <c r="Y25" s="725"/>
    </row>
    <row r="26" spans="1:25" ht="11.25" customHeight="1">
      <c r="A26" s="12"/>
      <c r="B26" s="726"/>
      <c r="C26" s="1859"/>
      <c r="D26" s="729"/>
      <c r="E26" s="729"/>
      <c r="F26" s="729"/>
      <c r="G26" s="1860"/>
      <c r="H26" s="1860"/>
      <c r="I26" s="1860"/>
      <c r="J26" s="730"/>
      <c r="K26" s="730"/>
      <c r="L26" s="730"/>
      <c r="M26" s="1860"/>
      <c r="N26" s="1860"/>
      <c r="R26" s="724"/>
      <c r="S26" s="725"/>
      <c r="T26" s="725"/>
      <c r="U26" s="725"/>
      <c r="V26" s="724"/>
      <c r="W26" s="725"/>
      <c r="X26" s="725"/>
      <c r="Y26" s="725"/>
    </row>
    <row r="27" spans="1:25" ht="11.25" customHeight="1">
      <c r="A27" s="24"/>
    </row>
    <row r="28" spans="1:25" s="429" customFormat="1" ht="11.25" customHeight="1">
      <c r="A28" s="12"/>
      <c r="B28" s="717" t="s">
        <v>577</v>
      </c>
      <c r="C28" s="715"/>
      <c r="D28" s="2093" t="s">
        <v>1775</v>
      </c>
      <c r="E28" s="1958"/>
      <c r="F28" s="718"/>
      <c r="G28" s="2094" t="s">
        <v>1776</v>
      </c>
      <c r="H28" s="2095"/>
      <c r="I28" s="1854"/>
      <c r="J28" s="2093" t="s">
        <v>1777</v>
      </c>
      <c r="K28" s="1958"/>
      <c r="L28" s="718"/>
      <c r="M28" s="2096" t="s">
        <v>1778</v>
      </c>
      <c r="N28" s="1958"/>
    </row>
    <row r="29" spans="1:25" s="429" customFormat="1" ht="11.25" customHeight="1">
      <c r="A29" s="12"/>
      <c r="B29" s="719"/>
      <c r="C29" s="715"/>
      <c r="D29" s="718"/>
      <c r="E29" s="720" t="s">
        <v>1779</v>
      </c>
      <c r="F29" s="718"/>
      <c r="G29" s="1854"/>
      <c r="H29" s="720" t="s">
        <v>1779</v>
      </c>
      <c r="I29" s="1854"/>
      <c r="J29" s="718"/>
      <c r="L29" s="718"/>
      <c r="M29" s="1854"/>
      <c r="O29" s="743"/>
    </row>
    <row r="30" spans="1:25" s="429" customFormat="1" ht="11.25" customHeight="1">
      <c r="A30" s="12"/>
      <c r="B30" s="719"/>
      <c r="C30" s="715"/>
      <c r="D30" s="718"/>
      <c r="E30" s="720" t="s">
        <v>1780</v>
      </c>
      <c r="F30" s="718"/>
      <c r="G30" s="1854"/>
      <c r="H30" s="720" t="s">
        <v>1780</v>
      </c>
      <c r="I30" s="1854"/>
      <c r="J30" s="718"/>
      <c r="K30" s="720" t="s">
        <v>1781</v>
      </c>
      <c r="L30" s="718"/>
      <c r="M30" s="1854"/>
      <c r="N30" s="720" t="s">
        <v>1781</v>
      </c>
      <c r="O30" s="743"/>
    </row>
    <row r="31" spans="1:25" s="429" customFormat="1" ht="11.25" customHeight="1">
      <c r="A31" s="12"/>
      <c r="B31" s="715"/>
      <c r="D31" s="721"/>
      <c r="E31" s="720" t="s">
        <v>1782</v>
      </c>
      <c r="F31" s="720"/>
      <c r="G31" s="722"/>
      <c r="H31" s="720" t="s">
        <v>1783</v>
      </c>
      <c r="I31" s="720"/>
      <c r="J31" s="721"/>
      <c r="K31" s="720" t="s">
        <v>1784</v>
      </c>
      <c r="L31" s="720"/>
      <c r="M31" s="721"/>
      <c r="N31" s="720" t="s">
        <v>1784</v>
      </c>
      <c r="O31" s="743"/>
    </row>
    <row r="32" spans="1:25" s="429" customFormat="1" ht="11.25" customHeight="1">
      <c r="A32" s="12"/>
      <c r="B32" s="1357" t="s">
        <v>310</v>
      </c>
      <c r="C32" s="1358"/>
      <c r="D32" s="1349" t="s">
        <v>898</v>
      </c>
      <c r="E32" s="1349" t="s">
        <v>902</v>
      </c>
      <c r="F32" s="1855"/>
      <c r="G32" s="1349" t="s">
        <v>904</v>
      </c>
      <c r="H32" s="1349" t="s">
        <v>906</v>
      </c>
      <c r="I32" s="1855"/>
      <c r="J32" s="1349" t="s">
        <v>908</v>
      </c>
      <c r="K32" s="1349" t="s">
        <v>912</v>
      </c>
      <c r="L32" s="1855"/>
      <c r="M32" s="1349" t="s">
        <v>914</v>
      </c>
      <c r="N32" s="1349" t="s">
        <v>945</v>
      </c>
      <c r="O32" s="743"/>
      <c r="P32" s="723"/>
    </row>
    <row r="33" spans="1:25" ht="11.25" customHeight="1">
      <c r="A33" s="12"/>
      <c r="B33" s="1013" t="s">
        <v>898</v>
      </c>
      <c r="C33" s="1856" t="s">
        <v>1785</v>
      </c>
      <c r="D33" s="1857">
        <v>507921.66619725002</v>
      </c>
      <c r="E33" s="1857">
        <v>81967</v>
      </c>
      <c r="F33" s="1857"/>
      <c r="G33" s="1858"/>
      <c r="H33" s="1858"/>
      <c r="I33" s="1858"/>
      <c r="J33" s="1857">
        <v>2406045.6939167501</v>
      </c>
      <c r="K33" s="1857">
        <v>518523</v>
      </c>
      <c r="L33" s="1857"/>
      <c r="M33" s="1858"/>
      <c r="N33" s="1858"/>
      <c r="O33" s="743"/>
      <c r="R33" s="724"/>
      <c r="S33" s="724"/>
      <c r="T33" s="725"/>
      <c r="U33" s="725"/>
      <c r="V33" s="724"/>
      <c r="W33" s="724"/>
      <c r="X33" s="725"/>
      <c r="Y33" s="725"/>
    </row>
    <row r="34" spans="1:25" ht="11.25" customHeight="1">
      <c r="A34" s="12"/>
      <c r="B34" s="1014" t="s">
        <v>902</v>
      </c>
      <c r="C34" s="1852" t="s">
        <v>1786</v>
      </c>
      <c r="D34" s="727">
        <v>701.26413100000002</v>
      </c>
      <c r="E34" s="727"/>
      <c r="F34" s="727"/>
      <c r="G34" s="727">
        <v>701.26413100000002</v>
      </c>
      <c r="H34" s="727"/>
      <c r="I34" s="727"/>
      <c r="J34" s="727">
        <v>6982.8068789999998</v>
      </c>
      <c r="K34" s="727"/>
      <c r="L34" s="727"/>
      <c r="M34" s="727">
        <v>6982.8068789999998</v>
      </c>
      <c r="N34" s="727"/>
      <c r="O34" s="743"/>
      <c r="R34" s="725"/>
      <c r="S34" s="725"/>
      <c r="T34" s="725"/>
      <c r="U34" s="725"/>
      <c r="V34" s="724"/>
      <c r="W34" s="725"/>
      <c r="X34" s="725"/>
      <c r="Y34" s="725"/>
    </row>
    <row r="35" spans="1:25" ht="11.25" customHeight="1">
      <c r="A35" s="12"/>
      <c r="B35" s="1014" t="s">
        <v>904</v>
      </c>
      <c r="C35" s="432" t="s">
        <v>944</v>
      </c>
      <c r="D35" s="727">
        <v>32736.455722999999</v>
      </c>
      <c r="E35" s="727">
        <v>32736.445057000001</v>
      </c>
      <c r="F35" s="727"/>
      <c r="G35" s="727">
        <v>32736.455722999999</v>
      </c>
      <c r="H35" s="727"/>
      <c r="I35" s="727"/>
      <c r="J35" s="727">
        <v>297232.097167</v>
      </c>
      <c r="K35" s="727">
        <v>220280.92979299999</v>
      </c>
      <c r="L35" s="727"/>
      <c r="M35" s="727">
        <v>256182.59037699999</v>
      </c>
      <c r="N35" s="727">
        <v>220280.92979299999</v>
      </c>
      <c r="O35" s="743"/>
      <c r="R35" s="725"/>
      <c r="S35" s="725"/>
      <c r="T35" s="725"/>
      <c r="U35" s="725"/>
      <c r="V35" s="725"/>
      <c r="W35" s="725"/>
      <c r="X35" s="725"/>
      <c r="Y35" s="725"/>
    </row>
    <row r="36" spans="1:25" ht="11.25" customHeight="1">
      <c r="A36" s="12"/>
      <c r="B36" s="1015" t="s">
        <v>906</v>
      </c>
      <c r="C36" s="468" t="s">
        <v>1787</v>
      </c>
      <c r="D36" s="728">
        <v>1050.6554020000001</v>
      </c>
      <c r="E36" s="728">
        <v>1050.6554020000001</v>
      </c>
      <c r="F36" s="728"/>
      <c r="G36" s="728">
        <v>1050.6554020000001</v>
      </c>
      <c r="H36" s="728"/>
      <c r="I36" s="728"/>
      <c r="J36" s="728">
        <v>101149.67273799999</v>
      </c>
      <c r="K36" s="728">
        <v>39305.127705999999</v>
      </c>
      <c r="L36" s="728"/>
      <c r="M36" s="728">
        <v>101149.67273799999</v>
      </c>
      <c r="N36" s="728">
        <v>39305.127705999999</v>
      </c>
      <c r="O36" s="743"/>
      <c r="R36" s="725"/>
      <c r="S36" s="724"/>
      <c r="T36" s="724"/>
      <c r="U36" s="724"/>
      <c r="V36" s="724"/>
      <c r="W36" s="724"/>
      <c r="X36" s="724"/>
      <c r="Y36" s="724"/>
    </row>
    <row r="37" spans="1:25" ht="11.25" customHeight="1">
      <c r="A37" s="12"/>
      <c r="B37" s="1015" t="s">
        <v>908</v>
      </c>
      <c r="C37" s="468" t="s">
        <v>1788</v>
      </c>
      <c r="D37" s="728"/>
      <c r="E37" s="728"/>
      <c r="F37" s="728"/>
      <c r="G37" s="728"/>
      <c r="H37" s="728"/>
      <c r="I37" s="728"/>
      <c r="J37" s="728"/>
      <c r="K37" s="728"/>
      <c r="L37" s="728"/>
      <c r="M37" s="728"/>
      <c r="N37" s="728"/>
      <c r="O37" s="743"/>
      <c r="R37" s="725"/>
      <c r="S37" s="725"/>
      <c r="T37" s="725"/>
      <c r="U37" s="725"/>
      <c r="V37" s="724"/>
      <c r="W37" s="724"/>
      <c r="X37" s="724"/>
      <c r="Y37" s="724"/>
    </row>
    <row r="38" spans="1:25" ht="11.25" customHeight="1">
      <c r="A38" s="12"/>
      <c r="B38" s="1015" t="s">
        <v>910</v>
      </c>
      <c r="C38" s="468" t="s">
        <v>1789</v>
      </c>
      <c r="D38" s="728">
        <v>9545.827953</v>
      </c>
      <c r="E38" s="728">
        <v>9545.827953</v>
      </c>
      <c r="F38" s="728"/>
      <c r="G38" s="728">
        <v>9545.827953</v>
      </c>
      <c r="H38" s="728"/>
      <c r="I38" s="728"/>
      <c r="J38" s="728">
        <v>71779.338927000004</v>
      </c>
      <c r="K38" s="728">
        <v>61786.637397999999</v>
      </c>
      <c r="L38" s="728"/>
      <c r="M38" s="728">
        <v>71779.338927000004</v>
      </c>
      <c r="N38" s="728">
        <v>61786.637397999999</v>
      </c>
      <c r="O38" s="743"/>
      <c r="R38" s="725"/>
      <c r="S38" s="725"/>
      <c r="T38" s="725"/>
      <c r="U38" s="725"/>
      <c r="V38" s="725"/>
      <c r="W38" s="725"/>
      <c r="X38" s="725"/>
      <c r="Y38" s="725"/>
    </row>
    <row r="39" spans="1:25" ht="11.25" customHeight="1">
      <c r="A39" s="12"/>
      <c r="B39" s="1015" t="s">
        <v>912</v>
      </c>
      <c r="C39" s="468" t="s">
        <v>1790</v>
      </c>
      <c r="D39" s="728">
        <v>19965.920741000002</v>
      </c>
      <c r="E39" s="728">
        <v>19965.910073999999</v>
      </c>
      <c r="F39" s="728"/>
      <c r="G39" s="728">
        <v>19965.920741000002</v>
      </c>
      <c r="H39" s="728"/>
      <c r="I39" s="728"/>
      <c r="J39" s="728">
        <v>141413.41251699999</v>
      </c>
      <c r="K39" s="728">
        <v>78338.664275999996</v>
      </c>
      <c r="L39" s="728"/>
      <c r="M39" s="728">
        <v>100363.905727</v>
      </c>
      <c r="N39" s="728">
        <v>78338.664275999996</v>
      </c>
      <c r="O39" s="743"/>
      <c r="R39" s="725"/>
      <c r="S39" s="725"/>
      <c r="T39" s="725"/>
      <c r="U39" s="725"/>
      <c r="V39" s="724"/>
      <c r="W39" s="724"/>
      <c r="X39" s="724"/>
      <c r="Y39" s="724"/>
    </row>
    <row r="40" spans="1:25" ht="11.25" customHeight="1">
      <c r="A40" s="12"/>
      <c r="B40" s="1015" t="s">
        <v>914</v>
      </c>
      <c r="C40" s="468" t="s">
        <v>1791</v>
      </c>
      <c r="D40" s="728">
        <v>3224.70703</v>
      </c>
      <c r="E40" s="728">
        <v>3224.70703</v>
      </c>
      <c r="F40" s="728"/>
      <c r="G40" s="728">
        <v>3224.70703</v>
      </c>
      <c r="H40" s="728"/>
      <c r="I40" s="728"/>
      <c r="J40" s="728">
        <v>6256.2484750000003</v>
      </c>
      <c r="K40" s="728">
        <v>4017.7260860000001</v>
      </c>
      <c r="L40" s="728"/>
      <c r="M40" s="728">
        <v>6256.2484750000003</v>
      </c>
      <c r="N40" s="728">
        <v>4017.7260860000001</v>
      </c>
      <c r="O40" s="743"/>
      <c r="R40" s="725"/>
      <c r="S40" s="724"/>
      <c r="T40" s="724"/>
      <c r="U40" s="724"/>
      <c r="V40" s="724"/>
      <c r="W40" s="724"/>
      <c r="X40" s="724"/>
      <c r="Y40" s="724"/>
    </row>
    <row r="41" spans="1:25" ht="11.25" customHeight="1">
      <c r="A41" s="12"/>
      <c r="B41" s="1359" t="s">
        <v>947</v>
      </c>
      <c r="C41" s="1360" t="s">
        <v>471</v>
      </c>
      <c r="D41" s="1361">
        <v>474483.94634324999</v>
      </c>
      <c r="E41" s="1361">
        <v>49230</v>
      </c>
      <c r="F41" s="1361"/>
      <c r="G41" s="1362"/>
      <c r="H41" s="1362"/>
      <c r="I41" s="1362"/>
      <c r="J41" s="1361">
        <v>2101830.7898707502</v>
      </c>
      <c r="K41" s="1361">
        <v>298242</v>
      </c>
      <c r="L41" s="1361"/>
      <c r="M41" s="1362"/>
      <c r="N41" s="1362"/>
      <c r="O41" s="743"/>
      <c r="R41" s="725"/>
      <c r="S41" s="725"/>
      <c r="T41" s="725"/>
      <c r="U41" s="725"/>
      <c r="V41" s="725"/>
      <c r="W41" s="725"/>
      <c r="X41" s="725"/>
      <c r="Y41" s="725"/>
    </row>
    <row r="42" spans="1:25">
      <c r="B42" s="776"/>
      <c r="C42" s="777"/>
      <c r="D42" s="774"/>
      <c r="E42" s="774"/>
      <c r="F42" s="774"/>
      <c r="G42" s="778"/>
      <c r="H42" s="778"/>
      <c r="I42" s="778"/>
      <c r="J42" s="774"/>
      <c r="K42" s="774"/>
      <c r="L42" s="774"/>
      <c r="M42" s="778"/>
      <c r="N42" s="778"/>
      <c r="O42" s="743"/>
    </row>
    <row r="44" spans="1:25">
      <c r="B44" s="429"/>
      <c r="C44" s="429"/>
      <c r="D44" s="429"/>
      <c r="E44" s="429"/>
      <c r="F44" s="429"/>
      <c r="G44" s="429"/>
      <c r="H44" s="429"/>
      <c r="I44" s="429"/>
      <c r="J44" s="429"/>
      <c r="K44" s="429"/>
      <c r="L44" s="429"/>
    </row>
    <row r="45" spans="1:25">
      <c r="B45" s="429"/>
      <c r="C45" s="429"/>
      <c r="D45" s="429"/>
      <c r="E45" s="429"/>
      <c r="F45" s="429"/>
      <c r="G45" s="429"/>
      <c r="H45" s="429"/>
      <c r="I45" s="429"/>
      <c r="J45" s="429"/>
      <c r="K45" s="429"/>
      <c r="L45" s="429"/>
    </row>
    <row r="56" spans="15:27" ht="12.75">
      <c r="O56" s="1909"/>
      <c r="P56" s="1909"/>
      <c r="Q56" s="1909"/>
      <c r="R56" s="1909"/>
      <c r="S56" s="1909"/>
      <c r="T56" s="1909"/>
      <c r="U56" s="1909"/>
      <c r="V56" s="1909"/>
      <c r="W56" s="1909"/>
      <c r="X56" s="12"/>
      <c r="Y56" s="12"/>
      <c r="Z56" s="12"/>
      <c r="AA56" s="12"/>
    </row>
    <row r="57" spans="15:27" ht="12.75">
      <c r="O57" s="7"/>
      <c r="P57" s="7"/>
      <c r="Q57" s="8"/>
      <c r="R57" s="8"/>
      <c r="S57" s="8"/>
      <c r="T57" s="9"/>
      <c r="U57" s="9"/>
      <c r="V57" s="9"/>
      <c r="W57" s="9"/>
      <c r="X57" s="10"/>
      <c r="Y57" s="10"/>
      <c r="Z57" s="7"/>
      <c r="AA57" s="7"/>
    </row>
    <row r="58" spans="15:27" ht="15.75">
      <c r="O58" s="1187"/>
      <c r="P58" s="1852"/>
      <c r="Q58" s="6"/>
      <c r="R58" s="6"/>
      <c r="S58" s="6"/>
      <c r="T58" s="6"/>
      <c r="U58" s="6"/>
      <c r="V58" s="6"/>
      <c r="W58" s="6"/>
      <c r="X58" s="6"/>
      <c r="Y58" s="6"/>
      <c r="Z58" s="6"/>
      <c r="AA58" s="6"/>
    </row>
    <row r="59" spans="15:27" ht="15.75">
      <c r="O59" s="14"/>
      <c r="P59" s="432"/>
      <c r="Q59" s="6"/>
      <c r="R59" s="6"/>
      <c r="S59" s="6"/>
      <c r="T59" s="6"/>
      <c r="U59" s="6"/>
      <c r="V59" s="6"/>
      <c r="W59" s="6"/>
      <c r="X59" s="6"/>
      <c r="Y59" s="6"/>
      <c r="Z59" s="6"/>
      <c r="AA59" s="6"/>
    </row>
    <row r="60" spans="15:27">
      <c r="O60" s="2097"/>
      <c r="P60" s="2097"/>
      <c r="Q60" s="2097"/>
      <c r="R60" s="2097"/>
      <c r="S60" s="2097"/>
      <c r="T60" s="2097"/>
      <c r="U60" s="2097"/>
      <c r="V60" s="2097"/>
      <c r="W60" s="2097"/>
      <c r="X60" s="2097"/>
      <c r="Y60" s="2097"/>
      <c r="Z60" s="2097"/>
      <c r="AA60" s="2097"/>
    </row>
    <row r="61" spans="15:27">
      <c r="O61" s="2099"/>
      <c r="P61" s="2099"/>
      <c r="Q61" s="2099"/>
      <c r="R61" s="2099"/>
      <c r="S61" s="2099"/>
      <c r="T61" s="2099"/>
      <c r="U61" s="2099"/>
      <c r="V61" s="2099"/>
      <c r="W61" s="2099"/>
      <c r="X61" s="2099"/>
      <c r="Y61" s="2099"/>
      <c r="Z61" s="2099"/>
      <c r="AA61" s="2099"/>
    </row>
    <row r="62" spans="15:27">
      <c r="O62" s="429"/>
      <c r="P62" s="1853"/>
      <c r="Q62" s="1853"/>
      <c r="R62" s="715"/>
      <c r="S62" s="715"/>
      <c r="T62" s="715"/>
      <c r="U62" s="715"/>
      <c r="V62" s="715"/>
      <c r="W62" s="715"/>
      <c r="X62" s="715"/>
      <c r="Y62" s="715"/>
      <c r="Z62" s="715"/>
      <c r="AA62" s="715"/>
    </row>
    <row r="63" spans="15:27">
      <c r="O63" s="429"/>
      <c r="P63" s="429"/>
      <c r="Q63" s="429"/>
      <c r="R63" s="429"/>
      <c r="S63" s="429"/>
      <c r="T63" s="429"/>
      <c r="U63" s="429"/>
      <c r="V63" s="429"/>
      <c r="W63" s="429"/>
      <c r="X63" s="429"/>
      <c r="Y63" s="429"/>
      <c r="Z63" s="429"/>
      <c r="AA63" s="429"/>
    </row>
    <row r="64" spans="15:27">
      <c r="O64" s="1861"/>
      <c r="P64" s="715"/>
      <c r="Q64" s="2093"/>
      <c r="R64" s="2093"/>
      <c r="S64" s="718"/>
      <c r="T64" s="2094"/>
      <c r="U64" s="2094"/>
      <c r="V64" s="1854"/>
      <c r="W64" s="2093"/>
      <c r="X64" s="2093"/>
      <c r="Y64" s="718"/>
      <c r="Z64" s="2096"/>
      <c r="AA64" s="2096"/>
    </row>
    <row r="65" spans="15:27">
      <c r="O65" s="1862"/>
      <c r="P65" s="715"/>
      <c r="Q65" s="718"/>
      <c r="R65" s="720"/>
      <c r="S65" s="718"/>
      <c r="T65" s="1854"/>
      <c r="U65" s="720"/>
      <c r="V65" s="1854"/>
      <c r="W65" s="718"/>
      <c r="X65" s="429"/>
      <c r="Y65" s="718"/>
      <c r="Z65" s="1854"/>
      <c r="AA65" s="429"/>
    </row>
    <row r="66" spans="15:27">
      <c r="O66" s="1862"/>
      <c r="P66" s="715"/>
      <c r="Q66" s="718"/>
      <c r="R66" s="720"/>
      <c r="S66" s="718"/>
      <c r="T66" s="1854"/>
      <c r="U66" s="720"/>
      <c r="V66" s="1854"/>
      <c r="W66" s="718"/>
      <c r="X66" s="720"/>
      <c r="Y66" s="718"/>
      <c r="Z66" s="1854"/>
      <c r="AA66" s="720"/>
    </row>
    <row r="67" spans="15:27">
      <c r="O67" s="715"/>
      <c r="P67" s="429"/>
      <c r="Q67" s="721"/>
      <c r="R67" s="720"/>
      <c r="S67" s="720"/>
      <c r="T67" s="722"/>
      <c r="U67" s="720"/>
      <c r="V67" s="720"/>
      <c r="W67" s="721"/>
      <c r="X67" s="720"/>
      <c r="Y67" s="720"/>
      <c r="Z67" s="721"/>
      <c r="AA67" s="720"/>
    </row>
    <row r="68" spans="15:27">
      <c r="O68" s="1357"/>
      <c r="P68" s="1358"/>
      <c r="Q68" s="1855"/>
      <c r="R68" s="1855"/>
      <c r="S68" s="1855"/>
      <c r="T68" s="1855"/>
      <c r="U68" s="1855"/>
      <c r="V68" s="1855"/>
      <c r="W68" s="1855"/>
      <c r="X68" s="1855"/>
      <c r="Y68" s="1855"/>
      <c r="Z68" s="1855"/>
      <c r="AA68" s="1855"/>
    </row>
    <row r="69" spans="15:27">
      <c r="O69" s="1863"/>
      <c r="P69" s="1856"/>
      <c r="Q69" s="1857"/>
      <c r="R69" s="1857"/>
      <c r="S69" s="1857"/>
      <c r="T69" s="1858"/>
      <c r="U69" s="1858"/>
      <c r="V69" s="1858"/>
      <c r="W69" s="1857"/>
      <c r="X69" s="1857"/>
      <c r="Y69" s="1857"/>
      <c r="Z69" s="1858"/>
      <c r="AA69" s="1858"/>
    </row>
    <row r="70" spans="15:27">
      <c r="O70" s="1864"/>
      <c r="P70" s="1852"/>
      <c r="Q70" s="727"/>
      <c r="R70" s="727"/>
      <c r="S70" s="727"/>
      <c r="T70" s="727"/>
      <c r="U70" s="727"/>
      <c r="V70" s="727"/>
      <c r="W70" s="727"/>
      <c r="X70" s="727"/>
      <c r="Y70" s="727"/>
      <c r="Z70" s="727"/>
      <c r="AA70" s="727"/>
    </row>
    <row r="71" spans="15:27">
      <c r="O71" s="1864"/>
      <c r="P71" s="432"/>
      <c r="Q71" s="727"/>
      <c r="R71" s="727"/>
      <c r="S71" s="727"/>
      <c r="T71" s="727"/>
      <c r="U71" s="727"/>
      <c r="V71" s="727"/>
      <c r="W71" s="727"/>
      <c r="X71" s="727"/>
      <c r="Y71" s="727"/>
      <c r="Z71" s="727"/>
      <c r="AA71" s="727"/>
    </row>
    <row r="72" spans="15:27">
      <c r="O72" s="1865"/>
      <c r="P72" s="468"/>
      <c r="Q72" s="728"/>
      <c r="R72" s="728"/>
      <c r="S72" s="728"/>
      <c r="T72" s="728"/>
      <c r="U72" s="728"/>
      <c r="V72" s="728"/>
      <c r="W72" s="728"/>
      <c r="X72" s="728"/>
      <c r="Y72" s="728"/>
      <c r="Z72" s="728"/>
      <c r="AA72" s="728"/>
    </row>
    <row r="73" spans="15:27">
      <c r="O73" s="1865"/>
      <c r="P73" s="468"/>
      <c r="Q73" s="728"/>
      <c r="R73" s="728"/>
      <c r="S73" s="728"/>
      <c r="T73" s="728"/>
      <c r="U73" s="728"/>
      <c r="V73" s="728"/>
      <c r="W73" s="728"/>
      <c r="X73" s="728"/>
      <c r="Y73" s="728"/>
      <c r="Z73" s="728"/>
      <c r="AA73" s="728"/>
    </row>
    <row r="74" spans="15:27">
      <c r="O74" s="1865"/>
      <c r="P74" s="468"/>
      <c r="Q74" s="728"/>
      <c r="R74" s="728"/>
      <c r="S74" s="728"/>
      <c r="T74" s="728"/>
      <c r="U74" s="728"/>
      <c r="V74" s="728"/>
      <c r="W74" s="728"/>
      <c r="X74" s="728"/>
      <c r="Y74" s="728"/>
      <c r="Z74" s="728"/>
      <c r="AA74" s="728"/>
    </row>
    <row r="75" spans="15:27">
      <c r="O75" s="1865"/>
      <c r="P75" s="468"/>
      <c r="Q75" s="728"/>
      <c r="R75" s="728"/>
      <c r="S75" s="728"/>
      <c r="T75" s="728"/>
      <c r="U75" s="728"/>
      <c r="V75" s="728"/>
      <c r="W75" s="728"/>
      <c r="X75" s="728"/>
      <c r="Y75" s="728"/>
      <c r="Z75" s="728"/>
      <c r="AA75" s="728"/>
    </row>
    <row r="76" spans="15:27">
      <c r="O76" s="1865"/>
      <c r="P76" s="468"/>
      <c r="Q76" s="728"/>
      <c r="R76" s="728"/>
      <c r="S76" s="728"/>
      <c r="T76" s="728"/>
      <c r="U76" s="728"/>
      <c r="V76" s="728"/>
      <c r="W76" s="728"/>
      <c r="X76" s="728"/>
      <c r="Y76" s="728"/>
      <c r="Z76" s="728"/>
      <c r="AA76" s="728"/>
    </row>
    <row r="77" spans="15:27">
      <c r="O77" s="1866"/>
      <c r="P77" s="1360"/>
      <c r="Q77" s="1361"/>
      <c r="R77" s="1361"/>
      <c r="S77" s="1361"/>
      <c r="T77" s="1362"/>
      <c r="U77" s="1362"/>
      <c r="V77" s="1362"/>
      <c r="W77" s="1361"/>
      <c r="X77" s="1361"/>
      <c r="Y77" s="1361"/>
      <c r="Z77" s="1362"/>
      <c r="AA77" s="1362"/>
    </row>
    <row r="78" spans="15:27">
      <c r="O78" s="1867"/>
      <c r="P78" s="1859"/>
      <c r="Q78" s="729"/>
      <c r="R78" s="729"/>
      <c r="S78" s="729"/>
      <c r="T78" s="1860"/>
      <c r="U78" s="1860"/>
      <c r="V78" s="1860"/>
      <c r="W78" s="730"/>
      <c r="X78" s="730"/>
      <c r="Y78" s="730"/>
      <c r="Z78" s="1860"/>
      <c r="AA78" s="1860"/>
    </row>
    <row r="80" spans="15:27">
      <c r="O80" s="1861"/>
      <c r="P80" s="715"/>
      <c r="Q80" s="2093"/>
      <c r="R80" s="2093"/>
      <c r="S80" s="718"/>
      <c r="T80" s="2094"/>
      <c r="U80" s="2094"/>
      <c r="V80" s="1854"/>
      <c r="W80" s="2093"/>
      <c r="X80" s="2093"/>
      <c r="Y80" s="718"/>
      <c r="Z80" s="2096"/>
      <c r="AA80" s="2096"/>
    </row>
    <row r="81" spans="15:27">
      <c r="O81" s="1862"/>
      <c r="P81" s="715"/>
      <c r="Q81" s="718"/>
      <c r="R81" s="720"/>
      <c r="S81" s="718"/>
      <c r="T81" s="1854"/>
      <c r="U81" s="720"/>
      <c r="V81" s="1854"/>
      <c r="W81" s="718"/>
      <c r="X81" s="429"/>
      <c r="Y81" s="718"/>
      <c r="Z81" s="1854"/>
      <c r="AA81" s="429"/>
    </row>
    <row r="82" spans="15:27">
      <c r="O82" s="1862"/>
      <c r="P82" s="715"/>
      <c r="Q82" s="718"/>
      <c r="R82" s="720"/>
      <c r="S82" s="718"/>
      <c r="T82" s="1854"/>
      <c r="U82" s="720"/>
      <c r="V82" s="1854"/>
      <c r="W82" s="718"/>
      <c r="X82" s="720"/>
      <c r="Y82" s="718"/>
      <c r="Z82" s="1854"/>
      <c r="AA82" s="720"/>
    </row>
    <row r="83" spans="15:27">
      <c r="O83" s="715"/>
      <c r="P83" s="429"/>
      <c r="Q83" s="721"/>
      <c r="R83" s="720"/>
      <c r="S83" s="720"/>
      <c r="T83" s="722"/>
      <c r="U83" s="720"/>
      <c r="V83" s="720"/>
      <c r="W83" s="721"/>
      <c r="X83" s="720"/>
      <c r="Y83" s="720"/>
      <c r="Z83" s="721"/>
      <c r="AA83" s="720"/>
    </row>
    <row r="84" spans="15:27">
      <c r="O84" s="1357"/>
      <c r="P84" s="1358"/>
      <c r="Q84" s="1855"/>
      <c r="R84" s="1855"/>
      <c r="S84" s="1855"/>
      <c r="T84" s="1855"/>
      <c r="U84" s="1855"/>
      <c r="V84" s="1855"/>
      <c r="W84" s="1855"/>
      <c r="X84" s="1855"/>
      <c r="Y84" s="1855"/>
      <c r="Z84" s="1855"/>
      <c r="AA84" s="1855"/>
    </row>
    <row r="85" spans="15:27">
      <c r="O85" s="1863"/>
      <c r="P85" s="1856"/>
      <c r="Q85" s="1857"/>
      <c r="R85" s="1857"/>
      <c r="S85" s="1857"/>
      <c r="T85" s="1858"/>
      <c r="U85" s="1858"/>
      <c r="V85" s="1858"/>
      <c r="W85" s="1857"/>
      <c r="X85" s="1857"/>
      <c r="Y85" s="1857"/>
      <c r="Z85" s="1858"/>
      <c r="AA85" s="1858"/>
    </row>
    <row r="86" spans="15:27">
      <c r="O86" s="1864"/>
      <c r="P86" s="1852"/>
      <c r="Q86" s="727"/>
      <c r="R86" s="727"/>
      <c r="S86" s="727"/>
      <c r="T86" s="727"/>
      <c r="U86" s="727"/>
      <c r="V86" s="727"/>
      <c r="W86" s="727"/>
      <c r="X86" s="727"/>
      <c r="Y86" s="727"/>
      <c r="Z86" s="727"/>
      <c r="AA86" s="727"/>
    </row>
    <row r="87" spans="15:27">
      <c r="O87" s="1864"/>
      <c r="P87" s="432"/>
      <c r="Q87" s="727"/>
      <c r="R87" s="727"/>
      <c r="S87" s="727"/>
      <c r="T87" s="727"/>
      <c r="U87" s="727"/>
      <c r="V87" s="727"/>
      <c r="W87" s="727"/>
      <c r="X87" s="727"/>
      <c r="Y87" s="727"/>
      <c r="Z87" s="727"/>
      <c r="AA87" s="727"/>
    </row>
    <row r="88" spans="15:27">
      <c r="O88" s="1865"/>
      <c r="P88" s="468"/>
      <c r="Q88" s="728"/>
      <c r="R88" s="728"/>
      <c r="S88" s="728"/>
      <c r="T88" s="728"/>
      <c r="U88" s="728"/>
      <c r="V88" s="728"/>
      <c r="W88" s="728"/>
      <c r="X88" s="728"/>
      <c r="Y88" s="728"/>
      <c r="Z88" s="728"/>
      <c r="AA88" s="728"/>
    </row>
    <row r="89" spans="15:27">
      <c r="O89" s="1865"/>
      <c r="P89" s="468"/>
      <c r="Q89" s="728"/>
      <c r="R89" s="728"/>
      <c r="S89" s="728"/>
      <c r="T89" s="728"/>
      <c r="U89" s="728"/>
      <c r="V89" s="728"/>
      <c r="W89" s="728"/>
      <c r="X89" s="728"/>
      <c r="Y89" s="728"/>
      <c r="Z89" s="728"/>
      <c r="AA89" s="728"/>
    </row>
    <row r="90" spans="15:27">
      <c r="O90" s="1865"/>
      <c r="P90" s="468"/>
      <c r="Q90" s="728"/>
      <c r="R90" s="728"/>
      <c r="S90" s="728"/>
      <c r="T90" s="728"/>
      <c r="U90" s="728"/>
      <c r="V90" s="728"/>
      <c r="W90" s="728"/>
      <c r="X90" s="728"/>
      <c r="Y90" s="728"/>
      <c r="Z90" s="728"/>
      <c r="AA90" s="728"/>
    </row>
    <row r="91" spans="15:27">
      <c r="O91" s="1865"/>
      <c r="P91" s="468"/>
      <c r="Q91" s="728"/>
      <c r="R91" s="728"/>
      <c r="S91" s="728"/>
      <c r="T91" s="728"/>
      <c r="U91" s="728"/>
      <c r="V91" s="728"/>
      <c r="W91" s="728"/>
      <c r="X91" s="728"/>
      <c r="Y91" s="728"/>
      <c r="Z91" s="728"/>
      <c r="AA91" s="728"/>
    </row>
    <row r="92" spans="15:27">
      <c r="O92" s="1865"/>
      <c r="P92" s="468"/>
      <c r="Q92" s="728"/>
      <c r="R92" s="728"/>
      <c r="S92" s="728"/>
      <c r="T92" s="728"/>
      <c r="U92" s="728"/>
      <c r="V92" s="728"/>
      <c r="W92" s="728"/>
      <c r="X92" s="728"/>
      <c r="Y92" s="728"/>
      <c r="Z92" s="728"/>
      <c r="AA92" s="728"/>
    </row>
    <row r="93" spans="15:27">
      <c r="O93" s="1866"/>
      <c r="P93" s="1360"/>
      <c r="Q93" s="1361"/>
      <c r="R93" s="1361"/>
      <c r="S93" s="1361"/>
      <c r="T93" s="1362"/>
      <c r="U93" s="1362"/>
      <c r="V93" s="1362"/>
      <c r="W93" s="1361"/>
      <c r="X93" s="1361"/>
      <c r="Y93" s="1361"/>
      <c r="Z93" s="1362"/>
      <c r="AA93" s="1362"/>
    </row>
    <row r="94" spans="15:27">
      <c r="O94" s="1868"/>
      <c r="P94" s="777"/>
      <c r="Q94" s="774"/>
      <c r="R94" s="774"/>
      <c r="S94" s="774"/>
      <c r="T94" s="778"/>
      <c r="U94" s="778"/>
      <c r="V94" s="778"/>
      <c r="W94" s="774"/>
      <c r="X94" s="774"/>
      <c r="Y94" s="774"/>
      <c r="Z94" s="778"/>
      <c r="AA94" s="778"/>
    </row>
    <row r="96" spans="15:27">
      <c r="O96" s="429"/>
      <c r="P96" s="429"/>
      <c r="Q96" s="429"/>
      <c r="R96" s="429"/>
      <c r="S96" s="429"/>
      <c r="T96" s="429"/>
      <c r="U96" s="429"/>
      <c r="V96" s="429"/>
      <c r="W96" s="429"/>
      <c r="X96" s="429"/>
      <c r="Y96" s="429"/>
    </row>
  </sheetData>
  <mergeCells count="22">
    <mergeCell ref="Q80:R80"/>
    <mergeCell ref="T80:U80"/>
    <mergeCell ref="W80:X80"/>
    <mergeCell ref="Z80:AA80"/>
    <mergeCell ref="O56:W56"/>
    <mergeCell ref="O60:AA60"/>
    <mergeCell ref="O61:AA61"/>
    <mergeCell ref="Q64:R64"/>
    <mergeCell ref="T64:U64"/>
    <mergeCell ref="W64:X64"/>
    <mergeCell ref="Z64:AA64"/>
    <mergeCell ref="D28:E28"/>
    <mergeCell ref="G28:H28"/>
    <mergeCell ref="J28:K28"/>
    <mergeCell ref="M28:N28"/>
    <mergeCell ref="B3:J3"/>
    <mergeCell ref="B7:N7"/>
    <mergeCell ref="B9:N9"/>
    <mergeCell ref="D12:E12"/>
    <mergeCell ref="G12:H12"/>
    <mergeCell ref="J12:K12"/>
    <mergeCell ref="M12:N12"/>
  </mergeCells>
  <conditionalFormatting sqref="D17:N26">
    <cfRule type="cellIs" dxfId="19" priority="7" stopIfTrue="1" operator="lessThan">
      <formula>0</formula>
    </cfRule>
  </conditionalFormatting>
  <conditionalFormatting sqref="D33:N42">
    <cfRule type="cellIs" dxfId="18" priority="4" stopIfTrue="1" operator="lessThan">
      <formula>0</formula>
    </cfRule>
  </conditionalFormatting>
  <conditionalFormatting sqref="Q69:AA78">
    <cfRule type="cellIs" dxfId="17" priority="2" stopIfTrue="1" operator="lessThan">
      <formula>0</formula>
    </cfRule>
  </conditionalFormatting>
  <conditionalFormatting sqref="Q85:AA94">
    <cfRule type="cellIs" dxfId="16" priority="1" stopIfTrue="1" operator="lessThan">
      <formula>0</formula>
    </cfRule>
  </conditionalFormatting>
  <hyperlinks>
    <hyperlink ref="B3" location="Contents!A1" display="Back to index page" xr:uid="{CBD851CF-CC8A-4621-876A-DEDA91754200}"/>
    <hyperlink ref="B3:J3" location="CONTENTS!A1" display="Back to contents page" xr:uid="{5A3ACD84-B84A-4184-B16F-4A36A7B02B49}"/>
  </hyperlinks>
  <printOptions horizontalCentered="1" verticalCentered="1"/>
  <pageMargins left="0.23622047244094491" right="0.23622047244094491" top="0.74803149606299213" bottom="0.74803149606299213" header="0.31496062992125984" footer="0.31496062992125984"/>
  <pageSetup paperSize="9" scale="62"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520BA-2A2D-41D0-91E2-C8F31A85977C}">
  <sheetPr codeName="Sheet28"/>
  <dimension ref="A1:V58"/>
  <sheetViews>
    <sheetView showGridLines="0" showRowColHeaders="0" zoomScaleNormal="100" workbookViewId="0"/>
  </sheetViews>
  <sheetFormatPr baseColWidth="10" defaultColWidth="8.85546875" defaultRowHeight="11.25"/>
  <cols>
    <col min="1" max="1" width="2.7109375" style="19" customWidth="1"/>
    <col min="2" max="2" width="4.85546875" style="716" customWidth="1"/>
    <col min="3" max="3" width="65.7109375" style="716" customWidth="1"/>
    <col min="4" max="5" width="21.42578125" style="716" customWidth="1"/>
    <col min="6" max="6" width="2.85546875" style="716" customWidth="1"/>
    <col min="7" max="8" width="21.42578125" style="716" customWidth="1"/>
    <col min="9" max="9" width="2.85546875" style="716" customWidth="1"/>
    <col min="10" max="11" width="15.5703125" style="716" customWidth="1"/>
    <col min="12" max="12" width="2.85546875" style="716" customWidth="1"/>
    <col min="13" max="14" width="15.5703125" style="716" customWidth="1"/>
    <col min="15" max="15" width="37.5703125" style="716" customWidth="1"/>
    <col min="16" max="17" width="8.85546875" style="716"/>
    <col min="18" max="18" width="12.140625" style="716" bestFit="1" customWidth="1"/>
    <col min="19" max="25" width="11" style="716" bestFit="1" customWidth="1"/>
    <col min="26" max="16384" width="8.85546875" style="716"/>
  </cols>
  <sheetData>
    <row r="1" spans="1:22" s="10" customFormat="1" ht="11.25" customHeight="1">
      <c r="A1" s="7"/>
      <c r="B1" s="7"/>
      <c r="C1" s="7"/>
      <c r="D1" s="8"/>
      <c r="E1" s="8"/>
      <c r="F1" s="8"/>
      <c r="G1" s="9"/>
      <c r="H1" s="9"/>
      <c r="I1" s="9"/>
      <c r="J1" s="9"/>
    </row>
    <row r="2" spans="1:22" s="10" customFormat="1" ht="5.25" customHeight="1">
      <c r="A2" s="7"/>
      <c r="B2" s="7"/>
      <c r="C2" s="7"/>
      <c r="D2" s="8"/>
      <c r="E2" s="8"/>
      <c r="F2" s="8"/>
      <c r="G2" s="9"/>
      <c r="H2" s="9"/>
      <c r="I2" s="9"/>
      <c r="J2" s="9"/>
    </row>
    <row r="3" spans="1:22" s="12" customFormat="1" ht="12.75" customHeight="1">
      <c r="A3" s="11"/>
      <c r="B3" s="1909" t="s">
        <v>306</v>
      </c>
      <c r="C3" s="1909"/>
      <c r="D3" s="1909"/>
      <c r="E3" s="1909"/>
      <c r="F3" s="1909"/>
      <c r="G3" s="1909"/>
      <c r="H3" s="1909"/>
      <c r="I3" s="1909"/>
      <c r="J3" s="1909"/>
    </row>
    <row r="4" spans="1:22" s="10" customFormat="1" ht="5.25" customHeight="1">
      <c r="A4" s="7"/>
      <c r="B4" s="7"/>
      <c r="C4" s="7"/>
      <c r="D4" s="8"/>
      <c r="E4" s="8"/>
      <c r="F4" s="8"/>
      <c r="G4" s="9"/>
      <c r="H4" s="9"/>
      <c r="I4" s="9"/>
      <c r="J4" s="9"/>
      <c r="M4" s="7"/>
      <c r="N4" s="7"/>
    </row>
    <row r="5" spans="1:22" s="6" customFormat="1" ht="15.75" customHeight="1">
      <c r="A5" s="13"/>
      <c r="B5" s="1187" t="s">
        <v>1792</v>
      </c>
    </row>
    <row r="6" spans="1:22" s="6" customFormat="1" ht="11.25" customHeight="1">
      <c r="A6" s="13"/>
      <c r="B6" s="1187"/>
    </row>
    <row r="7" spans="1:22" s="6" customFormat="1" ht="11.25" customHeight="1">
      <c r="A7" s="13"/>
      <c r="B7" s="14"/>
    </row>
    <row r="8" spans="1:22" s="429" customFormat="1" ht="11.25" customHeight="1">
      <c r="A8" s="12"/>
      <c r="B8" s="717" t="s">
        <v>26</v>
      </c>
      <c r="C8" s="737"/>
      <c r="D8" s="431"/>
      <c r="E8" s="431"/>
      <c r="F8" s="718"/>
      <c r="G8" s="2102" t="s">
        <v>1793</v>
      </c>
      <c r="H8" s="2103"/>
      <c r="I8" s="63"/>
      <c r="J8" s="63"/>
      <c r="L8" s="738"/>
    </row>
    <row r="9" spans="1:22" s="429" customFormat="1" ht="11.25" customHeight="1">
      <c r="A9" s="12"/>
      <c r="B9" s="715"/>
      <c r="C9" s="737"/>
      <c r="D9" s="2102" t="s">
        <v>1794</v>
      </c>
      <c r="E9" s="2104"/>
      <c r="F9" s="718"/>
      <c r="G9" s="2102" t="s">
        <v>1795</v>
      </c>
      <c r="H9" s="2102"/>
      <c r="I9" s="63"/>
      <c r="J9" s="63"/>
      <c r="K9" s="738"/>
      <c r="L9" s="738"/>
    </row>
    <row r="10" spans="1:22" s="429" customFormat="1" ht="11.25" customHeight="1">
      <c r="A10" s="12" t="s">
        <v>32</v>
      </c>
      <c r="B10" s="715"/>
      <c r="C10" s="715"/>
      <c r="D10" s="2105" t="s">
        <v>1796</v>
      </c>
      <c r="E10" s="2095"/>
      <c r="F10" s="718"/>
      <c r="G10" s="2105" t="s">
        <v>1797</v>
      </c>
      <c r="H10" s="2105"/>
      <c r="I10" s="721"/>
      <c r="J10" s="2101"/>
      <c r="V10" s="739"/>
    </row>
    <row r="11" spans="1:22" s="429" customFormat="1" ht="11.25" customHeight="1">
      <c r="A11" s="12"/>
      <c r="B11" s="715"/>
      <c r="C11" s="715"/>
      <c r="D11" s="721"/>
      <c r="E11" s="720" t="s">
        <v>1779</v>
      </c>
      <c r="F11" s="721"/>
      <c r="G11" s="721"/>
      <c r="H11" s="720" t="s">
        <v>888</v>
      </c>
      <c r="I11" s="721"/>
      <c r="J11" s="2101"/>
      <c r="V11" s="739"/>
    </row>
    <row r="12" spans="1:22" s="429" customFormat="1" ht="11.25" customHeight="1">
      <c r="A12" s="12"/>
      <c r="B12" s="715"/>
      <c r="E12" s="720" t="s">
        <v>1798</v>
      </c>
      <c r="F12" s="720"/>
      <c r="G12" s="722"/>
      <c r="H12" s="720" t="s">
        <v>1784</v>
      </c>
      <c r="I12" s="720"/>
      <c r="J12" s="2101"/>
    </row>
    <row r="13" spans="1:22" s="429" customFormat="1" ht="11.25" customHeight="1">
      <c r="A13" s="12"/>
      <c r="B13" s="1357" t="s">
        <v>310</v>
      </c>
      <c r="C13" s="1358"/>
      <c r="D13" s="1353" t="s">
        <v>898</v>
      </c>
      <c r="E13" s="1353" t="s">
        <v>902</v>
      </c>
      <c r="F13" s="1353"/>
      <c r="G13" s="1353" t="s">
        <v>904</v>
      </c>
      <c r="H13" s="1353" t="s">
        <v>908</v>
      </c>
      <c r="I13" s="733"/>
      <c r="J13" s="733"/>
    </row>
    <row r="14" spans="1:22" s="429" customFormat="1" ht="11.25" customHeight="1">
      <c r="A14" s="2"/>
      <c r="B14" s="1016">
        <v>130</v>
      </c>
      <c r="C14" s="786" t="s">
        <v>1799</v>
      </c>
      <c r="D14" s="787">
        <v>90804.972041999994</v>
      </c>
      <c r="E14" s="787">
        <v>54823.394263999995</v>
      </c>
      <c r="F14" s="787"/>
      <c r="G14" s="787">
        <v>205605.52350000001</v>
      </c>
      <c r="H14" s="787">
        <v>117901.690713</v>
      </c>
      <c r="I14" s="727"/>
      <c r="J14" s="729"/>
    </row>
    <row r="15" spans="1:22" ht="11.25" customHeight="1">
      <c r="A15" s="12"/>
      <c r="B15" s="1017">
        <v>140</v>
      </c>
      <c r="C15" s="740" t="s">
        <v>1800</v>
      </c>
      <c r="D15" s="515"/>
      <c r="E15" s="515"/>
      <c r="F15" s="515"/>
      <c r="G15" s="515"/>
      <c r="H15" s="515"/>
      <c r="I15" s="727"/>
      <c r="J15" s="729"/>
    </row>
    <row r="16" spans="1:22" ht="11.25" customHeight="1">
      <c r="A16" s="12"/>
      <c r="B16" s="1017">
        <v>150</v>
      </c>
      <c r="C16" s="740" t="s">
        <v>1786</v>
      </c>
      <c r="D16" s="515">
        <v>29579.365999000001</v>
      </c>
      <c r="E16" s="515"/>
      <c r="F16" s="515"/>
      <c r="G16" s="515">
        <v>8442.9473460000008</v>
      </c>
      <c r="H16" s="515"/>
      <c r="I16" s="727"/>
      <c r="J16" s="729"/>
    </row>
    <row r="17" spans="1:13" ht="11.25" customHeight="1">
      <c r="A17" s="12"/>
      <c r="B17" s="1017">
        <v>160</v>
      </c>
      <c r="C17" s="95" t="s">
        <v>944</v>
      </c>
      <c r="D17" s="515">
        <v>61225.606043</v>
      </c>
      <c r="E17" s="515">
        <v>54823.394263999995</v>
      </c>
      <c r="F17" s="515"/>
      <c r="G17" s="515">
        <v>165666.73993700001</v>
      </c>
      <c r="H17" s="515">
        <v>117901.690713</v>
      </c>
      <c r="I17" s="727"/>
      <c r="J17" s="729"/>
    </row>
    <row r="18" spans="1:13" s="743" customFormat="1" ht="11.25" customHeight="1">
      <c r="A18" s="12"/>
      <c r="B18" s="1018">
        <v>170</v>
      </c>
      <c r="C18" s="483" t="s">
        <v>1801</v>
      </c>
      <c r="D18" s="741">
        <v>27925.016168000002</v>
      </c>
      <c r="E18" s="741">
        <v>22974.706376999999</v>
      </c>
      <c r="F18" s="741"/>
      <c r="G18" s="741">
        <v>77241.902109999995</v>
      </c>
      <c r="H18" s="741">
        <v>60658.659023999993</v>
      </c>
      <c r="I18" s="742"/>
      <c r="J18" s="729"/>
    </row>
    <row r="19" spans="1:13" s="743" customFormat="1" ht="11.25" customHeight="1">
      <c r="A19" s="12"/>
      <c r="B19" s="1018">
        <v>180</v>
      </c>
      <c r="C19" s="483" t="s">
        <v>1802</v>
      </c>
      <c r="D19" s="741"/>
      <c r="E19" s="741"/>
      <c r="F19" s="741"/>
      <c r="G19" s="741"/>
      <c r="H19" s="741"/>
      <c r="I19" s="742"/>
      <c r="J19" s="729"/>
    </row>
    <row r="20" spans="1:13" s="743" customFormat="1" ht="11.25" customHeight="1">
      <c r="A20" s="12"/>
      <c r="B20" s="1018">
        <v>190</v>
      </c>
      <c r="C20" s="483" t="s">
        <v>1803</v>
      </c>
      <c r="D20" s="741">
        <v>31196.377225</v>
      </c>
      <c r="E20" s="741">
        <v>31064.245758000001</v>
      </c>
      <c r="F20" s="741"/>
      <c r="G20" s="741">
        <v>73055.873366</v>
      </c>
      <c r="H20" s="741">
        <v>52778.828496000002</v>
      </c>
      <c r="I20" s="742"/>
      <c r="J20" s="729"/>
    </row>
    <row r="21" spans="1:13" s="743" customFormat="1" ht="11.25" customHeight="1">
      <c r="A21" s="12"/>
      <c r="B21" s="1018">
        <v>200</v>
      </c>
      <c r="C21" s="483" t="s">
        <v>1804</v>
      </c>
      <c r="D21" s="741">
        <v>29908.140037000001</v>
      </c>
      <c r="E21" s="741">
        <v>23753.773462999998</v>
      </c>
      <c r="F21" s="741"/>
      <c r="G21" s="741">
        <v>91050.131844000003</v>
      </c>
      <c r="H21" s="741">
        <v>64862.565320000002</v>
      </c>
      <c r="I21" s="742"/>
      <c r="J21" s="729"/>
    </row>
    <row r="22" spans="1:13" s="743" customFormat="1" ht="11.25" customHeight="1">
      <c r="A22" s="12"/>
      <c r="B22" s="1018">
        <v>210</v>
      </c>
      <c r="C22" s="483" t="s">
        <v>1805</v>
      </c>
      <c r="D22" s="741">
        <v>121.088781</v>
      </c>
      <c r="E22" s="741">
        <v>5.3750429999999998</v>
      </c>
      <c r="F22" s="741"/>
      <c r="G22" s="741">
        <v>1560.7347279999999</v>
      </c>
      <c r="H22" s="741">
        <v>260.296897</v>
      </c>
      <c r="I22" s="742"/>
      <c r="J22" s="729"/>
    </row>
    <row r="23" spans="1:13" s="743" customFormat="1" ht="11.25" customHeight="1">
      <c r="A23" s="12"/>
      <c r="B23" s="1017">
        <v>220</v>
      </c>
      <c r="C23" s="95" t="s">
        <v>1806</v>
      </c>
      <c r="D23" s="744"/>
      <c r="E23" s="744"/>
      <c r="F23" s="744"/>
      <c r="G23" s="744"/>
      <c r="H23" s="744"/>
      <c r="I23" s="742"/>
      <c r="J23" s="729"/>
    </row>
    <row r="24" spans="1:13" s="743" customFormat="1" ht="11.25" customHeight="1">
      <c r="A24" s="12"/>
      <c r="B24" s="1017">
        <v>230</v>
      </c>
      <c r="C24" s="745" t="s">
        <v>1807</v>
      </c>
      <c r="D24" s="744"/>
      <c r="E24" s="744"/>
      <c r="F24" s="744"/>
      <c r="G24" s="744">
        <v>31495.836217</v>
      </c>
      <c r="H24" s="744"/>
      <c r="I24" s="742"/>
      <c r="J24" s="729"/>
    </row>
    <row r="25" spans="1:13" s="743" customFormat="1" ht="11.25" customHeight="1">
      <c r="A25" s="12"/>
      <c r="B25" s="1363">
        <v>240</v>
      </c>
      <c r="C25" s="1364" t="s">
        <v>1808</v>
      </c>
      <c r="D25" s="1365"/>
      <c r="E25" s="1365"/>
      <c r="F25" s="1365"/>
      <c r="G25" s="1366">
        <v>5362.3022719999999</v>
      </c>
      <c r="H25" s="1366"/>
      <c r="I25" s="742"/>
      <c r="J25" s="729"/>
    </row>
    <row r="26" spans="1:13" s="743" customFormat="1" ht="11.25" customHeight="1">
      <c r="A26" s="12"/>
      <c r="B26" s="1019">
        <v>241</v>
      </c>
      <c r="C26" s="790" t="s">
        <v>1809</v>
      </c>
      <c r="D26" s="1367"/>
      <c r="E26" s="1367"/>
      <c r="F26" s="1368"/>
      <c r="G26" s="1366"/>
      <c r="H26" s="1366"/>
      <c r="I26" s="730"/>
      <c r="J26" s="729"/>
    </row>
    <row r="27" spans="1:13" s="743" customFormat="1" ht="11.25" customHeight="1">
      <c r="A27" s="12"/>
      <c r="B27" s="1020">
        <v>250</v>
      </c>
      <c r="C27" s="789" t="s">
        <v>1810</v>
      </c>
      <c r="D27" s="788">
        <v>499575.18530800001</v>
      </c>
      <c r="E27" s="788">
        <v>126826.967674</v>
      </c>
      <c r="F27" s="788"/>
      <c r="G27" s="1367"/>
      <c r="H27" s="1367"/>
      <c r="I27" s="729"/>
      <c r="J27" s="729"/>
      <c r="K27" s="716"/>
      <c r="L27" s="716"/>
    </row>
    <row r="28" spans="1:13" ht="11.25" customHeight="1">
      <c r="A28" s="12"/>
      <c r="B28" s="747"/>
      <c r="C28" s="748"/>
      <c r="D28" s="749"/>
      <c r="E28" s="749"/>
      <c r="F28" s="749"/>
      <c r="G28" s="750"/>
      <c r="H28" s="750"/>
      <c r="I28" s="730"/>
      <c r="J28" s="730"/>
      <c r="K28" s="718"/>
      <c r="L28" s="730"/>
    </row>
    <row r="29" spans="1:13" s="743" customFormat="1" ht="11.25" customHeight="1">
      <c r="A29" s="12"/>
      <c r="B29" s="716"/>
      <c r="C29" s="716"/>
      <c r="D29" s="716"/>
      <c r="E29" s="716"/>
      <c r="F29" s="716"/>
      <c r="G29" s="716"/>
      <c r="H29" s="716"/>
      <c r="I29" s="716"/>
      <c r="J29" s="716"/>
      <c r="K29" s="716"/>
      <c r="L29" s="716"/>
      <c r="M29" s="730"/>
    </row>
    <row r="30" spans="1:13" ht="11.25" customHeight="1">
      <c r="B30" s="717" t="s">
        <v>577</v>
      </c>
      <c r="C30" s="737"/>
      <c r="D30" s="431"/>
      <c r="E30" s="431"/>
      <c r="F30" s="718"/>
      <c r="G30" s="2102" t="s">
        <v>1793</v>
      </c>
      <c r="H30" s="2103"/>
    </row>
    <row r="31" spans="1:13" ht="11.25" customHeight="1">
      <c r="B31" s="715"/>
      <c r="C31" s="737"/>
      <c r="D31" s="2102" t="s">
        <v>1794</v>
      </c>
      <c r="E31" s="2104"/>
      <c r="F31" s="718"/>
      <c r="G31" s="2102" t="s">
        <v>1795</v>
      </c>
      <c r="H31" s="2102"/>
      <c r="I31" s="63"/>
      <c r="J31" s="63"/>
      <c r="K31" s="429"/>
      <c r="L31" s="738"/>
    </row>
    <row r="32" spans="1:13" s="429" customFormat="1" ht="11.25" customHeight="1">
      <c r="A32" s="12"/>
      <c r="B32" s="715"/>
      <c r="C32" s="715"/>
      <c r="D32" s="2105" t="s">
        <v>1796</v>
      </c>
      <c r="E32" s="2095"/>
      <c r="F32" s="718"/>
      <c r="G32" s="2105" t="s">
        <v>1797</v>
      </c>
      <c r="H32" s="2105"/>
      <c r="I32" s="63"/>
      <c r="J32" s="63"/>
      <c r="K32" s="738"/>
      <c r="L32" s="738"/>
    </row>
    <row r="33" spans="1:22" s="429" customFormat="1" ht="11.25" customHeight="1">
      <c r="A33" s="12"/>
      <c r="B33" s="715"/>
      <c r="C33" s="715"/>
      <c r="D33" s="721"/>
      <c r="E33" s="720" t="s">
        <v>1779</v>
      </c>
      <c r="F33" s="721"/>
      <c r="G33" s="721"/>
      <c r="H33" s="720" t="s">
        <v>888</v>
      </c>
      <c r="I33" s="721"/>
      <c r="J33" s="2101"/>
    </row>
    <row r="34" spans="1:22" s="429" customFormat="1" ht="11.25" customHeight="1">
      <c r="A34" s="12" t="s">
        <v>32</v>
      </c>
      <c r="B34" s="715"/>
      <c r="E34" s="720" t="s">
        <v>1798</v>
      </c>
      <c r="F34" s="720"/>
      <c r="G34" s="722"/>
      <c r="H34" s="720" t="s">
        <v>1784</v>
      </c>
      <c r="I34" s="721"/>
      <c r="J34" s="2101"/>
      <c r="V34" s="739"/>
    </row>
    <row r="35" spans="1:22" s="429" customFormat="1" ht="11.25" customHeight="1">
      <c r="A35" s="12"/>
      <c r="B35" s="1357" t="s">
        <v>310</v>
      </c>
      <c r="C35" s="1358"/>
      <c r="D35" s="1353" t="s">
        <v>898</v>
      </c>
      <c r="E35" s="1353" t="s">
        <v>902</v>
      </c>
      <c r="F35" s="1353"/>
      <c r="G35" s="1353" t="s">
        <v>904</v>
      </c>
      <c r="H35" s="1353" t="s">
        <v>908</v>
      </c>
      <c r="I35" s="721"/>
      <c r="J35" s="2101"/>
      <c r="V35" s="739"/>
    </row>
    <row r="36" spans="1:22" s="429" customFormat="1" ht="11.25" customHeight="1">
      <c r="A36" s="12"/>
      <c r="B36" s="1016">
        <v>130</v>
      </c>
      <c r="C36" s="786" t="s">
        <v>1799</v>
      </c>
      <c r="D36" s="787">
        <v>51359.264144000001</v>
      </c>
      <c r="E36" s="787">
        <v>20307.189560999999</v>
      </c>
      <c r="F36" s="787"/>
      <c r="G36" s="787">
        <v>145796.68216999999</v>
      </c>
      <c r="H36" s="787">
        <v>94478.509302000006</v>
      </c>
      <c r="I36" s="720"/>
      <c r="J36" s="2101"/>
      <c r="V36" s="739"/>
    </row>
    <row r="37" spans="1:22" s="429" customFormat="1" ht="11.25" customHeight="1">
      <c r="A37" s="12"/>
      <c r="B37" s="1017">
        <v>140</v>
      </c>
      <c r="C37" s="740" t="s">
        <v>1800</v>
      </c>
      <c r="D37" s="515"/>
      <c r="E37" s="515"/>
      <c r="F37" s="515"/>
      <c r="G37" s="515"/>
      <c r="H37" s="515"/>
      <c r="I37" s="733"/>
      <c r="J37" s="733"/>
    </row>
    <row r="38" spans="1:22" s="429" customFormat="1" ht="11.25" customHeight="1">
      <c r="A38" s="12"/>
      <c r="B38" s="1017">
        <v>150</v>
      </c>
      <c r="C38" s="740" t="s">
        <v>1786</v>
      </c>
      <c r="D38" s="515">
        <v>31052.074583000001</v>
      </c>
      <c r="E38" s="515"/>
      <c r="F38" s="515"/>
      <c r="G38" s="515">
        <v>6619.9412849999999</v>
      </c>
      <c r="H38" s="515"/>
      <c r="I38" s="727"/>
      <c r="J38" s="729"/>
    </row>
    <row r="39" spans="1:22" s="429" customFormat="1" ht="11.25" customHeight="1">
      <c r="A39" s="2"/>
      <c r="B39" s="1017">
        <v>160</v>
      </c>
      <c r="C39" s="95" t="s">
        <v>944</v>
      </c>
      <c r="D39" s="515">
        <v>20307.189560999999</v>
      </c>
      <c r="E39" s="515">
        <v>20307.189560999999</v>
      </c>
      <c r="F39" s="515"/>
      <c r="G39" s="515">
        <v>104030.08698399999</v>
      </c>
      <c r="H39" s="515">
        <v>94478.509302000006</v>
      </c>
      <c r="I39" s="727"/>
      <c r="J39" s="729"/>
      <c r="K39" s="716"/>
      <c r="L39" s="716"/>
    </row>
    <row r="40" spans="1:22" ht="11.25" customHeight="1">
      <c r="A40" s="12"/>
      <c r="B40" s="1018">
        <v>170</v>
      </c>
      <c r="C40" s="483" t="s">
        <v>1801</v>
      </c>
      <c r="D40" s="741">
        <v>2.0190480000000002</v>
      </c>
      <c r="E40" s="741">
        <v>2.0190480000000002</v>
      </c>
      <c r="F40" s="741"/>
      <c r="G40" s="741">
        <v>65176.166516999998</v>
      </c>
      <c r="H40" s="741">
        <v>64832.676184000004</v>
      </c>
      <c r="I40" s="727"/>
      <c r="J40" s="729"/>
    </row>
    <row r="41" spans="1:22" ht="11.25" customHeight="1">
      <c r="A41" s="12"/>
      <c r="B41" s="1018">
        <v>180</v>
      </c>
      <c r="C41" s="483" t="s">
        <v>1802</v>
      </c>
      <c r="D41" s="741"/>
      <c r="E41" s="741"/>
      <c r="F41" s="741"/>
      <c r="G41" s="741"/>
      <c r="H41" s="741"/>
      <c r="I41" s="727"/>
      <c r="J41" s="729"/>
    </row>
    <row r="42" spans="1:22" ht="11.25" customHeight="1">
      <c r="A42" s="12"/>
      <c r="B42" s="1018">
        <v>190</v>
      </c>
      <c r="C42" s="483" t="s">
        <v>1803</v>
      </c>
      <c r="D42" s="741">
        <v>17276.212976999999</v>
      </c>
      <c r="E42" s="741">
        <v>17276.212976999999</v>
      </c>
      <c r="F42" s="741"/>
      <c r="G42" s="741">
        <v>29230.985928999999</v>
      </c>
      <c r="H42" s="741">
        <v>28740.184063000001</v>
      </c>
      <c r="I42" s="742"/>
      <c r="J42" s="729"/>
      <c r="K42" s="743"/>
      <c r="L42" s="743"/>
    </row>
    <row r="43" spans="1:22" s="743" customFormat="1" ht="11.25" customHeight="1">
      <c r="A43" s="12"/>
      <c r="B43" s="1018">
        <v>200</v>
      </c>
      <c r="C43" s="483" t="s">
        <v>1804</v>
      </c>
      <c r="D43" s="741">
        <v>2988.3252849999999</v>
      </c>
      <c r="E43" s="741">
        <v>2988.3252849999999</v>
      </c>
      <c r="F43" s="741"/>
      <c r="G43" s="741">
        <v>74538.341354999997</v>
      </c>
      <c r="H43" s="741">
        <v>65646.365296000004</v>
      </c>
      <c r="I43" s="742"/>
      <c r="J43" s="729"/>
    </row>
    <row r="44" spans="1:22" s="743" customFormat="1" ht="11.25" customHeight="1">
      <c r="A44" s="12"/>
      <c r="B44" s="1018">
        <v>210</v>
      </c>
      <c r="C44" s="483" t="s">
        <v>1805</v>
      </c>
      <c r="D44" s="741">
        <v>42.651299000000002</v>
      </c>
      <c r="E44" s="741">
        <v>42.651299000000002</v>
      </c>
      <c r="F44" s="741"/>
      <c r="G44" s="741">
        <v>260.75970000000001</v>
      </c>
      <c r="H44" s="741">
        <v>91.959942999999996</v>
      </c>
      <c r="I44" s="742"/>
      <c r="J44" s="729"/>
    </row>
    <row r="45" spans="1:22" s="743" customFormat="1" ht="11.25" customHeight="1">
      <c r="A45" s="12"/>
      <c r="B45" s="1017">
        <v>220</v>
      </c>
      <c r="C45" s="95" t="s">
        <v>1806</v>
      </c>
      <c r="D45" s="744"/>
      <c r="E45" s="744"/>
      <c r="F45" s="744"/>
      <c r="G45" s="744"/>
      <c r="H45" s="744"/>
      <c r="I45" s="742"/>
      <c r="J45" s="729"/>
    </row>
    <row r="46" spans="1:22" s="743" customFormat="1" ht="11.25" customHeight="1">
      <c r="A46" s="12"/>
      <c r="B46" s="1017">
        <v>230</v>
      </c>
      <c r="C46" s="745" t="s">
        <v>1807</v>
      </c>
      <c r="D46" s="744"/>
      <c r="E46" s="744"/>
      <c r="F46" s="744"/>
      <c r="G46" s="744">
        <v>35146.653900999998</v>
      </c>
      <c r="H46" s="744"/>
      <c r="I46" s="742"/>
      <c r="J46" s="729"/>
    </row>
    <row r="47" spans="1:22" s="743" customFormat="1" ht="11.25" customHeight="1">
      <c r="A47" s="12"/>
      <c r="B47" s="1363">
        <v>240</v>
      </c>
      <c r="C47" s="1364" t="s">
        <v>1808</v>
      </c>
      <c r="D47" s="1365"/>
      <c r="E47" s="1365"/>
      <c r="F47" s="1365"/>
      <c r="G47" s="1366">
        <v>5724.8278950000004</v>
      </c>
      <c r="H47" s="1366"/>
      <c r="I47" s="742"/>
      <c r="J47" s="729"/>
    </row>
    <row r="48" spans="1:22" s="743" customFormat="1" ht="11.25" customHeight="1">
      <c r="A48" s="12"/>
      <c r="B48" s="1019">
        <v>241</v>
      </c>
      <c r="C48" s="790" t="s">
        <v>1809</v>
      </c>
      <c r="D48" s="1367"/>
      <c r="E48" s="1367"/>
      <c r="F48" s="1368"/>
      <c r="G48" s="1366"/>
      <c r="H48" s="1366"/>
      <c r="I48" s="742"/>
      <c r="J48" s="729"/>
    </row>
    <row r="49" spans="1:12" s="743" customFormat="1" ht="11.25" customHeight="1">
      <c r="A49" s="12"/>
      <c r="B49" s="1020">
        <v>250</v>
      </c>
      <c r="C49" s="789" t="s">
        <v>1810</v>
      </c>
      <c r="D49" s="1444">
        <v>559281</v>
      </c>
      <c r="E49" s="1444">
        <v>53044</v>
      </c>
      <c r="F49" s="1444"/>
      <c r="G49" s="1445"/>
      <c r="H49" s="1367"/>
      <c r="I49" s="742"/>
      <c r="J49" s="729"/>
    </row>
    <row r="50" spans="1:12" s="743" customFormat="1">
      <c r="A50" s="12"/>
      <c r="B50" s="780"/>
      <c r="C50" s="745"/>
      <c r="D50" s="744"/>
      <c r="E50" s="744"/>
      <c r="F50" s="744"/>
      <c r="G50" s="741"/>
      <c r="H50" s="744"/>
      <c r="I50" s="742"/>
      <c r="J50" s="729"/>
    </row>
    <row r="51" spans="1:12" s="743" customFormat="1">
      <c r="A51" s="12"/>
      <c r="B51" s="780"/>
      <c r="C51" s="745"/>
      <c r="D51" s="781"/>
      <c r="E51" s="781"/>
      <c r="F51" s="781"/>
      <c r="G51" s="744"/>
      <c r="H51" s="744"/>
      <c r="I51" s="730"/>
      <c r="J51" s="729"/>
    </row>
    <row r="52" spans="1:12" s="743" customFormat="1" ht="22.5" customHeight="1">
      <c r="A52" s="12"/>
      <c r="B52" s="779"/>
      <c r="C52" s="745"/>
      <c r="D52" s="744"/>
      <c r="E52" s="744"/>
      <c r="F52" s="744"/>
      <c r="G52" s="744"/>
      <c r="H52" s="744"/>
      <c r="I52" s="729"/>
      <c r="J52" s="729"/>
      <c r="K52" s="716"/>
      <c r="L52" s="716"/>
    </row>
    <row r="53" spans="1:12" ht="11.25" customHeight="1">
      <c r="A53" s="12"/>
      <c r="B53" s="743"/>
      <c r="C53" s="743"/>
      <c r="D53" s="743"/>
      <c r="E53" s="743"/>
      <c r="F53" s="743"/>
      <c r="G53" s="743"/>
      <c r="H53" s="743"/>
    </row>
    <row r="54" spans="1:12">
      <c r="B54" s="743"/>
      <c r="C54" s="743"/>
      <c r="D54" s="743"/>
      <c r="E54" s="743"/>
      <c r="F54" s="743"/>
      <c r="G54" s="743"/>
      <c r="H54" s="743"/>
    </row>
    <row r="55" spans="1:12">
      <c r="B55" s="743"/>
      <c r="C55" s="743"/>
      <c r="D55" s="743"/>
      <c r="E55" s="743"/>
      <c r="F55" s="743"/>
      <c r="G55" s="743"/>
      <c r="H55" s="743"/>
    </row>
    <row r="56" spans="1:12">
      <c r="B56" s="743"/>
      <c r="C56" s="743"/>
      <c r="D56" s="743"/>
      <c r="E56" s="743"/>
      <c r="F56" s="743"/>
      <c r="G56" s="743"/>
      <c r="H56" s="743"/>
    </row>
    <row r="57" spans="1:12">
      <c r="B57" s="743"/>
      <c r="C57" s="743"/>
      <c r="D57" s="743"/>
      <c r="E57" s="743"/>
      <c r="F57" s="743"/>
      <c r="G57" s="743"/>
      <c r="H57" s="743"/>
    </row>
    <row r="58" spans="1:12">
      <c r="B58" s="743"/>
      <c r="C58" s="743"/>
      <c r="D58" s="743"/>
      <c r="E58" s="743"/>
      <c r="F58" s="743"/>
      <c r="G58" s="743"/>
      <c r="H58" s="743"/>
    </row>
  </sheetData>
  <mergeCells count="13">
    <mergeCell ref="J33:J36"/>
    <mergeCell ref="B3:J3"/>
    <mergeCell ref="G8:H8"/>
    <mergeCell ref="D9:E9"/>
    <mergeCell ref="G9:H9"/>
    <mergeCell ref="D10:E10"/>
    <mergeCell ref="G10:H10"/>
    <mergeCell ref="J10:J12"/>
    <mergeCell ref="G31:H31"/>
    <mergeCell ref="D32:E32"/>
    <mergeCell ref="G32:H32"/>
    <mergeCell ref="G30:H30"/>
    <mergeCell ref="D31:E31"/>
  </mergeCells>
  <conditionalFormatting sqref="D9:D23 G12:G24 E13:F23 H13:I24 J14:J27 D28:L28 M29">
    <cfRule type="cellIs" dxfId="15" priority="20" stopIfTrue="1" operator="lessThan">
      <formula>0</formula>
    </cfRule>
  </conditionalFormatting>
  <conditionalFormatting sqref="D31:D45 G34:G46 E35:F45 H35:H46">
    <cfRule type="cellIs" dxfId="14" priority="6" stopIfTrue="1" operator="lessThan">
      <formula>0</formula>
    </cfRule>
  </conditionalFormatting>
  <conditionalFormatting sqref="D24:F27">
    <cfRule type="cellIs" dxfId="13" priority="7" stopIfTrue="1" operator="lessThan">
      <formula>0</formula>
    </cfRule>
  </conditionalFormatting>
  <conditionalFormatting sqref="D46:F49">
    <cfRule type="cellIs" dxfId="12" priority="1" stopIfTrue="1" operator="lessThan">
      <formula>0</formula>
    </cfRule>
  </conditionalFormatting>
  <conditionalFormatting sqref="F8:G11">
    <cfRule type="cellIs" dxfId="11" priority="18" stopIfTrue="1" operator="lessThan">
      <formula>0</formula>
    </cfRule>
  </conditionalFormatting>
  <conditionalFormatting sqref="F30:G33">
    <cfRule type="cellIs" dxfId="10" priority="5" stopIfTrue="1" operator="lessThan">
      <formula>0</formula>
    </cfRule>
  </conditionalFormatting>
  <conditionalFormatting sqref="G47:H49">
    <cfRule type="cellIs" dxfId="9" priority="2" stopIfTrue="1" operator="lessThan">
      <formula>0</formula>
    </cfRule>
  </conditionalFormatting>
  <conditionalFormatting sqref="G25:I27">
    <cfRule type="cellIs" dxfId="8" priority="8" stopIfTrue="1" operator="lessThan">
      <formula>0</formula>
    </cfRule>
  </conditionalFormatting>
  <conditionalFormatting sqref="I37">
    <cfRule type="cellIs" dxfId="7" priority="16" stopIfTrue="1" operator="lessThan">
      <formula>0</formula>
    </cfRule>
  </conditionalFormatting>
  <conditionalFormatting sqref="I38:J49 D50:J52">
    <cfRule type="cellIs" dxfId="6" priority="9" stopIfTrue="1" operator="lessThan">
      <formula>0</formula>
    </cfRule>
  </conditionalFormatting>
  <hyperlinks>
    <hyperlink ref="B3" location="Contents!A1" display="Back to index page" xr:uid="{990B74DF-02C2-49D3-82E5-10D6A1735228}"/>
    <hyperlink ref="B3:J3" location="CONTENTS!A1" display="Back to contents page" xr:uid="{4DA78584-31C6-4C3E-974A-862E4D026C09}"/>
  </hyperlinks>
  <printOptions horizontalCentered="1" verticalCentered="1"/>
  <pageMargins left="0.23622047244094491" right="0.23622047244094491" top="0.74803149606299213" bottom="0.74803149606299213" header="0.31496062992125984" footer="0.31496062992125984"/>
  <pageSetup paperSize="9" scale="62"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06633-D2DC-4EF9-8871-2A70F3C938AC}">
  <sheetPr codeName="Sheet29"/>
  <dimension ref="A1:N35"/>
  <sheetViews>
    <sheetView showGridLines="0" showRowColHeaders="0" zoomScaleNormal="100" workbookViewId="0"/>
  </sheetViews>
  <sheetFormatPr baseColWidth="10" defaultColWidth="8.85546875" defaultRowHeight="11.25"/>
  <cols>
    <col min="1" max="1" width="2.7109375" style="19" customWidth="1"/>
    <col min="2" max="2" width="4.85546875" style="716" customWidth="1"/>
    <col min="3" max="3" width="50.85546875" style="716" customWidth="1"/>
    <col min="4" max="5" width="27" style="716" customWidth="1"/>
    <col min="6" max="6" width="2.85546875" style="716" customWidth="1"/>
    <col min="7" max="8" width="15.5703125" style="716" customWidth="1"/>
    <col min="9" max="9" width="2.85546875" style="716" customWidth="1"/>
    <col min="10" max="11" width="15.5703125" style="716" customWidth="1"/>
    <col min="12" max="12" width="2.85546875" style="716" customWidth="1"/>
    <col min="13" max="14" width="15.5703125" style="716" customWidth="1"/>
    <col min="15" max="15" width="37.5703125" style="716" customWidth="1"/>
    <col min="16" max="17" width="8.85546875" style="716"/>
    <col min="18" max="18" width="12.140625" style="716" bestFit="1" customWidth="1"/>
    <col min="19" max="25" width="11" style="716" bestFit="1" customWidth="1"/>
    <col min="26" max="16384" width="8.85546875" style="716"/>
  </cols>
  <sheetData>
    <row r="1" spans="1:14" s="10" customFormat="1" ht="11.25" customHeight="1">
      <c r="A1" s="7"/>
      <c r="B1" s="7"/>
      <c r="C1" s="7"/>
      <c r="D1" s="8"/>
      <c r="E1" s="8"/>
      <c r="F1" s="8"/>
      <c r="G1" s="9"/>
      <c r="H1" s="9"/>
      <c r="I1" s="9"/>
      <c r="J1" s="9"/>
    </row>
    <row r="2" spans="1:14" s="10" customFormat="1" ht="5.25" customHeight="1">
      <c r="A2" s="7"/>
      <c r="B2" s="7"/>
      <c r="C2" s="7"/>
      <c r="D2" s="8"/>
      <c r="E2" s="8"/>
      <c r="F2" s="8"/>
      <c r="G2" s="9"/>
      <c r="H2" s="9"/>
      <c r="I2" s="9"/>
      <c r="J2" s="9"/>
    </row>
    <row r="3" spans="1:14" s="12" customFormat="1" ht="12.75" customHeight="1">
      <c r="A3" s="11"/>
      <c r="B3" s="1909" t="s">
        <v>306</v>
      </c>
      <c r="C3" s="1909"/>
      <c r="D3" s="1909"/>
      <c r="E3" s="1909"/>
      <c r="F3" s="1909"/>
      <c r="G3" s="1909"/>
      <c r="H3" s="1909"/>
      <c r="I3" s="1909"/>
      <c r="J3" s="1909"/>
    </row>
    <row r="4" spans="1:14" s="10" customFormat="1" ht="5.25" customHeight="1">
      <c r="A4" s="7"/>
      <c r="B4" s="7"/>
      <c r="C4" s="7"/>
      <c r="D4" s="8"/>
      <c r="E4" s="8"/>
      <c r="F4" s="8"/>
      <c r="G4" s="9"/>
      <c r="H4" s="9"/>
      <c r="I4" s="9"/>
      <c r="J4" s="9"/>
      <c r="M4" s="7"/>
      <c r="N4" s="7"/>
    </row>
    <row r="5" spans="1:14" s="6" customFormat="1" ht="15.75" customHeight="1">
      <c r="A5" s="13"/>
      <c r="B5" s="1187" t="s">
        <v>1811</v>
      </c>
    </row>
    <row r="6" spans="1:14" s="6" customFormat="1" ht="11.25" customHeight="1">
      <c r="A6" s="13"/>
      <c r="B6" s="1187"/>
    </row>
    <row r="7" spans="1:14" s="429" customFormat="1" ht="11.25" customHeight="1">
      <c r="A7" s="12"/>
      <c r="B7" s="34"/>
      <c r="C7" s="715"/>
      <c r="D7" s="731"/>
      <c r="F7" s="720"/>
      <c r="G7" s="732"/>
      <c r="H7" s="732"/>
      <c r="I7" s="732"/>
    </row>
    <row r="8" spans="1:14" s="429" customFormat="1" ht="11.25" customHeight="1">
      <c r="A8" s="12"/>
      <c r="B8" s="717" t="s">
        <v>26</v>
      </c>
      <c r="C8" s="715"/>
      <c r="D8" s="731"/>
      <c r="E8" s="782"/>
      <c r="F8" s="720"/>
      <c r="G8" s="732"/>
      <c r="H8" s="732"/>
      <c r="I8" s="732"/>
    </row>
    <row r="9" spans="1:14" s="429" customFormat="1" ht="11.25" customHeight="1">
      <c r="A9" s="12"/>
      <c r="B9" s="715"/>
      <c r="C9" s="715"/>
      <c r="D9" s="731"/>
      <c r="E9" s="782" t="s">
        <v>1812</v>
      </c>
      <c r="F9" s="720"/>
      <c r="G9" s="732"/>
      <c r="H9" s="732"/>
      <c r="I9" s="732"/>
      <c r="J9" s="732"/>
    </row>
    <row r="10" spans="1:14" s="429" customFormat="1" ht="11.25" customHeight="1">
      <c r="A10" s="12"/>
      <c r="B10" s="715"/>
      <c r="C10" s="715"/>
      <c r="D10" s="731"/>
      <c r="E10" s="782" t="s">
        <v>1813</v>
      </c>
      <c r="F10" s="720"/>
      <c r="G10" s="732"/>
      <c r="H10" s="732"/>
      <c r="I10" s="732"/>
      <c r="J10" s="732"/>
    </row>
    <row r="11" spans="1:14" s="429" customFormat="1" ht="11.25" customHeight="1">
      <c r="A11" s="12"/>
      <c r="B11" s="715"/>
      <c r="C11" s="715"/>
      <c r="D11" s="731" t="s">
        <v>1814</v>
      </c>
      <c r="E11" s="782" t="s">
        <v>1815</v>
      </c>
      <c r="F11" s="720"/>
      <c r="G11" s="732"/>
      <c r="H11" s="732"/>
      <c r="I11" s="732"/>
      <c r="J11" s="732"/>
    </row>
    <row r="12" spans="1:14" s="429" customFormat="1" ht="11.25" customHeight="1">
      <c r="A12" s="12"/>
      <c r="B12" s="715"/>
      <c r="C12" s="715"/>
      <c r="D12" s="731" t="s">
        <v>1816</v>
      </c>
      <c r="E12" s="782" t="s">
        <v>1817</v>
      </c>
      <c r="F12" s="720"/>
      <c r="G12" s="732"/>
      <c r="H12" s="732"/>
      <c r="I12" s="732"/>
      <c r="J12" s="732"/>
    </row>
    <row r="13" spans="1:14" s="429" customFormat="1" ht="11.25" customHeight="1">
      <c r="A13" s="12"/>
      <c r="B13" s="1369" t="s">
        <v>310</v>
      </c>
      <c r="C13" s="431"/>
      <c r="D13" s="1349" t="s">
        <v>898</v>
      </c>
      <c r="E13" s="1349" t="s">
        <v>902</v>
      </c>
      <c r="F13" s="733"/>
      <c r="G13" s="733"/>
      <c r="H13" s="732"/>
      <c r="I13" s="732"/>
      <c r="J13" s="732"/>
    </row>
    <row r="14" spans="1:14" s="429" customFormat="1">
      <c r="A14" s="2"/>
      <c r="B14" s="1021" t="s">
        <v>898</v>
      </c>
      <c r="C14" s="746" t="s">
        <v>1818</v>
      </c>
      <c r="D14" s="785">
        <v>546265.26079299999</v>
      </c>
      <c r="E14" s="785">
        <v>499575.18530900002</v>
      </c>
      <c r="F14" s="727"/>
      <c r="G14" s="729"/>
      <c r="H14" s="732"/>
      <c r="I14" s="732"/>
      <c r="J14" s="732"/>
    </row>
    <row r="15" spans="1:14">
      <c r="A15" s="12"/>
      <c r="B15" s="734"/>
      <c r="C15" s="734"/>
      <c r="D15" s="734"/>
      <c r="E15" s="734"/>
      <c r="F15" s="734"/>
      <c r="G15" s="734"/>
      <c r="H15" s="732"/>
      <c r="I15" s="732"/>
      <c r="J15" s="732"/>
      <c r="K15" s="734"/>
      <c r="L15" s="735"/>
    </row>
    <row r="16" spans="1:14">
      <c r="A16" s="12"/>
      <c r="B16" s="743"/>
      <c r="C16" s="772"/>
      <c r="D16" s="743"/>
      <c r="E16" s="783"/>
      <c r="H16" s="732"/>
      <c r="I16" s="732"/>
      <c r="J16" s="732"/>
    </row>
    <row r="17" spans="1:12" ht="11.25" customHeight="1">
      <c r="A17" s="12"/>
      <c r="B17" s="717" t="s">
        <v>577</v>
      </c>
      <c r="C17" s="715"/>
      <c r="D17" s="731"/>
      <c r="E17" s="782"/>
      <c r="F17" s="244"/>
      <c r="G17" s="244"/>
      <c r="H17" s="732"/>
      <c r="I17" s="732"/>
      <c r="J17" s="732"/>
      <c r="K17" s="736"/>
      <c r="L17" s="736"/>
    </row>
    <row r="18" spans="1:12">
      <c r="A18" s="12"/>
      <c r="B18" s="715"/>
      <c r="C18" s="715"/>
      <c r="D18" s="731"/>
      <c r="E18" s="782" t="s">
        <v>1812</v>
      </c>
      <c r="F18" s="734"/>
      <c r="G18" s="734"/>
      <c r="H18" s="732"/>
      <c r="I18" s="732"/>
      <c r="J18" s="732"/>
      <c r="K18" s="736"/>
      <c r="L18" s="736"/>
    </row>
    <row r="19" spans="1:12">
      <c r="A19" s="12"/>
      <c r="B19" s="715"/>
      <c r="C19" s="715"/>
      <c r="D19" s="731"/>
      <c r="E19" s="782" t="s">
        <v>1813</v>
      </c>
      <c r="F19" s="734"/>
      <c r="G19" s="734"/>
      <c r="H19" s="732"/>
      <c r="I19" s="732"/>
      <c r="J19" s="732"/>
      <c r="K19" s="735"/>
      <c r="L19" s="735"/>
    </row>
    <row r="20" spans="1:12">
      <c r="A20" s="24"/>
      <c r="B20" s="715"/>
      <c r="C20" s="715"/>
      <c r="D20" s="731" t="s">
        <v>1814</v>
      </c>
      <c r="E20" s="782" t="s">
        <v>1815</v>
      </c>
      <c r="F20" s="773"/>
      <c r="G20" s="732"/>
      <c r="H20" s="732"/>
      <c r="I20" s="732"/>
      <c r="J20" s="429"/>
      <c r="K20" s="429" t="s">
        <v>32</v>
      </c>
      <c r="L20" s="429"/>
    </row>
    <row r="21" spans="1:12" ht="11.25" customHeight="1">
      <c r="A21" s="24"/>
      <c r="B21" s="715"/>
      <c r="C21" s="715"/>
      <c r="D21" s="731" t="s">
        <v>1816</v>
      </c>
      <c r="E21" s="782" t="s">
        <v>1817</v>
      </c>
      <c r="F21" s="773"/>
      <c r="G21" s="732"/>
      <c r="H21" s="732"/>
      <c r="I21" s="732"/>
      <c r="J21" s="429"/>
      <c r="K21" s="429"/>
      <c r="L21" s="429"/>
    </row>
    <row r="22" spans="1:12" ht="11.25" customHeight="1">
      <c r="A22" s="24"/>
      <c r="B22" s="1369" t="s">
        <v>310</v>
      </c>
      <c r="C22" s="431"/>
      <c r="D22" s="1349" t="s">
        <v>898</v>
      </c>
      <c r="E22" s="1349" t="s">
        <v>902</v>
      </c>
      <c r="F22" s="773"/>
      <c r="G22" s="732"/>
      <c r="H22" s="732"/>
      <c r="I22" s="732"/>
      <c r="J22" s="429"/>
      <c r="K22" s="429"/>
      <c r="L22" s="429"/>
    </row>
    <row r="23" spans="1:12" ht="11.25" customHeight="1">
      <c r="A23" s="24"/>
      <c r="B23" s="1021" t="s">
        <v>898</v>
      </c>
      <c r="C23" s="746" t="s">
        <v>1818</v>
      </c>
      <c r="D23" s="785">
        <v>540661.10600699997</v>
      </c>
      <c r="E23" s="785">
        <v>559280.93034025002</v>
      </c>
      <c r="F23" s="773"/>
      <c r="G23" s="732"/>
      <c r="H23" s="732"/>
      <c r="I23" s="732"/>
      <c r="J23" s="429"/>
      <c r="K23" s="429"/>
      <c r="L23" s="429"/>
    </row>
    <row r="24" spans="1:12" ht="11.25" customHeight="1">
      <c r="A24" s="24"/>
      <c r="B24" s="775"/>
      <c r="C24" s="784"/>
      <c r="D24" s="744"/>
      <c r="E24" s="744"/>
      <c r="F24" s="773"/>
      <c r="G24" s="732"/>
      <c r="H24" s="732"/>
      <c r="I24" s="732"/>
      <c r="J24" s="429"/>
      <c r="K24" s="429"/>
      <c r="L24" s="429"/>
    </row>
    <row r="25" spans="1:12" ht="11.25" customHeight="1">
      <c r="A25" s="24"/>
      <c r="B25" s="12"/>
      <c r="C25" s="743"/>
      <c r="D25" s="744"/>
      <c r="E25" s="744"/>
      <c r="F25" s="773"/>
      <c r="G25" s="732"/>
      <c r="H25" s="732"/>
      <c r="I25" s="732"/>
      <c r="J25" s="429"/>
      <c r="K25" s="429"/>
      <c r="L25" s="429"/>
    </row>
    <row r="26" spans="1:12">
      <c r="A26" s="24"/>
      <c r="B26" s="784"/>
      <c r="C26" s="100"/>
      <c r="D26" s="744"/>
      <c r="E26" s="744"/>
      <c r="F26" s="775"/>
      <c r="G26" s="733"/>
      <c r="H26" s="733"/>
      <c r="I26" s="733"/>
      <c r="J26" s="429"/>
      <c r="K26" s="429"/>
      <c r="L26" s="429"/>
    </row>
    <row r="27" spans="1:12">
      <c r="A27" s="24"/>
      <c r="B27" s="784"/>
      <c r="C27" s="784"/>
      <c r="D27" s="744"/>
      <c r="E27" s="744"/>
      <c r="F27" s="742"/>
      <c r="G27" s="729"/>
      <c r="H27" s="729"/>
      <c r="I27" s="729"/>
      <c r="J27" s="429"/>
      <c r="K27" s="429"/>
      <c r="L27" s="429"/>
    </row>
    <row r="28" spans="1:12">
      <c r="B28" s="743"/>
      <c r="C28" s="743"/>
      <c r="D28" s="743"/>
      <c r="E28" s="743"/>
      <c r="F28" s="784"/>
      <c r="G28" s="734"/>
      <c r="H28" s="734"/>
      <c r="I28" s="734"/>
      <c r="J28" s="734"/>
      <c r="K28" s="734"/>
      <c r="L28" s="735"/>
    </row>
    <row r="29" spans="1:12">
      <c r="B29" s="743"/>
      <c r="C29" s="743"/>
      <c r="D29" s="743"/>
      <c r="E29" s="743"/>
      <c r="F29" s="743"/>
    </row>
    <row r="30" spans="1:12">
      <c r="B30" s="743"/>
      <c r="C30" s="743"/>
      <c r="D30" s="743"/>
      <c r="E30" s="743"/>
      <c r="F30" s="100"/>
      <c r="G30" s="244"/>
      <c r="H30" s="244"/>
      <c r="I30" s="244"/>
      <c r="J30" s="244"/>
      <c r="K30" s="736"/>
      <c r="L30" s="736"/>
    </row>
    <row r="31" spans="1:12">
      <c r="B31" s="743"/>
      <c r="C31" s="743"/>
      <c r="D31" s="743"/>
      <c r="E31" s="743"/>
      <c r="F31" s="784"/>
      <c r="G31" s="734"/>
      <c r="H31" s="734"/>
      <c r="I31" s="734"/>
      <c r="J31" s="734"/>
      <c r="K31" s="736"/>
      <c r="L31" s="736"/>
    </row>
    <row r="32" spans="1:12">
      <c r="F32" s="743"/>
    </row>
    <row r="33" spans="6:6">
      <c r="F33" s="743"/>
    </row>
    <row r="34" spans="6:6">
      <c r="F34" s="743"/>
    </row>
    <row r="35" spans="6:6">
      <c r="F35" s="743"/>
    </row>
  </sheetData>
  <mergeCells count="1">
    <mergeCell ref="B3:J3"/>
  </mergeCells>
  <conditionalFormatting sqref="D7:D12">
    <cfRule type="cellIs" dxfId="5" priority="8" stopIfTrue="1" operator="lessThan">
      <formula>0</formula>
    </cfRule>
  </conditionalFormatting>
  <conditionalFormatting sqref="D17:D21">
    <cfRule type="cellIs" dxfId="4" priority="2" stopIfTrue="1" operator="lessThan">
      <formula>0</formula>
    </cfRule>
  </conditionalFormatting>
  <conditionalFormatting sqref="D22:E27">
    <cfRule type="cellIs" dxfId="3" priority="1" stopIfTrue="1" operator="lessThan">
      <formula>0</formula>
    </cfRule>
  </conditionalFormatting>
  <conditionalFormatting sqref="D13:G14">
    <cfRule type="cellIs" dxfId="2" priority="5" stopIfTrue="1" operator="lessThan">
      <formula>0</formula>
    </cfRule>
  </conditionalFormatting>
  <conditionalFormatting sqref="F20:I20 G21:I25 F26:I27">
    <cfRule type="cellIs" dxfId="1" priority="9" stopIfTrue="1" operator="lessThan">
      <formula>0</formula>
    </cfRule>
  </conditionalFormatting>
  <conditionalFormatting sqref="G7:I8 G9:J10 G11:G12 H11:J19">
    <cfRule type="cellIs" dxfId="0" priority="10" stopIfTrue="1" operator="lessThan">
      <formula>0</formula>
    </cfRule>
  </conditionalFormatting>
  <hyperlinks>
    <hyperlink ref="B3" location="Contents!A1" display="Back to index page" xr:uid="{37A85984-D272-46A8-AB6C-3A2B2B5E7C38}"/>
    <hyperlink ref="B3:J3" location="CONTENTS!A1" display="Back to contents page" xr:uid="{D6319510-4872-4D05-B07E-BCFAC7003975}"/>
  </hyperlinks>
  <printOptions horizontalCentered="1" verticalCentered="1"/>
  <pageMargins left="0.23622047244094491" right="0.23622047244094491" top="0.74803149606299213" bottom="0.74803149606299213" header="0.31496062992125984" footer="0.31496062992125984"/>
  <pageSetup paperSize="9" scale="62"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0204C-C4D0-4681-B6DC-11596F6BF6A4}">
  <sheetPr codeName="Sheet30"/>
  <dimension ref="A1:O123"/>
  <sheetViews>
    <sheetView showGridLines="0" showRowColHeaders="0" zoomScaleNormal="100" workbookViewId="0"/>
  </sheetViews>
  <sheetFormatPr baseColWidth="10" defaultColWidth="13" defaultRowHeight="11.25"/>
  <cols>
    <col min="1" max="1" width="2.7109375" style="19" customWidth="1"/>
    <col min="2" max="2" width="45.5703125" style="12" customWidth="1"/>
    <col min="3" max="3" width="17.42578125" style="12" bestFit="1" customWidth="1"/>
    <col min="4" max="7" width="17.42578125" style="12" customWidth="1"/>
    <col min="8" max="8" width="13" style="12"/>
    <col min="9" max="9" width="16.140625" style="12" hidden="1" customWidth="1"/>
    <col min="10" max="10" width="13" style="12"/>
    <col min="11" max="13" width="13.7109375" style="12" bestFit="1" customWidth="1"/>
    <col min="14" max="16384" width="13" style="12"/>
  </cols>
  <sheetData>
    <row r="1" spans="1:12" s="10" customFormat="1" ht="11.25" customHeight="1">
      <c r="A1" s="7"/>
      <c r="B1" s="7"/>
      <c r="C1" s="7"/>
      <c r="D1" s="7"/>
      <c r="E1" s="7"/>
      <c r="F1" s="8"/>
      <c r="G1" s="8"/>
      <c r="H1" s="9"/>
    </row>
    <row r="2" spans="1:12" s="10" customFormat="1" ht="5.25" customHeight="1">
      <c r="A2" s="7"/>
      <c r="B2" s="7"/>
      <c r="C2" s="7"/>
      <c r="D2" s="7"/>
      <c r="E2" s="7"/>
      <c r="F2" s="8"/>
      <c r="G2" s="8"/>
      <c r="H2" s="9"/>
    </row>
    <row r="3" spans="1:12" ht="12.75" customHeight="1">
      <c r="A3" s="11"/>
      <c r="B3" s="1909" t="s">
        <v>306</v>
      </c>
      <c r="C3" s="1909"/>
      <c r="D3" s="1909"/>
      <c r="E3" s="1909"/>
      <c r="F3" s="1909"/>
      <c r="G3" s="1909"/>
      <c r="H3" s="1909"/>
    </row>
    <row r="4" spans="1:12" s="10" customFormat="1" ht="5.25" customHeight="1">
      <c r="A4" s="7"/>
      <c r="B4" s="7"/>
      <c r="C4" s="7"/>
      <c r="D4" s="7"/>
      <c r="E4" s="7"/>
      <c r="F4" s="8"/>
      <c r="G4" s="8"/>
      <c r="H4" s="9"/>
      <c r="I4" s="7"/>
      <c r="J4" s="7"/>
    </row>
    <row r="5" spans="1:12" s="6" customFormat="1" ht="15.75" customHeight="1">
      <c r="A5" s="13"/>
      <c r="B5" s="1187" t="s">
        <v>1819</v>
      </c>
    </row>
    <row r="6" spans="1:12" s="6" customFormat="1" ht="11.25" customHeight="1">
      <c r="A6" s="13"/>
      <c r="B6" s="14"/>
    </row>
    <row r="7" spans="1:12" s="6" customFormat="1" ht="11.25" customHeight="1">
      <c r="A7" s="13"/>
      <c r="B7" s="2015" t="s">
        <v>1820</v>
      </c>
      <c r="C7" s="2015"/>
      <c r="D7" s="2015"/>
      <c r="E7" s="2015"/>
      <c r="F7" s="2015"/>
      <c r="G7" s="2015"/>
      <c r="H7" s="2015"/>
    </row>
    <row r="8" spans="1:12" s="6" customFormat="1" ht="11.25" customHeight="1">
      <c r="A8" s="13"/>
      <c r="B8" s="215"/>
      <c r="C8" s="215"/>
      <c r="D8" s="215"/>
      <c r="E8" s="215"/>
      <c r="F8" s="215"/>
      <c r="G8" s="215"/>
      <c r="H8" s="215"/>
    </row>
    <row r="9" spans="1:12" s="751" customFormat="1" ht="11.25" customHeight="1">
      <c r="A9" s="27"/>
      <c r="B9" s="19"/>
      <c r="C9" s="12"/>
      <c r="D9" s="12"/>
      <c r="E9" s="12"/>
      <c r="F9" s="12"/>
      <c r="G9" s="11"/>
      <c r="H9" s="12"/>
    </row>
    <row r="10" spans="1:12" ht="9.75" customHeight="1">
      <c r="A10" s="12"/>
      <c r="B10" s="34" t="s">
        <v>106</v>
      </c>
      <c r="G10" s="22"/>
      <c r="H10" s="22" t="s">
        <v>0</v>
      </c>
    </row>
    <row r="11" spans="1:12">
      <c r="A11" s="12"/>
      <c r="B11" s="1044" t="s">
        <v>26</v>
      </c>
      <c r="C11" s="1451" t="s">
        <v>317</v>
      </c>
      <c r="D11" s="1451" t="s">
        <v>319</v>
      </c>
      <c r="E11" s="1451" t="s">
        <v>321</v>
      </c>
      <c r="F11" s="1451"/>
      <c r="G11" s="1841" t="s">
        <v>323</v>
      </c>
      <c r="H11" s="1451" t="s">
        <v>328</v>
      </c>
    </row>
    <row r="12" spans="1:12">
      <c r="A12" s="12"/>
      <c r="C12" s="2106" t="s">
        <v>1821</v>
      </c>
      <c r="D12" s="2106"/>
      <c r="E12" s="2106"/>
      <c r="F12" s="32" t="s">
        <v>1822</v>
      </c>
      <c r="G12" s="32" t="s">
        <v>31</v>
      </c>
      <c r="H12" s="32" t="s">
        <v>655</v>
      </c>
    </row>
    <row r="13" spans="1:12">
      <c r="A13" s="12"/>
      <c r="B13" s="1224" t="s">
        <v>310</v>
      </c>
      <c r="C13" s="1322" t="s">
        <v>1823</v>
      </c>
      <c r="D13" s="1322" t="s">
        <v>1824</v>
      </c>
      <c r="E13" s="1322" t="s">
        <v>1825</v>
      </c>
      <c r="F13" s="1322" t="s">
        <v>1073</v>
      </c>
      <c r="G13" s="1322" t="s">
        <v>1438</v>
      </c>
      <c r="H13" s="1323" t="s">
        <v>637</v>
      </c>
      <c r="I13" s="24"/>
      <c r="J13" s="24"/>
      <c r="K13" s="24"/>
      <c r="L13" s="24"/>
    </row>
    <row r="14" spans="1:12" ht="15" customHeight="1">
      <c r="A14" s="12"/>
      <c r="B14" s="752" t="s">
        <v>1826</v>
      </c>
      <c r="C14" s="753"/>
      <c r="D14" s="753"/>
      <c r="E14" s="753"/>
      <c r="F14" s="753"/>
      <c r="G14" s="753"/>
      <c r="H14" s="754"/>
      <c r="J14" s="24"/>
      <c r="K14" s="24"/>
      <c r="L14" s="24"/>
    </row>
    <row r="15" spans="1:12">
      <c r="A15" s="12"/>
      <c r="B15" s="129" t="s">
        <v>1827</v>
      </c>
      <c r="C15" s="24">
        <v>2381.8519999999999</v>
      </c>
      <c r="D15" s="24">
        <v>2033.5483100000001</v>
      </c>
      <c r="E15" s="24">
        <v>2085.9387461855504</v>
      </c>
      <c r="F15" s="755">
        <v>18</v>
      </c>
      <c r="G15" s="756">
        <v>390.08034337113298</v>
      </c>
      <c r="H15" s="754">
        <v>4876.0042921391623</v>
      </c>
      <c r="J15" s="24"/>
      <c r="K15" s="24"/>
      <c r="L15" s="24"/>
    </row>
    <row r="16" spans="1:12">
      <c r="A16" s="12"/>
      <c r="B16" s="129" t="s">
        <v>1828</v>
      </c>
      <c r="C16" s="24">
        <v>3437.5830000000001</v>
      </c>
      <c r="D16" s="24">
        <v>3966.4961800000001</v>
      </c>
      <c r="E16" s="24">
        <v>5036.815222491352</v>
      </c>
      <c r="F16" s="755">
        <v>18</v>
      </c>
      <c r="G16" s="756">
        <v>746.45366414948114</v>
      </c>
      <c r="H16" s="754">
        <v>9330.6708018685149</v>
      </c>
      <c r="J16" s="24"/>
      <c r="K16" s="24"/>
      <c r="L16" s="24"/>
    </row>
    <row r="17" spans="1:15">
      <c r="A17" s="12"/>
      <c r="B17" s="129" t="s">
        <v>1829</v>
      </c>
      <c r="C17" s="24">
        <v>21.518000000000001</v>
      </c>
      <c r="D17" s="24">
        <v>35.383789999999998</v>
      </c>
      <c r="E17" s="24">
        <v>23.453512</v>
      </c>
      <c r="F17" s="755">
        <v>12</v>
      </c>
      <c r="G17" s="756">
        <v>3.2142120799999998</v>
      </c>
      <c r="H17" s="754">
        <v>40.177650999999997</v>
      </c>
      <c r="J17" s="24"/>
      <c r="K17" s="24"/>
      <c r="L17" s="24"/>
      <c r="M17" s="55"/>
      <c r="N17" s="55"/>
      <c r="O17" s="55"/>
    </row>
    <row r="18" spans="1:15">
      <c r="A18" s="12"/>
      <c r="B18" s="129" t="s">
        <v>1830</v>
      </c>
      <c r="C18" s="24">
        <v>29237.379000000001</v>
      </c>
      <c r="D18" s="24">
        <v>37739.782700000003</v>
      </c>
      <c r="E18" s="24">
        <v>47926.009452846847</v>
      </c>
      <c r="F18" s="755">
        <v>15</v>
      </c>
      <c r="G18" s="756">
        <v>5745.1585576423422</v>
      </c>
      <c r="H18" s="754">
        <v>71814.481970529276</v>
      </c>
      <c r="J18" s="24"/>
      <c r="K18" s="24"/>
      <c r="L18" s="24"/>
      <c r="M18" s="55"/>
      <c r="N18" s="55"/>
      <c r="O18" s="55"/>
    </row>
    <row r="19" spans="1:15">
      <c r="A19" s="12"/>
      <c r="B19" s="129" t="s">
        <v>1831</v>
      </c>
      <c r="C19" s="24">
        <v>14058.557000000001</v>
      </c>
      <c r="D19" s="24">
        <v>15113.185380000001</v>
      </c>
      <c r="E19" s="24">
        <v>19239.190693710229</v>
      </c>
      <c r="F19" s="755">
        <v>12</v>
      </c>
      <c r="G19" s="756">
        <v>1936.437322948409</v>
      </c>
      <c r="H19" s="754">
        <v>24205.466536855114</v>
      </c>
      <c r="J19" s="24"/>
      <c r="K19" s="24"/>
      <c r="L19" s="24"/>
      <c r="M19" s="55"/>
      <c r="N19" s="55"/>
      <c r="O19" s="55"/>
    </row>
    <row r="20" spans="1:15">
      <c r="A20" s="12"/>
      <c r="B20" s="129" t="s">
        <v>1832</v>
      </c>
      <c r="C20" s="1578">
        <v>2400.0540000000001</v>
      </c>
      <c r="D20" s="1578">
        <v>3301.9790200000002</v>
      </c>
      <c r="E20" s="1578">
        <v>3748.0145934095226</v>
      </c>
      <c r="F20" s="757">
        <v>18</v>
      </c>
      <c r="G20" s="1579">
        <v>567.00285680457137</v>
      </c>
      <c r="H20" s="1580">
        <v>7087.5357100571418</v>
      </c>
      <c r="I20" s="2"/>
      <c r="J20" s="1578"/>
      <c r="K20" s="24"/>
      <c r="L20" s="24"/>
      <c r="M20" s="55"/>
      <c r="N20" s="55"/>
      <c r="O20" s="55"/>
    </row>
    <row r="21" spans="1:15">
      <c r="A21" s="12"/>
      <c r="B21" s="129" t="s">
        <v>1833</v>
      </c>
      <c r="C21" s="1578">
        <v>267.89400000000001</v>
      </c>
      <c r="D21" s="1578">
        <v>449.93622999999997</v>
      </c>
      <c r="E21" s="1578">
        <v>438.13050330081796</v>
      </c>
      <c r="F21" s="757">
        <v>15</v>
      </c>
      <c r="G21" s="1579">
        <v>57.798036665040897</v>
      </c>
      <c r="H21" s="1580">
        <v>722.47545831301125</v>
      </c>
      <c r="I21" s="1578"/>
      <c r="J21" s="1578"/>
      <c r="K21" s="24"/>
      <c r="L21" s="24"/>
      <c r="M21" s="55"/>
      <c r="N21" s="55"/>
      <c r="O21" s="55"/>
    </row>
    <row r="22" spans="1:15" ht="11.25" customHeight="1">
      <c r="A22" s="12"/>
      <c r="B22" s="129" t="s">
        <v>1834</v>
      </c>
      <c r="C22" s="1578">
        <v>2013.6</v>
      </c>
      <c r="D22" s="1578">
        <v>2017.3131799999999</v>
      </c>
      <c r="E22" s="1578">
        <v>2195.5048576933873</v>
      </c>
      <c r="F22" s="1324">
        <v>12</v>
      </c>
      <c r="G22" s="1581">
        <v>249.05672150773549</v>
      </c>
      <c r="H22" s="1580">
        <v>3113.2090188466937</v>
      </c>
      <c r="I22" s="1578"/>
      <c r="J22" s="2"/>
      <c r="K22" s="24"/>
      <c r="L22" s="24"/>
      <c r="M22" s="55"/>
      <c r="N22" s="55"/>
      <c r="O22" s="55"/>
    </row>
    <row r="23" spans="1:15" ht="11.25" customHeight="1">
      <c r="A23" s="12"/>
      <c r="B23" s="532" t="s">
        <v>1835</v>
      </c>
      <c r="C23" s="1582">
        <v>53818.436999999998</v>
      </c>
      <c r="D23" s="1582">
        <v>64657.624790000009</v>
      </c>
      <c r="E23" s="1582">
        <v>80693.05758163771</v>
      </c>
      <c r="F23" s="1583">
        <v>14.603471279718885</v>
      </c>
      <c r="G23" s="1584">
        <v>9695.2017151687123</v>
      </c>
      <c r="H23" s="1585">
        <v>121190.0214396089</v>
      </c>
      <c r="I23" s="1578"/>
      <c r="J23" s="2"/>
      <c r="K23" s="24"/>
      <c r="L23" s="1543"/>
      <c r="M23" s="55"/>
      <c r="N23" s="55"/>
      <c r="O23" s="55"/>
    </row>
    <row r="24" spans="1:15" ht="11.25" customHeight="1">
      <c r="A24" s="12"/>
      <c r="B24" s="532"/>
      <c r="C24" s="1582"/>
      <c r="D24" s="1582"/>
      <c r="E24" s="1582"/>
      <c r="F24" s="762"/>
      <c r="G24" s="1582"/>
      <c r="H24" s="2"/>
      <c r="I24" s="1578"/>
      <c r="J24" s="1578"/>
      <c r="K24" s="24"/>
      <c r="L24" s="24"/>
      <c r="M24" s="55"/>
      <c r="N24" s="55"/>
      <c r="O24" s="55"/>
    </row>
    <row r="25" spans="1:15" s="751" customFormat="1">
      <c r="A25" s="27"/>
      <c r="B25" s="12"/>
      <c r="C25" s="1578"/>
      <c r="D25" s="1578"/>
      <c r="E25" s="1578"/>
      <c r="F25" s="2"/>
      <c r="G25" s="1578"/>
      <c r="H25" s="2"/>
      <c r="I25" s="1586"/>
      <c r="J25" s="1586"/>
      <c r="M25" s="55"/>
      <c r="N25" s="55"/>
      <c r="O25" s="55"/>
    </row>
    <row r="26" spans="1:15" ht="9.75" customHeight="1">
      <c r="A26" s="12"/>
      <c r="B26" s="34" t="s">
        <v>106</v>
      </c>
      <c r="C26" s="2"/>
      <c r="D26" s="2"/>
      <c r="E26" s="2"/>
      <c r="F26" s="2"/>
      <c r="G26" s="1587"/>
      <c r="H26" s="1587" t="s">
        <v>774</v>
      </c>
      <c r="I26" s="2"/>
      <c r="J26" s="2"/>
    </row>
    <row r="27" spans="1:15">
      <c r="A27" s="12"/>
      <c r="B27" s="1044" t="s">
        <v>26</v>
      </c>
      <c r="C27" s="1779" t="s">
        <v>317</v>
      </c>
      <c r="D27" s="1779" t="s">
        <v>319</v>
      </c>
      <c r="E27" s="1779" t="s">
        <v>321</v>
      </c>
      <c r="F27" s="1779"/>
      <c r="G27" s="1842" t="s">
        <v>323</v>
      </c>
      <c r="H27" s="1779" t="s">
        <v>328</v>
      </c>
      <c r="I27" s="2"/>
      <c r="J27" s="2"/>
    </row>
    <row r="28" spans="1:15">
      <c r="A28" s="12"/>
      <c r="C28" s="2107" t="s">
        <v>1821</v>
      </c>
      <c r="D28" s="2107"/>
      <c r="E28" s="2107"/>
      <c r="F28" s="395" t="s">
        <v>1822</v>
      </c>
      <c r="G28" s="395" t="s">
        <v>31</v>
      </c>
      <c r="H28" s="395" t="s">
        <v>655</v>
      </c>
      <c r="I28" s="2"/>
      <c r="J28" s="2"/>
    </row>
    <row r="29" spans="1:15">
      <c r="A29" s="12"/>
      <c r="B29" s="1224" t="s">
        <v>310</v>
      </c>
      <c r="C29" s="1326" t="s">
        <v>1823</v>
      </c>
      <c r="D29" s="1326" t="s">
        <v>1824</v>
      </c>
      <c r="E29" s="1326" t="s">
        <v>1825</v>
      </c>
      <c r="F29" s="1326" t="s">
        <v>1073</v>
      </c>
      <c r="G29" s="1326" t="s">
        <v>1438</v>
      </c>
      <c r="H29" s="1588" t="s">
        <v>637</v>
      </c>
      <c r="I29" s="2"/>
      <c r="J29" s="1578"/>
      <c r="K29" s="24"/>
      <c r="L29" s="24"/>
    </row>
    <row r="30" spans="1:15" ht="15" customHeight="1">
      <c r="A30" s="12"/>
      <c r="B30" s="752" t="s">
        <v>1826</v>
      </c>
      <c r="C30" s="763"/>
      <c r="D30" s="763"/>
      <c r="E30" s="763"/>
      <c r="F30" s="763"/>
      <c r="G30" s="763"/>
      <c r="H30" s="1580"/>
      <c r="I30" s="2"/>
      <c r="J30" s="1578"/>
      <c r="K30" s="24"/>
      <c r="L30" s="24"/>
    </row>
    <row r="31" spans="1:15">
      <c r="A31" s="12"/>
      <c r="B31" s="129" t="s">
        <v>1827</v>
      </c>
      <c r="C31" s="1578">
        <v>2112.2040000000002</v>
      </c>
      <c r="D31" s="1578">
        <v>1694.41581</v>
      </c>
      <c r="E31" s="1578">
        <v>1752.6076517496283</v>
      </c>
      <c r="F31" s="757">
        <v>18</v>
      </c>
      <c r="G31" s="1579">
        <v>333.56258743761833</v>
      </c>
      <c r="H31" s="1580">
        <f t="shared" ref="H31:H38" si="0">G31*12.5</f>
        <v>4169.5323429702294</v>
      </c>
      <c r="I31" s="2"/>
      <c r="J31" s="1578"/>
      <c r="K31" s="24"/>
      <c r="L31" s="823"/>
      <c r="M31" s="823"/>
    </row>
    <row r="32" spans="1:15">
      <c r="A32" s="12"/>
      <c r="B32" s="129" t="s">
        <v>1828</v>
      </c>
      <c r="C32" s="1578">
        <v>3193.8679999999999</v>
      </c>
      <c r="D32" s="1578">
        <v>2169.6126099999997</v>
      </c>
      <c r="E32" s="1578">
        <v>5535.995511006071</v>
      </c>
      <c r="F32" s="757">
        <v>18</v>
      </c>
      <c r="G32" s="1579">
        <v>653.96856721668894</v>
      </c>
      <c r="H32" s="1580">
        <f t="shared" si="0"/>
        <v>8174.6070902086121</v>
      </c>
      <c r="I32" s="2"/>
      <c r="J32" s="1578"/>
      <c r="K32" s="24"/>
      <c r="L32" s="823"/>
      <c r="M32" s="823"/>
    </row>
    <row r="33" spans="1:13">
      <c r="A33" s="12"/>
      <c r="B33" s="129" t="s">
        <v>1829</v>
      </c>
      <c r="C33" s="1578">
        <v>21.518000000000001</v>
      </c>
      <c r="D33" s="1578">
        <v>13.569379999999999</v>
      </c>
      <c r="E33" s="1578">
        <v>14.827340999999999</v>
      </c>
      <c r="F33" s="757">
        <v>12</v>
      </c>
      <c r="G33" s="1579">
        <v>1.9965888399999996</v>
      </c>
      <c r="H33" s="1580">
        <f t="shared" si="0"/>
        <v>24.957360499999997</v>
      </c>
      <c r="I33" s="2"/>
      <c r="J33" s="1578"/>
      <c r="K33" s="24"/>
      <c r="L33" s="823"/>
      <c r="M33" s="823"/>
    </row>
    <row r="34" spans="1:13">
      <c r="A34" s="12"/>
      <c r="B34" s="129" t="s">
        <v>1830</v>
      </c>
      <c r="C34" s="1578">
        <v>31751.807000000001</v>
      </c>
      <c r="D34" s="1578">
        <v>31699.922910000001</v>
      </c>
      <c r="E34" s="1578">
        <v>38425.808987214354</v>
      </c>
      <c r="F34" s="757">
        <v>15</v>
      </c>
      <c r="G34" s="1579">
        <v>5093.8769449087085</v>
      </c>
      <c r="H34" s="1580">
        <f t="shared" si="0"/>
        <v>63673.461811358859</v>
      </c>
      <c r="I34" s="2"/>
      <c r="J34" s="1578"/>
      <c r="K34" s="24"/>
      <c r="L34" s="823"/>
      <c r="M34" s="823"/>
    </row>
    <row r="35" spans="1:13">
      <c r="A35" s="12"/>
      <c r="B35" s="129" t="s">
        <v>1831</v>
      </c>
      <c r="C35" s="1578">
        <v>4173.1840000000002</v>
      </c>
      <c r="D35" s="1578">
        <v>8714.0554300000003</v>
      </c>
      <c r="E35" s="1578">
        <v>13630.086268599865</v>
      </c>
      <c r="F35" s="757">
        <v>12</v>
      </c>
      <c r="G35" s="1579">
        <v>1060.693027791807</v>
      </c>
      <c r="H35" s="1580">
        <f t="shared" si="0"/>
        <v>13258.662847397587</v>
      </c>
      <c r="I35" s="2"/>
      <c r="J35" s="1578"/>
      <c r="K35" s="24"/>
      <c r="L35" s="823"/>
      <c r="M35" s="823"/>
    </row>
    <row r="36" spans="1:13">
      <c r="A36" s="12"/>
      <c r="B36" s="129" t="s">
        <v>1832</v>
      </c>
      <c r="C36" s="1578">
        <v>1949.79</v>
      </c>
      <c r="D36" s="1578">
        <v>2546.2100499999997</v>
      </c>
      <c r="E36" s="1578">
        <v>2979.6197690721865</v>
      </c>
      <c r="F36" s="757">
        <v>18</v>
      </c>
      <c r="G36" s="1579">
        <v>448.53718885963201</v>
      </c>
      <c r="H36" s="1580">
        <f t="shared" si="0"/>
        <v>5606.7148607454001</v>
      </c>
      <c r="I36" s="2"/>
      <c r="J36" s="1578"/>
      <c r="K36" s="24"/>
      <c r="L36" s="823"/>
      <c r="M36" s="823"/>
    </row>
    <row r="37" spans="1:13">
      <c r="A37" s="12"/>
      <c r="B37" s="129" t="s">
        <v>1833</v>
      </c>
      <c r="C37" s="1578">
        <v>297.97399999999999</v>
      </c>
      <c r="D37" s="1578">
        <v>365.34127000000001</v>
      </c>
      <c r="E37" s="1578">
        <v>425.98693623774602</v>
      </c>
      <c r="F37" s="757">
        <v>15</v>
      </c>
      <c r="G37" s="1579">
        <v>54.465110105710259</v>
      </c>
      <c r="H37" s="1580">
        <f t="shared" si="0"/>
        <v>680.81387632137819</v>
      </c>
      <c r="I37" s="2"/>
      <c r="J37" s="1578"/>
      <c r="K37" s="24"/>
      <c r="L37" s="823"/>
      <c r="M37" s="823"/>
    </row>
    <row r="38" spans="1:13" ht="11.25" customHeight="1">
      <c r="A38" s="12"/>
      <c r="B38" s="129" t="s">
        <v>1834</v>
      </c>
      <c r="C38" s="1578">
        <v>169.69</v>
      </c>
      <c r="D38" s="1578">
        <v>174.3629</v>
      </c>
      <c r="E38" s="1578">
        <v>197.73284350955603</v>
      </c>
      <c r="F38" s="1324">
        <v>12</v>
      </c>
      <c r="G38" s="1581">
        <v>21.671429648193122</v>
      </c>
      <c r="H38" s="1580">
        <f t="shared" si="0"/>
        <v>270.89287060241401</v>
      </c>
      <c r="I38" s="2"/>
      <c r="J38" s="1578"/>
      <c r="K38" s="24"/>
      <c r="L38" s="823"/>
      <c r="M38" s="823"/>
    </row>
    <row r="39" spans="1:13" ht="11.25" customHeight="1">
      <c r="A39" s="12"/>
      <c r="B39" s="764" t="s">
        <v>1835</v>
      </c>
      <c r="C39" s="766">
        <v>43670.035000000003</v>
      </c>
      <c r="D39" s="766">
        <v>47377.490359999996</v>
      </c>
      <c r="E39" s="766">
        <v>62962.66530838942</v>
      </c>
      <c r="F39" s="759">
        <v>14.938176645701095</v>
      </c>
      <c r="G39" s="1584">
        <v>7668.7714448083589</v>
      </c>
      <c r="H39" s="1585">
        <f>SUM(H31:H38)</f>
        <v>95859.643060104485</v>
      </c>
      <c r="I39" s="2"/>
      <c r="J39" s="1578"/>
      <c r="K39" s="24"/>
      <c r="L39" s="1543"/>
    </row>
    <row r="40" spans="1:13">
      <c r="A40" s="16"/>
      <c r="C40" s="1578"/>
      <c r="D40" s="1578"/>
      <c r="E40" s="1578"/>
      <c r="F40" s="2"/>
      <c r="G40" s="1578"/>
      <c r="H40" s="2"/>
      <c r="I40" s="2"/>
      <c r="J40" s="2"/>
    </row>
    <row r="41" spans="1:13" ht="9.75" customHeight="1">
      <c r="A41" s="12"/>
      <c r="C41" s="1578"/>
      <c r="D41" s="1578"/>
      <c r="E41" s="1578"/>
      <c r="F41" s="2"/>
      <c r="G41" s="1578"/>
      <c r="H41" s="2"/>
      <c r="I41" s="2"/>
      <c r="J41" s="2"/>
    </row>
    <row r="42" spans="1:13">
      <c r="A42" s="12"/>
      <c r="B42" s="34" t="s">
        <v>106</v>
      </c>
      <c r="C42" s="2"/>
      <c r="D42" s="2"/>
      <c r="E42" s="2"/>
      <c r="F42" s="2"/>
      <c r="G42" s="1587"/>
      <c r="H42" s="1587" t="s">
        <v>787</v>
      </c>
      <c r="I42" s="2"/>
      <c r="J42" s="2"/>
    </row>
    <row r="43" spans="1:13">
      <c r="A43" s="12"/>
      <c r="B43" s="1044" t="s">
        <v>26</v>
      </c>
      <c r="C43" s="1779" t="s">
        <v>317</v>
      </c>
      <c r="D43" s="1779" t="s">
        <v>319</v>
      </c>
      <c r="E43" s="1779" t="s">
        <v>321</v>
      </c>
      <c r="F43" s="1779"/>
      <c r="G43" s="1842" t="s">
        <v>323</v>
      </c>
      <c r="H43" s="1779" t="s">
        <v>328</v>
      </c>
      <c r="I43" s="2"/>
      <c r="J43" s="2"/>
    </row>
    <row r="44" spans="1:13">
      <c r="A44" s="12"/>
      <c r="C44" s="2107" t="s">
        <v>1821</v>
      </c>
      <c r="D44" s="2107"/>
      <c r="E44" s="2107"/>
      <c r="F44" s="395" t="s">
        <v>1822</v>
      </c>
      <c r="G44" s="395" t="s">
        <v>31</v>
      </c>
      <c r="H44" s="395" t="s">
        <v>655</v>
      </c>
      <c r="I44" s="1578"/>
      <c r="J44" s="1578"/>
      <c r="K44" s="24"/>
      <c r="L44" s="24"/>
    </row>
    <row r="45" spans="1:13">
      <c r="A45" s="12"/>
      <c r="B45" s="1224" t="s">
        <v>310</v>
      </c>
      <c r="C45" s="1326" t="s">
        <v>1823</v>
      </c>
      <c r="D45" s="1326" t="s">
        <v>1824</v>
      </c>
      <c r="E45" s="1326" t="s">
        <v>1825</v>
      </c>
      <c r="F45" s="1326" t="s">
        <v>1073</v>
      </c>
      <c r="G45" s="1326" t="s">
        <v>1438</v>
      </c>
      <c r="H45" s="1588" t="s">
        <v>637</v>
      </c>
      <c r="I45" s="2"/>
      <c r="J45" s="1578"/>
      <c r="K45" s="24"/>
      <c r="L45" s="24"/>
    </row>
    <row r="46" spans="1:13" ht="15" customHeight="1">
      <c r="A46" s="12"/>
      <c r="B46" s="752" t="s">
        <v>1826</v>
      </c>
      <c r="C46" s="763"/>
      <c r="D46" s="763"/>
      <c r="E46" s="763"/>
      <c r="F46" s="763"/>
      <c r="G46" s="763"/>
      <c r="H46" s="1580"/>
      <c r="I46" s="1578"/>
      <c r="J46" s="1578"/>
      <c r="K46" s="24"/>
      <c r="L46" s="24"/>
    </row>
    <row r="47" spans="1:13">
      <c r="A47" s="12"/>
      <c r="B47" s="129" t="s">
        <v>1827</v>
      </c>
      <c r="C47" s="1578"/>
      <c r="D47" s="1578"/>
      <c r="E47" s="1578"/>
      <c r="F47" s="757">
        <v>18</v>
      </c>
      <c r="G47" s="1579"/>
      <c r="H47" s="1580"/>
      <c r="I47" s="2"/>
      <c r="J47" s="1578"/>
      <c r="K47" s="24"/>
      <c r="L47" s="24"/>
    </row>
    <row r="48" spans="1:13">
      <c r="A48" s="12"/>
      <c r="B48" s="129" t="s">
        <v>1828</v>
      </c>
      <c r="C48" s="1578"/>
      <c r="D48" s="1578"/>
      <c r="E48" s="1578"/>
      <c r="F48" s="757">
        <v>18</v>
      </c>
      <c r="G48" s="1579"/>
      <c r="H48" s="1580"/>
      <c r="I48" s="2"/>
      <c r="J48" s="1578"/>
      <c r="K48" s="24"/>
      <c r="L48" s="24"/>
    </row>
    <row r="49" spans="1:12">
      <c r="A49" s="12"/>
      <c r="B49" s="129" t="s">
        <v>1829</v>
      </c>
      <c r="C49" s="1578"/>
      <c r="D49" s="1578"/>
      <c r="E49" s="1578"/>
      <c r="F49" s="757">
        <v>12</v>
      </c>
      <c r="G49" s="1579"/>
      <c r="H49" s="1580"/>
      <c r="I49" s="2"/>
      <c r="J49" s="1578"/>
      <c r="K49" s="24"/>
      <c r="L49" s="24"/>
    </row>
    <row r="50" spans="1:12">
      <c r="A50" s="12"/>
      <c r="B50" s="129" t="s">
        <v>1830</v>
      </c>
      <c r="C50" s="1578"/>
      <c r="D50" s="1578"/>
      <c r="E50" s="1578"/>
      <c r="F50" s="757">
        <v>15</v>
      </c>
      <c r="G50" s="1579"/>
      <c r="H50" s="1580"/>
      <c r="I50" s="2"/>
      <c r="J50" s="1578"/>
      <c r="K50" s="24"/>
      <c r="L50" s="24"/>
    </row>
    <row r="51" spans="1:12">
      <c r="A51" s="12"/>
      <c r="B51" s="129" t="s">
        <v>1831</v>
      </c>
      <c r="C51" s="1578">
        <v>5730.7971200000002</v>
      </c>
      <c r="D51" s="1578">
        <v>4344.6359900000025</v>
      </c>
      <c r="E51" s="1578">
        <v>2149.3960899999997</v>
      </c>
      <c r="F51" s="757">
        <v>12</v>
      </c>
      <c r="G51" s="1589">
        <v>488.99316800000014</v>
      </c>
      <c r="H51" s="1580">
        <f>G51*12.5</f>
        <v>6112.4146000000019</v>
      </c>
      <c r="I51" s="2"/>
      <c r="J51" s="1578"/>
      <c r="K51" s="24"/>
      <c r="L51" s="24"/>
    </row>
    <row r="52" spans="1:12">
      <c r="A52" s="12"/>
      <c r="B52" s="129" t="s">
        <v>1832</v>
      </c>
      <c r="C52" s="1578"/>
      <c r="D52" s="1578"/>
      <c r="E52" s="1578"/>
      <c r="F52" s="757">
        <v>18</v>
      </c>
      <c r="G52" s="1579"/>
      <c r="H52" s="1580"/>
      <c r="I52" s="1578"/>
      <c r="J52" s="1578"/>
      <c r="K52" s="24"/>
      <c r="L52" s="24"/>
    </row>
    <row r="53" spans="1:12" ht="11.25" customHeight="1">
      <c r="A53" s="12"/>
      <c r="B53" s="129" t="s">
        <v>1833</v>
      </c>
      <c r="C53" s="1578"/>
      <c r="D53" s="1578"/>
      <c r="E53" s="1578"/>
      <c r="F53" s="757">
        <v>15</v>
      </c>
      <c r="G53" s="1579"/>
      <c r="H53" s="1580"/>
      <c r="I53" s="2"/>
      <c r="J53" s="1578"/>
      <c r="L53" s="24"/>
    </row>
    <row r="54" spans="1:12" ht="11.25" customHeight="1">
      <c r="A54" s="12"/>
      <c r="B54" s="129" t="s">
        <v>1834</v>
      </c>
      <c r="C54" s="1578"/>
      <c r="D54" s="1578"/>
      <c r="E54" s="1578"/>
      <c r="F54" s="1324">
        <v>12</v>
      </c>
      <c r="G54" s="1589"/>
      <c r="H54" s="1580"/>
      <c r="I54" s="2"/>
      <c r="J54" s="1578"/>
      <c r="L54" s="24"/>
    </row>
    <row r="55" spans="1:12">
      <c r="A55" s="12"/>
      <c r="B55" s="764" t="s">
        <v>1835</v>
      </c>
      <c r="C55" s="766">
        <v>5730.7971200000002</v>
      </c>
      <c r="D55" s="766">
        <v>4344.6359900000025</v>
      </c>
      <c r="E55" s="766">
        <v>2149.3960899999997</v>
      </c>
      <c r="F55" s="759">
        <v>12</v>
      </c>
      <c r="G55" s="1584">
        <v>488.99316800000003</v>
      </c>
      <c r="H55" s="1585">
        <f>G55*12.5</f>
        <v>6112.4146000000001</v>
      </c>
      <c r="I55" s="2"/>
      <c r="J55" s="1578"/>
      <c r="L55" s="24"/>
    </row>
    <row r="56" spans="1:12" ht="11.25" customHeight="1">
      <c r="C56" s="1578"/>
      <c r="D56" s="1578"/>
      <c r="E56" s="1578"/>
      <c r="F56" s="2"/>
      <c r="G56" s="1578"/>
      <c r="H56" s="2"/>
      <c r="I56" s="2"/>
      <c r="J56" s="1578"/>
      <c r="L56" s="24"/>
    </row>
    <row r="57" spans="1:12" ht="11.25" customHeight="1">
      <c r="A57" s="12"/>
      <c r="C57" s="1578"/>
      <c r="D57" s="1578"/>
      <c r="E57" s="1578"/>
      <c r="F57" s="2"/>
      <c r="G57" s="1578"/>
      <c r="H57" s="2"/>
      <c r="I57" s="2"/>
      <c r="J57" s="1578"/>
      <c r="L57" s="24"/>
    </row>
    <row r="58" spans="1:12" ht="9.75" customHeight="1">
      <c r="A58" s="12"/>
      <c r="B58" s="34" t="s">
        <v>106</v>
      </c>
      <c r="G58" s="22"/>
      <c r="H58" s="22" t="s">
        <v>0</v>
      </c>
    </row>
    <row r="59" spans="1:12">
      <c r="A59" s="12"/>
      <c r="B59" s="1044" t="s">
        <v>577</v>
      </c>
      <c r="C59" s="1451" t="s">
        <v>317</v>
      </c>
      <c r="D59" s="1451" t="s">
        <v>319</v>
      </c>
      <c r="E59" s="1451" t="s">
        <v>321</v>
      </c>
      <c r="F59" s="1451"/>
      <c r="G59" s="1841" t="s">
        <v>323</v>
      </c>
      <c r="H59" s="1451" t="s">
        <v>328</v>
      </c>
    </row>
    <row r="60" spans="1:12">
      <c r="A60" s="12"/>
      <c r="C60" s="2106" t="s">
        <v>1821</v>
      </c>
      <c r="D60" s="2106"/>
      <c r="E60" s="2106"/>
      <c r="F60" s="32" t="s">
        <v>1822</v>
      </c>
      <c r="G60" s="32" t="s">
        <v>31</v>
      </c>
      <c r="H60" s="32" t="s">
        <v>655</v>
      </c>
    </row>
    <row r="61" spans="1:12">
      <c r="A61" s="12"/>
      <c r="B61" s="1224" t="s">
        <v>310</v>
      </c>
      <c r="C61" s="1322" t="s">
        <v>1823</v>
      </c>
      <c r="D61" s="1322" t="s">
        <v>1824</v>
      </c>
      <c r="E61" s="1322" t="s">
        <v>1825</v>
      </c>
      <c r="F61" s="1322" t="s">
        <v>1073</v>
      </c>
      <c r="G61" s="1322" t="s">
        <v>1438</v>
      </c>
      <c r="H61" s="1323" t="s">
        <v>637</v>
      </c>
      <c r="I61" s="24"/>
      <c r="J61" s="24"/>
      <c r="K61" s="24"/>
      <c r="L61" s="24"/>
    </row>
    <row r="62" spans="1:12" ht="15" customHeight="1">
      <c r="A62" s="12"/>
      <c r="B62" s="752" t="s">
        <v>1826</v>
      </c>
      <c r="C62" s="753"/>
      <c r="D62" s="753"/>
      <c r="E62" s="753"/>
      <c r="F62" s="753"/>
      <c r="G62" s="753"/>
      <c r="H62" s="754"/>
      <c r="J62" s="24"/>
      <c r="K62" s="24"/>
      <c r="L62" s="24"/>
    </row>
    <row r="63" spans="1:12">
      <c r="A63" s="12"/>
      <c r="B63" s="129" t="s">
        <v>1827</v>
      </c>
      <c r="C63" s="24">
        <v>1630.7349999999999</v>
      </c>
      <c r="D63" s="24">
        <v>2381.8519999999999</v>
      </c>
      <c r="E63" s="24">
        <v>2033.5483100000001</v>
      </c>
      <c r="F63" s="755">
        <v>18</v>
      </c>
      <c r="G63" s="756">
        <f>(C63+D63+E63)/3*F63/100</f>
        <v>362.76811860000004</v>
      </c>
      <c r="H63" s="754">
        <f>G63*12.5</f>
        <v>4534.6014825000002</v>
      </c>
      <c r="J63" s="24"/>
      <c r="K63" s="24"/>
      <c r="L63" s="24"/>
    </row>
    <row r="64" spans="1:12">
      <c r="A64" s="12"/>
      <c r="B64" s="129" t="s">
        <v>1828</v>
      </c>
      <c r="C64" s="24">
        <v>6027.192</v>
      </c>
      <c r="D64" s="24">
        <v>3437.5830000000001</v>
      </c>
      <c r="E64" s="24">
        <v>3966.4961800000001</v>
      </c>
      <c r="F64" s="755">
        <v>18</v>
      </c>
      <c r="G64" s="756">
        <f t="shared" ref="G64:G70" si="1">(C64+D64+E64)/3*F64/100</f>
        <v>805.87627079999993</v>
      </c>
      <c r="H64" s="754">
        <f t="shared" ref="H64:H71" si="2">G64*12.5</f>
        <v>10073.453384999999</v>
      </c>
      <c r="J64" s="24"/>
      <c r="K64" s="24"/>
      <c r="L64" s="24"/>
    </row>
    <row r="65" spans="1:15">
      <c r="A65" s="12"/>
      <c r="B65" s="129" t="s">
        <v>1829</v>
      </c>
      <c r="C65" s="24">
        <v>30.866</v>
      </c>
      <c r="D65" s="24">
        <v>21.518000000000001</v>
      </c>
      <c r="E65" s="24">
        <v>35.383789999999998</v>
      </c>
      <c r="F65" s="755">
        <v>12</v>
      </c>
      <c r="G65" s="756">
        <f t="shared" si="1"/>
        <v>3.5107115999999996</v>
      </c>
      <c r="H65" s="754">
        <f t="shared" si="2"/>
        <v>43.883894999999995</v>
      </c>
      <c r="J65" s="24"/>
      <c r="K65" s="24"/>
      <c r="L65" s="24"/>
      <c r="M65" s="55"/>
      <c r="N65" s="55"/>
      <c r="O65" s="55"/>
    </row>
    <row r="66" spans="1:15">
      <c r="A66" s="12"/>
      <c r="B66" s="129" t="s">
        <v>1830</v>
      </c>
      <c r="C66" s="24">
        <v>28002.812999999998</v>
      </c>
      <c r="D66" s="24">
        <v>29237.379000000001</v>
      </c>
      <c r="E66" s="24">
        <v>37739.782700000003</v>
      </c>
      <c r="F66" s="755">
        <v>15</v>
      </c>
      <c r="G66" s="756">
        <f>(C66+D66+E66)/3*F66/100</f>
        <v>4748.9987350000001</v>
      </c>
      <c r="H66" s="754">
        <f t="shared" si="2"/>
        <v>59362.484187499998</v>
      </c>
      <c r="J66" s="24"/>
      <c r="K66" s="24"/>
      <c r="L66" s="24"/>
      <c r="M66" s="55"/>
      <c r="N66" s="55"/>
      <c r="O66" s="55"/>
    </row>
    <row r="67" spans="1:15">
      <c r="A67" s="12"/>
      <c r="B67" s="129" t="s">
        <v>1831</v>
      </c>
      <c r="C67" s="24">
        <v>14736.233</v>
      </c>
      <c r="D67" s="24">
        <v>14058.557000000001</v>
      </c>
      <c r="E67" s="24">
        <v>15113.185380000001</v>
      </c>
      <c r="F67" s="755">
        <v>12</v>
      </c>
      <c r="G67" s="756">
        <f t="shared" si="1"/>
        <v>1756.3190152000002</v>
      </c>
      <c r="H67" s="754">
        <f t="shared" si="2"/>
        <v>21953.987690000002</v>
      </c>
      <c r="J67" s="24"/>
      <c r="K67" s="24"/>
      <c r="L67" s="24"/>
      <c r="M67" s="55"/>
      <c r="N67" s="55"/>
      <c r="O67" s="55"/>
    </row>
    <row r="68" spans="1:15">
      <c r="A68" s="12"/>
      <c r="B68" s="129" t="s">
        <v>1832</v>
      </c>
      <c r="C68" s="24">
        <v>2364.3939999999998</v>
      </c>
      <c r="D68" s="24">
        <v>2400.0540000000001</v>
      </c>
      <c r="E68" s="24">
        <v>3301.9790200000002</v>
      </c>
      <c r="F68" s="755">
        <v>18</v>
      </c>
      <c r="G68" s="756">
        <f t="shared" si="1"/>
        <v>483.98562120000003</v>
      </c>
      <c r="H68" s="754">
        <f t="shared" si="2"/>
        <v>6049.8202650000003</v>
      </c>
      <c r="J68" s="24"/>
      <c r="K68" s="24"/>
      <c r="L68" s="24"/>
      <c r="M68" s="55"/>
      <c r="N68" s="55"/>
      <c r="O68" s="55"/>
    </row>
    <row r="69" spans="1:15">
      <c r="A69" s="12"/>
      <c r="B69" s="129" t="s">
        <v>1833</v>
      </c>
      <c r="C69" s="24">
        <v>180.99600000000001</v>
      </c>
      <c r="D69" s="24">
        <v>267.89400000000001</v>
      </c>
      <c r="E69" s="24">
        <v>449.93622999999997</v>
      </c>
      <c r="F69" s="757">
        <v>15</v>
      </c>
      <c r="G69" s="756">
        <f t="shared" si="1"/>
        <v>44.941311499999991</v>
      </c>
      <c r="H69" s="754">
        <f t="shared" si="2"/>
        <v>561.76639374999991</v>
      </c>
      <c r="I69" s="24"/>
      <c r="J69" s="24"/>
      <c r="K69" s="24"/>
      <c r="L69" s="24"/>
      <c r="M69" s="55"/>
      <c r="N69" s="55"/>
      <c r="O69" s="55"/>
    </row>
    <row r="70" spans="1:15" ht="11.25" customHeight="1">
      <c r="A70" s="12"/>
      <c r="B70" s="129" t="s">
        <v>1834</v>
      </c>
      <c r="C70" s="24">
        <v>1644.635</v>
      </c>
      <c r="D70" s="24">
        <v>2013.6</v>
      </c>
      <c r="E70" s="24">
        <v>2017.3131799999999</v>
      </c>
      <c r="F70" s="1324">
        <v>12</v>
      </c>
      <c r="G70" s="1325">
        <f t="shared" si="1"/>
        <v>227.02192719999999</v>
      </c>
      <c r="H70" s="754">
        <f t="shared" si="2"/>
        <v>2837.7740899999999</v>
      </c>
      <c r="I70" s="24"/>
      <c r="K70" s="24"/>
      <c r="L70" s="24"/>
      <c r="M70" s="55"/>
      <c r="N70" s="55"/>
      <c r="O70" s="55"/>
    </row>
    <row r="71" spans="1:15" ht="11.25" customHeight="1">
      <c r="A71" s="12"/>
      <c r="B71" s="532" t="s">
        <v>1835</v>
      </c>
      <c r="C71" s="758">
        <v>54617.864000000001</v>
      </c>
      <c r="D71" s="758">
        <v>53818.436999999998</v>
      </c>
      <c r="E71" s="758">
        <v>64657.624790000002</v>
      </c>
      <c r="F71" s="759">
        <v>14.616495072157898</v>
      </c>
      <c r="G71" s="760">
        <f>SUM(G63:G70)</f>
        <v>8433.4217110999998</v>
      </c>
      <c r="H71" s="761">
        <f t="shared" si="2"/>
        <v>105417.77138875</v>
      </c>
      <c r="I71" s="24"/>
      <c r="K71" s="24"/>
      <c r="L71" s="1543"/>
      <c r="M71" s="55"/>
      <c r="N71" s="55"/>
      <c r="O71" s="55"/>
    </row>
    <row r="72" spans="1:15" ht="11.25" customHeight="1">
      <c r="A72" s="12"/>
      <c r="B72" s="532"/>
      <c r="C72" s="758"/>
      <c r="D72" s="758"/>
      <c r="E72" s="758"/>
      <c r="F72" s="762"/>
      <c r="G72" s="758"/>
      <c r="I72" s="24"/>
      <c r="J72" s="24"/>
      <c r="K72" s="24"/>
      <c r="L72" s="24"/>
      <c r="M72" s="55"/>
      <c r="N72" s="55"/>
      <c r="O72" s="55"/>
    </row>
    <row r="73" spans="1:15" s="751" customFormat="1">
      <c r="A73" s="27"/>
      <c r="B73" s="12"/>
      <c r="C73" s="24"/>
      <c r="D73" s="24"/>
      <c r="E73" s="24"/>
      <c r="F73" s="2"/>
      <c r="G73" s="24"/>
      <c r="H73" s="12"/>
      <c r="M73" s="55"/>
      <c r="N73" s="55"/>
      <c r="O73" s="55"/>
    </row>
    <row r="74" spans="1:15" ht="9.75" customHeight="1">
      <c r="A74" s="12"/>
      <c r="B74" s="34" t="s">
        <v>106</v>
      </c>
      <c r="F74" s="2"/>
      <c r="G74" s="22"/>
      <c r="H74" s="22" t="s">
        <v>774</v>
      </c>
    </row>
    <row r="75" spans="1:15">
      <c r="A75" s="12"/>
      <c r="B75" s="1044" t="s">
        <v>577</v>
      </c>
      <c r="C75" s="1451" t="s">
        <v>317</v>
      </c>
      <c r="D75" s="1451" t="s">
        <v>319</v>
      </c>
      <c r="E75" s="1451" t="s">
        <v>321</v>
      </c>
      <c r="F75" s="1779"/>
      <c r="G75" s="1841" t="s">
        <v>323</v>
      </c>
      <c r="H75" s="1451" t="s">
        <v>328</v>
      </c>
    </row>
    <row r="76" spans="1:15">
      <c r="A76" s="12"/>
      <c r="C76" s="2106" t="s">
        <v>1821</v>
      </c>
      <c r="D76" s="2106"/>
      <c r="E76" s="2106"/>
      <c r="F76" s="395" t="s">
        <v>1822</v>
      </c>
      <c r="G76" s="32" t="s">
        <v>31</v>
      </c>
      <c r="H76" s="32" t="s">
        <v>655</v>
      </c>
    </row>
    <row r="77" spans="1:15">
      <c r="A77" s="12"/>
      <c r="B77" s="1224" t="s">
        <v>310</v>
      </c>
      <c r="C77" s="1322" t="s">
        <v>1823</v>
      </c>
      <c r="D77" s="1322" t="s">
        <v>1824</v>
      </c>
      <c r="E77" s="1322" t="s">
        <v>1825</v>
      </c>
      <c r="F77" s="1326" t="s">
        <v>1073</v>
      </c>
      <c r="G77" s="1322" t="s">
        <v>1438</v>
      </c>
      <c r="H77" s="1323" t="s">
        <v>637</v>
      </c>
      <c r="J77" s="24"/>
      <c r="K77" s="24"/>
      <c r="L77" s="24"/>
    </row>
    <row r="78" spans="1:15" ht="15" customHeight="1">
      <c r="A78" s="12"/>
      <c r="B78" s="752" t="s">
        <v>1826</v>
      </c>
      <c r="C78" s="753"/>
      <c r="D78" s="753"/>
      <c r="E78" s="753"/>
      <c r="F78" s="763"/>
      <c r="G78" s="753"/>
      <c r="H78" s="754"/>
      <c r="J78" s="24"/>
      <c r="K78" s="24"/>
      <c r="L78" s="24"/>
    </row>
    <row r="79" spans="1:15">
      <c r="A79" s="12"/>
      <c r="B79" s="129" t="s">
        <v>1827</v>
      </c>
      <c r="C79" s="24">
        <v>1390.278</v>
      </c>
      <c r="D79" s="24">
        <v>2112.2040000000002</v>
      </c>
      <c r="E79" s="24">
        <v>1694.41581</v>
      </c>
      <c r="F79" s="757">
        <v>18</v>
      </c>
      <c r="G79" s="756">
        <f>(C79+D79+E79)/3*F79/100</f>
        <v>311.81386860000003</v>
      </c>
      <c r="H79" s="754">
        <f>G79*12.5</f>
        <v>3897.6733575000003</v>
      </c>
      <c r="J79" s="24"/>
      <c r="K79" s="24"/>
      <c r="L79" s="24"/>
    </row>
    <row r="80" spans="1:15">
      <c r="A80" s="12"/>
      <c r="B80" s="129" t="s">
        <v>1828</v>
      </c>
      <c r="C80" s="24">
        <v>5178.9830000000002</v>
      </c>
      <c r="D80" s="24">
        <v>3193.8679999999999</v>
      </c>
      <c r="E80" s="24">
        <v>2169.6126099999997</v>
      </c>
      <c r="F80" s="757">
        <v>18</v>
      </c>
      <c r="G80" s="756">
        <f t="shared" ref="G80:G86" si="3">(C80+D80+E80)/3*F80/100</f>
        <v>632.54781660000003</v>
      </c>
      <c r="H80" s="754">
        <f t="shared" ref="H80:H87" si="4">G80*12.5</f>
        <v>7906.8477075000001</v>
      </c>
      <c r="J80" s="24"/>
      <c r="K80" s="24"/>
      <c r="L80" s="24"/>
    </row>
    <row r="81" spans="1:12">
      <c r="A81" s="12"/>
      <c r="B81" s="129" t="s">
        <v>1829</v>
      </c>
      <c r="C81" s="24">
        <v>30.866</v>
      </c>
      <c r="D81" s="24">
        <v>21.518000000000001</v>
      </c>
      <c r="E81" s="24">
        <v>13.569379999999999</v>
      </c>
      <c r="F81" s="757">
        <v>12</v>
      </c>
      <c r="G81" s="756">
        <f t="shared" si="3"/>
        <v>2.6381351999999998</v>
      </c>
      <c r="H81" s="754">
        <f t="shared" si="4"/>
        <v>32.976689999999998</v>
      </c>
      <c r="J81" s="24"/>
      <c r="K81" s="24"/>
      <c r="L81" s="24"/>
    </row>
    <row r="82" spans="1:12">
      <c r="A82" s="12"/>
      <c r="B82" s="129" t="s">
        <v>1830</v>
      </c>
      <c r="C82" s="24">
        <v>28901.598999999998</v>
      </c>
      <c r="D82" s="24">
        <v>31751.807000000001</v>
      </c>
      <c r="E82" s="24">
        <v>31699.922910000001</v>
      </c>
      <c r="F82" s="757">
        <v>15</v>
      </c>
      <c r="G82" s="756">
        <f t="shared" si="3"/>
        <v>4617.6664455000009</v>
      </c>
      <c r="H82" s="754">
        <f t="shared" si="4"/>
        <v>57720.830568750011</v>
      </c>
      <c r="J82" s="24"/>
      <c r="K82" s="24"/>
      <c r="L82" s="24"/>
    </row>
    <row r="83" spans="1:12">
      <c r="A83" s="12"/>
      <c r="B83" s="129" t="s">
        <v>1831</v>
      </c>
      <c r="C83" s="24">
        <v>4201.4570000000003</v>
      </c>
      <c r="D83" s="24">
        <v>4173.1840000000002</v>
      </c>
      <c r="E83" s="24">
        <v>8714.0554300000003</v>
      </c>
      <c r="F83" s="757">
        <v>12</v>
      </c>
      <c r="G83" s="756">
        <f t="shared" si="3"/>
        <v>683.54785719999995</v>
      </c>
      <c r="H83" s="754">
        <f t="shared" si="4"/>
        <v>8544.348215</v>
      </c>
      <c r="J83" s="24"/>
      <c r="K83" s="24"/>
      <c r="L83" s="24"/>
    </row>
    <row r="84" spans="1:12">
      <c r="A84" s="12"/>
      <c r="B84" s="129" t="s">
        <v>1832</v>
      </c>
      <c r="C84" s="24">
        <v>1948.5550000000001</v>
      </c>
      <c r="D84" s="24">
        <v>1949.79</v>
      </c>
      <c r="E84" s="24">
        <v>2546.2100499999997</v>
      </c>
      <c r="F84" s="757">
        <v>18</v>
      </c>
      <c r="G84" s="756">
        <f t="shared" si="3"/>
        <v>386.67330300000003</v>
      </c>
      <c r="H84" s="754">
        <f t="shared" si="4"/>
        <v>4833.4162875000002</v>
      </c>
      <c r="J84" s="24"/>
      <c r="K84" s="24"/>
      <c r="L84" s="24"/>
    </row>
    <row r="85" spans="1:12">
      <c r="A85" s="12"/>
      <c r="B85" s="129" t="s">
        <v>1833</v>
      </c>
      <c r="C85" s="24">
        <v>201.965</v>
      </c>
      <c r="D85" s="24">
        <v>297.97399999999999</v>
      </c>
      <c r="E85" s="24">
        <v>365.34127000000001</v>
      </c>
      <c r="F85" s="757">
        <v>15</v>
      </c>
      <c r="G85" s="756">
        <f t="shared" si="3"/>
        <v>43.264013500000004</v>
      </c>
      <c r="H85" s="754">
        <f t="shared" si="4"/>
        <v>540.80016875000001</v>
      </c>
      <c r="J85" s="24"/>
      <c r="K85" s="24"/>
      <c r="L85" s="24"/>
    </row>
    <row r="86" spans="1:12" ht="11.25" customHeight="1">
      <c r="A86" s="12"/>
      <c r="B86" s="129" t="s">
        <v>1834</v>
      </c>
      <c r="C86" s="24">
        <v>138.96899999999999</v>
      </c>
      <c r="D86" s="24">
        <v>169.69</v>
      </c>
      <c r="E86" s="24">
        <v>174.3629</v>
      </c>
      <c r="F86" s="1324">
        <v>12</v>
      </c>
      <c r="G86" s="1325">
        <f t="shared" si="3"/>
        <v>19.320875999999998</v>
      </c>
      <c r="H86" s="754">
        <f t="shared" si="4"/>
        <v>241.51094999999998</v>
      </c>
      <c r="J86" s="24"/>
      <c r="K86" s="24"/>
      <c r="L86" s="24"/>
    </row>
    <row r="87" spans="1:12" ht="11.25" customHeight="1">
      <c r="A87" s="12"/>
      <c r="B87" s="764" t="s">
        <v>1835</v>
      </c>
      <c r="C87" s="765">
        <v>41992.671999999991</v>
      </c>
      <c r="D87" s="765">
        <v>43670.035000000003</v>
      </c>
      <c r="E87" s="765">
        <v>47377.490359999996</v>
      </c>
      <c r="F87" s="759">
        <v>15.102515890314677</v>
      </c>
      <c r="G87" s="760">
        <f>SUM(G79:G86)</f>
        <v>6697.4723156000018</v>
      </c>
      <c r="H87" s="761">
        <f t="shared" si="4"/>
        <v>83718.403945000027</v>
      </c>
      <c r="J87" s="24"/>
      <c r="K87" s="24"/>
      <c r="L87" s="1543"/>
    </row>
    <row r="88" spans="1:12">
      <c r="A88" s="16"/>
      <c r="C88" s="24"/>
      <c r="D88" s="24"/>
      <c r="E88" s="24"/>
      <c r="G88" s="24"/>
    </row>
    <row r="89" spans="1:12" ht="9.75" customHeight="1">
      <c r="A89" s="12"/>
      <c r="C89" s="24"/>
      <c r="D89" s="24"/>
      <c r="E89" s="24"/>
      <c r="G89" s="24"/>
    </row>
    <row r="90" spans="1:12">
      <c r="A90" s="12"/>
      <c r="B90" s="34" t="s">
        <v>106</v>
      </c>
      <c r="G90" s="22"/>
      <c r="H90" s="22" t="s">
        <v>787</v>
      </c>
    </row>
    <row r="91" spans="1:12">
      <c r="A91" s="12"/>
      <c r="B91" s="1044" t="s">
        <v>577</v>
      </c>
      <c r="C91" s="1451" t="s">
        <v>317</v>
      </c>
      <c r="D91" s="1451" t="s">
        <v>319</v>
      </c>
      <c r="E91" s="1451" t="s">
        <v>321</v>
      </c>
      <c r="F91" s="1451"/>
      <c r="G91" s="1841" t="s">
        <v>323</v>
      </c>
      <c r="H91" s="1451" t="s">
        <v>328</v>
      </c>
    </row>
    <row r="92" spans="1:12">
      <c r="A92" s="12"/>
      <c r="C92" s="2106" t="s">
        <v>1821</v>
      </c>
      <c r="D92" s="2106"/>
      <c r="E92" s="2106"/>
      <c r="F92" s="32" t="s">
        <v>1822</v>
      </c>
      <c r="G92" s="32" t="s">
        <v>31</v>
      </c>
      <c r="H92" s="32" t="s">
        <v>655</v>
      </c>
      <c r="I92" s="24"/>
      <c r="J92" s="24"/>
      <c r="K92" s="24"/>
      <c r="L92" s="24"/>
    </row>
    <row r="93" spans="1:12">
      <c r="A93" s="12"/>
      <c r="B93" s="1224" t="s">
        <v>310</v>
      </c>
      <c r="C93" s="1322" t="s">
        <v>1823</v>
      </c>
      <c r="D93" s="1322" t="s">
        <v>1824</v>
      </c>
      <c r="E93" s="1322" t="s">
        <v>1825</v>
      </c>
      <c r="F93" s="1322" t="s">
        <v>1073</v>
      </c>
      <c r="G93" s="1322" t="s">
        <v>1438</v>
      </c>
      <c r="H93" s="1323" t="s">
        <v>637</v>
      </c>
      <c r="J93" s="24"/>
      <c r="K93" s="24"/>
      <c r="L93" s="24"/>
    </row>
    <row r="94" spans="1:12" ht="15" customHeight="1">
      <c r="A94" s="12"/>
      <c r="B94" s="752" t="s">
        <v>1826</v>
      </c>
      <c r="C94" s="753"/>
      <c r="D94" s="753"/>
      <c r="E94" s="753"/>
      <c r="F94" s="753"/>
      <c r="G94" s="753"/>
      <c r="H94" s="754"/>
      <c r="I94" s="24"/>
      <c r="J94" s="24"/>
      <c r="K94" s="24"/>
      <c r="L94" s="24"/>
    </row>
    <row r="95" spans="1:12">
      <c r="A95" s="12"/>
      <c r="B95" s="129" t="s">
        <v>1827</v>
      </c>
      <c r="C95" s="24"/>
      <c r="D95" s="24"/>
      <c r="E95" s="24"/>
      <c r="F95" s="755">
        <v>18</v>
      </c>
      <c r="G95" s="756"/>
      <c r="H95" s="754"/>
      <c r="J95" s="24"/>
      <c r="K95" s="24"/>
      <c r="L95" s="24"/>
    </row>
    <row r="96" spans="1:12">
      <c r="A96" s="12"/>
      <c r="B96" s="129" t="s">
        <v>1828</v>
      </c>
      <c r="C96" s="24"/>
      <c r="D96" s="24"/>
      <c r="E96" s="24"/>
      <c r="F96" s="755">
        <v>18</v>
      </c>
      <c r="G96" s="756"/>
      <c r="H96" s="754"/>
      <c r="J96" s="24"/>
      <c r="K96" s="24"/>
      <c r="L96" s="24"/>
    </row>
    <row r="97" spans="1:12">
      <c r="A97" s="12"/>
      <c r="B97" s="129" t="s">
        <v>1829</v>
      </c>
      <c r="C97" s="24"/>
      <c r="D97" s="24"/>
      <c r="E97" s="24"/>
      <c r="F97" s="755">
        <v>12</v>
      </c>
      <c r="G97" s="756"/>
      <c r="H97" s="754"/>
      <c r="J97" s="24"/>
      <c r="K97" s="24"/>
      <c r="L97" s="24"/>
    </row>
    <row r="98" spans="1:12">
      <c r="A98" s="12"/>
      <c r="B98" s="129" t="s">
        <v>1830</v>
      </c>
      <c r="C98" s="24"/>
      <c r="D98" s="24"/>
      <c r="E98" s="24"/>
      <c r="F98" s="755">
        <v>15</v>
      </c>
      <c r="G98" s="756"/>
      <c r="H98" s="754"/>
      <c r="J98" s="24"/>
      <c r="K98" s="24"/>
      <c r="L98" s="24"/>
    </row>
    <row r="99" spans="1:12">
      <c r="A99" s="12"/>
      <c r="B99" s="129" t="s">
        <v>1831</v>
      </c>
      <c r="C99" s="24">
        <v>6599.8829999999998</v>
      </c>
      <c r="D99" s="24">
        <v>5730.7969999999996</v>
      </c>
      <c r="E99" s="24">
        <v>4344.6360000000004</v>
      </c>
      <c r="F99" s="755">
        <v>12</v>
      </c>
      <c r="G99" s="756">
        <v>667.01263999999992</v>
      </c>
      <c r="H99" s="754">
        <v>8337.6579999999994</v>
      </c>
      <c r="J99" s="24"/>
      <c r="K99" s="24"/>
      <c r="L99" s="24"/>
    </row>
    <row r="100" spans="1:12">
      <c r="A100" s="12"/>
      <c r="B100" s="129" t="s">
        <v>1832</v>
      </c>
      <c r="C100" s="24"/>
      <c r="D100" s="24"/>
      <c r="E100" s="24"/>
      <c r="F100" s="755">
        <v>18</v>
      </c>
      <c r="G100" s="756"/>
      <c r="H100" s="754"/>
      <c r="I100" s="24"/>
      <c r="J100" s="24"/>
      <c r="K100" s="24"/>
      <c r="L100" s="24"/>
    </row>
    <row r="101" spans="1:12" ht="11.25" customHeight="1">
      <c r="A101" s="12"/>
      <c r="B101" s="129" t="s">
        <v>1833</v>
      </c>
      <c r="C101" s="24"/>
      <c r="D101" s="24"/>
      <c r="E101" s="24"/>
      <c r="F101" s="755">
        <v>15</v>
      </c>
      <c r="G101" s="756"/>
      <c r="H101" s="754"/>
      <c r="J101" s="24"/>
      <c r="L101" s="24"/>
    </row>
    <row r="102" spans="1:12" ht="11.25" customHeight="1">
      <c r="A102" s="12"/>
      <c r="B102" s="129" t="s">
        <v>1834</v>
      </c>
      <c r="C102" s="24"/>
      <c r="D102" s="24"/>
      <c r="E102" s="24"/>
      <c r="F102" s="1327">
        <v>12</v>
      </c>
      <c r="G102" s="1325"/>
      <c r="H102" s="754"/>
      <c r="J102" s="24"/>
      <c r="L102" s="24"/>
    </row>
    <row r="103" spans="1:12">
      <c r="A103" s="12"/>
      <c r="B103" s="764" t="s">
        <v>1835</v>
      </c>
      <c r="C103" s="766">
        <v>6599.8829999999998</v>
      </c>
      <c r="D103" s="766">
        <v>5730.7969999999996</v>
      </c>
      <c r="E103" s="766">
        <v>4344.6360000000004</v>
      </c>
      <c r="F103" s="759">
        <v>12.000000000000002</v>
      </c>
      <c r="G103" s="760">
        <v>667.01263999999992</v>
      </c>
      <c r="H103" s="761">
        <v>8337.6579999999994</v>
      </c>
      <c r="J103" s="24"/>
      <c r="L103" s="24"/>
    </row>
    <row r="104" spans="1:12" ht="11.25" customHeight="1"/>
    <row r="105" spans="1:12" ht="11.25" customHeight="1"/>
    <row r="106" spans="1:12" ht="11.25" customHeight="1"/>
    <row r="107" spans="1:12" ht="11.25" customHeight="1"/>
    <row r="108" spans="1:12" ht="11.25" customHeight="1"/>
    <row r="109" spans="1:12" ht="11.25" customHeight="1"/>
    <row r="110" spans="1:12" ht="11.25" customHeight="1"/>
    <row r="111" spans="1:12" ht="11.25" customHeight="1"/>
    <row r="112" spans="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sheetData>
  <sheetProtection formatCells="0" formatColumns="0" formatRows="0" insertColumns="0" insertRows="0" insertHyperlinks="0" deleteColumns="0" deleteRows="0" sort="0" autoFilter="0" pivotTables="0"/>
  <mergeCells count="8">
    <mergeCell ref="C76:E76"/>
    <mergeCell ref="C92:E92"/>
    <mergeCell ref="B3:H3"/>
    <mergeCell ref="B7:H7"/>
    <mergeCell ref="C12:E12"/>
    <mergeCell ref="C28:E28"/>
    <mergeCell ref="C44:E44"/>
    <mergeCell ref="C60:E60"/>
  </mergeCells>
  <hyperlinks>
    <hyperlink ref="B3" location="Contents!A1" display="Back to index page" xr:uid="{C4593DA3-8338-4ED6-89F0-54417E382707}"/>
    <hyperlink ref="B3:H3" location="CONTENTS!A1" display="Back to contents page" xr:uid="{B118091C-DF78-461A-8A89-55AC6C5310E5}"/>
  </hyperlinks>
  <pageMargins left="0.23622047244094491" right="0.23622047244094491" top="0.74803149606299213" bottom="0.74803149606299213" header="0.31496062992125984" footer="0.31496062992125984"/>
  <pageSetup paperSize="9" scale="62"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BB54F-0E1A-4D2C-B29F-7080C7FF4505}">
  <sheetPr codeName="Sheet32"/>
  <dimension ref="A1:M19"/>
  <sheetViews>
    <sheetView showGridLines="0" showRowColHeaders="0" zoomScaleNormal="100" workbookViewId="0"/>
  </sheetViews>
  <sheetFormatPr baseColWidth="10" defaultColWidth="11.42578125" defaultRowHeight="15"/>
  <cols>
    <col min="1" max="1" width="2.7109375" customWidth="1"/>
    <col min="2" max="2" width="183.42578125" customWidth="1"/>
    <col min="3" max="3" width="25.42578125" customWidth="1"/>
  </cols>
  <sheetData>
    <row r="1" spans="1:13" s="10" customFormat="1" ht="11.25" customHeight="1">
      <c r="A1" s="7"/>
      <c r="B1" s="7"/>
      <c r="C1" s="7"/>
      <c r="D1" s="7"/>
      <c r="E1" s="7"/>
      <c r="F1" s="8"/>
      <c r="G1" s="8"/>
      <c r="H1" s="9"/>
    </row>
    <row r="2" spans="1:13" s="10" customFormat="1" ht="5.25" customHeight="1">
      <c r="A2" s="7"/>
      <c r="B2" s="7"/>
      <c r="C2" s="7"/>
      <c r="D2" s="7"/>
      <c r="E2" s="7"/>
      <c r="F2" s="8"/>
      <c r="G2" s="8"/>
      <c r="H2" s="9"/>
    </row>
    <row r="3" spans="1:13" s="12" customFormat="1" ht="12.75" customHeight="1">
      <c r="A3" s="11"/>
      <c r="B3" s="1909" t="s">
        <v>306</v>
      </c>
      <c r="C3" s="1909"/>
      <c r="D3" s="1909"/>
      <c r="E3" s="1909"/>
      <c r="F3" s="1909"/>
      <c r="G3" s="1909"/>
      <c r="H3" s="1909"/>
    </row>
    <row r="4" spans="1:13" s="10" customFormat="1" ht="5.25" customHeight="1">
      <c r="A4" s="7"/>
      <c r="B4" s="7"/>
      <c r="C4" s="7"/>
      <c r="D4" s="7"/>
      <c r="E4" s="7"/>
      <c r="F4" s="8"/>
      <c r="G4" s="8"/>
      <c r="H4" s="9"/>
      <c r="I4" s="7"/>
      <c r="J4" s="7"/>
    </row>
    <row r="5" spans="1:13" s="314" customFormat="1" ht="15.75" customHeight="1">
      <c r="B5" s="1187" t="s">
        <v>1836</v>
      </c>
    </row>
    <row r="6" spans="1:13" s="314" customFormat="1" ht="15.75" customHeight="1">
      <c r="A6" s="988"/>
      <c r="B6" s="988"/>
      <c r="C6" s="14"/>
      <c r="K6" s="313"/>
      <c r="L6" s="313"/>
      <c r="M6" s="313"/>
    </row>
    <row r="7" spans="1:13" ht="21.95" customHeight="1">
      <c r="A7" s="989"/>
      <c r="B7" s="1637" t="s">
        <v>1837</v>
      </c>
    </row>
    <row r="8" spans="1:13" ht="95.25" customHeight="1">
      <c r="A8" s="989"/>
      <c r="B8" s="254" t="s">
        <v>1838</v>
      </c>
    </row>
    <row r="9" spans="1:13" ht="21.95" customHeight="1">
      <c r="A9" s="989"/>
      <c r="B9" s="1637" t="s">
        <v>1839</v>
      </c>
    </row>
    <row r="10" spans="1:13" ht="100.5" customHeight="1">
      <c r="A10" s="989"/>
      <c r="B10" s="254" t="s">
        <v>1840</v>
      </c>
    </row>
    <row r="11" spans="1:13" ht="21.95" customHeight="1">
      <c r="A11" s="989"/>
      <c r="B11" s="1637" t="s">
        <v>1841</v>
      </c>
    </row>
    <row r="12" spans="1:13" ht="70.5" customHeight="1">
      <c r="A12" s="989"/>
      <c r="B12" s="254" t="s">
        <v>1842</v>
      </c>
    </row>
    <row r="13" spans="1:13" ht="21.95" customHeight="1">
      <c r="A13" s="989"/>
      <c r="B13" s="1638" t="s">
        <v>1843</v>
      </c>
    </row>
    <row r="14" spans="1:13" ht="117.75" customHeight="1">
      <c r="A14" s="989"/>
      <c r="B14" s="254" t="s">
        <v>1844</v>
      </c>
    </row>
    <row r="15" spans="1:13" ht="21.95" customHeight="1">
      <c r="A15" s="989"/>
      <c r="B15" s="1638" t="s">
        <v>1845</v>
      </c>
    </row>
    <row r="16" spans="1:13" ht="140.25" customHeight="1">
      <c r="A16" s="989"/>
      <c r="B16" s="254" t="s">
        <v>1846</v>
      </c>
    </row>
    <row r="17" spans="1:2" ht="19.5">
      <c r="A17" s="989"/>
      <c r="B17" s="990"/>
    </row>
    <row r="18" spans="1:2" ht="19.5">
      <c r="A18" s="989"/>
      <c r="B18" s="991"/>
    </row>
    <row r="19" spans="1:2" ht="19.5">
      <c r="A19" s="989"/>
      <c r="B19" s="991"/>
    </row>
  </sheetData>
  <mergeCells count="1">
    <mergeCell ref="B3:H3"/>
  </mergeCells>
  <hyperlinks>
    <hyperlink ref="B3" location="Contents!A1" display="Back to index page" xr:uid="{C277E7FC-FCCF-4AC8-B068-B360D17D716E}"/>
    <hyperlink ref="B3:H3" location="CONTENTS!A1" display="Back to contents page" xr:uid="{A5333820-A7A7-4B78-B500-632A9B5AD1A7}"/>
  </hyperlinks>
  <pageMargins left="0.7" right="0.7" top="0.75" bottom="0.75" header="0.3" footer="0.3"/>
  <pageSetup paperSize="9" orientation="portrait" verticalDpi="12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D5569-2259-4476-A5A3-EC08D9A07333}">
  <sheetPr codeName="Sheet33"/>
  <dimension ref="A1:H34"/>
  <sheetViews>
    <sheetView showGridLines="0" showRowColHeaders="0" workbookViewId="0"/>
  </sheetViews>
  <sheetFormatPr baseColWidth="10" defaultColWidth="11.42578125" defaultRowHeight="15"/>
  <cols>
    <col min="1" max="1" width="2.7109375" customWidth="1"/>
    <col min="2" max="2" width="4.85546875" customWidth="1"/>
    <col min="3" max="3" width="20.28515625" customWidth="1"/>
    <col min="4" max="4" width="57.85546875" customWidth="1"/>
    <col min="5" max="8" width="16.5703125" customWidth="1"/>
  </cols>
  <sheetData>
    <row r="1" spans="1:8" ht="11.25" customHeight="1"/>
    <row r="2" spans="1:8" ht="5.25" customHeight="1"/>
    <row r="3" spans="1:8" ht="12.75" customHeight="1">
      <c r="B3" s="1909" t="s">
        <v>306</v>
      </c>
      <c r="C3" s="1909"/>
      <c r="D3" s="1909"/>
      <c r="E3" s="1909"/>
      <c r="F3" s="1909"/>
      <c r="G3" s="1909"/>
    </row>
    <row r="4" spans="1:8" ht="5.25" customHeight="1"/>
    <row r="5" spans="1:8" s="6" customFormat="1" ht="15.75" customHeight="1">
      <c r="A5" s="13"/>
      <c r="B5" s="1187" t="s">
        <v>1847</v>
      </c>
      <c r="G5"/>
    </row>
    <row r="6" spans="1:8" s="6" customFormat="1" ht="11.25" customHeight="1">
      <c r="A6" s="13"/>
      <c r="B6" s="1187"/>
      <c r="G6"/>
    </row>
    <row r="7" spans="1:8" s="3" customFormat="1" ht="11.25" customHeight="1"/>
    <row r="8" spans="1:8" s="3" customFormat="1" ht="11.25" customHeight="1">
      <c r="B8" s="1044" t="s">
        <v>26</v>
      </c>
      <c r="C8" s="652"/>
      <c r="D8" s="652"/>
      <c r="E8" s="1779" t="s">
        <v>317</v>
      </c>
      <c r="F8" s="1779" t="s">
        <v>319</v>
      </c>
      <c r="G8" s="1779" t="s">
        <v>321</v>
      </c>
      <c r="H8" s="1779" t="s">
        <v>323</v>
      </c>
    </row>
    <row r="9" spans="1:8" s="3" customFormat="1" ht="11.25" customHeight="1">
      <c r="E9" s="209" t="s">
        <v>1848</v>
      </c>
      <c r="F9" s="209" t="s">
        <v>1849</v>
      </c>
      <c r="G9" s="209" t="s">
        <v>1850</v>
      </c>
      <c r="H9" s="209"/>
    </row>
    <row r="10" spans="1:8" s="3" customFormat="1" ht="11.25" customHeight="1">
      <c r="B10" s="2109" t="s">
        <v>1851</v>
      </c>
      <c r="C10" s="1990"/>
      <c r="D10" s="1370"/>
      <c r="E10" s="1272" t="s">
        <v>1852</v>
      </c>
      <c r="F10" s="1272" t="s">
        <v>1853</v>
      </c>
      <c r="G10" s="1272" t="s">
        <v>1854</v>
      </c>
      <c r="H10" s="1272" t="s">
        <v>1855</v>
      </c>
    </row>
    <row r="11" spans="1:8" s="3" customFormat="1" ht="11.25" customHeight="1">
      <c r="B11" s="395">
        <v>1</v>
      </c>
      <c r="C11" s="215" t="s">
        <v>1856</v>
      </c>
      <c r="D11" s="2" t="s">
        <v>1857</v>
      </c>
      <c r="E11" s="1026">
        <v>10</v>
      </c>
      <c r="F11" s="1026"/>
      <c r="G11" s="1026">
        <v>13</v>
      </c>
      <c r="H11" s="1026">
        <v>165</v>
      </c>
    </row>
    <row r="12" spans="1:8" s="3" customFormat="1" ht="11.25" customHeight="1">
      <c r="B12" s="395">
        <v>2</v>
      </c>
      <c r="C12" s="215"/>
      <c r="D12" s="2" t="s">
        <v>1858</v>
      </c>
      <c r="E12" s="1026">
        <v>6422</v>
      </c>
      <c r="F12" s="1026"/>
      <c r="G12" s="1026">
        <v>74676.053376666663</v>
      </c>
      <c r="H12" s="1026">
        <v>439055.58015141037</v>
      </c>
    </row>
    <row r="13" spans="1:8" s="3" customFormat="1" ht="11.25" customHeight="1">
      <c r="B13" s="395">
        <v>3</v>
      </c>
      <c r="C13" s="215"/>
      <c r="D13" s="994" t="s">
        <v>1859</v>
      </c>
      <c r="E13" s="1027">
        <v>6422</v>
      </c>
      <c r="F13" s="1027"/>
      <c r="G13" s="1027">
        <v>63648.612000000001</v>
      </c>
      <c r="H13" s="1027">
        <v>394372.98714703601</v>
      </c>
    </row>
    <row r="14" spans="1:8" s="3" customFormat="1" ht="11.25" customHeight="1">
      <c r="B14" s="395">
        <v>4</v>
      </c>
      <c r="C14" s="215"/>
      <c r="D14" s="992" t="s">
        <v>1860</v>
      </c>
      <c r="E14" s="1028"/>
      <c r="F14" s="1028"/>
      <c r="G14" s="1028"/>
      <c r="H14" s="1028"/>
    </row>
    <row r="15" spans="1:8" s="3" customFormat="1" ht="11.25" customHeight="1">
      <c r="B15" s="395" t="s">
        <v>1861</v>
      </c>
      <c r="C15" s="215"/>
      <c r="D15" s="996" t="s">
        <v>1862</v>
      </c>
      <c r="E15" s="1027"/>
      <c r="F15" s="1027"/>
      <c r="G15" s="1027">
        <v>4951.9523999999992</v>
      </c>
      <c r="H15" s="1027"/>
    </row>
    <row r="16" spans="1:8" s="3" customFormat="1" ht="11.25" customHeight="1">
      <c r="B16" s="395">
        <v>5</v>
      </c>
      <c r="C16" s="215"/>
      <c r="D16" s="996" t="s">
        <v>1863</v>
      </c>
      <c r="E16" s="1027"/>
      <c r="F16" s="1027"/>
      <c r="G16" s="1027"/>
      <c r="H16" s="1027"/>
    </row>
    <row r="17" spans="2:8" s="3" customFormat="1" ht="11.25" customHeight="1">
      <c r="B17" s="395" t="s">
        <v>1864</v>
      </c>
      <c r="C17" s="215"/>
      <c r="D17" s="994" t="s">
        <v>1865</v>
      </c>
      <c r="E17" s="1027"/>
      <c r="F17" s="1027"/>
      <c r="G17" s="1027"/>
      <c r="H17" s="1027"/>
    </row>
    <row r="18" spans="2:8" s="3" customFormat="1" ht="11.25" customHeight="1">
      <c r="B18" s="395">
        <v>6</v>
      </c>
      <c r="C18" s="215"/>
      <c r="D18" s="992" t="s">
        <v>1860</v>
      </c>
      <c r="E18" s="1028"/>
      <c r="F18" s="1028"/>
      <c r="G18" s="1028"/>
      <c r="H18" s="1028"/>
    </row>
    <row r="19" spans="2:8" s="3" customFormat="1" ht="11.25" customHeight="1">
      <c r="B19" s="395">
        <v>7</v>
      </c>
      <c r="C19" s="215"/>
      <c r="D19" s="994" t="s">
        <v>1866</v>
      </c>
      <c r="E19" s="1027"/>
      <c r="F19" s="1027"/>
      <c r="G19" s="1027">
        <v>6075.4889766666665</v>
      </c>
      <c r="H19" s="1027">
        <v>44682.593004374379</v>
      </c>
    </row>
    <row r="20" spans="2:8" s="3" customFormat="1" ht="11.25" customHeight="1">
      <c r="B20" s="395">
        <v>8</v>
      </c>
      <c r="C20" s="215"/>
      <c r="D20" s="992" t="s">
        <v>1860</v>
      </c>
      <c r="E20" s="1028"/>
      <c r="F20" s="1028"/>
      <c r="G20" s="1028"/>
      <c r="H20" s="1028"/>
    </row>
    <row r="21" spans="2:8" s="3" customFormat="1" ht="11.25" customHeight="1">
      <c r="B21" s="685">
        <v>9</v>
      </c>
      <c r="C21" s="993" t="s">
        <v>1839</v>
      </c>
      <c r="D21" s="762" t="s">
        <v>1857</v>
      </c>
      <c r="E21" s="1029"/>
      <c r="F21" s="1029"/>
      <c r="G21" s="1029">
        <v>10</v>
      </c>
      <c r="H21" s="1029">
        <v>99</v>
      </c>
    </row>
    <row r="22" spans="2:8" s="3" customFormat="1" ht="11.25" customHeight="1">
      <c r="B22" s="395">
        <v>10</v>
      </c>
      <c r="C22" s="215"/>
      <c r="D22" s="2" t="s">
        <v>1867</v>
      </c>
      <c r="E22" s="1026"/>
      <c r="F22" s="1026"/>
      <c r="G22" s="1026">
        <v>18656.243962504686</v>
      </c>
      <c r="H22" s="1026">
        <v>116516.02220189552</v>
      </c>
    </row>
    <row r="23" spans="2:8" s="3" customFormat="1" ht="11.25" customHeight="1">
      <c r="B23" s="395">
        <v>11</v>
      </c>
      <c r="C23" s="215"/>
      <c r="D23" s="994" t="s">
        <v>1859</v>
      </c>
      <c r="E23" s="1027"/>
      <c r="F23" s="1027"/>
      <c r="G23" s="1027">
        <v>9372.0219625046866</v>
      </c>
      <c r="H23" s="1027">
        <v>57712.741481145596</v>
      </c>
    </row>
    <row r="24" spans="2:8" s="3" customFormat="1" ht="11.25" customHeight="1">
      <c r="B24" s="395">
        <v>12</v>
      </c>
      <c r="C24" s="215"/>
      <c r="D24" s="997" t="s">
        <v>1868</v>
      </c>
      <c r="E24" s="1027"/>
      <c r="F24" s="1027"/>
      <c r="G24" s="1027"/>
      <c r="H24" s="1027"/>
    </row>
    <row r="25" spans="2:8" s="3" customFormat="1" ht="11.25" customHeight="1">
      <c r="B25" s="395" t="s">
        <v>1731</v>
      </c>
      <c r="C25" s="215"/>
      <c r="D25" s="996" t="s">
        <v>1862</v>
      </c>
      <c r="E25" s="1027"/>
      <c r="F25" s="1027"/>
      <c r="G25" s="1027">
        <v>9284.2219999999998</v>
      </c>
      <c r="H25" s="1027">
        <v>56623.280720750001</v>
      </c>
    </row>
    <row r="26" spans="2:8" s="3" customFormat="1" ht="11.25" customHeight="1">
      <c r="B26" s="395" t="s">
        <v>1869</v>
      </c>
      <c r="C26" s="215"/>
      <c r="D26" s="997" t="s">
        <v>1868</v>
      </c>
      <c r="E26" s="1027"/>
      <c r="F26" s="1027"/>
      <c r="G26" s="1027">
        <v>9284.2219999999998</v>
      </c>
      <c r="H26" s="1027">
        <v>56623.280720750001</v>
      </c>
    </row>
    <row r="27" spans="2:8" s="3" customFormat="1" ht="11.25" customHeight="1">
      <c r="B27" s="395" t="s">
        <v>1870</v>
      </c>
      <c r="C27" s="215"/>
      <c r="D27" s="996" t="s">
        <v>1863</v>
      </c>
      <c r="E27" s="1027"/>
      <c r="F27" s="1027"/>
      <c r="G27" s="1027"/>
      <c r="H27" s="1027"/>
    </row>
    <row r="28" spans="2:8" s="3" customFormat="1" ht="11.25" customHeight="1">
      <c r="B28" s="395" t="s">
        <v>1871</v>
      </c>
      <c r="C28" s="215"/>
      <c r="D28" s="997" t="s">
        <v>1868</v>
      </c>
      <c r="E28" s="1027"/>
      <c r="F28" s="1027"/>
      <c r="G28" s="1027"/>
      <c r="H28" s="1027"/>
    </row>
    <row r="29" spans="2:8" s="3" customFormat="1" ht="11.25" customHeight="1">
      <c r="B29" s="395" t="s">
        <v>1872</v>
      </c>
      <c r="C29" s="215"/>
      <c r="D29" s="994" t="s">
        <v>1865</v>
      </c>
      <c r="E29" s="1027"/>
      <c r="F29" s="1027"/>
      <c r="G29" s="1027"/>
      <c r="H29" s="1027"/>
    </row>
    <row r="30" spans="2:8" s="3" customFormat="1" ht="11.25" customHeight="1">
      <c r="B30" s="395" t="s">
        <v>1873</v>
      </c>
      <c r="C30" s="215"/>
      <c r="D30" s="997" t="s">
        <v>1868</v>
      </c>
      <c r="E30" s="1027"/>
      <c r="F30" s="1027"/>
      <c r="G30" s="1027"/>
      <c r="H30" s="1027"/>
    </row>
    <row r="31" spans="2:8" s="3" customFormat="1" ht="11.25" customHeight="1">
      <c r="B31" s="395">
        <v>15</v>
      </c>
      <c r="C31" s="215"/>
      <c r="D31" s="994" t="s">
        <v>1866</v>
      </c>
      <c r="E31" s="1027"/>
      <c r="F31" s="1027"/>
      <c r="G31" s="1027"/>
      <c r="H31" s="1027">
        <v>2180</v>
      </c>
    </row>
    <row r="32" spans="2:8" s="3" customFormat="1" ht="11.25" customHeight="1">
      <c r="B32" s="395">
        <v>16</v>
      </c>
      <c r="C32" s="215"/>
      <c r="D32" s="997" t="s">
        <v>1868</v>
      </c>
      <c r="E32" s="1027"/>
      <c r="F32" s="1027"/>
      <c r="G32" s="1027"/>
      <c r="H32" s="1027">
        <v>2180</v>
      </c>
    </row>
    <row r="33" spans="2:8" s="3" customFormat="1" ht="11.25" customHeight="1">
      <c r="B33" s="981">
        <v>17</v>
      </c>
      <c r="C33" s="2108" t="s">
        <v>1874</v>
      </c>
      <c r="D33" s="2108"/>
      <c r="E33" s="1371">
        <v>6422</v>
      </c>
      <c r="F33" s="1371"/>
      <c r="G33" s="1371">
        <v>93332.297339171346</v>
      </c>
      <c r="H33" s="1371">
        <v>555571.60235330591</v>
      </c>
    </row>
    <row r="34" spans="2:8" ht="11.25" customHeight="1"/>
  </sheetData>
  <mergeCells count="3">
    <mergeCell ref="C33:D33"/>
    <mergeCell ref="B3:G3"/>
    <mergeCell ref="B10:C10"/>
  </mergeCells>
  <hyperlinks>
    <hyperlink ref="B3" location="Contents!A1" display="Back to index page" xr:uid="{822DCA3D-2963-4F39-8503-5792FB77679C}"/>
    <hyperlink ref="B3:G3" location="CONTENTS!A1" display="Back to contents page" xr:uid="{745727B0-0B68-4646-A880-E1DA285FCDCB}"/>
  </hyperlinks>
  <pageMargins left="0.7" right="0.7" top="0.75" bottom="0.75" header="0.3" footer="0.3"/>
  <pageSetup paperSize="9" orientation="portrait" verticalDpi="12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88941-AAF8-41DA-9F98-B14E98BBD37F}">
  <sheetPr codeName="Sheet34"/>
  <dimension ref="A1:H28"/>
  <sheetViews>
    <sheetView showGridLines="0" showRowColHeaders="0" workbookViewId="0"/>
  </sheetViews>
  <sheetFormatPr baseColWidth="10" defaultColWidth="11.42578125" defaultRowHeight="15"/>
  <cols>
    <col min="1" max="1" width="2.7109375" customWidth="1"/>
    <col min="2" max="2" width="4.85546875" customWidth="1"/>
    <col min="3" max="3" width="59.140625" customWidth="1"/>
    <col min="4" max="4" width="42" customWidth="1"/>
    <col min="5" max="8" width="14.7109375" customWidth="1"/>
  </cols>
  <sheetData>
    <row r="1" spans="1:8" ht="11.25" customHeight="1"/>
    <row r="2" spans="1:8" ht="5.25" customHeight="1"/>
    <row r="3" spans="1:8" ht="12.75" customHeight="1">
      <c r="B3" s="1909" t="s">
        <v>306</v>
      </c>
      <c r="C3" s="1909"/>
      <c r="D3" s="1909"/>
      <c r="E3" s="1909"/>
      <c r="F3" s="1909"/>
      <c r="G3" s="1909"/>
      <c r="H3" s="1909"/>
    </row>
    <row r="4" spans="1:8" ht="5.25" customHeight="1"/>
    <row r="5" spans="1:8" s="6" customFormat="1" ht="15.75" customHeight="1">
      <c r="A5" s="13"/>
      <c r="B5" s="1187" t="s">
        <v>1875</v>
      </c>
      <c r="F5"/>
    </row>
    <row r="6" spans="1:8" ht="11.25" customHeight="1"/>
    <row r="7" spans="1:8" s="3" customFormat="1" ht="11.25" customHeight="1"/>
    <row r="8" spans="1:8" s="3" customFormat="1" ht="11.25" customHeight="1">
      <c r="B8" s="1044" t="s">
        <v>26</v>
      </c>
      <c r="C8" s="652"/>
      <c r="D8" s="652"/>
      <c r="E8" s="1779" t="s">
        <v>317</v>
      </c>
      <c r="F8" s="1779" t="s">
        <v>319</v>
      </c>
      <c r="G8" s="1779" t="s">
        <v>321</v>
      </c>
      <c r="H8" s="1779" t="s">
        <v>323</v>
      </c>
    </row>
    <row r="9" spans="1:8" s="3" customFormat="1" ht="22.5">
      <c r="B9" s="995" t="s">
        <v>1851</v>
      </c>
      <c r="E9" s="209" t="s">
        <v>1876</v>
      </c>
      <c r="F9" s="209" t="s">
        <v>1877</v>
      </c>
      <c r="G9" s="209" t="s">
        <v>1878</v>
      </c>
      <c r="H9" s="209" t="s">
        <v>1855</v>
      </c>
    </row>
    <row r="10" spans="1:8" s="3" customFormat="1" ht="11.25" customHeight="1">
      <c r="B10" s="998"/>
      <c r="C10" s="2111" t="s">
        <v>1879</v>
      </c>
      <c r="D10" s="2111"/>
      <c r="E10" s="2111"/>
      <c r="F10" s="2111"/>
      <c r="G10" s="2111"/>
      <c r="H10" s="2111"/>
    </row>
    <row r="11" spans="1:8" s="3" customFormat="1" ht="11.25" customHeight="1">
      <c r="B11" s="395">
        <v>1</v>
      </c>
      <c r="C11" s="2015" t="s">
        <v>1880</v>
      </c>
      <c r="D11" s="2015"/>
      <c r="E11" s="2"/>
      <c r="F11" s="2"/>
      <c r="G11" s="2"/>
      <c r="H11" s="2"/>
    </row>
    <row r="12" spans="1:8" s="3" customFormat="1" ht="11.25" customHeight="1">
      <c r="B12" s="395">
        <v>2</v>
      </c>
      <c r="C12" s="2015" t="s">
        <v>1881</v>
      </c>
      <c r="D12" s="2015"/>
      <c r="E12" s="2"/>
      <c r="F12" s="2"/>
      <c r="G12" s="2"/>
      <c r="H12" s="2"/>
    </row>
    <row r="13" spans="1:8" s="3" customFormat="1" ht="11.25" customHeight="1">
      <c r="B13" s="395">
        <v>3</v>
      </c>
      <c r="C13" s="2112" t="s">
        <v>1882</v>
      </c>
      <c r="D13" s="2112"/>
      <c r="E13" s="995"/>
      <c r="F13" s="995"/>
      <c r="G13" s="995"/>
      <c r="H13" s="995"/>
    </row>
    <row r="14" spans="1:8" s="3" customFormat="1" ht="11.25" customHeight="1">
      <c r="B14" s="395"/>
      <c r="C14" s="2110" t="s">
        <v>1883</v>
      </c>
      <c r="D14" s="2110"/>
      <c r="E14" s="2110"/>
      <c r="F14" s="2110"/>
      <c r="G14" s="2110"/>
      <c r="H14" s="2110"/>
    </row>
    <row r="15" spans="1:8" s="3" customFormat="1" ht="11.25" customHeight="1">
      <c r="B15" s="395">
        <v>4</v>
      </c>
      <c r="C15" s="2015" t="s">
        <v>1884</v>
      </c>
      <c r="D15" s="2015"/>
      <c r="E15" s="2"/>
      <c r="F15" s="2"/>
      <c r="G15" s="2"/>
      <c r="H15" s="2"/>
    </row>
    <row r="16" spans="1:8" s="3" customFormat="1" ht="11.25" customHeight="1">
      <c r="B16" s="395">
        <v>5</v>
      </c>
      <c r="C16" s="2015" t="s">
        <v>1885</v>
      </c>
      <c r="D16" s="2015"/>
      <c r="E16" s="1026"/>
      <c r="F16" s="1026"/>
      <c r="G16" s="1026"/>
      <c r="H16" s="1026"/>
    </row>
    <row r="17" spans="2:8" s="3" customFormat="1" ht="11.25" customHeight="1">
      <c r="B17" s="395"/>
      <c r="C17" s="2110" t="s">
        <v>1886</v>
      </c>
      <c r="D17" s="2110"/>
      <c r="E17" s="2110"/>
      <c r="F17" s="2110"/>
      <c r="G17" s="2110"/>
      <c r="H17" s="2110"/>
    </row>
    <row r="18" spans="2:8" s="3" customFormat="1" ht="11.25" customHeight="1">
      <c r="B18" s="395">
        <v>6</v>
      </c>
      <c r="C18" s="2015" t="s">
        <v>1887</v>
      </c>
      <c r="D18" s="2015"/>
      <c r="E18" s="2"/>
      <c r="F18" s="2"/>
      <c r="G18" s="2"/>
      <c r="H18" s="2"/>
    </row>
    <row r="19" spans="2:8" s="3" customFormat="1" ht="11.25" customHeight="1">
      <c r="B19" s="395">
        <v>7</v>
      </c>
      <c r="C19" s="2015" t="s">
        <v>1888</v>
      </c>
      <c r="D19" s="2015"/>
      <c r="E19" s="2"/>
      <c r="F19" s="2"/>
      <c r="G19" s="2"/>
      <c r="H19" s="2"/>
    </row>
    <row r="20" spans="2:8" s="3" customFormat="1" ht="11.25" customHeight="1">
      <c r="B20" s="395">
        <v>8</v>
      </c>
      <c r="C20" s="2112" t="s">
        <v>1889</v>
      </c>
      <c r="D20" s="2112"/>
      <c r="E20" s="995"/>
      <c r="F20" s="995"/>
      <c r="G20" s="995"/>
      <c r="H20" s="995"/>
    </row>
    <row r="21" spans="2:8" s="3" customFormat="1" ht="11.25" customHeight="1">
      <c r="B21" s="395">
        <v>9</v>
      </c>
      <c r="C21" s="2112" t="s">
        <v>1890</v>
      </c>
      <c r="D21" s="2112"/>
      <c r="E21" s="995"/>
      <c r="F21" s="995"/>
      <c r="G21" s="995"/>
      <c r="H21" s="995"/>
    </row>
    <row r="22" spans="2:8" s="3" customFormat="1" ht="11.25" customHeight="1">
      <c r="B22" s="395">
        <v>10</v>
      </c>
      <c r="C22" s="2112" t="s">
        <v>1891</v>
      </c>
      <c r="D22" s="2112"/>
      <c r="E22" s="995"/>
      <c r="F22" s="995"/>
      <c r="G22" s="995"/>
      <c r="H22" s="995"/>
    </row>
    <row r="23" spans="2:8" s="3" customFormat="1" ht="11.25" customHeight="1">
      <c r="B23" s="1273">
        <v>11</v>
      </c>
      <c r="C23" s="2113" t="s">
        <v>1892</v>
      </c>
      <c r="D23" s="2113"/>
      <c r="E23" s="1372"/>
      <c r="F23" s="1372"/>
      <c r="G23" s="1372"/>
      <c r="H23" s="1372"/>
    </row>
    <row r="24" spans="2:8" ht="11.25" customHeight="1"/>
    <row r="25" spans="2:8" ht="11.25" customHeight="1"/>
    <row r="26" spans="2:8" ht="11.25" customHeight="1"/>
    <row r="27" spans="2:8" ht="11.25" customHeight="1"/>
    <row r="28" spans="2:8" ht="11.25" customHeight="1"/>
  </sheetData>
  <mergeCells count="15">
    <mergeCell ref="C21:D21"/>
    <mergeCell ref="C22:D22"/>
    <mergeCell ref="C23:D23"/>
    <mergeCell ref="C15:D15"/>
    <mergeCell ref="C16:D16"/>
    <mergeCell ref="C17:H17"/>
    <mergeCell ref="C18:D18"/>
    <mergeCell ref="C19:D19"/>
    <mergeCell ref="C20:D20"/>
    <mergeCell ref="C14:H14"/>
    <mergeCell ref="B3:H3"/>
    <mergeCell ref="C10:H10"/>
    <mergeCell ref="C11:D11"/>
    <mergeCell ref="C12:D12"/>
    <mergeCell ref="C13:D13"/>
  </mergeCells>
  <hyperlinks>
    <hyperlink ref="B3" location="Contents!A1" display="Back to index page" xr:uid="{CB348916-2700-418A-B24D-0B8437A61FB1}"/>
    <hyperlink ref="B3:H3" location="CONTENTS!A1" display="Back to contents page" xr:uid="{349EDA56-6A85-4066-A29C-94674704AC47}"/>
  </hyperlinks>
  <pageMargins left="0.7" right="0.7" top="0.75" bottom="0.75" header="0.3" footer="0.3"/>
  <pageSetup paperSize="9" orientation="portrait" verticalDpi="12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67631-6EFA-4E59-9E8D-D675F311F3D8}">
  <sheetPr codeName="Sheet35"/>
  <dimension ref="A1:K43"/>
  <sheetViews>
    <sheetView showGridLines="0" showRowColHeaders="0" workbookViewId="0"/>
  </sheetViews>
  <sheetFormatPr baseColWidth="10" defaultColWidth="11.42578125" defaultRowHeight="15"/>
  <cols>
    <col min="1" max="1" width="2.7109375" customWidth="1"/>
    <col min="2" max="2" width="4.85546875" customWidth="1"/>
    <col min="3" max="3" width="47.140625" customWidth="1"/>
    <col min="4" max="11" width="19.42578125" customWidth="1"/>
  </cols>
  <sheetData>
    <row r="1" spans="1:11" ht="11.25" customHeight="1"/>
    <row r="2" spans="1:11" ht="5.25" customHeight="1"/>
    <row r="3" spans="1:11" ht="12.75" customHeight="1">
      <c r="B3" s="1909" t="s">
        <v>306</v>
      </c>
      <c r="C3" s="1909"/>
      <c r="D3" s="1909"/>
      <c r="E3" s="1909"/>
      <c r="F3" s="1909"/>
      <c r="G3" s="1909"/>
      <c r="H3" s="1909"/>
    </row>
    <row r="4" spans="1:11" ht="5.25" customHeight="1"/>
    <row r="5" spans="1:11" s="6" customFormat="1" ht="15.75" customHeight="1">
      <c r="A5" s="13"/>
      <c r="B5" s="1187" t="s">
        <v>1893</v>
      </c>
      <c r="E5"/>
    </row>
    <row r="6" spans="1:11" s="6" customFormat="1" ht="11.25" customHeight="1">
      <c r="A6" s="13"/>
      <c r="B6" s="1187"/>
      <c r="E6"/>
    </row>
    <row r="7" spans="1:11" ht="11.25" customHeight="1"/>
    <row r="8" spans="1:11" s="3" customFormat="1" ht="11.45" customHeight="1">
      <c r="B8" s="1044" t="s">
        <v>26</v>
      </c>
      <c r="C8" s="652"/>
      <c r="D8" s="1779" t="s">
        <v>317</v>
      </c>
      <c r="E8" s="1779" t="s">
        <v>319</v>
      </c>
      <c r="F8" s="1779" t="s">
        <v>321</v>
      </c>
      <c r="G8" s="1779" t="s">
        <v>323</v>
      </c>
      <c r="H8" s="1779" t="s">
        <v>328</v>
      </c>
      <c r="I8" s="1779" t="s">
        <v>335</v>
      </c>
      <c r="J8" s="1779" t="s">
        <v>1894</v>
      </c>
      <c r="K8" s="1779" t="s">
        <v>1895</v>
      </c>
    </row>
    <row r="9" spans="1:11" s="3" customFormat="1" ht="11.25" customHeight="1">
      <c r="E9" s="395"/>
      <c r="F9" s="395"/>
      <c r="I9" s="216" t="s">
        <v>1896</v>
      </c>
    </row>
    <row r="10" spans="1:11" s="3" customFormat="1" ht="11.25" customHeight="1">
      <c r="D10" s="395"/>
      <c r="E10" s="395"/>
      <c r="F10" s="395"/>
      <c r="G10" s="216"/>
      <c r="H10" s="216"/>
      <c r="I10" s="216" t="s">
        <v>1897</v>
      </c>
    </row>
    <row r="11" spans="1:11" s="3" customFormat="1" ht="11.25" customHeight="1">
      <c r="D11" s="395"/>
      <c r="E11" s="395"/>
      <c r="F11" s="395"/>
      <c r="G11" s="216"/>
      <c r="H11" s="216" t="s">
        <v>1898</v>
      </c>
      <c r="I11" s="216" t="s">
        <v>1899</v>
      </c>
      <c r="J11" s="216"/>
      <c r="K11" s="216" t="s">
        <v>1900</v>
      </c>
    </row>
    <row r="12" spans="1:11" s="3" customFormat="1" ht="11.25" customHeight="1">
      <c r="D12" s="395"/>
      <c r="E12" s="395"/>
      <c r="F12" s="395"/>
      <c r="G12" s="216" t="s">
        <v>1898</v>
      </c>
      <c r="H12" s="216" t="s">
        <v>1901</v>
      </c>
      <c r="I12" s="216" t="s">
        <v>1902</v>
      </c>
      <c r="J12" s="216" t="s">
        <v>1903</v>
      </c>
      <c r="K12" s="216" t="s">
        <v>1904</v>
      </c>
    </row>
    <row r="13" spans="1:11" s="3" customFormat="1" ht="11.25" customHeight="1">
      <c r="D13" s="216" t="s">
        <v>1896</v>
      </c>
      <c r="E13" s="395"/>
      <c r="F13" s="395"/>
      <c r="G13" s="216" t="s">
        <v>1905</v>
      </c>
      <c r="H13" s="216" t="s">
        <v>1906</v>
      </c>
      <c r="I13" s="216" t="s">
        <v>1907</v>
      </c>
      <c r="J13" s="216" t="s">
        <v>1908</v>
      </c>
      <c r="K13" s="216" t="s">
        <v>1909</v>
      </c>
    </row>
    <row r="14" spans="1:11" s="3" customFormat="1" ht="11.25" customHeight="1">
      <c r="D14" s="216" t="s">
        <v>1904</v>
      </c>
      <c r="E14" s="395" t="s">
        <v>888</v>
      </c>
      <c r="F14" s="216" t="s">
        <v>888</v>
      </c>
      <c r="G14" s="216" t="s">
        <v>1910</v>
      </c>
      <c r="H14" s="216" t="s">
        <v>1904</v>
      </c>
      <c r="I14" s="216" t="s">
        <v>1911</v>
      </c>
      <c r="J14" s="216" t="s">
        <v>1912</v>
      </c>
      <c r="K14" s="216" t="s">
        <v>1913</v>
      </c>
    </row>
    <row r="15" spans="1:11" s="3" customFormat="1" ht="11.25" customHeight="1">
      <c r="D15" s="216" t="s">
        <v>1909</v>
      </c>
      <c r="E15" s="216" t="s">
        <v>1914</v>
      </c>
      <c r="F15" s="216" t="s">
        <v>1915</v>
      </c>
      <c r="G15" s="216" t="s">
        <v>1916</v>
      </c>
      <c r="H15" s="216" t="s">
        <v>1917</v>
      </c>
      <c r="I15" s="216" t="s">
        <v>1918</v>
      </c>
      <c r="J15" s="216" t="s">
        <v>1919</v>
      </c>
      <c r="K15" s="216" t="s">
        <v>1920</v>
      </c>
    </row>
    <row r="16" spans="1:11" s="3" customFormat="1" ht="11.25" customHeight="1">
      <c r="B16" s="2114" t="s">
        <v>1851</v>
      </c>
      <c r="C16" s="1992"/>
      <c r="D16" s="216" t="s">
        <v>1921</v>
      </c>
      <c r="E16" s="216" t="s">
        <v>1922</v>
      </c>
      <c r="F16" s="216" t="s">
        <v>1923</v>
      </c>
      <c r="G16" s="216" t="s">
        <v>1924</v>
      </c>
      <c r="H16" s="216" t="s">
        <v>1925</v>
      </c>
      <c r="I16" s="216" t="s">
        <v>1926</v>
      </c>
      <c r="J16" s="216" t="s">
        <v>1927</v>
      </c>
      <c r="K16" s="216" t="s">
        <v>1928</v>
      </c>
    </row>
    <row r="17" spans="2:11" s="3" customFormat="1" ht="11.25" customHeight="1">
      <c r="B17" s="685">
        <v>1</v>
      </c>
      <c r="C17" s="993" t="s">
        <v>1876</v>
      </c>
      <c r="D17" s="762"/>
      <c r="E17" s="762"/>
      <c r="F17" s="762"/>
      <c r="G17" s="762"/>
      <c r="H17" s="762"/>
      <c r="I17" s="1000"/>
      <c r="J17" s="762"/>
      <c r="K17" s="762"/>
    </row>
    <row r="18" spans="2:11" s="3" customFormat="1" ht="11.25" customHeight="1">
      <c r="B18" s="395">
        <v>2</v>
      </c>
      <c r="C18" s="1001" t="s">
        <v>1929</v>
      </c>
      <c r="D18" s="2"/>
      <c r="E18" s="2"/>
      <c r="F18" s="2"/>
      <c r="G18" s="2"/>
      <c r="H18" s="2"/>
      <c r="I18" s="999"/>
      <c r="J18" s="2"/>
      <c r="K18" s="2"/>
    </row>
    <row r="19" spans="2:11" s="3" customFormat="1" ht="11.25" customHeight="1">
      <c r="B19" s="395">
        <v>3</v>
      </c>
      <c r="C19" s="1001" t="s">
        <v>1930</v>
      </c>
      <c r="D19" s="2"/>
      <c r="E19" s="2"/>
      <c r="F19" s="2"/>
      <c r="G19" s="2"/>
      <c r="H19" s="2"/>
      <c r="I19" s="999"/>
      <c r="J19" s="2"/>
      <c r="K19" s="2"/>
    </row>
    <row r="20" spans="2:11" s="3" customFormat="1" ht="11.25" customHeight="1">
      <c r="B20" s="395">
        <v>4</v>
      </c>
      <c r="C20" s="1001" t="s">
        <v>1931</v>
      </c>
      <c r="D20" s="2"/>
      <c r="E20" s="2"/>
      <c r="F20" s="2"/>
      <c r="G20" s="2"/>
      <c r="H20" s="2"/>
      <c r="I20" s="999"/>
      <c r="J20" s="2"/>
      <c r="K20" s="2"/>
    </row>
    <row r="21" spans="2:11" s="3" customFormat="1" ht="11.25" customHeight="1">
      <c r="B21" s="395">
        <v>5</v>
      </c>
      <c r="C21" s="1001" t="s">
        <v>1932</v>
      </c>
      <c r="D21" s="2"/>
      <c r="E21" s="2"/>
      <c r="F21" s="2"/>
      <c r="G21" s="2"/>
      <c r="H21" s="2"/>
      <c r="I21" s="999"/>
      <c r="J21" s="2"/>
      <c r="K21" s="2"/>
    </row>
    <row r="22" spans="2:11" s="3" customFormat="1" ht="11.25" customHeight="1">
      <c r="B22" s="395">
        <v>6</v>
      </c>
      <c r="C22" s="1001" t="s">
        <v>1933</v>
      </c>
      <c r="D22" s="2"/>
      <c r="E22" s="2"/>
      <c r="F22" s="2"/>
      <c r="G22" s="2"/>
      <c r="H22" s="2"/>
      <c r="I22" s="999"/>
      <c r="J22" s="2"/>
      <c r="K22" s="2"/>
    </row>
    <row r="23" spans="2:11" s="3" customFormat="1" ht="11.25" customHeight="1">
      <c r="B23" s="126">
        <v>7</v>
      </c>
      <c r="C23" s="215" t="s">
        <v>1934</v>
      </c>
      <c r="D23" s="2"/>
      <c r="E23" s="2"/>
      <c r="F23" s="2"/>
      <c r="G23" s="2"/>
      <c r="H23" s="2"/>
      <c r="I23" s="999"/>
      <c r="J23" s="2"/>
      <c r="K23" s="2"/>
    </row>
    <row r="24" spans="2:11" s="3" customFormat="1" ht="11.25" customHeight="1">
      <c r="B24" s="126">
        <v>8</v>
      </c>
      <c r="C24" s="1001" t="s">
        <v>1929</v>
      </c>
      <c r="D24" s="2"/>
      <c r="E24" s="2"/>
      <c r="F24" s="2"/>
      <c r="G24" s="2"/>
      <c r="H24" s="2"/>
      <c r="I24" s="999"/>
      <c r="J24" s="2"/>
      <c r="K24" s="2"/>
    </row>
    <row r="25" spans="2:11" s="3" customFormat="1" ht="11.25" customHeight="1">
      <c r="B25" s="126">
        <v>9</v>
      </c>
      <c r="C25" s="1001" t="s">
        <v>1935</v>
      </c>
      <c r="D25" s="2"/>
      <c r="E25" s="2"/>
      <c r="F25" s="2"/>
      <c r="G25" s="2"/>
      <c r="H25" s="2"/>
      <c r="I25" s="999"/>
      <c r="J25" s="2"/>
      <c r="K25" s="2"/>
    </row>
    <row r="26" spans="2:11" s="3" customFormat="1" ht="11.25" customHeight="1">
      <c r="B26" s="126">
        <v>10</v>
      </c>
      <c r="C26" s="1001" t="s">
        <v>1931</v>
      </c>
      <c r="D26" s="2"/>
      <c r="E26" s="2"/>
      <c r="F26" s="2"/>
      <c r="G26" s="2"/>
      <c r="H26" s="2"/>
      <c r="I26" s="999"/>
      <c r="J26" s="2"/>
      <c r="K26" s="2"/>
    </row>
    <row r="27" spans="2:11" s="3" customFormat="1" ht="11.25" customHeight="1">
      <c r="B27" s="126">
        <v>11</v>
      </c>
      <c r="C27" s="1001" t="s">
        <v>1932</v>
      </c>
      <c r="D27" s="2"/>
      <c r="E27" s="2"/>
      <c r="F27" s="2"/>
      <c r="G27" s="2"/>
      <c r="H27" s="2"/>
      <c r="I27" s="999"/>
      <c r="J27" s="2"/>
      <c r="K27" s="2"/>
    </row>
    <row r="28" spans="2:11" s="3" customFormat="1" ht="11.25" customHeight="1">
      <c r="B28" s="126">
        <v>12</v>
      </c>
      <c r="C28" s="1001" t="s">
        <v>1933</v>
      </c>
      <c r="D28" s="2"/>
      <c r="E28" s="2"/>
      <c r="F28" s="2"/>
      <c r="G28" s="2"/>
      <c r="H28" s="2"/>
      <c r="I28" s="999"/>
      <c r="J28" s="2"/>
      <c r="K28" s="2"/>
    </row>
    <row r="29" spans="2:11" s="3" customFormat="1" ht="11.25" customHeight="1">
      <c r="B29" s="126">
        <v>13</v>
      </c>
      <c r="C29" s="2" t="s">
        <v>1878</v>
      </c>
      <c r="D29" s="1026">
        <v>13362.0695</v>
      </c>
      <c r="E29" s="1026">
        <v>6605.8564999999999</v>
      </c>
      <c r="F29" s="1026">
        <v>6756.2129999999988</v>
      </c>
      <c r="G29" s="2"/>
      <c r="H29" s="2"/>
      <c r="I29" s="999"/>
      <c r="J29" s="1026">
        <v>6605.8564999999999</v>
      </c>
      <c r="K29" s="1026">
        <v>6756.2129999999988</v>
      </c>
    </row>
    <row r="30" spans="2:11" s="3" customFormat="1" ht="11.25" customHeight="1">
      <c r="B30" s="126">
        <v>14</v>
      </c>
      <c r="C30" s="1001" t="s">
        <v>1929</v>
      </c>
      <c r="D30" s="1026"/>
      <c r="E30" s="1026"/>
      <c r="F30" s="1026"/>
      <c r="G30" s="2"/>
      <c r="H30" s="2"/>
      <c r="I30" s="999"/>
      <c r="J30" s="1026"/>
      <c r="K30" s="1026"/>
    </row>
    <row r="31" spans="2:11" s="3" customFormat="1" ht="11.25" customHeight="1">
      <c r="B31" s="126">
        <v>15</v>
      </c>
      <c r="C31" s="1001" t="s">
        <v>1930</v>
      </c>
      <c r="D31" s="1026">
        <v>13362.0695</v>
      </c>
      <c r="E31" s="1026">
        <v>6605.8564999999999</v>
      </c>
      <c r="F31" s="1026">
        <v>6756.2129999999988</v>
      </c>
      <c r="G31" s="2"/>
      <c r="H31" s="2"/>
      <c r="I31" s="999"/>
      <c r="J31" s="1026">
        <v>6605.8564999999999</v>
      </c>
      <c r="K31" s="1026">
        <v>6756.2129999999988</v>
      </c>
    </row>
    <row r="32" spans="2:11" s="3" customFormat="1" ht="11.25" customHeight="1">
      <c r="B32" s="126">
        <v>16</v>
      </c>
      <c r="C32" s="1001" t="s">
        <v>1931</v>
      </c>
      <c r="D32" s="1026"/>
      <c r="E32" s="1026"/>
      <c r="F32" s="1026"/>
      <c r="G32" s="2"/>
      <c r="H32" s="2"/>
      <c r="I32" s="999"/>
      <c r="J32" s="1026"/>
      <c r="K32" s="1026"/>
    </row>
    <row r="33" spans="2:11" s="3" customFormat="1" ht="11.25" customHeight="1">
      <c r="B33" s="126">
        <v>17</v>
      </c>
      <c r="C33" s="1001" t="s">
        <v>1932</v>
      </c>
      <c r="D33" s="1026"/>
      <c r="E33" s="1026"/>
      <c r="F33" s="1026"/>
      <c r="G33" s="2"/>
      <c r="H33" s="2"/>
      <c r="I33" s="999"/>
      <c r="J33" s="1026"/>
      <c r="K33" s="1026"/>
    </row>
    <row r="34" spans="2:11" s="3" customFormat="1" ht="11.25" customHeight="1">
      <c r="B34" s="126">
        <v>18</v>
      </c>
      <c r="C34" s="1001" t="s">
        <v>1933</v>
      </c>
      <c r="D34" s="1026"/>
      <c r="E34" s="1026"/>
      <c r="F34" s="1026"/>
      <c r="G34" s="2"/>
      <c r="H34" s="2"/>
      <c r="I34" s="999"/>
      <c r="J34" s="1026"/>
      <c r="K34" s="1026"/>
    </row>
    <row r="35" spans="2:11" s="3" customFormat="1" ht="11.25" customHeight="1">
      <c r="B35" s="126">
        <v>19</v>
      </c>
      <c r="C35" s="192" t="s">
        <v>1855</v>
      </c>
      <c r="D35" s="1026">
        <v>64423.605444302702</v>
      </c>
      <c r="E35" s="1026">
        <v>29848.72974689104</v>
      </c>
      <c r="F35" s="1026">
        <v>34574.875697411655</v>
      </c>
      <c r="G35" s="2"/>
      <c r="H35" s="2"/>
      <c r="I35" s="999"/>
      <c r="J35" s="1026">
        <v>29848.72974689104</v>
      </c>
      <c r="K35" s="1026">
        <v>34574.875697411655</v>
      </c>
    </row>
    <row r="36" spans="2:11" s="3" customFormat="1" ht="11.25" customHeight="1">
      <c r="B36" s="126">
        <v>20</v>
      </c>
      <c r="C36" s="1001" t="s">
        <v>1929</v>
      </c>
      <c r="D36" s="1026"/>
      <c r="E36" s="1026"/>
      <c r="F36" s="1026"/>
      <c r="G36" s="2"/>
      <c r="H36" s="2"/>
      <c r="I36" s="999"/>
      <c r="J36" s="1026"/>
      <c r="K36" s="1026"/>
    </row>
    <row r="37" spans="2:11" s="3" customFormat="1" ht="11.25" customHeight="1">
      <c r="B37" s="126">
        <v>21</v>
      </c>
      <c r="C37" s="1001" t="s">
        <v>1930</v>
      </c>
      <c r="D37" s="1026">
        <v>62923.605444302702</v>
      </c>
      <c r="E37" s="1026">
        <v>29088.72974689104</v>
      </c>
      <c r="F37" s="1026">
        <v>33834.875697411655</v>
      </c>
      <c r="G37" s="2"/>
      <c r="H37" s="2"/>
      <c r="I37" s="999"/>
      <c r="J37" s="1026">
        <v>29088.72974689104</v>
      </c>
      <c r="K37" s="1026">
        <v>33834.875697411655</v>
      </c>
    </row>
    <row r="38" spans="2:11" s="3" customFormat="1" ht="11.25" customHeight="1">
      <c r="B38" s="126">
        <v>22</v>
      </c>
      <c r="C38" s="1001" t="s">
        <v>1931</v>
      </c>
      <c r="D38" s="1026"/>
      <c r="E38" s="1026"/>
      <c r="F38" s="1026"/>
      <c r="G38" s="2"/>
      <c r="H38" s="2"/>
      <c r="I38" s="999"/>
      <c r="J38" s="1026"/>
      <c r="K38" s="1026"/>
    </row>
    <row r="39" spans="2:11" s="3" customFormat="1" ht="11.25" customHeight="1">
      <c r="B39" s="126">
        <v>23</v>
      </c>
      <c r="C39" s="1001" t="s">
        <v>1932</v>
      </c>
      <c r="D39" s="1026"/>
      <c r="E39" s="1026"/>
      <c r="F39" s="1026"/>
      <c r="G39" s="2"/>
      <c r="H39" s="2"/>
      <c r="I39" s="999"/>
      <c r="J39" s="1026"/>
      <c r="K39" s="1026"/>
    </row>
    <row r="40" spans="2:11" s="3" customFormat="1" ht="11.25" customHeight="1">
      <c r="B40" s="126">
        <v>24</v>
      </c>
      <c r="C40" s="1001" t="s">
        <v>1933</v>
      </c>
      <c r="D40" s="1026">
        <v>1500</v>
      </c>
      <c r="E40" s="1026">
        <v>760</v>
      </c>
      <c r="F40" s="1026">
        <v>740</v>
      </c>
      <c r="G40" s="2"/>
      <c r="H40" s="2"/>
      <c r="I40" s="999"/>
      <c r="J40" s="1026">
        <v>760</v>
      </c>
      <c r="K40" s="1026">
        <v>740</v>
      </c>
    </row>
    <row r="41" spans="2:11" s="3" customFormat="1" ht="11.25" customHeight="1">
      <c r="B41" s="857">
        <v>25</v>
      </c>
      <c r="C41" s="1639" t="s">
        <v>1936</v>
      </c>
      <c r="D41" s="1371">
        <v>77785.674944302707</v>
      </c>
      <c r="E41" s="1371">
        <v>36454.586246891042</v>
      </c>
      <c r="F41" s="1371">
        <v>41331.088697411651</v>
      </c>
      <c r="G41" s="1640"/>
      <c r="H41" s="1640"/>
      <c r="I41" s="1641"/>
      <c r="J41" s="1371">
        <v>36454.586246891042</v>
      </c>
      <c r="K41" s="1371">
        <v>41331.088697411651</v>
      </c>
    </row>
    <row r="42" spans="2:11">
      <c r="B42" s="455"/>
    </row>
    <row r="43" spans="2:11">
      <c r="B43" s="455"/>
    </row>
  </sheetData>
  <mergeCells count="2">
    <mergeCell ref="B3:H3"/>
    <mergeCell ref="B16:C16"/>
  </mergeCells>
  <hyperlinks>
    <hyperlink ref="B3" location="Contents!A1" display="Back to index page" xr:uid="{FC68E5C8-41EB-4726-9C8C-115E49445CAE}"/>
    <hyperlink ref="B3:H3" location="CONTENTS!A1" display="Back to contents page" xr:uid="{4FFD11E9-A41B-4C80-9B5B-EA2899558749}"/>
  </hyperlinks>
  <pageMargins left="0.7" right="0.7" top="0.75" bottom="0.75" header="0.3" footer="0.3"/>
  <pageSetup paperSize="9" orientation="portrait"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1C5F8-640E-415B-9A71-CA4FCC83B156}">
  <sheetPr codeName="Ark5"/>
  <dimension ref="A1:K57"/>
  <sheetViews>
    <sheetView showGridLines="0" showRowColHeaders="0" workbookViewId="0"/>
  </sheetViews>
  <sheetFormatPr baseColWidth="10" defaultColWidth="11.42578125" defaultRowHeight="14.25"/>
  <cols>
    <col min="1" max="1" width="2.7109375" style="68" customWidth="1"/>
    <col min="2" max="2" width="56.85546875" style="68" customWidth="1"/>
    <col min="3" max="4" width="18.28515625" style="68" customWidth="1"/>
    <col min="5" max="5" width="0.7109375" style="68" customWidth="1"/>
    <col min="6" max="7" width="18.28515625" style="68" customWidth="1"/>
    <col min="8" max="8" width="18.28515625" style="126" customWidth="1"/>
    <col min="9" max="16384" width="11.42578125" style="68"/>
  </cols>
  <sheetData>
    <row r="1" spans="1:11" ht="11.25" customHeight="1"/>
    <row r="2" spans="1:11" ht="5.25" customHeight="1"/>
    <row r="3" spans="1:11" ht="12.75" customHeight="1">
      <c r="B3" s="1909" t="s">
        <v>306</v>
      </c>
      <c r="C3" s="1909"/>
      <c r="D3" s="1909"/>
      <c r="E3" s="1909"/>
      <c r="F3" s="1909"/>
      <c r="G3" s="1909"/>
      <c r="H3" s="1909"/>
      <c r="I3" s="1909"/>
      <c r="J3" s="1909"/>
      <c r="K3" s="1909"/>
    </row>
    <row r="4" spans="1:11" ht="5.25" customHeight="1"/>
    <row r="5" spans="1:11" ht="15.75">
      <c r="B5" s="1187" t="s">
        <v>448</v>
      </c>
    </row>
    <row r="6" spans="1:11" ht="11.25" customHeight="1"/>
    <row r="7" spans="1:11" ht="22.5" customHeight="1">
      <c r="B7" s="1918" t="s">
        <v>449</v>
      </c>
      <c r="C7" s="1918"/>
      <c r="D7" s="1918"/>
      <c r="E7" s="1918"/>
      <c r="F7" s="1918"/>
      <c r="G7" s="1918"/>
      <c r="H7" s="1918"/>
    </row>
    <row r="8" spans="1:11" ht="11.25" customHeight="1">
      <c r="B8" s="270"/>
      <c r="C8" s="270"/>
      <c r="D8" s="270"/>
      <c r="E8" s="270"/>
      <c r="F8" s="270"/>
      <c r="G8" s="270"/>
      <c r="H8" s="270"/>
    </row>
    <row r="9" spans="1:11" ht="11.25" customHeight="1">
      <c r="B9" s="270"/>
      <c r="C9" s="270"/>
      <c r="D9" s="270"/>
      <c r="E9" s="270"/>
      <c r="F9" s="270"/>
      <c r="G9" s="270"/>
      <c r="H9" s="270"/>
    </row>
    <row r="10" spans="1:11" ht="11.25" customHeight="1">
      <c r="C10" s="1919" t="s">
        <v>26</v>
      </c>
      <c r="D10" s="1919"/>
      <c r="E10" s="643"/>
      <c r="F10" s="1919" t="s">
        <v>311</v>
      </c>
      <c r="G10" s="1919"/>
    </row>
    <row r="11" spans="1:11" s="29" customFormat="1" ht="11.25">
      <c r="A11" s="16"/>
      <c r="B11" s="257"/>
      <c r="C11" s="70" t="s">
        <v>450</v>
      </c>
      <c r="D11" s="70" t="s">
        <v>450</v>
      </c>
      <c r="E11" s="70"/>
      <c r="F11" s="70" t="s">
        <v>450</v>
      </c>
      <c r="G11" s="70" t="s">
        <v>450</v>
      </c>
      <c r="H11" s="70"/>
    </row>
    <row r="12" spans="1:11" s="29" customFormat="1" ht="11.25">
      <c r="A12" s="16"/>
      <c r="B12" s="43"/>
      <c r="C12" s="70" t="s">
        <v>451</v>
      </c>
      <c r="D12" s="70" t="s">
        <v>452</v>
      </c>
      <c r="E12" s="70"/>
      <c r="F12" s="70" t="s">
        <v>451</v>
      </c>
      <c r="G12" s="70" t="s">
        <v>452</v>
      </c>
      <c r="H12" s="70"/>
    </row>
    <row r="13" spans="1:11" s="29" customFormat="1" ht="11.25">
      <c r="A13" s="16"/>
      <c r="B13" s="1217" t="s">
        <v>310</v>
      </c>
      <c r="C13" s="1218" t="s">
        <v>453</v>
      </c>
      <c r="D13" s="1218" t="s">
        <v>454</v>
      </c>
      <c r="E13" s="1218"/>
      <c r="F13" s="1218" t="s">
        <v>453</v>
      </c>
      <c r="G13" s="1218" t="s">
        <v>454</v>
      </c>
      <c r="H13" s="1218" t="s">
        <v>455</v>
      </c>
    </row>
    <row r="14" spans="1:11" s="29" customFormat="1" ht="15" customHeight="1">
      <c r="A14" s="12"/>
      <c r="B14" s="346" t="s">
        <v>456</v>
      </c>
      <c r="C14" s="267"/>
      <c r="D14" s="267"/>
      <c r="E14" s="267"/>
      <c r="F14" s="267"/>
      <c r="G14" s="267"/>
      <c r="H14" s="125"/>
    </row>
    <row r="15" spans="1:11" s="29" customFormat="1" ht="11.25">
      <c r="A15" s="12"/>
      <c r="B15" s="193" t="s">
        <v>457</v>
      </c>
      <c r="C15" s="101">
        <v>331407.93936526601</v>
      </c>
      <c r="D15" s="101">
        <v>338532.77311005903</v>
      </c>
      <c r="E15" s="101"/>
      <c r="F15" s="101">
        <v>568970.55178552202</v>
      </c>
      <c r="G15" s="101">
        <v>576379.05000507995</v>
      </c>
      <c r="H15" s="59"/>
    </row>
    <row r="16" spans="1:11" s="29" customFormat="1" ht="12" customHeight="1">
      <c r="A16" s="12"/>
      <c r="B16" s="193" t="s">
        <v>458</v>
      </c>
      <c r="C16" s="101">
        <v>94259.2932652858</v>
      </c>
      <c r="D16" s="101">
        <v>94556.477902056096</v>
      </c>
      <c r="E16" s="101"/>
      <c r="F16" s="101">
        <v>58819.704202923094</v>
      </c>
      <c r="G16" s="101">
        <v>59476.6627877137</v>
      </c>
      <c r="H16" s="59"/>
    </row>
    <row r="17" spans="1:10" s="29" customFormat="1" ht="11.25">
      <c r="A17" s="12"/>
      <c r="B17" s="193" t="s">
        <v>459</v>
      </c>
      <c r="C17" s="101">
        <v>1997363.49916047</v>
      </c>
      <c r="D17" s="101">
        <v>2021737.5152789198</v>
      </c>
      <c r="E17" s="101"/>
      <c r="F17" s="101">
        <v>2025481.39077504</v>
      </c>
      <c r="G17" s="101">
        <v>2050330.63879872</v>
      </c>
      <c r="H17" s="59"/>
    </row>
    <row r="18" spans="1:10" s="29" customFormat="1" ht="11.25">
      <c r="A18" s="12"/>
      <c r="B18" s="193" t="s">
        <v>460</v>
      </c>
      <c r="C18" s="101">
        <v>569463.65972894593</v>
      </c>
      <c r="D18" s="101">
        <v>401140.415359865</v>
      </c>
      <c r="E18" s="101"/>
      <c r="F18" s="101">
        <v>426374.74152004404</v>
      </c>
      <c r="G18" s="101">
        <v>271048.24557087204</v>
      </c>
      <c r="H18" s="59"/>
    </row>
    <row r="19" spans="1:10" s="29" customFormat="1" ht="11.25">
      <c r="A19" s="12"/>
      <c r="B19" s="193" t="s">
        <v>461</v>
      </c>
      <c r="C19" s="101">
        <v>22280.723267731202</v>
      </c>
      <c r="D19" s="101">
        <v>6461.8657792666399</v>
      </c>
      <c r="E19" s="101"/>
      <c r="F19" s="101">
        <v>30903.1052463829</v>
      </c>
      <c r="G19" s="101">
        <v>8413.39472830265</v>
      </c>
      <c r="H19" s="59"/>
    </row>
    <row r="20" spans="1:10" s="29" customFormat="1" ht="11.25">
      <c r="A20" s="12"/>
      <c r="B20" s="193" t="s">
        <v>462</v>
      </c>
      <c r="C20" s="101">
        <v>166722.260416</v>
      </c>
      <c r="D20" s="101">
        <v>0</v>
      </c>
      <c r="E20" s="101"/>
      <c r="F20" s="101">
        <v>152437.30136899999</v>
      </c>
      <c r="G20" s="101">
        <v>0</v>
      </c>
      <c r="H20" s="59"/>
    </row>
    <row r="21" spans="1:10" s="29" customFormat="1" ht="11.25">
      <c r="A21" s="12"/>
      <c r="B21" s="193" t="s">
        <v>463</v>
      </c>
      <c r="C21" s="101">
        <v>178262.775621757</v>
      </c>
      <c r="D21" s="101">
        <v>178988.05197263602</v>
      </c>
      <c r="E21" s="101"/>
      <c r="F21" s="101">
        <v>200344.38638237599</v>
      </c>
      <c r="G21" s="101">
        <v>202281.065365266</v>
      </c>
      <c r="H21" s="59"/>
    </row>
    <row r="22" spans="1:10" s="29" customFormat="1" ht="11.25">
      <c r="A22" s="12"/>
      <c r="B22" s="193" t="s">
        <v>464</v>
      </c>
      <c r="C22" s="101">
        <v>9453.8805014999998</v>
      </c>
      <c r="D22" s="101">
        <v>4.4741039069999995E-3</v>
      </c>
      <c r="E22" s="101"/>
      <c r="F22" s="101">
        <v>12578.035787000001</v>
      </c>
      <c r="G22" s="101">
        <v>4.6621186919999997E-3</v>
      </c>
      <c r="H22" s="59"/>
    </row>
    <row r="23" spans="1:10" s="29" customFormat="1" ht="11.25">
      <c r="A23" s="12"/>
      <c r="B23" s="193" t="s">
        <v>465</v>
      </c>
      <c r="C23" s="101">
        <v>19100.410757782</v>
      </c>
      <c r="D23" s="101">
        <v>6859.7898960585899</v>
      </c>
      <c r="E23" s="101"/>
      <c r="F23" s="101">
        <v>19149.3132978756</v>
      </c>
      <c r="G23" s="101">
        <v>6895.9045260268804</v>
      </c>
      <c r="H23" s="59" t="s">
        <v>348</v>
      </c>
    </row>
    <row r="24" spans="1:10" s="29" customFormat="1" ht="11.25">
      <c r="A24" s="12"/>
      <c r="B24" s="193" t="s">
        <v>466</v>
      </c>
      <c r="C24" s="101">
        <v>5.099999904632569E-4</v>
      </c>
      <c r="D24" s="101">
        <v>18858.809969999998</v>
      </c>
      <c r="E24" s="101"/>
      <c r="F24" s="101">
        <v>1.9999995827674902E-5</v>
      </c>
      <c r="G24" s="101">
        <v>19372.409480000002</v>
      </c>
      <c r="H24" s="59" t="s">
        <v>348</v>
      </c>
    </row>
    <row r="25" spans="1:10" s="29" customFormat="1" ht="11.25">
      <c r="A25" s="12"/>
      <c r="B25" s="193" t="s">
        <v>467</v>
      </c>
      <c r="C25" s="101">
        <v>10455.886814130699</v>
      </c>
      <c r="D25" s="101">
        <v>12347.8076071798</v>
      </c>
      <c r="E25" s="101"/>
      <c r="F25" s="101">
        <v>10431.479417254301</v>
      </c>
      <c r="G25" s="101">
        <v>12318.122003918699</v>
      </c>
      <c r="H25" s="59" t="s">
        <v>335</v>
      </c>
    </row>
    <row r="26" spans="1:10" s="29" customFormat="1" ht="11.25">
      <c r="A26" s="12"/>
      <c r="B26" s="193" t="s">
        <v>468</v>
      </c>
      <c r="C26" s="101">
        <v>388.18003884866602</v>
      </c>
      <c r="D26" s="101">
        <v>405.28724266332898</v>
      </c>
      <c r="E26" s="101"/>
      <c r="F26" s="101">
        <v>566.31512872827398</v>
      </c>
      <c r="G26" s="101">
        <v>593.97147248963302</v>
      </c>
      <c r="H26" s="59" t="s">
        <v>337</v>
      </c>
    </row>
    <row r="27" spans="1:10" s="29" customFormat="1" ht="11.25">
      <c r="A27" s="12"/>
      <c r="B27" s="193" t="s">
        <v>469</v>
      </c>
      <c r="C27" s="101">
        <v>21438.908649110701</v>
      </c>
      <c r="D27" s="101">
        <v>18226.091207320002</v>
      </c>
      <c r="E27" s="101"/>
      <c r="F27" s="101">
        <v>21395.711949071101</v>
      </c>
      <c r="G27" s="101">
        <v>16318.267029482899</v>
      </c>
      <c r="H27" s="59"/>
    </row>
    <row r="28" spans="1:10" s="29" customFormat="1" ht="11.25">
      <c r="A28" s="12"/>
      <c r="B28" s="193" t="s">
        <v>470</v>
      </c>
      <c r="C28" s="101">
        <v>1195.125</v>
      </c>
      <c r="D28" s="101">
        <v>0</v>
      </c>
      <c r="E28" s="101"/>
      <c r="F28" s="101">
        <v>1786.742</v>
      </c>
      <c r="G28" s="101">
        <v>0.28672029955800005</v>
      </c>
      <c r="H28" s="59"/>
    </row>
    <row r="29" spans="1:10" s="29" customFormat="1" ht="11.25">
      <c r="A29" s="12"/>
      <c r="B29" s="193" t="s">
        <v>471</v>
      </c>
      <c r="C29" s="101">
        <v>17931.549593585401</v>
      </c>
      <c r="D29" s="101">
        <v>15374.488514269</v>
      </c>
      <c r="E29" s="101"/>
      <c r="F29" s="101">
        <v>29761.532453999898</v>
      </c>
      <c r="G29" s="101">
        <v>27490.393149503001</v>
      </c>
      <c r="H29" s="1219"/>
      <c r="J29" s="37"/>
    </row>
    <row r="30" spans="1:10" s="29" customFormat="1" ht="11.25">
      <c r="A30" s="12"/>
      <c r="B30" s="661" t="s">
        <v>472</v>
      </c>
      <c r="C30" s="674">
        <v>3439724.0926904101</v>
      </c>
      <c r="D30" s="674">
        <v>3113489.3783144001</v>
      </c>
      <c r="E30" s="674"/>
      <c r="F30" s="674">
        <v>3559000.31133522</v>
      </c>
      <c r="G30" s="674">
        <v>3250918.4162997901</v>
      </c>
      <c r="H30" s="663"/>
      <c r="I30" s="597"/>
    </row>
    <row r="31" spans="1:10" s="29" customFormat="1" ht="15" customHeight="1">
      <c r="A31" s="12"/>
      <c r="B31" s="346" t="s">
        <v>473</v>
      </c>
      <c r="C31" s="101"/>
      <c r="D31" s="101"/>
      <c r="E31" s="263"/>
      <c r="F31" s="263"/>
      <c r="G31" s="263"/>
      <c r="H31" s="194"/>
    </row>
    <row r="32" spans="1:10" s="29" customFormat="1" ht="11.25">
      <c r="A32" s="12"/>
      <c r="B32" s="273" t="s">
        <v>474</v>
      </c>
      <c r="C32" s="101">
        <v>206714.29575622201</v>
      </c>
      <c r="D32" s="101">
        <v>231620.51331134798</v>
      </c>
      <c r="E32" s="101"/>
      <c r="F32" s="101">
        <v>310927.71215219499</v>
      </c>
      <c r="G32" s="101">
        <v>337089.36537397304</v>
      </c>
      <c r="H32" s="59"/>
    </row>
    <row r="33" spans="1:8" s="29" customFormat="1" ht="11.25">
      <c r="A33" s="12"/>
      <c r="B33" s="273" t="s">
        <v>475</v>
      </c>
      <c r="C33" s="101">
        <v>1422940.5121331899</v>
      </c>
      <c r="D33" s="101">
        <v>1427533.2060113</v>
      </c>
      <c r="E33" s="101"/>
      <c r="F33" s="101">
        <v>1472868.96705887</v>
      </c>
      <c r="G33" s="101">
        <v>1476229.0755407</v>
      </c>
      <c r="H33" s="59"/>
    </row>
    <row r="34" spans="1:8" s="29" customFormat="1" ht="11.25">
      <c r="A34" s="12"/>
      <c r="B34" s="273" t="s">
        <v>463</v>
      </c>
      <c r="C34" s="101">
        <v>189177.56852296399</v>
      </c>
      <c r="D34" s="101">
        <v>187327.45806335102</v>
      </c>
      <c r="E34" s="101"/>
      <c r="F34" s="101">
        <v>211647.07214095801</v>
      </c>
      <c r="G34" s="101">
        <v>211733.69200575599</v>
      </c>
      <c r="H34" s="59"/>
    </row>
    <row r="35" spans="1:8" s="29" customFormat="1" ht="11.25">
      <c r="A35" s="12"/>
      <c r="B35" s="273" t="s">
        <v>476</v>
      </c>
      <c r="C35" s="101">
        <v>807927.58608873002</v>
      </c>
      <c r="D35" s="101">
        <v>812756.76762526901</v>
      </c>
      <c r="E35" s="101"/>
      <c r="F35" s="101">
        <v>795403.55987377092</v>
      </c>
      <c r="G35" s="101">
        <v>801582.20772878802</v>
      </c>
      <c r="H35" s="59"/>
    </row>
    <row r="36" spans="1:8" s="29" customFormat="1" ht="11.25">
      <c r="A36" s="12"/>
      <c r="B36" s="273" t="s">
        <v>477</v>
      </c>
      <c r="C36" s="101">
        <v>166722.260416</v>
      </c>
      <c r="D36" s="101"/>
      <c r="E36" s="101"/>
      <c r="F36" s="101">
        <v>152437.30136899999</v>
      </c>
      <c r="G36" s="101"/>
      <c r="H36" s="59"/>
    </row>
    <row r="37" spans="1:8" s="29" customFormat="1" ht="11.25">
      <c r="A37" s="12"/>
      <c r="B37" s="273" t="s">
        <v>478</v>
      </c>
      <c r="C37" s="101">
        <v>195318.63364300001</v>
      </c>
      <c r="D37" s="101"/>
      <c r="E37" s="101"/>
      <c r="F37" s="101">
        <v>194343.63626899998</v>
      </c>
      <c r="G37" s="101"/>
      <c r="H37" s="59"/>
    </row>
    <row r="38" spans="1:8" s="29" customFormat="1" ht="11.25">
      <c r="A38" s="12"/>
      <c r="B38" s="264" t="s">
        <v>479</v>
      </c>
      <c r="C38" s="101">
        <v>9488.0349212606598</v>
      </c>
      <c r="D38" s="101">
        <v>8204.3015203655395</v>
      </c>
      <c r="E38" s="101"/>
      <c r="F38" s="101">
        <v>6656.7461508206497</v>
      </c>
      <c r="G38" s="101">
        <v>5640.2149846014499</v>
      </c>
      <c r="H38" s="59"/>
    </row>
    <row r="39" spans="1:8" s="29" customFormat="1" ht="11.25">
      <c r="A39" s="12"/>
      <c r="B39" s="273" t="s">
        <v>480</v>
      </c>
      <c r="C39" s="101">
        <v>2721.65685236747</v>
      </c>
      <c r="D39" s="101">
        <v>5307.1779490674699</v>
      </c>
      <c r="E39" s="101"/>
      <c r="F39" s="101">
        <v>2139.76764398879</v>
      </c>
      <c r="G39" s="101">
        <v>4766.7226248944107</v>
      </c>
      <c r="H39" s="59"/>
    </row>
    <row r="40" spans="1:8" s="29" customFormat="1" ht="11.25">
      <c r="A40" s="12"/>
      <c r="B40" s="264" t="s">
        <v>481</v>
      </c>
      <c r="C40" s="101">
        <v>22582.5900046692</v>
      </c>
      <c r="D40" s="101">
        <v>22493.150925119899</v>
      </c>
      <c r="E40" s="101"/>
      <c r="F40" s="101">
        <v>32693.3293766674</v>
      </c>
      <c r="G40" s="101">
        <v>32230.340507488898</v>
      </c>
      <c r="H40" s="59"/>
    </row>
    <row r="41" spans="1:8" s="29" customFormat="1" ht="11.25">
      <c r="A41" s="12"/>
      <c r="B41" s="273" t="s">
        <v>482</v>
      </c>
      <c r="C41" s="101">
        <v>540.20600000000002</v>
      </c>
      <c r="D41" s="101">
        <v>0</v>
      </c>
      <c r="E41" s="101"/>
      <c r="F41" s="101">
        <v>381.35300000000001</v>
      </c>
      <c r="G41" s="101">
        <v>0</v>
      </c>
      <c r="H41" s="59"/>
    </row>
    <row r="42" spans="1:8" s="29" customFormat="1" ht="11.25" customHeight="1">
      <c r="A42" s="12"/>
      <c r="B42" s="273" t="s">
        <v>483</v>
      </c>
      <c r="C42" s="101">
        <v>1145.7391910164999</v>
      </c>
      <c r="D42" s="101">
        <v>1213.9840078570601</v>
      </c>
      <c r="E42" s="101"/>
      <c r="F42" s="101">
        <v>1114.09235268052</v>
      </c>
      <c r="G42" s="101">
        <v>1173.73185307979</v>
      </c>
      <c r="H42" s="59"/>
    </row>
    <row r="43" spans="1:8" s="29" customFormat="1" ht="11.25" customHeight="1">
      <c r="A43" s="12"/>
      <c r="B43" s="273" t="s">
        <v>484</v>
      </c>
      <c r="C43" s="101">
        <v>5343.4420215763403</v>
      </c>
      <c r="D43" s="101">
        <v>5096.4519915763403</v>
      </c>
      <c r="E43" s="101"/>
      <c r="F43" s="101">
        <v>4968.7029028896995</v>
      </c>
      <c r="G43" s="101">
        <v>4760.2646568897007</v>
      </c>
      <c r="H43" s="59"/>
    </row>
    <row r="44" spans="1:8" s="29" customFormat="1" ht="11.25" customHeight="1">
      <c r="A44" s="12"/>
      <c r="B44" s="273" t="s">
        <v>485</v>
      </c>
      <c r="C44" s="101">
        <v>99848.414749999996</v>
      </c>
      <c r="D44" s="101">
        <v>99848.414749999996</v>
      </c>
      <c r="E44" s="101"/>
      <c r="F44" s="101">
        <v>79388.443239999993</v>
      </c>
      <c r="G44" s="101">
        <v>79388.443239999993</v>
      </c>
      <c r="H44" s="59"/>
    </row>
    <row r="45" spans="1:8" s="29" customFormat="1" ht="11.25" customHeight="1">
      <c r="A45" s="12"/>
      <c r="B45" s="273" t="s">
        <v>486</v>
      </c>
      <c r="C45" s="101">
        <v>39957.024789999996</v>
      </c>
      <c r="D45" s="101">
        <v>39957.024789999996</v>
      </c>
      <c r="E45" s="101"/>
      <c r="F45" s="101">
        <v>39964.657625</v>
      </c>
      <c r="G45" s="101">
        <v>39964.657625</v>
      </c>
      <c r="H45" s="59" t="s">
        <v>395</v>
      </c>
    </row>
    <row r="46" spans="1:8" s="29" customFormat="1" ht="11.25" customHeight="1">
      <c r="A46" s="12"/>
      <c r="B46" s="666" t="s">
        <v>487</v>
      </c>
      <c r="C46" s="674">
        <v>3170427.9650910003</v>
      </c>
      <c r="D46" s="674">
        <v>2841358.4509452502</v>
      </c>
      <c r="E46" s="674"/>
      <c r="F46" s="674">
        <v>3304935.3411558401</v>
      </c>
      <c r="G46" s="674">
        <v>2994558.7161411699</v>
      </c>
      <c r="H46" s="668"/>
    </row>
    <row r="47" spans="1:8" ht="15" customHeight="1">
      <c r="B47" s="1833" t="s">
        <v>488</v>
      </c>
      <c r="C47" s="101"/>
      <c r="D47" s="101"/>
      <c r="E47" s="101"/>
      <c r="F47" s="101"/>
      <c r="G47" s="101"/>
    </row>
    <row r="48" spans="1:8" ht="11.25" customHeight="1">
      <c r="B48" s="273" t="s">
        <v>489</v>
      </c>
      <c r="C48" s="101">
        <v>167.608</v>
      </c>
      <c r="D48" s="101">
        <v>130.92400000000001</v>
      </c>
      <c r="E48" s="101"/>
      <c r="F48" s="101">
        <v>231.679</v>
      </c>
      <c r="G48" s="101">
        <v>129.18700000000001</v>
      </c>
      <c r="H48" s="126" t="s">
        <v>371</v>
      </c>
    </row>
    <row r="49" spans="1:8" ht="11.25" customHeight="1">
      <c r="B49" s="273" t="s">
        <v>490</v>
      </c>
      <c r="C49" s="101">
        <v>18960.48098</v>
      </c>
      <c r="D49" s="101">
        <v>18960.48098</v>
      </c>
      <c r="E49" s="101"/>
      <c r="F49" s="101">
        <v>19281.591039999999</v>
      </c>
      <c r="G49" s="101">
        <v>19281.591039999999</v>
      </c>
      <c r="H49" s="126" t="s">
        <v>328</v>
      </c>
    </row>
    <row r="50" spans="1:8" ht="11.25" customHeight="1">
      <c r="B50" s="273" t="s">
        <v>491</v>
      </c>
      <c r="C50" s="101">
        <v>18733.016070000001</v>
      </c>
      <c r="D50" s="101">
        <v>18733.016070000001</v>
      </c>
      <c r="E50" s="101"/>
      <c r="F50" s="101">
        <v>18733.016070000001</v>
      </c>
      <c r="G50" s="101">
        <v>18733.016070000001</v>
      </c>
      <c r="H50" s="126" t="s">
        <v>317</v>
      </c>
    </row>
    <row r="51" spans="1:8" ht="11.25" customHeight="1">
      <c r="B51" s="273" t="s">
        <v>492</v>
      </c>
      <c r="C51" s="101">
        <v>22003.712629999998</v>
      </c>
      <c r="D51" s="101">
        <v>22003.712629999998</v>
      </c>
      <c r="E51" s="101"/>
      <c r="F51" s="101">
        <v>18704.002043</v>
      </c>
      <c r="G51" s="101">
        <v>18704.002043</v>
      </c>
      <c r="H51" s="126" t="s">
        <v>319</v>
      </c>
    </row>
    <row r="52" spans="1:8" ht="11.25" customHeight="1">
      <c r="B52" s="273" t="s">
        <v>493</v>
      </c>
      <c r="C52" s="101">
        <v>209431.30413493697</v>
      </c>
      <c r="D52" s="101">
        <v>212302.789770484</v>
      </c>
      <c r="E52" s="101"/>
      <c r="F52" s="101">
        <v>197114.672439121</v>
      </c>
      <c r="G52" s="101">
        <v>199511.88930217098</v>
      </c>
      <c r="H52" s="126" t="s">
        <v>494</v>
      </c>
    </row>
    <row r="53" spans="1:8" ht="11.25" customHeight="1">
      <c r="B53" s="666" t="s">
        <v>495</v>
      </c>
      <c r="C53" s="674">
        <v>269296.12181493698</v>
      </c>
      <c r="D53" s="674">
        <v>272130.923450484</v>
      </c>
      <c r="E53" s="674"/>
      <c r="F53" s="674">
        <v>254064.960592121</v>
      </c>
      <c r="G53" s="674">
        <v>256359.68545517098</v>
      </c>
      <c r="H53" s="857"/>
    </row>
    <row r="54" spans="1:8" s="29" customFormat="1" ht="11.25" customHeight="1">
      <c r="A54" s="12"/>
      <c r="B54" s="666" t="s">
        <v>496</v>
      </c>
      <c r="C54" s="674">
        <v>3439724.08690594</v>
      </c>
      <c r="D54" s="674">
        <v>3113489.3743957402</v>
      </c>
      <c r="E54" s="674"/>
      <c r="F54" s="674">
        <v>3559000.3017479703</v>
      </c>
      <c r="G54" s="674">
        <v>3250918.4015963501</v>
      </c>
      <c r="H54" s="668"/>
    </row>
    <row r="57" spans="1:8">
      <c r="D57" s="184"/>
      <c r="E57" s="184"/>
      <c r="G57" s="184"/>
    </row>
  </sheetData>
  <mergeCells count="4">
    <mergeCell ref="B3:K3"/>
    <mergeCell ref="B7:H7"/>
    <mergeCell ref="C10:D10"/>
    <mergeCell ref="F10:G10"/>
  </mergeCells>
  <hyperlinks>
    <hyperlink ref="B3" location="Contents!A1" display="Back to index page" xr:uid="{4237BA0E-1B3B-4D43-A94D-F3A73EAA0971}"/>
    <hyperlink ref="B3:K3" location="CONTENTS!A1" display="Back to contents page" xr:uid="{00F132EE-BDA8-400C-82A7-FCA2DEA4D04D}"/>
    <hyperlink ref="F3:G3" location="CONTENTS!A1" display="Back to contents page" xr:uid="{A1F405A6-2D26-4327-A66E-F935A6CDEED2}"/>
  </hyperlinks>
  <pageMargins left="0.25" right="0.25" top="0.75" bottom="0.75" header="0.3" footer="0.3"/>
  <pageSetup paperSize="9" fitToWidth="0" fitToHeight="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258E4-0837-4106-99F5-940A27B909A6}">
  <sheetPr codeName="Sheet36"/>
  <dimension ref="A1:I26"/>
  <sheetViews>
    <sheetView showGridLines="0" showRowColHeaders="0" workbookViewId="0"/>
  </sheetViews>
  <sheetFormatPr baseColWidth="10" defaultColWidth="11.42578125" defaultRowHeight="15"/>
  <cols>
    <col min="1" max="1" width="2.7109375" customWidth="1"/>
    <col min="2" max="2" width="4.85546875" customWidth="1"/>
    <col min="3" max="3" width="0.7109375" customWidth="1"/>
    <col min="4" max="4" width="71.140625" customWidth="1"/>
    <col min="5" max="5" width="35.85546875" customWidth="1"/>
  </cols>
  <sheetData>
    <row r="1" spans="1:9" ht="11.25" customHeight="1"/>
    <row r="2" spans="1:9" ht="5.25" customHeight="1"/>
    <row r="3" spans="1:9" ht="12.75" customHeight="1">
      <c r="B3" s="1909" t="s">
        <v>306</v>
      </c>
      <c r="C3" s="1909"/>
      <c r="D3" s="1909"/>
      <c r="E3" s="1909"/>
      <c r="F3" s="1909"/>
      <c r="G3" s="1909"/>
      <c r="H3" s="1909"/>
      <c r="I3" s="1909"/>
    </row>
    <row r="4" spans="1:9" ht="5.25" customHeight="1"/>
    <row r="5" spans="1:9" s="6" customFormat="1" ht="15.75" customHeight="1">
      <c r="A5" s="13"/>
      <c r="B5" s="1187" t="s">
        <v>1937</v>
      </c>
      <c r="C5" s="14"/>
      <c r="D5"/>
    </row>
    <row r="6" spans="1:9" s="68" customFormat="1" ht="11.25" customHeight="1"/>
    <row r="7" spans="1:9" s="3" customFormat="1" ht="11.25" customHeight="1"/>
    <row r="8" spans="1:9" s="3" customFormat="1" ht="11.25" customHeight="1">
      <c r="B8" s="1044" t="s">
        <v>26</v>
      </c>
      <c r="C8" s="652"/>
      <c r="D8" s="652"/>
      <c r="E8" s="1779" t="s">
        <v>317</v>
      </c>
    </row>
    <row r="9" spans="1:9" s="3" customFormat="1" ht="11.25" customHeight="1">
      <c r="E9" s="216" t="s">
        <v>1938</v>
      </c>
    </row>
    <row r="10" spans="1:9" s="3" customFormat="1" ht="11.25" customHeight="1">
      <c r="B10" s="2115"/>
      <c r="C10" s="1990"/>
      <c r="D10" s="1990"/>
      <c r="E10" s="216" t="s">
        <v>1939</v>
      </c>
    </row>
    <row r="11" spans="1:9" s="3" customFormat="1" ht="11.25" customHeight="1">
      <c r="B11" s="998"/>
      <c r="C11" s="998"/>
      <c r="D11" s="1002" t="s">
        <v>1940</v>
      </c>
      <c r="E11" s="1002"/>
    </row>
    <row r="12" spans="1:9" s="3" customFormat="1" ht="11.25" customHeight="1">
      <c r="B12" s="395">
        <v>1</v>
      </c>
      <c r="C12" s="395"/>
      <c r="D12" s="192" t="s">
        <v>1941</v>
      </c>
      <c r="E12" s="2">
        <v>8</v>
      </c>
    </row>
    <row r="13" spans="1:9" s="3" customFormat="1" ht="11.25" customHeight="1">
      <c r="B13" s="395">
        <v>2</v>
      </c>
      <c r="C13" s="395"/>
      <c r="D13" s="192" t="s">
        <v>1942</v>
      </c>
      <c r="E13" s="2"/>
    </row>
    <row r="14" spans="1:9" s="3" customFormat="1" ht="11.25" customHeight="1">
      <c r="B14" s="395">
        <v>3</v>
      </c>
      <c r="C14" s="395"/>
      <c r="D14" s="192" t="s">
        <v>1943</v>
      </c>
      <c r="E14" s="2"/>
    </row>
    <row r="15" spans="1:9" s="3" customFormat="1" ht="11.25" customHeight="1">
      <c r="B15" s="395">
        <v>4</v>
      </c>
      <c r="C15" s="395"/>
      <c r="D15" s="192" t="s">
        <v>1944</v>
      </c>
      <c r="E15" s="2"/>
    </row>
    <row r="16" spans="1:9" s="3" customFormat="1" ht="11.25" customHeight="1">
      <c r="B16" s="395">
        <v>5</v>
      </c>
      <c r="C16" s="395"/>
      <c r="D16" s="192" t="s">
        <v>1945</v>
      </c>
      <c r="E16" s="2"/>
    </row>
    <row r="17" spans="2:5" s="3" customFormat="1" ht="11.25" customHeight="1">
      <c r="B17" s="395">
        <v>6</v>
      </c>
      <c r="C17" s="395"/>
      <c r="D17" s="192" t="s">
        <v>1946</v>
      </c>
      <c r="E17" s="2"/>
    </row>
    <row r="18" spans="2:5" s="3" customFormat="1" ht="11.25" customHeight="1">
      <c r="B18" s="395">
        <v>7</v>
      </c>
      <c r="C18" s="395"/>
      <c r="D18" s="192" t="s">
        <v>1947</v>
      </c>
      <c r="E18" s="2"/>
    </row>
    <row r="19" spans="2:5" s="3" customFormat="1" ht="11.25" customHeight="1">
      <c r="B19" s="395">
        <v>8</v>
      </c>
      <c r="C19" s="395"/>
      <c r="D19" s="192" t="s">
        <v>1948</v>
      </c>
      <c r="E19" s="2"/>
    </row>
    <row r="20" spans="2:5" s="3" customFormat="1" ht="11.25" customHeight="1">
      <c r="B20" s="395">
        <v>9</v>
      </c>
      <c r="C20" s="395"/>
      <c r="D20" s="192" t="s">
        <v>1949</v>
      </c>
      <c r="E20" s="2"/>
    </row>
    <row r="21" spans="2:5" s="3" customFormat="1" ht="11.25" customHeight="1">
      <c r="B21" s="395">
        <v>10</v>
      </c>
      <c r="C21" s="395"/>
      <c r="D21" s="192" t="s">
        <v>1950</v>
      </c>
      <c r="E21" s="2"/>
    </row>
    <row r="22" spans="2:5" s="3" customFormat="1" ht="11.25" customHeight="1">
      <c r="B22" s="1273">
        <v>11</v>
      </c>
      <c r="C22" s="1273"/>
      <c r="D22" s="1260" t="s">
        <v>1951</v>
      </c>
      <c r="E22" s="1373"/>
    </row>
    <row r="23" spans="2:5" s="3" customFormat="1" ht="11.25" customHeight="1"/>
    <row r="24" spans="2:5" s="68" customFormat="1" ht="11.25" customHeight="1"/>
    <row r="25" spans="2:5" s="68" customFormat="1" ht="11.25" customHeight="1"/>
    <row r="26" spans="2:5" s="68" customFormat="1" ht="11.25" customHeight="1"/>
  </sheetData>
  <mergeCells count="2">
    <mergeCell ref="B3:I3"/>
    <mergeCell ref="B10:D10"/>
  </mergeCells>
  <hyperlinks>
    <hyperlink ref="B3" location="Contents!A1" display="Back to index page" xr:uid="{254C501A-6FCA-4A96-A65E-1B25FAE8D39F}"/>
    <hyperlink ref="B3:I3" location="CONTENTS!A1" display="Back to contents page" xr:uid="{8D98679C-DCB6-4389-9EDE-D10AABF46F28}"/>
  </hyperlinks>
  <pageMargins left="0.7" right="0.7" top="0.75" bottom="0.75" header="0.3" footer="0.3"/>
  <pageSetup paperSize="9" orientation="portrait" verticalDpi="12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ED460-747E-43A8-AEBA-D4041DB34577}">
  <sheetPr codeName="Sheet37"/>
  <dimension ref="A1:N19"/>
  <sheetViews>
    <sheetView showGridLines="0" showRowColHeaders="0" workbookViewId="0"/>
  </sheetViews>
  <sheetFormatPr baseColWidth="10" defaultColWidth="11.42578125" defaultRowHeight="15"/>
  <cols>
    <col min="1" max="1" width="2.7109375" customWidth="1"/>
    <col min="2" max="2" width="4.85546875" customWidth="1"/>
    <col min="3" max="3" width="31" customWidth="1"/>
    <col min="4" max="6" width="16.42578125" customWidth="1"/>
    <col min="7" max="7" width="0.7109375" customWidth="1"/>
    <col min="8" max="14" width="16.42578125" customWidth="1"/>
  </cols>
  <sheetData>
    <row r="1" spans="1:14" ht="11.25" customHeight="1"/>
    <row r="2" spans="1:14" ht="5.25" customHeight="1"/>
    <row r="3" spans="1:14" ht="12.75" customHeight="1">
      <c r="B3" s="1909" t="s">
        <v>306</v>
      </c>
      <c r="C3" s="1909"/>
      <c r="D3" s="1909"/>
      <c r="E3" s="1909"/>
      <c r="F3" s="1909"/>
      <c r="G3" s="1909"/>
      <c r="H3" s="1909"/>
      <c r="I3" s="1909"/>
      <c r="J3" s="1909"/>
    </row>
    <row r="4" spans="1:14" ht="5.25" customHeight="1"/>
    <row r="5" spans="1:14" s="6" customFormat="1" ht="15.75" customHeight="1">
      <c r="A5" s="13"/>
      <c r="B5" s="1187" t="s">
        <v>1952</v>
      </c>
    </row>
    <row r="6" spans="1:14" s="6" customFormat="1" ht="11.25" customHeight="1">
      <c r="A6" s="13"/>
      <c r="B6" s="1187"/>
    </row>
    <row r="7" spans="1:14" ht="11.25" customHeight="1">
      <c r="D7" s="644"/>
      <c r="E7" s="644"/>
      <c r="F7" s="644"/>
      <c r="G7" s="644"/>
      <c r="H7" s="644"/>
      <c r="I7" s="644"/>
      <c r="J7" s="644"/>
      <c r="K7" s="644"/>
      <c r="L7" s="644"/>
      <c r="M7" s="644"/>
      <c r="N7" s="644"/>
    </row>
    <row r="8" spans="1:14" s="3" customFormat="1" ht="11.25" customHeight="1">
      <c r="B8" s="1044" t="s">
        <v>26</v>
      </c>
      <c r="C8" s="652"/>
      <c r="D8" s="1779" t="s">
        <v>575</v>
      </c>
      <c r="E8" s="1779" t="s">
        <v>319</v>
      </c>
      <c r="F8" s="1779" t="s">
        <v>321</v>
      </c>
      <c r="G8" s="1779"/>
      <c r="H8" s="1779" t="s">
        <v>323</v>
      </c>
      <c r="I8" s="1779" t="s">
        <v>328</v>
      </c>
      <c r="J8" s="1779" t="s">
        <v>335</v>
      </c>
      <c r="K8" s="1779" t="s">
        <v>337</v>
      </c>
      <c r="L8" s="1779" t="s">
        <v>342</v>
      </c>
      <c r="M8" s="1779" t="s">
        <v>348</v>
      </c>
      <c r="N8" s="1779" t="s">
        <v>371</v>
      </c>
    </row>
    <row r="9" spans="1:14" s="3" customFormat="1" ht="11.25" customHeight="1">
      <c r="D9" s="2116" t="s">
        <v>1953</v>
      </c>
      <c r="E9" s="2116"/>
      <c r="F9" s="2116"/>
      <c r="G9" s="1052"/>
      <c r="H9" s="2116" t="s">
        <v>1954</v>
      </c>
      <c r="I9" s="2116"/>
      <c r="J9" s="2116"/>
      <c r="K9" s="2116"/>
      <c r="L9" s="2116"/>
      <c r="M9" s="2116"/>
      <c r="N9" s="1032"/>
    </row>
    <row r="10" spans="1:14" s="3" customFormat="1" ht="11.25" customHeight="1">
      <c r="D10" s="1003" t="s">
        <v>1848</v>
      </c>
      <c r="E10" s="1003" t="s">
        <v>1849</v>
      </c>
      <c r="F10" s="1003"/>
      <c r="G10" s="1003"/>
      <c r="H10" s="1003"/>
      <c r="I10" s="1003"/>
      <c r="J10" s="1003"/>
      <c r="K10" s="1003"/>
      <c r="L10" s="1003" t="s">
        <v>1955</v>
      </c>
      <c r="M10" s="1003"/>
      <c r="N10" s="1003"/>
    </row>
    <row r="11" spans="1:14" s="3" customFormat="1" ht="11.25" customHeight="1">
      <c r="B11" s="995" t="s">
        <v>1851</v>
      </c>
      <c r="D11" s="1003" t="s">
        <v>1852</v>
      </c>
      <c r="E11" s="1003" t="s">
        <v>1852</v>
      </c>
      <c r="F11" s="1003" t="s">
        <v>1956</v>
      </c>
      <c r="G11" s="1003"/>
      <c r="H11" s="1003" t="s">
        <v>1957</v>
      </c>
      <c r="I11" s="1003" t="s">
        <v>1831</v>
      </c>
      <c r="J11" s="1003" t="s">
        <v>1834</v>
      </c>
      <c r="K11" s="1003" t="s">
        <v>1958</v>
      </c>
      <c r="L11" s="1003" t="s">
        <v>1959</v>
      </c>
      <c r="M11" s="1003" t="s">
        <v>1960</v>
      </c>
      <c r="N11" s="1003" t="s">
        <v>1061</v>
      </c>
    </row>
    <row r="12" spans="1:14" s="3" customFormat="1" ht="11.25" customHeight="1">
      <c r="B12" s="685">
        <v>1</v>
      </c>
      <c r="C12" s="671" t="s">
        <v>1961</v>
      </c>
      <c r="D12" s="1033"/>
      <c r="E12" s="1033"/>
      <c r="F12" s="1033"/>
      <c r="G12" s="1033"/>
      <c r="H12" s="1033"/>
      <c r="I12" s="1033"/>
      <c r="J12" s="1033"/>
      <c r="K12" s="1033"/>
      <c r="L12" s="1033"/>
      <c r="M12" s="1033"/>
      <c r="N12" s="1030">
        <v>188</v>
      </c>
    </row>
    <row r="13" spans="1:14" s="3" customFormat="1" ht="11.25" customHeight="1">
      <c r="B13" s="395">
        <v>2</v>
      </c>
      <c r="C13" s="1083" t="s">
        <v>1962</v>
      </c>
      <c r="D13" s="1053">
        <v>10</v>
      </c>
      <c r="E13" s="1053"/>
      <c r="F13" s="1053">
        <v>10</v>
      </c>
      <c r="G13" s="1053"/>
      <c r="H13" s="1054"/>
      <c r="I13" s="1054"/>
      <c r="J13" s="1054"/>
      <c r="K13" s="1054"/>
      <c r="L13" s="1054"/>
      <c r="M13" s="1054"/>
      <c r="N13" s="1055"/>
    </row>
    <row r="14" spans="1:14" s="3" customFormat="1" ht="11.25" customHeight="1">
      <c r="B14" s="395">
        <v>3</v>
      </c>
      <c r="C14" s="1083" t="s">
        <v>1963</v>
      </c>
      <c r="D14" s="1054"/>
      <c r="E14" s="1054"/>
      <c r="F14" s="1054"/>
      <c r="G14" s="1054"/>
      <c r="H14" s="1056">
        <v>1</v>
      </c>
      <c r="I14" s="1056">
        <v>4</v>
      </c>
      <c r="J14" s="1056"/>
      <c r="K14" s="1056">
        <v>5</v>
      </c>
      <c r="L14" s="1056">
        <v>3</v>
      </c>
      <c r="M14" s="1056"/>
      <c r="N14" s="1055"/>
    </row>
    <row r="15" spans="1:14" s="3" customFormat="1" ht="11.25" customHeight="1">
      <c r="B15" s="395">
        <v>4</v>
      </c>
      <c r="C15" s="1083" t="s">
        <v>1964</v>
      </c>
      <c r="D15" s="1054"/>
      <c r="E15" s="1054"/>
      <c r="F15" s="1054"/>
      <c r="G15" s="1054"/>
      <c r="H15" s="1056">
        <v>20</v>
      </c>
      <c r="I15" s="1056">
        <v>75</v>
      </c>
      <c r="J15" s="1056">
        <v>10</v>
      </c>
      <c r="K15" s="1056">
        <v>18</v>
      </c>
      <c r="L15" s="1056">
        <v>42</v>
      </c>
      <c r="M15" s="1056"/>
      <c r="N15" s="1055"/>
    </row>
    <row r="16" spans="1:14" s="3" customFormat="1" ht="11.25" customHeight="1">
      <c r="B16" s="395">
        <v>5</v>
      </c>
      <c r="C16" s="192" t="s">
        <v>1965</v>
      </c>
      <c r="D16" s="1031">
        <v>6422</v>
      </c>
      <c r="E16" s="1031"/>
      <c r="F16" s="1031">
        <v>6422</v>
      </c>
      <c r="G16" s="1031"/>
      <c r="H16" s="1031">
        <v>175192.7956550518</v>
      </c>
      <c r="I16" s="1031">
        <v>264660.33456025901</v>
      </c>
      <c r="J16" s="1031">
        <v>14730.121202504686</v>
      </c>
      <c r="K16" s="1031">
        <v>91898.030033063362</v>
      </c>
      <c r="L16" s="1031">
        <v>102422.61824159851</v>
      </c>
      <c r="M16" s="1031"/>
      <c r="N16" s="1034"/>
    </row>
    <row r="17" spans="2:14" s="3" customFormat="1" ht="11.25" customHeight="1">
      <c r="B17" s="395">
        <v>6</v>
      </c>
      <c r="C17" s="1083" t="s">
        <v>1966</v>
      </c>
      <c r="D17" s="1053"/>
      <c r="E17" s="1053"/>
      <c r="F17" s="1053"/>
      <c r="G17" s="1053"/>
      <c r="H17" s="1053">
        <v>60188.29161457211</v>
      </c>
      <c r="I17" s="1053">
        <v>56651.045360427182</v>
      </c>
      <c r="J17" s="1053">
        <v>2267.7999625046873</v>
      </c>
      <c r="K17" s="1053">
        <v>14754.603993063367</v>
      </c>
      <c r="L17" s="1053">
        <v>1310.5252338329287</v>
      </c>
      <c r="M17" s="1053"/>
      <c r="N17" s="1055"/>
    </row>
    <row r="18" spans="2:14" s="3" customFormat="1" ht="11.25" customHeight="1">
      <c r="B18" s="1273">
        <v>7</v>
      </c>
      <c r="C18" s="1374" t="s">
        <v>1967</v>
      </c>
      <c r="D18" s="1375">
        <v>6422</v>
      </c>
      <c r="E18" s="1375"/>
      <c r="F18" s="1375">
        <v>6422</v>
      </c>
      <c r="G18" s="1375"/>
      <c r="H18" s="1375">
        <v>115004.50404047966</v>
      </c>
      <c r="I18" s="1375">
        <v>208009.28919983163</v>
      </c>
      <c r="J18" s="1375">
        <v>12462.321239999999</v>
      </c>
      <c r="K18" s="1375">
        <v>77143.426039999991</v>
      </c>
      <c r="L18" s="1375">
        <v>101112.09300776565</v>
      </c>
      <c r="M18" s="1375"/>
      <c r="N18" s="1376"/>
    </row>
    <row r="19" spans="2:14" s="3" customFormat="1" ht="11.25" customHeight="1"/>
  </sheetData>
  <mergeCells count="3">
    <mergeCell ref="D9:F9"/>
    <mergeCell ref="H9:M9"/>
    <mergeCell ref="B3:J3"/>
  </mergeCells>
  <hyperlinks>
    <hyperlink ref="B3" location="Contents!A1" display="Back to index page" xr:uid="{F45CAAA0-2948-4A02-9C53-20C0C6407571}"/>
    <hyperlink ref="B3:J3" location="CONTENTS!A1" display="Back to contents page" xr:uid="{2EFDF499-99BD-47CC-A9D0-EBFD093C0546}"/>
  </hyperlinks>
  <pageMargins left="0.7" right="0.7" top="0.75" bottom="0.75" header="0.3" footer="0.3"/>
  <pageSetup paperSize="9" orientation="portrait" verticalDpi="12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FA1A5-7862-4C91-A4DD-87EA64B4CE52}">
  <dimension ref="A1:Y156"/>
  <sheetViews>
    <sheetView showGridLines="0" showRowColHeaders="0" zoomScaleNormal="100" workbookViewId="0"/>
  </sheetViews>
  <sheetFormatPr baseColWidth="10" defaultColWidth="8.85546875" defaultRowHeight="15"/>
  <cols>
    <col min="1" max="1" width="2.7109375" style="6" customWidth="1"/>
    <col min="2" max="2" width="4.85546875" style="1453" customWidth="1"/>
    <col min="3" max="3" width="70.85546875" style="1453" customWidth="1"/>
    <col min="4" max="4" width="21.5703125" style="1453" customWidth="1"/>
    <col min="5" max="5" width="31.140625" style="1453" customWidth="1"/>
    <col min="6" max="8" width="21.5703125" style="1453" customWidth="1"/>
    <col min="9" max="9" width="0.7109375" style="1453" customWidth="1"/>
    <col min="10" max="12" width="21.5703125" style="1453" customWidth="1"/>
    <col min="13" max="13" width="0.7109375" style="1453" customWidth="1"/>
    <col min="14" max="15" width="21.5703125" style="1453" customWidth="1"/>
    <col min="16" max="16" width="23.5703125" style="1453" customWidth="1"/>
    <col min="17" max="20" width="21" style="1453" customWidth="1"/>
    <col min="21" max="21" width="17.28515625" style="1453" bestFit="1" customWidth="1"/>
    <col min="22" max="16384" width="8.85546875" style="1453"/>
  </cols>
  <sheetData>
    <row r="1" spans="1:15" ht="11.25" customHeight="1"/>
    <row r="2" spans="1:15" ht="5.25" customHeight="1">
      <c r="C2" s="1454"/>
    </row>
    <row r="3" spans="1:15" ht="11.25" customHeight="1">
      <c r="A3" s="11"/>
      <c r="B3" s="1909" t="s">
        <v>306</v>
      </c>
      <c r="C3" s="1909"/>
      <c r="D3" s="1909"/>
      <c r="E3" s="1909"/>
      <c r="F3" s="1909"/>
      <c r="G3" s="1909"/>
      <c r="H3" s="1909"/>
      <c r="I3" s="1909"/>
      <c r="J3" s="1909"/>
      <c r="K3" s="1909"/>
      <c r="L3" s="1909"/>
      <c r="M3" s="1909"/>
      <c r="N3" s="1909"/>
      <c r="O3" s="1909"/>
    </row>
    <row r="4" spans="1:15" ht="5.25" customHeight="1"/>
    <row r="5" spans="1:15" ht="15.75">
      <c r="A5" s="7"/>
      <c r="B5" s="1187" t="s">
        <v>2697</v>
      </c>
    </row>
    <row r="6" spans="1:15" ht="11.25" customHeight="1">
      <c r="A6" s="7"/>
      <c r="B6" s="1187"/>
    </row>
    <row r="7" spans="1:15" ht="11.25" customHeight="1">
      <c r="A7" s="7"/>
      <c r="B7" s="2121" t="s">
        <v>1968</v>
      </c>
      <c r="C7" s="2122"/>
      <c r="D7" s="2122"/>
      <c r="E7" s="2122"/>
      <c r="F7" s="2122"/>
      <c r="G7" s="2122"/>
      <c r="H7" s="2122"/>
    </row>
    <row r="8" spans="1:15" ht="6" customHeight="1">
      <c r="A8" s="7"/>
      <c r="B8" s="1761"/>
      <c r="C8" s="1762"/>
      <c r="D8" s="1762"/>
      <c r="E8" s="1762"/>
      <c r="F8" s="1762"/>
      <c r="G8" s="1762"/>
      <c r="H8" s="1762"/>
    </row>
    <row r="9" spans="1:15" ht="22.5" customHeight="1">
      <c r="A9" s="7"/>
      <c r="B9" s="2121" t="s">
        <v>1969</v>
      </c>
      <c r="C9" s="2122"/>
      <c r="D9" s="2122"/>
      <c r="E9" s="2122"/>
      <c r="F9" s="2122"/>
      <c r="G9" s="2122"/>
      <c r="H9" s="2122"/>
    </row>
    <row r="10" spans="1:15" ht="6" customHeight="1">
      <c r="A10" s="7"/>
      <c r="B10" s="1761"/>
      <c r="C10" s="1762"/>
      <c r="D10" s="1762"/>
      <c r="E10" s="1762"/>
      <c r="F10" s="1762"/>
      <c r="G10" s="1762"/>
      <c r="H10" s="1762"/>
    </row>
    <row r="11" spans="1:15" ht="11.25" customHeight="1">
      <c r="A11" s="7"/>
      <c r="B11" s="2121" t="s">
        <v>1970</v>
      </c>
      <c r="C11" s="2122"/>
      <c r="D11" s="2122"/>
      <c r="E11" s="2122"/>
      <c r="F11" s="2122"/>
      <c r="G11" s="2122"/>
      <c r="H11" s="2122"/>
    </row>
    <row r="12" spans="1:15" ht="6" customHeight="1">
      <c r="A12" s="7"/>
      <c r="B12" s="1761"/>
      <c r="C12" s="1762"/>
      <c r="D12" s="1762"/>
      <c r="E12" s="1762"/>
      <c r="F12" s="1762"/>
      <c r="G12" s="1762"/>
      <c r="H12" s="1762"/>
    </row>
    <row r="13" spans="1:15" ht="11.25" customHeight="1">
      <c r="A13" s="7"/>
      <c r="B13" s="2121" t="s">
        <v>1971</v>
      </c>
      <c r="C13" s="2122"/>
      <c r="D13" s="2122"/>
      <c r="E13" s="2122"/>
      <c r="F13" s="2122"/>
      <c r="G13" s="2122"/>
      <c r="H13" s="2122"/>
    </row>
    <row r="14" spans="1:15" ht="6" customHeight="1">
      <c r="A14" s="7"/>
      <c r="B14" s="1761"/>
      <c r="C14" s="1762"/>
      <c r="D14" s="1762"/>
      <c r="E14" s="1762"/>
      <c r="F14" s="1762"/>
      <c r="G14" s="1762"/>
      <c r="H14" s="1762"/>
    </row>
    <row r="15" spans="1:15" ht="11.25" customHeight="1">
      <c r="A15" s="7"/>
      <c r="B15" s="2121" t="s">
        <v>1972</v>
      </c>
      <c r="C15" s="2122"/>
      <c r="D15" s="2122"/>
      <c r="E15" s="2122"/>
      <c r="F15" s="2122"/>
      <c r="G15" s="2122"/>
      <c r="H15" s="2122"/>
    </row>
    <row r="16" spans="1:15" ht="11.25" customHeight="1">
      <c r="A16" s="7"/>
      <c r="B16" s="1187"/>
    </row>
    <row r="17" spans="1:21" ht="11.25" customHeight="1">
      <c r="A17" s="7"/>
    </row>
    <row r="18" spans="1:21" ht="11.25" customHeight="1">
      <c r="A18" s="11"/>
      <c r="B18" s="2123" t="s">
        <v>26</v>
      </c>
      <c r="C18" s="2124"/>
      <c r="D18" s="1451" t="s">
        <v>317</v>
      </c>
      <c r="E18" s="1451" t="s">
        <v>319</v>
      </c>
      <c r="F18" s="1451" t="s">
        <v>321</v>
      </c>
      <c r="G18" s="1451" t="s">
        <v>323</v>
      </c>
      <c r="H18" s="1451" t="s">
        <v>328</v>
      </c>
      <c r="I18" s="1451"/>
      <c r="J18" s="1451" t="s">
        <v>335</v>
      </c>
      <c r="K18" s="1451" t="s">
        <v>337</v>
      </c>
      <c r="L18" s="1451" t="s">
        <v>342</v>
      </c>
      <c r="M18" s="1451"/>
      <c r="N18" s="1451" t="s">
        <v>348</v>
      </c>
      <c r="O18" s="1451" t="s">
        <v>371</v>
      </c>
      <c r="P18" s="1451" t="s">
        <v>395</v>
      </c>
      <c r="Q18" s="1451" t="s">
        <v>918</v>
      </c>
      <c r="R18" s="1451" t="s">
        <v>1024</v>
      </c>
      <c r="S18" s="1451" t="s">
        <v>1025</v>
      </c>
      <c r="T18" s="1451" t="s">
        <v>1026</v>
      </c>
      <c r="U18" s="1451" t="s">
        <v>1083</v>
      </c>
    </row>
    <row r="19" spans="1:21" ht="11.25" customHeight="1">
      <c r="A19" s="7"/>
      <c r="C19" s="1455" t="s">
        <v>1973</v>
      </c>
      <c r="D19" s="2119" t="s">
        <v>1974</v>
      </c>
      <c r="E19" s="2119"/>
      <c r="F19" s="2119"/>
      <c r="G19" s="2119"/>
      <c r="H19" s="2119"/>
      <c r="I19" s="1447"/>
      <c r="N19" s="1447"/>
      <c r="O19" s="1447"/>
      <c r="Q19" s="316"/>
      <c r="R19" s="316"/>
      <c r="S19" s="316"/>
      <c r="T19" s="316"/>
      <c r="U19" s="32"/>
    </row>
    <row r="20" spans="1:21" s="1457" customFormat="1" ht="11.25" customHeight="1">
      <c r="A20" s="12"/>
      <c r="C20" s="1458"/>
      <c r="D20" s="1459"/>
      <c r="E20" s="452" t="s">
        <v>1975</v>
      </c>
      <c r="F20" s="1096"/>
      <c r="G20" s="1096"/>
      <c r="H20" s="1096"/>
      <c r="I20" s="1096"/>
      <c r="J20" s="1096"/>
      <c r="K20" s="1096"/>
      <c r="L20" s="1096"/>
      <c r="M20" s="1096"/>
      <c r="N20" s="1459"/>
      <c r="O20" s="1461"/>
      <c r="Q20" s="1460"/>
      <c r="R20" s="1460"/>
      <c r="S20" s="1460"/>
      <c r="T20" s="1460"/>
      <c r="U20" s="1460"/>
    </row>
    <row r="21" spans="1:21" s="1457" customFormat="1" ht="12.75">
      <c r="A21" s="12"/>
      <c r="C21" s="1458"/>
      <c r="D21" s="1459"/>
      <c r="E21" s="452" t="s">
        <v>1976</v>
      </c>
      <c r="F21" s="1096"/>
      <c r="G21" s="1096"/>
      <c r="H21" s="1096"/>
      <c r="I21" s="1096"/>
      <c r="M21" s="1447"/>
      <c r="N21" s="1459"/>
      <c r="O21" s="1461"/>
      <c r="Q21" s="1460"/>
      <c r="R21" s="1460"/>
      <c r="S21" s="1460"/>
      <c r="T21" s="1460"/>
      <c r="U21" s="1460"/>
    </row>
    <row r="22" spans="1:21" s="1457" customFormat="1" ht="11.25" customHeight="1">
      <c r="A22" s="12"/>
      <c r="C22" s="1458"/>
      <c r="D22" s="1459"/>
      <c r="E22" s="452" t="s">
        <v>1977</v>
      </c>
      <c r="I22" s="1096"/>
      <c r="J22" s="1911" t="s">
        <v>1978</v>
      </c>
      <c r="K22" s="1911"/>
      <c r="L22" s="1911"/>
      <c r="M22" s="1447"/>
      <c r="N22" s="1911" t="s">
        <v>1979</v>
      </c>
      <c r="O22" s="1911"/>
      <c r="P22" s="32" t="s">
        <v>1980</v>
      </c>
      <c r="Q22" s="1460"/>
      <c r="R22" s="1460"/>
      <c r="S22" s="1460"/>
      <c r="T22" s="1460"/>
    </row>
    <row r="23" spans="1:21" s="1457" customFormat="1" ht="11.25" customHeight="1">
      <c r="A23" s="12"/>
      <c r="C23" s="1458"/>
      <c r="D23" s="1459"/>
      <c r="E23" s="452" t="s">
        <v>1981</v>
      </c>
      <c r="I23" s="1096"/>
      <c r="J23" s="2120" t="s">
        <v>1982</v>
      </c>
      <c r="K23" s="2120"/>
      <c r="L23" s="2120"/>
      <c r="M23" s="1447"/>
      <c r="N23" s="2120" t="s">
        <v>1983</v>
      </c>
      <c r="O23" s="2120"/>
      <c r="P23" s="32" t="s">
        <v>1984</v>
      </c>
      <c r="Q23" s="1460"/>
      <c r="R23" s="1460"/>
      <c r="S23" s="1460"/>
      <c r="T23" s="1460"/>
      <c r="U23" s="32"/>
    </row>
    <row r="24" spans="1:21" s="1457" customFormat="1" ht="11.25" customHeight="1">
      <c r="A24" s="12"/>
      <c r="D24" s="1459"/>
      <c r="E24" s="452" t="s">
        <v>1985</v>
      </c>
      <c r="F24" s="452" t="s">
        <v>1986</v>
      </c>
      <c r="G24" s="1096"/>
      <c r="H24" s="452" t="s">
        <v>1987</v>
      </c>
      <c r="I24" s="1096"/>
      <c r="J24" s="1447"/>
      <c r="K24" s="1447"/>
      <c r="L24" s="452" t="s">
        <v>1987</v>
      </c>
      <c r="M24" s="1447"/>
      <c r="O24" s="452" t="s">
        <v>1988</v>
      </c>
      <c r="P24" s="217" t="s">
        <v>1989</v>
      </c>
      <c r="Q24" s="1460"/>
      <c r="R24" s="1460"/>
      <c r="S24" s="1460"/>
      <c r="T24" s="1460"/>
      <c r="U24" s="32" t="s">
        <v>1990</v>
      </c>
    </row>
    <row r="25" spans="1:21" s="1457" customFormat="1" ht="11.25" customHeight="1">
      <c r="A25" s="12"/>
      <c r="C25" s="1744" t="s">
        <v>310</v>
      </c>
      <c r="D25" s="1745"/>
      <c r="E25" s="452" t="s">
        <v>1991</v>
      </c>
      <c r="F25" s="452" t="s">
        <v>1992</v>
      </c>
      <c r="G25" s="452" t="s">
        <v>1993</v>
      </c>
      <c r="H25" s="452" t="s">
        <v>894</v>
      </c>
      <c r="I25" s="452"/>
      <c r="J25" s="1746"/>
      <c r="K25" s="452" t="s">
        <v>1993</v>
      </c>
      <c r="L25" s="452" t="s">
        <v>894</v>
      </c>
      <c r="M25" s="452"/>
      <c r="N25" s="1745"/>
      <c r="O25" s="452" t="s">
        <v>1994</v>
      </c>
      <c r="P25" s="32" t="s">
        <v>1995</v>
      </c>
      <c r="Q25" s="32" t="s">
        <v>1050</v>
      </c>
      <c r="R25" s="32" t="s">
        <v>1996</v>
      </c>
      <c r="S25" s="32" t="s">
        <v>1997</v>
      </c>
      <c r="T25" s="32" t="s">
        <v>1998</v>
      </c>
      <c r="U25" s="32" t="s">
        <v>1051</v>
      </c>
    </row>
    <row r="26" spans="1:21" ht="11.25" customHeight="1">
      <c r="A26" s="7"/>
      <c r="B26" s="548">
        <v>1</v>
      </c>
      <c r="C26" s="1462" t="s">
        <v>1999</v>
      </c>
      <c r="D26" s="1463">
        <v>712660.31660148967</v>
      </c>
      <c r="E26" s="1463">
        <v>55694.51208755</v>
      </c>
      <c r="F26" s="1464"/>
      <c r="G26" s="1463">
        <v>71414.557620360996</v>
      </c>
      <c r="H26" s="1463">
        <v>18332.634322088899</v>
      </c>
      <c r="I26" s="1464"/>
      <c r="J26" s="1463">
        <v>5533.5776498554824</v>
      </c>
      <c r="K26" s="1463">
        <v>458.40387432490348</v>
      </c>
      <c r="L26" s="1463">
        <v>4641.0321679600002</v>
      </c>
      <c r="M26" s="1464"/>
      <c r="N26" s="1767"/>
      <c r="O26" s="1767"/>
      <c r="P26" s="1768"/>
      <c r="Q26" s="1782">
        <v>633057.93657613872</v>
      </c>
      <c r="R26" s="1782">
        <v>20755.975305219999</v>
      </c>
      <c r="S26" s="1782">
        <v>25218.070946088003</v>
      </c>
      <c r="T26" s="1782">
        <v>32278.542356362901</v>
      </c>
      <c r="U26" s="1783">
        <v>3.4369999999999998</v>
      </c>
    </row>
    <row r="27" spans="1:21" ht="11.25" customHeight="1">
      <c r="A27" s="7"/>
      <c r="B27" s="19">
        <v>2</v>
      </c>
      <c r="C27" s="473" t="s">
        <v>2000</v>
      </c>
      <c r="D27" s="1731">
        <v>58184.079166940006</v>
      </c>
      <c r="E27" s="1731"/>
      <c r="F27" s="10"/>
      <c r="G27" s="1731">
        <v>2718.6643224099998</v>
      </c>
      <c r="H27" s="1731">
        <v>791.00567402000001</v>
      </c>
      <c r="I27" s="10"/>
      <c r="J27" s="1731">
        <v>161.09279143999998</v>
      </c>
      <c r="K27" s="1731">
        <v>45.308365869999996</v>
      </c>
      <c r="L27" s="1731">
        <v>104.22278389</v>
      </c>
      <c r="M27" s="10"/>
      <c r="N27" s="1769"/>
      <c r="O27" s="1769"/>
      <c r="P27" s="1769"/>
      <c r="Q27" s="17">
        <v>52642.018462150001</v>
      </c>
      <c r="R27" s="17">
        <v>2203.9836958200003</v>
      </c>
      <c r="S27" s="17">
        <v>1924.7354030899999</v>
      </c>
      <c r="T27" s="17">
        <v>1325.32524865</v>
      </c>
      <c r="U27" s="1750">
        <v>2.6720000000000002</v>
      </c>
    </row>
    <row r="28" spans="1:21" ht="11.25" customHeight="1">
      <c r="A28" s="7"/>
      <c r="B28" s="19">
        <v>3</v>
      </c>
      <c r="C28" s="473" t="s">
        <v>2001</v>
      </c>
      <c r="D28" s="1731">
        <v>19800.133699369999</v>
      </c>
      <c r="E28" s="1731">
        <v>8274.3442791400012</v>
      </c>
      <c r="F28" s="10"/>
      <c r="G28" s="1731">
        <v>769.32610734000002</v>
      </c>
      <c r="H28" s="1731">
        <v>3425.8052325799999</v>
      </c>
      <c r="I28" s="10"/>
      <c r="J28" s="1731">
        <v>269.62566977999995</v>
      </c>
      <c r="K28" s="1731">
        <v>4.25792473</v>
      </c>
      <c r="L28" s="1731">
        <v>260.61969053999997</v>
      </c>
      <c r="M28" s="10"/>
      <c r="N28" s="1769"/>
      <c r="O28" s="1769"/>
      <c r="P28" s="1769"/>
      <c r="Q28" s="17">
        <v>19380.125496860001</v>
      </c>
      <c r="R28" s="17">
        <v>148.16611493000002</v>
      </c>
      <c r="S28" s="17">
        <v>20.634560499999999</v>
      </c>
      <c r="T28" s="17">
        <v>28.100444260000003</v>
      </c>
      <c r="U28" s="1750">
        <v>1.278</v>
      </c>
    </row>
    <row r="29" spans="1:21" s="1808" customFormat="1" ht="11.25" customHeight="1">
      <c r="A29" s="1805"/>
      <c r="B29" s="1176">
        <v>4</v>
      </c>
      <c r="C29" s="1742" t="s">
        <v>2002</v>
      </c>
      <c r="D29" s="1732">
        <v>11.85046058</v>
      </c>
      <c r="E29" s="1732"/>
      <c r="F29" s="1733"/>
      <c r="G29" s="1732"/>
      <c r="H29" s="1732"/>
      <c r="I29" s="1733"/>
      <c r="J29" s="1732"/>
      <c r="K29" s="1732"/>
      <c r="L29" s="1732"/>
      <c r="M29" s="1733"/>
      <c r="N29" s="1806"/>
      <c r="O29" s="1806"/>
      <c r="P29" s="1806"/>
      <c r="Q29" s="301">
        <v>3.61262017</v>
      </c>
      <c r="R29" s="301">
        <v>2.4514236899999999</v>
      </c>
      <c r="S29" s="301">
        <v>4.0113479400000003</v>
      </c>
      <c r="T29" s="301">
        <v>1.77506878</v>
      </c>
      <c r="U29" s="1807">
        <v>10.557</v>
      </c>
    </row>
    <row r="30" spans="1:21" s="1808" customFormat="1" ht="11.25" customHeight="1">
      <c r="A30" s="1805"/>
      <c r="B30" s="1176">
        <v>5</v>
      </c>
      <c r="C30" s="1742" t="s">
        <v>2003</v>
      </c>
      <c r="D30" s="1732">
        <v>8274.3442791400012</v>
      </c>
      <c r="E30" s="1732">
        <v>8274.3442791400012</v>
      </c>
      <c r="F30" s="1733"/>
      <c r="G30" s="1732">
        <v>241.66224244</v>
      </c>
      <c r="H30" s="1732">
        <v>130.33602771</v>
      </c>
      <c r="I30" s="1733"/>
      <c r="J30" s="1732">
        <v>3.2853631299999999</v>
      </c>
      <c r="K30" s="1732">
        <v>0.65871404</v>
      </c>
      <c r="L30" s="1732">
        <v>0.25160535000000001</v>
      </c>
      <c r="M30" s="1733"/>
      <c r="N30" s="1806"/>
      <c r="O30" s="1806"/>
      <c r="P30" s="1806"/>
      <c r="Q30" s="301">
        <v>8144.9050589899998</v>
      </c>
      <c r="R30" s="301">
        <v>9.87999E-3</v>
      </c>
      <c r="S30" s="301"/>
      <c r="T30" s="301"/>
      <c r="U30" s="1807">
        <v>0.85299999999999998</v>
      </c>
    </row>
    <row r="31" spans="1:21" s="1808" customFormat="1" ht="11.25" customHeight="1">
      <c r="A31" s="1805"/>
      <c r="B31" s="1176">
        <v>6</v>
      </c>
      <c r="C31" s="1742" t="s">
        <v>2004</v>
      </c>
      <c r="D31" s="1732">
        <v>23.17135536</v>
      </c>
      <c r="E31" s="1732"/>
      <c r="F31" s="1733"/>
      <c r="G31" s="1732">
        <v>1.5816545800000001</v>
      </c>
      <c r="H31" s="1732"/>
      <c r="I31" s="1733"/>
      <c r="J31" s="1732">
        <v>2.9489680000000001E-2</v>
      </c>
      <c r="K31" s="1732">
        <v>2.3836060000000003E-2</v>
      </c>
      <c r="L31" s="1732"/>
      <c r="M31" s="1733"/>
      <c r="N31" s="1806"/>
      <c r="O31" s="1806"/>
      <c r="P31" s="1806"/>
      <c r="Q31" s="301">
        <v>21.991517050000002</v>
      </c>
      <c r="R31" s="301"/>
      <c r="S31" s="301"/>
      <c r="T31" s="301"/>
      <c r="U31" s="1807">
        <v>2.5870000000000002</v>
      </c>
    </row>
    <row r="32" spans="1:21" s="1808" customFormat="1" ht="11.25" customHeight="1">
      <c r="A32" s="1805"/>
      <c r="B32" s="1176">
        <v>7</v>
      </c>
      <c r="C32" s="1742" t="s">
        <v>2005</v>
      </c>
      <c r="D32" s="1732">
        <v>589.43113448999998</v>
      </c>
      <c r="E32" s="1732"/>
      <c r="F32" s="1733"/>
      <c r="G32" s="1732">
        <v>129.27156545</v>
      </c>
      <c r="H32" s="1732">
        <v>10.896257369999999</v>
      </c>
      <c r="I32" s="1733"/>
      <c r="J32" s="1732">
        <v>6.6940947199999998</v>
      </c>
      <c r="K32" s="1732">
        <v>2.8027604799999999</v>
      </c>
      <c r="L32" s="1732">
        <v>3.0332259700000002</v>
      </c>
      <c r="M32" s="1733"/>
      <c r="N32" s="1806"/>
      <c r="O32" s="1806"/>
      <c r="P32" s="1806"/>
      <c r="Q32" s="301">
        <v>443.48243244000003</v>
      </c>
      <c r="R32" s="301">
        <v>127.0621029</v>
      </c>
      <c r="S32" s="301">
        <v>14.65262866</v>
      </c>
      <c r="T32" s="301">
        <v>4.1933754800000003</v>
      </c>
      <c r="U32" s="1807">
        <v>3.8540000000000001</v>
      </c>
    </row>
    <row r="33" spans="1:25" s="1808" customFormat="1" ht="11.25" customHeight="1">
      <c r="A33" s="1805"/>
      <c r="B33" s="1176">
        <v>8</v>
      </c>
      <c r="C33" s="1742" t="s">
        <v>2006</v>
      </c>
      <c r="D33" s="1732">
        <v>10901.336469799999</v>
      </c>
      <c r="E33" s="1732"/>
      <c r="F33" s="1733"/>
      <c r="G33" s="1732">
        <v>396.81064487000003</v>
      </c>
      <c r="H33" s="1732">
        <v>3284.5729474999998</v>
      </c>
      <c r="I33" s="1733"/>
      <c r="J33" s="1732">
        <v>259.61672225000001</v>
      </c>
      <c r="K33" s="1732">
        <v>0.77261415</v>
      </c>
      <c r="L33" s="1732">
        <v>257.33485922</v>
      </c>
      <c r="M33" s="1733"/>
      <c r="N33" s="1806"/>
      <c r="O33" s="1806"/>
      <c r="P33" s="1806"/>
      <c r="Q33" s="301">
        <v>10766.133868209999</v>
      </c>
      <c r="R33" s="301">
        <v>18.642708350000003</v>
      </c>
      <c r="S33" s="301">
        <v>1.9705838999999998</v>
      </c>
      <c r="T33" s="301">
        <v>22.132000000000001</v>
      </c>
      <c r="U33" s="1807">
        <v>1.448</v>
      </c>
    </row>
    <row r="34" spans="1:25" ht="11.25" customHeight="1">
      <c r="A34" s="7"/>
      <c r="B34" s="19">
        <v>9</v>
      </c>
      <c r="C34" s="473" t="s">
        <v>2007</v>
      </c>
      <c r="D34" s="1731">
        <v>66940.893565987906</v>
      </c>
      <c r="E34" s="1731">
        <v>13.65569861</v>
      </c>
      <c r="F34" s="10"/>
      <c r="G34" s="1731">
        <v>5744.3119918699995</v>
      </c>
      <c r="H34" s="1731">
        <v>427.82476873000002</v>
      </c>
      <c r="I34" s="10"/>
      <c r="J34" s="1731">
        <v>250.83720183000003</v>
      </c>
      <c r="K34" s="1731">
        <v>36.811182979999998</v>
      </c>
      <c r="L34" s="1731">
        <v>176.20760927000001</v>
      </c>
      <c r="M34" s="10"/>
      <c r="N34" s="1769"/>
      <c r="O34" s="1769"/>
      <c r="P34" s="1769"/>
      <c r="Q34" s="17">
        <v>63882.632586705891</v>
      </c>
      <c r="R34" s="17">
        <v>2313.3669940999998</v>
      </c>
      <c r="S34" s="17">
        <v>421.42802373199999</v>
      </c>
      <c r="T34" s="17">
        <v>46.304605350000003</v>
      </c>
      <c r="U34" s="1750">
        <v>1.653</v>
      </c>
    </row>
    <row r="35" spans="1:25" s="1808" customFormat="1" ht="11.25" customHeight="1">
      <c r="A35" s="1805"/>
      <c r="B35" s="1176">
        <v>10</v>
      </c>
      <c r="C35" s="1742" t="s">
        <v>2008</v>
      </c>
      <c r="D35" s="1809">
        <v>19414.10372992</v>
      </c>
      <c r="E35" s="1809"/>
      <c r="F35" s="1810"/>
      <c r="G35" s="1809">
        <v>1042.5211952499999</v>
      </c>
      <c r="H35" s="1809">
        <v>76.01057204</v>
      </c>
      <c r="I35" s="1810"/>
      <c r="J35" s="1809">
        <v>24.32700552</v>
      </c>
      <c r="K35" s="1809">
        <v>6.15133507</v>
      </c>
      <c r="L35" s="1809">
        <v>10.9328036</v>
      </c>
      <c r="M35" s="1810"/>
      <c r="N35" s="1806"/>
      <c r="O35" s="1806"/>
      <c r="P35" s="1806"/>
      <c r="Q35" s="301">
        <v>18810.210087790001</v>
      </c>
      <c r="R35" s="301">
        <v>518.40179622000005</v>
      </c>
      <c r="S35" s="301">
        <v>71.207061040000013</v>
      </c>
      <c r="T35" s="301">
        <v>5.1204985399999998</v>
      </c>
      <c r="U35" s="1807">
        <v>0.91800000000000004</v>
      </c>
    </row>
    <row r="36" spans="1:25" s="1808" customFormat="1" ht="11.25" customHeight="1">
      <c r="A36" s="1805"/>
      <c r="B36" s="1176">
        <v>11</v>
      </c>
      <c r="C36" s="1742" t="s">
        <v>2009</v>
      </c>
      <c r="D36" s="1809">
        <v>999.69979419000003</v>
      </c>
      <c r="E36" s="1809"/>
      <c r="F36" s="1810"/>
      <c r="G36" s="1809">
        <v>44.761787490000003</v>
      </c>
      <c r="H36" s="1809">
        <v>0.94698647000000002</v>
      </c>
      <c r="I36" s="1810"/>
      <c r="J36" s="1809">
        <v>2.24052768</v>
      </c>
      <c r="K36" s="1809">
        <v>1.7098578799999999</v>
      </c>
      <c r="L36" s="1809">
        <v>8.3072699999999999E-2</v>
      </c>
      <c r="M36" s="1810"/>
      <c r="N36" s="1806"/>
      <c r="O36" s="1806"/>
      <c r="P36" s="1806"/>
      <c r="Q36" s="301">
        <v>958.11925007000002</v>
      </c>
      <c r="R36" s="301">
        <v>36.453193829999996</v>
      </c>
      <c r="S36" s="301">
        <v>2.6947072900000002</v>
      </c>
      <c r="T36" s="301"/>
      <c r="U36" s="1807">
        <v>0.69899999999999995</v>
      </c>
    </row>
    <row r="37" spans="1:25" s="1808" customFormat="1" ht="11.25" customHeight="1">
      <c r="A37" s="1805"/>
      <c r="B37" s="1176">
        <v>12</v>
      </c>
      <c r="C37" s="1742" t="s">
        <v>2010</v>
      </c>
      <c r="D37" s="1809">
        <v>1.56948354</v>
      </c>
      <c r="E37" s="1809">
        <v>1.56948354</v>
      </c>
      <c r="F37" s="1810"/>
      <c r="G37" s="1809">
        <v>0.77914418000000008</v>
      </c>
      <c r="H37" s="1809"/>
      <c r="I37" s="1810"/>
      <c r="J37" s="1809">
        <v>6.7440900000000003E-3</v>
      </c>
      <c r="K37" s="1809">
        <v>5.9208100000000003E-3</v>
      </c>
      <c r="L37" s="1809"/>
      <c r="M37" s="1810"/>
      <c r="N37" s="1806"/>
      <c r="O37" s="1806"/>
      <c r="P37" s="1806"/>
      <c r="Q37" s="301">
        <v>1.1402090600000001</v>
      </c>
      <c r="R37" s="301">
        <v>0.42927447999999996</v>
      </c>
      <c r="S37" s="301"/>
      <c r="T37" s="301"/>
      <c r="U37" s="1807">
        <v>3.2109999999999999</v>
      </c>
    </row>
    <row r="38" spans="1:25" s="1808" customFormat="1" ht="11.25" customHeight="1">
      <c r="A38" s="1805"/>
      <c r="B38" s="1176">
        <v>13</v>
      </c>
      <c r="C38" s="1742" t="s">
        <v>2011</v>
      </c>
      <c r="D38" s="1809">
        <v>95.110809189999998</v>
      </c>
      <c r="E38" s="1809"/>
      <c r="F38" s="1810"/>
      <c r="G38" s="1809">
        <v>17.672268300000002</v>
      </c>
      <c r="H38" s="1809">
        <v>0.47738683000000004</v>
      </c>
      <c r="I38" s="1810"/>
      <c r="J38" s="1809">
        <v>0.32159634999999998</v>
      </c>
      <c r="K38" s="1872">
        <v>0.12769383000000001</v>
      </c>
      <c r="L38" s="1809">
        <v>1.661777E-2</v>
      </c>
      <c r="M38" s="1810"/>
      <c r="N38" s="1806"/>
      <c r="O38" s="1806"/>
      <c r="P38" s="1806"/>
      <c r="Q38" s="301">
        <v>70.403738650000008</v>
      </c>
      <c r="R38" s="301">
        <v>17.57293722</v>
      </c>
      <c r="S38" s="301">
        <v>5.5172784500000001</v>
      </c>
      <c r="T38" s="301">
        <v>1.6168548700000001</v>
      </c>
      <c r="U38" s="1807">
        <v>4.4000000000000004</v>
      </c>
    </row>
    <row r="39" spans="1:25" s="1808" customFormat="1" ht="11.25" customHeight="1">
      <c r="A39" s="1805"/>
      <c r="B39" s="1176">
        <v>14</v>
      </c>
      <c r="C39" s="1742" t="s">
        <v>2012</v>
      </c>
      <c r="D39" s="1809">
        <v>218.21744374000002</v>
      </c>
      <c r="E39" s="1809"/>
      <c r="F39" s="1810"/>
      <c r="G39" s="1809">
        <v>10.160897050000001</v>
      </c>
      <c r="H39" s="1809">
        <v>4.4439199999999996E-3</v>
      </c>
      <c r="I39" s="1810"/>
      <c r="J39" s="1809">
        <v>0.88690486999999996</v>
      </c>
      <c r="K39" s="1809">
        <v>0.12561632</v>
      </c>
      <c r="L39" s="1809">
        <v>2.3573800000000001E-3</v>
      </c>
      <c r="M39" s="1810"/>
      <c r="N39" s="1806"/>
      <c r="O39" s="1806"/>
      <c r="P39" s="1806"/>
      <c r="Q39" s="301">
        <v>217.1758332</v>
      </c>
      <c r="R39" s="301">
        <v>0.38418672999999998</v>
      </c>
      <c r="S39" s="301">
        <v>0.65742381000000005</v>
      </c>
      <c r="T39" s="301"/>
      <c r="U39" s="1807">
        <v>0.89400000000000002</v>
      </c>
      <c r="Y39" s="1873"/>
    </row>
    <row r="40" spans="1:25" s="1808" customFormat="1" ht="11.25" customHeight="1">
      <c r="A40" s="1805"/>
      <c r="B40" s="1176">
        <v>15</v>
      </c>
      <c r="C40" s="1742" t="s">
        <v>2013</v>
      </c>
      <c r="D40" s="1809">
        <v>6.4565030700000001</v>
      </c>
      <c r="E40" s="1809"/>
      <c r="F40" s="1810"/>
      <c r="G40" s="1809">
        <v>0.23283324999999999</v>
      </c>
      <c r="H40" s="1809"/>
      <c r="I40" s="1810"/>
      <c r="J40" s="1809">
        <v>6.4645900000000001E-3</v>
      </c>
      <c r="K40" s="1809">
        <v>2.7431500000000002E-3</v>
      </c>
      <c r="L40" s="1809"/>
      <c r="M40" s="1810"/>
      <c r="N40" s="1806"/>
      <c r="O40" s="1806"/>
      <c r="P40" s="1806"/>
      <c r="Q40" s="301">
        <v>2.2461828800000001</v>
      </c>
      <c r="R40" s="301">
        <v>0.25010776000000001</v>
      </c>
      <c r="S40" s="301">
        <v>1.76985094</v>
      </c>
      <c r="T40" s="301">
        <v>2.1903614900000004</v>
      </c>
      <c r="U40" s="1807">
        <v>13.6</v>
      </c>
      <c r="Y40" s="1873"/>
    </row>
    <row r="41" spans="1:25" s="1808" customFormat="1" ht="22.5" customHeight="1">
      <c r="A41" s="1805"/>
      <c r="B41" s="1811">
        <v>16</v>
      </c>
      <c r="C41" s="1743" t="s">
        <v>2014</v>
      </c>
      <c r="D41" s="1809">
        <v>2147.5059477700001</v>
      </c>
      <c r="E41" s="1809"/>
      <c r="F41" s="1810"/>
      <c r="G41" s="1809">
        <v>804.15471196999999</v>
      </c>
      <c r="H41" s="1809">
        <v>55.91911872</v>
      </c>
      <c r="I41" s="1810"/>
      <c r="J41" s="1809">
        <v>19.243054090000001</v>
      </c>
      <c r="K41" s="1809">
        <v>2.4604123199999997</v>
      </c>
      <c r="L41" s="1809">
        <v>13.93180937</v>
      </c>
      <c r="M41" s="1810"/>
      <c r="N41" s="1806"/>
      <c r="O41" s="1806"/>
      <c r="P41" s="1806"/>
      <c r="Q41" s="301">
        <v>1838.7620833199999</v>
      </c>
      <c r="R41" s="301">
        <v>221.19165469000001</v>
      </c>
      <c r="S41" s="301">
        <v>86.754275150000012</v>
      </c>
      <c r="T41" s="301"/>
      <c r="U41" s="1807">
        <v>2.2200000000000002</v>
      </c>
      <c r="Y41" s="1873"/>
    </row>
    <row r="42" spans="1:25" s="1808" customFormat="1" ht="11.25" customHeight="1">
      <c r="A42" s="1805"/>
      <c r="B42" s="1176">
        <v>17</v>
      </c>
      <c r="C42" s="1742" t="s">
        <v>2015</v>
      </c>
      <c r="D42" s="1809">
        <v>4939.3319630600008</v>
      </c>
      <c r="E42" s="1734"/>
      <c r="F42" s="1735"/>
      <c r="G42" s="1734">
        <v>172.98210227000001</v>
      </c>
      <c r="H42" s="1734">
        <v>11.45622696</v>
      </c>
      <c r="I42" s="1735"/>
      <c r="J42" s="1734">
        <v>6.6262141400000001</v>
      </c>
      <c r="K42" s="1734">
        <v>0.38210296000000005</v>
      </c>
      <c r="L42" s="1734">
        <v>3.9102756000000003</v>
      </c>
      <c r="M42" s="1735"/>
      <c r="N42" s="1806"/>
      <c r="O42" s="1806"/>
      <c r="P42" s="1806"/>
      <c r="Q42" s="301">
        <v>4467.9642247000002</v>
      </c>
      <c r="R42" s="301">
        <v>465.35710137000001</v>
      </c>
      <c r="S42" s="301"/>
      <c r="T42" s="301"/>
      <c r="U42" s="1807">
        <v>1.7230000000000001</v>
      </c>
      <c r="Y42" s="1873"/>
    </row>
    <row r="43" spans="1:25" s="1808" customFormat="1" ht="11.25" customHeight="1">
      <c r="A43" s="1805"/>
      <c r="B43" s="1176">
        <v>18</v>
      </c>
      <c r="C43" s="1742" t="s">
        <v>2016</v>
      </c>
      <c r="D43" s="1734">
        <v>462.14899666000002</v>
      </c>
      <c r="E43" s="1734"/>
      <c r="F43" s="1735"/>
      <c r="G43" s="1734">
        <v>41.799871630000005</v>
      </c>
      <c r="H43" s="1734">
        <v>9.2306443500000004</v>
      </c>
      <c r="I43" s="1735"/>
      <c r="J43" s="1734">
        <v>4.4699181799999996</v>
      </c>
      <c r="K43" s="1734">
        <v>0.37884122999999997</v>
      </c>
      <c r="L43" s="1734">
        <v>3.95163785</v>
      </c>
      <c r="M43" s="1735"/>
      <c r="N43" s="1806"/>
      <c r="O43" s="1806"/>
      <c r="P43" s="1806"/>
      <c r="Q43" s="301">
        <v>410.54778648000001</v>
      </c>
      <c r="R43" s="301">
        <v>46.30865112</v>
      </c>
      <c r="S43" s="301">
        <v>5.2561665</v>
      </c>
      <c r="T43" s="301"/>
      <c r="U43" s="1807">
        <v>2.3340000000000001</v>
      </c>
      <c r="Y43" s="1873"/>
    </row>
    <row r="44" spans="1:25" s="1808" customFormat="1" ht="11.25" customHeight="1">
      <c r="A44" s="1805"/>
      <c r="B44" s="1176">
        <v>19</v>
      </c>
      <c r="C44" s="1742" t="s">
        <v>2017</v>
      </c>
      <c r="D44" s="1734">
        <v>12.08621507</v>
      </c>
      <c r="E44" s="1734">
        <v>12.08621507</v>
      </c>
      <c r="F44" s="1735"/>
      <c r="G44" s="1734">
        <v>1.2212838400000001</v>
      </c>
      <c r="H44" s="1734"/>
      <c r="I44" s="1735"/>
      <c r="J44" s="1734">
        <v>9.0335799999999994E-3</v>
      </c>
      <c r="K44" s="1734">
        <v>7.6105399999999998E-3</v>
      </c>
      <c r="L44" s="1734"/>
      <c r="M44" s="1735"/>
      <c r="N44" s="1806"/>
      <c r="O44" s="1806"/>
      <c r="P44" s="1806"/>
      <c r="Q44" s="301">
        <v>12.08621507</v>
      </c>
      <c r="R44" s="301"/>
      <c r="S44" s="301"/>
      <c r="T44" s="301"/>
      <c r="U44" s="1807">
        <v>1.9690000000000001</v>
      </c>
      <c r="Y44" s="1873"/>
    </row>
    <row r="45" spans="1:25" s="1808" customFormat="1" ht="11.25" customHeight="1">
      <c r="A45" s="1805"/>
      <c r="B45" s="1176">
        <v>20</v>
      </c>
      <c r="C45" s="1742" t="s">
        <v>2018</v>
      </c>
      <c r="D45" s="1734">
        <v>2813.15258447</v>
      </c>
      <c r="E45" s="1734"/>
      <c r="F45" s="1735"/>
      <c r="G45" s="1734">
        <v>781.44267389999993</v>
      </c>
      <c r="H45" s="1734">
        <v>20.469296620000001</v>
      </c>
      <c r="I45" s="1735"/>
      <c r="J45" s="1734">
        <v>11.084187869999999</v>
      </c>
      <c r="K45" s="1734">
        <v>3.61161062</v>
      </c>
      <c r="L45" s="1734">
        <v>7.0243585399999997</v>
      </c>
      <c r="M45" s="1735"/>
      <c r="N45" s="1806"/>
      <c r="O45" s="1806"/>
      <c r="P45" s="1806"/>
      <c r="Q45" s="301">
        <v>2800.53421265</v>
      </c>
      <c r="R45" s="301">
        <v>5.0674222800000006</v>
      </c>
      <c r="S45" s="301">
        <v>2.55047786</v>
      </c>
      <c r="T45" s="301">
        <v>4.1974657199999994</v>
      </c>
      <c r="U45" s="1807">
        <v>1.617</v>
      </c>
    </row>
    <row r="46" spans="1:25" s="1808" customFormat="1" ht="11.25" customHeight="1">
      <c r="A46" s="1805"/>
      <c r="B46" s="1176">
        <v>21</v>
      </c>
      <c r="C46" s="1742" t="s">
        <v>2019</v>
      </c>
      <c r="D46" s="1734">
        <v>7917.4017512399996</v>
      </c>
      <c r="E46" s="1734"/>
      <c r="F46" s="1735"/>
      <c r="G46" s="1734">
        <v>431.61857794000002</v>
      </c>
      <c r="H46" s="1734">
        <v>11.878556489999999</v>
      </c>
      <c r="I46" s="1735"/>
      <c r="J46" s="1734">
        <v>16.639683099999999</v>
      </c>
      <c r="K46" s="1734">
        <v>2.2446275400000002</v>
      </c>
      <c r="L46" s="1734">
        <v>11.703323749999999</v>
      </c>
      <c r="M46" s="1735"/>
      <c r="N46" s="1806"/>
      <c r="O46" s="1806"/>
      <c r="P46" s="1806"/>
      <c r="Q46" s="301">
        <v>7690.4583391699998</v>
      </c>
      <c r="R46" s="301">
        <v>2.29049689</v>
      </c>
      <c r="S46" s="301">
        <v>19.718156409999999</v>
      </c>
      <c r="T46" s="301"/>
      <c r="U46" s="1807">
        <v>2.3519999999999999</v>
      </c>
    </row>
    <row r="47" spans="1:25" s="1808" customFormat="1" ht="11.25" customHeight="1">
      <c r="A47" s="1805"/>
      <c r="B47" s="1176">
        <v>22</v>
      </c>
      <c r="C47" s="1742" t="s">
        <v>2020</v>
      </c>
      <c r="D47" s="1734">
        <v>1259.51491057</v>
      </c>
      <c r="E47" s="1734"/>
      <c r="F47" s="1735"/>
      <c r="G47" s="1734">
        <v>57.94222173</v>
      </c>
      <c r="H47" s="1734">
        <v>13.62171985</v>
      </c>
      <c r="I47" s="1735"/>
      <c r="J47" s="1734">
        <v>7.3388054400000007</v>
      </c>
      <c r="K47" s="1734">
        <v>0.57694482999999996</v>
      </c>
      <c r="L47" s="1734">
        <v>5.1345450399999999</v>
      </c>
      <c r="M47" s="1735"/>
      <c r="N47" s="1806"/>
      <c r="O47" s="1806"/>
      <c r="P47" s="1806"/>
      <c r="Q47" s="301">
        <v>1233.07818464</v>
      </c>
      <c r="R47" s="301">
        <v>26.207324170000003</v>
      </c>
      <c r="S47" s="301"/>
      <c r="T47" s="301"/>
      <c r="U47" s="1807">
        <v>1.212</v>
      </c>
    </row>
    <row r="48" spans="1:25" s="1808" customFormat="1" ht="11.25" customHeight="1">
      <c r="A48" s="1805"/>
      <c r="B48" s="1176">
        <v>23</v>
      </c>
      <c r="C48" s="1742" t="s">
        <v>2021</v>
      </c>
      <c r="D48" s="1734">
        <v>764.73135444000002</v>
      </c>
      <c r="E48" s="1734"/>
      <c r="F48" s="1735"/>
      <c r="G48" s="1734">
        <v>83.718510170000002</v>
      </c>
      <c r="H48" s="1734">
        <v>94.018061099999997</v>
      </c>
      <c r="I48" s="1735"/>
      <c r="J48" s="1734">
        <v>53.37304039</v>
      </c>
      <c r="K48" s="1734">
        <v>1.1529072199999999</v>
      </c>
      <c r="L48" s="1734">
        <v>51.395794189999997</v>
      </c>
      <c r="M48" s="1735"/>
      <c r="N48" s="1806"/>
      <c r="O48" s="1806"/>
      <c r="P48" s="1806"/>
      <c r="Q48" s="301">
        <v>571.16226062999999</v>
      </c>
      <c r="R48" s="301">
        <v>160.85978426</v>
      </c>
      <c r="S48" s="301">
        <v>32.654214930000002</v>
      </c>
      <c r="T48" s="301"/>
      <c r="U48" s="1807">
        <v>3.8090000000000002</v>
      </c>
    </row>
    <row r="49" spans="1:21" s="1808" customFormat="1" ht="11.25" customHeight="1">
      <c r="A49" s="1805"/>
      <c r="B49" s="1176">
        <v>24</v>
      </c>
      <c r="C49" s="1742" t="s">
        <v>2022</v>
      </c>
      <c r="D49" s="1734">
        <v>1052.17048957</v>
      </c>
      <c r="E49" s="1734"/>
      <c r="F49" s="1735"/>
      <c r="G49" s="1734">
        <v>22.027251379999999</v>
      </c>
      <c r="H49" s="1734">
        <v>2.0172128300000001</v>
      </c>
      <c r="I49" s="1735"/>
      <c r="J49" s="1734">
        <v>1.4535286000000001</v>
      </c>
      <c r="K49" s="1734">
        <v>0.64207811000000004</v>
      </c>
      <c r="L49" s="1734">
        <v>0.14201589000000001</v>
      </c>
      <c r="M49" s="1735"/>
      <c r="N49" s="1806"/>
      <c r="O49" s="1806"/>
      <c r="P49" s="1806"/>
      <c r="Q49" s="301">
        <v>929.70378500000004</v>
      </c>
      <c r="R49" s="301">
        <v>120.50863335</v>
      </c>
      <c r="S49" s="301"/>
      <c r="T49" s="301"/>
      <c r="U49" s="1807">
        <v>1.839</v>
      </c>
    </row>
    <row r="50" spans="1:21" s="1808" customFormat="1" ht="11.25" customHeight="1">
      <c r="A50" s="1805"/>
      <c r="B50" s="1176">
        <v>25</v>
      </c>
      <c r="C50" s="1742" t="s">
        <v>2023</v>
      </c>
      <c r="D50" s="1734">
        <v>3094.7190826000001</v>
      </c>
      <c r="E50" s="1734"/>
      <c r="F50" s="1735"/>
      <c r="G50" s="1734">
        <v>398.01461638999996</v>
      </c>
      <c r="H50" s="1734">
        <v>18.66216537</v>
      </c>
      <c r="I50" s="1735"/>
      <c r="J50" s="1734">
        <v>12.66212309</v>
      </c>
      <c r="K50" s="1734">
        <v>4.6424458399999997</v>
      </c>
      <c r="L50" s="1734">
        <v>3.7511382799999997</v>
      </c>
      <c r="M50" s="1735"/>
      <c r="N50" s="1806"/>
      <c r="O50" s="1806"/>
      <c r="P50" s="1806"/>
      <c r="Q50" s="301">
        <v>2837.45735715</v>
      </c>
      <c r="R50" s="301">
        <v>169.85416646000002</v>
      </c>
      <c r="S50" s="301">
        <v>74.380354209999993</v>
      </c>
      <c r="T50" s="301">
        <v>10.380537260000001</v>
      </c>
      <c r="U50" s="1807">
        <v>2.532</v>
      </c>
    </row>
    <row r="51" spans="1:21" s="1808" customFormat="1" ht="11.25" customHeight="1">
      <c r="A51" s="1805"/>
      <c r="B51" s="1176">
        <v>26</v>
      </c>
      <c r="C51" s="1742" t="s">
        <v>2024</v>
      </c>
      <c r="D51" s="1734">
        <v>2221.2321227500001</v>
      </c>
      <c r="E51" s="1734"/>
      <c r="F51" s="1735"/>
      <c r="G51" s="1734">
        <v>309.49688967999998</v>
      </c>
      <c r="H51" s="1734">
        <v>0.14399426999999998</v>
      </c>
      <c r="I51" s="1735"/>
      <c r="J51" s="1734">
        <v>2.2540036699999999</v>
      </c>
      <c r="K51" s="1734">
        <v>1.00858921</v>
      </c>
      <c r="L51" s="1734">
        <v>8.3100999999999997E-4</v>
      </c>
      <c r="M51" s="1735"/>
      <c r="N51" s="1806"/>
      <c r="O51" s="1806"/>
      <c r="P51" s="1806"/>
      <c r="Q51" s="301">
        <v>2182.6392000599999</v>
      </c>
      <c r="R51" s="301">
        <v>38.122537510000001</v>
      </c>
      <c r="S51" s="301"/>
      <c r="T51" s="301"/>
      <c r="U51" s="1807">
        <v>1.214</v>
      </c>
    </row>
    <row r="52" spans="1:21" s="1808" customFormat="1" ht="11.25" customHeight="1">
      <c r="A52" s="1805"/>
      <c r="B52" s="1176">
        <v>27</v>
      </c>
      <c r="C52" s="1742" t="s">
        <v>2025</v>
      </c>
      <c r="D52" s="1734">
        <v>1258.884953</v>
      </c>
      <c r="E52" s="1734"/>
      <c r="F52" s="1735"/>
      <c r="G52" s="1734">
        <v>14.806546409999999</v>
      </c>
      <c r="H52" s="1734">
        <v>0.7750369399999999</v>
      </c>
      <c r="I52" s="1735"/>
      <c r="J52" s="1734">
        <v>1.93479516</v>
      </c>
      <c r="K52" s="1734">
        <v>0.20636851000000001</v>
      </c>
      <c r="L52" s="1734">
        <v>0.18804593999999999</v>
      </c>
      <c r="M52" s="1735"/>
      <c r="N52" s="1806"/>
      <c r="O52" s="1806"/>
      <c r="P52" s="1806"/>
      <c r="Q52" s="301">
        <v>1218.7922289200001</v>
      </c>
      <c r="R52" s="301">
        <v>33.284567580000001</v>
      </c>
      <c r="S52" s="301">
        <v>1.68392936</v>
      </c>
      <c r="T52" s="301"/>
      <c r="U52" s="1807">
        <v>0.85799999999999998</v>
      </c>
    </row>
    <row r="53" spans="1:21" s="1808" customFormat="1" ht="11.25" customHeight="1">
      <c r="A53" s="1805"/>
      <c r="B53" s="1176">
        <v>28</v>
      </c>
      <c r="C53" s="1742" t="s">
        <v>2026</v>
      </c>
      <c r="D53" s="1734">
        <v>3530.3020215900001</v>
      </c>
      <c r="E53" s="1734"/>
      <c r="F53" s="1735"/>
      <c r="G53" s="1734">
        <v>194.28570049000001</v>
      </c>
      <c r="H53" s="1734">
        <v>3.2747319199999998</v>
      </c>
      <c r="I53" s="1735"/>
      <c r="J53" s="1734">
        <v>6.56240164</v>
      </c>
      <c r="K53" s="1734">
        <v>2.7524324</v>
      </c>
      <c r="L53" s="1734">
        <v>1.80582307</v>
      </c>
      <c r="M53" s="1735"/>
      <c r="N53" s="1806"/>
      <c r="O53" s="1806"/>
      <c r="P53" s="1806"/>
      <c r="Q53" s="301">
        <v>3304.95858383</v>
      </c>
      <c r="R53" s="301">
        <v>173.33885067</v>
      </c>
      <c r="S53" s="301">
        <v>45.236571040000001</v>
      </c>
      <c r="T53" s="301"/>
      <c r="U53" s="1807">
        <v>1.25</v>
      </c>
    </row>
    <row r="54" spans="1:21" s="1808" customFormat="1" ht="11.25" customHeight="1">
      <c r="A54" s="1805"/>
      <c r="B54" s="1176">
        <v>29</v>
      </c>
      <c r="C54" s="1742" t="s">
        <v>2027</v>
      </c>
      <c r="D54" s="1734">
        <v>4397.8174181000004</v>
      </c>
      <c r="E54" s="1734"/>
      <c r="F54" s="1735"/>
      <c r="G54" s="1734">
        <v>39.374675750000002</v>
      </c>
      <c r="H54" s="1734">
        <v>4.8984300000000001E-2</v>
      </c>
      <c r="I54" s="1735"/>
      <c r="J54" s="1734">
        <v>2.7347745899999998</v>
      </c>
      <c r="K54" s="1734">
        <v>1.3326759500000001</v>
      </c>
      <c r="L54" s="1734">
        <v>3.4711000000000003E-4</v>
      </c>
      <c r="M54" s="1735"/>
      <c r="N54" s="1806"/>
      <c r="O54" s="1806"/>
      <c r="P54" s="1806"/>
      <c r="Q54" s="301">
        <v>4361.4827515500001</v>
      </c>
      <c r="R54" s="301">
        <v>33.281403009999998</v>
      </c>
      <c r="S54" s="301">
        <v>1.75398828</v>
      </c>
      <c r="T54" s="301"/>
      <c r="U54" s="1807">
        <v>0.39800000000000002</v>
      </c>
    </row>
    <row r="55" spans="1:21" s="1808" customFormat="1" ht="11.25" customHeight="1">
      <c r="A55" s="1805"/>
      <c r="B55" s="1176">
        <v>30</v>
      </c>
      <c r="C55" s="1742" t="s">
        <v>2028</v>
      </c>
      <c r="D55" s="1734">
        <v>733.30054828999994</v>
      </c>
      <c r="E55" s="1734"/>
      <c r="F55" s="1735"/>
      <c r="G55" s="1734">
        <v>374.58273702999998</v>
      </c>
      <c r="H55" s="1734">
        <v>66.038105560000005</v>
      </c>
      <c r="I55" s="1735"/>
      <c r="J55" s="1734">
        <v>54.37570084</v>
      </c>
      <c r="K55" s="1734">
        <v>0.54571932999999995</v>
      </c>
      <c r="L55" s="1734">
        <v>53.313961140000004</v>
      </c>
      <c r="M55" s="1735"/>
      <c r="N55" s="1806"/>
      <c r="O55" s="1806"/>
      <c r="P55" s="1806"/>
      <c r="Q55" s="301">
        <v>646.94725026999993</v>
      </c>
      <c r="R55" s="301">
        <v>59.459123220000002</v>
      </c>
      <c r="S55" s="301">
        <v>25.27193724</v>
      </c>
      <c r="T55" s="301"/>
      <c r="U55" s="1807">
        <v>1.7330000000000001</v>
      </c>
    </row>
    <row r="56" spans="1:21" s="1808" customFormat="1" ht="11.25" customHeight="1">
      <c r="A56" s="1805"/>
      <c r="B56" s="1176">
        <v>31</v>
      </c>
      <c r="C56" s="1742" t="s">
        <v>2029</v>
      </c>
      <c r="D56" s="1734">
        <v>244.14319541430004</v>
      </c>
      <c r="E56" s="1734"/>
      <c r="F56" s="1735"/>
      <c r="G56" s="1734">
        <v>69.48764181</v>
      </c>
      <c r="H56" s="1734">
        <v>2.82881654</v>
      </c>
      <c r="I56" s="1735"/>
      <c r="J56" s="1734">
        <v>1.7536293500000002</v>
      </c>
      <c r="K56" s="1734">
        <v>1.04246292</v>
      </c>
      <c r="L56" s="1734">
        <v>0.12233260999999999</v>
      </c>
      <c r="M56" s="1735"/>
      <c r="N56" s="1806"/>
      <c r="O56" s="1806"/>
      <c r="P56" s="1806"/>
      <c r="Q56" s="301">
        <v>215.41471950230002</v>
      </c>
      <c r="R56" s="301">
        <v>26.702754819999999</v>
      </c>
      <c r="S56" s="301">
        <v>1.995461052</v>
      </c>
      <c r="T56" s="301"/>
      <c r="U56" s="1807">
        <v>2.2330000000000001</v>
      </c>
    </row>
    <row r="57" spans="1:21" s="1808" customFormat="1" ht="11.25" customHeight="1">
      <c r="A57" s="1805"/>
      <c r="B57" s="1176">
        <v>32</v>
      </c>
      <c r="C57" s="1742" t="s">
        <v>2030</v>
      </c>
      <c r="D57" s="1734">
        <v>7127.9068455535989</v>
      </c>
      <c r="E57" s="1734"/>
      <c r="F57" s="1735"/>
      <c r="G57" s="1734">
        <v>612.67417442999999</v>
      </c>
      <c r="H57" s="1734">
        <v>6.8718760300000001</v>
      </c>
      <c r="I57" s="1735"/>
      <c r="J57" s="1734">
        <v>5.8270595800000002</v>
      </c>
      <c r="K57" s="1734">
        <v>1.9238798500000001</v>
      </c>
      <c r="L57" s="1734">
        <v>2.1314398900000002</v>
      </c>
      <c r="M57" s="1735"/>
      <c r="N57" s="1806"/>
      <c r="O57" s="1806"/>
      <c r="P57" s="1806"/>
      <c r="Q57" s="301">
        <v>7081.1359606835995</v>
      </c>
      <c r="R57" s="301">
        <v>11.408976689999999</v>
      </c>
      <c r="S57" s="301">
        <v>8.0932344199999999</v>
      </c>
      <c r="T57" s="301">
        <v>1.9444826100000001</v>
      </c>
      <c r="U57" s="1807">
        <v>2.9649999999999999</v>
      </c>
    </row>
    <row r="58" spans="1:21" s="1808" customFormat="1" ht="11.25" customHeight="1">
      <c r="A58" s="1805"/>
      <c r="B58" s="1176">
        <v>33</v>
      </c>
      <c r="C58" s="1742" t="s">
        <v>2031</v>
      </c>
      <c r="D58" s="1734">
        <v>2229.3854021900001</v>
      </c>
      <c r="E58" s="1734"/>
      <c r="F58" s="1735"/>
      <c r="G58" s="1734">
        <v>218.55367953000001</v>
      </c>
      <c r="H58" s="1734">
        <v>33.130831620000002</v>
      </c>
      <c r="I58" s="1735"/>
      <c r="J58" s="1734">
        <v>14.70600542</v>
      </c>
      <c r="K58" s="1734">
        <v>3.7763065400000002</v>
      </c>
      <c r="L58" s="1734">
        <v>6.6650785399999997</v>
      </c>
      <c r="M58" s="1735"/>
      <c r="N58" s="1806"/>
      <c r="O58" s="1806"/>
      <c r="P58" s="1806"/>
      <c r="Q58" s="301">
        <v>2020.21214143</v>
      </c>
      <c r="R58" s="301">
        <v>146.63204977000001</v>
      </c>
      <c r="S58" s="301">
        <v>34.232935750000003</v>
      </c>
      <c r="T58" s="301">
        <v>20.854404859999999</v>
      </c>
      <c r="U58" s="1807">
        <v>3.036</v>
      </c>
    </row>
    <row r="59" spans="1:21" ht="11.25" customHeight="1">
      <c r="A59" s="7"/>
      <c r="B59" s="19">
        <v>34</v>
      </c>
      <c r="C59" s="473" t="s">
        <v>2032</v>
      </c>
      <c r="D59" s="1845">
        <v>57750.556741</v>
      </c>
      <c r="E59" s="1731">
        <v>1301.7975774400002</v>
      </c>
      <c r="F59" s="10"/>
      <c r="G59" s="1731">
        <v>4911.1910323000002</v>
      </c>
      <c r="H59" s="1731">
        <v>1425.0746589</v>
      </c>
      <c r="I59" s="10"/>
      <c r="J59" s="1731">
        <v>807.37822373000006</v>
      </c>
      <c r="K59" s="1731">
        <v>17.362034609999998</v>
      </c>
      <c r="L59" s="1731">
        <v>765.95327385000007</v>
      </c>
      <c r="M59" s="10"/>
      <c r="N59" s="1769"/>
      <c r="O59" s="1769"/>
      <c r="P59" s="1769"/>
      <c r="Q59" s="17">
        <v>49511.854376709998</v>
      </c>
      <c r="R59" s="17">
        <v>3469.02169288</v>
      </c>
      <c r="S59" s="17">
        <v>4538.4504789499997</v>
      </c>
      <c r="T59" s="17">
        <v>26.566451000000001</v>
      </c>
      <c r="U59" s="1750">
        <v>2.6440000000000001</v>
      </c>
    </row>
    <row r="60" spans="1:21" s="1808" customFormat="1" ht="11.25" customHeight="1">
      <c r="A60" s="1805"/>
      <c r="B60" s="1176">
        <v>35</v>
      </c>
      <c r="C60" s="1742" t="s">
        <v>2033</v>
      </c>
      <c r="D60" s="1809">
        <v>56095.202153309998</v>
      </c>
      <c r="E60" s="1809">
        <v>1301.2272515100001</v>
      </c>
      <c r="F60" s="1810"/>
      <c r="G60" s="1809">
        <v>4658.2937031700003</v>
      </c>
      <c r="H60" s="1809">
        <v>1425.0746589</v>
      </c>
      <c r="I60" s="1810"/>
      <c r="J60" s="1809">
        <v>803.90278303000002</v>
      </c>
      <c r="K60" s="1809">
        <v>15.242047640000001</v>
      </c>
      <c r="L60" s="1809">
        <v>765.95327385000007</v>
      </c>
      <c r="M60" s="1810"/>
      <c r="N60" s="1806"/>
      <c r="O60" s="1806"/>
      <c r="P60" s="1806"/>
      <c r="Q60" s="301">
        <v>48121.672315879994</v>
      </c>
      <c r="R60" s="301">
        <v>3204.6378891500003</v>
      </c>
      <c r="S60" s="301">
        <v>4538.4504789499997</v>
      </c>
      <c r="T60" s="301">
        <v>26.566451000000001</v>
      </c>
      <c r="U60" s="1807">
        <v>2.6539999999999999</v>
      </c>
    </row>
    <row r="61" spans="1:21" s="1808" customFormat="1" ht="11.25" customHeight="1">
      <c r="A61" s="1805"/>
      <c r="B61" s="1176">
        <v>36</v>
      </c>
      <c r="C61" s="1742" t="s">
        <v>2034</v>
      </c>
      <c r="D61" s="1809">
        <v>39029.269196820002</v>
      </c>
      <c r="E61" s="1734">
        <v>1301.2272515100001</v>
      </c>
      <c r="F61" s="1735"/>
      <c r="G61" s="1734">
        <v>3818.7675986300001</v>
      </c>
      <c r="H61" s="1734">
        <v>1424.9962972400001</v>
      </c>
      <c r="I61" s="1735"/>
      <c r="J61" s="1734">
        <v>797.47861477000004</v>
      </c>
      <c r="K61" s="1734">
        <v>14.12081856</v>
      </c>
      <c r="L61" s="1734">
        <v>765.93852977999995</v>
      </c>
      <c r="M61" s="1735"/>
      <c r="N61" s="1806"/>
      <c r="O61" s="1806"/>
      <c r="P61" s="1806"/>
      <c r="Q61" s="301">
        <v>32112.552291370001</v>
      </c>
      <c r="R61" s="301">
        <v>3202.0486929200001</v>
      </c>
      <c r="S61" s="301">
        <v>3516.6916841799998</v>
      </c>
      <c r="T61" s="301">
        <v>26.566451000000001</v>
      </c>
      <c r="U61" s="1807">
        <v>3.028</v>
      </c>
    </row>
    <row r="62" spans="1:21" s="1808" customFormat="1" ht="11.25" customHeight="1">
      <c r="A62" s="1805"/>
      <c r="B62" s="1176">
        <v>37</v>
      </c>
      <c r="C62" s="1742" t="s">
        <v>2035</v>
      </c>
      <c r="D62" s="1734">
        <v>1.80150571</v>
      </c>
      <c r="E62" s="1734">
        <v>0.57032593000000009</v>
      </c>
      <c r="F62" s="1735"/>
      <c r="G62" s="1734">
        <v>4.450523E-2</v>
      </c>
      <c r="H62" s="1734"/>
      <c r="I62" s="1735"/>
      <c r="J62" s="1734">
        <v>6.9987700000000005E-3</v>
      </c>
      <c r="K62" s="1734">
        <v>1.0169299999999999E-3</v>
      </c>
      <c r="L62" s="1734"/>
      <c r="M62" s="1735"/>
      <c r="N62" s="1806"/>
      <c r="O62" s="1806"/>
      <c r="P62" s="1806"/>
      <c r="Q62" s="301">
        <v>1.7896481200000001</v>
      </c>
      <c r="R62" s="301"/>
      <c r="S62" s="301"/>
      <c r="T62" s="301"/>
      <c r="U62" s="1807">
        <v>1.8260000000000001</v>
      </c>
    </row>
    <row r="63" spans="1:21" s="1808" customFormat="1" ht="11.25" customHeight="1">
      <c r="A63" s="1805"/>
      <c r="B63" s="1176">
        <v>38</v>
      </c>
      <c r="C63" s="1742" t="s">
        <v>2036</v>
      </c>
      <c r="D63" s="1734">
        <v>1653.5530819800001</v>
      </c>
      <c r="E63" s="1734"/>
      <c r="F63" s="1735"/>
      <c r="G63" s="1734">
        <v>252.8528239</v>
      </c>
      <c r="H63" s="1734"/>
      <c r="I63" s="1735"/>
      <c r="J63" s="1734">
        <v>3.46844193</v>
      </c>
      <c r="K63" s="1734">
        <v>2.1189700400000002</v>
      </c>
      <c r="L63" s="1734"/>
      <c r="M63" s="1735"/>
      <c r="N63" s="1806"/>
      <c r="O63" s="1806"/>
      <c r="P63" s="1806"/>
      <c r="Q63" s="301">
        <v>1388.3924127100001</v>
      </c>
      <c r="R63" s="301">
        <v>264.37194613999998</v>
      </c>
      <c r="S63" s="301"/>
      <c r="T63" s="301"/>
      <c r="U63" s="1807">
        <v>2.2869999999999999</v>
      </c>
    </row>
    <row r="64" spans="1:21" ht="11.25" customHeight="1">
      <c r="A64" s="7"/>
      <c r="B64" s="19">
        <v>39</v>
      </c>
      <c r="C64" s="473" t="s">
        <v>2037</v>
      </c>
      <c r="D64" s="1845">
        <v>2802.8172502399998</v>
      </c>
      <c r="E64" s="1731"/>
      <c r="F64" s="10"/>
      <c r="G64" s="1731">
        <v>598.51034407000009</v>
      </c>
      <c r="H64" s="1731">
        <v>189.01546968</v>
      </c>
      <c r="I64" s="10"/>
      <c r="J64" s="1731">
        <v>180.31537012999999</v>
      </c>
      <c r="K64" s="1731">
        <v>7.4100370700000004</v>
      </c>
      <c r="L64" s="1731">
        <v>170.48916138999999</v>
      </c>
      <c r="M64" s="10"/>
      <c r="N64" s="1769"/>
      <c r="O64" s="1769"/>
      <c r="P64" s="1769"/>
      <c r="Q64" s="17">
        <v>2333.6151856300003</v>
      </c>
      <c r="R64" s="17">
        <v>350.38324698000002</v>
      </c>
      <c r="S64" s="17">
        <v>106.34589159000001</v>
      </c>
      <c r="T64" s="17"/>
      <c r="U64" s="1750">
        <v>2.6760000000000002</v>
      </c>
    </row>
    <row r="65" spans="1:21" ht="11.25" customHeight="1">
      <c r="A65" s="7"/>
      <c r="B65" s="19">
        <v>40</v>
      </c>
      <c r="C65" s="473" t="s">
        <v>2038</v>
      </c>
      <c r="D65" s="1731">
        <v>93892.632667851416</v>
      </c>
      <c r="E65" s="1731"/>
      <c r="F65" s="10"/>
      <c r="G65" s="1731">
        <v>11677.496338719999</v>
      </c>
      <c r="H65" s="1731">
        <v>1961.1441407899999</v>
      </c>
      <c r="I65" s="10"/>
      <c r="J65" s="1731">
        <v>718.28180803532746</v>
      </c>
      <c r="K65" s="1731">
        <v>91.554147589999999</v>
      </c>
      <c r="L65" s="1731">
        <v>549.89368444000002</v>
      </c>
      <c r="M65" s="10"/>
      <c r="N65" s="1769"/>
      <c r="O65" s="1769"/>
      <c r="P65" s="1769"/>
      <c r="Q65" s="17">
        <v>88097.632924903708</v>
      </c>
      <c r="R65" s="17">
        <v>2376.3667723799999</v>
      </c>
      <c r="S65" s="17">
        <v>2491.8831280930999</v>
      </c>
      <c r="T65" s="17">
        <v>885.95689616460004</v>
      </c>
      <c r="U65" s="1750">
        <v>1.7789999999999999</v>
      </c>
    </row>
    <row r="66" spans="1:21" s="1808" customFormat="1" ht="11.25" customHeight="1">
      <c r="A66" s="1812"/>
      <c r="B66" s="1176">
        <v>41</v>
      </c>
      <c r="C66" s="1742" t="s">
        <v>2039</v>
      </c>
      <c r="D66" s="1809">
        <v>79754.085416241403</v>
      </c>
      <c r="E66" s="1734"/>
      <c r="F66" s="1735"/>
      <c r="G66" s="1734">
        <v>8708.373072370001</v>
      </c>
      <c r="H66" s="1734">
        <v>1730.43027405</v>
      </c>
      <c r="I66" s="1735"/>
      <c r="J66" s="1734">
        <v>582.02424468532752</v>
      </c>
      <c r="K66" s="1734">
        <v>42.73054123</v>
      </c>
      <c r="L66" s="1734">
        <v>479.99887118999999</v>
      </c>
      <c r="M66" s="1735"/>
      <c r="N66" s="1806"/>
      <c r="O66" s="1806"/>
      <c r="P66" s="1806"/>
      <c r="Q66" s="301">
        <v>76333.245329413694</v>
      </c>
      <c r="R66" s="301">
        <v>619.45590826</v>
      </c>
      <c r="S66" s="301">
        <v>2010.3641764030999</v>
      </c>
      <c r="T66" s="301">
        <v>776.65233206460005</v>
      </c>
      <c r="U66" s="1807">
        <v>1.5249999999999999</v>
      </c>
    </row>
    <row r="67" spans="1:21" s="1808" customFormat="1" ht="11.25" customHeight="1">
      <c r="A67" s="1812"/>
      <c r="B67" s="1176">
        <v>42</v>
      </c>
      <c r="C67" s="1742" t="s">
        <v>2040</v>
      </c>
      <c r="D67" s="1734">
        <v>1325.47383401</v>
      </c>
      <c r="E67" s="1734"/>
      <c r="F67" s="1735"/>
      <c r="G67" s="1734">
        <v>235.93921693999999</v>
      </c>
      <c r="H67" s="1734">
        <v>35.001232510000001</v>
      </c>
      <c r="I67" s="1735"/>
      <c r="J67" s="1734">
        <v>12.11728081</v>
      </c>
      <c r="K67" s="1734">
        <v>2.3015172000000002</v>
      </c>
      <c r="L67" s="1734">
        <v>8.4229655799999996</v>
      </c>
      <c r="M67" s="1735"/>
      <c r="N67" s="1806"/>
      <c r="O67" s="1806"/>
      <c r="P67" s="1806"/>
      <c r="Q67" s="301">
        <v>959.27449089999993</v>
      </c>
      <c r="R67" s="301">
        <v>338.00302850999998</v>
      </c>
      <c r="S67" s="301">
        <v>14.52538925</v>
      </c>
      <c r="T67" s="301">
        <v>13.653642099999999</v>
      </c>
      <c r="U67" s="1807">
        <v>3.63</v>
      </c>
    </row>
    <row r="68" spans="1:21" s="1808" customFormat="1" ht="11.25" customHeight="1">
      <c r="A68" s="1813"/>
      <c r="B68" s="1176">
        <v>43</v>
      </c>
      <c r="C68" s="1742" t="s">
        <v>2041</v>
      </c>
      <c r="D68" s="1734">
        <v>12813.073417600001</v>
      </c>
      <c r="E68" s="1734"/>
      <c r="F68" s="1735"/>
      <c r="G68" s="1734">
        <v>2733.1840494099997</v>
      </c>
      <c r="H68" s="1734">
        <v>195.71263422999999</v>
      </c>
      <c r="I68" s="1735"/>
      <c r="J68" s="1734">
        <v>124.14028254</v>
      </c>
      <c r="K68" s="1734">
        <v>46.522089159999993</v>
      </c>
      <c r="L68" s="1734">
        <v>61.471847670000002</v>
      </c>
      <c r="M68" s="1735"/>
      <c r="N68" s="1806"/>
      <c r="O68" s="1806"/>
      <c r="P68" s="1806"/>
      <c r="Q68" s="301">
        <v>10805.11310459</v>
      </c>
      <c r="R68" s="301">
        <v>1418.9078356099999</v>
      </c>
      <c r="S68" s="301">
        <v>466.99356244000001</v>
      </c>
      <c r="T68" s="301">
        <v>95.650921999999994</v>
      </c>
      <c r="U68" s="1807">
        <v>3.165</v>
      </c>
    </row>
    <row r="69" spans="1:21" ht="11.25" customHeight="1">
      <c r="B69" s="19">
        <v>44</v>
      </c>
      <c r="C69" s="473" t="s">
        <v>2042</v>
      </c>
      <c r="D69" s="1845">
        <v>48764.554229690199</v>
      </c>
      <c r="E69" s="1731">
        <v>1733.70569026</v>
      </c>
      <c r="F69" s="10"/>
      <c r="G69" s="1731">
        <v>13594.3941582319</v>
      </c>
      <c r="H69" s="1731">
        <v>1451.6321930300001</v>
      </c>
      <c r="I69" s="10"/>
      <c r="J69" s="1731">
        <v>542.40485937592928</v>
      </c>
      <c r="K69" s="1731">
        <v>105.2472665559293</v>
      </c>
      <c r="L69" s="1731">
        <v>395.27939557999997</v>
      </c>
      <c r="M69" s="10"/>
      <c r="N69" s="1769"/>
      <c r="O69" s="1769"/>
      <c r="P69" s="1769"/>
      <c r="Q69" s="17">
        <v>45614.304760757193</v>
      </c>
      <c r="R69" s="17">
        <v>1993.22114784</v>
      </c>
      <c r="S69" s="17">
        <v>978.30638548299987</v>
      </c>
      <c r="T69" s="17">
        <v>128.53445550000001</v>
      </c>
      <c r="U69" s="1750">
        <v>1.8819999999999999</v>
      </c>
    </row>
    <row r="70" spans="1:21" ht="11.25" customHeight="1">
      <c r="B70" s="19">
        <v>45</v>
      </c>
      <c r="C70" s="473" t="s">
        <v>2043</v>
      </c>
      <c r="D70" s="1731">
        <v>71956.039711470003</v>
      </c>
      <c r="E70" s="1731">
        <v>44371.008842099996</v>
      </c>
      <c r="F70" s="10"/>
      <c r="G70" s="1731">
        <v>6111.5831637800002</v>
      </c>
      <c r="H70" s="1731">
        <v>3522.7091883499997</v>
      </c>
      <c r="I70" s="10"/>
      <c r="J70" s="1731">
        <v>1526.1490359899999</v>
      </c>
      <c r="K70" s="1731">
        <v>44.831497119999995</v>
      </c>
      <c r="L70" s="1731">
        <v>1437.5065328599999</v>
      </c>
      <c r="M70" s="10"/>
      <c r="N70" s="1769"/>
      <c r="O70" s="1769"/>
      <c r="P70" s="1769"/>
      <c r="Q70" s="17">
        <v>65347.521184199999</v>
      </c>
      <c r="R70" s="17">
        <v>5147.5802556600001</v>
      </c>
      <c r="S70" s="17">
        <v>1002.96479473</v>
      </c>
      <c r="T70" s="17">
        <v>75.897091329999995</v>
      </c>
      <c r="U70" s="1750">
        <v>2.4860000000000002</v>
      </c>
    </row>
    <row r="71" spans="1:21" s="1808" customFormat="1" ht="11.25" customHeight="1">
      <c r="A71" s="419"/>
      <c r="B71" s="1176">
        <v>46</v>
      </c>
      <c r="C71" s="1742" t="s">
        <v>2044</v>
      </c>
      <c r="D71" s="1809">
        <v>10301.61282631</v>
      </c>
      <c r="E71" s="1734"/>
      <c r="F71" s="1735"/>
      <c r="G71" s="1734">
        <v>2533.17253811</v>
      </c>
      <c r="H71" s="1734">
        <v>142.59787084999999</v>
      </c>
      <c r="I71" s="1735"/>
      <c r="J71" s="1734">
        <v>78.707240730000009</v>
      </c>
      <c r="K71" s="1734">
        <v>30.933013469999999</v>
      </c>
      <c r="L71" s="1734">
        <v>33.598973450000003</v>
      </c>
      <c r="M71" s="1735"/>
      <c r="N71" s="1806"/>
      <c r="O71" s="1806"/>
      <c r="P71" s="1806"/>
      <c r="Q71" s="301">
        <v>7374.6051202299996</v>
      </c>
      <c r="R71" s="301">
        <v>2684.1943255799997</v>
      </c>
      <c r="S71" s="301">
        <v>194.65391574</v>
      </c>
      <c r="T71" s="301">
        <v>42.286829359999999</v>
      </c>
      <c r="U71" s="1807">
        <v>4.2270000000000003</v>
      </c>
    </row>
    <row r="72" spans="1:21" s="1808" customFormat="1" ht="11.25" customHeight="1">
      <c r="A72" s="419"/>
      <c r="B72" s="1176">
        <v>47</v>
      </c>
      <c r="C72" s="1742" t="s">
        <v>2045</v>
      </c>
      <c r="D72" s="1734">
        <v>47225.146362169995</v>
      </c>
      <c r="E72" s="1734">
        <v>44371.008842099996</v>
      </c>
      <c r="F72" s="1735"/>
      <c r="G72" s="1734">
        <v>2576.3954683699999</v>
      </c>
      <c r="H72" s="1734">
        <v>3337.53562319</v>
      </c>
      <c r="I72" s="1735"/>
      <c r="J72" s="1734">
        <v>1415.0885985699999</v>
      </c>
      <c r="K72" s="1734">
        <v>3.9042513300000001</v>
      </c>
      <c r="L72" s="1734">
        <v>1389.2456716500001</v>
      </c>
      <c r="M72" s="1735"/>
      <c r="N72" s="1806"/>
      <c r="O72" s="1806"/>
      <c r="P72" s="1806"/>
      <c r="Q72" s="301">
        <v>44211.160457129998</v>
      </c>
      <c r="R72" s="301">
        <v>2085.23249274</v>
      </c>
      <c r="S72" s="301">
        <v>608.39984375999995</v>
      </c>
      <c r="T72" s="301"/>
      <c r="U72" s="1807">
        <v>2.0259999999999998</v>
      </c>
    </row>
    <row r="73" spans="1:21" s="1808" customFormat="1" ht="11.25" customHeight="1">
      <c r="A73" s="419"/>
      <c r="B73" s="1176">
        <v>48</v>
      </c>
      <c r="C73" s="1742" t="s">
        <v>2046</v>
      </c>
      <c r="D73" s="1734">
        <v>724.50424400999998</v>
      </c>
      <c r="E73" s="1734"/>
      <c r="F73" s="1735"/>
      <c r="G73" s="1734">
        <v>628.14620380999997</v>
      </c>
      <c r="H73" s="1734">
        <v>5.8355804600000001</v>
      </c>
      <c r="I73" s="1735"/>
      <c r="J73" s="1734">
        <v>8.0105214599999996</v>
      </c>
      <c r="K73" s="1734">
        <v>1.5136627300000001</v>
      </c>
      <c r="L73" s="1734">
        <v>5.8332520300000006</v>
      </c>
      <c r="M73" s="1735"/>
      <c r="N73" s="1806"/>
      <c r="O73" s="1806"/>
      <c r="P73" s="1806"/>
      <c r="Q73" s="301">
        <v>711.96683829999995</v>
      </c>
      <c r="R73" s="301">
        <v>7.9975367100000003</v>
      </c>
      <c r="S73" s="301"/>
      <c r="T73" s="301">
        <v>4.5398690000000004</v>
      </c>
      <c r="U73" s="1807">
        <v>0.99099999999999999</v>
      </c>
    </row>
    <row r="74" spans="1:21" s="1808" customFormat="1" ht="11.25" customHeight="1">
      <c r="A74" s="419"/>
      <c r="B74" s="1176">
        <v>49</v>
      </c>
      <c r="C74" s="1742" t="s">
        <v>2047</v>
      </c>
      <c r="D74" s="1734">
        <v>13465.76297369</v>
      </c>
      <c r="E74" s="1734"/>
      <c r="F74" s="1735"/>
      <c r="G74" s="1734">
        <v>323.39425752</v>
      </c>
      <c r="H74" s="1734">
        <v>27.821404870000002</v>
      </c>
      <c r="I74" s="1735"/>
      <c r="J74" s="1734">
        <v>18.137253010000002</v>
      </c>
      <c r="K74" s="1734">
        <v>5.1523092500000001</v>
      </c>
      <c r="L74" s="1734">
        <v>6.2920433300000003</v>
      </c>
      <c r="M74" s="1735"/>
      <c r="N74" s="1806"/>
      <c r="O74" s="1806"/>
      <c r="P74" s="1806"/>
      <c r="Q74" s="301">
        <v>12859.71715228</v>
      </c>
      <c r="R74" s="301">
        <v>323.14676306000001</v>
      </c>
      <c r="S74" s="301">
        <v>198.77381234999999</v>
      </c>
      <c r="T74" s="301">
        <v>28.276540969999999</v>
      </c>
      <c r="U74" s="1807">
        <v>2.8239999999999998</v>
      </c>
    </row>
    <row r="75" spans="1:21" s="1808" customFormat="1" ht="11.25" customHeight="1">
      <c r="A75" s="419"/>
      <c r="B75" s="1176">
        <v>50</v>
      </c>
      <c r="C75" s="1742" t="s">
        <v>2048</v>
      </c>
      <c r="D75" s="1734">
        <v>239.01330529000001</v>
      </c>
      <c r="E75" s="1734"/>
      <c r="F75" s="1735"/>
      <c r="G75" s="1734">
        <v>50.474695969999999</v>
      </c>
      <c r="H75" s="1734">
        <v>8.9187089799999999</v>
      </c>
      <c r="I75" s="1735"/>
      <c r="J75" s="1734">
        <v>6.20542222</v>
      </c>
      <c r="K75" s="1734">
        <v>3.3282603399999999</v>
      </c>
      <c r="L75" s="1734">
        <v>2.5365924</v>
      </c>
      <c r="M75" s="1735"/>
      <c r="N75" s="1806"/>
      <c r="O75" s="1806"/>
      <c r="P75" s="1806"/>
      <c r="Q75" s="301">
        <v>190.07161625999998</v>
      </c>
      <c r="R75" s="301">
        <v>47.00913757</v>
      </c>
      <c r="S75" s="301">
        <v>1.1372228799999999</v>
      </c>
      <c r="T75" s="301">
        <v>0.793852</v>
      </c>
      <c r="U75" s="1807">
        <v>3.7839999999999998</v>
      </c>
    </row>
    <row r="76" spans="1:21" s="1465" customFormat="1" ht="11.25" customHeight="1">
      <c r="A76" s="29"/>
      <c r="B76" s="19">
        <v>51</v>
      </c>
      <c r="C76" s="1736" t="s">
        <v>2049</v>
      </c>
      <c r="D76" s="1845">
        <v>10740.449995103399</v>
      </c>
      <c r="E76" s="1731"/>
      <c r="F76" s="1468"/>
      <c r="G76" s="1731">
        <v>984.17913621000002</v>
      </c>
      <c r="H76" s="1731">
        <v>706.22121462999996</v>
      </c>
      <c r="I76" s="10"/>
      <c r="J76" s="1731">
        <v>268.26294968374742</v>
      </c>
      <c r="K76" s="1731">
        <v>26.848854859999999</v>
      </c>
      <c r="L76" s="1731">
        <v>225.67384311000001</v>
      </c>
      <c r="M76" s="1468"/>
      <c r="N76" s="1770"/>
      <c r="O76" s="1770"/>
      <c r="P76" s="1769"/>
      <c r="Q76" s="1127">
        <v>9759.6082809156997</v>
      </c>
      <c r="R76" s="1127">
        <v>225.53761080000001</v>
      </c>
      <c r="S76" s="17">
        <v>704.30716887769995</v>
      </c>
      <c r="T76" s="17">
        <v>44.632610939999999</v>
      </c>
      <c r="U76" s="1750">
        <v>2.6240000000000001</v>
      </c>
    </row>
    <row r="77" spans="1:21" ht="11.25" customHeight="1">
      <c r="A77" s="29"/>
      <c r="B77" s="19">
        <v>52</v>
      </c>
      <c r="C77" s="473" t="s">
        <v>2050</v>
      </c>
      <c r="D77" s="1731">
        <v>281828.15957383666</v>
      </c>
      <c r="E77" s="1731"/>
      <c r="F77" s="10"/>
      <c r="G77" s="1731">
        <v>24304.901025429099</v>
      </c>
      <c r="H77" s="1731">
        <v>4432.2017813788998</v>
      </c>
      <c r="I77" s="10"/>
      <c r="J77" s="1731">
        <v>809.22973986047805</v>
      </c>
      <c r="K77" s="1731">
        <v>78.77256293897419</v>
      </c>
      <c r="L77" s="1731">
        <v>555.18619303000003</v>
      </c>
      <c r="M77" s="10"/>
      <c r="N77" s="1769"/>
      <c r="O77" s="1769"/>
      <c r="P77" s="1769"/>
      <c r="Q77" s="17">
        <v>236488.62331730622</v>
      </c>
      <c r="R77" s="17">
        <v>2528.3477738299998</v>
      </c>
      <c r="S77" s="17">
        <v>13029.015111042199</v>
      </c>
      <c r="T77" s="17">
        <v>29717.2245531683</v>
      </c>
      <c r="U77" s="1750">
        <v>5.4429999999999996</v>
      </c>
    </row>
    <row r="78" spans="1:21" s="1465" customFormat="1" ht="11.25" customHeight="1">
      <c r="A78" s="29"/>
      <c r="B78" s="19">
        <v>53</v>
      </c>
      <c r="C78" s="411" t="s">
        <v>2051</v>
      </c>
      <c r="D78" s="1731">
        <v>841142.44761175732</v>
      </c>
      <c r="E78" s="1737">
        <v>9.4389647464999999</v>
      </c>
      <c r="F78" s="1738"/>
      <c r="G78" s="1737">
        <v>47357.835899359998</v>
      </c>
      <c r="H78" s="1737">
        <v>3484.1324088084998</v>
      </c>
      <c r="I78" s="1739"/>
      <c r="J78" s="1737">
        <v>1279.9138537528343</v>
      </c>
      <c r="K78" s="1737">
        <v>166.24176241999999</v>
      </c>
      <c r="L78" s="1737">
        <v>978.82221748965549</v>
      </c>
      <c r="M78" s="1738"/>
      <c r="N78" s="1740"/>
      <c r="O78" s="1740"/>
      <c r="P78" s="1741"/>
      <c r="Q78" s="1784">
        <v>810946.69574065413</v>
      </c>
      <c r="R78" s="1784">
        <v>14296.836492508497</v>
      </c>
      <c r="S78" s="1784">
        <v>3982.6227093296998</v>
      </c>
      <c r="T78" s="1784">
        <v>2666.2482420449001</v>
      </c>
      <c r="U78" s="1785">
        <v>1.204</v>
      </c>
    </row>
    <row r="79" spans="1:21" s="1465" customFormat="1" ht="11.25" customHeight="1">
      <c r="A79" s="29"/>
      <c r="B79" s="19">
        <v>54</v>
      </c>
      <c r="C79" s="1736" t="s">
        <v>2052</v>
      </c>
      <c r="D79" s="1737">
        <v>16802.321882125801</v>
      </c>
      <c r="E79" s="1731"/>
      <c r="F79" s="1468"/>
      <c r="G79" s="1731"/>
      <c r="H79" s="1731">
        <v>2.3964055310999997</v>
      </c>
      <c r="I79" s="10"/>
      <c r="J79" s="1731">
        <v>0.1836511525925324</v>
      </c>
      <c r="K79" s="1731"/>
      <c r="L79" s="1731">
        <v>0.11430130965549147</v>
      </c>
      <c r="M79" s="1468"/>
      <c r="N79" s="1469"/>
      <c r="O79" s="1469"/>
      <c r="P79" s="1469"/>
      <c r="Q79" s="17">
        <v>16643.706114359302</v>
      </c>
      <c r="R79" s="17">
        <v>118.57810979489761</v>
      </c>
      <c r="S79" s="17">
        <v>40.037657971600005</v>
      </c>
      <c r="T79" s="17"/>
      <c r="U79" s="1750"/>
    </row>
    <row r="80" spans="1:21" s="1465" customFormat="1" ht="11.25" customHeight="1">
      <c r="A80" s="29"/>
      <c r="B80" s="19">
        <v>55</v>
      </c>
      <c r="C80" s="411" t="s">
        <v>2053</v>
      </c>
      <c r="D80" s="1466">
        <v>824340.12572963163</v>
      </c>
      <c r="E80" s="1467">
        <v>9.4389647464999999</v>
      </c>
      <c r="F80" s="1468"/>
      <c r="G80" s="1467">
        <v>47357.835899359998</v>
      </c>
      <c r="H80" s="1467">
        <v>3481.7360032774</v>
      </c>
      <c r="I80" s="10"/>
      <c r="J80" s="1467">
        <v>1279.7302026002419</v>
      </c>
      <c r="K80" s="1467">
        <v>166.24176241999999</v>
      </c>
      <c r="L80" s="1467">
        <v>978.70791617999998</v>
      </c>
      <c r="M80" s="1468"/>
      <c r="N80" s="1469"/>
      <c r="O80" s="1469"/>
      <c r="P80" s="1469"/>
      <c r="Q80" s="17">
        <v>794302.98962629493</v>
      </c>
      <c r="R80" s="17">
        <v>14178.2583827136</v>
      </c>
      <c r="S80" s="17">
        <v>3942.5850513580999</v>
      </c>
      <c r="T80" s="17">
        <v>2666.2482420449001</v>
      </c>
      <c r="U80" s="1750">
        <v>1.204</v>
      </c>
    </row>
    <row r="81" spans="1:21" ht="11.25" customHeight="1">
      <c r="A81" s="29"/>
      <c r="B81" s="1430">
        <v>56</v>
      </c>
      <c r="C81" s="1470" t="s">
        <v>2054</v>
      </c>
      <c r="D81" s="1471">
        <v>1553802.764213247</v>
      </c>
      <c r="E81" s="1472">
        <v>55703.951052296492</v>
      </c>
      <c r="F81" s="1473"/>
      <c r="G81" s="1472">
        <v>118772.39351972099</v>
      </c>
      <c r="H81" s="1472">
        <v>21816.766730897405</v>
      </c>
      <c r="I81" s="1473"/>
      <c r="J81" s="1472">
        <v>6813.4915036083166</v>
      </c>
      <c r="K81" s="1472">
        <v>624.64563674490353</v>
      </c>
      <c r="L81" s="1472">
        <v>5619.8543854496556</v>
      </c>
      <c r="M81" s="1473"/>
      <c r="N81" s="1474"/>
      <c r="O81" s="1474"/>
      <c r="P81" s="1474"/>
      <c r="Q81" s="1749">
        <v>1444004.6323167931</v>
      </c>
      <c r="R81" s="1749">
        <v>35052.811797728493</v>
      </c>
      <c r="S81" s="1749">
        <v>29200.693655417701</v>
      </c>
      <c r="T81" s="1749">
        <v>34944.790598407795</v>
      </c>
      <c r="U81" s="1751">
        <v>2.2389999999999999</v>
      </c>
    </row>
    <row r="82" spans="1:21" ht="6" customHeight="1">
      <c r="A82" s="29"/>
      <c r="B82" s="12"/>
      <c r="D82" s="1475"/>
      <c r="E82" s="1475"/>
      <c r="F82" s="1475"/>
      <c r="G82" s="1475"/>
      <c r="H82" s="1475"/>
      <c r="I82" s="1475"/>
      <c r="J82" s="1475"/>
      <c r="K82" s="1475"/>
      <c r="L82" s="1475"/>
      <c r="M82" s="1475"/>
    </row>
    <row r="83" spans="1:21" ht="11.25" customHeight="1">
      <c r="A83" s="29"/>
      <c r="B83" s="2117" t="s">
        <v>2690</v>
      </c>
      <c r="C83" s="2118"/>
      <c r="D83" s="2118"/>
      <c r="E83" s="2118"/>
      <c r="F83" s="2118"/>
      <c r="G83" s="2118"/>
      <c r="H83" s="2118"/>
      <c r="I83" s="2118"/>
      <c r="J83" s="2118"/>
      <c r="K83" s="2118"/>
      <c r="L83" s="2118"/>
      <c r="M83" s="1914"/>
      <c r="N83" s="1914"/>
      <c r="O83" s="1914"/>
      <c r="P83" s="1914"/>
      <c r="Q83" s="1914"/>
      <c r="R83" s="1914"/>
      <c r="S83" s="1914"/>
      <c r="T83" s="1914"/>
      <c r="U83" s="1914"/>
    </row>
    <row r="84" spans="1:21" ht="11.25" customHeight="1">
      <c r="A84" s="29"/>
      <c r="B84" s="12"/>
      <c r="C84" s="12"/>
      <c r="D84" s="1476"/>
      <c r="E84" s="1476"/>
      <c r="F84" s="1476"/>
      <c r="G84" s="1476"/>
      <c r="H84" s="1476"/>
      <c r="I84" s="1476"/>
      <c r="J84" s="1476"/>
      <c r="K84" s="1476"/>
      <c r="L84" s="1476"/>
      <c r="M84" s="1476"/>
    </row>
    <row r="85" spans="1:21" ht="11.25" customHeight="1">
      <c r="A85" s="29"/>
      <c r="B85" s="12"/>
      <c r="C85" s="12"/>
    </row>
    <row r="86" spans="1:21" ht="11.25" customHeight="1">
      <c r="A86" s="29"/>
      <c r="B86" s="12"/>
      <c r="C86" s="12"/>
    </row>
    <row r="87" spans="1:21" ht="11.25" customHeight="1">
      <c r="A87" s="29"/>
      <c r="D87" s="1772"/>
    </row>
    <row r="88" spans="1:21" ht="11.25" customHeight="1">
      <c r="A88" s="29"/>
    </row>
    <row r="89" spans="1:21" ht="11.25" customHeight="1">
      <c r="A89" s="13"/>
    </row>
    <row r="90" spans="1:21" ht="11.25" customHeight="1">
      <c r="A90" s="13"/>
    </row>
    <row r="91" spans="1:21" ht="11.25" customHeight="1"/>
    <row r="92" spans="1:21" ht="11.25" customHeight="1"/>
    <row r="93" spans="1:21" ht="11.25" customHeight="1"/>
    <row r="94" spans="1:21" ht="11.25" customHeight="1"/>
    <row r="95" spans="1:21" ht="11.25" customHeight="1"/>
    <row r="96" spans="1:21" ht="11.25" customHeight="1"/>
    <row r="97" ht="11.25" customHeight="1"/>
    <row r="98" ht="11.25" customHeight="1"/>
    <row r="99" ht="11.25" customHeight="1"/>
    <row r="100" ht="11.25" customHeight="1"/>
    <row r="114" spans="1:1" ht="12.75">
      <c r="A114" s="35"/>
    </row>
    <row r="115" spans="1:1" ht="12.75">
      <c r="A115" s="29"/>
    </row>
    <row r="116" spans="1:1" ht="12.75">
      <c r="A116" s="29"/>
    </row>
    <row r="117" spans="1:1" ht="12.75">
      <c r="A117" s="29"/>
    </row>
    <row r="118" spans="1:1" ht="12.75">
      <c r="A118" s="29"/>
    </row>
    <row r="119" spans="1:1" ht="12.75">
      <c r="A119" s="29"/>
    </row>
    <row r="120" spans="1:1" ht="12.75">
      <c r="A120" s="29"/>
    </row>
    <row r="121" spans="1:1" ht="12.75">
      <c r="A121" s="29"/>
    </row>
    <row r="122" spans="1:1" ht="12.75">
      <c r="A122" s="39"/>
    </row>
    <row r="123" spans="1:1" ht="12.75">
      <c r="A123" s="29"/>
    </row>
    <row r="124" spans="1:1" ht="12.75">
      <c r="A124" s="29"/>
    </row>
    <row r="125" spans="1:1" ht="12.75">
      <c r="A125" s="419"/>
    </row>
    <row r="126" spans="1:1" ht="12.75">
      <c r="A126" s="29"/>
    </row>
    <row r="127" spans="1:1" ht="12.75">
      <c r="A127" s="39"/>
    </row>
    <row r="128" spans="1:1" ht="12.75">
      <c r="A128" s="29"/>
    </row>
    <row r="129" spans="1:1" ht="12.75">
      <c r="A129" s="29"/>
    </row>
    <row r="130" spans="1:1" ht="12.75">
      <c r="A130" s="29"/>
    </row>
    <row r="131" spans="1:1" ht="12.75">
      <c r="A131" s="29"/>
    </row>
    <row r="132" spans="1:1" ht="12.75">
      <c r="A132" s="29"/>
    </row>
    <row r="139" spans="1:1">
      <c r="A139" s="1200"/>
    </row>
    <row r="146" spans="1:1">
      <c r="A146" s="1200"/>
    </row>
    <row r="156" spans="1:1">
      <c r="A156" s="1200"/>
    </row>
  </sheetData>
  <mergeCells count="13">
    <mergeCell ref="B83:U83"/>
    <mergeCell ref="B3:O3"/>
    <mergeCell ref="D19:H19"/>
    <mergeCell ref="J22:L22"/>
    <mergeCell ref="J23:L23"/>
    <mergeCell ref="N22:O22"/>
    <mergeCell ref="N23:O23"/>
    <mergeCell ref="B7:H7"/>
    <mergeCell ref="B9:H9"/>
    <mergeCell ref="B11:H11"/>
    <mergeCell ref="B13:H13"/>
    <mergeCell ref="B15:H15"/>
    <mergeCell ref="B18:C18"/>
  </mergeCells>
  <hyperlinks>
    <hyperlink ref="B3" location="Contents!A1" display="Back to index page" xr:uid="{E5677FBF-A347-4495-9618-5CC28CA5BC07}"/>
    <hyperlink ref="B3:L3" location="CONTENTS!A1" display="Back to contents page" xr:uid="{4E579199-1568-4662-88CE-6A5F548F9037}"/>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38D22-E25E-490C-B70C-C4F0F13545EB}">
  <dimension ref="A1:AI97"/>
  <sheetViews>
    <sheetView showGridLines="0" showRowColHeaders="0" zoomScaleNormal="100" workbookViewId="0"/>
  </sheetViews>
  <sheetFormatPr baseColWidth="10" defaultColWidth="8.85546875" defaultRowHeight="15"/>
  <cols>
    <col min="1" max="1" width="2.7109375" style="6" customWidth="1"/>
    <col min="2" max="2" width="4.85546875" style="6" customWidth="1"/>
    <col min="3" max="3" width="73.7109375" style="6" customWidth="1"/>
    <col min="4" max="4" width="14.7109375" style="6" bestFit="1" customWidth="1"/>
    <col min="5" max="5" width="13.140625" style="6" bestFit="1" customWidth="1"/>
    <col min="6" max="7" width="14" style="6" bestFit="1" customWidth="1"/>
    <col min="8" max="9" width="12.28515625" style="6" bestFit="1" customWidth="1"/>
    <col min="10" max="10" width="9" style="6" customWidth="1"/>
    <col min="11" max="11" width="0.85546875" style="6" customWidth="1"/>
    <col min="12" max="12" width="14.7109375" style="6" bestFit="1" customWidth="1"/>
    <col min="13" max="13" width="16.140625" style="6" bestFit="1" customWidth="1"/>
    <col min="14" max="14" width="15.28515625" style="6" bestFit="1" customWidth="1"/>
    <col min="15" max="16" width="16.140625" style="6" bestFit="1" customWidth="1"/>
    <col min="17" max="17" width="13.140625" style="6" bestFit="1" customWidth="1"/>
    <col min="18" max="18" width="16.140625" style="6" bestFit="1" customWidth="1"/>
    <col min="19" max="19" width="0.85546875" style="6" customWidth="1"/>
    <col min="20" max="20" width="14" style="6" bestFit="1" customWidth="1"/>
    <col min="21" max="21" width="16.42578125" style="6" customWidth="1"/>
    <col min="22" max="16384" width="8.85546875" style="6"/>
  </cols>
  <sheetData>
    <row r="1" spans="1:26" ht="11.25" customHeight="1"/>
    <row r="2" spans="1:26" ht="5.25" customHeight="1"/>
    <row r="3" spans="1:26" ht="11.25" customHeight="1">
      <c r="B3" s="1909" t="s">
        <v>306</v>
      </c>
      <c r="C3" s="1909"/>
      <c r="D3" s="1909"/>
      <c r="E3" s="1909"/>
      <c r="F3" s="1909"/>
      <c r="G3" s="1909"/>
      <c r="H3" s="1909"/>
      <c r="I3" s="1909"/>
      <c r="J3" s="1909"/>
      <c r="K3" s="1909"/>
      <c r="L3" s="1909"/>
      <c r="M3" s="1909"/>
      <c r="N3" s="1909"/>
      <c r="O3" s="1909"/>
      <c r="P3" s="1909"/>
    </row>
    <row r="4" spans="1:26" s="1453" customFormat="1" ht="5.25" customHeight="1">
      <c r="D4" s="1477"/>
      <c r="E4" s="1477"/>
    </row>
    <row r="5" spans="1:26" s="1453" customFormat="1" ht="15.75" customHeight="1">
      <c r="A5" s="7"/>
      <c r="B5" s="1187" t="s">
        <v>2055</v>
      </c>
    </row>
    <row r="6" spans="1:26" s="1453" customFormat="1" ht="11.25" customHeight="1">
      <c r="C6" s="1478"/>
      <c r="D6" s="1476"/>
      <c r="E6" s="1477"/>
      <c r="F6" s="1477"/>
      <c r="G6" s="1477"/>
      <c r="H6" s="1477"/>
      <c r="I6" s="1477"/>
      <c r="J6" s="1477"/>
      <c r="K6" s="1477"/>
      <c r="L6" s="1477"/>
      <c r="M6" s="1477"/>
      <c r="N6" s="1477"/>
      <c r="O6" s="1477"/>
      <c r="P6" s="1477"/>
      <c r="Q6" s="1477"/>
      <c r="R6" s="1477"/>
      <c r="S6" s="1477"/>
      <c r="T6" s="1477"/>
      <c r="U6" s="1477"/>
      <c r="V6" s="1477"/>
      <c r="W6" s="1477"/>
      <c r="X6" s="1477"/>
      <c r="Y6" s="1477"/>
      <c r="Z6" s="1477"/>
    </row>
    <row r="7" spans="1:26" s="1453" customFormat="1" ht="11.25" customHeight="1">
      <c r="B7" s="1910" t="s">
        <v>2056</v>
      </c>
      <c r="C7" s="1931"/>
      <c r="D7" s="1931"/>
      <c r="E7" s="1931"/>
      <c r="F7" s="1931"/>
      <c r="G7" s="1931"/>
      <c r="H7" s="1931"/>
      <c r="I7" s="206"/>
      <c r="J7" s="206"/>
      <c r="K7" s="206"/>
      <c r="L7" s="206"/>
      <c r="M7" s="206"/>
      <c r="N7" s="206"/>
      <c r="O7" s="206"/>
      <c r="P7" s="206"/>
      <c r="Q7" s="206"/>
      <c r="R7" s="206"/>
      <c r="S7" s="206"/>
      <c r="T7" s="206"/>
      <c r="U7" s="206"/>
      <c r="V7" s="1477"/>
      <c r="W7" s="1477"/>
      <c r="X7" s="1477"/>
      <c r="Y7" s="1477"/>
      <c r="Z7" s="1477"/>
    </row>
    <row r="8" spans="1:26" s="1453" customFormat="1" ht="6" customHeight="1">
      <c r="B8" s="206"/>
      <c r="C8" s="924"/>
      <c r="D8" s="924"/>
      <c r="E8" s="924"/>
      <c r="F8" s="924"/>
      <c r="G8" s="924"/>
      <c r="H8" s="924"/>
      <c r="I8" s="206"/>
      <c r="J8" s="206"/>
      <c r="K8" s="206"/>
      <c r="L8" s="206"/>
      <c r="M8" s="206"/>
      <c r="N8" s="206"/>
      <c r="O8" s="206"/>
      <c r="P8" s="206"/>
      <c r="Q8" s="206"/>
      <c r="R8" s="206"/>
      <c r="S8" s="206"/>
      <c r="T8" s="206"/>
      <c r="U8" s="206"/>
      <c r="V8" s="1477"/>
      <c r="W8" s="1477"/>
      <c r="X8" s="1477"/>
      <c r="Y8" s="1477"/>
      <c r="Z8" s="1477"/>
    </row>
    <row r="9" spans="1:26" s="1453" customFormat="1" ht="22.5" customHeight="1">
      <c r="B9" s="2121" t="s">
        <v>2057</v>
      </c>
      <c r="C9" s="1931"/>
      <c r="D9" s="1931"/>
      <c r="E9" s="1931"/>
      <c r="F9" s="1931"/>
      <c r="G9" s="1931"/>
      <c r="H9" s="1931"/>
      <c r="I9" s="206"/>
      <c r="J9" s="206"/>
      <c r="K9" s="206"/>
      <c r="L9" s="206"/>
      <c r="M9" s="206"/>
      <c r="N9" s="206"/>
      <c r="O9" s="206"/>
      <c r="P9" s="206"/>
      <c r="Q9" s="206"/>
      <c r="R9" s="206"/>
      <c r="S9" s="206"/>
      <c r="T9" s="206"/>
      <c r="U9" s="206"/>
      <c r="V9" s="1477"/>
      <c r="W9" s="1477"/>
      <c r="X9" s="1477"/>
      <c r="Y9" s="1477"/>
      <c r="Z9" s="1477"/>
    </row>
    <row r="10" spans="1:26" s="1453" customFormat="1" ht="6" customHeight="1">
      <c r="B10" s="206"/>
      <c r="C10" s="924"/>
      <c r="D10" s="924"/>
      <c r="E10" s="924"/>
      <c r="F10" s="924"/>
      <c r="G10" s="924"/>
      <c r="H10" s="924"/>
      <c r="I10" s="206"/>
      <c r="J10" s="206"/>
      <c r="K10" s="206"/>
      <c r="L10" s="206"/>
      <c r="M10" s="206"/>
      <c r="N10" s="206"/>
      <c r="O10" s="206"/>
      <c r="P10" s="206"/>
      <c r="Q10" s="206"/>
      <c r="R10" s="206"/>
      <c r="S10" s="206"/>
      <c r="T10" s="206"/>
      <c r="U10" s="206"/>
      <c r="V10" s="1477"/>
      <c r="W10" s="1477"/>
      <c r="X10" s="1477"/>
      <c r="Y10" s="1477"/>
      <c r="Z10" s="1477"/>
    </row>
    <row r="11" spans="1:26" s="1453" customFormat="1" ht="11.25" customHeight="1">
      <c r="B11" s="2121" t="s">
        <v>2058</v>
      </c>
      <c r="C11" s="1931"/>
      <c r="D11" s="1931"/>
      <c r="E11" s="1931"/>
      <c r="F11" s="1931"/>
      <c r="G11" s="1931"/>
      <c r="H11" s="1931"/>
      <c r="I11" s="206"/>
      <c r="J11" s="206"/>
      <c r="K11" s="206"/>
      <c r="L11" s="206"/>
      <c r="M11" s="206"/>
      <c r="N11" s="206"/>
      <c r="O11" s="206"/>
      <c r="P11" s="206"/>
      <c r="Q11" s="206"/>
      <c r="R11" s="206"/>
      <c r="S11" s="206"/>
      <c r="T11" s="206"/>
      <c r="U11" s="206"/>
      <c r="V11" s="1477"/>
      <c r="W11" s="1477"/>
      <c r="X11" s="1477"/>
      <c r="Y11" s="1477"/>
      <c r="Z11" s="1477"/>
    </row>
    <row r="12" spans="1:26" s="1453" customFormat="1" ht="11.25" customHeight="1">
      <c r="B12" s="1761"/>
      <c r="C12" s="924"/>
      <c r="D12" s="924"/>
      <c r="E12" s="924"/>
      <c r="F12" s="924"/>
      <c r="G12" s="924"/>
      <c r="H12" s="924"/>
      <c r="I12" s="206"/>
      <c r="J12" s="206"/>
      <c r="K12" s="206"/>
      <c r="L12" s="206"/>
      <c r="M12" s="206"/>
      <c r="N12" s="206"/>
      <c r="O12" s="206"/>
      <c r="P12" s="206"/>
      <c r="Q12" s="206"/>
      <c r="R12" s="206"/>
      <c r="S12" s="206"/>
      <c r="T12" s="206"/>
      <c r="U12" s="206"/>
      <c r="V12" s="1477"/>
      <c r="W12" s="1477"/>
      <c r="X12" s="1477"/>
      <c r="Y12" s="1477"/>
      <c r="Z12" s="1477"/>
    </row>
    <row r="13" spans="1:26" s="1453" customFormat="1" ht="11.25" customHeight="1">
      <c r="C13" s="1478"/>
      <c r="D13" s="1476"/>
      <c r="E13" s="1477"/>
      <c r="F13" s="1477"/>
      <c r="G13" s="1477"/>
      <c r="H13" s="1477"/>
      <c r="I13" s="1477"/>
      <c r="J13" s="1477"/>
      <c r="K13" s="1477"/>
      <c r="L13" s="1477"/>
      <c r="M13" s="1477"/>
      <c r="N13" s="1477"/>
      <c r="O13" s="1477"/>
      <c r="P13" s="1477"/>
      <c r="Q13" s="1477"/>
      <c r="R13" s="1477"/>
      <c r="S13" s="1477"/>
      <c r="T13" s="1477"/>
      <c r="U13" s="1477"/>
      <c r="V13" s="1477"/>
      <c r="W13" s="1477"/>
      <c r="X13" s="1477"/>
      <c r="Y13" s="1477"/>
      <c r="Z13" s="1477"/>
    </row>
    <row r="14" spans="1:26" s="1453" customFormat="1" ht="11.25" customHeight="1">
      <c r="A14" s="12"/>
      <c r="B14" s="1777" t="s">
        <v>26</v>
      </c>
      <c r="C14" s="1479"/>
      <c r="D14" s="1451" t="s">
        <v>317</v>
      </c>
      <c r="E14" s="1451" t="s">
        <v>319</v>
      </c>
      <c r="F14" s="1451" t="s">
        <v>321</v>
      </c>
      <c r="G14" s="1451" t="s">
        <v>323</v>
      </c>
      <c r="H14" s="1451" t="s">
        <v>328</v>
      </c>
      <c r="I14" s="1451" t="s">
        <v>335</v>
      </c>
      <c r="J14" s="1451" t="s">
        <v>337</v>
      </c>
      <c r="K14" s="1451"/>
      <c r="L14" s="1451" t="s">
        <v>342</v>
      </c>
      <c r="M14" s="1451" t="s">
        <v>348</v>
      </c>
      <c r="N14" s="1451" t="s">
        <v>371</v>
      </c>
      <c r="O14" s="1451" t="s">
        <v>395</v>
      </c>
      <c r="P14" s="1451" t="s">
        <v>918</v>
      </c>
      <c r="Q14" s="1451" t="s">
        <v>1024</v>
      </c>
      <c r="R14" s="1451" t="s">
        <v>1025</v>
      </c>
      <c r="S14" s="1451"/>
      <c r="T14" s="1451" t="s">
        <v>1026</v>
      </c>
      <c r="U14" s="1451" t="s">
        <v>1083</v>
      </c>
    </row>
    <row r="15" spans="1:26" s="1453" customFormat="1" ht="11.25" customHeight="1">
      <c r="A15" s="12"/>
      <c r="C15" s="12"/>
      <c r="D15" s="2125" t="s">
        <v>2059</v>
      </c>
      <c r="E15" s="2125"/>
      <c r="F15" s="2125"/>
      <c r="G15" s="2125"/>
      <c r="H15" s="2125"/>
      <c r="I15" s="2125"/>
      <c r="J15" s="2125"/>
      <c r="K15" s="2125"/>
      <c r="L15" s="2125"/>
      <c r="M15" s="2125"/>
      <c r="N15" s="2125"/>
      <c r="O15" s="2125"/>
      <c r="P15" s="2125"/>
      <c r="Q15" s="2125"/>
      <c r="R15" s="2125"/>
      <c r="S15" s="2125"/>
      <c r="T15" s="2125"/>
      <c r="U15" s="2125"/>
      <c r="V15" s="1480"/>
    </row>
    <row r="16" spans="1:26" s="1453" customFormat="1" ht="11.25" customHeight="1">
      <c r="A16" s="12"/>
      <c r="B16" s="12"/>
      <c r="C16" s="12"/>
      <c r="D16" s="1447"/>
      <c r="E16" s="1447"/>
      <c r="F16" s="1447"/>
      <c r="G16" s="1447"/>
      <c r="H16" s="1447"/>
      <c r="I16" s="1447"/>
      <c r="J16" s="1447"/>
      <c r="K16" s="1447"/>
      <c r="L16" s="1481"/>
      <c r="M16" s="1481"/>
      <c r="N16" s="1481"/>
      <c r="O16" s="1481"/>
      <c r="P16" s="1481"/>
      <c r="Q16" s="1481"/>
      <c r="R16" s="1481"/>
      <c r="S16" s="1481"/>
      <c r="T16" s="1481"/>
      <c r="U16" s="1481"/>
      <c r="V16" s="1480"/>
    </row>
    <row r="17" spans="1:22" s="1453" customFormat="1" ht="11.25" customHeight="1">
      <c r="A17" s="12"/>
      <c r="B17" s="12"/>
      <c r="C17" s="12"/>
      <c r="D17" s="1447"/>
      <c r="E17" s="1447"/>
      <c r="F17" s="1447"/>
      <c r="G17" s="1447"/>
      <c r="H17" s="1447"/>
      <c r="I17" s="1447"/>
      <c r="J17" s="1447"/>
      <c r="K17" s="1447"/>
      <c r="L17" s="1447"/>
      <c r="M17" s="1447"/>
      <c r="N17" s="1447"/>
      <c r="O17" s="1447"/>
      <c r="P17" s="1447"/>
      <c r="Q17" s="1447"/>
      <c r="R17" s="1447"/>
      <c r="S17" s="1447"/>
      <c r="T17" s="1447"/>
      <c r="U17" s="1447"/>
      <c r="V17" s="1480"/>
    </row>
    <row r="18" spans="1:22" s="1453" customFormat="1" ht="11.25" customHeight="1">
      <c r="A18" s="12"/>
      <c r="B18" s="12"/>
      <c r="C18" s="1096"/>
      <c r="D18" s="1447"/>
      <c r="E18" s="2120" t="s">
        <v>2060</v>
      </c>
      <c r="F18" s="2120"/>
      <c r="G18" s="2120"/>
      <c r="H18" s="2120"/>
      <c r="I18" s="2120"/>
      <c r="J18" s="2120"/>
      <c r="K18" s="1447"/>
      <c r="L18" s="2120" t="s">
        <v>2061</v>
      </c>
      <c r="M18" s="2120"/>
      <c r="N18" s="2120"/>
      <c r="O18" s="2120"/>
      <c r="P18" s="2120"/>
      <c r="Q18" s="2120"/>
      <c r="R18" s="2120"/>
      <c r="S18" s="1447"/>
      <c r="T18" s="2120" t="s">
        <v>2062</v>
      </c>
      <c r="U18" s="2120"/>
      <c r="V18" s="1480"/>
    </row>
    <row r="19" spans="1:22" s="1453" customFormat="1" ht="11.25" customHeight="1">
      <c r="A19" s="12"/>
      <c r="B19" s="12"/>
      <c r="C19" s="1096"/>
      <c r="D19" s="1447"/>
      <c r="E19" s="1447"/>
      <c r="F19" s="1447"/>
      <c r="G19" s="1447"/>
      <c r="H19" s="1447"/>
      <c r="I19" s="1447"/>
      <c r="J19" s="1447"/>
      <c r="K19" s="1447"/>
      <c r="L19" s="1447"/>
      <c r="M19" s="1447"/>
      <c r="N19" s="1447"/>
      <c r="O19" s="1447"/>
      <c r="P19" s="1447"/>
      <c r="Q19" s="1447"/>
      <c r="R19" s="1447"/>
      <c r="S19" s="1447"/>
      <c r="T19" s="1447"/>
      <c r="U19" s="493" t="s">
        <v>2063</v>
      </c>
      <c r="V19" s="1480"/>
    </row>
    <row r="20" spans="1:22" s="1453" customFormat="1" ht="11.25" customHeight="1">
      <c r="A20" s="12"/>
      <c r="B20" s="12"/>
      <c r="C20" s="1096"/>
      <c r="D20" s="1447"/>
      <c r="E20" s="1447"/>
      <c r="F20" s="1447"/>
      <c r="G20" s="1447"/>
      <c r="H20" s="1447"/>
      <c r="I20" s="1447"/>
      <c r="J20" s="1447"/>
      <c r="K20" s="1447"/>
      <c r="L20" s="1447"/>
      <c r="M20" s="1447"/>
      <c r="N20" s="1447"/>
      <c r="O20" s="1447"/>
      <c r="P20" s="1447"/>
      <c r="Q20" s="1447"/>
      <c r="R20" s="1447"/>
      <c r="S20" s="1447"/>
      <c r="T20" s="1447"/>
      <c r="U20" s="493" t="s">
        <v>2064</v>
      </c>
      <c r="V20" s="1480"/>
    </row>
    <row r="21" spans="1:22" s="1453" customFormat="1" ht="11.25" customHeight="1">
      <c r="A21" s="12"/>
      <c r="C21" s="1096"/>
      <c r="D21" s="1447"/>
      <c r="E21" s="1447"/>
      <c r="F21" s="1911" t="s">
        <v>2065</v>
      </c>
      <c r="G21" s="1911" t="s">
        <v>2066</v>
      </c>
      <c r="H21" s="1911" t="s">
        <v>2067</v>
      </c>
      <c r="I21" s="1911" t="s">
        <v>2068</v>
      </c>
      <c r="J21" s="1447"/>
      <c r="K21" s="1447"/>
      <c r="L21" s="1447"/>
      <c r="M21" s="1447"/>
      <c r="N21" s="1447"/>
      <c r="O21" s="1447"/>
      <c r="P21" s="1447"/>
      <c r="Q21" s="1447"/>
      <c r="R21" s="1447"/>
      <c r="S21" s="1447"/>
      <c r="T21" s="1447"/>
      <c r="U21" s="493" t="s">
        <v>2069</v>
      </c>
      <c r="V21" s="1480"/>
    </row>
    <row r="22" spans="1:22" s="1453" customFormat="1" ht="11.25" customHeight="1">
      <c r="A22" s="12"/>
      <c r="B22" s="995" t="s">
        <v>310</v>
      </c>
      <c r="C22" s="1772"/>
      <c r="D22" s="1447"/>
      <c r="E22" s="1483" t="s">
        <v>2070</v>
      </c>
      <c r="F22" s="1943"/>
      <c r="G22" s="1943"/>
      <c r="H22" s="1943"/>
      <c r="I22" s="1943"/>
      <c r="J22" s="1483" t="s">
        <v>2071</v>
      </c>
      <c r="K22" s="1483"/>
      <c r="L22" s="1483" t="s">
        <v>2072</v>
      </c>
      <c r="M22" s="1483" t="s">
        <v>2073</v>
      </c>
      <c r="N22" s="1483" t="s">
        <v>2074</v>
      </c>
      <c r="O22" s="1483" t="s">
        <v>2075</v>
      </c>
      <c r="P22" s="1483" t="s">
        <v>2076</v>
      </c>
      <c r="Q22" s="1483" t="s">
        <v>2077</v>
      </c>
      <c r="R22" s="1483" t="s">
        <v>2078</v>
      </c>
      <c r="S22" s="452"/>
      <c r="T22" s="452"/>
      <c r="U22" s="493" t="s">
        <v>2079</v>
      </c>
      <c r="V22" s="1480"/>
    </row>
    <row r="23" spans="1:22" s="1453" customFormat="1" ht="11.25" customHeight="1">
      <c r="A23" s="1753"/>
      <c r="B23" s="2126" t="s">
        <v>2080</v>
      </c>
      <c r="C23" s="2127"/>
      <c r="D23" s="1755"/>
      <c r="E23" s="1756"/>
      <c r="F23" s="1757"/>
      <c r="G23" s="1757"/>
      <c r="H23" s="1757"/>
      <c r="I23" s="1757"/>
      <c r="J23" s="1756"/>
      <c r="K23" s="1756"/>
      <c r="L23" s="1756"/>
      <c r="M23" s="1756"/>
      <c r="N23" s="1756"/>
      <c r="O23" s="1756"/>
      <c r="P23" s="1756"/>
      <c r="Q23" s="1756"/>
      <c r="R23" s="1756"/>
      <c r="S23" s="1758"/>
      <c r="T23" s="1758"/>
      <c r="U23" s="1759"/>
      <c r="V23" s="1754"/>
    </row>
    <row r="24" spans="1:22" s="1453" customFormat="1" ht="11.25" customHeight="1">
      <c r="A24" s="12"/>
      <c r="B24" s="493">
        <v>1</v>
      </c>
      <c r="C24" s="700" t="s">
        <v>2081</v>
      </c>
      <c r="D24" s="1729">
        <v>1127345.1301504301</v>
      </c>
      <c r="E24" s="1729">
        <v>39056.404503327001</v>
      </c>
      <c r="F24" s="1729">
        <v>487499.82716420299</v>
      </c>
      <c r="G24" s="1729">
        <v>240827.93600412601</v>
      </c>
      <c r="H24" s="1729">
        <v>2862.5347667210003</v>
      </c>
      <c r="I24" s="1729">
        <v>1754.5477278659998</v>
      </c>
      <c r="J24" s="1461"/>
      <c r="K24" s="1461"/>
      <c r="L24" s="1729">
        <v>14887.849744302999</v>
      </c>
      <c r="M24" s="1729">
        <v>131146.73036639299</v>
      </c>
      <c r="N24" s="1729">
        <v>80835.039020643992</v>
      </c>
      <c r="O24" s="1729">
        <v>132742.51995956601</v>
      </c>
      <c r="P24" s="1729">
        <v>134407.76454457699</v>
      </c>
      <c r="Q24" s="1729">
        <v>122466.965861854</v>
      </c>
      <c r="R24" s="1729">
        <v>155514.380668906</v>
      </c>
      <c r="S24" s="1729">
        <v>0</v>
      </c>
      <c r="T24" s="1729">
        <v>355343.87998418999</v>
      </c>
      <c r="U24" s="1730">
        <v>1</v>
      </c>
      <c r="V24" s="1480"/>
    </row>
    <row r="25" spans="1:22" s="1808" customFormat="1" ht="11.25" customHeight="1">
      <c r="A25" s="86"/>
      <c r="B25" s="1814">
        <v>2</v>
      </c>
      <c r="C25" s="1728" t="s">
        <v>2082</v>
      </c>
      <c r="D25" s="1815">
        <v>261087.638701624</v>
      </c>
      <c r="E25" s="1815">
        <v>1134.0151526919999</v>
      </c>
      <c r="F25" s="1815">
        <v>28255.494042702001</v>
      </c>
      <c r="G25" s="1815">
        <v>13906.267466336001</v>
      </c>
      <c r="H25" s="1815">
        <v>2757.4641485560001</v>
      </c>
      <c r="I25" s="1815">
        <v>1374.051846089</v>
      </c>
      <c r="J25" s="1816"/>
      <c r="K25" s="1816"/>
      <c r="L25" s="1815">
        <v>5570.0985464860005</v>
      </c>
      <c r="M25" s="1815">
        <v>12030.123705229</v>
      </c>
      <c r="N25" s="1815">
        <v>9516.7917354599995</v>
      </c>
      <c r="O25" s="1815">
        <v>7777.883417688</v>
      </c>
      <c r="P25" s="1815">
        <v>6665.7282109689995</v>
      </c>
      <c r="Q25" s="1815">
        <v>2919.2359542010004</v>
      </c>
      <c r="R25" s="1815">
        <v>2947.4310863400001</v>
      </c>
      <c r="S25" s="1815">
        <v>0</v>
      </c>
      <c r="T25" s="1815">
        <v>213660.346045249</v>
      </c>
      <c r="U25" s="1817">
        <v>1</v>
      </c>
      <c r="V25" s="1818"/>
    </row>
    <row r="26" spans="1:22" s="1808" customFormat="1" ht="11.25" customHeight="1">
      <c r="A26" s="86"/>
      <c r="B26" s="1814">
        <v>3</v>
      </c>
      <c r="C26" s="1728" t="s">
        <v>2083</v>
      </c>
      <c r="D26" s="1815">
        <v>866257.49144880997</v>
      </c>
      <c r="E26" s="1815">
        <v>37922.389350635</v>
      </c>
      <c r="F26" s="1815">
        <v>459244.33312150097</v>
      </c>
      <c r="G26" s="1815">
        <v>226921.66853779097</v>
      </c>
      <c r="H26" s="1815">
        <v>105.07061816500001</v>
      </c>
      <c r="I26" s="1815">
        <v>380.49588177700002</v>
      </c>
      <c r="J26" s="1816"/>
      <c r="K26" s="1816"/>
      <c r="L26" s="1815">
        <v>9317.7511978169987</v>
      </c>
      <c r="M26" s="1815">
        <v>119116.606661164</v>
      </c>
      <c r="N26" s="1815">
        <v>71318.247285183999</v>
      </c>
      <c r="O26" s="1815">
        <v>124964.636541877</v>
      </c>
      <c r="P26" s="1815">
        <v>127742.036333608</v>
      </c>
      <c r="Q26" s="1815">
        <v>119547.729907653</v>
      </c>
      <c r="R26" s="1815">
        <v>152566.94958256601</v>
      </c>
      <c r="S26" s="1815">
        <v>0</v>
      </c>
      <c r="T26" s="1815">
        <v>141683.53393894</v>
      </c>
      <c r="U26" s="1817">
        <v>1</v>
      </c>
      <c r="V26" s="1818"/>
    </row>
    <row r="27" spans="1:22" s="1808" customFormat="1" ht="11.25" customHeight="1">
      <c r="A27" s="86"/>
      <c r="B27" s="1814">
        <v>4</v>
      </c>
      <c r="C27" s="1728" t="s">
        <v>2084</v>
      </c>
      <c r="D27" s="1815"/>
      <c r="E27" s="1815"/>
      <c r="F27" s="1815"/>
      <c r="G27" s="1815"/>
      <c r="H27" s="1815"/>
      <c r="I27" s="1815"/>
      <c r="J27" s="1816"/>
      <c r="K27" s="1816"/>
      <c r="L27" s="1815"/>
      <c r="M27" s="1815"/>
      <c r="N27" s="1815"/>
      <c r="O27" s="1815"/>
      <c r="P27" s="1815"/>
      <c r="Q27" s="1815"/>
      <c r="R27" s="1815"/>
      <c r="S27" s="1815"/>
      <c r="T27" s="1815"/>
      <c r="U27" s="1817">
        <v>1</v>
      </c>
      <c r="V27" s="1818"/>
    </row>
    <row r="28" spans="1:22" s="1808" customFormat="1" ht="11.25" customHeight="1">
      <c r="A28" s="86"/>
      <c r="B28" s="1814">
        <v>5</v>
      </c>
      <c r="C28" s="1728" t="s">
        <v>2085</v>
      </c>
      <c r="D28" s="1815">
        <v>351499.51565209002</v>
      </c>
      <c r="E28" s="1815"/>
      <c r="F28" s="1815">
        <v>165291.187287006</v>
      </c>
      <c r="G28" s="1815">
        <v>183199.14339716299</v>
      </c>
      <c r="H28" s="1815">
        <v>3009.184967921</v>
      </c>
      <c r="I28" s="1815"/>
      <c r="J28" s="1816"/>
      <c r="K28" s="1816"/>
      <c r="L28" s="1819"/>
      <c r="M28" s="1819"/>
      <c r="N28" s="1819"/>
      <c r="O28" s="1819"/>
      <c r="P28" s="1819"/>
      <c r="Q28" s="1819"/>
      <c r="R28" s="1819"/>
      <c r="S28" s="1819"/>
      <c r="T28" s="1816"/>
      <c r="U28" s="1817">
        <v>1</v>
      </c>
      <c r="V28" s="1818"/>
    </row>
    <row r="29" spans="1:22" s="1453" customFormat="1" ht="11.25" customHeight="1">
      <c r="A29" s="12"/>
      <c r="B29" s="493">
        <v>6</v>
      </c>
      <c r="C29" s="700" t="s">
        <v>2086</v>
      </c>
      <c r="D29" s="1729">
        <v>308.66666451599997</v>
      </c>
      <c r="E29" s="1729"/>
      <c r="F29" s="1729"/>
      <c r="G29" s="1729"/>
      <c r="H29" s="1729"/>
      <c r="I29" s="1729"/>
      <c r="J29" s="1461"/>
      <c r="K29" s="1461"/>
      <c r="L29" s="1729"/>
      <c r="M29" s="1729"/>
      <c r="N29" s="1729"/>
      <c r="O29" s="1729"/>
      <c r="P29" s="1729"/>
      <c r="Q29" s="1729"/>
      <c r="R29" s="1729"/>
      <c r="S29" s="1461"/>
      <c r="T29" s="1729">
        <v>308.66666451599997</v>
      </c>
      <c r="U29" s="1730">
        <v>1</v>
      </c>
    </row>
    <row r="30" spans="1:22" s="1813" customFormat="1" ht="11.25" customHeight="1">
      <c r="A30" s="419"/>
      <c r="B30" s="1814">
        <v>7</v>
      </c>
      <c r="C30" s="1728" t="s">
        <v>2082</v>
      </c>
      <c r="D30" s="1815">
        <v>308.66666451599997</v>
      </c>
      <c r="E30" s="1815"/>
      <c r="F30" s="1815"/>
      <c r="G30" s="1815"/>
      <c r="H30" s="1815"/>
      <c r="I30" s="1815"/>
      <c r="J30" s="1816"/>
      <c r="K30" s="1816"/>
      <c r="L30" s="1815"/>
      <c r="M30" s="1815"/>
      <c r="N30" s="1815"/>
      <c r="O30" s="1815"/>
      <c r="P30" s="1815"/>
      <c r="Q30" s="1815"/>
      <c r="R30" s="1815"/>
      <c r="S30" s="1816"/>
      <c r="T30" s="1815">
        <v>308.66666451599997</v>
      </c>
      <c r="U30" s="1817">
        <v>1</v>
      </c>
    </row>
    <row r="31" spans="1:22" s="1813" customFormat="1" ht="11.25" customHeight="1">
      <c r="A31" s="419"/>
      <c r="B31" s="1814">
        <v>8</v>
      </c>
      <c r="C31" s="1728" t="s">
        <v>2083</v>
      </c>
      <c r="D31" s="1815"/>
      <c r="E31" s="1815"/>
      <c r="F31" s="1815"/>
      <c r="G31" s="1815"/>
      <c r="H31" s="1815"/>
      <c r="I31" s="1815"/>
      <c r="J31" s="1816"/>
      <c r="K31" s="1816"/>
      <c r="L31" s="1815"/>
      <c r="M31" s="1815"/>
      <c r="N31" s="1815"/>
      <c r="O31" s="1815"/>
      <c r="P31" s="1815"/>
      <c r="Q31" s="1815"/>
      <c r="R31" s="1815"/>
      <c r="S31" s="1816"/>
      <c r="T31" s="1815"/>
      <c r="U31" s="1817">
        <v>1</v>
      </c>
    </row>
    <row r="32" spans="1:22" s="1808" customFormat="1" ht="11.25" customHeight="1">
      <c r="A32" s="86"/>
      <c r="B32" s="1814">
        <v>9</v>
      </c>
      <c r="C32" s="1728" t="s">
        <v>2084</v>
      </c>
      <c r="D32" s="1815"/>
      <c r="E32" s="1815"/>
      <c r="F32" s="1815"/>
      <c r="G32" s="1815"/>
      <c r="H32" s="1815"/>
      <c r="I32" s="1815"/>
      <c r="J32" s="1816"/>
      <c r="K32" s="1816"/>
      <c r="L32" s="1815"/>
      <c r="M32" s="1815"/>
      <c r="N32" s="1815"/>
      <c r="O32" s="1815"/>
      <c r="P32" s="1815"/>
      <c r="Q32" s="1815"/>
      <c r="R32" s="1815"/>
      <c r="S32" s="1816"/>
      <c r="T32" s="1816"/>
      <c r="U32" s="1817">
        <v>1</v>
      </c>
      <c r="V32" s="1818"/>
    </row>
    <row r="33" spans="1:35" s="1808" customFormat="1" ht="11.25" customHeight="1">
      <c r="A33" s="86"/>
      <c r="B33" s="1820">
        <v>10</v>
      </c>
      <c r="C33" s="1486" t="s">
        <v>2085</v>
      </c>
      <c r="D33" s="1821">
        <v>308.66666451599997</v>
      </c>
      <c r="E33" s="1821"/>
      <c r="F33" s="1821"/>
      <c r="G33" s="1821">
        <v>308.66666451599997</v>
      </c>
      <c r="H33" s="1821"/>
      <c r="I33" s="1821"/>
      <c r="J33" s="1822"/>
      <c r="K33" s="1822"/>
      <c r="L33" s="1823"/>
      <c r="M33" s="1823"/>
      <c r="N33" s="1823"/>
      <c r="O33" s="1823"/>
      <c r="P33" s="1823"/>
      <c r="Q33" s="1823"/>
      <c r="R33" s="1823"/>
      <c r="S33" s="1823"/>
      <c r="T33" s="1822"/>
      <c r="U33" s="1824">
        <v>1</v>
      </c>
      <c r="V33" s="1818"/>
    </row>
    <row r="34" spans="1:35" ht="11.25" customHeight="1">
      <c r="A34" s="29"/>
      <c r="B34" s="29"/>
      <c r="C34" s="29"/>
      <c r="D34" s="29"/>
      <c r="E34" s="29"/>
      <c r="F34" s="29"/>
      <c r="G34" s="29"/>
      <c r="H34" s="29"/>
      <c r="I34" s="29"/>
      <c r="J34" s="29"/>
      <c r="K34" s="29"/>
      <c r="L34" s="29"/>
      <c r="M34" s="29"/>
      <c r="N34" s="29"/>
      <c r="O34" s="29"/>
      <c r="P34" s="29"/>
      <c r="Q34" s="29"/>
      <c r="R34" s="29"/>
      <c r="S34" s="29"/>
      <c r="T34" s="29"/>
      <c r="U34" s="29"/>
    </row>
    <row r="35" spans="1:35" ht="11.25" customHeight="1">
      <c r="A35" s="29"/>
      <c r="B35" s="29"/>
      <c r="C35" s="29"/>
      <c r="D35" s="29"/>
      <c r="E35" s="29"/>
      <c r="F35" s="29"/>
      <c r="G35" s="29"/>
      <c r="H35" s="29"/>
      <c r="I35" s="29"/>
      <c r="J35" s="29"/>
      <c r="K35" s="29"/>
      <c r="L35" s="29"/>
      <c r="M35" s="29"/>
      <c r="N35" s="29"/>
      <c r="O35" s="29"/>
      <c r="P35" s="29"/>
      <c r="Q35" s="29"/>
      <c r="R35" s="29"/>
      <c r="S35" s="29"/>
      <c r="T35" s="29"/>
      <c r="U35" s="29"/>
    </row>
    <row r="36" spans="1:35" ht="11.25" customHeight="1">
      <c r="A36" s="29"/>
      <c r="B36" s="29"/>
      <c r="C36" s="29"/>
      <c r="D36" s="29"/>
      <c r="E36" s="29"/>
      <c r="F36" s="29"/>
      <c r="G36" s="29"/>
      <c r="H36" s="29"/>
      <c r="I36" s="29"/>
      <c r="J36" s="29"/>
      <c r="K36" s="29"/>
      <c r="L36" s="29"/>
      <c r="M36" s="29"/>
      <c r="N36" s="29"/>
      <c r="O36" s="29"/>
      <c r="P36" s="29"/>
      <c r="Q36" s="29"/>
      <c r="R36" s="29"/>
      <c r="S36" s="29"/>
      <c r="T36" s="29"/>
      <c r="U36" s="29"/>
    </row>
    <row r="37" spans="1:35" ht="11.25" customHeight="1">
      <c r="A37" s="29"/>
      <c r="B37" s="29"/>
      <c r="C37" s="29"/>
      <c r="D37" s="1786"/>
      <c r="E37" s="29"/>
      <c r="F37" s="29"/>
      <c r="G37" s="29"/>
      <c r="H37" s="29"/>
      <c r="I37" s="29"/>
      <c r="J37" s="29"/>
      <c r="K37" s="29"/>
      <c r="L37" s="29"/>
      <c r="M37" s="29"/>
      <c r="N37" s="29"/>
      <c r="O37" s="29"/>
      <c r="P37" s="32"/>
      <c r="Q37" s="29"/>
      <c r="R37" s="29"/>
      <c r="S37" s="29"/>
      <c r="T37" s="29"/>
      <c r="U37" s="29"/>
    </row>
    <row r="38" spans="1:35" ht="11.25" customHeight="1">
      <c r="A38" s="29"/>
      <c r="B38" s="29"/>
      <c r="C38" s="29"/>
      <c r="D38" s="29"/>
      <c r="E38" s="29"/>
      <c r="F38" s="29"/>
      <c r="G38" s="29"/>
      <c r="H38" s="29"/>
      <c r="I38" s="29"/>
      <c r="J38" s="29"/>
      <c r="K38" s="29"/>
      <c r="L38" s="29"/>
      <c r="M38" s="29"/>
      <c r="N38" s="29"/>
      <c r="O38" s="29"/>
      <c r="P38" s="29"/>
      <c r="Q38" s="29"/>
      <c r="R38" s="29"/>
      <c r="S38" s="29"/>
      <c r="T38" s="29"/>
      <c r="U38" s="29"/>
    </row>
    <row r="39" spans="1:35" ht="11.25" customHeight="1">
      <c r="A39" s="29"/>
      <c r="B39" s="29"/>
      <c r="C39" s="29"/>
      <c r="D39" s="29"/>
      <c r="E39" s="29"/>
      <c r="F39" s="29"/>
      <c r="G39" s="29"/>
      <c r="H39" s="29"/>
      <c r="I39" s="29"/>
      <c r="J39" s="29"/>
      <c r="K39" s="29"/>
      <c r="L39" s="29"/>
      <c r="M39" s="29"/>
      <c r="N39" s="29"/>
      <c r="O39" s="29"/>
      <c r="P39" s="29"/>
      <c r="Q39" s="29"/>
      <c r="R39" s="29"/>
      <c r="S39" s="29"/>
      <c r="T39" s="29"/>
      <c r="U39" s="29"/>
    </row>
    <row r="40" spans="1:35" ht="11.25" customHeight="1">
      <c r="A40" s="29"/>
      <c r="B40" s="29"/>
      <c r="C40" s="29"/>
      <c r="D40" s="29"/>
      <c r="E40" s="29"/>
      <c r="F40" s="29"/>
      <c r="G40" s="29"/>
      <c r="H40" s="29"/>
      <c r="I40" s="29"/>
      <c r="J40" s="29"/>
      <c r="K40" s="29"/>
      <c r="L40" s="29"/>
      <c r="M40" s="29"/>
      <c r="N40" s="29"/>
      <c r="O40" s="29"/>
      <c r="P40" s="29"/>
      <c r="Q40" s="29"/>
      <c r="R40" s="29"/>
      <c r="S40" s="29"/>
      <c r="T40" s="29"/>
      <c r="U40" s="29"/>
    </row>
    <row r="41" spans="1:35" ht="11.25" customHeight="1">
      <c r="A41" s="29"/>
      <c r="B41" s="29"/>
      <c r="C41" s="29"/>
      <c r="D41" s="29"/>
      <c r="E41" s="29"/>
      <c r="F41" s="29"/>
      <c r="G41" s="29"/>
      <c r="H41" s="29"/>
      <c r="I41" s="29"/>
      <c r="J41" s="29"/>
      <c r="K41" s="29"/>
      <c r="L41" s="29"/>
      <c r="M41" s="29"/>
      <c r="N41" s="29"/>
      <c r="O41" s="29"/>
      <c r="P41" s="29"/>
      <c r="Q41" s="29"/>
      <c r="R41" s="29"/>
      <c r="S41" s="29"/>
      <c r="T41" s="29"/>
      <c r="U41" s="29"/>
    </row>
    <row r="42" spans="1:35" ht="11.25" customHeight="1">
      <c r="A42" s="29"/>
      <c r="B42" s="29"/>
      <c r="C42" s="29"/>
      <c r="D42" s="29"/>
      <c r="E42" s="29"/>
      <c r="F42" s="29"/>
      <c r="G42" s="29"/>
      <c r="H42" s="29"/>
      <c r="I42" s="29"/>
      <c r="J42" s="29"/>
      <c r="K42" s="29"/>
      <c r="L42" s="29"/>
      <c r="M42" s="29"/>
      <c r="N42" s="29"/>
      <c r="O42" s="29"/>
      <c r="P42" s="29"/>
      <c r="Q42" s="29"/>
      <c r="R42" s="1911"/>
      <c r="S42" s="1911"/>
      <c r="T42" s="1911"/>
      <c r="U42" s="1911"/>
      <c r="V42" s="1911"/>
      <c r="W42" s="1911"/>
      <c r="X42" s="1487"/>
      <c r="Y42" s="1487"/>
      <c r="Z42" s="1487"/>
      <c r="AA42" s="1487"/>
      <c r="AB42" s="1487"/>
      <c r="AC42" s="1487"/>
      <c r="AD42" s="1487"/>
      <c r="AE42" s="1487"/>
      <c r="AF42" s="1487"/>
      <c r="AG42" s="1487"/>
      <c r="AH42" s="1487"/>
      <c r="AI42" s="1487"/>
    </row>
    <row r="43" spans="1:35" ht="11.25" customHeight="1">
      <c r="A43" s="29"/>
      <c r="B43" s="29"/>
      <c r="C43" s="29"/>
      <c r="D43" s="29"/>
      <c r="E43" s="29"/>
      <c r="F43" s="29"/>
      <c r="G43" s="29"/>
      <c r="H43" s="29"/>
      <c r="I43" s="29"/>
      <c r="J43" s="29"/>
      <c r="K43" s="29"/>
      <c r="L43" s="29"/>
      <c r="M43" s="29"/>
      <c r="N43" s="29"/>
      <c r="O43" s="29"/>
      <c r="P43" s="29"/>
      <c r="Q43" s="29"/>
      <c r="R43" s="29"/>
      <c r="S43" s="29"/>
      <c r="T43" s="29"/>
      <c r="U43" s="29"/>
    </row>
    <row r="44" spans="1:35" ht="11.25" customHeight="1">
      <c r="A44" s="29"/>
      <c r="B44" s="29"/>
      <c r="C44" s="29"/>
      <c r="D44" s="29"/>
      <c r="E44" s="29"/>
      <c r="F44" s="29"/>
      <c r="G44" s="29"/>
      <c r="H44" s="29"/>
      <c r="I44" s="29"/>
      <c r="J44" s="29"/>
      <c r="K44" s="29"/>
      <c r="L44" s="29"/>
      <c r="M44" s="29"/>
      <c r="N44" s="29"/>
      <c r="O44" s="29"/>
      <c r="P44" s="29"/>
      <c r="Q44" s="29"/>
      <c r="R44" s="29"/>
      <c r="S44" s="29"/>
      <c r="T44" s="29"/>
      <c r="U44" s="29"/>
    </row>
    <row r="45" spans="1:35" ht="11.25" customHeight="1">
      <c r="A45" s="29"/>
      <c r="B45" s="29"/>
      <c r="C45" s="29"/>
      <c r="D45" s="29"/>
      <c r="E45" s="29"/>
      <c r="F45" s="29"/>
      <c r="G45" s="29"/>
      <c r="H45" s="29"/>
      <c r="I45" s="29"/>
      <c r="J45" s="29"/>
      <c r="K45" s="29"/>
      <c r="L45" s="29"/>
      <c r="M45" s="29"/>
      <c r="N45" s="29"/>
      <c r="O45" s="29"/>
      <c r="P45" s="29"/>
      <c r="Q45" s="29"/>
      <c r="R45" s="29"/>
      <c r="S45" s="29"/>
      <c r="T45" s="29"/>
      <c r="U45" s="29"/>
    </row>
    <row r="46" spans="1:35" ht="11.25" customHeight="1">
      <c r="A46" s="29"/>
      <c r="B46" s="29"/>
      <c r="C46" s="29"/>
      <c r="D46" s="29"/>
      <c r="E46" s="29"/>
      <c r="F46" s="29"/>
      <c r="G46" s="29"/>
      <c r="H46" s="29"/>
      <c r="I46" s="29"/>
      <c r="J46" s="29"/>
      <c r="K46" s="29"/>
      <c r="L46" s="29"/>
      <c r="M46" s="29"/>
      <c r="N46" s="29"/>
      <c r="O46" s="29"/>
      <c r="P46" s="29"/>
      <c r="Q46" s="29"/>
      <c r="R46" s="29"/>
      <c r="S46" s="29"/>
      <c r="T46" s="29"/>
      <c r="U46" s="29"/>
    </row>
    <row r="47" spans="1:35" ht="11.25" customHeight="1">
      <c r="A47" s="29"/>
      <c r="B47" s="29"/>
      <c r="C47" s="29"/>
      <c r="D47" s="29"/>
      <c r="E47" s="29"/>
      <c r="F47" s="29"/>
      <c r="G47" s="29"/>
      <c r="H47" s="29"/>
      <c r="I47" s="29"/>
      <c r="J47" s="29"/>
      <c r="K47" s="29"/>
      <c r="L47" s="29"/>
      <c r="M47" s="29"/>
      <c r="N47" s="29"/>
      <c r="O47" s="29"/>
      <c r="P47" s="29"/>
      <c r="Q47" s="29"/>
      <c r="R47" s="29"/>
      <c r="S47" s="29"/>
      <c r="T47" s="29"/>
      <c r="U47" s="29"/>
    </row>
    <row r="48" spans="1:35">
      <c r="A48" s="29"/>
      <c r="B48" s="29"/>
      <c r="C48" s="29"/>
      <c r="D48" s="29"/>
      <c r="E48" s="29"/>
      <c r="F48" s="29"/>
      <c r="G48" s="29"/>
      <c r="H48" s="29"/>
      <c r="I48" s="29"/>
      <c r="J48" s="29"/>
      <c r="K48" s="29"/>
      <c r="L48" s="29"/>
      <c r="M48" s="29"/>
      <c r="N48" s="29"/>
      <c r="O48" s="29"/>
      <c r="P48" s="29"/>
      <c r="Q48" s="29"/>
      <c r="R48" s="29"/>
      <c r="S48" s="29"/>
      <c r="T48" s="29"/>
      <c r="U48" s="29"/>
    </row>
    <row r="49" spans="1:21">
      <c r="A49" s="29"/>
      <c r="B49" s="29"/>
      <c r="C49" s="29"/>
      <c r="D49" s="29"/>
      <c r="E49" s="29"/>
      <c r="F49" s="29"/>
      <c r="G49" s="29"/>
      <c r="H49" s="29"/>
      <c r="I49" s="29"/>
      <c r="J49" s="29"/>
      <c r="K49" s="29"/>
      <c r="L49" s="29"/>
      <c r="M49" s="29"/>
      <c r="N49" s="29"/>
      <c r="O49" s="29"/>
      <c r="P49" s="29"/>
      <c r="Q49" s="29"/>
      <c r="R49" s="29"/>
      <c r="S49" s="29"/>
      <c r="T49" s="29"/>
      <c r="U49" s="29"/>
    </row>
    <row r="50" spans="1:21">
      <c r="A50" s="29"/>
      <c r="B50" s="29"/>
      <c r="C50" s="29"/>
      <c r="D50" s="29"/>
      <c r="E50" s="29"/>
      <c r="F50" s="29"/>
      <c r="G50" s="29"/>
      <c r="H50" s="29"/>
      <c r="I50" s="29"/>
      <c r="J50" s="29"/>
      <c r="K50" s="29"/>
      <c r="L50" s="29"/>
      <c r="M50" s="29"/>
      <c r="N50" s="29"/>
      <c r="O50" s="29"/>
      <c r="P50" s="29"/>
      <c r="Q50" s="29"/>
      <c r="R50" s="29"/>
      <c r="S50" s="29"/>
      <c r="T50" s="29"/>
      <c r="U50" s="29"/>
    </row>
    <row r="51" spans="1:21">
      <c r="A51" s="29"/>
      <c r="B51" s="29"/>
      <c r="C51" s="29"/>
      <c r="D51" s="29"/>
      <c r="E51" s="29"/>
      <c r="F51" s="29"/>
      <c r="G51" s="29"/>
      <c r="H51" s="29"/>
      <c r="I51" s="29"/>
      <c r="J51" s="29"/>
      <c r="K51" s="29"/>
      <c r="L51" s="29"/>
      <c r="M51" s="29"/>
      <c r="N51" s="29"/>
      <c r="O51" s="29"/>
      <c r="P51" s="29"/>
      <c r="Q51" s="29"/>
      <c r="R51" s="29"/>
      <c r="S51" s="29"/>
      <c r="T51" s="29"/>
      <c r="U51" s="29"/>
    </row>
    <row r="52" spans="1:21">
      <c r="A52" s="29"/>
      <c r="B52" s="29"/>
      <c r="C52" s="29"/>
      <c r="D52" s="29"/>
      <c r="E52" s="29"/>
      <c r="F52" s="29"/>
      <c r="G52" s="29"/>
      <c r="H52" s="29"/>
      <c r="I52" s="29"/>
      <c r="J52" s="29"/>
      <c r="K52" s="29"/>
      <c r="L52" s="29"/>
      <c r="M52" s="29"/>
      <c r="N52" s="29"/>
      <c r="O52" s="29"/>
      <c r="P52" s="29"/>
      <c r="Q52" s="29"/>
      <c r="R52" s="29"/>
      <c r="S52" s="29"/>
      <c r="T52" s="29"/>
      <c r="U52" s="29"/>
    </row>
    <row r="53" spans="1:21">
      <c r="A53" s="29"/>
      <c r="B53" s="29"/>
      <c r="C53" s="29"/>
      <c r="D53" s="29"/>
      <c r="E53" s="29"/>
      <c r="F53" s="29"/>
      <c r="G53" s="29"/>
      <c r="H53" s="29"/>
      <c r="I53" s="29"/>
      <c r="J53" s="29"/>
      <c r="K53" s="29"/>
      <c r="L53" s="29"/>
      <c r="M53" s="29"/>
      <c r="N53" s="29"/>
      <c r="O53" s="29"/>
      <c r="P53" s="29"/>
      <c r="Q53" s="29"/>
      <c r="R53" s="29"/>
      <c r="S53" s="29"/>
      <c r="T53" s="29"/>
      <c r="U53" s="29"/>
    </row>
    <row r="54" spans="1:21">
      <c r="A54" s="29"/>
      <c r="B54" s="29"/>
      <c r="C54" s="29"/>
      <c r="D54" s="29"/>
      <c r="E54" s="29"/>
      <c r="F54" s="29"/>
      <c r="G54" s="29"/>
      <c r="H54" s="29"/>
      <c r="I54" s="29"/>
      <c r="J54" s="29"/>
      <c r="K54" s="29"/>
      <c r="L54" s="29"/>
      <c r="M54" s="29"/>
      <c r="N54" s="29"/>
      <c r="O54" s="29"/>
      <c r="P54" s="29"/>
      <c r="Q54" s="29"/>
      <c r="R54" s="29"/>
      <c r="S54" s="29"/>
      <c r="T54" s="29"/>
      <c r="U54" s="29"/>
    </row>
    <row r="55" spans="1:21">
      <c r="A55" s="29"/>
      <c r="B55" s="29"/>
      <c r="C55" s="29"/>
      <c r="D55" s="29"/>
      <c r="E55" s="29"/>
      <c r="F55" s="29"/>
      <c r="G55" s="29"/>
      <c r="H55" s="29"/>
      <c r="I55" s="29"/>
      <c r="J55" s="29"/>
      <c r="K55" s="29"/>
      <c r="L55" s="29"/>
      <c r="M55" s="29"/>
      <c r="N55" s="29"/>
      <c r="O55" s="29"/>
      <c r="P55" s="29"/>
      <c r="Q55" s="29"/>
      <c r="R55" s="29"/>
      <c r="S55" s="29"/>
      <c r="T55" s="29"/>
      <c r="U55" s="29"/>
    </row>
    <row r="56" spans="1:21">
      <c r="A56" s="29"/>
      <c r="B56" s="29"/>
      <c r="C56" s="29"/>
      <c r="D56" s="29"/>
      <c r="E56" s="29"/>
      <c r="F56" s="29"/>
      <c r="G56" s="29"/>
      <c r="H56" s="29"/>
      <c r="I56" s="29"/>
      <c r="J56" s="29"/>
      <c r="K56" s="29"/>
      <c r="L56" s="29"/>
      <c r="M56" s="29"/>
      <c r="N56" s="29"/>
      <c r="O56" s="29"/>
      <c r="P56" s="29"/>
      <c r="Q56" s="29"/>
      <c r="R56" s="29"/>
      <c r="S56" s="29"/>
      <c r="T56" s="29"/>
      <c r="U56" s="29"/>
    </row>
    <row r="57" spans="1:21">
      <c r="A57" s="29"/>
      <c r="B57" s="29"/>
      <c r="C57" s="29"/>
      <c r="D57" s="29"/>
      <c r="E57" s="29"/>
      <c r="F57" s="29"/>
      <c r="G57" s="29"/>
      <c r="H57" s="29"/>
      <c r="I57" s="29"/>
      <c r="J57" s="29"/>
      <c r="K57" s="29"/>
      <c r="L57" s="29"/>
      <c r="M57" s="29"/>
      <c r="N57" s="29"/>
      <c r="O57" s="29"/>
      <c r="P57" s="29"/>
      <c r="Q57" s="29"/>
      <c r="R57" s="29"/>
      <c r="S57" s="29"/>
      <c r="T57" s="29"/>
      <c r="U57" s="29"/>
    </row>
    <row r="58" spans="1:21">
      <c r="A58" s="29"/>
      <c r="B58" s="29"/>
      <c r="C58" s="29"/>
      <c r="D58" s="29"/>
      <c r="E58" s="29"/>
      <c r="F58" s="29"/>
      <c r="G58" s="29"/>
      <c r="H58" s="29"/>
      <c r="I58" s="29"/>
      <c r="J58" s="29"/>
      <c r="K58" s="29"/>
      <c r="L58" s="29"/>
      <c r="M58" s="29"/>
      <c r="N58" s="29"/>
      <c r="O58" s="29"/>
      <c r="P58" s="29"/>
      <c r="Q58" s="29"/>
      <c r="R58" s="29"/>
      <c r="S58" s="29"/>
      <c r="T58" s="29"/>
      <c r="U58" s="29"/>
    </row>
    <row r="59" spans="1:21">
      <c r="A59" s="29"/>
      <c r="B59" s="29"/>
      <c r="C59" s="29"/>
      <c r="D59" s="29"/>
      <c r="E59" s="29"/>
      <c r="F59" s="29"/>
      <c r="G59" s="29"/>
      <c r="H59" s="29"/>
      <c r="I59" s="29"/>
      <c r="J59" s="29"/>
      <c r="K59" s="29"/>
      <c r="L59" s="29"/>
      <c r="M59" s="29"/>
      <c r="N59" s="29"/>
      <c r="O59" s="29"/>
      <c r="P59" s="29"/>
      <c r="Q59" s="29"/>
      <c r="R59" s="29"/>
      <c r="S59" s="29"/>
      <c r="T59" s="29"/>
      <c r="U59" s="29"/>
    </row>
    <row r="60" spans="1:21">
      <c r="A60" s="29"/>
      <c r="B60" s="29"/>
      <c r="C60" s="29"/>
      <c r="D60" s="29"/>
      <c r="E60" s="29"/>
      <c r="F60" s="29"/>
      <c r="G60" s="29"/>
      <c r="H60" s="29"/>
      <c r="I60" s="29"/>
      <c r="J60" s="29"/>
      <c r="K60" s="29"/>
      <c r="L60" s="29"/>
      <c r="M60" s="29"/>
      <c r="N60" s="29"/>
      <c r="O60" s="29"/>
      <c r="P60" s="29"/>
      <c r="Q60" s="29"/>
      <c r="R60" s="29"/>
      <c r="S60" s="29"/>
      <c r="T60" s="29"/>
      <c r="U60" s="29"/>
    </row>
    <row r="61" spans="1:21">
      <c r="A61" s="29"/>
      <c r="B61" s="29"/>
      <c r="C61" s="29"/>
      <c r="D61" s="29"/>
      <c r="E61" s="29"/>
      <c r="F61" s="29"/>
      <c r="G61" s="29"/>
      <c r="H61" s="29"/>
      <c r="I61" s="29"/>
      <c r="J61" s="29"/>
      <c r="K61" s="29"/>
      <c r="L61" s="29"/>
      <c r="M61" s="29"/>
      <c r="N61" s="29"/>
      <c r="O61" s="29"/>
      <c r="P61" s="29"/>
      <c r="Q61" s="29"/>
      <c r="R61" s="29"/>
      <c r="S61" s="29"/>
      <c r="T61" s="29"/>
      <c r="U61" s="29"/>
    </row>
    <row r="62" spans="1:21">
      <c r="A62" s="29"/>
      <c r="B62" s="29"/>
      <c r="C62" s="29"/>
      <c r="D62" s="29"/>
      <c r="E62" s="29"/>
      <c r="F62" s="29"/>
      <c r="G62" s="29"/>
      <c r="H62" s="29"/>
      <c r="I62" s="29"/>
      <c r="J62" s="29"/>
      <c r="K62" s="29"/>
      <c r="L62" s="29"/>
      <c r="M62" s="29"/>
      <c r="N62" s="29"/>
      <c r="O62" s="29"/>
      <c r="P62" s="29"/>
      <c r="Q62" s="29"/>
      <c r="R62" s="29"/>
      <c r="S62" s="29"/>
      <c r="T62" s="29"/>
      <c r="U62" s="29"/>
    </row>
    <row r="63" spans="1:21">
      <c r="A63" s="29"/>
      <c r="B63" s="29"/>
      <c r="C63" s="29"/>
      <c r="D63" s="29"/>
      <c r="E63" s="29"/>
      <c r="F63" s="29"/>
      <c r="G63" s="29"/>
      <c r="H63" s="29"/>
      <c r="I63" s="29"/>
      <c r="J63" s="29"/>
      <c r="K63" s="29"/>
      <c r="L63" s="29"/>
      <c r="M63" s="29"/>
      <c r="N63" s="29"/>
      <c r="O63" s="29"/>
      <c r="P63" s="29"/>
      <c r="Q63" s="29"/>
      <c r="R63" s="29"/>
      <c r="S63" s="29"/>
      <c r="T63" s="29"/>
      <c r="U63" s="29"/>
    </row>
    <row r="64" spans="1:21">
      <c r="A64" s="29"/>
      <c r="B64" s="29"/>
      <c r="C64" s="29"/>
      <c r="D64" s="29"/>
      <c r="E64" s="29"/>
      <c r="F64" s="29"/>
      <c r="G64" s="29"/>
      <c r="H64" s="29"/>
      <c r="I64" s="29"/>
      <c r="J64" s="29"/>
      <c r="K64" s="29"/>
      <c r="L64" s="29"/>
      <c r="M64" s="29"/>
      <c r="N64" s="29"/>
      <c r="O64" s="29"/>
      <c r="P64" s="29"/>
      <c r="Q64" s="29"/>
      <c r="R64" s="29"/>
      <c r="S64" s="29"/>
      <c r="T64" s="29"/>
      <c r="U64" s="29"/>
    </row>
    <row r="65" spans="1:21">
      <c r="A65" s="29"/>
      <c r="B65" s="29"/>
      <c r="C65" s="29"/>
      <c r="D65" s="29"/>
      <c r="E65" s="29"/>
      <c r="F65" s="29"/>
      <c r="G65" s="29"/>
      <c r="H65" s="29"/>
      <c r="I65" s="29"/>
      <c r="J65" s="29"/>
      <c r="K65" s="29"/>
      <c r="L65" s="29"/>
      <c r="M65" s="29"/>
      <c r="N65" s="29"/>
      <c r="O65" s="29"/>
      <c r="P65" s="29"/>
      <c r="Q65" s="29"/>
      <c r="R65" s="29"/>
      <c r="S65" s="29"/>
      <c r="T65" s="29"/>
      <c r="U65" s="29"/>
    </row>
    <row r="66" spans="1:21">
      <c r="A66" s="29"/>
      <c r="B66" s="29"/>
      <c r="C66" s="29"/>
      <c r="D66" s="29"/>
      <c r="E66" s="29"/>
      <c r="F66" s="29"/>
      <c r="G66" s="29"/>
      <c r="H66" s="29"/>
      <c r="I66" s="29"/>
      <c r="J66" s="29"/>
      <c r="K66" s="29"/>
      <c r="L66" s="29"/>
      <c r="M66" s="29"/>
      <c r="N66" s="29"/>
      <c r="O66" s="29"/>
      <c r="P66" s="29"/>
      <c r="Q66" s="29"/>
      <c r="R66" s="29"/>
      <c r="S66" s="29"/>
      <c r="T66" s="29"/>
      <c r="U66" s="29"/>
    </row>
    <row r="67" spans="1:21">
      <c r="A67" s="29"/>
      <c r="B67" s="29"/>
      <c r="C67" s="29"/>
      <c r="D67" s="29"/>
      <c r="E67" s="29"/>
      <c r="F67" s="29"/>
      <c r="G67" s="29"/>
      <c r="H67" s="29"/>
      <c r="I67" s="29"/>
      <c r="J67" s="29"/>
      <c r="K67" s="29"/>
      <c r="L67" s="29"/>
      <c r="M67" s="29"/>
      <c r="N67" s="29"/>
      <c r="O67" s="29"/>
      <c r="P67" s="29"/>
      <c r="Q67" s="29"/>
      <c r="R67" s="29"/>
      <c r="S67" s="29"/>
      <c r="T67" s="29"/>
      <c r="U67" s="29"/>
    </row>
    <row r="68" spans="1:21">
      <c r="A68" s="29"/>
      <c r="B68" s="29"/>
      <c r="C68" s="29"/>
      <c r="D68" s="29"/>
      <c r="E68" s="29"/>
      <c r="F68" s="29"/>
      <c r="G68" s="29"/>
      <c r="H68" s="29"/>
      <c r="I68" s="29"/>
      <c r="J68" s="29"/>
      <c r="K68" s="29"/>
      <c r="L68" s="29"/>
      <c r="M68" s="29"/>
      <c r="N68" s="29"/>
      <c r="O68" s="29"/>
      <c r="P68" s="29"/>
      <c r="Q68" s="29"/>
      <c r="R68" s="29"/>
      <c r="S68" s="29"/>
      <c r="T68" s="29"/>
      <c r="U68" s="29"/>
    </row>
    <row r="69" spans="1:21">
      <c r="A69" s="29"/>
      <c r="B69" s="29"/>
      <c r="C69" s="29"/>
      <c r="D69" s="29"/>
      <c r="E69" s="29"/>
      <c r="F69" s="29"/>
      <c r="G69" s="29"/>
      <c r="H69" s="29"/>
      <c r="I69" s="29"/>
      <c r="J69" s="29"/>
      <c r="K69" s="29"/>
      <c r="L69" s="29"/>
      <c r="M69" s="29"/>
      <c r="N69" s="29"/>
      <c r="O69" s="29"/>
      <c r="P69" s="29"/>
      <c r="Q69" s="29"/>
      <c r="R69" s="29"/>
      <c r="S69" s="29"/>
      <c r="T69" s="29"/>
      <c r="U69" s="29"/>
    </row>
    <row r="70" spans="1:21">
      <c r="A70" s="29"/>
      <c r="B70" s="29"/>
      <c r="C70" s="29"/>
      <c r="D70" s="29"/>
      <c r="E70" s="29"/>
      <c r="F70" s="29"/>
      <c r="G70" s="29"/>
      <c r="H70" s="29"/>
      <c r="I70" s="29"/>
      <c r="J70" s="29"/>
      <c r="K70" s="29"/>
      <c r="L70" s="29"/>
      <c r="M70" s="29"/>
      <c r="N70" s="29"/>
      <c r="O70" s="29"/>
      <c r="P70" s="29"/>
      <c r="Q70" s="29"/>
      <c r="R70" s="29"/>
      <c r="S70" s="29"/>
      <c r="T70" s="29"/>
      <c r="U70" s="29"/>
    </row>
    <row r="71" spans="1:21">
      <c r="A71" s="29"/>
      <c r="B71" s="29"/>
      <c r="C71" s="29"/>
      <c r="D71" s="29"/>
      <c r="E71" s="29"/>
      <c r="F71" s="29"/>
      <c r="G71" s="29"/>
      <c r="H71" s="29"/>
      <c r="I71" s="29"/>
      <c r="J71" s="29"/>
      <c r="K71" s="29"/>
      <c r="L71" s="29"/>
      <c r="M71" s="29"/>
      <c r="N71" s="29"/>
      <c r="O71" s="29"/>
      <c r="P71" s="29"/>
      <c r="Q71" s="29"/>
      <c r="R71" s="29"/>
      <c r="S71" s="29"/>
      <c r="T71" s="29"/>
      <c r="U71" s="29"/>
    </row>
    <row r="72" spans="1:21">
      <c r="A72" s="29"/>
      <c r="B72" s="29"/>
      <c r="C72" s="29"/>
      <c r="D72" s="29"/>
      <c r="E72" s="29"/>
      <c r="F72" s="29"/>
      <c r="G72" s="29"/>
      <c r="H72" s="29"/>
      <c r="I72" s="29"/>
      <c r="J72" s="29"/>
      <c r="K72" s="29"/>
      <c r="L72" s="29"/>
      <c r="M72" s="29"/>
      <c r="N72" s="29"/>
      <c r="O72" s="29"/>
      <c r="P72" s="29"/>
      <c r="Q72" s="29"/>
      <c r="R72" s="29"/>
      <c r="S72" s="29"/>
      <c r="T72" s="29"/>
      <c r="U72" s="29"/>
    </row>
    <row r="73" spans="1:21">
      <c r="A73" s="29"/>
      <c r="B73" s="29"/>
      <c r="C73" s="29"/>
      <c r="D73" s="29"/>
      <c r="E73" s="29"/>
      <c r="F73" s="29"/>
      <c r="G73" s="29"/>
      <c r="H73" s="29"/>
      <c r="I73" s="29"/>
      <c r="J73" s="29"/>
      <c r="K73" s="29"/>
      <c r="L73" s="29"/>
      <c r="M73" s="29"/>
      <c r="N73" s="29"/>
      <c r="O73" s="29"/>
      <c r="P73" s="29"/>
      <c r="Q73" s="29"/>
      <c r="R73" s="29"/>
      <c r="S73" s="29"/>
      <c r="T73" s="29"/>
      <c r="U73" s="29"/>
    </row>
    <row r="74" spans="1:21">
      <c r="A74" s="29"/>
      <c r="B74" s="29"/>
      <c r="C74" s="29"/>
      <c r="D74" s="29"/>
      <c r="E74" s="29"/>
      <c r="F74" s="29"/>
      <c r="G74" s="29"/>
      <c r="H74" s="29"/>
      <c r="I74" s="29"/>
      <c r="J74" s="29"/>
      <c r="K74" s="29"/>
      <c r="L74" s="29"/>
      <c r="M74" s="29"/>
      <c r="N74" s="29"/>
      <c r="O74" s="29"/>
      <c r="P74" s="29"/>
      <c r="Q74" s="29"/>
      <c r="R74" s="29"/>
      <c r="S74" s="29"/>
      <c r="T74" s="29"/>
      <c r="U74" s="29"/>
    </row>
    <row r="75" spans="1:21">
      <c r="A75" s="29"/>
      <c r="B75" s="29"/>
      <c r="C75" s="29"/>
      <c r="D75" s="29"/>
      <c r="E75" s="29"/>
      <c r="F75" s="29"/>
      <c r="G75" s="29"/>
      <c r="H75" s="29"/>
      <c r="I75" s="29"/>
      <c r="J75" s="29"/>
      <c r="K75" s="29"/>
      <c r="L75" s="29"/>
      <c r="M75" s="29"/>
      <c r="N75" s="29"/>
      <c r="O75" s="29"/>
      <c r="P75" s="29"/>
      <c r="Q75" s="29"/>
      <c r="R75" s="29"/>
      <c r="S75" s="29"/>
      <c r="T75" s="29"/>
      <c r="U75" s="29"/>
    </row>
    <row r="76" spans="1:21">
      <c r="A76" s="29"/>
      <c r="B76" s="29"/>
      <c r="C76" s="29"/>
      <c r="D76" s="29"/>
      <c r="E76" s="29"/>
      <c r="F76" s="29"/>
      <c r="G76" s="29"/>
      <c r="H76" s="29"/>
      <c r="I76" s="29"/>
      <c r="J76" s="29"/>
      <c r="K76" s="29"/>
      <c r="L76" s="29"/>
      <c r="M76" s="29"/>
      <c r="N76" s="29"/>
      <c r="O76" s="29"/>
      <c r="P76" s="29"/>
      <c r="Q76" s="29"/>
      <c r="R76" s="29"/>
      <c r="S76" s="29"/>
      <c r="T76" s="29"/>
      <c r="U76" s="29"/>
    </row>
    <row r="77" spans="1:21">
      <c r="A77" s="29"/>
      <c r="B77" s="29"/>
      <c r="C77" s="29"/>
      <c r="D77" s="29"/>
      <c r="E77" s="29"/>
      <c r="F77" s="29"/>
      <c r="G77" s="29"/>
      <c r="H77" s="29"/>
      <c r="I77" s="29"/>
      <c r="J77" s="29"/>
      <c r="K77" s="29"/>
      <c r="L77" s="29"/>
      <c r="M77" s="29"/>
      <c r="N77" s="29"/>
      <c r="O77" s="29"/>
      <c r="P77" s="29"/>
      <c r="Q77" s="29"/>
      <c r="R77" s="29"/>
      <c r="S77" s="29"/>
      <c r="T77" s="29"/>
      <c r="U77" s="29"/>
    </row>
    <row r="78" spans="1:21">
      <c r="A78" s="29"/>
      <c r="B78" s="29"/>
      <c r="C78" s="29"/>
      <c r="D78" s="29"/>
      <c r="E78" s="29"/>
      <c r="F78" s="29"/>
      <c r="G78" s="29"/>
      <c r="H78" s="29"/>
      <c r="I78" s="29"/>
      <c r="J78" s="29"/>
      <c r="K78" s="29"/>
      <c r="L78" s="29"/>
      <c r="M78" s="29"/>
      <c r="N78" s="29"/>
      <c r="O78" s="29"/>
      <c r="P78" s="29"/>
      <c r="Q78" s="29"/>
      <c r="R78" s="29"/>
      <c r="S78" s="29"/>
      <c r="T78" s="29"/>
      <c r="U78" s="29"/>
    </row>
    <row r="79" spans="1:21">
      <c r="A79" s="29"/>
      <c r="B79" s="29"/>
      <c r="C79" s="29"/>
      <c r="D79" s="29"/>
      <c r="E79" s="29"/>
      <c r="F79" s="29"/>
      <c r="G79" s="29"/>
      <c r="H79" s="29"/>
      <c r="I79" s="29"/>
      <c r="J79" s="29"/>
      <c r="K79" s="29"/>
      <c r="L79" s="29"/>
      <c r="M79" s="29"/>
      <c r="N79" s="29"/>
      <c r="O79" s="29"/>
      <c r="P79" s="29"/>
      <c r="Q79" s="29"/>
      <c r="R79" s="29"/>
      <c r="S79" s="29"/>
      <c r="T79" s="29"/>
      <c r="U79" s="29"/>
    </row>
    <row r="80" spans="1:21">
      <c r="A80" s="29"/>
      <c r="B80" s="29"/>
      <c r="C80" s="29"/>
      <c r="D80" s="29"/>
      <c r="E80" s="29"/>
      <c r="F80" s="29"/>
      <c r="G80" s="29"/>
      <c r="H80" s="29"/>
      <c r="I80" s="29"/>
      <c r="J80" s="29"/>
      <c r="K80" s="29"/>
      <c r="L80" s="29"/>
      <c r="M80" s="29"/>
      <c r="N80" s="29"/>
      <c r="O80" s="29"/>
      <c r="P80" s="29"/>
      <c r="Q80" s="29"/>
      <c r="R80" s="29"/>
      <c r="S80" s="29"/>
      <c r="T80" s="29"/>
      <c r="U80" s="29"/>
    </row>
    <row r="81" spans="1:21">
      <c r="A81" s="29"/>
      <c r="B81" s="29"/>
      <c r="C81" s="29"/>
      <c r="D81" s="29"/>
      <c r="E81" s="29"/>
      <c r="F81" s="29"/>
      <c r="G81" s="29"/>
      <c r="H81" s="29"/>
      <c r="I81" s="29"/>
      <c r="J81" s="29"/>
      <c r="K81" s="29"/>
      <c r="L81" s="29"/>
      <c r="M81" s="29"/>
      <c r="N81" s="29"/>
      <c r="O81" s="29"/>
      <c r="P81" s="29"/>
      <c r="Q81" s="29"/>
      <c r="R81" s="29"/>
      <c r="S81" s="29"/>
      <c r="T81" s="29"/>
      <c r="U81" s="29"/>
    </row>
    <row r="82" spans="1:21">
      <c r="A82" s="29"/>
      <c r="B82" s="29"/>
      <c r="C82" s="29"/>
      <c r="D82" s="29"/>
      <c r="E82" s="29"/>
      <c r="F82" s="29"/>
      <c r="G82" s="29"/>
      <c r="H82" s="29"/>
      <c r="I82" s="29"/>
      <c r="J82" s="29"/>
      <c r="K82" s="29"/>
      <c r="L82" s="29"/>
      <c r="M82" s="29"/>
      <c r="N82" s="29"/>
      <c r="O82" s="29"/>
      <c r="P82" s="29"/>
      <c r="Q82" s="29"/>
      <c r="R82" s="29"/>
      <c r="S82" s="29"/>
      <c r="T82" s="29"/>
      <c r="U82" s="29"/>
    </row>
    <row r="83" spans="1:21">
      <c r="A83" s="29"/>
      <c r="B83" s="29"/>
      <c r="C83" s="29"/>
      <c r="D83" s="29"/>
      <c r="E83" s="29"/>
      <c r="F83" s="29"/>
      <c r="G83" s="29"/>
      <c r="H83" s="29"/>
      <c r="I83" s="29"/>
      <c r="J83" s="29"/>
      <c r="K83" s="29"/>
      <c r="L83" s="29"/>
      <c r="M83" s="29"/>
      <c r="N83" s="29"/>
      <c r="O83" s="29"/>
      <c r="P83" s="29"/>
      <c r="Q83" s="29"/>
      <c r="R83" s="29"/>
      <c r="S83" s="29"/>
      <c r="T83" s="29"/>
      <c r="U83" s="29"/>
    </row>
    <row r="84" spans="1:21">
      <c r="A84" s="29"/>
      <c r="B84" s="29"/>
      <c r="C84" s="29"/>
      <c r="D84" s="29"/>
      <c r="E84" s="29"/>
      <c r="F84" s="29"/>
      <c r="G84" s="29"/>
      <c r="H84" s="29"/>
      <c r="I84" s="29"/>
      <c r="J84" s="29"/>
      <c r="K84" s="29"/>
      <c r="L84" s="29"/>
      <c r="M84" s="29"/>
      <c r="N84" s="29"/>
      <c r="O84" s="29"/>
      <c r="P84" s="29"/>
      <c r="Q84" s="29"/>
      <c r="R84" s="29"/>
      <c r="S84" s="29"/>
      <c r="T84" s="29"/>
      <c r="U84" s="29"/>
    </row>
    <row r="85" spans="1:21">
      <c r="A85" s="29"/>
      <c r="B85" s="29"/>
      <c r="C85" s="29"/>
      <c r="D85" s="29"/>
      <c r="E85" s="29"/>
      <c r="F85" s="29"/>
      <c r="G85" s="29"/>
      <c r="H85" s="29"/>
      <c r="I85" s="29"/>
      <c r="J85" s="29"/>
      <c r="K85" s="29"/>
      <c r="L85" s="29"/>
      <c r="M85" s="29"/>
      <c r="N85" s="29"/>
      <c r="O85" s="29"/>
      <c r="P85" s="29"/>
      <c r="Q85" s="29"/>
      <c r="R85" s="29"/>
      <c r="S85" s="29"/>
      <c r="T85" s="29"/>
      <c r="U85" s="29"/>
    </row>
    <row r="86" spans="1:21">
      <c r="A86" s="29"/>
      <c r="B86" s="29"/>
      <c r="C86" s="29"/>
      <c r="D86" s="29"/>
      <c r="E86" s="29"/>
      <c r="F86" s="29"/>
      <c r="G86" s="29"/>
      <c r="H86" s="29"/>
      <c r="I86" s="29"/>
      <c r="J86" s="29"/>
      <c r="K86" s="29"/>
      <c r="L86" s="29"/>
      <c r="M86" s="29"/>
      <c r="N86" s="29"/>
      <c r="O86" s="29"/>
      <c r="P86" s="29"/>
      <c r="Q86" s="29"/>
      <c r="R86" s="29"/>
      <c r="S86" s="29"/>
      <c r="T86" s="29"/>
      <c r="U86" s="29"/>
    </row>
    <row r="87" spans="1:21">
      <c r="A87" s="29"/>
      <c r="B87" s="29"/>
      <c r="C87" s="29"/>
      <c r="D87" s="29"/>
      <c r="E87" s="29"/>
      <c r="F87" s="29"/>
      <c r="G87" s="29"/>
      <c r="H87" s="29"/>
      <c r="I87" s="29"/>
      <c r="J87" s="29"/>
      <c r="K87" s="29"/>
      <c r="L87" s="29"/>
      <c r="M87" s="29"/>
      <c r="N87" s="29"/>
      <c r="O87" s="29"/>
      <c r="P87" s="29"/>
      <c r="Q87" s="29"/>
      <c r="R87" s="29"/>
      <c r="S87" s="29"/>
      <c r="T87" s="29"/>
      <c r="U87" s="29"/>
    </row>
    <row r="88" spans="1:21">
      <c r="A88" s="29"/>
      <c r="B88" s="29"/>
      <c r="C88" s="29"/>
      <c r="D88" s="29"/>
      <c r="E88" s="29"/>
      <c r="F88" s="29"/>
      <c r="G88" s="29"/>
      <c r="H88" s="29"/>
      <c r="I88" s="29"/>
      <c r="J88" s="29"/>
      <c r="K88" s="29"/>
      <c r="L88" s="29"/>
      <c r="M88" s="29"/>
      <c r="N88" s="29"/>
      <c r="O88" s="29"/>
      <c r="P88" s="29"/>
      <c r="Q88" s="29"/>
      <c r="R88" s="29"/>
      <c r="S88" s="29"/>
      <c r="T88" s="29"/>
      <c r="U88" s="29"/>
    </row>
    <row r="89" spans="1:21">
      <c r="A89" s="29"/>
      <c r="B89" s="29"/>
      <c r="C89" s="29"/>
      <c r="D89" s="29"/>
      <c r="E89" s="29"/>
      <c r="F89" s="29"/>
      <c r="G89" s="29"/>
      <c r="H89" s="29"/>
      <c r="I89" s="29"/>
      <c r="J89" s="29"/>
      <c r="K89" s="29"/>
      <c r="L89" s="29"/>
      <c r="M89" s="29"/>
      <c r="N89" s="29"/>
      <c r="O89" s="29"/>
      <c r="P89" s="29"/>
      <c r="Q89" s="29"/>
      <c r="R89" s="29"/>
      <c r="S89" s="29"/>
      <c r="T89" s="29"/>
      <c r="U89" s="29"/>
    </row>
    <row r="90" spans="1:21">
      <c r="A90" s="29"/>
      <c r="B90" s="29"/>
      <c r="C90" s="29"/>
      <c r="D90" s="29"/>
      <c r="E90" s="29"/>
      <c r="F90" s="29"/>
      <c r="G90" s="29"/>
      <c r="H90" s="29"/>
      <c r="I90" s="29"/>
      <c r="J90" s="29"/>
      <c r="K90" s="29"/>
      <c r="L90" s="29"/>
      <c r="M90" s="29"/>
      <c r="N90" s="29"/>
      <c r="O90" s="29"/>
      <c r="P90" s="29"/>
      <c r="Q90" s="29"/>
      <c r="R90" s="29"/>
      <c r="S90" s="29"/>
      <c r="T90" s="29"/>
      <c r="U90" s="29"/>
    </row>
    <row r="91" spans="1:21">
      <c r="A91" s="29"/>
      <c r="B91" s="29"/>
      <c r="C91" s="29"/>
      <c r="D91" s="29"/>
      <c r="E91" s="29"/>
      <c r="F91" s="29"/>
      <c r="G91" s="29"/>
      <c r="H91" s="29"/>
      <c r="I91" s="29"/>
      <c r="J91" s="29"/>
      <c r="K91" s="29"/>
      <c r="L91" s="29"/>
      <c r="M91" s="29"/>
      <c r="N91" s="29"/>
      <c r="O91" s="29"/>
      <c r="P91" s="29"/>
      <c r="Q91" s="29"/>
      <c r="R91" s="29"/>
      <c r="S91" s="29"/>
      <c r="T91" s="29"/>
      <c r="U91" s="29"/>
    </row>
    <row r="92" spans="1:21">
      <c r="A92" s="29"/>
      <c r="B92" s="29"/>
      <c r="C92" s="29"/>
      <c r="D92" s="29"/>
      <c r="E92" s="29"/>
      <c r="F92" s="29"/>
      <c r="G92" s="29"/>
      <c r="H92" s="29"/>
      <c r="I92" s="29"/>
      <c r="J92" s="29"/>
      <c r="K92" s="29"/>
      <c r="L92" s="29"/>
      <c r="M92" s="29"/>
      <c r="N92" s="29"/>
      <c r="O92" s="29"/>
      <c r="P92" s="29"/>
      <c r="Q92" s="29"/>
      <c r="R92" s="29"/>
      <c r="S92" s="29"/>
      <c r="T92" s="29"/>
      <c r="U92" s="29"/>
    </row>
    <row r="93" spans="1:21">
      <c r="A93" s="29"/>
      <c r="B93" s="29"/>
      <c r="C93" s="29"/>
      <c r="D93" s="29"/>
      <c r="E93" s="29"/>
      <c r="F93" s="29"/>
      <c r="G93" s="29"/>
      <c r="H93" s="29"/>
      <c r="I93" s="29"/>
      <c r="J93" s="29"/>
      <c r="K93" s="29"/>
      <c r="L93" s="29"/>
      <c r="M93" s="29"/>
      <c r="N93" s="29"/>
      <c r="O93" s="29"/>
      <c r="P93" s="29"/>
      <c r="Q93" s="29"/>
      <c r="R93" s="29"/>
      <c r="S93" s="29"/>
      <c r="T93" s="29"/>
      <c r="U93" s="29"/>
    </row>
    <row r="94" spans="1:21">
      <c r="A94" s="29"/>
      <c r="B94" s="29"/>
      <c r="C94" s="29"/>
      <c r="D94" s="29"/>
      <c r="E94" s="29"/>
      <c r="F94" s="29"/>
      <c r="G94" s="29"/>
      <c r="H94" s="29"/>
      <c r="I94" s="29"/>
      <c r="J94" s="29"/>
      <c r="K94" s="29"/>
      <c r="L94" s="29"/>
      <c r="M94" s="29"/>
      <c r="N94" s="29"/>
      <c r="O94" s="29"/>
      <c r="P94" s="29"/>
      <c r="Q94" s="29"/>
      <c r="R94" s="29"/>
      <c r="S94" s="29"/>
      <c r="T94" s="29"/>
      <c r="U94" s="29"/>
    </row>
    <row r="95" spans="1:21">
      <c r="A95" s="29"/>
      <c r="B95" s="29"/>
      <c r="C95" s="29"/>
      <c r="D95" s="29"/>
      <c r="E95" s="29"/>
      <c r="F95" s="29"/>
      <c r="G95" s="29"/>
      <c r="H95" s="29"/>
      <c r="I95" s="29"/>
      <c r="J95" s="29"/>
      <c r="K95" s="29"/>
      <c r="L95" s="29"/>
      <c r="M95" s="29"/>
      <c r="N95" s="29"/>
      <c r="O95" s="29"/>
      <c r="P95" s="29"/>
      <c r="Q95" s="29"/>
      <c r="R95" s="29"/>
      <c r="S95" s="29"/>
      <c r="T95" s="29"/>
      <c r="U95" s="29"/>
    </row>
    <row r="96" spans="1:21">
      <c r="A96" s="29"/>
      <c r="B96" s="29"/>
      <c r="C96" s="29"/>
      <c r="D96" s="29"/>
      <c r="E96" s="29"/>
      <c r="F96" s="29"/>
      <c r="G96" s="29"/>
      <c r="H96" s="29"/>
      <c r="I96" s="29"/>
      <c r="J96" s="29"/>
      <c r="K96" s="29"/>
      <c r="L96" s="29"/>
      <c r="M96" s="29"/>
      <c r="N96" s="29"/>
      <c r="O96" s="29"/>
      <c r="P96" s="29"/>
      <c r="Q96" s="29"/>
      <c r="R96" s="29"/>
      <c r="S96" s="29"/>
      <c r="T96" s="29"/>
      <c r="U96" s="29"/>
    </row>
    <row r="97" spans="1:21">
      <c r="A97" s="29"/>
      <c r="B97" s="29"/>
      <c r="C97" s="29"/>
      <c r="D97" s="29"/>
      <c r="E97" s="29"/>
      <c r="F97" s="29"/>
      <c r="G97" s="29"/>
      <c r="H97" s="29"/>
      <c r="I97" s="29"/>
      <c r="J97" s="29"/>
      <c r="K97" s="29"/>
      <c r="L97" s="29"/>
      <c r="M97" s="29"/>
      <c r="N97" s="29"/>
      <c r="O97" s="29"/>
      <c r="P97" s="29"/>
      <c r="Q97" s="29"/>
      <c r="R97" s="29"/>
      <c r="S97" s="29"/>
      <c r="T97" s="29"/>
      <c r="U97" s="29"/>
    </row>
  </sheetData>
  <mergeCells count="16">
    <mergeCell ref="B11:H11"/>
    <mergeCell ref="R42:S42"/>
    <mergeCell ref="T42:U42"/>
    <mergeCell ref="V42:W42"/>
    <mergeCell ref="B3:P3"/>
    <mergeCell ref="D15:U15"/>
    <mergeCell ref="E18:J18"/>
    <mergeCell ref="L18:R18"/>
    <mergeCell ref="T18:U18"/>
    <mergeCell ref="F21:F22"/>
    <mergeCell ref="G21:G22"/>
    <mergeCell ref="H21:H22"/>
    <mergeCell ref="I21:I22"/>
    <mergeCell ref="B23:C23"/>
    <mergeCell ref="B7:H7"/>
    <mergeCell ref="B9:H9"/>
  </mergeCells>
  <hyperlinks>
    <hyperlink ref="B3" location="Contents!A1" display="Back to index page" xr:uid="{02D97C58-29D0-4FE5-8806-EBD34D562D9B}"/>
    <hyperlink ref="B3:P3" location="CONTENTS!A1" display="Back to contents page" xr:uid="{D6657094-6FF5-4DB6-B23B-B2E29BFCA636}"/>
  </hyperlink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FC68C-DFB6-4CEB-B014-35E6D28A2019}">
  <dimension ref="A1:P126"/>
  <sheetViews>
    <sheetView showGridLines="0" showRowColHeaders="0" zoomScaleNormal="100" workbookViewId="0"/>
  </sheetViews>
  <sheetFormatPr baseColWidth="10" defaultColWidth="22.28515625" defaultRowHeight="15"/>
  <cols>
    <col min="1" max="1" width="2.7109375" style="6" customWidth="1"/>
    <col min="2" max="2" width="4.7109375" style="6" customWidth="1"/>
    <col min="3" max="3" width="48.85546875" style="6" customWidth="1"/>
    <col min="4" max="9" width="31" style="6" customWidth="1"/>
    <col min="10" max="10" width="26.42578125" style="6" customWidth="1"/>
    <col min="11" max="16384" width="22.28515625" style="6"/>
  </cols>
  <sheetData>
    <row r="1" spans="1:16" ht="11.25" customHeight="1"/>
    <row r="2" spans="1:16" ht="5.25" customHeight="1"/>
    <row r="3" spans="1:16" ht="11.25" customHeight="1">
      <c r="B3" s="1909" t="s">
        <v>306</v>
      </c>
      <c r="C3" s="1909"/>
      <c r="D3" s="1909"/>
      <c r="E3" s="1909"/>
      <c r="F3" s="1909"/>
      <c r="G3" s="1909"/>
      <c r="H3" s="1909"/>
      <c r="I3" s="1909"/>
      <c r="J3" s="1909"/>
      <c r="K3" s="1909"/>
      <c r="L3" s="1909"/>
      <c r="M3" s="1909"/>
      <c r="N3" s="1909"/>
      <c r="O3" s="1909"/>
      <c r="P3" s="1909"/>
    </row>
    <row r="4" spans="1:16" ht="5.25" customHeight="1"/>
    <row r="5" spans="1:16" s="1453" customFormat="1" ht="15.75">
      <c r="A5" s="7"/>
      <c r="B5" s="1187" t="s">
        <v>2087</v>
      </c>
      <c r="C5" s="1187"/>
    </row>
    <row r="6" spans="1:16" s="1453" customFormat="1" ht="11.25" customHeight="1">
      <c r="A6" s="7"/>
      <c r="B6" s="1187"/>
      <c r="C6" s="1187"/>
    </row>
    <row r="7" spans="1:16" s="1453" customFormat="1" ht="11.25" customHeight="1">
      <c r="A7" s="7"/>
      <c r="B7" s="12" t="s">
        <v>303</v>
      </c>
      <c r="C7" s="1187"/>
    </row>
    <row r="8" spans="1:16" s="1453" customFormat="1" ht="15.75">
      <c r="A8" s="7"/>
      <c r="C8" s="1187"/>
    </row>
    <row r="9" spans="1:16" s="1457" customFormat="1" ht="11.25">
      <c r="A9" s="12"/>
      <c r="B9" s="1488"/>
      <c r="C9" s="1488"/>
    </row>
    <row r="10" spans="1:16" s="92" customFormat="1" ht="11.25" customHeight="1">
      <c r="A10" s="29"/>
      <c r="B10" s="800"/>
      <c r="C10" s="1489" t="s">
        <v>317</v>
      </c>
      <c r="D10" s="1489" t="s">
        <v>319</v>
      </c>
      <c r="E10" s="1489" t="s">
        <v>321</v>
      </c>
      <c r="F10" s="1489" t="s">
        <v>323</v>
      </c>
      <c r="G10" s="1489" t="s">
        <v>328</v>
      </c>
      <c r="H10" s="1489" t="s">
        <v>335</v>
      </c>
      <c r="I10" s="1489" t="s">
        <v>337</v>
      </c>
      <c r="J10" s="29"/>
    </row>
    <row r="11" spans="1:16" s="92" customFormat="1" ht="11.25" customHeight="1">
      <c r="A11" s="29"/>
      <c r="B11" s="558"/>
      <c r="C11" s="1498"/>
      <c r="D11" s="1498"/>
      <c r="E11" s="284" t="s">
        <v>2088</v>
      </c>
      <c r="F11" s="1498"/>
      <c r="G11" s="1498"/>
      <c r="H11" s="1498"/>
      <c r="I11" s="1498"/>
      <c r="J11" s="29"/>
    </row>
    <row r="12" spans="1:16" s="92" customFormat="1" ht="11.25" customHeight="1">
      <c r="A12" s="29"/>
      <c r="B12" s="1298"/>
      <c r="C12" s="1844" t="s">
        <v>2089</v>
      </c>
      <c r="D12" s="1304" t="s">
        <v>2090</v>
      </c>
      <c r="E12" s="1304" t="s">
        <v>2091</v>
      </c>
      <c r="F12" s="1304" t="s">
        <v>2092</v>
      </c>
      <c r="G12" s="1304" t="s">
        <v>2093</v>
      </c>
      <c r="H12" s="1304" t="s">
        <v>2094</v>
      </c>
      <c r="I12" s="1304" t="s">
        <v>2095</v>
      </c>
      <c r="J12" s="29"/>
    </row>
    <row r="13" spans="1:16" s="92" customFormat="1" ht="11.25" customHeight="1">
      <c r="A13" s="29"/>
      <c r="B13" s="35">
        <v>1</v>
      </c>
      <c r="C13" s="1504" t="s">
        <v>2096</v>
      </c>
      <c r="D13" s="2131" t="s">
        <v>2097</v>
      </c>
      <c r="E13" s="1722"/>
      <c r="F13" s="1722"/>
      <c r="G13" s="1491"/>
      <c r="H13" s="1491"/>
      <c r="I13" s="1491"/>
      <c r="J13" s="29"/>
    </row>
    <row r="14" spans="1:16" s="92" customFormat="1" ht="11.25" customHeight="1">
      <c r="A14" s="29"/>
      <c r="B14" s="35">
        <v>2</v>
      </c>
      <c r="C14" s="1504" t="s">
        <v>2098</v>
      </c>
      <c r="D14" s="2132"/>
      <c r="E14" s="1722"/>
      <c r="F14" s="1722"/>
      <c r="G14" s="1491"/>
      <c r="H14" s="1491"/>
      <c r="I14" s="1491"/>
      <c r="J14" s="29"/>
    </row>
    <row r="15" spans="1:16" s="92" customFormat="1" ht="11.25" customHeight="1">
      <c r="A15" s="29"/>
      <c r="B15" s="35">
        <v>3</v>
      </c>
      <c r="C15" s="1504" t="s">
        <v>2099</v>
      </c>
      <c r="D15" s="2132"/>
      <c r="E15" s="1722"/>
      <c r="F15" s="1722"/>
      <c r="G15" s="1722"/>
      <c r="H15" s="1491"/>
      <c r="I15" s="1491"/>
      <c r="J15" s="29"/>
    </row>
    <row r="16" spans="1:16" s="92" customFormat="1" ht="11.25" customHeight="1">
      <c r="A16" s="29"/>
      <c r="B16" s="35">
        <v>4</v>
      </c>
      <c r="C16" s="923" t="s">
        <v>2100</v>
      </c>
      <c r="D16" s="2132"/>
      <c r="E16" s="1722"/>
      <c r="F16" s="1722"/>
      <c r="G16" s="1722"/>
      <c r="H16" s="1491"/>
      <c r="I16" s="1491"/>
      <c r="J16" s="29"/>
    </row>
    <row r="17" spans="1:10" s="415" customFormat="1" ht="11.25" customHeight="1">
      <c r="A17" s="3"/>
      <c r="B17" s="35">
        <v>5</v>
      </c>
      <c r="C17" s="278" t="s">
        <v>2101</v>
      </c>
      <c r="D17" s="2132"/>
      <c r="E17" s="1723"/>
      <c r="F17" s="1723"/>
      <c r="G17" s="1723"/>
      <c r="H17" s="1724"/>
      <c r="I17" s="1724"/>
      <c r="J17" s="3"/>
    </row>
    <row r="18" spans="1:10" s="92" customFormat="1" ht="11.25" customHeight="1">
      <c r="A18" s="29"/>
      <c r="B18" s="35">
        <v>6</v>
      </c>
      <c r="C18" s="923" t="s">
        <v>2102</v>
      </c>
      <c r="D18" s="2132"/>
      <c r="E18" s="923"/>
      <c r="F18" s="923"/>
      <c r="G18" s="923"/>
      <c r="H18" s="1491"/>
      <c r="I18" s="1491"/>
      <c r="J18" s="29"/>
    </row>
    <row r="19" spans="1:10" s="92" customFormat="1" ht="11.25" customHeight="1">
      <c r="A19" s="29"/>
      <c r="B19" s="35">
        <v>7</v>
      </c>
      <c r="C19" s="923" t="s">
        <v>2103</v>
      </c>
      <c r="D19" s="2132"/>
      <c r="E19" s="1491"/>
      <c r="F19" s="1491"/>
      <c r="G19" s="1491"/>
      <c r="H19" s="1491"/>
      <c r="I19" s="1491"/>
      <c r="J19" s="29"/>
    </row>
    <row r="20" spans="1:10" s="92" customFormat="1" ht="11.25" customHeight="1">
      <c r="A20" s="29"/>
      <c r="B20" s="35">
        <v>8</v>
      </c>
      <c r="C20" s="923" t="s">
        <v>2104</v>
      </c>
      <c r="D20" s="2132"/>
      <c r="E20" s="1491"/>
      <c r="F20" s="1491"/>
      <c r="G20" s="1491"/>
      <c r="H20" s="1491"/>
      <c r="I20" s="1491"/>
      <c r="J20" s="29"/>
    </row>
    <row r="21" spans="1:10" s="92" customFormat="1" ht="11.25" customHeight="1">
      <c r="A21" s="29"/>
      <c r="B21" s="1525">
        <v>9</v>
      </c>
      <c r="C21" s="1720" t="s">
        <v>2669</v>
      </c>
      <c r="D21" s="2133"/>
      <c r="E21" s="1721"/>
      <c r="F21" s="1721"/>
      <c r="G21" s="1721"/>
      <c r="H21" s="1721"/>
      <c r="I21" s="1721"/>
      <c r="J21" s="29"/>
    </row>
    <row r="22" spans="1:10" s="92" customFormat="1" ht="6" customHeight="1">
      <c r="A22" s="29"/>
      <c r="B22" s="35"/>
      <c r="C22" s="923"/>
      <c r="D22" s="281"/>
      <c r="E22" s="1491"/>
      <c r="F22" s="1491"/>
      <c r="G22" s="1491"/>
      <c r="H22" s="1491"/>
      <c r="I22" s="1491"/>
      <c r="J22" s="29"/>
    </row>
    <row r="23" spans="1:10" s="92" customFormat="1" ht="11.25">
      <c r="A23" s="29"/>
      <c r="B23" s="419" t="s">
        <v>2691</v>
      </c>
      <c r="D23" s="29"/>
      <c r="E23" s="29"/>
      <c r="F23" s="29"/>
      <c r="G23" s="29"/>
      <c r="H23" s="29"/>
      <c r="I23" s="29"/>
      <c r="J23" s="29"/>
    </row>
    <row r="24" spans="1:10" s="92" customFormat="1" ht="11.25">
      <c r="A24" s="29"/>
      <c r="B24" s="419" t="s">
        <v>2692</v>
      </c>
      <c r="D24" s="29"/>
      <c r="E24" s="29"/>
      <c r="F24" s="29"/>
      <c r="G24" s="29"/>
      <c r="H24" s="29"/>
      <c r="I24" s="29"/>
      <c r="J24" s="29"/>
    </row>
    <row r="25" spans="1:10" s="92" customFormat="1" ht="11.25">
      <c r="A25" s="29"/>
      <c r="D25" s="29"/>
      <c r="E25" s="29"/>
      <c r="F25" s="29"/>
      <c r="G25" s="29"/>
      <c r="H25" s="29"/>
      <c r="I25" s="29"/>
      <c r="J25" s="29"/>
    </row>
    <row r="26" spans="1:10" s="92" customFormat="1" ht="11.25">
      <c r="A26" s="29"/>
      <c r="B26" s="419"/>
      <c r="D26" s="29"/>
      <c r="E26" s="29"/>
      <c r="F26" s="29"/>
      <c r="G26" s="29"/>
      <c r="H26" s="29"/>
      <c r="I26" s="29"/>
      <c r="J26" s="29"/>
    </row>
    <row r="27" spans="1:10" s="92" customFormat="1" ht="11.25" customHeight="1">
      <c r="A27" s="29"/>
      <c r="B27" s="558"/>
      <c r="C27" s="1492"/>
      <c r="D27" s="1492"/>
      <c r="E27" s="1492"/>
      <c r="F27" s="2134" t="s">
        <v>2105</v>
      </c>
      <c r="G27" s="36"/>
      <c r="H27" s="36"/>
      <c r="I27" s="29"/>
      <c r="J27" s="29"/>
    </row>
    <row r="28" spans="1:10" s="92" customFormat="1" ht="11.25" customHeight="1">
      <c r="A28" s="29"/>
      <c r="B28" s="29"/>
      <c r="C28" s="419" t="s">
        <v>2106</v>
      </c>
      <c r="D28" s="2030" t="s">
        <v>2107</v>
      </c>
      <c r="E28" s="2030"/>
      <c r="F28" s="2135"/>
      <c r="G28" s="36"/>
      <c r="H28" s="36"/>
      <c r="I28" s="29"/>
      <c r="J28" s="29"/>
    </row>
    <row r="29" spans="1:10" s="92" customFormat="1" ht="11.25" customHeight="1">
      <c r="A29" s="29"/>
      <c r="B29" s="1298"/>
      <c r="C29" s="1493" t="s">
        <v>2108</v>
      </c>
      <c r="D29" s="1494" t="s">
        <v>2109</v>
      </c>
      <c r="E29" s="1494" t="s">
        <v>2110</v>
      </c>
      <c r="F29" s="2136"/>
      <c r="G29" s="1495"/>
      <c r="H29" s="1495"/>
      <c r="I29" s="29"/>
      <c r="J29" s="29"/>
    </row>
    <row r="30" spans="1:10" s="92" customFormat="1" ht="11.25" customHeight="1">
      <c r="A30" s="29"/>
      <c r="B30" s="1725"/>
      <c r="C30" s="1725" t="s">
        <v>2101</v>
      </c>
      <c r="D30" s="1726" t="s">
        <v>2111</v>
      </c>
      <c r="E30" s="1726">
        <v>301</v>
      </c>
      <c r="F30" s="2137" t="s">
        <v>2112</v>
      </c>
      <c r="G30" s="419"/>
      <c r="H30" s="419"/>
      <c r="I30" s="29"/>
      <c r="J30" s="29"/>
    </row>
    <row r="31" spans="1:10" s="92" customFormat="1" ht="11.25" customHeight="1">
      <c r="A31" s="29"/>
      <c r="B31" s="419"/>
      <c r="C31" s="419" t="s">
        <v>2101</v>
      </c>
      <c r="D31" s="1727" t="s">
        <v>2111</v>
      </c>
      <c r="E31" s="1727">
        <v>3011</v>
      </c>
      <c r="F31" s="1988"/>
      <c r="G31" s="419"/>
      <c r="H31" s="419"/>
      <c r="I31" s="29"/>
      <c r="J31" s="29"/>
    </row>
    <row r="32" spans="1:10" s="92" customFormat="1" ht="11.25" customHeight="1">
      <c r="A32" s="29"/>
      <c r="B32" s="419"/>
      <c r="C32" s="419" t="s">
        <v>2101</v>
      </c>
      <c r="D32" s="1727" t="s">
        <v>2111</v>
      </c>
      <c r="E32" s="1727">
        <v>3012</v>
      </c>
      <c r="F32" s="1988"/>
      <c r="G32" s="419"/>
      <c r="H32" s="419"/>
      <c r="I32" s="29"/>
      <c r="J32" s="29"/>
    </row>
    <row r="33" spans="1:10" s="92" customFormat="1" ht="11.25" customHeight="1">
      <c r="A33" s="29"/>
      <c r="B33" s="419"/>
      <c r="C33" s="419" t="s">
        <v>2101</v>
      </c>
      <c r="D33" s="1727" t="s">
        <v>2111</v>
      </c>
      <c r="E33" s="1727">
        <v>3315</v>
      </c>
      <c r="F33" s="1988"/>
      <c r="G33" s="419"/>
      <c r="H33" s="419"/>
      <c r="I33" s="29"/>
      <c r="J33" s="29"/>
    </row>
    <row r="34" spans="1:10" s="92" customFormat="1" ht="11.25" customHeight="1">
      <c r="A34" s="29"/>
      <c r="B34" s="419"/>
      <c r="C34" s="419" t="s">
        <v>2101</v>
      </c>
      <c r="D34" s="1727" t="s">
        <v>2111</v>
      </c>
      <c r="E34" s="1727">
        <v>50</v>
      </c>
      <c r="F34" s="1988"/>
      <c r="G34" s="419"/>
      <c r="H34" s="419"/>
      <c r="I34" s="29"/>
      <c r="J34" s="29"/>
    </row>
    <row r="35" spans="1:10" s="92" customFormat="1" ht="11.25" customHeight="1">
      <c r="A35" s="29"/>
      <c r="B35" s="419"/>
      <c r="C35" s="419" t="s">
        <v>2101</v>
      </c>
      <c r="D35" s="1727" t="s">
        <v>2111</v>
      </c>
      <c r="E35" s="1727">
        <v>501</v>
      </c>
      <c r="F35" s="1988"/>
      <c r="G35" s="419"/>
      <c r="H35" s="419"/>
      <c r="I35" s="29"/>
      <c r="J35" s="29"/>
    </row>
    <row r="36" spans="1:10" s="92" customFormat="1" ht="11.25" customHeight="1">
      <c r="A36" s="29"/>
      <c r="B36" s="419"/>
      <c r="C36" s="419" t="s">
        <v>2101</v>
      </c>
      <c r="D36" s="1727" t="s">
        <v>2111</v>
      </c>
      <c r="E36" s="1727">
        <v>5010</v>
      </c>
      <c r="F36" s="1988"/>
      <c r="G36" s="419"/>
      <c r="H36" s="419"/>
      <c r="I36" s="29"/>
      <c r="J36" s="29"/>
    </row>
    <row r="37" spans="1:10" s="92" customFormat="1" ht="11.25" customHeight="1">
      <c r="A37" s="29"/>
      <c r="B37" s="419"/>
      <c r="C37" s="419" t="s">
        <v>2101</v>
      </c>
      <c r="D37" s="1727" t="s">
        <v>2111</v>
      </c>
      <c r="E37" s="1727">
        <v>502</v>
      </c>
      <c r="F37" s="1988"/>
      <c r="G37" s="419"/>
      <c r="H37" s="419"/>
      <c r="I37" s="29"/>
      <c r="J37" s="29"/>
    </row>
    <row r="38" spans="1:10" s="92" customFormat="1" ht="11.25" customHeight="1">
      <c r="A38" s="29"/>
      <c r="B38" s="419"/>
      <c r="C38" s="419" t="s">
        <v>2101</v>
      </c>
      <c r="D38" s="1727" t="s">
        <v>2111</v>
      </c>
      <c r="E38" s="1727">
        <v>5020</v>
      </c>
      <c r="F38" s="1988"/>
      <c r="G38" s="419"/>
      <c r="H38" s="419"/>
      <c r="I38" s="29"/>
      <c r="J38" s="29"/>
    </row>
    <row r="39" spans="1:10" s="92" customFormat="1" ht="11.25" customHeight="1">
      <c r="A39" s="29"/>
      <c r="B39" s="419"/>
      <c r="C39" s="419" t="s">
        <v>2101</v>
      </c>
      <c r="D39" s="1727" t="s">
        <v>2111</v>
      </c>
      <c r="E39" s="1727">
        <v>5222</v>
      </c>
      <c r="F39" s="1988"/>
      <c r="G39" s="419"/>
      <c r="H39" s="419"/>
      <c r="I39" s="29"/>
      <c r="J39" s="29"/>
    </row>
    <row r="40" spans="1:10" s="92" customFormat="1" ht="11.25" customHeight="1">
      <c r="A40" s="29"/>
      <c r="B40" s="419"/>
      <c r="C40" s="419" t="s">
        <v>2101</v>
      </c>
      <c r="D40" s="1727" t="s">
        <v>2111</v>
      </c>
      <c r="E40" s="1727">
        <v>5224</v>
      </c>
      <c r="F40" s="1988"/>
      <c r="G40" s="419"/>
      <c r="H40" s="419"/>
      <c r="I40" s="29"/>
      <c r="J40" s="29"/>
    </row>
    <row r="41" spans="1:10" s="92" customFormat="1" ht="11.25" customHeight="1">
      <c r="A41" s="29"/>
      <c r="B41" s="1493"/>
      <c r="C41" s="1493" t="s">
        <v>2101</v>
      </c>
      <c r="D41" s="1494" t="s">
        <v>2111</v>
      </c>
      <c r="E41" s="1494">
        <v>5229</v>
      </c>
      <c r="F41" s="1956"/>
      <c r="G41" s="419"/>
      <c r="H41" s="419"/>
      <c r="I41" s="29"/>
      <c r="J41" s="29"/>
    </row>
    <row r="42" spans="1:10" s="92" customFormat="1" ht="11.25" customHeight="1">
      <c r="A42" s="29"/>
      <c r="B42" s="419"/>
      <c r="C42" s="1725" t="s">
        <v>2096</v>
      </c>
      <c r="D42" s="1726" t="s">
        <v>2113</v>
      </c>
      <c r="E42" s="1726">
        <v>27</v>
      </c>
      <c r="F42" s="2128" t="s">
        <v>2114</v>
      </c>
      <c r="G42" s="419"/>
      <c r="H42" s="29"/>
      <c r="I42" s="29"/>
      <c r="J42" s="29"/>
    </row>
    <row r="43" spans="1:10" s="92" customFormat="1" ht="11.25" customHeight="1">
      <c r="A43" s="29"/>
      <c r="B43" s="419"/>
      <c r="C43" s="419" t="s">
        <v>2096</v>
      </c>
      <c r="D43" s="1727" t="s">
        <v>2113</v>
      </c>
      <c r="E43" s="1727">
        <v>2712</v>
      </c>
      <c r="F43" s="2129"/>
      <c r="G43" s="419"/>
      <c r="H43" s="29"/>
      <c r="I43" s="29"/>
      <c r="J43" s="29"/>
    </row>
    <row r="44" spans="1:10" s="92" customFormat="1" ht="11.25" customHeight="1">
      <c r="A44" s="29"/>
      <c r="B44" s="419"/>
      <c r="C44" s="419" t="s">
        <v>2096</v>
      </c>
      <c r="D44" s="1727" t="s">
        <v>2113</v>
      </c>
      <c r="E44" s="1727">
        <v>3314</v>
      </c>
      <c r="F44" s="2129"/>
      <c r="G44" s="419"/>
      <c r="H44" s="29"/>
      <c r="I44" s="29"/>
      <c r="J44" s="29"/>
    </row>
    <row r="45" spans="1:10" s="92" customFormat="1" ht="11.25" customHeight="1">
      <c r="A45" s="29"/>
      <c r="B45" s="419"/>
      <c r="C45" s="419" t="s">
        <v>2096</v>
      </c>
      <c r="D45" s="1727" t="s">
        <v>2113</v>
      </c>
      <c r="E45" s="1727">
        <v>35</v>
      </c>
      <c r="F45" s="2129"/>
      <c r="G45" s="419"/>
      <c r="H45" s="29"/>
      <c r="I45" s="29"/>
      <c r="J45" s="29"/>
    </row>
    <row r="46" spans="1:10" s="92" customFormat="1" ht="11.25" customHeight="1">
      <c r="A46" s="29"/>
      <c r="B46" s="419"/>
      <c r="C46" s="419" t="s">
        <v>2096</v>
      </c>
      <c r="D46" s="1727" t="s">
        <v>2113</v>
      </c>
      <c r="E46" s="1727">
        <v>351</v>
      </c>
      <c r="F46" s="2129"/>
      <c r="G46" s="419"/>
      <c r="H46" s="29"/>
      <c r="I46" s="29"/>
      <c r="J46" s="29"/>
    </row>
    <row r="47" spans="1:10" s="92" customFormat="1" ht="11.25" customHeight="1">
      <c r="A47" s="29"/>
      <c r="B47" s="419"/>
      <c r="C47" s="419" t="s">
        <v>2096</v>
      </c>
      <c r="D47" s="1727" t="s">
        <v>2113</v>
      </c>
      <c r="E47" s="1727">
        <v>3511</v>
      </c>
      <c r="F47" s="2129"/>
      <c r="G47" s="419"/>
      <c r="H47" s="29"/>
      <c r="I47" s="29"/>
      <c r="J47" s="29"/>
    </row>
    <row r="48" spans="1:10" s="92" customFormat="1" ht="11.25" customHeight="1">
      <c r="A48" s="29"/>
      <c r="B48" s="419"/>
      <c r="C48" s="419" t="s">
        <v>2096</v>
      </c>
      <c r="D48" s="1727" t="s">
        <v>2113</v>
      </c>
      <c r="E48" s="1727">
        <v>3512</v>
      </c>
      <c r="F48" s="2129"/>
      <c r="G48" s="419"/>
      <c r="H48" s="29"/>
      <c r="I48" s="29"/>
      <c r="J48" s="29"/>
    </row>
    <row r="49" spans="1:10" s="92" customFormat="1" ht="11.25" customHeight="1">
      <c r="A49" s="29"/>
      <c r="B49" s="419"/>
      <c r="C49" s="419" t="s">
        <v>2096</v>
      </c>
      <c r="D49" s="1727" t="s">
        <v>2113</v>
      </c>
      <c r="E49" s="1727">
        <v>3513</v>
      </c>
      <c r="F49" s="2129"/>
      <c r="G49" s="29"/>
      <c r="H49" s="29"/>
      <c r="I49" s="29"/>
      <c r="J49" s="29"/>
    </row>
    <row r="50" spans="1:10" s="92" customFormat="1" ht="11.25" customHeight="1">
      <c r="A50" s="29"/>
      <c r="B50" s="419"/>
      <c r="C50" s="419" t="s">
        <v>2096</v>
      </c>
      <c r="D50" s="1727" t="s">
        <v>2113</v>
      </c>
      <c r="E50" s="1727">
        <v>3514</v>
      </c>
      <c r="F50" s="2129"/>
      <c r="G50" s="29"/>
      <c r="H50" s="29"/>
      <c r="I50" s="29"/>
      <c r="J50" s="29"/>
    </row>
    <row r="51" spans="1:10" s="92" customFormat="1" ht="11.25" customHeight="1">
      <c r="A51" s="29"/>
      <c r="B51" s="1493"/>
      <c r="C51" s="1493" t="s">
        <v>2096</v>
      </c>
      <c r="D51" s="1494" t="s">
        <v>2113</v>
      </c>
      <c r="E51" s="1494">
        <v>4321</v>
      </c>
      <c r="F51" s="2130"/>
      <c r="G51" s="29"/>
      <c r="H51" s="29"/>
      <c r="I51" s="29"/>
      <c r="J51" s="29"/>
    </row>
    <row r="52" spans="1:10" s="92" customFormat="1" ht="11.25" customHeight="1">
      <c r="A52" s="29"/>
      <c r="B52" s="1725"/>
      <c r="C52" s="1725" t="s">
        <v>2098</v>
      </c>
      <c r="D52" s="1726" t="s">
        <v>2115</v>
      </c>
      <c r="E52" s="1726">
        <v>91</v>
      </c>
      <c r="F52" s="2128" t="s">
        <v>2116</v>
      </c>
      <c r="G52" s="29"/>
      <c r="H52" s="29"/>
      <c r="I52" s="29"/>
      <c r="J52" s="29"/>
    </row>
    <row r="53" spans="1:10" s="92" customFormat="1" ht="11.25" customHeight="1">
      <c r="A53" s="29"/>
      <c r="B53" s="419"/>
      <c r="C53" s="419" t="s">
        <v>2098</v>
      </c>
      <c r="D53" s="1727" t="s">
        <v>2115</v>
      </c>
      <c r="E53" s="1727">
        <v>910</v>
      </c>
      <c r="F53" s="2129"/>
      <c r="G53" s="29"/>
      <c r="H53" s="29"/>
      <c r="I53" s="29"/>
      <c r="J53" s="29"/>
    </row>
    <row r="54" spans="1:10" s="92" customFormat="1" ht="11.25" customHeight="1">
      <c r="A54" s="29"/>
      <c r="B54" s="419"/>
      <c r="C54" s="419" t="s">
        <v>2098</v>
      </c>
      <c r="D54" s="1727" t="s">
        <v>2115</v>
      </c>
      <c r="E54" s="1727">
        <v>192</v>
      </c>
      <c r="F54" s="2129"/>
      <c r="G54" s="29"/>
      <c r="H54" s="29"/>
      <c r="I54" s="29"/>
      <c r="J54" s="29"/>
    </row>
    <row r="55" spans="1:10" s="92" customFormat="1" ht="11.25" customHeight="1">
      <c r="A55" s="29"/>
      <c r="B55" s="419"/>
      <c r="C55" s="419" t="s">
        <v>2098</v>
      </c>
      <c r="D55" s="1727" t="s">
        <v>2115</v>
      </c>
      <c r="E55" s="1727">
        <v>1920</v>
      </c>
      <c r="F55" s="2129"/>
      <c r="G55" s="29"/>
      <c r="H55" s="29"/>
      <c r="I55" s="29"/>
      <c r="J55" s="29"/>
    </row>
    <row r="56" spans="1:10" s="92" customFormat="1" ht="11.25" customHeight="1">
      <c r="A56" s="29"/>
      <c r="B56" s="419"/>
      <c r="C56" s="419" t="s">
        <v>2098</v>
      </c>
      <c r="D56" s="1727" t="s">
        <v>2115</v>
      </c>
      <c r="E56" s="1727">
        <v>2014</v>
      </c>
      <c r="F56" s="2129"/>
      <c r="G56" s="29"/>
      <c r="H56" s="29"/>
      <c r="I56" s="29"/>
      <c r="J56" s="29"/>
    </row>
    <row r="57" spans="1:10" s="92" customFormat="1" ht="11.25" customHeight="1">
      <c r="A57" s="29"/>
      <c r="B57" s="419"/>
      <c r="C57" s="419" t="s">
        <v>2098</v>
      </c>
      <c r="D57" s="1727" t="s">
        <v>2115</v>
      </c>
      <c r="E57" s="1727">
        <v>352</v>
      </c>
      <c r="F57" s="2129"/>
      <c r="G57" s="29"/>
      <c r="H57" s="29"/>
      <c r="I57" s="29"/>
      <c r="J57" s="29"/>
    </row>
    <row r="58" spans="1:10" s="92" customFormat="1" ht="11.25" customHeight="1">
      <c r="A58" s="29"/>
      <c r="B58" s="419"/>
      <c r="C58" s="419" t="s">
        <v>2098</v>
      </c>
      <c r="D58" s="1727" t="s">
        <v>2115</v>
      </c>
      <c r="E58" s="1727">
        <v>3521</v>
      </c>
      <c r="F58" s="2129"/>
      <c r="G58" s="29"/>
      <c r="H58" s="29"/>
      <c r="I58" s="29"/>
      <c r="J58" s="29"/>
    </row>
    <row r="59" spans="1:10" s="92" customFormat="1" ht="11.25" customHeight="1">
      <c r="A59" s="29"/>
      <c r="B59" s="419"/>
      <c r="C59" s="419" t="s">
        <v>2098</v>
      </c>
      <c r="D59" s="1727" t="s">
        <v>2115</v>
      </c>
      <c r="E59" s="1727">
        <v>3522</v>
      </c>
      <c r="F59" s="2129"/>
      <c r="G59" s="29"/>
      <c r="H59" s="29"/>
      <c r="I59" s="29"/>
      <c r="J59" s="29"/>
    </row>
    <row r="60" spans="1:10" s="92" customFormat="1" ht="11.25" customHeight="1">
      <c r="A60" s="29"/>
      <c r="B60" s="419"/>
      <c r="C60" s="419" t="s">
        <v>2098</v>
      </c>
      <c r="D60" s="1727" t="s">
        <v>2115</v>
      </c>
      <c r="E60" s="1727">
        <v>3523</v>
      </c>
      <c r="F60" s="2129"/>
      <c r="G60" s="29"/>
      <c r="H60" s="29"/>
      <c r="I60" s="29"/>
      <c r="J60" s="29"/>
    </row>
    <row r="61" spans="1:10" s="92" customFormat="1" ht="11.25" customHeight="1">
      <c r="A61" s="29"/>
      <c r="B61" s="419"/>
      <c r="C61" s="419" t="s">
        <v>2098</v>
      </c>
      <c r="D61" s="1727" t="s">
        <v>2115</v>
      </c>
      <c r="E61" s="1727">
        <v>4612</v>
      </c>
      <c r="F61" s="2129"/>
      <c r="G61" s="29"/>
      <c r="H61" s="29"/>
      <c r="I61" s="29"/>
      <c r="J61" s="29"/>
    </row>
    <row r="62" spans="1:10" s="92" customFormat="1" ht="11.25" customHeight="1">
      <c r="A62" s="29"/>
      <c r="B62" s="419"/>
      <c r="C62" s="419" t="s">
        <v>2098</v>
      </c>
      <c r="D62" s="1727" t="s">
        <v>2115</v>
      </c>
      <c r="E62" s="1727">
        <v>4671</v>
      </c>
      <c r="F62" s="2129"/>
      <c r="G62" s="29"/>
      <c r="H62" s="29"/>
      <c r="I62" s="29"/>
      <c r="J62" s="29"/>
    </row>
    <row r="63" spans="1:10" s="92" customFormat="1" ht="11.25" customHeight="1">
      <c r="A63" s="29"/>
      <c r="B63" s="419"/>
      <c r="C63" s="419" t="s">
        <v>2098</v>
      </c>
      <c r="D63" s="1727" t="s">
        <v>2115</v>
      </c>
      <c r="E63" s="1727">
        <v>6</v>
      </c>
      <c r="F63" s="2129"/>
      <c r="G63" s="29"/>
      <c r="H63" s="29"/>
      <c r="I63" s="29"/>
      <c r="J63" s="29"/>
    </row>
    <row r="64" spans="1:10" s="92" customFormat="1" ht="11.25" customHeight="1">
      <c r="A64" s="29"/>
      <c r="B64" s="419"/>
      <c r="C64" s="419" t="s">
        <v>2098</v>
      </c>
      <c r="D64" s="1727" t="s">
        <v>2115</v>
      </c>
      <c r="E64" s="1727">
        <v>61</v>
      </c>
      <c r="F64" s="2129"/>
      <c r="G64" s="29"/>
      <c r="H64" s="29"/>
      <c r="I64" s="29"/>
      <c r="J64" s="29"/>
    </row>
    <row r="65" spans="1:10" s="92" customFormat="1" ht="11.25" customHeight="1">
      <c r="A65" s="29"/>
      <c r="B65" s="419"/>
      <c r="C65" s="419" t="s">
        <v>2098</v>
      </c>
      <c r="D65" s="1727" t="s">
        <v>2115</v>
      </c>
      <c r="E65" s="1727">
        <v>610</v>
      </c>
      <c r="F65" s="2129"/>
      <c r="G65" s="29"/>
      <c r="H65" s="29"/>
      <c r="I65" s="29"/>
      <c r="J65" s="29"/>
    </row>
    <row r="66" spans="1:10" s="92" customFormat="1" ht="11.25" customHeight="1">
      <c r="A66" s="29"/>
      <c r="B66" s="419"/>
      <c r="C66" s="419" t="s">
        <v>2098</v>
      </c>
      <c r="D66" s="1727" t="s">
        <v>2115</v>
      </c>
      <c r="E66" s="1727">
        <v>62</v>
      </c>
      <c r="F66" s="2129"/>
      <c r="G66" s="29"/>
      <c r="H66" s="29"/>
      <c r="I66" s="29"/>
      <c r="J66" s="29"/>
    </row>
    <row r="67" spans="1:10" s="92" customFormat="1" ht="11.25" customHeight="1">
      <c r="A67" s="29"/>
      <c r="B67" s="1493"/>
      <c r="C67" s="1493" t="s">
        <v>2098</v>
      </c>
      <c r="D67" s="1494" t="s">
        <v>2115</v>
      </c>
      <c r="E67" s="1494">
        <v>620</v>
      </c>
      <c r="F67" s="2130"/>
      <c r="G67" s="29"/>
      <c r="H67" s="29"/>
      <c r="I67" s="29"/>
      <c r="J67" s="29"/>
    </row>
    <row r="68" spans="1:10" s="92" customFormat="1" ht="11.25" customHeight="1">
      <c r="A68" s="29"/>
      <c r="B68" s="1725"/>
      <c r="C68" s="1725" t="s">
        <v>2103</v>
      </c>
      <c r="D68" s="1726" t="s">
        <v>2117</v>
      </c>
      <c r="E68" s="1726">
        <v>24</v>
      </c>
      <c r="F68" s="2128" t="s">
        <v>2118</v>
      </c>
      <c r="G68" s="29"/>
      <c r="H68" s="29"/>
      <c r="I68" s="29"/>
      <c r="J68" s="29"/>
    </row>
    <row r="69" spans="1:10" s="92" customFormat="1" ht="11.25" customHeight="1">
      <c r="A69" s="29"/>
      <c r="B69" s="419"/>
      <c r="C69" s="419" t="s">
        <v>2103</v>
      </c>
      <c r="D69" s="1727" t="s">
        <v>2117</v>
      </c>
      <c r="E69" s="1727">
        <v>241</v>
      </c>
      <c r="F69" s="2129"/>
      <c r="G69" s="29"/>
      <c r="H69" s="29"/>
      <c r="I69" s="29"/>
      <c r="J69" s="29"/>
    </row>
    <row r="70" spans="1:10" s="92" customFormat="1" ht="11.25" customHeight="1">
      <c r="A70" s="29"/>
      <c r="B70" s="419"/>
      <c r="C70" s="419" t="s">
        <v>2103</v>
      </c>
      <c r="D70" s="1727" t="s">
        <v>2117</v>
      </c>
      <c r="E70" s="1727">
        <v>2410</v>
      </c>
      <c r="F70" s="2129"/>
      <c r="G70" s="29"/>
      <c r="H70" s="29"/>
      <c r="I70" s="29"/>
      <c r="J70" s="29"/>
    </row>
    <row r="71" spans="1:10" s="92" customFormat="1" ht="11.25" customHeight="1">
      <c r="A71" s="29"/>
      <c r="B71" s="419"/>
      <c r="C71" s="419" t="s">
        <v>2103</v>
      </c>
      <c r="D71" s="1727" t="s">
        <v>2117</v>
      </c>
      <c r="E71" s="1727">
        <v>242</v>
      </c>
      <c r="F71" s="2129"/>
      <c r="G71" s="29"/>
      <c r="H71" s="29"/>
      <c r="I71" s="29"/>
      <c r="J71" s="29"/>
    </row>
    <row r="72" spans="1:10" s="92" customFormat="1" ht="11.25" customHeight="1">
      <c r="A72" s="29"/>
      <c r="B72" s="419"/>
      <c r="C72" s="419" t="s">
        <v>2103</v>
      </c>
      <c r="D72" s="1727" t="s">
        <v>2117</v>
      </c>
      <c r="E72" s="1727">
        <v>2420</v>
      </c>
      <c r="F72" s="2129"/>
      <c r="G72" s="29"/>
      <c r="H72" s="29"/>
      <c r="I72" s="29"/>
      <c r="J72" s="29"/>
    </row>
    <row r="73" spans="1:10" s="92" customFormat="1" ht="11.25" customHeight="1">
      <c r="A73" s="29"/>
      <c r="B73" s="419"/>
      <c r="C73" s="419" t="s">
        <v>2103</v>
      </c>
      <c r="D73" s="1727" t="s">
        <v>2117</v>
      </c>
      <c r="E73" s="1727">
        <v>2434</v>
      </c>
      <c r="F73" s="2129"/>
      <c r="G73" s="29"/>
      <c r="H73" s="29"/>
      <c r="I73" s="29"/>
      <c r="J73" s="29"/>
    </row>
    <row r="74" spans="1:10" s="92" customFormat="1" ht="11.25" customHeight="1">
      <c r="A74" s="29"/>
      <c r="B74" s="419"/>
      <c r="C74" s="419" t="s">
        <v>2103</v>
      </c>
      <c r="D74" s="1727" t="s">
        <v>2117</v>
      </c>
      <c r="E74" s="1727">
        <v>244</v>
      </c>
      <c r="F74" s="2129"/>
      <c r="G74" s="29"/>
      <c r="H74" s="29"/>
      <c r="I74" s="29"/>
      <c r="J74" s="29"/>
    </row>
    <row r="75" spans="1:10" s="92" customFormat="1" ht="11.25" customHeight="1">
      <c r="A75" s="29"/>
      <c r="B75" s="419"/>
      <c r="C75" s="419" t="s">
        <v>2103</v>
      </c>
      <c r="D75" s="1727" t="s">
        <v>2117</v>
      </c>
      <c r="E75" s="1727">
        <v>2442</v>
      </c>
      <c r="F75" s="2129"/>
      <c r="G75" s="29"/>
      <c r="H75" s="29"/>
      <c r="I75" s="29"/>
      <c r="J75" s="29"/>
    </row>
    <row r="76" spans="1:10" s="92" customFormat="1" ht="11.25" customHeight="1">
      <c r="A76" s="29"/>
      <c r="B76" s="419"/>
      <c r="C76" s="419" t="s">
        <v>2103</v>
      </c>
      <c r="D76" s="1727" t="s">
        <v>2117</v>
      </c>
      <c r="E76" s="1727">
        <v>2444</v>
      </c>
      <c r="F76" s="2129"/>
      <c r="G76" s="29"/>
      <c r="H76" s="29"/>
      <c r="I76" s="29"/>
      <c r="J76" s="29"/>
    </row>
    <row r="77" spans="1:10" s="92" customFormat="1" ht="11.25" customHeight="1">
      <c r="A77" s="29"/>
      <c r="B77" s="419"/>
      <c r="C77" s="419" t="s">
        <v>2103</v>
      </c>
      <c r="D77" s="1727" t="s">
        <v>2117</v>
      </c>
      <c r="E77" s="1727">
        <v>2445</v>
      </c>
      <c r="F77" s="2129"/>
      <c r="G77" s="29"/>
      <c r="H77" s="29"/>
      <c r="I77" s="29"/>
      <c r="J77" s="29"/>
    </row>
    <row r="78" spans="1:10" s="92" customFormat="1" ht="11.25" customHeight="1">
      <c r="A78" s="29"/>
      <c r="B78" s="419"/>
      <c r="C78" s="419" t="s">
        <v>2103</v>
      </c>
      <c r="D78" s="1727" t="s">
        <v>2117</v>
      </c>
      <c r="E78" s="1727">
        <v>245</v>
      </c>
      <c r="F78" s="2129"/>
      <c r="G78" s="29"/>
      <c r="H78" s="29"/>
      <c r="I78" s="29"/>
      <c r="J78" s="29"/>
    </row>
    <row r="79" spans="1:10" s="92" customFormat="1" ht="11.25" customHeight="1">
      <c r="A79" s="29"/>
      <c r="B79" s="419"/>
      <c r="C79" s="419" t="s">
        <v>2103</v>
      </c>
      <c r="D79" s="1727" t="s">
        <v>2117</v>
      </c>
      <c r="E79" s="1727">
        <v>2451</v>
      </c>
      <c r="F79" s="2129"/>
      <c r="G79" s="29"/>
      <c r="H79" s="29"/>
      <c r="I79" s="29"/>
      <c r="J79" s="29"/>
    </row>
    <row r="80" spans="1:10" s="92" customFormat="1" ht="11.25" customHeight="1">
      <c r="A80" s="29"/>
      <c r="B80" s="419"/>
      <c r="C80" s="419" t="s">
        <v>2103</v>
      </c>
      <c r="D80" s="1727" t="s">
        <v>2117</v>
      </c>
      <c r="E80" s="1727">
        <v>2452</v>
      </c>
      <c r="F80" s="2129"/>
      <c r="G80" s="29"/>
      <c r="H80" s="29"/>
      <c r="I80" s="29"/>
      <c r="J80" s="29"/>
    </row>
    <row r="81" spans="1:10" s="92" customFormat="1" ht="11.25" customHeight="1">
      <c r="A81" s="29"/>
      <c r="B81" s="419"/>
      <c r="C81" s="419" t="s">
        <v>2103</v>
      </c>
      <c r="D81" s="1727" t="s">
        <v>2117</v>
      </c>
      <c r="E81" s="1727">
        <v>25</v>
      </c>
      <c r="F81" s="2129"/>
      <c r="G81" s="29"/>
      <c r="H81" s="29"/>
      <c r="I81" s="29"/>
      <c r="J81" s="29"/>
    </row>
    <row r="82" spans="1:10" s="92" customFormat="1" ht="11.25" customHeight="1">
      <c r="A82" s="29"/>
      <c r="B82" s="419"/>
      <c r="C82" s="419" t="s">
        <v>2103</v>
      </c>
      <c r="D82" s="1727" t="s">
        <v>2117</v>
      </c>
      <c r="E82" s="1727">
        <v>251</v>
      </c>
      <c r="F82" s="2129"/>
      <c r="G82" s="29"/>
      <c r="H82" s="29"/>
      <c r="I82" s="29"/>
      <c r="J82" s="29"/>
    </row>
    <row r="83" spans="1:10" s="92" customFormat="1" ht="11.25" customHeight="1">
      <c r="A83" s="29"/>
      <c r="B83" s="419"/>
      <c r="C83" s="419" t="s">
        <v>2103</v>
      </c>
      <c r="D83" s="1727" t="s">
        <v>2117</v>
      </c>
      <c r="E83" s="1727">
        <v>2511</v>
      </c>
      <c r="F83" s="2129"/>
      <c r="G83" s="29"/>
      <c r="H83" s="29"/>
      <c r="I83" s="29"/>
      <c r="J83" s="29"/>
    </row>
    <row r="84" spans="1:10" s="92" customFormat="1" ht="11.25" customHeight="1">
      <c r="A84" s="29"/>
      <c r="B84" s="419"/>
      <c r="C84" s="419" t="s">
        <v>2103</v>
      </c>
      <c r="D84" s="1727" t="s">
        <v>2117</v>
      </c>
      <c r="E84" s="1727">
        <v>4672</v>
      </c>
      <c r="F84" s="2129"/>
      <c r="G84" s="29"/>
      <c r="H84" s="29"/>
      <c r="I84" s="29"/>
      <c r="J84" s="29"/>
    </row>
    <row r="85" spans="1:10" s="92" customFormat="1" ht="11.25" customHeight="1">
      <c r="A85" s="29"/>
      <c r="B85" s="419"/>
      <c r="C85" s="419" t="s">
        <v>2103</v>
      </c>
      <c r="D85" s="1727" t="s">
        <v>2119</v>
      </c>
      <c r="E85" s="1727">
        <v>5</v>
      </c>
      <c r="F85" s="2129"/>
      <c r="G85" s="29"/>
      <c r="H85" s="29"/>
      <c r="I85" s="29"/>
      <c r="J85" s="29"/>
    </row>
    <row r="86" spans="1:10" s="92" customFormat="1" ht="11.25" customHeight="1">
      <c r="A86" s="29"/>
      <c r="B86" s="419"/>
      <c r="C86" s="419" t="s">
        <v>2103</v>
      </c>
      <c r="D86" s="1727" t="s">
        <v>2119</v>
      </c>
      <c r="E86" s="1727">
        <v>51</v>
      </c>
      <c r="F86" s="2129"/>
      <c r="G86" s="29"/>
      <c r="H86" s="29"/>
      <c r="I86" s="29"/>
      <c r="J86" s="29"/>
    </row>
    <row r="87" spans="1:10" s="92" customFormat="1" ht="11.25" customHeight="1">
      <c r="A87" s="29"/>
      <c r="B87" s="419"/>
      <c r="C87" s="419" t="s">
        <v>2103</v>
      </c>
      <c r="D87" s="1727" t="s">
        <v>2119</v>
      </c>
      <c r="E87" s="1727">
        <v>510</v>
      </c>
      <c r="F87" s="2129"/>
      <c r="G87" s="29"/>
      <c r="H87" s="29"/>
      <c r="I87" s="29"/>
      <c r="J87" s="29"/>
    </row>
    <row r="88" spans="1:10" s="92" customFormat="1" ht="11.25" customHeight="1">
      <c r="A88" s="29"/>
      <c r="B88" s="419"/>
      <c r="C88" s="419" t="s">
        <v>2103</v>
      </c>
      <c r="D88" s="1727" t="s">
        <v>2119</v>
      </c>
      <c r="E88" s="1727">
        <v>52</v>
      </c>
      <c r="F88" s="2129"/>
      <c r="G88" s="29"/>
      <c r="H88" s="29"/>
      <c r="I88" s="29"/>
      <c r="J88" s="29"/>
    </row>
    <row r="89" spans="1:10" s="92" customFormat="1" ht="11.25" customHeight="1">
      <c r="A89" s="29"/>
      <c r="B89" s="419"/>
      <c r="C89" s="419" t="s">
        <v>2103</v>
      </c>
      <c r="D89" s="1727" t="s">
        <v>2119</v>
      </c>
      <c r="E89" s="1727">
        <v>520</v>
      </c>
      <c r="F89" s="2129"/>
      <c r="G89" s="29"/>
      <c r="H89" s="29"/>
      <c r="I89" s="29"/>
      <c r="J89" s="29"/>
    </row>
    <row r="90" spans="1:10" s="92" customFormat="1" ht="11.25" customHeight="1">
      <c r="A90" s="29"/>
      <c r="B90" s="419"/>
      <c r="C90" s="419" t="s">
        <v>2103</v>
      </c>
      <c r="D90" s="1727" t="s">
        <v>2117</v>
      </c>
      <c r="E90" s="1727">
        <v>7</v>
      </c>
      <c r="F90" s="2129"/>
      <c r="G90" s="29"/>
      <c r="H90" s="29"/>
      <c r="I90" s="29"/>
      <c r="J90" s="29"/>
    </row>
    <row r="91" spans="1:10" s="92" customFormat="1" ht="11.25" customHeight="1">
      <c r="A91" s="29"/>
      <c r="B91" s="419"/>
      <c r="C91" s="419" t="s">
        <v>2103</v>
      </c>
      <c r="D91" s="1727" t="s">
        <v>2117</v>
      </c>
      <c r="E91" s="1727">
        <v>72</v>
      </c>
      <c r="F91" s="2129"/>
      <c r="G91" s="29"/>
      <c r="H91" s="29"/>
      <c r="I91" s="29"/>
      <c r="J91" s="29"/>
    </row>
    <row r="92" spans="1:10" s="92" customFormat="1" ht="11.25" customHeight="1">
      <c r="A92" s="29"/>
      <c r="B92" s="1493"/>
      <c r="C92" s="1493" t="s">
        <v>2103</v>
      </c>
      <c r="D92" s="1494" t="s">
        <v>2117</v>
      </c>
      <c r="E92" s="1494">
        <v>729</v>
      </c>
      <c r="F92" s="2130"/>
      <c r="G92" s="29"/>
      <c r="H92" s="29"/>
      <c r="I92" s="29"/>
      <c r="J92" s="29"/>
    </row>
    <row r="93" spans="1:10" s="92" customFormat="1" ht="11.25" customHeight="1">
      <c r="A93" s="29"/>
      <c r="B93"/>
      <c r="C93" s="3" t="s">
        <v>2098</v>
      </c>
      <c r="D93" s="3" t="s">
        <v>2119</v>
      </c>
      <c r="E93" s="3">
        <v>8</v>
      </c>
      <c r="F93" s="2138" t="s">
        <v>2120</v>
      </c>
      <c r="G93" s="29"/>
      <c r="H93" s="29"/>
      <c r="I93" s="29"/>
      <c r="J93" s="29"/>
    </row>
    <row r="94" spans="1:10" s="92" customFormat="1" ht="11.25" customHeight="1">
      <c r="A94" s="29"/>
      <c r="B94"/>
      <c r="C94" s="3" t="s">
        <v>2098</v>
      </c>
      <c r="D94" s="3" t="s">
        <v>2119</v>
      </c>
      <c r="E94" s="3">
        <v>9</v>
      </c>
      <c r="F94" s="2139"/>
      <c r="G94" s="29"/>
      <c r="H94" s="29"/>
      <c r="I94" s="29"/>
      <c r="J94" s="29"/>
    </row>
    <row r="95" spans="1:10" s="92" customFormat="1" ht="11.25" customHeight="1">
      <c r="A95" s="29"/>
      <c r="B95" s="419"/>
      <c r="C95" s="1725" t="s">
        <v>2102</v>
      </c>
      <c r="D95" s="1726" t="s">
        <v>2121</v>
      </c>
      <c r="E95" s="1726">
        <v>235</v>
      </c>
      <c r="F95" s="2128" t="s">
        <v>2118</v>
      </c>
      <c r="G95" s="29"/>
      <c r="H95" s="29"/>
      <c r="I95" s="29"/>
      <c r="J95" s="29"/>
    </row>
    <row r="96" spans="1:10" s="92" customFormat="1" ht="11.25" customHeight="1">
      <c r="A96" s="29"/>
      <c r="B96" s="419"/>
      <c r="C96" s="419" t="s">
        <v>2102</v>
      </c>
      <c r="D96" s="1727" t="s">
        <v>2121</v>
      </c>
      <c r="E96" s="1727">
        <v>2351</v>
      </c>
      <c r="F96" s="2129"/>
      <c r="G96" s="29"/>
      <c r="H96" s="29"/>
      <c r="I96" s="29"/>
      <c r="J96" s="29"/>
    </row>
    <row r="97" spans="1:10" s="92" customFormat="1" ht="11.25" customHeight="1">
      <c r="A97" s="29"/>
      <c r="B97" s="419"/>
      <c r="C97" s="419" t="s">
        <v>2102</v>
      </c>
      <c r="D97" s="1727" t="s">
        <v>2121</v>
      </c>
      <c r="E97" s="1727">
        <v>2352</v>
      </c>
      <c r="F97" s="2129"/>
      <c r="G97" s="29"/>
      <c r="H97" s="29"/>
      <c r="I97" s="29"/>
      <c r="J97" s="29"/>
    </row>
    <row r="98" spans="1:10" s="92" customFormat="1" ht="11.25" customHeight="1">
      <c r="A98" s="29"/>
      <c r="B98" s="419"/>
      <c r="C98" s="419" t="s">
        <v>2102</v>
      </c>
      <c r="D98" s="1727" t="s">
        <v>2121</v>
      </c>
      <c r="E98" s="1727">
        <v>236</v>
      </c>
      <c r="F98" s="2129"/>
      <c r="G98" s="29"/>
      <c r="H98" s="29"/>
      <c r="I98" s="29"/>
      <c r="J98" s="29"/>
    </row>
    <row r="99" spans="1:10" s="92" customFormat="1" ht="11.25" customHeight="1">
      <c r="A99" s="29"/>
      <c r="B99" s="419"/>
      <c r="C99" s="419" t="s">
        <v>2102</v>
      </c>
      <c r="D99" s="1727" t="s">
        <v>2121</v>
      </c>
      <c r="E99" s="1727">
        <v>2361</v>
      </c>
      <c r="F99" s="2129"/>
      <c r="G99" s="29"/>
      <c r="H99" s="29"/>
      <c r="I99" s="29"/>
      <c r="J99" s="29"/>
    </row>
    <row r="100" spans="1:10" s="92" customFormat="1" ht="11.25" customHeight="1">
      <c r="A100" s="29"/>
      <c r="B100" s="419"/>
      <c r="C100" s="419" t="s">
        <v>2102</v>
      </c>
      <c r="D100" s="1727" t="s">
        <v>2121</v>
      </c>
      <c r="E100" s="1727">
        <v>2363</v>
      </c>
      <c r="F100" s="2129"/>
      <c r="G100" s="29"/>
      <c r="H100" s="29"/>
      <c r="I100" s="29"/>
      <c r="J100" s="29"/>
    </row>
    <row r="101" spans="1:10" s="92" customFormat="1" ht="11.25" customHeight="1">
      <c r="A101" s="29"/>
      <c r="B101" s="419"/>
      <c r="C101" s="419" t="s">
        <v>2102</v>
      </c>
      <c r="D101" s="1727" t="s">
        <v>2121</v>
      </c>
      <c r="E101" s="1727">
        <v>2364</v>
      </c>
      <c r="F101" s="2129"/>
      <c r="G101" s="29"/>
      <c r="H101" s="29"/>
      <c r="I101" s="29"/>
      <c r="J101" s="29"/>
    </row>
    <row r="102" spans="1:10" s="92" customFormat="1" ht="11.25" customHeight="1">
      <c r="A102" s="29"/>
      <c r="B102" s="419"/>
      <c r="C102" s="419" t="s">
        <v>2102</v>
      </c>
      <c r="D102" s="1727" t="s">
        <v>2121</v>
      </c>
      <c r="E102" s="1727">
        <v>811</v>
      </c>
      <c r="F102" s="2129"/>
      <c r="G102" s="29"/>
      <c r="H102" s="29"/>
      <c r="I102" s="29"/>
      <c r="J102" s="29"/>
    </row>
    <row r="103" spans="1:10" s="92" customFormat="1" ht="11.25" customHeight="1">
      <c r="A103" s="29"/>
      <c r="B103" s="1493"/>
      <c r="C103" s="1493" t="s">
        <v>2102</v>
      </c>
      <c r="D103" s="1494" t="s">
        <v>2121</v>
      </c>
      <c r="E103" s="1494">
        <v>89</v>
      </c>
      <c r="F103" s="2130"/>
      <c r="G103" s="29"/>
      <c r="H103" s="29"/>
      <c r="I103" s="29"/>
      <c r="J103" s="29"/>
    </row>
    <row r="104" spans="1:10" s="92" customFormat="1" ht="11.25" customHeight="1">
      <c r="A104" s="29"/>
      <c r="B104" s="419"/>
      <c r="C104" s="1725" t="s">
        <v>2122</v>
      </c>
      <c r="D104" s="1726" t="s">
        <v>2122</v>
      </c>
      <c r="E104" s="1726">
        <v>3030</v>
      </c>
      <c r="F104" s="2128" t="s">
        <v>2123</v>
      </c>
      <c r="G104" s="29"/>
      <c r="H104" s="29"/>
      <c r="I104" s="29"/>
      <c r="J104" s="29"/>
    </row>
    <row r="105" spans="1:10" s="92" customFormat="1" ht="11.25" customHeight="1">
      <c r="A105" s="29"/>
      <c r="B105" s="419"/>
      <c r="C105" s="419" t="s">
        <v>2122</v>
      </c>
      <c r="D105" s="1727" t="s">
        <v>2122</v>
      </c>
      <c r="E105" s="1727">
        <v>3316</v>
      </c>
      <c r="F105" s="2129"/>
      <c r="G105" s="29"/>
      <c r="H105" s="29"/>
      <c r="I105" s="29"/>
      <c r="J105" s="29"/>
    </row>
    <row r="106" spans="1:10" s="92" customFormat="1" ht="11.25" customHeight="1">
      <c r="A106" s="29"/>
      <c r="B106" s="419"/>
      <c r="C106" s="419" t="s">
        <v>2122</v>
      </c>
      <c r="D106" s="1727" t="s">
        <v>2122</v>
      </c>
      <c r="E106" s="1727">
        <v>511</v>
      </c>
      <c r="F106" s="2129"/>
      <c r="G106" s="29"/>
      <c r="H106" s="29"/>
      <c r="I106" s="29"/>
      <c r="J106" s="29"/>
    </row>
    <row r="107" spans="1:10" s="92" customFormat="1" ht="11.25" customHeight="1">
      <c r="A107" s="29"/>
      <c r="B107" s="419"/>
      <c r="C107" s="419" t="s">
        <v>2122</v>
      </c>
      <c r="D107" s="1727" t="s">
        <v>2122</v>
      </c>
      <c r="E107" s="1727">
        <v>5110</v>
      </c>
      <c r="F107" s="2129"/>
      <c r="G107" s="29"/>
      <c r="H107" s="29"/>
      <c r="I107" s="29"/>
      <c r="J107" s="29"/>
    </row>
    <row r="108" spans="1:10" s="92" customFormat="1" ht="11.25" customHeight="1">
      <c r="A108" s="29"/>
      <c r="B108" s="419"/>
      <c r="C108" s="419" t="s">
        <v>2122</v>
      </c>
      <c r="D108" s="1727" t="s">
        <v>2122</v>
      </c>
      <c r="E108" s="1727">
        <v>512</v>
      </c>
      <c r="F108" s="2129"/>
      <c r="G108" s="29"/>
      <c r="H108" s="29"/>
      <c r="I108" s="29"/>
      <c r="J108" s="29"/>
    </row>
    <row r="109" spans="1:10" s="92" customFormat="1" ht="11.25" customHeight="1">
      <c r="A109" s="29"/>
      <c r="B109" s="419"/>
      <c r="C109" s="419" t="s">
        <v>2122</v>
      </c>
      <c r="D109" s="1727" t="s">
        <v>2122</v>
      </c>
      <c r="E109" s="1727">
        <v>5121</v>
      </c>
      <c r="F109" s="2129"/>
      <c r="G109" s="29"/>
      <c r="H109" s="29"/>
      <c r="I109" s="29"/>
      <c r="J109" s="29"/>
    </row>
    <row r="110" spans="1:10" s="92" customFormat="1" ht="11.25" customHeight="1">
      <c r="A110" s="29"/>
      <c r="B110" s="1493"/>
      <c r="C110" s="1493" t="s">
        <v>2122</v>
      </c>
      <c r="D110" s="1494" t="s">
        <v>2122</v>
      </c>
      <c r="E110" s="1494">
        <v>5223</v>
      </c>
      <c r="F110" s="2130"/>
      <c r="G110" s="29"/>
      <c r="H110" s="29"/>
      <c r="I110" s="29"/>
      <c r="J110" s="29"/>
    </row>
    <row r="111" spans="1:10" s="92" customFormat="1" ht="11.25" customHeight="1">
      <c r="A111" s="29"/>
      <c r="B111"/>
      <c r="C111" s="1725" t="s">
        <v>2124</v>
      </c>
      <c r="D111" s="1726" t="s">
        <v>2124</v>
      </c>
      <c r="E111" s="1726">
        <v>2815</v>
      </c>
      <c r="F111" s="2128" t="s">
        <v>2125</v>
      </c>
      <c r="G111" s="29"/>
      <c r="H111" s="29"/>
      <c r="I111" s="29"/>
      <c r="J111" s="29"/>
    </row>
    <row r="112" spans="1:10" s="92" customFormat="1" ht="11.25" customHeight="1">
      <c r="A112" s="29"/>
      <c r="B112"/>
      <c r="C112" s="419" t="s">
        <v>2124</v>
      </c>
      <c r="D112" s="1727" t="s">
        <v>2124</v>
      </c>
      <c r="E112" s="1727">
        <v>29</v>
      </c>
      <c r="F112" s="2129"/>
      <c r="G112" s="29"/>
      <c r="H112" s="29"/>
      <c r="I112" s="29"/>
      <c r="J112" s="29"/>
    </row>
    <row r="113" spans="1:10" s="92" customFormat="1" ht="11.25" customHeight="1">
      <c r="A113" s="29"/>
      <c r="B113"/>
      <c r="C113" s="419" t="s">
        <v>2124</v>
      </c>
      <c r="D113" s="1727" t="s">
        <v>2124</v>
      </c>
      <c r="E113" s="1727">
        <v>291</v>
      </c>
      <c r="F113" s="2129"/>
      <c r="G113" s="29"/>
      <c r="H113" s="29"/>
      <c r="I113" s="29"/>
      <c r="J113" s="29"/>
    </row>
    <row r="114" spans="1:10" s="92" customFormat="1" ht="11.25" customHeight="1">
      <c r="A114" s="29"/>
      <c r="B114"/>
      <c r="C114" s="419" t="s">
        <v>2124</v>
      </c>
      <c r="D114" s="1727" t="s">
        <v>2124</v>
      </c>
      <c r="E114" s="1727">
        <v>2910</v>
      </c>
      <c r="F114" s="2129"/>
      <c r="G114" s="29"/>
      <c r="H114" s="29"/>
      <c r="I114" s="29"/>
      <c r="J114" s="29"/>
    </row>
    <row r="115" spans="1:10" s="92" customFormat="1" ht="11.25" customHeight="1">
      <c r="A115" s="29"/>
      <c r="B115"/>
      <c r="C115" s="419" t="s">
        <v>2124</v>
      </c>
      <c r="D115" s="1727" t="s">
        <v>2124</v>
      </c>
      <c r="E115" s="1727">
        <v>292</v>
      </c>
      <c r="F115" s="2129"/>
      <c r="G115" s="29"/>
      <c r="H115" s="29"/>
      <c r="I115" s="29"/>
      <c r="J115" s="29"/>
    </row>
    <row r="116" spans="1:10" s="92" customFormat="1" ht="11.25" customHeight="1">
      <c r="A116" s="29"/>
      <c r="B116"/>
      <c r="C116" s="419" t="s">
        <v>2124</v>
      </c>
      <c r="D116" s="1727" t="s">
        <v>2124</v>
      </c>
      <c r="E116" s="1727">
        <v>2920</v>
      </c>
      <c r="F116" s="2129"/>
      <c r="G116" s="29"/>
      <c r="H116" s="29"/>
      <c r="I116" s="29"/>
      <c r="J116" s="29"/>
    </row>
    <row r="117" spans="1:10" s="92" customFormat="1" ht="11.25" customHeight="1">
      <c r="A117" s="29"/>
      <c r="B117"/>
      <c r="C117" s="419" t="s">
        <v>2124</v>
      </c>
      <c r="D117" s="1727" t="s">
        <v>2124</v>
      </c>
      <c r="E117" s="1727">
        <v>293</v>
      </c>
      <c r="F117" s="2129"/>
      <c r="G117" s="29"/>
      <c r="H117" s="29"/>
      <c r="I117" s="29"/>
      <c r="J117" s="29"/>
    </row>
    <row r="118" spans="1:10" s="92" customFormat="1" ht="11.25" customHeight="1">
      <c r="A118" s="29"/>
      <c r="B118" s="1281"/>
      <c r="C118" s="1493" t="s">
        <v>2124</v>
      </c>
      <c r="D118" s="1494" t="s">
        <v>2124</v>
      </c>
      <c r="E118" s="1494">
        <v>2932</v>
      </c>
      <c r="F118" s="2130"/>
      <c r="G118" s="29"/>
      <c r="H118" s="29"/>
      <c r="I118" s="29"/>
      <c r="J118" s="29"/>
    </row>
    <row r="119" spans="1:10" s="92" customFormat="1" ht="11.25">
      <c r="A119" s="3"/>
      <c r="B119" s="3"/>
      <c r="C119" s="29"/>
      <c r="D119" s="29"/>
      <c r="E119" s="29"/>
      <c r="F119" s="3"/>
      <c r="G119" s="29"/>
      <c r="H119" s="29"/>
      <c r="I119" s="29"/>
      <c r="J119" s="29"/>
    </row>
    <row r="120" spans="1:10" s="92" customFormat="1" ht="11.25">
      <c r="A120" s="29"/>
      <c r="B120" s="29"/>
      <c r="C120" s="29"/>
      <c r="D120" s="29"/>
      <c r="E120" s="29"/>
      <c r="F120" s="3"/>
      <c r="G120" s="29"/>
      <c r="H120" s="29"/>
      <c r="I120" s="29"/>
      <c r="J120" s="29"/>
    </row>
    <row r="121" spans="1:10" s="92" customFormat="1" ht="11.25">
      <c r="A121" s="29"/>
      <c r="B121" s="29"/>
      <c r="C121" s="29"/>
      <c r="D121" s="29"/>
      <c r="E121" s="29"/>
      <c r="F121" s="3"/>
      <c r="G121" s="29"/>
      <c r="H121" s="29"/>
      <c r="I121" s="29"/>
      <c r="J121" s="29"/>
    </row>
    <row r="122" spans="1:10" s="92" customFormat="1" ht="11.25">
      <c r="A122" s="29"/>
      <c r="B122" s="29"/>
      <c r="C122" s="29"/>
      <c r="D122" s="29"/>
      <c r="E122" s="29"/>
      <c r="F122" s="3"/>
      <c r="G122" s="29"/>
      <c r="H122" s="29"/>
      <c r="I122" s="29"/>
      <c r="J122" s="29"/>
    </row>
    <row r="125" spans="1:10">
      <c r="D125" s="1988"/>
    </row>
    <row r="126" spans="1:10">
      <c r="D126" s="1988"/>
    </row>
  </sheetData>
  <mergeCells count="13">
    <mergeCell ref="D125:D126"/>
    <mergeCell ref="F52:F67"/>
    <mergeCell ref="F68:F92"/>
    <mergeCell ref="F93:F94"/>
    <mergeCell ref="F95:F103"/>
    <mergeCell ref="F104:F110"/>
    <mergeCell ref="F111:F118"/>
    <mergeCell ref="F42:F51"/>
    <mergeCell ref="B3:P3"/>
    <mergeCell ref="D13:D21"/>
    <mergeCell ref="F27:F29"/>
    <mergeCell ref="D28:E28"/>
    <mergeCell ref="F30:F41"/>
  </mergeCells>
  <hyperlinks>
    <hyperlink ref="B3" location="Contents!A1" display="Back to index page" xr:uid="{3766F4FC-79DF-43D5-9EBA-1D2FA7C8E7F5}"/>
    <hyperlink ref="B3:P3" location="CONTENTS!A1" display="Back to contents page" xr:uid="{F1CB03B1-A09B-4C9B-A2D3-240EE823F828}"/>
  </hyperlink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490E-01F9-4808-9F57-557047816736}">
  <dimension ref="A1:Q21"/>
  <sheetViews>
    <sheetView showGridLines="0" showRowColHeaders="0" zoomScaleNormal="100" workbookViewId="0"/>
  </sheetViews>
  <sheetFormatPr baseColWidth="10" defaultColWidth="9.140625" defaultRowHeight="15"/>
  <cols>
    <col min="1" max="1" width="2.7109375" style="6" customWidth="1"/>
    <col min="2" max="2" width="3.7109375" style="6" customWidth="1"/>
    <col min="3" max="3" width="11.7109375" style="6" customWidth="1"/>
    <col min="4" max="8" width="35" style="6" customWidth="1"/>
    <col min="9" max="16384" width="9.140625" style="6"/>
  </cols>
  <sheetData>
    <row r="1" spans="1:17" ht="11.25" customHeight="1"/>
    <row r="2" spans="1:17" ht="5.25" customHeight="1"/>
    <row r="3" spans="1:17" ht="11.25" customHeight="1">
      <c r="B3" s="1909" t="s">
        <v>306</v>
      </c>
      <c r="C3" s="1909"/>
      <c r="D3" s="1909"/>
      <c r="E3" s="1909"/>
      <c r="F3" s="1909"/>
      <c r="G3" s="1909"/>
      <c r="H3" s="1909"/>
      <c r="I3" s="1909"/>
      <c r="J3" s="1909"/>
      <c r="K3" s="1909"/>
      <c r="L3" s="1909"/>
      <c r="M3" s="1909"/>
      <c r="N3" s="1909"/>
      <c r="O3" s="1909"/>
      <c r="P3" s="1909"/>
      <c r="Q3" s="1909"/>
    </row>
    <row r="4" spans="1:17" ht="5.25" customHeight="1"/>
    <row r="5" spans="1:17" s="1453" customFormat="1" ht="15.75" customHeight="1">
      <c r="A5" s="7"/>
      <c r="B5" s="1187" t="s">
        <v>2126</v>
      </c>
      <c r="C5" s="1187"/>
      <c r="D5" s="1187"/>
    </row>
    <row r="6" spans="1:17" s="1453" customFormat="1" ht="11.25" customHeight="1">
      <c r="A6" s="7"/>
      <c r="B6" s="1187"/>
      <c r="C6" s="1187"/>
      <c r="D6" s="1187"/>
    </row>
    <row r="7" spans="1:17" s="1453" customFormat="1" ht="22.5" customHeight="1">
      <c r="A7" s="7"/>
      <c r="B7" s="1910" t="s">
        <v>2127</v>
      </c>
      <c r="C7" s="1910"/>
      <c r="D7" s="1910"/>
      <c r="E7" s="1910"/>
      <c r="F7" s="1910"/>
      <c r="G7" s="1910"/>
      <c r="H7" s="1910"/>
    </row>
    <row r="8" spans="1:17" s="1453" customFormat="1" ht="6" customHeight="1">
      <c r="A8" s="7"/>
      <c r="B8" s="206"/>
      <c r="C8" s="206"/>
      <c r="D8" s="206"/>
      <c r="E8" s="206"/>
      <c r="F8" s="206"/>
      <c r="G8" s="206"/>
      <c r="H8" s="206"/>
    </row>
    <row r="9" spans="1:17" s="1453" customFormat="1" ht="11.25" customHeight="1">
      <c r="A9" s="7"/>
      <c r="B9" s="2121" t="s">
        <v>2128</v>
      </c>
      <c r="C9" s="2121"/>
      <c r="D9" s="2121"/>
      <c r="E9" s="2121"/>
      <c r="F9" s="2121"/>
      <c r="G9" s="2121"/>
      <c r="H9" s="2121"/>
    </row>
    <row r="10" spans="1:17" s="1453" customFormat="1" ht="11.25" customHeight="1">
      <c r="A10" s="7"/>
      <c r="B10" s="1761"/>
      <c r="C10" s="1761"/>
      <c r="D10" s="1761"/>
      <c r="E10" s="1761"/>
      <c r="F10" s="1761"/>
      <c r="G10" s="1761"/>
      <c r="H10" s="1761"/>
    </row>
    <row r="11" spans="1:17" ht="11.25" customHeight="1">
      <c r="A11" s="29"/>
      <c r="E11" s="29"/>
      <c r="F11" s="29"/>
      <c r="G11" s="29"/>
      <c r="H11" s="29"/>
      <c r="I11" s="29"/>
    </row>
    <row r="12" spans="1:17" ht="11.25" customHeight="1">
      <c r="A12" s="29"/>
      <c r="B12" s="2142" t="s">
        <v>26</v>
      </c>
      <c r="C12" s="1983"/>
      <c r="D12" s="1496" t="s">
        <v>317</v>
      </c>
      <c r="E12" s="1496" t="s">
        <v>319</v>
      </c>
      <c r="F12" s="1496" t="s">
        <v>321</v>
      </c>
      <c r="G12" s="1497" t="s">
        <v>323</v>
      </c>
      <c r="H12" s="1496" t="s">
        <v>328</v>
      </c>
      <c r="I12" s="29"/>
    </row>
    <row r="13" spans="1:17" ht="11.25" customHeight="1">
      <c r="A13" s="29"/>
      <c r="B13" s="29"/>
      <c r="C13" s="29"/>
      <c r="E13" s="492" t="s">
        <v>2129</v>
      </c>
      <c r="F13" s="1498"/>
      <c r="G13" s="1448"/>
      <c r="H13" s="1498"/>
      <c r="I13" s="29"/>
    </row>
    <row r="14" spans="1:17" ht="11.25" customHeight="1">
      <c r="A14" s="29"/>
      <c r="B14" s="29"/>
      <c r="C14" s="29"/>
      <c r="D14" s="281" t="s">
        <v>2130</v>
      </c>
      <c r="E14" s="492" t="s">
        <v>2131</v>
      </c>
      <c r="F14" s="70"/>
      <c r="G14" s="126"/>
      <c r="H14" s="70"/>
      <c r="I14" s="29"/>
    </row>
    <row r="15" spans="1:17" ht="11.25" customHeight="1">
      <c r="A15" s="29"/>
      <c r="B15" s="29"/>
      <c r="C15" s="29"/>
      <c r="D15" s="1774" t="s">
        <v>2132</v>
      </c>
      <c r="E15" s="1256" t="s">
        <v>2133</v>
      </c>
      <c r="F15" s="1282" t="s">
        <v>2134</v>
      </c>
      <c r="G15" s="259" t="s">
        <v>2135</v>
      </c>
      <c r="H15" s="281" t="s">
        <v>2136</v>
      </c>
      <c r="I15" s="29"/>
    </row>
    <row r="16" spans="1:17" ht="11.25" customHeight="1">
      <c r="A16" s="29"/>
      <c r="B16" s="885">
        <v>1</v>
      </c>
      <c r="C16" s="885"/>
      <c r="D16" s="1771">
        <v>11.223452759999999</v>
      </c>
      <c r="E16" s="1775">
        <v>4.0000000000000002E-4</v>
      </c>
      <c r="F16" s="1499"/>
      <c r="G16" s="1795">
        <v>4.0599999999999996</v>
      </c>
      <c r="H16" s="1499">
        <v>1</v>
      </c>
      <c r="I16" s="29"/>
    </row>
    <row r="17" spans="1:11" ht="6" customHeight="1">
      <c r="A17" s="29"/>
      <c r="B17" s="29"/>
      <c r="C17" s="29"/>
      <c r="E17" s="29"/>
      <c r="F17" s="29"/>
      <c r="G17" s="3"/>
      <c r="H17" s="29"/>
      <c r="I17" s="29"/>
    </row>
    <row r="18" spans="1:11" ht="11.25" customHeight="1">
      <c r="B18" s="2140" t="s">
        <v>2693</v>
      </c>
      <c r="C18" s="2140"/>
      <c r="D18" s="2141"/>
      <c r="E18" s="2141"/>
      <c r="F18" s="2141"/>
      <c r="G18" s="2141"/>
      <c r="H18" s="2141"/>
      <c r="I18" s="2141"/>
      <c r="J18" s="2141"/>
      <c r="K18" s="2141"/>
    </row>
    <row r="19" spans="1:11" ht="11.25" customHeight="1"/>
    <row r="20" spans="1:11" ht="11.25" customHeight="1"/>
    <row r="21" spans="1:11" ht="11.25" customHeight="1"/>
  </sheetData>
  <mergeCells count="5">
    <mergeCell ref="B3:Q3"/>
    <mergeCell ref="B18:K18"/>
    <mergeCell ref="B7:H7"/>
    <mergeCell ref="B9:H9"/>
    <mergeCell ref="B12:C12"/>
  </mergeCells>
  <hyperlinks>
    <hyperlink ref="B3" location="Contents!A1" display="Back to index page" xr:uid="{AF295BF2-30DC-46C6-806C-27709CF0DD69}"/>
    <hyperlink ref="B3:Q3" location="CONTENTS!A1" display="Back to contents page" xr:uid="{EFA93064-1E39-4DE2-8D41-9C795F99BBF8}"/>
  </hyperlinks>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AC014-7386-40DA-970F-96A3D2F0D84F}">
  <dimension ref="A1:AD44"/>
  <sheetViews>
    <sheetView showGridLines="0" showRowColHeaders="0" zoomScaleNormal="100" workbookViewId="0"/>
  </sheetViews>
  <sheetFormatPr baseColWidth="10" defaultColWidth="8.85546875" defaultRowHeight="12.75"/>
  <cols>
    <col min="1" max="1" width="2.7109375" style="1501" customWidth="1"/>
    <col min="2" max="2" width="3.7109375" style="1501" customWidth="1"/>
    <col min="3" max="3" width="66.42578125" style="1501" customWidth="1"/>
    <col min="4" max="4" width="15.85546875" style="1501" bestFit="1" customWidth="1"/>
    <col min="5" max="5" width="16.42578125" style="1501" bestFit="1" customWidth="1"/>
    <col min="6" max="11" width="16" style="1501" customWidth="1"/>
    <col min="12" max="12" width="17.7109375" style="1501" customWidth="1"/>
    <col min="13" max="13" width="15" style="1501" bestFit="1" customWidth="1"/>
    <col min="14" max="14" width="12" style="1501" customWidth="1"/>
    <col min="15" max="15" width="12.85546875" style="1501" bestFit="1" customWidth="1"/>
    <col min="16" max="16" width="13.7109375" style="1501" bestFit="1" customWidth="1"/>
    <col min="17" max="17" width="13.140625" style="1501" bestFit="1" customWidth="1"/>
    <col min="18" max="16384" width="8.85546875" style="1501"/>
  </cols>
  <sheetData>
    <row r="1" spans="1:30" ht="11.25" customHeight="1">
      <c r="A1" s="1500"/>
      <c r="B1" s="1500"/>
      <c r="C1" s="1500"/>
      <c r="D1" s="1500"/>
      <c r="E1" s="1500"/>
      <c r="F1" s="1500"/>
      <c r="G1" s="1500"/>
      <c r="H1" s="1500"/>
      <c r="I1" s="1500"/>
      <c r="J1" s="1500"/>
      <c r="K1" s="1500"/>
      <c r="L1" s="1500"/>
      <c r="M1" s="1500"/>
      <c r="N1" s="1500"/>
      <c r="O1" s="1500"/>
      <c r="P1" s="1500"/>
      <c r="Q1" s="1500"/>
      <c r="R1" s="1500"/>
      <c r="S1" s="1500"/>
      <c r="T1" s="1500"/>
      <c r="U1" s="1500"/>
      <c r="V1" s="1500"/>
      <c r="W1" s="1500"/>
      <c r="X1" s="1500"/>
      <c r="Y1" s="1500"/>
      <c r="Z1" s="1500"/>
      <c r="AA1" s="1500"/>
      <c r="AB1" s="1500"/>
      <c r="AC1" s="1500"/>
      <c r="AD1" s="1500"/>
    </row>
    <row r="2" spans="1:30" ht="5.25" customHeight="1">
      <c r="A2" s="1500"/>
      <c r="B2" s="1500"/>
      <c r="C2" s="1500"/>
      <c r="D2" s="1500"/>
      <c r="E2" s="1500"/>
      <c r="F2" s="1500"/>
      <c r="G2" s="1500"/>
      <c r="H2" s="1500"/>
      <c r="I2" s="1500"/>
      <c r="J2" s="1500"/>
      <c r="K2" s="1500"/>
      <c r="L2" s="1500"/>
      <c r="M2" s="1500"/>
      <c r="N2" s="1500"/>
      <c r="O2" s="1500"/>
      <c r="P2" s="1500"/>
      <c r="Q2" s="1500"/>
      <c r="R2" s="1500"/>
      <c r="S2" s="1500"/>
      <c r="T2" s="1500"/>
      <c r="U2" s="1500"/>
      <c r="V2" s="1500"/>
      <c r="W2" s="1500"/>
      <c r="X2" s="1500"/>
      <c r="Y2" s="1500"/>
      <c r="Z2" s="1500"/>
      <c r="AA2" s="1500"/>
      <c r="AB2" s="1500"/>
      <c r="AC2" s="1500"/>
      <c r="AD2" s="1500"/>
    </row>
    <row r="3" spans="1:30" ht="11.25" customHeight="1">
      <c r="A3" s="1500"/>
      <c r="B3" s="1909" t="s">
        <v>306</v>
      </c>
      <c r="C3" s="1909"/>
      <c r="D3" s="1909"/>
      <c r="E3" s="1909"/>
      <c r="F3" s="1909"/>
      <c r="G3" s="1909"/>
      <c r="H3" s="1909"/>
      <c r="I3" s="1909"/>
      <c r="J3" s="1909"/>
      <c r="K3" s="1909"/>
      <c r="L3" s="1909"/>
      <c r="M3" s="1909"/>
      <c r="N3" s="1909"/>
      <c r="O3" s="1909"/>
      <c r="P3" s="1909"/>
      <c r="Q3" s="1500"/>
      <c r="R3" s="1500"/>
      <c r="S3" s="1500"/>
      <c r="T3" s="1500"/>
      <c r="U3" s="1500"/>
      <c r="V3" s="1500"/>
      <c r="W3" s="1500"/>
      <c r="X3" s="1500"/>
      <c r="Y3" s="1500"/>
      <c r="Z3" s="1500"/>
      <c r="AA3" s="1500"/>
      <c r="AB3" s="1500"/>
      <c r="AC3" s="1500"/>
      <c r="AD3" s="1500"/>
    </row>
    <row r="4" spans="1:30" s="1453" customFormat="1" ht="5.25" customHeight="1">
      <c r="A4" s="7"/>
      <c r="B4" s="7"/>
      <c r="C4" s="1187"/>
      <c r="D4" s="7"/>
      <c r="E4" s="7"/>
      <c r="F4" s="7"/>
      <c r="G4" s="7"/>
      <c r="H4" s="7"/>
      <c r="I4" s="7"/>
      <c r="J4" s="7"/>
      <c r="K4" s="7"/>
      <c r="L4" s="7"/>
      <c r="M4" s="7"/>
      <c r="N4" s="7"/>
      <c r="O4" s="7"/>
      <c r="P4" s="7"/>
      <c r="Q4" s="7"/>
      <c r="R4" s="7"/>
      <c r="S4" s="7"/>
      <c r="T4" s="7"/>
      <c r="U4" s="7"/>
      <c r="V4" s="7"/>
      <c r="W4" s="7"/>
      <c r="X4" s="7"/>
      <c r="Y4" s="7"/>
      <c r="Z4" s="7"/>
      <c r="AA4" s="7"/>
      <c r="AB4" s="7"/>
      <c r="AC4" s="7"/>
      <c r="AD4" s="7"/>
    </row>
    <row r="5" spans="1:30" s="1453" customFormat="1" ht="15.75" customHeight="1">
      <c r="A5" s="7"/>
      <c r="B5" s="1187" t="s">
        <v>2137</v>
      </c>
      <c r="C5" s="1187"/>
      <c r="D5" s="7"/>
      <c r="E5" s="7"/>
      <c r="F5" s="7"/>
      <c r="G5" s="7"/>
      <c r="H5" s="7"/>
      <c r="I5" s="7"/>
      <c r="J5" s="7"/>
      <c r="K5" s="7"/>
      <c r="L5" s="7"/>
      <c r="M5" s="7"/>
      <c r="N5" s="7"/>
      <c r="O5" s="7"/>
      <c r="P5" s="7"/>
      <c r="Q5" s="7"/>
      <c r="R5" s="7"/>
      <c r="S5" s="7"/>
      <c r="T5" s="7"/>
      <c r="U5" s="7"/>
      <c r="V5" s="7"/>
      <c r="W5" s="7"/>
      <c r="X5" s="7"/>
      <c r="Y5" s="7"/>
      <c r="Z5" s="7"/>
      <c r="AA5" s="7"/>
      <c r="AB5" s="7"/>
      <c r="AC5" s="7"/>
      <c r="AD5" s="7"/>
    </row>
    <row r="6" spans="1:30" s="1453" customFormat="1" ht="11.25" customHeight="1">
      <c r="A6" s="7"/>
      <c r="B6" s="1187"/>
      <c r="C6" s="1187"/>
      <c r="D6" s="7"/>
      <c r="E6" s="7"/>
      <c r="F6" s="7"/>
      <c r="G6" s="7"/>
      <c r="H6" s="7"/>
      <c r="I6" s="7"/>
      <c r="J6" s="7"/>
      <c r="K6" s="7"/>
      <c r="L6" s="7"/>
      <c r="M6" s="7"/>
      <c r="N6" s="7"/>
      <c r="O6" s="7"/>
      <c r="P6" s="7"/>
      <c r="Q6" s="7"/>
      <c r="R6" s="7"/>
      <c r="S6" s="7"/>
      <c r="T6" s="7"/>
      <c r="U6" s="7"/>
      <c r="V6" s="7"/>
      <c r="W6" s="7"/>
      <c r="X6" s="7"/>
      <c r="Y6" s="7"/>
      <c r="Z6" s="7"/>
      <c r="AA6" s="7"/>
      <c r="AB6" s="7"/>
      <c r="AC6" s="7"/>
      <c r="AD6" s="7"/>
    </row>
    <row r="7" spans="1:30" s="1453" customFormat="1" ht="11.25" customHeight="1">
      <c r="A7" s="7"/>
      <c r="B7" s="1910" t="s">
        <v>2138</v>
      </c>
      <c r="C7" s="2145"/>
      <c r="D7" s="2145"/>
      <c r="E7" s="2145"/>
      <c r="F7" s="2145"/>
      <c r="G7" s="2145"/>
      <c r="H7" s="2145"/>
      <c r="I7" s="2145"/>
      <c r="J7" s="2145"/>
      <c r="K7" s="2145"/>
      <c r="L7" s="2145"/>
      <c r="M7" s="7"/>
      <c r="N7" s="7"/>
      <c r="O7" s="7"/>
      <c r="P7" s="7"/>
      <c r="Q7" s="7"/>
      <c r="R7" s="7"/>
      <c r="S7" s="7"/>
      <c r="T7" s="7"/>
      <c r="U7" s="7"/>
      <c r="V7" s="7"/>
      <c r="W7" s="7"/>
      <c r="X7" s="7"/>
      <c r="Y7" s="7"/>
      <c r="Z7" s="7"/>
      <c r="AA7" s="7"/>
      <c r="AB7" s="7"/>
      <c r="AC7" s="7"/>
      <c r="AD7" s="7"/>
    </row>
    <row r="8" spans="1:30" s="1453" customFormat="1" ht="6" customHeight="1">
      <c r="A8" s="7"/>
      <c r="B8" s="206"/>
      <c r="C8" s="224"/>
      <c r="D8" s="224"/>
      <c r="E8" s="224"/>
      <c r="F8" s="224"/>
      <c r="G8" s="224"/>
      <c r="H8" s="224"/>
      <c r="I8" s="224"/>
      <c r="J8" s="224"/>
      <c r="K8" s="224"/>
      <c r="L8" s="224"/>
      <c r="M8" s="7"/>
      <c r="N8" s="7"/>
      <c r="O8" s="7"/>
      <c r="P8" s="7"/>
      <c r="Q8" s="7"/>
      <c r="R8" s="7"/>
      <c r="S8" s="7"/>
      <c r="T8" s="7"/>
      <c r="U8" s="7"/>
      <c r="V8" s="7"/>
      <c r="W8" s="7"/>
      <c r="X8" s="7"/>
      <c r="Y8" s="7"/>
      <c r="Z8" s="7"/>
      <c r="AA8" s="7"/>
      <c r="AB8" s="7"/>
      <c r="AC8" s="7"/>
      <c r="AD8" s="7"/>
    </row>
    <row r="9" spans="1:30" s="1453" customFormat="1" ht="22.5" customHeight="1">
      <c r="A9" s="7"/>
      <c r="B9" s="2121" t="s">
        <v>2139</v>
      </c>
      <c r="C9" s="2146"/>
      <c r="D9" s="2146"/>
      <c r="E9" s="2146"/>
      <c r="F9" s="2146"/>
      <c r="G9" s="2146"/>
      <c r="H9" s="2146"/>
      <c r="I9" s="2146"/>
      <c r="J9" s="2146"/>
      <c r="K9" s="2146"/>
      <c r="L9" s="2146"/>
      <c r="M9" s="7"/>
      <c r="N9" s="7"/>
      <c r="O9" s="7"/>
      <c r="P9" s="7"/>
      <c r="Q9" s="7"/>
      <c r="R9" s="7"/>
      <c r="S9" s="7"/>
      <c r="T9" s="7"/>
      <c r="U9" s="7"/>
      <c r="V9" s="7"/>
      <c r="W9" s="7"/>
      <c r="X9" s="7"/>
      <c r="Y9" s="7"/>
      <c r="Z9" s="7"/>
      <c r="AA9" s="7"/>
      <c r="AB9" s="7"/>
      <c r="AC9" s="7"/>
      <c r="AD9" s="7"/>
    </row>
    <row r="10" spans="1:30" s="1453" customFormat="1" ht="6" customHeight="1">
      <c r="A10" s="7"/>
      <c r="B10" s="206"/>
      <c r="C10" s="224"/>
      <c r="D10" s="224"/>
      <c r="E10" s="224"/>
      <c r="F10" s="224"/>
      <c r="G10" s="224"/>
      <c r="H10" s="224"/>
      <c r="I10" s="224"/>
      <c r="J10" s="224"/>
      <c r="K10" s="224"/>
      <c r="L10" s="224"/>
      <c r="M10" s="7"/>
      <c r="N10" s="7"/>
      <c r="O10" s="7"/>
      <c r="P10" s="7"/>
      <c r="Q10" s="7"/>
      <c r="R10" s="7"/>
      <c r="S10" s="7"/>
      <c r="T10" s="7"/>
      <c r="U10" s="7"/>
      <c r="V10" s="7"/>
      <c r="W10" s="7"/>
      <c r="X10" s="7"/>
      <c r="Y10" s="7"/>
      <c r="Z10" s="7"/>
      <c r="AA10" s="7"/>
      <c r="AB10" s="7"/>
      <c r="AC10" s="7"/>
      <c r="AD10" s="7"/>
    </row>
    <row r="11" spans="1:30" s="1453" customFormat="1" ht="22.5" customHeight="1">
      <c r="A11" s="7"/>
      <c r="B11" s="2121" t="s">
        <v>2140</v>
      </c>
      <c r="C11" s="2146"/>
      <c r="D11" s="2146"/>
      <c r="E11" s="2146"/>
      <c r="F11" s="2146"/>
      <c r="G11" s="2146"/>
      <c r="H11" s="2146"/>
      <c r="I11" s="2146"/>
      <c r="J11" s="2146"/>
      <c r="K11" s="2146"/>
      <c r="L11" s="2146"/>
      <c r="M11" s="7"/>
      <c r="N11" s="7"/>
      <c r="O11" s="7"/>
      <c r="P11" s="7"/>
      <c r="Q11" s="7"/>
      <c r="R11" s="7"/>
      <c r="S11" s="7"/>
      <c r="T11" s="7"/>
      <c r="U11" s="7"/>
      <c r="V11" s="7"/>
      <c r="W11" s="7"/>
      <c r="X11" s="7"/>
      <c r="Y11" s="7"/>
      <c r="Z11" s="7"/>
      <c r="AA11" s="7"/>
      <c r="AB11" s="7"/>
      <c r="AC11" s="7"/>
      <c r="AD11" s="7"/>
    </row>
    <row r="12" spans="1:30" s="1453" customFormat="1" ht="6" customHeight="1">
      <c r="A12" s="7"/>
      <c r="B12" s="206"/>
      <c r="C12" s="224"/>
      <c r="D12" s="224"/>
      <c r="E12" s="224"/>
      <c r="F12" s="224"/>
      <c r="G12" s="224"/>
      <c r="H12" s="224"/>
      <c r="I12" s="224"/>
      <c r="J12" s="224"/>
      <c r="K12" s="224"/>
      <c r="L12" s="224"/>
      <c r="M12" s="7"/>
      <c r="N12" s="7"/>
      <c r="O12" s="7"/>
      <c r="P12" s="7"/>
      <c r="Q12" s="7"/>
      <c r="R12" s="7"/>
      <c r="S12" s="7"/>
      <c r="T12" s="7"/>
      <c r="U12" s="7"/>
      <c r="V12" s="7"/>
      <c r="W12" s="7"/>
      <c r="X12" s="7"/>
      <c r="Y12" s="7"/>
      <c r="Z12" s="7"/>
      <c r="AA12" s="7"/>
      <c r="AB12" s="7"/>
      <c r="AC12" s="7"/>
      <c r="AD12" s="7"/>
    </row>
    <row r="13" spans="1:30" s="1453" customFormat="1" ht="22.5" customHeight="1">
      <c r="A13" s="7"/>
      <c r="B13" s="2121" t="s">
        <v>2141</v>
      </c>
      <c r="C13" s="2146"/>
      <c r="D13" s="2146"/>
      <c r="E13" s="2146"/>
      <c r="F13" s="2146"/>
      <c r="G13" s="2146"/>
      <c r="H13" s="2146"/>
      <c r="I13" s="2146"/>
      <c r="J13" s="2146"/>
      <c r="K13" s="2146"/>
      <c r="L13" s="2146"/>
      <c r="M13" s="7"/>
      <c r="N13" s="7"/>
      <c r="O13" s="7"/>
      <c r="P13" s="7"/>
      <c r="Q13" s="7"/>
      <c r="R13" s="7"/>
      <c r="S13" s="7"/>
      <c r="T13" s="7"/>
      <c r="U13" s="7"/>
      <c r="V13" s="7"/>
      <c r="W13" s="7"/>
      <c r="X13" s="7"/>
      <c r="Y13" s="7"/>
      <c r="Z13" s="7"/>
      <c r="AA13" s="7"/>
      <c r="AB13" s="7"/>
      <c r="AC13" s="7"/>
      <c r="AD13" s="7"/>
    </row>
    <row r="14" spans="1:30" s="1453" customFormat="1" ht="6" customHeight="1">
      <c r="A14" s="7"/>
      <c r="B14" s="206"/>
      <c r="C14" s="224"/>
      <c r="D14" s="224"/>
      <c r="E14" s="224"/>
      <c r="F14" s="224"/>
      <c r="G14" s="224"/>
      <c r="H14" s="224"/>
      <c r="I14" s="224"/>
      <c r="J14" s="224"/>
      <c r="K14" s="224"/>
      <c r="L14" s="224"/>
      <c r="M14" s="7"/>
      <c r="N14" s="7"/>
      <c r="O14" s="7"/>
      <c r="P14" s="7"/>
      <c r="Q14" s="7"/>
      <c r="R14" s="7"/>
      <c r="S14" s="7"/>
      <c r="T14" s="7"/>
      <c r="U14" s="7"/>
      <c r="V14" s="7"/>
      <c r="W14" s="7"/>
      <c r="X14" s="7"/>
      <c r="Y14" s="7"/>
      <c r="Z14" s="7"/>
      <c r="AA14" s="7"/>
      <c r="AB14" s="7"/>
      <c r="AC14" s="7"/>
      <c r="AD14" s="7"/>
    </row>
    <row r="15" spans="1:30" s="1453" customFormat="1" ht="11.25" customHeight="1">
      <c r="A15" s="7"/>
      <c r="B15" s="2121" t="s">
        <v>2142</v>
      </c>
      <c r="C15" s="2146"/>
      <c r="D15" s="2146"/>
      <c r="E15" s="2146"/>
      <c r="F15" s="2146"/>
      <c r="G15" s="2146"/>
      <c r="H15" s="2146"/>
      <c r="I15" s="2146"/>
      <c r="J15" s="2146"/>
      <c r="K15" s="2146"/>
      <c r="L15" s="2146"/>
      <c r="M15" s="7"/>
      <c r="N15" s="7"/>
      <c r="O15" s="7"/>
      <c r="P15" s="7"/>
      <c r="Q15" s="7"/>
      <c r="R15" s="7"/>
      <c r="S15" s="7"/>
      <c r="T15" s="7"/>
      <c r="U15" s="7"/>
      <c r="V15" s="7"/>
      <c r="W15" s="7"/>
      <c r="X15" s="7"/>
      <c r="Y15" s="7"/>
      <c r="Z15" s="7"/>
      <c r="AA15" s="7"/>
      <c r="AB15" s="7"/>
      <c r="AC15" s="7"/>
      <c r="AD15" s="7"/>
    </row>
    <row r="16" spans="1:30" s="1453" customFormat="1" ht="6" customHeight="1">
      <c r="A16" s="7"/>
      <c r="B16" s="206"/>
      <c r="C16" s="224"/>
      <c r="D16" s="224"/>
      <c r="E16" s="224"/>
      <c r="F16" s="224"/>
      <c r="G16" s="224"/>
      <c r="H16" s="224"/>
      <c r="I16" s="224"/>
      <c r="J16" s="224"/>
      <c r="K16" s="224"/>
      <c r="L16" s="224"/>
      <c r="M16" s="7"/>
      <c r="N16" s="7"/>
      <c r="O16" s="7"/>
      <c r="P16" s="7"/>
      <c r="Q16" s="7"/>
      <c r="R16" s="7"/>
      <c r="S16" s="7"/>
      <c r="T16" s="7"/>
      <c r="U16" s="7"/>
      <c r="V16" s="7"/>
      <c r="W16" s="7"/>
      <c r="X16" s="7"/>
      <c r="Y16" s="7"/>
      <c r="Z16" s="7"/>
      <c r="AA16" s="7"/>
      <c r="AB16" s="7"/>
      <c r="AC16" s="7"/>
      <c r="AD16" s="7"/>
    </row>
    <row r="17" spans="1:30" s="1453" customFormat="1" ht="22.5" customHeight="1">
      <c r="A17" s="7"/>
      <c r="B17" s="2121" t="s">
        <v>2143</v>
      </c>
      <c r="C17" s="2146"/>
      <c r="D17" s="2146"/>
      <c r="E17" s="2146"/>
      <c r="F17" s="2146"/>
      <c r="G17" s="2146"/>
      <c r="H17" s="2146"/>
      <c r="I17" s="2146"/>
      <c r="J17" s="2146"/>
      <c r="K17" s="2146"/>
      <c r="L17" s="2146"/>
      <c r="M17" s="7"/>
      <c r="N17" s="7"/>
      <c r="O17" s="7"/>
      <c r="P17" s="7"/>
      <c r="Q17" s="7"/>
      <c r="R17" s="7"/>
      <c r="S17" s="7"/>
      <c r="T17" s="7"/>
      <c r="U17" s="7"/>
      <c r="V17" s="7"/>
      <c r="W17" s="7"/>
      <c r="X17" s="7"/>
      <c r="Y17" s="7"/>
      <c r="Z17" s="7"/>
      <c r="AA17" s="7"/>
      <c r="AB17" s="7"/>
      <c r="AC17" s="7"/>
      <c r="AD17" s="7"/>
    </row>
    <row r="18" spans="1:30" s="1453" customFormat="1" ht="22.5" customHeight="1">
      <c r="A18" s="7"/>
      <c r="B18" s="1761"/>
      <c r="C18" s="1773"/>
      <c r="D18" s="1773"/>
      <c r="E18" s="1773"/>
      <c r="F18" s="1773"/>
      <c r="G18" s="1773"/>
      <c r="H18" s="1773"/>
      <c r="I18" s="1773"/>
      <c r="J18" s="1773"/>
      <c r="K18" s="1773"/>
      <c r="L18" s="1773"/>
      <c r="M18" s="7"/>
      <c r="N18" s="7"/>
      <c r="O18" s="7"/>
      <c r="P18" s="7"/>
      <c r="Q18" s="7"/>
      <c r="R18" s="7"/>
      <c r="S18" s="7"/>
      <c r="T18" s="7"/>
      <c r="U18" s="7"/>
      <c r="V18" s="7"/>
      <c r="W18" s="7"/>
      <c r="X18" s="7"/>
      <c r="Y18" s="7"/>
      <c r="Z18" s="7"/>
      <c r="AA18" s="7"/>
      <c r="AB18" s="7"/>
      <c r="AC18" s="7"/>
      <c r="AD18" s="7"/>
    </row>
    <row r="19" spans="1:30" ht="11.25" customHeight="1">
      <c r="A19" s="1500"/>
      <c r="B19" s="1843" t="s">
        <v>26</v>
      </c>
      <c r="C19" s="1500"/>
      <c r="D19" s="1500"/>
      <c r="E19" s="1500"/>
      <c r="F19" s="1500"/>
      <c r="G19" s="1500"/>
      <c r="H19" s="1500"/>
      <c r="I19" s="1500"/>
      <c r="J19" s="1500"/>
      <c r="K19" s="1500"/>
      <c r="L19" s="1500"/>
      <c r="M19" s="1500"/>
      <c r="N19" s="1500"/>
      <c r="O19" s="1500"/>
      <c r="P19" s="1500"/>
      <c r="Q19" s="1500"/>
      <c r="R19" s="1500"/>
      <c r="S19" s="1500"/>
      <c r="T19" s="1500"/>
      <c r="U19" s="1500"/>
      <c r="V19" s="1500"/>
      <c r="W19" s="1500"/>
      <c r="X19" s="1500"/>
      <c r="Y19" s="1500"/>
      <c r="Z19" s="1500"/>
      <c r="AA19" s="1500"/>
      <c r="AB19" s="1500"/>
      <c r="AC19" s="1500"/>
      <c r="AD19" s="1500"/>
    </row>
    <row r="20" spans="1:30" ht="11.25" customHeight="1">
      <c r="A20" s="29"/>
      <c r="C20" s="1496" t="s">
        <v>317</v>
      </c>
      <c r="D20" s="1502" t="s">
        <v>319</v>
      </c>
      <c r="E20" s="1502" t="s">
        <v>321</v>
      </c>
      <c r="F20" s="1502" t="s">
        <v>323</v>
      </c>
      <c r="G20" s="1502" t="s">
        <v>328</v>
      </c>
      <c r="H20" s="1502" t="s">
        <v>335</v>
      </c>
      <c r="I20" s="1502" t="s">
        <v>337</v>
      </c>
      <c r="J20" s="1502" t="s">
        <v>342</v>
      </c>
      <c r="K20" s="1502" t="s">
        <v>348</v>
      </c>
      <c r="L20" s="1502" t="s">
        <v>371</v>
      </c>
      <c r="M20" s="1502" t="s">
        <v>395</v>
      </c>
      <c r="N20" s="1503" t="s">
        <v>918</v>
      </c>
      <c r="O20" s="1503" t="s">
        <v>1024</v>
      </c>
      <c r="P20" s="1503" t="s">
        <v>1025</v>
      </c>
      <c r="Q20" s="1503" t="s">
        <v>1082</v>
      </c>
      <c r="R20" s="1500"/>
      <c r="S20" s="1500"/>
      <c r="T20" s="1500"/>
      <c r="U20" s="1500"/>
      <c r="V20" s="1500"/>
      <c r="W20" s="1500"/>
      <c r="X20" s="1500"/>
      <c r="Y20" s="1500"/>
      <c r="Z20" s="1500"/>
      <c r="AA20" s="1500"/>
      <c r="AB20" s="1500"/>
      <c r="AC20" s="1500"/>
      <c r="AD20" s="1500"/>
    </row>
    <row r="21" spans="1:30" ht="11.25" customHeight="1">
      <c r="A21" s="29"/>
      <c r="C21" s="275" t="s">
        <v>2144</v>
      </c>
      <c r="D21" s="2143" t="s">
        <v>982</v>
      </c>
      <c r="E21" s="2143"/>
      <c r="F21" s="2143"/>
      <c r="G21" s="2143"/>
      <c r="H21" s="2143"/>
      <c r="I21" s="2143"/>
      <c r="J21" s="2143"/>
      <c r="K21" s="2143"/>
      <c r="L21" s="2143"/>
      <c r="M21" s="2143"/>
      <c r="N21" s="2143"/>
      <c r="O21" s="2143"/>
      <c r="P21" s="2143"/>
      <c r="Q21" s="2143"/>
      <c r="R21" s="1500"/>
      <c r="S21" s="1500"/>
      <c r="T21" s="1500"/>
      <c r="U21" s="1500"/>
      <c r="V21" s="1500"/>
      <c r="W21" s="1500"/>
      <c r="X21" s="1500"/>
      <c r="Y21" s="1500"/>
      <c r="Z21" s="1500"/>
      <c r="AA21" s="1500"/>
      <c r="AB21" s="1500"/>
      <c r="AC21" s="1500"/>
      <c r="AD21" s="1500"/>
    </row>
    <row r="22" spans="1:30" ht="11.25" customHeight="1">
      <c r="A22" s="29"/>
      <c r="B22" s="29"/>
      <c r="D22" s="1504"/>
      <c r="E22" s="1944" t="s">
        <v>2145</v>
      </c>
      <c r="F22" s="1944"/>
      <c r="G22" s="1944"/>
      <c r="H22" s="1944"/>
      <c r="I22" s="1944"/>
      <c r="J22" s="1944"/>
      <c r="K22" s="1944"/>
      <c r="L22" s="1944"/>
      <c r="M22" s="1944"/>
      <c r="N22" s="1944"/>
      <c r="O22" s="1944"/>
      <c r="P22" s="1944"/>
      <c r="Q22" s="1944"/>
      <c r="R22" s="1500"/>
      <c r="S22" s="1500"/>
      <c r="T22" s="1500"/>
      <c r="U22" s="1500"/>
      <c r="V22" s="1500"/>
      <c r="W22" s="1500"/>
      <c r="X22" s="1500"/>
      <c r="Y22" s="1500"/>
      <c r="Z22" s="1500"/>
      <c r="AA22" s="1500"/>
      <c r="AB22" s="1500"/>
      <c r="AC22" s="1500"/>
      <c r="AD22" s="1500"/>
    </row>
    <row r="23" spans="1:30" ht="22.5" customHeight="1">
      <c r="A23" s="29"/>
      <c r="B23" s="29"/>
      <c r="C23" s="423"/>
      <c r="D23" s="1504"/>
      <c r="J23" s="126" t="s">
        <v>2146</v>
      </c>
      <c r="K23" s="126" t="s">
        <v>2146</v>
      </c>
      <c r="L23" s="395" t="s">
        <v>2146</v>
      </c>
      <c r="O23" s="2144" t="s">
        <v>1027</v>
      </c>
      <c r="P23" s="2144"/>
      <c r="Q23" s="2144"/>
      <c r="R23" s="1500"/>
      <c r="S23" s="1500"/>
      <c r="T23" s="1500"/>
      <c r="U23" s="1500"/>
      <c r="V23" s="1500"/>
      <c r="W23" s="1500"/>
      <c r="X23" s="1500"/>
      <c r="Y23" s="1500"/>
      <c r="Z23" s="1500"/>
      <c r="AA23" s="1500"/>
      <c r="AB23" s="1500"/>
      <c r="AC23" s="1500"/>
      <c r="AD23" s="1500"/>
    </row>
    <row r="24" spans="1:30" ht="11.25" customHeight="1">
      <c r="A24" s="29"/>
      <c r="B24" s="29"/>
      <c r="C24" s="423"/>
      <c r="D24" s="1504"/>
      <c r="E24" s="1944" t="s">
        <v>2147</v>
      </c>
      <c r="F24" s="1944"/>
      <c r="G24" s="1944"/>
      <c r="H24" s="1944"/>
      <c r="I24" s="1944"/>
      <c r="J24" s="163" t="s">
        <v>2148</v>
      </c>
      <c r="K24" s="163" t="s">
        <v>2148</v>
      </c>
      <c r="L24" s="687" t="s">
        <v>2149</v>
      </c>
      <c r="M24" s="492" t="s">
        <v>888</v>
      </c>
      <c r="N24" s="492" t="s">
        <v>888</v>
      </c>
      <c r="P24" s="687" t="s">
        <v>888</v>
      </c>
      <c r="Q24" s="687" t="s">
        <v>888</v>
      </c>
      <c r="R24" s="1500"/>
      <c r="S24" s="1500"/>
      <c r="T24" s="1500"/>
      <c r="U24" s="1500"/>
      <c r="V24" s="1500"/>
      <c r="W24" s="1500"/>
      <c r="X24" s="1500"/>
      <c r="Y24" s="1500"/>
      <c r="Z24" s="1500"/>
      <c r="AA24" s="1500"/>
      <c r="AB24" s="1500"/>
      <c r="AC24" s="1500"/>
      <c r="AD24" s="1500"/>
    </row>
    <row r="25" spans="1:30" ht="11.25" customHeight="1">
      <c r="A25" s="29"/>
      <c r="B25" s="29"/>
      <c r="D25" s="1504"/>
      <c r="E25" s="85"/>
      <c r="F25" s="85"/>
      <c r="G25" s="85"/>
      <c r="H25" s="85"/>
      <c r="I25" s="1483" t="s">
        <v>1990</v>
      </c>
      <c r="J25" s="163" t="s">
        <v>2150</v>
      </c>
      <c r="K25" s="163" t="s">
        <v>2151</v>
      </c>
      <c r="L25" s="687" t="s">
        <v>2152</v>
      </c>
      <c r="M25" s="492" t="s">
        <v>2153</v>
      </c>
      <c r="N25" s="492" t="s">
        <v>2154</v>
      </c>
      <c r="P25" s="687" t="s">
        <v>2153</v>
      </c>
      <c r="Q25" s="687" t="s">
        <v>2154</v>
      </c>
      <c r="R25" s="1500"/>
      <c r="S25" s="1500"/>
      <c r="T25" s="1500"/>
      <c r="U25" s="1500"/>
      <c r="V25" s="1500"/>
      <c r="W25" s="1500"/>
      <c r="X25" s="1500"/>
      <c r="Y25" s="1500"/>
      <c r="Z25" s="1500"/>
      <c r="AA25" s="1500"/>
      <c r="AB25" s="1500"/>
      <c r="AC25" s="1500"/>
      <c r="AD25" s="1500"/>
    </row>
    <row r="26" spans="1:30" ht="11.25" customHeight="1">
      <c r="A26" s="29"/>
      <c r="B26" s="29"/>
      <c r="C26" s="1284" t="s">
        <v>310</v>
      </c>
      <c r="D26" s="1504"/>
      <c r="E26" s="1272" t="s">
        <v>1050</v>
      </c>
      <c r="F26" s="1272" t="s">
        <v>1996</v>
      </c>
      <c r="G26" s="1272" t="s">
        <v>1997</v>
      </c>
      <c r="H26" s="1272" t="s">
        <v>1998</v>
      </c>
      <c r="I26" s="1483" t="s">
        <v>1051</v>
      </c>
      <c r="J26" s="163" t="s">
        <v>2155</v>
      </c>
      <c r="K26" s="163" t="s">
        <v>2155</v>
      </c>
      <c r="L26" s="687" t="s">
        <v>2156</v>
      </c>
      <c r="M26" s="492" t="s">
        <v>894</v>
      </c>
      <c r="N26" s="492" t="s">
        <v>894</v>
      </c>
      <c r="O26" s="1505"/>
      <c r="P26" s="1274" t="s">
        <v>894</v>
      </c>
      <c r="Q26" s="1274" t="s">
        <v>894</v>
      </c>
      <c r="R26" s="1500"/>
      <c r="S26" s="1500"/>
      <c r="T26" s="1500"/>
      <c r="U26" s="1500"/>
      <c r="V26" s="1500"/>
      <c r="W26" s="1500"/>
      <c r="X26" s="1500"/>
      <c r="Y26" s="1500"/>
      <c r="Z26" s="1500"/>
      <c r="AA26" s="1500"/>
      <c r="AB26" s="1500"/>
      <c r="AC26" s="1500"/>
      <c r="AD26" s="1500"/>
    </row>
    <row r="27" spans="1:30" ht="11.25" customHeight="1">
      <c r="A27" s="29"/>
      <c r="B27" s="1117">
        <v>1</v>
      </c>
      <c r="C27" s="1117" t="s">
        <v>2000</v>
      </c>
      <c r="D27" s="1717">
        <v>58184.079166940006</v>
      </c>
      <c r="E27" s="1117"/>
      <c r="F27" s="1117"/>
      <c r="G27" s="1117"/>
      <c r="H27" s="1117"/>
      <c r="I27" s="1117"/>
      <c r="J27" s="1117"/>
      <c r="K27" s="1117"/>
      <c r="L27" s="1117"/>
      <c r="M27" s="1117"/>
      <c r="N27" s="1117"/>
      <c r="O27" s="1643"/>
      <c r="P27" s="1643"/>
      <c r="Q27" s="1643"/>
      <c r="R27" s="1500"/>
      <c r="S27" s="1500"/>
      <c r="T27" s="1500"/>
      <c r="U27" s="1500"/>
      <c r="V27" s="1500"/>
      <c r="W27" s="1500"/>
      <c r="X27" s="1500"/>
      <c r="Y27" s="1500"/>
      <c r="Z27" s="1500"/>
      <c r="AA27" s="1500"/>
      <c r="AB27" s="1500"/>
      <c r="AC27" s="1500"/>
      <c r="AD27" s="1500"/>
    </row>
    <row r="28" spans="1:30" ht="11.25" customHeight="1">
      <c r="A28" s="29"/>
      <c r="B28" s="35">
        <v>2</v>
      </c>
      <c r="C28" s="35" t="s">
        <v>2001</v>
      </c>
      <c r="D28" s="1718">
        <v>19800.133699369999</v>
      </c>
      <c r="E28" s="35"/>
      <c r="F28" s="35"/>
      <c r="G28" s="35"/>
      <c r="H28" s="35"/>
      <c r="I28" s="35"/>
      <c r="J28" s="35"/>
      <c r="K28" s="35"/>
      <c r="L28" s="35"/>
      <c r="M28" s="35"/>
      <c r="N28" s="35"/>
      <c r="O28" s="3"/>
      <c r="P28" s="3"/>
      <c r="Q28" s="3"/>
      <c r="R28" s="1500"/>
      <c r="S28" s="1500"/>
      <c r="T28" s="1500"/>
      <c r="U28" s="1500"/>
      <c r="V28" s="1500"/>
      <c r="W28" s="1500"/>
      <c r="X28" s="1500"/>
      <c r="Y28" s="1500"/>
      <c r="Z28" s="1500"/>
      <c r="AA28" s="1500"/>
      <c r="AB28" s="1500"/>
      <c r="AC28" s="1500"/>
      <c r="AD28" s="1500"/>
    </row>
    <row r="29" spans="1:30" ht="11.25" customHeight="1">
      <c r="A29" s="29"/>
      <c r="B29" s="35">
        <v>3</v>
      </c>
      <c r="C29" s="35" t="s">
        <v>2007</v>
      </c>
      <c r="D29" s="1718">
        <v>66939.309469789994</v>
      </c>
      <c r="E29" s="35"/>
      <c r="F29" s="35"/>
      <c r="G29" s="35"/>
      <c r="H29" s="35"/>
      <c r="I29" s="35"/>
      <c r="J29" s="35"/>
      <c r="K29" s="35"/>
      <c r="L29" s="35"/>
      <c r="M29" s="35"/>
      <c r="N29" s="35"/>
      <c r="O29" s="3"/>
      <c r="P29" s="3"/>
      <c r="Q29" s="3"/>
      <c r="R29" s="1500"/>
      <c r="S29" s="1500"/>
      <c r="T29" s="1500"/>
      <c r="U29" s="1500"/>
      <c r="V29" s="1500"/>
      <c r="W29" s="1500"/>
      <c r="X29" s="1500"/>
      <c r="Y29" s="1500"/>
      <c r="Z29" s="1500"/>
      <c r="AA29" s="1500"/>
      <c r="AB29" s="1500"/>
      <c r="AC29" s="1500"/>
      <c r="AD29" s="1500"/>
    </row>
    <row r="30" spans="1:30" ht="11.25" customHeight="1">
      <c r="A30" s="29"/>
      <c r="B30" s="35">
        <v>4</v>
      </c>
      <c r="C30" s="35" t="s">
        <v>2032</v>
      </c>
      <c r="D30" s="1718">
        <v>57750.556741</v>
      </c>
      <c r="E30" s="35"/>
      <c r="F30" s="35"/>
      <c r="G30" s="35"/>
      <c r="H30" s="35"/>
      <c r="I30" s="35"/>
      <c r="J30" s="35"/>
      <c r="K30" s="35"/>
      <c r="L30" s="35"/>
      <c r="M30" s="35"/>
      <c r="N30" s="35"/>
      <c r="O30" s="3"/>
      <c r="P30" s="3"/>
      <c r="Q30" s="3"/>
      <c r="R30" s="1500"/>
      <c r="S30" s="1500"/>
      <c r="T30" s="1500"/>
      <c r="U30" s="1500"/>
      <c r="V30" s="1500"/>
      <c r="W30" s="1500"/>
      <c r="X30" s="1500"/>
      <c r="Y30" s="1500"/>
      <c r="Z30" s="1500"/>
      <c r="AA30" s="1500"/>
      <c r="AB30" s="1500"/>
      <c r="AC30" s="1500"/>
      <c r="AD30" s="1500"/>
    </row>
    <row r="31" spans="1:30" ht="11.25" customHeight="1">
      <c r="A31" s="29"/>
      <c r="B31" s="35">
        <v>5</v>
      </c>
      <c r="C31" s="35" t="s">
        <v>2037</v>
      </c>
      <c r="D31" s="1718">
        <v>2802.8172502399998</v>
      </c>
      <c r="E31" s="35"/>
      <c r="F31" s="35"/>
      <c r="G31" s="35"/>
      <c r="H31" s="35"/>
      <c r="I31" s="35"/>
      <c r="J31" s="35"/>
      <c r="K31" s="35"/>
      <c r="L31" s="35"/>
      <c r="M31" s="35"/>
      <c r="N31" s="35"/>
      <c r="O31" s="3"/>
      <c r="P31" s="3"/>
      <c r="Q31" s="3"/>
      <c r="R31" s="1500"/>
      <c r="S31" s="1500"/>
      <c r="T31" s="1500"/>
      <c r="U31" s="1500"/>
      <c r="V31" s="1500"/>
      <c r="W31" s="1500"/>
      <c r="X31" s="1500"/>
      <c r="Y31" s="1500"/>
      <c r="Z31" s="1500"/>
      <c r="AA31" s="1500"/>
      <c r="AB31" s="1500"/>
      <c r="AC31" s="1500"/>
      <c r="AD31" s="1500"/>
    </row>
    <row r="32" spans="1:30" ht="11.25" customHeight="1">
      <c r="A32" s="29"/>
      <c r="B32" s="35">
        <v>6</v>
      </c>
      <c r="C32" s="35" t="s">
        <v>2038</v>
      </c>
      <c r="D32" s="1718">
        <v>93571.578992690003</v>
      </c>
      <c r="E32" s="35"/>
      <c r="F32" s="35"/>
      <c r="G32" s="35"/>
      <c r="H32" s="35"/>
      <c r="I32" s="35"/>
      <c r="J32" s="35"/>
      <c r="K32" s="35"/>
      <c r="L32" s="35"/>
      <c r="M32" s="35"/>
      <c r="N32" s="35"/>
      <c r="O32" s="3"/>
      <c r="P32" s="3"/>
      <c r="Q32" s="3"/>
      <c r="R32" s="1500"/>
      <c r="S32" s="1500"/>
      <c r="T32" s="1500"/>
      <c r="U32" s="1500"/>
      <c r="V32" s="1500"/>
      <c r="W32" s="1500"/>
      <c r="X32" s="1500"/>
      <c r="Y32" s="1500"/>
      <c r="Z32" s="1500"/>
      <c r="AA32" s="1500"/>
      <c r="AB32" s="1500"/>
      <c r="AC32" s="1500"/>
      <c r="AD32" s="1500"/>
    </row>
    <row r="33" spans="1:30" ht="11.25" customHeight="1">
      <c r="A33" s="29"/>
      <c r="B33" s="35">
        <v>7</v>
      </c>
      <c r="C33" s="35" t="s">
        <v>2042</v>
      </c>
      <c r="D33" s="1718">
        <v>48757.53417323</v>
      </c>
      <c r="E33" s="35"/>
      <c r="F33" s="35"/>
      <c r="G33" s="35"/>
      <c r="H33" s="35"/>
      <c r="I33" s="35"/>
      <c r="J33" s="35"/>
      <c r="K33" s="35"/>
      <c r="L33" s="35"/>
      <c r="M33" s="35"/>
      <c r="N33" s="35"/>
      <c r="O33" s="3"/>
      <c r="P33" s="3"/>
      <c r="Q33" s="3"/>
      <c r="R33" s="1500"/>
      <c r="S33" s="1500"/>
      <c r="T33" s="1500"/>
      <c r="U33" s="1500"/>
      <c r="V33" s="1500"/>
      <c r="W33" s="1500"/>
      <c r="X33" s="1500"/>
      <c r="Y33" s="1500"/>
      <c r="Z33" s="1500"/>
      <c r="AA33" s="1500"/>
      <c r="AB33" s="1500"/>
      <c r="AC33" s="1500"/>
      <c r="AD33" s="1500"/>
    </row>
    <row r="34" spans="1:30" ht="11.25" customHeight="1">
      <c r="A34" s="29"/>
      <c r="B34" s="35">
        <v>8</v>
      </c>
      <c r="C34" s="35" t="s">
        <v>2043</v>
      </c>
      <c r="D34" s="1718">
        <v>71956.039711470003</v>
      </c>
      <c r="E34" s="35"/>
      <c r="F34" s="35"/>
      <c r="G34" s="35"/>
      <c r="H34" s="35"/>
      <c r="I34" s="35"/>
      <c r="J34" s="35"/>
      <c r="K34" s="35"/>
      <c r="L34" s="35"/>
      <c r="M34" s="35"/>
      <c r="N34" s="35"/>
      <c r="O34" s="3"/>
      <c r="P34" s="3"/>
      <c r="Q34" s="3"/>
      <c r="R34" s="1500"/>
      <c r="S34" s="1500"/>
      <c r="T34" s="1500"/>
      <c r="U34" s="1500"/>
      <c r="V34" s="1500"/>
      <c r="W34" s="1500"/>
      <c r="X34" s="1500"/>
      <c r="Y34" s="1500"/>
      <c r="Z34" s="1500"/>
      <c r="AA34" s="1500"/>
      <c r="AB34" s="1500"/>
      <c r="AC34" s="1500"/>
      <c r="AD34" s="1500"/>
    </row>
    <row r="35" spans="1:30" ht="11.25" customHeight="1">
      <c r="A35" s="29"/>
      <c r="B35" s="35">
        <v>9</v>
      </c>
      <c r="C35" s="35" t="s">
        <v>2050</v>
      </c>
      <c r="D35" s="1718">
        <v>280695.95726086997</v>
      </c>
      <c r="E35" s="35"/>
      <c r="F35" s="35"/>
      <c r="G35" s="35"/>
      <c r="H35" s="35"/>
      <c r="I35" s="35"/>
      <c r="J35" s="35"/>
      <c r="K35" s="35"/>
      <c r="L35" s="35"/>
      <c r="M35" s="35"/>
      <c r="N35" s="35"/>
      <c r="O35" s="29"/>
      <c r="P35" s="29"/>
      <c r="Q35" s="29"/>
      <c r="R35" s="1500"/>
      <c r="S35" s="1500"/>
      <c r="T35" s="1500"/>
      <c r="U35" s="1500"/>
      <c r="V35" s="1500"/>
      <c r="W35" s="1500"/>
      <c r="X35" s="1500"/>
      <c r="Y35" s="1500"/>
      <c r="Z35" s="1500"/>
      <c r="AA35" s="1500"/>
      <c r="AB35" s="1500"/>
      <c r="AC35" s="1500"/>
      <c r="AD35" s="1500"/>
    </row>
    <row r="36" spans="1:30" ht="11.25" customHeight="1">
      <c r="A36" s="29"/>
      <c r="B36" s="35">
        <v>10</v>
      </c>
      <c r="C36" s="35" t="s">
        <v>2157</v>
      </c>
      <c r="D36" s="1718">
        <v>866257.49144881009</v>
      </c>
      <c r="E36" s="1718">
        <v>42327.570135330003</v>
      </c>
      <c r="F36" s="1718">
        <v>22879.608138290001</v>
      </c>
      <c r="G36" s="1718">
        <v>190150.64037243</v>
      </c>
      <c r="H36" s="1718">
        <v>610899.67280276003</v>
      </c>
      <c r="I36" s="1788">
        <v>22.282</v>
      </c>
      <c r="J36" s="1718">
        <v>13557.946017003</v>
      </c>
      <c r="K36" s="1718">
        <v>117396.92659657499</v>
      </c>
      <c r="L36" s="1718">
        <v>3426.2396692560001</v>
      </c>
      <c r="M36" s="1718">
        <v>43831.099248849998</v>
      </c>
      <c r="N36" s="1718">
        <v>3973.8527741299999</v>
      </c>
      <c r="O36" s="1719">
        <v>748.24080767999999</v>
      </c>
      <c r="P36" s="1719">
        <v>101.91492290000001</v>
      </c>
      <c r="Q36" s="1719">
        <v>576.35758364999992</v>
      </c>
      <c r="R36" s="1500"/>
      <c r="S36" s="1500"/>
      <c r="T36" s="1500"/>
      <c r="U36" s="1500"/>
      <c r="V36" s="1500"/>
      <c r="W36" s="1500"/>
      <c r="X36" s="1500"/>
      <c r="Y36" s="1500"/>
      <c r="Z36" s="1500"/>
      <c r="AA36" s="1500"/>
      <c r="AB36" s="1500"/>
      <c r="AC36" s="1500"/>
      <c r="AD36" s="1500"/>
    </row>
    <row r="37" spans="1:30" ht="11.25" customHeight="1">
      <c r="A37" s="29"/>
      <c r="B37" s="35">
        <v>11</v>
      </c>
      <c r="C37" s="35" t="s">
        <v>2158</v>
      </c>
      <c r="D37" s="1718">
        <v>261396.30536614</v>
      </c>
      <c r="E37" s="1718">
        <v>261163.49328407002</v>
      </c>
      <c r="F37" s="1718">
        <v>214.30386837</v>
      </c>
      <c r="G37" s="1718">
        <v>18.508213699999999</v>
      </c>
      <c r="H37" s="1718"/>
      <c r="I37" s="1788">
        <v>1.899</v>
      </c>
      <c r="J37" s="1718">
        <v>6794.5389669960005</v>
      </c>
      <c r="K37" s="1718">
        <v>36789.235802268995</v>
      </c>
      <c r="L37" s="1718">
        <v>1941.6136809270001</v>
      </c>
      <c r="M37" s="1718">
        <v>28506.639582419997</v>
      </c>
      <c r="N37" s="1718">
        <v>5317.5966333999995</v>
      </c>
      <c r="O37" s="1719">
        <v>953.02620376999994</v>
      </c>
      <c r="P37" s="1719">
        <v>181.05629619999999</v>
      </c>
      <c r="Q37" s="1719">
        <v>588.64430396</v>
      </c>
      <c r="R37" s="1500"/>
      <c r="S37" s="1500"/>
      <c r="T37" s="1500"/>
      <c r="U37" s="1500"/>
      <c r="V37" s="1500"/>
      <c r="W37" s="1500"/>
      <c r="X37" s="1500"/>
      <c r="Y37" s="1500"/>
      <c r="Z37" s="1500"/>
      <c r="AA37" s="1500"/>
      <c r="AB37" s="1500"/>
      <c r="AC37" s="1500"/>
      <c r="AD37" s="1500"/>
    </row>
    <row r="38" spans="1:30" ht="11.25" customHeight="1">
      <c r="A38" s="29"/>
      <c r="B38" s="35">
        <v>12</v>
      </c>
      <c r="C38" s="35" t="s">
        <v>2700</v>
      </c>
      <c r="D38" s="35"/>
      <c r="E38" s="35"/>
      <c r="F38" s="35"/>
      <c r="G38" s="35"/>
      <c r="H38" s="35"/>
      <c r="I38" s="35"/>
      <c r="J38" s="35"/>
      <c r="K38" s="35"/>
      <c r="L38" s="35"/>
      <c r="M38" s="35"/>
      <c r="N38" s="35"/>
      <c r="O38" s="29"/>
      <c r="P38" s="29"/>
      <c r="Q38" s="29"/>
      <c r="R38" s="1500"/>
      <c r="S38" s="1500"/>
      <c r="T38" s="1500"/>
      <c r="U38" s="1500"/>
      <c r="V38" s="1500"/>
      <c r="W38" s="1500"/>
      <c r="X38" s="1500"/>
      <c r="Y38" s="1500"/>
      <c r="Z38" s="1500"/>
      <c r="AA38" s="1500"/>
      <c r="AB38" s="1500"/>
      <c r="AC38" s="1500"/>
      <c r="AD38" s="1500"/>
    </row>
    <row r="39" spans="1:30" ht="11.25" customHeight="1">
      <c r="A39" s="29"/>
      <c r="B39" s="1525">
        <v>13</v>
      </c>
      <c r="C39" s="1525" t="s">
        <v>2159</v>
      </c>
      <c r="D39" s="1525"/>
      <c r="E39" s="1525"/>
      <c r="F39" s="1525"/>
      <c r="G39" s="1525"/>
      <c r="H39" s="1525"/>
      <c r="I39" s="1525"/>
      <c r="J39" s="1525"/>
      <c r="K39" s="1525"/>
      <c r="L39" s="1525"/>
      <c r="M39" s="1525"/>
      <c r="N39" s="1525"/>
      <c r="O39" s="1525"/>
      <c r="P39" s="1525"/>
      <c r="Q39" s="1525"/>
      <c r="R39" s="1500"/>
      <c r="S39" s="1500"/>
      <c r="T39" s="1500"/>
      <c r="U39" s="1500"/>
      <c r="V39" s="1500"/>
      <c r="W39" s="1500"/>
      <c r="X39" s="1500"/>
      <c r="Y39" s="1500"/>
      <c r="Z39" s="1500"/>
      <c r="AA39" s="1500"/>
      <c r="AB39" s="1500"/>
      <c r="AC39" s="1500"/>
      <c r="AD39" s="1500"/>
    </row>
    <row r="40" spans="1:30" ht="11.25" customHeight="1">
      <c r="A40" s="29"/>
      <c r="B40" s="29"/>
      <c r="C40" s="29"/>
      <c r="D40" s="29"/>
      <c r="E40" s="29"/>
      <c r="F40" s="29"/>
      <c r="G40" s="29"/>
      <c r="H40" s="29"/>
      <c r="I40" s="29"/>
      <c r="J40" s="29"/>
      <c r="K40" s="29"/>
      <c r="L40" s="29"/>
      <c r="M40" s="29"/>
      <c r="N40" s="29"/>
      <c r="O40" s="29"/>
      <c r="P40" s="29"/>
      <c r="Q40" s="29"/>
      <c r="R40" s="1500"/>
      <c r="S40" s="1500"/>
      <c r="T40" s="1500"/>
      <c r="U40" s="1500"/>
      <c r="V40" s="1500"/>
      <c r="W40" s="1500"/>
      <c r="X40" s="1500"/>
      <c r="Y40" s="1500"/>
      <c r="Z40" s="1500"/>
      <c r="AA40" s="1500"/>
      <c r="AB40" s="1500"/>
      <c r="AC40" s="1500"/>
      <c r="AD40" s="1500"/>
    </row>
    <row r="41" spans="1:30" ht="11.25" customHeight="1">
      <c r="A41" s="29"/>
      <c r="B41" s="29"/>
      <c r="C41" s="29"/>
      <c r="D41" s="29"/>
      <c r="E41" s="29"/>
      <c r="F41" s="29"/>
      <c r="G41" s="29"/>
      <c r="H41" s="29"/>
      <c r="I41" s="29"/>
      <c r="J41" s="29"/>
      <c r="K41" s="29"/>
      <c r="L41" s="29"/>
      <c r="M41" s="29"/>
      <c r="N41" s="29"/>
      <c r="O41" s="29"/>
      <c r="P41" s="29"/>
      <c r="Q41" s="29"/>
      <c r="R41" s="1500"/>
      <c r="S41" s="1500"/>
      <c r="T41" s="1500"/>
      <c r="U41" s="1500"/>
      <c r="V41" s="1500"/>
      <c r="W41" s="1500"/>
      <c r="X41" s="1500"/>
      <c r="Y41" s="1500"/>
      <c r="Z41" s="1500"/>
      <c r="AA41" s="1500"/>
      <c r="AB41" s="1500"/>
      <c r="AC41" s="1500"/>
      <c r="AD41" s="1500"/>
    </row>
    <row r="42" spans="1:30" ht="11.25" customHeight="1">
      <c r="A42" s="1500"/>
      <c r="B42" s="1500"/>
      <c r="C42" s="1500"/>
      <c r="D42" s="1500"/>
      <c r="E42" s="1500"/>
      <c r="F42" s="1500"/>
      <c r="G42" s="1500"/>
      <c r="H42" s="1500"/>
      <c r="I42" s="1500"/>
      <c r="J42" s="1500"/>
      <c r="K42" s="1500"/>
      <c r="L42" s="1500"/>
      <c r="M42" s="1500"/>
      <c r="N42" s="1500"/>
      <c r="O42" s="1500"/>
      <c r="P42" s="1500"/>
      <c r="Q42" s="1500"/>
      <c r="R42" s="1500"/>
      <c r="S42" s="1500"/>
      <c r="T42" s="1500"/>
      <c r="U42" s="1500"/>
      <c r="V42" s="1500"/>
      <c r="W42" s="1500"/>
      <c r="X42" s="1500"/>
      <c r="Y42" s="1500"/>
      <c r="Z42" s="1500"/>
      <c r="AA42" s="1500"/>
      <c r="AB42" s="1500"/>
      <c r="AC42" s="1500"/>
      <c r="AD42" s="1500"/>
    </row>
    <row r="43" spans="1:30" ht="11.25" customHeight="1">
      <c r="A43" s="1500"/>
      <c r="B43" s="1500"/>
      <c r="C43" s="1500"/>
      <c r="D43" s="1500"/>
      <c r="E43" s="1500"/>
      <c r="F43" s="1500"/>
      <c r="G43" s="1500"/>
      <c r="H43" s="1500"/>
      <c r="I43" s="1500"/>
      <c r="J43" s="1500"/>
      <c r="K43" s="1500"/>
      <c r="L43" s="1500"/>
      <c r="M43" s="1500"/>
      <c r="N43" s="1500"/>
      <c r="O43" s="1500"/>
      <c r="P43" s="1500"/>
      <c r="Q43" s="1500"/>
      <c r="R43" s="1500"/>
      <c r="S43" s="1500"/>
      <c r="T43" s="1500"/>
      <c r="U43" s="1500"/>
      <c r="V43" s="1500"/>
      <c r="W43" s="1500"/>
      <c r="X43" s="1500"/>
      <c r="Y43" s="1500"/>
      <c r="Z43" s="1500"/>
      <c r="AA43" s="1500"/>
      <c r="AB43" s="1500"/>
      <c r="AC43" s="1500"/>
      <c r="AD43" s="1500"/>
    </row>
    <row r="44" spans="1:30" ht="11.25" customHeight="1">
      <c r="D44" s="1787"/>
    </row>
  </sheetData>
  <mergeCells count="11">
    <mergeCell ref="B3:P3"/>
    <mergeCell ref="D21:Q21"/>
    <mergeCell ref="E22:Q22"/>
    <mergeCell ref="O23:Q23"/>
    <mergeCell ref="E24:I24"/>
    <mergeCell ref="B7:L7"/>
    <mergeCell ref="B9:L9"/>
    <mergeCell ref="B11:L11"/>
    <mergeCell ref="B13:L13"/>
    <mergeCell ref="B15:L15"/>
    <mergeCell ref="B17:L17"/>
  </mergeCells>
  <hyperlinks>
    <hyperlink ref="B3" location="Contents!A1" display="Back to index page" xr:uid="{715D2CC4-893D-47FF-B398-468B9BA29E1D}"/>
    <hyperlink ref="B3:P3" location="CONTENTS!A1" display="Back to contents page" xr:uid="{ED7570BF-DC89-4D9D-9F82-F7EF6767222A}"/>
  </hyperlinks>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6C981-13B3-4572-B2B6-9C27B986A12D}">
  <dimension ref="B1:P18"/>
  <sheetViews>
    <sheetView showRowColHeaders="0" zoomScaleNormal="100" workbookViewId="0"/>
  </sheetViews>
  <sheetFormatPr baseColWidth="10" defaultColWidth="9.140625" defaultRowHeight="15"/>
  <cols>
    <col min="1" max="1" width="2.7109375" style="6" customWidth="1"/>
    <col min="2" max="2" width="20" style="6" customWidth="1"/>
    <col min="3" max="3" width="24.5703125" style="6" bestFit="1" customWidth="1"/>
    <col min="4" max="4" width="25" style="6" bestFit="1" customWidth="1"/>
    <col min="5" max="5" width="57.42578125" style="6" bestFit="1" customWidth="1"/>
    <col min="6" max="7" width="31" style="6" bestFit="1" customWidth="1"/>
    <col min="8" max="16384" width="9.140625" style="6"/>
  </cols>
  <sheetData>
    <row r="1" spans="2:16" s="29" customFormat="1" ht="11.25" customHeight="1">
      <c r="B1" s="1500"/>
      <c r="C1" s="1500"/>
      <c r="D1" s="1500"/>
      <c r="E1" s="1500"/>
      <c r="F1" s="1500"/>
      <c r="G1" s="1500"/>
      <c r="H1" s="1500"/>
      <c r="I1" s="1500"/>
      <c r="J1" s="1500"/>
      <c r="K1" s="1500"/>
      <c r="L1" s="1500"/>
      <c r="M1" s="1500"/>
      <c r="N1" s="1500"/>
      <c r="O1" s="1500"/>
      <c r="P1" s="1500"/>
    </row>
    <row r="2" spans="2:16" s="29" customFormat="1" ht="5.25" customHeight="1">
      <c r="B2" s="1500"/>
      <c r="C2" s="1500"/>
      <c r="D2" s="1500"/>
      <c r="E2" s="1500"/>
      <c r="F2" s="1500"/>
      <c r="G2" s="1500"/>
      <c r="H2" s="1500"/>
      <c r="I2" s="1500"/>
      <c r="J2" s="1500"/>
      <c r="K2" s="1500"/>
      <c r="L2" s="1500"/>
      <c r="M2" s="1500"/>
      <c r="N2" s="1500"/>
      <c r="O2" s="1500"/>
      <c r="P2" s="1500"/>
    </row>
    <row r="3" spans="2:16" s="29" customFormat="1" ht="11.25" customHeight="1">
      <c r="B3" s="1909" t="s">
        <v>306</v>
      </c>
      <c r="C3" s="1909"/>
      <c r="D3" s="1909"/>
      <c r="E3" s="1909"/>
      <c r="F3" s="1909"/>
      <c r="G3" s="1909"/>
      <c r="H3" s="1909"/>
      <c r="I3" s="1909"/>
      <c r="J3" s="1909"/>
      <c r="K3" s="1909"/>
      <c r="L3" s="1909"/>
      <c r="M3" s="1909"/>
      <c r="N3" s="1909"/>
      <c r="O3" s="1909"/>
      <c r="P3" s="1909"/>
    </row>
    <row r="4" spans="2:16" s="29" customFormat="1" ht="5.25" customHeight="1">
      <c r="B4" s="7"/>
      <c r="C4" s="1187"/>
      <c r="D4" s="7"/>
      <c r="E4" s="7"/>
      <c r="F4" s="7"/>
      <c r="G4" s="7"/>
      <c r="H4" s="7"/>
      <c r="I4" s="7"/>
      <c r="J4" s="7"/>
      <c r="K4" s="7"/>
      <c r="L4" s="7"/>
      <c r="M4" s="7"/>
      <c r="N4" s="7"/>
      <c r="O4" s="7"/>
      <c r="P4" s="7"/>
    </row>
    <row r="5" spans="2:16" s="12" customFormat="1" ht="15.75" customHeight="1">
      <c r="B5" s="1187" t="s">
        <v>2160</v>
      </c>
      <c r="C5" s="1187"/>
      <c r="D5" s="7"/>
      <c r="E5" s="7"/>
      <c r="F5" s="7"/>
      <c r="G5" s="7"/>
      <c r="H5" s="7"/>
      <c r="I5" s="7"/>
      <c r="J5" s="7"/>
      <c r="K5" s="7"/>
      <c r="L5" s="7"/>
      <c r="M5" s="7"/>
      <c r="N5" s="7"/>
      <c r="O5" s="7"/>
      <c r="P5" s="7"/>
    </row>
    <row r="6" spans="2:16" s="29" customFormat="1" ht="11.25" customHeight="1"/>
    <row r="7" spans="2:16" s="29" customFormat="1" ht="22.5" customHeight="1">
      <c r="B7" s="2148" t="s">
        <v>2161</v>
      </c>
      <c r="C7" s="2148"/>
      <c r="D7" s="2148"/>
      <c r="E7" s="2148"/>
      <c r="F7" s="2148"/>
    </row>
    <row r="8" spans="2:16" s="29" customFormat="1" ht="11.45" customHeight="1">
      <c r="B8" s="1763"/>
      <c r="C8" s="1763"/>
      <c r="D8" s="1763"/>
      <c r="E8" s="1763"/>
      <c r="F8" s="1763"/>
    </row>
    <row r="9" spans="2:16" s="29" customFormat="1" ht="11.45" customHeight="1">
      <c r="B9" s="1763"/>
      <c r="C9" s="1763"/>
      <c r="D9" s="1763"/>
      <c r="E9" s="1763"/>
      <c r="F9" s="1763"/>
    </row>
    <row r="10" spans="2:16" s="29" customFormat="1" ht="11.25" customHeight="1">
      <c r="C10" s="2147" t="s">
        <v>2162</v>
      </c>
      <c r="D10" s="2147"/>
      <c r="E10" s="2147"/>
    </row>
    <row r="11" spans="2:16" s="29" customFormat="1" ht="11.25" customHeight="1">
      <c r="B11" s="1493" t="s">
        <v>2163</v>
      </c>
      <c r="C11" s="868" t="s">
        <v>2164</v>
      </c>
      <c r="D11" s="868" t="s">
        <v>2165</v>
      </c>
      <c r="E11" s="868" t="s">
        <v>2166</v>
      </c>
      <c r="F11" s="1256" t="s">
        <v>2167</v>
      </c>
    </row>
    <row r="12" spans="2:16" s="29" customFormat="1" ht="11.25" customHeight="1">
      <c r="B12" s="558" t="s">
        <v>2168</v>
      </c>
      <c r="C12" s="1796">
        <v>5.48947920390746</v>
      </c>
      <c r="D12" s="1716"/>
      <c r="E12" s="1796">
        <v>5.48947920390746</v>
      </c>
      <c r="F12" s="1796">
        <v>83.463479921144895</v>
      </c>
    </row>
    <row r="13" spans="2:16" s="29" customFormat="1" ht="11.25" customHeight="1">
      <c r="B13" s="1298" t="s">
        <v>2169</v>
      </c>
      <c r="C13" s="1797">
        <v>1.2906624574727801</v>
      </c>
      <c r="D13" s="1301"/>
      <c r="E13" s="1797">
        <v>1.2906624574727801</v>
      </c>
      <c r="F13" s="1797">
        <v>43.816562374346702</v>
      </c>
    </row>
    <row r="14" spans="2:16" s="29" customFormat="1" ht="6" customHeight="1"/>
    <row r="15" spans="2:16" s="29" customFormat="1" ht="11.25" customHeight="1">
      <c r="B15" s="419" t="s">
        <v>2694</v>
      </c>
    </row>
    <row r="16" spans="2:16" s="29" customFormat="1" ht="11.25" customHeight="1">
      <c r="B16" s="419" t="s">
        <v>2695</v>
      </c>
    </row>
    <row r="17" s="29" customFormat="1" ht="11.25" customHeight="1"/>
    <row r="18" s="29" customFormat="1" ht="11.25" customHeight="1"/>
  </sheetData>
  <mergeCells count="3">
    <mergeCell ref="B3:P3"/>
    <mergeCell ref="C10:E10"/>
    <mergeCell ref="B7:F7"/>
  </mergeCells>
  <hyperlinks>
    <hyperlink ref="B3" location="Contents!A1" display="Back to index page" xr:uid="{AC14F1B5-CE43-4D02-89AD-023E7D130C9F}"/>
    <hyperlink ref="B3:P3" location="CONTENTS!A1" display="Back to contents page" xr:uid="{D1461D40-58A5-4B74-AD71-0668A36D0A90}"/>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9195F-18C1-4979-8AC6-E2982D890BED}">
  <dimension ref="A1:U315"/>
  <sheetViews>
    <sheetView showGridLines="0" showRowColHeaders="0" zoomScaleNormal="100" workbookViewId="0"/>
  </sheetViews>
  <sheetFormatPr baseColWidth="10" defaultColWidth="8.85546875" defaultRowHeight="15"/>
  <cols>
    <col min="1" max="1" width="2.7109375" style="1518" customWidth="1"/>
    <col min="2" max="2" width="3.7109375" style="1519" customWidth="1"/>
    <col min="3" max="3" width="69" style="1518" customWidth="1"/>
    <col min="4" max="4" width="23.7109375" style="1518" bestFit="1" customWidth="1"/>
    <col min="5" max="9" width="17.28515625" style="1518" customWidth="1"/>
    <col min="10" max="10" width="1.42578125" style="1518" customWidth="1"/>
    <col min="11" max="15" width="17.28515625" style="1518" customWidth="1"/>
    <col min="16" max="16" width="1.28515625" style="1518" customWidth="1"/>
    <col min="17" max="21" width="17.28515625" style="1518" customWidth="1"/>
    <col min="22" max="16384" width="8.85546875" style="1518"/>
  </cols>
  <sheetData>
    <row r="1" spans="2:21" s="1504" customFormat="1" ht="11.25" customHeight="1">
      <c r="B1" s="85"/>
    </row>
    <row r="2" spans="2:21" s="1504" customFormat="1" ht="5.25" customHeight="1">
      <c r="B2" s="85"/>
    </row>
    <row r="3" spans="2:21" s="1504" customFormat="1" ht="11.25" customHeight="1">
      <c r="B3" s="1909" t="s">
        <v>306</v>
      </c>
      <c r="C3" s="1909"/>
      <c r="D3" s="1909"/>
      <c r="E3" s="1909"/>
      <c r="F3" s="1909"/>
      <c r="G3" s="1909"/>
      <c r="H3" s="1909"/>
      <c r="I3" s="1909"/>
      <c r="J3" s="1909"/>
      <c r="K3" s="1909"/>
      <c r="L3" s="1909"/>
      <c r="M3" s="1909"/>
      <c r="N3" s="1909"/>
      <c r="O3" s="1909"/>
      <c r="P3" s="1909"/>
    </row>
    <row r="4" spans="2:21" s="1504" customFormat="1" ht="5.25" customHeight="1">
      <c r="B4" s="85"/>
    </row>
    <row r="5" spans="2:21" s="12" customFormat="1" ht="15.75" customHeight="1">
      <c r="B5" s="1187" t="s">
        <v>2170</v>
      </c>
      <c r="C5" s="1488"/>
    </row>
    <row r="6" spans="2:21" s="12" customFormat="1" ht="11.25" customHeight="1">
      <c r="B6" s="1187"/>
      <c r="C6" s="1488"/>
    </row>
    <row r="7" spans="2:21" s="1764" customFormat="1" ht="22.5" customHeight="1">
      <c r="B7" s="1927" t="s">
        <v>2171</v>
      </c>
      <c r="C7" s="2148"/>
      <c r="D7" s="2148"/>
      <c r="E7" s="2148"/>
      <c r="F7" s="2148"/>
    </row>
    <row r="8" spans="2:21" s="1504" customFormat="1" ht="11.25" customHeight="1">
      <c r="B8" s="85"/>
    </row>
    <row r="9" spans="2:21" s="85" customFormat="1" ht="11.25" customHeight="1">
      <c r="B9" s="1496"/>
      <c r="C9" s="1496"/>
      <c r="D9" s="1496" t="s">
        <v>317</v>
      </c>
      <c r="E9" s="1496" t="s">
        <v>319</v>
      </c>
      <c r="F9" s="1496" t="s">
        <v>321</v>
      </c>
      <c r="G9" s="1496" t="s">
        <v>323</v>
      </c>
      <c r="H9" s="1496" t="s">
        <v>328</v>
      </c>
      <c r="I9" s="1496" t="s">
        <v>335</v>
      </c>
      <c r="J9" s="1496"/>
      <c r="K9" s="1496" t="s">
        <v>337</v>
      </c>
      <c r="L9" s="1496" t="s">
        <v>342</v>
      </c>
      <c r="M9" s="1496" t="s">
        <v>348</v>
      </c>
      <c r="N9" s="1496" t="s">
        <v>371</v>
      </c>
      <c r="O9" s="1496" t="s">
        <v>395</v>
      </c>
      <c r="P9" s="1496"/>
      <c r="Q9" s="1496" t="s">
        <v>918</v>
      </c>
      <c r="R9" s="1496" t="s">
        <v>1024</v>
      </c>
      <c r="S9" s="1496" t="s">
        <v>1025</v>
      </c>
      <c r="T9" s="1496" t="s">
        <v>1026</v>
      </c>
      <c r="U9" s="1496" t="s">
        <v>1083</v>
      </c>
    </row>
    <row r="10" spans="2:21" s="1504" customFormat="1" ht="11.25" customHeight="1">
      <c r="C10" s="423"/>
      <c r="D10" s="2149" t="s">
        <v>26</v>
      </c>
      <c r="E10" s="2149"/>
      <c r="F10" s="2149"/>
      <c r="G10" s="2149"/>
      <c r="H10" s="2149"/>
      <c r="I10" s="2149"/>
      <c r="J10" s="2149"/>
      <c r="K10" s="2149"/>
      <c r="L10" s="2149"/>
      <c r="M10" s="2149"/>
      <c r="N10" s="2149"/>
      <c r="O10" s="2149"/>
      <c r="P10" s="2149"/>
      <c r="Q10" s="2149"/>
      <c r="R10" s="2149"/>
      <c r="S10" s="2149"/>
      <c r="T10" s="2149"/>
      <c r="U10" s="2149"/>
    </row>
    <row r="11" spans="2:21" s="1504" customFormat="1" ht="11.25" customHeight="1">
      <c r="B11" s="423"/>
      <c r="C11" s="423"/>
      <c r="E11" s="2150" t="s">
        <v>2172</v>
      </c>
      <c r="F11" s="2150"/>
      <c r="G11" s="2150"/>
      <c r="H11" s="2150"/>
      <c r="I11" s="2150"/>
      <c r="J11" s="170"/>
      <c r="K11" s="2150" t="s">
        <v>2173</v>
      </c>
      <c r="L11" s="2150"/>
      <c r="M11" s="2150"/>
      <c r="N11" s="2150"/>
      <c r="O11" s="2150"/>
      <c r="P11" s="170"/>
      <c r="Q11" s="2150" t="s">
        <v>2174</v>
      </c>
      <c r="R11" s="2150"/>
      <c r="S11" s="2150"/>
      <c r="T11" s="2150"/>
      <c r="U11" s="2150"/>
    </row>
    <row r="12" spans="2:21" s="1504" customFormat="1" ht="11.25" customHeight="1">
      <c r="B12" s="423"/>
      <c r="C12" s="423"/>
      <c r="D12" s="423"/>
      <c r="E12" s="2041" t="s">
        <v>2175</v>
      </c>
      <c r="F12" s="2041"/>
      <c r="G12" s="2041"/>
      <c r="H12" s="2041"/>
      <c r="I12" s="2041"/>
      <c r="J12" s="98"/>
      <c r="K12" s="2041" t="s">
        <v>2175</v>
      </c>
      <c r="L12" s="2041"/>
      <c r="M12" s="2041"/>
      <c r="N12" s="2041"/>
      <c r="O12" s="2041"/>
      <c r="P12" s="98"/>
      <c r="Q12" s="2041" t="s">
        <v>2175</v>
      </c>
      <c r="R12" s="2041"/>
      <c r="S12" s="2041"/>
      <c r="T12" s="2041"/>
      <c r="U12" s="2041"/>
    </row>
    <row r="13" spans="2:21" s="1504" customFormat="1" ht="11.25" customHeight="1">
      <c r="B13" s="423"/>
      <c r="C13" s="423"/>
      <c r="E13" s="85"/>
      <c r="F13" s="2023" t="s">
        <v>2176</v>
      </c>
      <c r="G13" s="2023"/>
      <c r="H13" s="2023"/>
      <c r="I13" s="2023"/>
      <c r="J13" s="85"/>
      <c r="K13" s="85"/>
      <c r="L13" s="2023" t="s">
        <v>2176</v>
      </c>
      <c r="M13" s="2023"/>
      <c r="N13" s="2023"/>
      <c r="O13" s="2023"/>
      <c r="P13" s="85"/>
      <c r="Q13" s="85"/>
      <c r="R13" s="2023" t="s">
        <v>2176</v>
      </c>
      <c r="S13" s="2023"/>
      <c r="T13" s="2023"/>
      <c r="U13" s="2023"/>
    </row>
    <row r="14" spans="2:21" s="1504" customFormat="1" ht="11.25" customHeight="1">
      <c r="B14" s="423"/>
      <c r="C14" s="423"/>
      <c r="D14" s="492" t="s">
        <v>2177</v>
      </c>
      <c r="E14" s="281"/>
      <c r="F14" s="281"/>
      <c r="G14" s="281" t="s">
        <v>888</v>
      </c>
      <c r="H14" s="281" t="s">
        <v>888</v>
      </c>
      <c r="I14" s="281" t="s">
        <v>888</v>
      </c>
      <c r="J14" s="281"/>
      <c r="K14" s="281"/>
      <c r="L14" s="281"/>
      <c r="M14" s="281" t="s">
        <v>888</v>
      </c>
      <c r="N14" s="281" t="s">
        <v>888</v>
      </c>
      <c r="O14" s="281" t="s">
        <v>888</v>
      </c>
      <c r="P14" s="281"/>
      <c r="Q14" s="281"/>
      <c r="R14" s="281"/>
      <c r="S14" s="281" t="s">
        <v>888</v>
      </c>
      <c r="T14" s="281" t="s">
        <v>888</v>
      </c>
      <c r="U14" s="281" t="s">
        <v>888</v>
      </c>
    </row>
    <row r="15" spans="2:21" s="1504" customFormat="1" ht="11.25" customHeight="1">
      <c r="B15" s="1506"/>
      <c r="C15" s="1642" t="s">
        <v>310</v>
      </c>
      <c r="D15" s="1256" t="s">
        <v>2178</v>
      </c>
      <c r="E15" s="1282"/>
      <c r="F15" s="1282"/>
      <c r="G15" s="1282" t="s">
        <v>2179</v>
      </c>
      <c r="H15" s="1282" t="s">
        <v>2180</v>
      </c>
      <c r="I15" s="1282" t="s">
        <v>2181</v>
      </c>
      <c r="J15" s="1282"/>
      <c r="K15" s="1282"/>
      <c r="L15" s="1282"/>
      <c r="M15" s="1282" t="s">
        <v>2179</v>
      </c>
      <c r="N15" s="1282" t="s">
        <v>2182</v>
      </c>
      <c r="O15" s="1282" t="s">
        <v>2181</v>
      </c>
      <c r="P15" s="1282"/>
      <c r="Q15" s="1282"/>
      <c r="R15" s="1282"/>
      <c r="S15" s="1282" t="s">
        <v>2179</v>
      </c>
      <c r="T15" s="1282" t="s">
        <v>2183</v>
      </c>
      <c r="U15" s="1282" t="s">
        <v>2181</v>
      </c>
    </row>
    <row r="16" spans="2:21" s="279" customFormat="1" ht="15" customHeight="1">
      <c r="B16" s="1507"/>
      <c r="C16" s="1827" t="s">
        <v>2184</v>
      </c>
      <c r="D16" s="1789"/>
      <c r="E16" s="1789"/>
      <c r="F16" s="1789"/>
      <c r="G16" s="1789"/>
      <c r="H16" s="1789"/>
      <c r="I16" s="1789"/>
      <c r="J16" s="1789"/>
      <c r="K16" s="1789"/>
      <c r="L16" s="1789"/>
      <c r="M16" s="1789"/>
      <c r="N16" s="1789"/>
      <c r="O16" s="1789"/>
      <c r="P16" s="1789"/>
      <c r="Q16" s="1789"/>
      <c r="R16" s="1789"/>
      <c r="S16" s="1789"/>
      <c r="T16" s="1789"/>
      <c r="U16" s="1789"/>
    </row>
    <row r="17" spans="2:21" s="1504" customFormat="1" ht="11.25" customHeight="1">
      <c r="B17" s="1701">
        <v>1</v>
      </c>
      <c r="C17" s="1702" t="s">
        <v>2185</v>
      </c>
      <c r="D17" s="1703">
        <v>1437089.5373337148</v>
      </c>
      <c r="E17" s="1703">
        <v>988709.34108227515</v>
      </c>
      <c r="F17" s="1703">
        <v>137672.67247268069</v>
      </c>
      <c r="G17" s="1703"/>
      <c r="H17" s="1703"/>
      <c r="I17" s="1703"/>
      <c r="J17" s="1703"/>
      <c r="K17" s="1703">
        <v>1157.9059388800049</v>
      </c>
      <c r="L17" s="1703"/>
      <c r="M17" s="1703"/>
      <c r="N17" s="1703"/>
      <c r="O17" s="1703"/>
      <c r="P17" s="1703">
        <v>0</v>
      </c>
      <c r="Q17" s="1703">
        <v>989867.2470211552</v>
      </c>
      <c r="R17" s="1703">
        <v>137672.67247268069</v>
      </c>
      <c r="S17" s="1703"/>
      <c r="T17" s="1703"/>
      <c r="U17" s="1703"/>
    </row>
    <row r="18" spans="2:21" s="1504" customFormat="1" ht="11.25" customHeight="1">
      <c r="B18" s="281">
        <v>2</v>
      </c>
      <c r="C18" s="1704" t="s">
        <v>2186</v>
      </c>
      <c r="D18" s="1636">
        <v>382066.26300896995</v>
      </c>
      <c r="E18" s="1636"/>
      <c r="F18" s="1636"/>
      <c r="G18" s="1636"/>
      <c r="H18" s="1636"/>
      <c r="I18" s="1636"/>
      <c r="J18" s="1636"/>
      <c r="K18" s="1636"/>
      <c r="L18" s="1636"/>
      <c r="M18" s="1636"/>
      <c r="N18" s="1636"/>
      <c r="O18" s="1636"/>
      <c r="P18" s="1636"/>
      <c r="Q18" s="1636"/>
      <c r="R18" s="1636"/>
      <c r="S18" s="1636"/>
      <c r="T18" s="1636"/>
      <c r="U18" s="1636"/>
    </row>
    <row r="19" spans="2:21" s="1504" customFormat="1" ht="11.25" customHeight="1">
      <c r="B19" s="281">
        <v>3</v>
      </c>
      <c r="C19" s="1705" t="s">
        <v>905</v>
      </c>
      <c r="D19" s="1636">
        <v>267627.52858305001</v>
      </c>
      <c r="E19" s="1636"/>
      <c r="F19" s="1636"/>
      <c r="G19" s="1636"/>
      <c r="H19" s="1636"/>
      <c r="I19" s="1636"/>
      <c r="J19" s="1636"/>
      <c r="K19" s="1636"/>
      <c r="L19" s="1636"/>
      <c r="M19" s="1636"/>
      <c r="N19" s="1636"/>
      <c r="O19" s="1636"/>
      <c r="P19" s="1636"/>
      <c r="Q19" s="1636"/>
      <c r="R19" s="1636"/>
      <c r="S19" s="1636"/>
      <c r="T19" s="1636"/>
      <c r="U19" s="1636"/>
    </row>
    <row r="20" spans="2:21" s="1504" customFormat="1" ht="11.25" customHeight="1">
      <c r="B20" s="281">
        <v>4</v>
      </c>
      <c r="C20" s="1700" t="s">
        <v>899</v>
      </c>
      <c r="D20" s="1636">
        <v>88934.554458190003</v>
      </c>
      <c r="E20" s="1636"/>
      <c r="F20" s="1636"/>
      <c r="G20" s="1636"/>
      <c r="H20" s="1636"/>
      <c r="I20" s="1636"/>
      <c r="J20" s="1636"/>
      <c r="K20" s="1636"/>
      <c r="L20" s="1636"/>
      <c r="M20" s="1636"/>
      <c r="N20" s="1636"/>
      <c r="O20" s="1636"/>
      <c r="P20" s="1636"/>
      <c r="Q20" s="1636"/>
      <c r="R20" s="1636"/>
      <c r="S20" s="1636"/>
      <c r="T20" s="1636"/>
      <c r="U20" s="1636"/>
    </row>
    <row r="21" spans="2:21" s="1504" customFormat="1" ht="11.25" customHeight="1">
      <c r="B21" s="281">
        <v>5</v>
      </c>
      <c r="C21" s="1700" t="s">
        <v>2187</v>
      </c>
      <c r="D21" s="1636">
        <v>177211.26850059</v>
      </c>
      <c r="E21" s="1636"/>
      <c r="F21" s="1709"/>
      <c r="G21" s="1709"/>
      <c r="H21" s="1709"/>
      <c r="I21" s="1709"/>
      <c r="J21" s="1709"/>
      <c r="K21" s="1709"/>
      <c r="L21" s="1709"/>
      <c r="M21" s="1709"/>
      <c r="N21" s="1709"/>
      <c r="O21" s="1709"/>
      <c r="P21" s="1709"/>
      <c r="Q21" s="1709"/>
      <c r="R21" s="1709"/>
      <c r="S21" s="1709"/>
      <c r="T21" s="1709"/>
      <c r="U21" s="1709"/>
    </row>
    <row r="22" spans="2:21" s="1504" customFormat="1" ht="11.25" customHeight="1">
      <c r="B22" s="281">
        <v>6</v>
      </c>
      <c r="C22" s="1700" t="s">
        <v>1786</v>
      </c>
      <c r="D22" s="1636">
        <v>1481.70562427</v>
      </c>
      <c r="E22" s="1636"/>
      <c r="F22" s="1636"/>
      <c r="G22" s="1790"/>
      <c r="H22" s="1636"/>
      <c r="I22" s="1636"/>
      <c r="J22" s="1636"/>
      <c r="K22" s="1636"/>
      <c r="L22" s="1636"/>
      <c r="M22" s="1790"/>
      <c r="N22" s="1636"/>
      <c r="O22" s="1636"/>
      <c r="P22" s="1636"/>
      <c r="Q22" s="1636"/>
      <c r="R22" s="1636"/>
      <c r="S22" s="1790"/>
      <c r="T22" s="1636"/>
      <c r="U22" s="1636"/>
    </row>
    <row r="23" spans="2:21" s="1504" customFormat="1" ht="11.25" customHeight="1">
      <c r="B23" s="281">
        <v>7</v>
      </c>
      <c r="C23" s="1705" t="s">
        <v>907</v>
      </c>
      <c r="D23" s="1636">
        <v>114438.73442592</v>
      </c>
      <c r="E23" s="1636"/>
      <c r="F23" s="1636"/>
      <c r="G23" s="1636"/>
      <c r="H23" s="1636"/>
      <c r="I23" s="1636"/>
      <c r="J23" s="1636"/>
      <c r="K23" s="1636"/>
      <c r="L23" s="1636"/>
      <c r="M23" s="1636"/>
      <c r="N23" s="1636"/>
      <c r="O23" s="1636"/>
      <c r="P23" s="1636"/>
      <c r="Q23" s="1636"/>
      <c r="R23" s="1636"/>
      <c r="S23" s="1636"/>
      <c r="T23" s="1636"/>
      <c r="U23" s="1636"/>
    </row>
    <row r="24" spans="2:21" s="1504" customFormat="1" ht="11.25" customHeight="1">
      <c r="B24" s="281">
        <v>8</v>
      </c>
      <c r="C24" s="1706" t="s">
        <v>2188</v>
      </c>
      <c r="D24" s="1636">
        <v>36174.18222925999</v>
      </c>
      <c r="E24" s="1636"/>
      <c r="F24" s="1636"/>
      <c r="G24" s="1636"/>
      <c r="H24" s="1636"/>
      <c r="I24" s="1636"/>
      <c r="J24" s="1636"/>
      <c r="K24" s="1636"/>
      <c r="L24" s="1636"/>
      <c r="M24" s="1636"/>
      <c r="N24" s="1636"/>
      <c r="O24" s="1636"/>
      <c r="P24" s="1636"/>
      <c r="Q24" s="1636"/>
      <c r="R24" s="1636"/>
      <c r="S24" s="1636"/>
      <c r="T24" s="1636"/>
      <c r="U24" s="1636"/>
    </row>
    <row r="25" spans="2:21" s="1504" customFormat="1" ht="11.25" customHeight="1">
      <c r="B25" s="281">
        <v>9</v>
      </c>
      <c r="C25" s="1707" t="s">
        <v>899</v>
      </c>
      <c r="D25" s="1636">
        <v>35876.358429980006</v>
      </c>
      <c r="E25" s="1636"/>
      <c r="F25" s="1636"/>
      <c r="G25" s="1636"/>
      <c r="H25" s="1636"/>
      <c r="I25" s="1636"/>
      <c r="J25" s="1636"/>
      <c r="K25" s="1636"/>
      <c r="L25" s="1636"/>
      <c r="M25" s="1636"/>
      <c r="N25" s="1636"/>
      <c r="O25" s="1636"/>
      <c r="P25" s="1636"/>
      <c r="Q25" s="1636"/>
      <c r="R25" s="1636"/>
      <c r="S25" s="1636"/>
      <c r="T25" s="1636"/>
      <c r="U25" s="1636"/>
    </row>
    <row r="26" spans="2:21" s="279" customFormat="1" ht="11.25" customHeight="1">
      <c r="B26" s="281">
        <v>10</v>
      </c>
      <c r="C26" s="1708" t="s">
        <v>2187</v>
      </c>
      <c r="D26" s="1709"/>
      <c r="E26" s="1709"/>
      <c r="F26" s="1709"/>
      <c r="G26" s="1709"/>
      <c r="H26" s="1709"/>
      <c r="I26" s="1709"/>
      <c r="J26" s="1709"/>
      <c r="K26" s="1709"/>
      <c r="L26" s="1709"/>
      <c r="M26" s="1709"/>
      <c r="N26" s="1709"/>
      <c r="O26" s="1709"/>
      <c r="P26" s="1709"/>
      <c r="Q26" s="1709"/>
      <c r="R26" s="1709"/>
      <c r="S26" s="1709"/>
      <c r="T26" s="1709"/>
      <c r="U26" s="1709"/>
    </row>
    <row r="27" spans="2:21" s="1504" customFormat="1" ht="11.25" customHeight="1">
      <c r="B27" s="281">
        <v>11</v>
      </c>
      <c r="C27" s="1707" t="s">
        <v>1786</v>
      </c>
      <c r="D27" s="1636">
        <v>297.82379927999995</v>
      </c>
      <c r="E27" s="1636"/>
      <c r="F27" s="1636"/>
      <c r="G27" s="1790"/>
      <c r="H27" s="1636"/>
      <c r="I27" s="1636"/>
      <c r="J27" s="1636"/>
      <c r="K27" s="1636"/>
      <c r="L27" s="1636"/>
      <c r="M27" s="1790"/>
      <c r="N27" s="1636"/>
      <c r="O27" s="1636"/>
      <c r="P27" s="1636"/>
      <c r="Q27" s="1636"/>
      <c r="R27" s="1636"/>
      <c r="S27" s="1790"/>
      <c r="T27" s="1636"/>
      <c r="U27" s="1636"/>
    </row>
    <row r="28" spans="2:21" s="1504" customFormat="1" ht="11.25" customHeight="1">
      <c r="B28" s="281">
        <v>12</v>
      </c>
      <c r="C28" s="1710" t="s">
        <v>2189</v>
      </c>
      <c r="D28" s="1636">
        <v>53557.588050729995</v>
      </c>
      <c r="E28" s="1636"/>
      <c r="F28" s="1636"/>
      <c r="G28" s="1636"/>
      <c r="H28" s="1636"/>
      <c r="I28" s="1636"/>
      <c r="J28" s="1636"/>
      <c r="K28" s="1636"/>
      <c r="L28" s="1636"/>
      <c r="M28" s="1636"/>
      <c r="N28" s="1636"/>
      <c r="O28" s="1636"/>
      <c r="P28" s="1636"/>
      <c r="Q28" s="1636"/>
      <c r="R28" s="1636"/>
      <c r="S28" s="1636"/>
      <c r="T28" s="1636"/>
      <c r="U28" s="1636"/>
    </row>
    <row r="29" spans="2:21" s="1504" customFormat="1" ht="11.25" customHeight="1">
      <c r="B29" s="281">
        <v>13</v>
      </c>
      <c r="C29" s="1707" t="s">
        <v>899</v>
      </c>
      <c r="D29" s="1636">
        <v>47359.215259699995</v>
      </c>
      <c r="E29" s="1636"/>
      <c r="F29" s="1636"/>
      <c r="G29" s="1636"/>
      <c r="H29" s="1636"/>
      <c r="I29" s="1636"/>
      <c r="J29" s="1636"/>
      <c r="K29" s="1636"/>
      <c r="L29" s="1636"/>
      <c r="M29" s="1636"/>
      <c r="N29" s="1636"/>
      <c r="O29" s="1636"/>
      <c r="P29" s="1636"/>
      <c r="Q29" s="1636"/>
      <c r="R29" s="1636"/>
      <c r="S29" s="1636"/>
      <c r="T29" s="1636"/>
      <c r="U29" s="1636"/>
    </row>
    <row r="30" spans="2:21" s="279" customFormat="1" ht="11.25" customHeight="1">
      <c r="B30" s="281">
        <v>14</v>
      </c>
      <c r="C30" s="1708" t="s">
        <v>2187</v>
      </c>
      <c r="D30" s="1709"/>
      <c r="E30" s="1709"/>
      <c r="F30" s="1709"/>
      <c r="G30" s="1709"/>
      <c r="H30" s="1709"/>
      <c r="I30" s="1709"/>
      <c r="J30" s="1709"/>
      <c r="K30" s="1709"/>
      <c r="L30" s="1709"/>
      <c r="M30" s="1709"/>
      <c r="N30" s="1709"/>
      <c r="O30" s="1709"/>
      <c r="P30" s="1709"/>
      <c r="Q30" s="1709"/>
      <c r="R30" s="1709"/>
      <c r="S30" s="1709"/>
      <c r="T30" s="1709"/>
      <c r="U30" s="1709"/>
    </row>
    <row r="31" spans="2:21" s="1504" customFormat="1" ht="11.25" customHeight="1">
      <c r="B31" s="281">
        <v>15</v>
      </c>
      <c r="C31" s="1707" t="s">
        <v>1786</v>
      </c>
      <c r="D31" s="1636">
        <v>6198.3727910300004</v>
      </c>
      <c r="E31" s="1636"/>
      <c r="F31" s="1636"/>
      <c r="G31" s="1790"/>
      <c r="H31" s="1636"/>
      <c r="I31" s="1636"/>
      <c r="J31" s="1636"/>
      <c r="K31" s="1636"/>
      <c r="L31" s="1636"/>
      <c r="M31" s="1790"/>
      <c r="N31" s="1636"/>
      <c r="O31" s="1636"/>
      <c r="P31" s="1636"/>
      <c r="Q31" s="1636"/>
      <c r="R31" s="1636"/>
      <c r="S31" s="1790"/>
      <c r="T31" s="1636"/>
      <c r="U31" s="1636"/>
    </row>
    <row r="32" spans="2:21" s="1504" customFormat="1" ht="11.25" customHeight="1">
      <c r="B32" s="281">
        <v>16</v>
      </c>
      <c r="C32" s="1710" t="s">
        <v>2190</v>
      </c>
      <c r="D32" s="1636">
        <v>24706.96414593</v>
      </c>
      <c r="E32" s="1636"/>
      <c r="F32" s="1636"/>
      <c r="G32" s="1636"/>
      <c r="H32" s="1636"/>
      <c r="I32" s="1636"/>
      <c r="J32" s="1636"/>
      <c r="K32" s="1636"/>
      <c r="L32" s="1636"/>
      <c r="M32" s="1636"/>
      <c r="N32" s="1636"/>
      <c r="O32" s="1636"/>
      <c r="P32" s="1636"/>
      <c r="Q32" s="1636"/>
      <c r="R32" s="1636"/>
      <c r="S32" s="1636"/>
      <c r="T32" s="1636"/>
      <c r="U32" s="1636"/>
    </row>
    <row r="33" spans="2:21" s="1504" customFormat="1" ht="11.25" customHeight="1">
      <c r="B33" s="281">
        <v>17</v>
      </c>
      <c r="C33" s="1707" t="s">
        <v>899</v>
      </c>
      <c r="D33" s="1636">
        <v>9.8683829299999992</v>
      </c>
      <c r="E33" s="1636"/>
      <c r="F33" s="1636"/>
      <c r="G33" s="1636"/>
      <c r="H33" s="1636"/>
      <c r="I33" s="1636"/>
      <c r="J33" s="1636"/>
      <c r="K33" s="1636"/>
      <c r="L33" s="1636"/>
      <c r="M33" s="1636"/>
      <c r="N33" s="1636"/>
      <c r="O33" s="1636"/>
      <c r="P33" s="1636"/>
      <c r="Q33" s="1636"/>
      <c r="R33" s="1636"/>
      <c r="S33" s="1636"/>
      <c r="T33" s="1636"/>
      <c r="U33" s="1636"/>
    </row>
    <row r="34" spans="2:21" s="279" customFormat="1" ht="11.25" customHeight="1">
      <c r="B34" s="281">
        <v>18</v>
      </c>
      <c r="C34" s="1708" t="s">
        <v>2187</v>
      </c>
      <c r="D34" s="1709"/>
      <c r="E34" s="1709"/>
      <c r="F34" s="1709"/>
      <c r="G34" s="1709"/>
      <c r="H34" s="1709"/>
      <c r="I34" s="1709"/>
      <c r="J34" s="1709"/>
      <c r="K34" s="1709"/>
      <c r="L34" s="1709"/>
      <c r="M34" s="1709"/>
      <c r="N34" s="1709"/>
      <c r="O34" s="1709"/>
      <c r="P34" s="1709"/>
      <c r="Q34" s="1709"/>
      <c r="R34" s="1709"/>
      <c r="S34" s="1709"/>
      <c r="T34" s="1709"/>
      <c r="U34" s="1709"/>
    </row>
    <row r="35" spans="2:21" s="1504" customFormat="1" ht="11.25" customHeight="1">
      <c r="B35" s="281">
        <v>19</v>
      </c>
      <c r="C35" s="1707" t="s">
        <v>1786</v>
      </c>
      <c r="D35" s="1636">
        <v>24697.095763000001</v>
      </c>
      <c r="E35" s="1636"/>
      <c r="F35" s="1636"/>
      <c r="G35" s="1790"/>
      <c r="H35" s="1636"/>
      <c r="I35" s="1636"/>
      <c r="J35" s="1636"/>
      <c r="K35" s="1636"/>
      <c r="L35" s="1636"/>
      <c r="M35" s="1790"/>
      <c r="N35" s="1636"/>
      <c r="O35" s="1636"/>
      <c r="P35" s="1636"/>
      <c r="Q35" s="1636"/>
      <c r="R35" s="1636"/>
      <c r="S35" s="1790"/>
      <c r="T35" s="1636"/>
      <c r="U35" s="1636"/>
    </row>
    <row r="36" spans="2:21" s="1504" customFormat="1" ht="11.25" customHeight="1">
      <c r="B36" s="281">
        <v>20</v>
      </c>
      <c r="C36" s="1704" t="s">
        <v>2191</v>
      </c>
      <c r="D36" s="1636">
        <v>14846.98642634</v>
      </c>
      <c r="E36" s="1636">
        <v>5480.5363893899994</v>
      </c>
      <c r="F36" s="1636"/>
      <c r="G36" s="1636"/>
      <c r="H36" s="1636"/>
      <c r="I36" s="1636"/>
      <c r="J36" s="1636"/>
      <c r="K36" s="1636">
        <v>1157.9059388800001</v>
      </c>
      <c r="L36" s="1636"/>
      <c r="M36" s="1636"/>
      <c r="N36" s="1636"/>
      <c r="O36" s="1636"/>
      <c r="P36" s="1636">
        <v>0</v>
      </c>
      <c r="Q36" s="1636">
        <v>6638.4423282699991</v>
      </c>
      <c r="R36" s="1636"/>
      <c r="S36" s="1636"/>
      <c r="T36" s="1636"/>
      <c r="U36" s="1636"/>
    </row>
    <row r="37" spans="2:21" s="1504" customFormat="1" ht="11.25" customHeight="1">
      <c r="B37" s="281">
        <v>21</v>
      </c>
      <c r="C37" s="1700" t="s">
        <v>899</v>
      </c>
      <c r="D37" s="1636">
        <v>14846.98642634</v>
      </c>
      <c r="E37" s="1636">
        <v>5480.5363893899994</v>
      </c>
      <c r="F37" s="1636"/>
      <c r="G37" s="1636"/>
      <c r="H37" s="1636"/>
      <c r="I37" s="1636"/>
      <c r="J37" s="1636"/>
      <c r="K37" s="1636">
        <v>1157.9059388800001</v>
      </c>
      <c r="L37" s="1636"/>
      <c r="M37" s="1636"/>
      <c r="N37" s="1636"/>
      <c r="O37" s="1636"/>
      <c r="P37" s="1636">
        <v>0</v>
      </c>
      <c r="Q37" s="1636">
        <v>6638.4423282699991</v>
      </c>
      <c r="R37" s="1636"/>
      <c r="S37" s="1636"/>
      <c r="T37" s="1636"/>
      <c r="U37" s="1636"/>
    </row>
    <row r="38" spans="2:21" s="279" customFormat="1" ht="11.25" customHeight="1">
      <c r="B38" s="281">
        <v>22</v>
      </c>
      <c r="C38" s="1708" t="s">
        <v>2187</v>
      </c>
      <c r="D38" s="1709"/>
      <c r="E38" s="1709"/>
      <c r="F38" s="1709"/>
      <c r="G38" s="1709"/>
      <c r="H38" s="1709"/>
      <c r="I38" s="1709"/>
      <c r="J38" s="1709"/>
      <c r="K38" s="1709"/>
      <c r="L38" s="1709"/>
      <c r="M38" s="1709"/>
      <c r="N38" s="1709"/>
      <c r="O38" s="1709"/>
      <c r="P38" s="1709">
        <v>0</v>
      </c>
      <c r="Q38" s="1709"/>
      <c r="R38" s="1709"/>
      <c r="S38" s="1709"/>
      <c r="T38" s="1709"/>
      <c r="U38" s="1709"/>
    </row>
    <row r="39" spans="2:21" s="1504" customFormat="1" ht="11.25" customHeight="1">
      <c r="B39" s="281">
        <v>23</v>
      </c>
      <c r="C39" s="1700" t="s">
        <v>1786</v>
      </c>
      <c r="D39" s="1636"/>
      <c r="E39" s="1636"/>
      <c r="F39" s="1636"/>
      <c r="G39" s="1790"/>
      <c r="H39" s="1636"/>
      <c r="I39" s="1636"/>
      <c r="J39" s="1636"/>
      <c r="K39" s="1636"/>
      <c r="L39" s="1636"/>
      <c r="M39" s="1790"/>
      <c r="N39" s="1636"/>
      <c r="O39" s="1636"/>
      <c r="P39" s="1636">
        <v>0</v>
      </c>
      <c r="Q39" s="1636"/>
      <c r="R39" s="1636"/>
      <c r="S39" s="1790"/>
      <c r="T39" s="1636"/>
      <c r="U39" s="1636"/>
    </row>
    <row r="40" spans="2:21" s="1504" customFormat="1" ht="11.25" customHeight="1">
      <c r="B40" s="281">
        <v>24</v>
      </c>
      <c r="C40" s="1704" t="s">
        <v>911</v>
      </c>
      <c r="D40" s="1636">
        <v>1040176.2878984048</v>
      </c>
      <c r="E40" s="1636">
        <v>983228.80469288526</v>
      </c>
      <c r="F40" s="1636">
        <v>137672.67247268069</v>
      </c>
      <c r="G40" s="1636"/>
      <c r="H40" s="1636"/>
      <c r="I40" s="1709"/>
      <c r="J40" s="1709"/>
      <c r="K40" s="1790"/>
      <c r="L40" s="1790"/>
      <c r="M40" s="1790"/>
      <c r="N40" s="1790"/>
      <c r="O40" s="1790"/>
      <c r="P40" s="1790">
        <v>0</v>
      </c>
      <c r="Q40" s="1709">
        <v>983228.80469288526</v>
      </c>
      <c r="R40" s="1709">
        <v>137672.67247268069</v>
      </c>
      <c r="S40" s="1709"/>
      <c r="T40" s="1709"/>
      <c r="U40" s="1709"/>
    </row>
    <row r="41" spans="2:21" s="1504" customFormat="1" ht="11.25" customHeight="1">
      <c r="B41" s="281">
        <v>25</v>
      </c>
      <c r="C41" s="1706" t="s">
        <v>2192</v>
      </c>
      <c r="D41" s="1636">
        <v>925177.73695079028</v>
      </c>
      <c r="E41" s="1636">
        <v>925177.73695079028</v>
      </c>
      <c r="F41" s="1636">
        <v>137672.67247268069</v>
      </c>
      <c r="G41" s="1636"/>
      <c r="H41" s="1636"/>
      <c r="I41" s="1709"/>
      <c r="J41" s="1709"/>
      <c r="K41" s="1790"/>
      <c r="L41" s="1790"/>
      <c r="M41" s="1790"/>
      <c r="N41" s="1790"/>
      <c r="O41" s="1790"/>
      <c r="P41" s="1790">
        <v>0</v>
      </c>
      <c r="Q41" s="1709">
        <v>925177.73695079028</v>
      </c>
      <c r="R41" s="1709">
        <v>137672.67247268069</v>
      </c>
      <c r="S41" s="1709"/>
      <c r="T41" s="1709"/>
      <c r="U41" s="1709"/>
    </row>
    <row r="42" spans="2:21" s="1504" customFormat="1" ht="11.25" customHeight="1">
      <c r="B42" s="281">
        <v>26</v>
      </c>
      <c r="C42" s="1706" t="s">
        <v>2193</v>
      </c>
      <c r="D42" s="1636"/>
      <c r="E42" s="1636"/>
      <c r="F42" s="1636"/>
      <c r="G42" s="1636"/>
      <c r="H42" s="1636"/>
      <c r="I42" s="1709"/>
      <c r="J42" s="1709"/>
      <c r="K42" s="1790"/>
      <c r="L42" s="1790"/>
      <c r="M42" s="1790"/>
      <c r="N42" s="1790"/>
      <c r="O42" s="1790"/>
      <c r="P42" s="1790">
        <v>0</v>
      </c>
      <c r="Q42" s="1709"/>
      <c r="R42" s="1709"/>
      <c r="S42" s="1709"/>
      <c r="T42" s="1709"/>
      <c r="U42" s="1709"/>
    </row>
    <row r="43" spans="2:21" s="1504" customFormat="1" ht="11.25" customHeight="1">
      <c r="B43" s="281">
        <v>27</v>
      </c>
      <c r="C43" s="1706" t="s">
        <v>2194</v>
      </c>
      <c r="D43" s="1636">
        <v>58051.067742095001</v>
      </c>
      <c r="E43" s="1636">
        <v>23698.064369</v>
      </c>
      <c r="F43" s="1636"/>
      <c r="G43" s="1636"/>
      <c r="H43" s="1636"/>
      <c r="I43" s="1709"/>
      <c r="J43" s="1709"/>
      <c r="K43" s="1790"/>
      <c r="L43" s="1790"/>
      <c r="M43" s="1790"/>
      <c r="N43" s="1790"/>
      <c r="O43" s="1790"/>
      <c r="P43" s="1790">
        <v>0</v>
      </c>
      <c r="Q43" s="1709">
        <v>23698.064369</v>
      </c>
      <c r="R43" s="1709"/>
      <c r="S43" s="1709"/>
      <c r="T43" s="1709"/>
      <c r="U43" s="1709"/>
    </row>
    <row r="44" spans="2:21" s="1504" customFormat="1" ht="11.25" customHeight="1">
      <c r="B44" s="281">
        <v>28</v>
      </c>
      <c r="C44" s="1711" t="s">
        <v>2195</v>
      </c>
      <c r="D44" s="1636"/>
      <c r="E44" s="1636"/>
      <c r="F44" s="1636"/>
      <c r="G44" s="1636"/>
      <c r="H44" s="1636"/>
      <c r="I44" s="1709"/>
      <c r="J44" s="1709"/>
      <c r="K44" s="1709"/>
      <c r="L44" s="1709"/>
      <c r="M44" s="1709"/>
      <c r="N44" s="1709"/>
      <c r="O44" s="1709"/>
      <c r="P44" s="1709">
        <v>0</v>
      </c>
      <c r="Q44" s="1709"/>
      <c r="R44" s="1709"/>
      <c r="S44" s="1709"/>
      <c r="T44" s="1709"/>
      <c r="U44" s="1709"/>
    </row>
    <row r="45" spans="2:21" s="1504" customFormat="1" ht="11.25" customHeight="1">
      <c r="B45" s="281">
        <v>29</v>
      </c>
      <c r="C45" s="1708" t="s">
        <v>2196</v>
      </c>
      <c r="D45" s="1636"/>
      <c r="E45" s="1636"/>
      <c r="F45" s="1636"/>
      <c r="G45" s="1709"/>
      <c r="H45" s="1636"/>
      <c r="I45" s="1709"/>
      <c r="J45" s="1709"/>
      <c r="K45" s="1709"/>
      <c r="L45" s="1709"/>
      <c r="M45" s="1709"/>
      <c r="N45" s="1709"/>
      <c r="O45" s="1709"/>
      <c r="P45" s="1709">
        <v>0</v>
      </c>
      <c r="Q45" s="1709"/>
      <c r="R45" s="1709"/>
      <c r="S45" s="1709"/>
      <c r="T45" s="1709"/>
      <c r="U45" s="1709"/>
    </row>
    <row r="46" spans="2:21" s="1504" customFormat="1" ht="11.25" customHeight="1">
      <c r="B46" s="281">
        <v>30</v>
      </c>
      <c r="C46" s="1708" t="s">
        <v>2197</v>
      </c>
      <c r="D46" s="1636"/>
      <c r="E46" s="1636"/>
      <c r="F46" s="1636"/>
      <c r="G46" s="1709"/>
      <c r="H46" s="1636"/>
      <c r="I46" s="1709"/>
      <c r="J46" s="1709"/>
      <c r="K46" s="1709"/>
      <c r="L46" s="1709"/>
      <c r="M46" s="1709"/>
      <c r="N46" s="1709"/>
      <c r="O46" s="1709"/>
      <c r="P46" s="1709">
        <v>0</v>
      </c>
      <c r="Q46" s="1709"/>
      <c r="R46" s="1709"/>
      <c r="S46" s="1709"/>
      <c r="T46" s="1709"/>
      <c r="U46" s="1709"/>
    </row>
    <row r="47" spans="2:21" s="1504" customFormat="1" ht="11.25" customHeight="1">
      <c r="B47" s="281">
        <v>31</v>
      </c>
      <c r="C47" s="1511" t="s">
        <v>2198</v>
      </c>
      <c r="D47" s="1636"/>
      <c r="E47" s="1636"/>
      <c r="F47" s="1636"/>
      <c r="G47" s="1709"/>
      <c r="H47" s="1636"/>
      <c r="I47" s="1709"/>
      <c r="J47" s="1709"/>
      <c r="K47" s="1709"/>
      <c r="L47" s="1709"/>
      <c r="M47" s="1709"/>
      <c r="N47" s="1709"/>
      <c r="O47" s="1709"/>
      <c r="P47" s="1709">
        <v>0</v>
      </c>
      <c r="Q47" s="1709"/>
      <c r="R47" s="1709"/>
      <c r="S47" s="1709"/>
      <c r="T47" s="1709"/>
      <c r="U47" s="1709"/>
    </row>
    <row r="48" spans="2:21" s="279" customFormat="1" ht="11.25" customHeight="1">
      <c r="B48" s="893">
        <v>32</v>
      </c>
      <c r="C48" s="711" t="s">
        <v>2199</v>
      </c>
      <c r="D48" s="1791">
        <v>1437089.5373337148</v>
      </c>
      <c r="E48" s="1791">
        <v>1118787.0571930453</v>
      </c>
      <c r="F48" s="1791">
        <v>137672.67247268069</v>
      </c>
      <c r="G48" s="1791"/>
      <c r="H48" s="1791"/>
      <c r="I48" s="1791"/>
      <c r="J48" s="1791"/>
      <c r="K48" s="1791"/>
      <c r="L48" s="1791"/>
      <c r="M48" s="1791"/>
      <c r="N48" s="1791"/>
      <c r="O48" s="1791"/>
      <c r="P48" s="1791">
        <v>0</v>
      </c>
      <c r="Q48" s="1791">
        <v>1508615.4760664452</v>
      </c>
      <c r="R48" s="1791">
        <v>137672.67247268069</v>
      </c>
      <c r="S48" s="1791"/>
      <c r="T48" s="1791"/>
      <c r="U48" s="1791"/>
    </row>
    <row r="49" spans="1:21" s="261" customFormat="1" ht="15" customHeight="1">
      <c r="B49" s="1828"/>
      <c r="C49" s="1827" t="s">
        <v>2200</v>
      </c>
      <c r="D49" s="1829"/>
      <c r="E49" s="1829"/>
      <c r="F49" s="1829"/>
      <c r="G49" s="1829"/>
      <c r="H49" s="1829"/>
      <c r="I49" s="1829"/>
      <c r="J49" s="1829"/>
      <c r="K49" s="1829"/>
      <c r="L49" s="1829"/>
      <c r="M49" s="1829"/>
      <c r="N49" s="1829"/>
      <c r="O49" s="1829"/>
      <c r="P49" s="1829"/>
      <c r="Q49" s="1829"/>
      <c r="R49" s="1829"/>
      <c r="S49" s="1829"/>
      <c r="T49" s="1829"/>
      <c r="U49" s="1829"/>
    </row>
    <row r="50" spans="1:21" s="1504" customFormat="1" ht="11.25" customHeight="1">
      <c r="B50" s="281">
        <v>33</v>
      </c>
      <c r="C50" s="1714" t="s">
        <v>2201</v>
      </c>
      <c r="D50" s="1636">
        <v>705148.95139712002</v>
      </c>
      <c r="E50" s="1790"/>
      <c r="F50" s="1790"/>
      <c r="G50" s="1790"/>
      <c r="H50" s="1790"/>
      <c r="I50" s="1790"/>
      <c r="J50" s="1790"/>
      <c r="K50" s="1790"/>
      <c r="L50" s="1790"/>
      <c r="M50" s="1790"/>
      <c r="N50" s="1790"/>
      <c r="O50" s="1790"/>
      <c r="P50" s="1790"/>
      <c r="Q50" s="1790"/>
      <c r="R50" s="1790"/>
      <c r="S50" s="1790"/>
      <c r="T50" s="1790"/>
      <c r="U50" s="1790"/>
    </row>
    <row r="51" spans="1:21" s="1504" customFormat="1" ht="11.25" customHeight="1">
      <c r="B51" s="281">
        <v>34</v>
      </c>
      <c r="C51" s="1533" t="s">
        <v>899</v>
      </c>
      <c r="D51" s="1636">
        <v>689973.33564568998</v>
      </c>
      <c r="E51" s="1790"/>
      <c r="F51" s="1790"/>
      <c r="G51" s="1790"/>
      <c r="H51" s="1790"/>
      <c r="I51" s="1790"/>
      <c r="J51" s="1790"/>
      <c r="K51" s="1790"/>
      <c r="L51" s="1790"/>
      <c r="M51" s="1790"/>
      <c r="N51" s="1790"/>
      <c r="O51" s="1790"/>
      <c r="P51" s="1790"/>
      <c r="Q51" s="1790"/>
      <c r="R51" s="1790"/>
      <c r="S51" s="1790"/>
      <c r="T51" s="1790"/>
      <c r="U51" s="1790"/>
    </row>
    <row r="52" spans="1:21" s="1504" customFormat="1" ht="11.25" customHeight="1">
      <c r="B52" s="281">
        <v>35</v>
      </c>
      <c r="C52" s="1533" t="s">
        <v>944</v>
      </c>
      <c r="D52" s="1636">
        <v>8189.1764038000001</v>
      </c>
      <c r="E52" s="1790"/>
      <c r="F52" s="1790"/>
      <c r="G52" s="1790"/>
      <c r="H52" s="1790"/>
      <c r="I52" s="1790"/>
      <c r="J52" s="1790"/>
      <c r="K52" s="1790"/>
      <c r="L52" s="1790"/>
      <c r="M52" s="1790"/>
      <c r="N52" s="1790"/>
      <c r="O52" s="1790"/>
      <c r="P52" s="1790"/>
      <c r="Q52" s="1790"/>
      <c r="R52" s="1790"/>
      <c r="S52" s="1790"/>
      <c r="T52" s="1790"/>
      <c r="U52" s="1790"/>
    </row>
    <row r="53" spans="1:21" s="1504" customFormat="1" ht="11.25" customHeight="1">
      <c r="B53" s="281">
        <v>36</v>
      </c>
      <c r="C53" s="1533" t="s">
        <v>1786</v>
      </c>
      <c r="D53" s="1636">
        <v>6986.4393476300011</v>
      </c>
      <c r="E53" s="1790"/>
      <c r="F53" s="1790"/>
      <c r="G53" s="1790"/>
      <c r="H53" s="1790"/>
      <c r="I53" s="1790"/>
      <c r="J53" s="1790"/>
      <c r="K53" s="1790"/>
      <c r="L53" s="1790"/>
      <c r="M53" s="1790"/>
      <c r="N53" s="1790"/>
      <c r="O53" s="1790"/>
      <c r="P53" s="1790"/>
      <c r="Q53" s="1790"/>
      <c r="R53" s="1790"/>
      <c r="S53" s="1790"/>
      <c r="T53" s="1790"/>
      <c r="U53" s="1790"/>
    </row>
    <row r="54" spans="1:21" s="1504" customFormat="1" ht="11.25" customHeight="1">
      <c r="B54" s="281">
        <v>37</v>
      </c>
      <c r="C54" s="1714" t="s">
        <v>2202</v>
      </c>
      <c r="D54" s="1636">
        <v>122469.40075602999</v>
      </c>
      <c r="E54" s="1790"/>
      <c r="F54" s="1790"/>
      <c r="G54" s="1790"/>
      <c r="H54" s="1790"/>
      <c r="I54" s="1790"/>
      <c r="J54" s="1790"/>
      <c r="K54" s="1790"/>
      <c r="L54" s="1790"/>
      <c r="M54" s="1790"/>
      <c r="N54" s="1790"/>
      <c r="O54" s="1790"/>
      <c r="P54" s="1790"/>
      <c r="Q54" s="1790"/>
      <c r="R54" s="1790"/>
      <c r="S54" s="1790"/>
      <c r="T54" s="1790"/>
      <c r="U54" s="1790"/>
    </row>
    <row r="55" spans="1:21" s="1504" customFormat="1" ht="11.25" customHeight="1">
      <c r="B55" s="281">
        <v>38</v>
      </c>
      <c r="C55" s="1533" t="s">
        <v>899</v>
      </c>
      <c r="D55" s="1636">
        <v>121214.53955619999</v>
      </c>
      <c r="E55" s="1790"/>
      <c r="F55" s="1790"/>
      <c r="G55" s="1790"/>
      <c r="H55" s="1790"/>
      <c r="I55" s="1790"/>
      <c r="J55" s="1790"/>
      <c r="K55" s="1790"/>
      <c r="L55" s="1790"/>
      <c r="M55" s="1790"/>
      <c r="N55" s="1790"/>
      <c r="O55" s="1790"/>
      <c r="P55" s="1790"/>
      <c r="Q55" s="1790"/>
      <c r="R55" s="1790"/>
      <c r="S55" s="1790"/>
      <c r="T55" s="1790"/>
      <c r="U55" s="1790"/>
    </row>
    <row r="56" spans="1:21" s="1504" customFormat="1" ht="11.25" customHeight="1">
      <c r="B56" s="281">
        <v>39</v>
      </c>
      <c r="C56" s="1533" t="s">
        <v>944</v>
      </c>
      <c r="D56" s="1636">
        <v>1254.86119983</v>
      </c>
      <c r="E56" s="1790"/>
      <c r="F56" s="1790"/>
      <c r="G56" s="1790"/>
      <c r="H56" s="1790"/>
      <c r="I56" s="1790"/>
      <c r="J56" s="1790"/>
      <c r="K56" s="1790"/>
      <c r="L56" s="1790"/>
      <c r="M56" s="1790"/>
      <c r="N56" s="1790"/>
      <c r="O56" s="1790"/>
      <c r="P56" s="1790"/>
      <c r="Q56" s="1790"/>
      <c r="R56" s="1790"/>
      <c r="S56" s="1790"/>
      <c r="T56" s="1790"/>
      <c r="U56" s="1790"/>
    </row>
    <row r="57" spans="1:21" s="1504" customFormat="1" ht="11.25" customHeight="1">
      <c r="B57" s="281">
        <v>40</v>
      </c>
      <c r="C57" s="1533" t="s">
        <v>1786</v>
      </c>
      <c r="D57" s="1636"/>
      <c r="E57" s="1790"/>
      <c r="F57" s="1790"/>
      <c r="G57" s="1790"/>
      <c r="H57" s="1790"/>
      <c r="I57" s="1790"/>
      <c r="J57" s="1790"/>
      <c r="K57" s="1790"/>
      <c r="L57" s="1790"/>
      <c r="M57" s="1790"/>
      <c r="N57" s="1790"/>
      <c r="O57" s="1790"/>
      <c r="P57" s="1790"/>
      <c r="Q57" s="1790"/>
      <c r="R57" s="1790"/>
      <c r="S57" s="1790"/>
      <c r="T57" s="1790"/>
      <c r="U57" s="1790"/>
    </row>
    <row r="58" spans="1:21" s="1504" customFormat="1" ht="11.25" customHeight="1">
      <c r="B58" s="1483">
        <v>41</v>
      </c>
      <c r="C58" s="1512" t="s">
        <v>2203</v>
      </c>
      <c r="D58" s="1636">
        <v>182994.04614833998</v>
      </c>
      <c r="E58" s="1790"/>
      <c r="F58" s="1790"/>
      <c r="G58" s="1790"/>
      <c r="H58" s="1790"/>
      <c r="I58" s="1790"/>
      <c r="J58" s="1790"/>
      <c r="K58" s="1790"/>
      <c r="L58" s="1790"/>
      <c r="M58" s="1790"/>
      <c r="N58" s="1790"/>
      <c r="O58" s="1790"/>
      <c r="P58" s="1790"/>
      <c r="Q58" s="1790"/>
      <c r="R58" s="1790"/>
      <c r="S58" s="1790"/>
      <c r="T58" s="1790"/>
      <c r="U58" s="1790"/>
    </row>
    <row r="59" spans="1:21" s="1504" customFormat="1" ht="11.25" customHeight="1">
      <c r="B59" s="1483">
        <v>42</v>
      </c>
      <c r="C59" s="1512" t="s">
        <v>2204</v>
      </c>
      <c r="D59" s="1636">
        <v>4383.7784696399995</v>
      </c>
      <c r="E59" s="1790"/>
      <c r="F59" s="1790"/>
      <c r="G59" s="1790"/>
      <c r="H59" s="1790"/>
      <c r="I59" s="1790"/>
      <c r="J59" s="1790"/>
      <c r="K59" s="1790"/>
      <c r="L59" s="1790"/>
      <c r="M59" s="1790"/>
      <c r="N59" s="1790"/>
      <c r="O59" s="1790"/>
      <c r="P59" s="1790"/>
      <c r="Q59" s="1790"/>
      <c r="R59" s="1790"/>
      <c r="S59" s="1790"/>
      <c r="T59" s="1790"/>
      <c r="U59" s="1790"/>
    </row>
    <row r="60" spans="1:21" s="1504" customFormat="1" ht="11.25" customHeight="1">
      <c r="B60" s="1483">
        <v>43</v>
      </c>
      <c r="C60" s="1512" t="s">
        <v>2205</v>
      </c>
      <c r="D60" s="1636">
        <v>308.81368843000001</v>
      </c>
      <c r="E60" s="1790"/>
      <c r="F60" s="1790"/>
      <c r="G60" s="1790"/>
      <c r="H60" s="1790"/>
      <c r="I60" s="1790"/>
      <c r="J60" s="1790"/>
      <c r="K60" s="1790"/>
      <c r="L60" s="1790"/>
      <c r="M60" s="1790"/>
      <c r="N60" s="1790"/>
      <c r="O60" s="1790"/>
      <c r="P60" s="1790"/>
      <c r="Q60" s="1790"/>
      <c r="R60" s="1790"/>
      <c r="S60" s="1790"/>
      <c r="T60" s="1790"/>
      <c r="U60" s="1790"/>
    </row>
    <row r="61" spans="1:21" s="1504" customFormat="1" ht="11.25" customHeight="1">
      <c r="B61" s="1483">
        <v>44</v>
      </c>
      <c r="C61" s="1512" t="s">
        <v>2206</v>
      </c>
      <c r="D61" s="1636">
        <v>55542.333952809997</v>
      </c>
      <c r="E61" s="1790"/>
      <c r="F61" s="1790"/>
      <c r="G61" s="1790"/>
      <c r="H61" s="1790"/>
      <c r="I61" s="1790"/>
      <c r="J61" s="1790"/>
      <c r="K61" s="1790"/>
      <c r="L61" s="1790"/>
      <c r="M61" s="1790"/>
      <c r="N61" s="1790"/>
      <c r="O61" s="1790"/>
      <c r="P61" s="1790"/>
      <c r="Q61" s="1790"/>
      <c r="R61" s="1790"/>
      <c r="S61" s="1790"/>
      <c r="T61" s="1790"/>
      <c r="U61" s="1790"/>
    </row>
    <row r="62" spans="1:21" s="1504" customFormat="1" ht="11.25" customHeight="1">
      <c r="B62" s="1712">
        <v>45</v>
      </c>
      <c r="C62" s="1713" t="s">
        <v>2207</v>
      </c>
      <c r="D62" s="1794">
        <v>2507936.8617460849</v>
      </c>
      <c r="E62" s="1792"/>
      <c r="F62" s="1792"/>
      <c r="G62" s="1792"/>
      <c r="H62" s="1792"/>
      <c r="I62" s="1792"/>
      <c r="J62" s="1792"/>
      <c r="K62" s="1792"/>
      <c r="L62" s="1792"/>
      <c r="M62" s="1792"/>
      <c r="N62" s="1792"/>
      <c r="O62" s="1792"/>
      <c r="P62" s="1792"/>
      <c r="Q62" s="1792"/>
      <c r="R62" s="1792"/>
      <c r="S62" s="1792"/>
      <c r="T62" s="1792"/>
      <c r="U62" s="1792"/>
    </row>
    <row r="63" spans="1:21" s="261" customFormat="1" ht="15" customHeight="1">
      <c r="A63" s="261" t="s">
        <v>2208</v>
      </c>
      <c r="B63" s="1830"/>
      <c r="C63" s="1831" t="s">
        <v>2209</v>
      </c>
      <c r="D63" s="1832"/>
      <c r="E63" s="1832"/>
      <c r="F63" s="1832"/>
      <c r="G63" s="1832"/>
      <c r="H63" s="1832"/>
      <c r="I63" s="1832"/>
      <c r="J63" s="1832"/>
      <c r="K63" s="1832"/>
      <c r="L63" s="1832"/>
      <c r="M63" s="1832"/>
      <c r="N63" s="1832"/>
      <c r="O63" s="1832"/>
      <c r="P63" s="1832"/>
      <c r="Q63" s="1832"/>
      <c r="R63" s="1832"/>
      <c r="S63" s="1832"/>
      <c r="T63" s="1832"/>
      <c r="U63" s="1832"/>
    </row>
    <row r="64" spans="1:21" s="1504" customFormat="1" ht="11.25" customHeight="1">
      <c r="B64" s="1483">
        <v>46</v>
      </c>
      <c r="C64" s="1512" t="s">
        <v>2210</v>
      </c>
      <c r="D64" s="1636">
        <v>15202.371276450001</v>
      </c>
      <c r="E64" s="1790"/>
      <c r="F64" s="1790"/>
      <c r="G64" s="1790"/>
      <c r="H64" s="1790"/>
      <c r="I64" s="1790"/>
      <c r="J64" s="1790"/>
      <c r="K64" s="1790"/>
      <c r="L64" s="1790"/>
      <c r="M64" s="1790"/>
      <c r="N64" s="1790"/>
      <c r="O64" s="1790"/>
      <c r="P64" s="1790"/>
      <c r="Q64" s="1790"/>
      <c r="R64" s="1790"/>
      <c r="S64" s="1790"/>
      <c r="T64" s="1790"/>
      <c r="U64" s="1790"/>
    </row>
    <row r="65" spans="2:21" s="1504" customFormat="1" ht="11.25" customHeight="1">
      <c r="B65" s="1483">
        <v>47</v>
      </c>
      <c r="C65" s="1512" t="s">
        <v>2211</v>
      </c>
      <c r="D65" s="1636">
        <v>443506.77136389998</v>
      </c>
      <c r="E65" s="1790"/>
      <c r="F65" s="1790"/>
      <c r="G65" s="1790"/>
      <c r="H65" s="1790"/>
      <c r="I65" s="1790"/>
      <c r="J65" s="1790"/>
      <c r="K65" s="1790"/>
      <c r="L65" s="1790"/>
      <c r="M65" s="1790"/>
      <c r="N65" s="1790"/>
      <c r="O65" s="1790"/>
      <c r="P65" s="1790"/>
      <c r="Q65" s="1790"/>
      <c r="R65" s="1790"/>
      <c r="S65" s="1790"/>
      <c r="T65" s="1790"/>
      <c r="U65" s="1790"/>
    </row>
    <row r="66" spans="2:21" s="1504" customFormat="1" ht="11.25" customHeight="1">
      <c r="B66" s="1483">
        <v>48</v>
      </c>
      <c r="C66" s="1512" t="s">
        <v>2212</v>
      </c>
      <c r="D66" s="1636">
        <v>38185.407047100001</v>
      </c>
      <c r="E66" s="1790"/>
      <c r="F66" s="1790"/>
      <c r="G66" s="1790"/>
      <c r="H66" s="1790"/>
      <c r="I66" s="1790"/>
      <c r="J66" s="1790"/>
      <c r="K66" s="1790"/>
      <c r="L66" s="1790"/>
      <c r="M66" s="1790"/>
      <c r="N66" s="1790"/>
      <c r="O66" s="1790"/>
      <c r="P66" s="1790"/>
      <c r="Q66" s="1790"/>
      <c r="R66" s="1790"/>
      <c r="S66" s="1790"/>
      <c r="T66" s="1790"/>
      <c r="U66" s="1790"/>
    </row>
    <row r="67" spans="2:21" s="1504" customFormat="1" ht="11.25" customHeight="1">
      <c r="B67" s="1483">
        <v>49</v>
      </c>
      <c r="C67" s="411" t="s">
        <v>2213</v>
      </c>
      <c r="D67" s="1636">
        <v>496894.54968744994</v>
      </c>
      <c r="E67" s="1790"/>
      <c r="F67" s="1790"/>
      <c r="G67" s="1790"/>
      <c r="H67" s="1790"/>
      <c r="I67" s="1790"/>
      <c r="J67" s="1790"/>
      <c r="K67" s="1790"/>
      <c r="L67" s="1790"/>
      <c r="M67" s="1790"/>
      <c r="N67" s="1790"/>
      <c r="O67" s="1790"/>
      <c r="P67" s="1790"/>
      <c r="Q67" s="1790"/>
      <c r="R67" s="1790"/>
      <c r="S67" s="1790"/>
      <c r="T67" s="1790"/>
      <c r="U67" s="1790"/>
    </row>
    <row r="68" spans="2:21" s="279" customFormat="1" ht="11.25" customHeight="1">
      <c r="B68" s="1516">
        <v>50</v>
      </c>
      <c r="C68" s="711" t="s">
        <v>2214</v>
      </c>
      <c r="D68" s="1791">
        <v>3004831.4114335352</v>
      </c>
      <c r="E68" s="1793"/>
      <c r="F68" s="1793"/>
      <c r="G68" s="1793"/>
      <c r="H68" s="1793"/>
      <c r="I68" s="1793"/>
      <c r="J68" s="1793"/>
      <c r="K68" s="1793"/>
      <c r="L68" s="1793"/>
      <c r="M68" s="1793"/>
      <c r="N68" s="1793"/>
      <c r="O68" s="1793"/>
      <c r="P68" s="1793"/>
      <c r="Q68" s="1793"/>
      <c r="R68" s="1793"/>
      <c r="S68" s="1793"/>
      <c r="T68" s="1793"/>
      <c r="U68" s="1793"/>
    </row>
    <row r="69" spans="2:21" s="1504" customFormat="1" ht="11.25" customHeight="1"/>
    <row r="70" spans="2:21" s="1504" customFormat="1" ht="11.25" customHeight="1"/>
    <row r="71" spans="2:21" s="1504" customFormat="1" ht="11.25" customHeight="1"/>
    <row r="72" spans="2:21" s="1504" customFormat="1" ht="11.25" customHeight="1"/>
    <row r="73" spans="2:21" s="1504" customFormat="1" ht="11.25" customHeight="1"/>
    <row r="74" spans="2:21" s="1504" customFormat="1" ht="11.25" customHeight="1"/>
    <row r="75" spans="2:21" s="1504" customFormat="1" ht="11.25" customHeight="1"/>
    <row r="76" spans="2:21" s="1504" customFormat="1" ht="11.25" customHeight="1"/>
    <row r="77" spans="2:21" s="1504" customFormat="1" ht="11.25" customHeight="1"/>
    <row r="78" spans="2:21" s="1504" customFormat="1" ht="11.25" customHeight="1"/>
    <row r="79" spans="2:21" s="1504" customFormat="1" ht="11.25" customHeight="1"/>
    <row r="80" spans="2:21" s="1504" customFormat="1" ht="11.25" customHeight="1"/>
    <row r="81" s="1504" customFormat="1" ht="11.25" customHeight="1"/>
    <row r="82" s="1504" customFormat="1" ht="11.25" customHeight="1"/>
    <row r="83" s="1504" customFormat="1" ht="11.25" customHeight="1"/>
    <row r="84" s="1504" customFormat="1" ht="11.25" customHeight="1"/>
    <row r="85" s="1504" customFormat="1" ht="11.25" customHeight="1"/>
    <row r="86" s="1504" customFormat="1" ht="11.25" customHeight="1"/>
    <row r="87" s="1504" customFormat="1" ht="11.25" customHeight="1"/>
    <row r="88" s="1504" customFormat="1" ht="11.25" customHeight="1"/>
    <row r="89" s="1504" customFormat="1" ht="11.25" customHeight="1"/>
    <row r="90" s="1504" customFormat="1" ht="11.25" customHeight="1"/>
    <row r="91" s="1504" customFormat="1" ht="11.25" customHeight="1"/>
    <row r="92" s="1504" customFormat="1" ht="11.25" customHeight="1"/>
    <row r="93" s="1504" customFormat="1" ht="11.25" customHeight="1"/>
    <row r="94" s="1504" customFormat="1" ht="11.25" customHeight="1"/>
    <row r="95" s="1504" customFormat="1" ht="11.25" customHeight="1"/>
    <row r="96" s="1504" customFormat="1" ht="11.25" customHeight="1"/>
    <row r="97" s="1504" customFormat="1" ht="11.25" customHeight="1"/>
    <row r="98" s="1504" customFormat="1" ht="11.25" customHeight="1"/>
    <row r="99" s="1504" customFormat="1" ht="11.25" customHeight="1"/>
    <row r="100" s="1504" customFormat="1" ht="11.25" customHeight="1"/>
    <row r="101" s="1504" customFormat="1" ht="11.25" customHeight="1"/>
    <row r="102" s="1504" customFormat="1" ht="11.25" customHeight="1"/>
    <row r="103" s="1504" customFormat="1" ht="11.25" customHeight="1"/>
    <row r="104" s="1504" customFormat="1" ht="11.25" customHeight="1"/>
    <row r="105" s="1504" customFormat="1" ht="11.25" customHeight="1"/>
    <row r="106" s="1504" customFormat="1" ht="11.25" customHeight="1"/>
    <row r="107" s="1504" customFormat="1" ht="11.25" customHeight="1"/>
    <row r="108" s="1504" customFormat="1" ht="11.25" customHeight="1"/>
    <row r="109" s="1504" customFormat="1" ht="11.25" customHeight="1"/>
    <row r="110" s="1504" customFormat="1" ht="11.25" customHeight="1"/>
    <row r="111" s="1504" customFormat="1" ht="11.25" customHeight="1"/>
    <row r="112" s="1504" customFormat="1" ht="11.25" customHeight="1"/>
    <row r="113" s="1504" customFormat="1" ht="11.25" customHeight="1"/>
    <row r="114" s="1504" customFormat="1" ht="11.25" customHeight="1"/>
    <row r="115" s="1504" customFormat="1" ht="11.25" customHeight="1"/>
    <row r="116" s="1504" customFormat="1" ht="11.25" customHeight="1"/>
    <row r="117" s="1504" customFormat="1" ht="11.25" customHeight="1"/>
    <row r="118" s="1504" customFormat="1" ht="11.25" customHeight="1"/>
    <row r="119" s="1504" customFormat="1" ht="11.25" customHeight="1"/>
    <row r="120" s="1504" customFormat="1" ht="11.25" customHeight="1"/>
    <row r="121" s="1504" customFormat="1" ht="11.25" customHeight="1"/>
    <row r="122" s="1504" customFormat="1" ht="11.25" customHeight="1"/>
    <row r="123" s="1504" customFormat="1" ht="11.25" customHeight="1"/>
    <row r="124" s="1504" customFormat="1" ht="11.25" customHeight="1"/>
    <row r="125" s="1504" customFormat="1" ht="11.25" customHeight="1"/>
    <row r="126" s="1504" customFormat="1" ht="11.25" customHeight="1"/>
    <row r="127" s="1504" customFormat="1" ht="11.25" customHeight="1"/>
    <row r="128" s="1504" customFormat="1" ht="11.25" customHeight="1"/>
    <row r="129" s="1504" customFormat="1" ht="11.25" customHeight="1"/>
    <row r="130" s="1504" customFormat="1" ht="11.25" customHeight="1"/>
    <row r="131" s="1504" customFormat="1" ht="11.25" customHeight="1"/>
    <row r="132" s="1504" customFormat="1" ht="11.25" customHeight="1"/>
    <row r="133" s="1504" customFormat="1" ht="11.25" customHeight="1"/>
    <row r="134" s="1504" customFormat="1" ht="11.25" customHeight="1"/>
    <row r="135" s="1504" customFormat="1" ht="11.25" customHeight="1"/>
    <row r="136" s="1504" customFormat="1" ht="11.25" customHeight="1"/>
    <row r="137" s="1504" customFormat="1" ht="11.25" customHeight="1"/>
    <row r="138" s="1504" customFormat="1" ht="11.25" customHeight="1"/>
    <row r="139" s="1504" customFormat="1" ht="11.25" customHeight="1"/>
    <row r="140" s="1504" customFormat="1" ht="11.25" customHeight="1"/>
    <row r="141" s="1504" customFormat="1" ht="11.25" customHeight="1"/>
    <row r="142" s="1504" customFormat="1" ht="11.25" customHeight="1"/>
    <row r="143" s="1504" customFormat="1" ht="11.25" customHeight="1"/>
    <row r="144" s="1504" customFormat="1" ht="11.25" customHeight="1"/>
    <row r="145" s="1504" customFormat="1" ht="11.25" customHeight="1"/>
    <row r="146" s="1504" customFormat="1" ht="11.25" customHeight="1"/>
    <row r="147" s="1504" customFormat="1" ht="11.25" customHeight="1"/>
    <row r="148" s="1504" customFormat="1" ht="11.25" customHeight="1"/>
    <row r="149" s="1504" customFormat="1" ht="11.25" customHeight="1"/>
    <row r="150" s="1504" customFormat="1" ht="11.25" customHeight="1"/>
    <row r="151" s="1504" customFormat="1" ht="11.25" customHeight="1"/>
    <row r="152" s="1504" customFormat="1" ht="11.25" customHeight="1"/>
    <row r="153" s="1504" customFormat="1" ht="11.25" customHeight="1"/>
    <row r="154" s="1504" customFormat="1" ht="11.25" customHeight="1"/>
    <row r="155" s="1504" customFormat="1" ht="11.25" customHeight="1"/>
    <row r="156" s="1504" customFormat="1" ht="11.25" customHeight="1"/>
    <row r="157" s="1504" customFormat="1" ht="11.25" customHeight="1"/>
    <row r="158" s="1504" customFormat="1" ht="11.25" customHeight="1"/>
    <row r="159" s="1504" customFormat="1" ht="11.25" customHeight="1"/>
    <row r="160" s="1504" customFormat="1" ht="11.25" customHeight="1"/>
    <row r="161" s="1504" customFormat="1" ht="11.25" customHeight="1"/>
    <row r="162" s="1504" customFormat="1" ht="11.25" customHeight="1"/>
    <row r="163" s="1504" customFormat="1" ht="11.25" customHeight="1"/>
    <row r="164" s="1504" customFormat="1" ht="11.25" customHeight="1"/>
    <row r="165" s="1504" customFormat="1" ht="11.25" customHeight="1"/>
    <row r="166" s="1504" customFormat="1" ht="11.25" customHeight="1"/>
    <row r="167" s="1504" customFormat="1" ht="11.25" customHeight="1"/>
    <row r="168" s="1504" customFormat="1" ht="11.25" customHeight="1"/>
    <row r="169" s="1504" customFormat="1" ht="11.25" customHeight="1"/>
    <row r="170" s="1504" customFormat="1" ht="11.25" customHeight="1"/>
    <row r="171" s="1504" customFormat="1" ht="11.25" customHeight="1"/>
    <row r="172" s="1504" customFormat="1" ht="11.25" customHeight="1"/>
    <row r="173" s="1504" customFormat="1" ht="11.25" customHeight="1"/>
    <row r="174" s="1504" customFormat="1" ht="11.25" customHeight="1"/>
    <row r="175" s="1504" customFormat="1" ht="11.25" customHeight="1"/>
    <row r="176" s="1504" customFormat="1" ht="11.25" customHeight="1"/>
    <row r="177" s="1504" customFormat="1" ht="11.25" customHeight="1"/>
    <row r="178" s="1504" customFormat="1" ht="11.25" customHeight="1"/>
    <row r="179" s="1504" customFormat="1" ht="11.25" customHeight="1"/>
    <row r="180" s="1504" customFormat="1" ht="11.25" customHeight="1"/>
    <row r="181" s="1504" customFormat="1" ht="11.25" customHeight="1"/>
    <row r="182" s="1504" customFormat="1" ht="11.25" customHeight="1"/>
    <row r="183" s="1504" customFormat="1" ht="11.25" customHeight="1"/>
    <row r="184" s="1504" customFormat="1" ht="11.25" customHeight="1"/>
    <row r="185" s="1504" customFormat="1" ht="11.25" customHeight="1"/>
    <row r="186" s="1504" customFormat="1" ht="11.25" customHeight="1"/>
    <row r="187" s="1504" customFormat="1" ht="11.25" customHeight="1"/>
    <row r="188" s="1504" customFormat="1" ht="11.25" customHeight="1"/>
    <row r="189" s="1504" customFormat="1" ht="11.25" customHeight="1"/>
    <row r="190" s="1504" customFormat="1" ht="11.25" customHeight="1"/>
    <row r="191" s="1504" customFormat="1" ht="11.25" customHeight="1"/>
    <row r="192" s="1504" customFormat="1" ht="11.25" customHeight="1"/>
    <row r="193" s="1504" customFormat="1" ht="11.25" customHeight="1"/>
    <row r="194" s="1504" customFormat="1" ht="11.25" customHeight="1"/>
    <row r="195" s="1504" customFormat="1" ht="11.25" customHeight="1"/>
    <row r="196" s="1504" customFormat="1" ht="11.25" customHeight="1"/>
    <row r="197" s="1504" customFormat="1" ht="11.25" customHeight="1"/>
    <row r="198" s="1504" customFormat="1" ht="11.25" customHeight="1"/>
    <row r="199" s="1504" customFormat="1" ht="11.25" customHeight="1"/>
    <row r="200" s="1504" customFormat="1" ht="11.25" customHeight="1"/>
    <row r="201" s="1504" customFormat="1" ht="11.25" customHeight="1"/>
    <row r="202" s="1504" customFormat="1" ht="11.25" customHeight="1"/>
    <row r="203" s="1504" customFormat="1" ht="11.25" customHeight="1"/>
    <row r="204" s="1504" customFormat="1" ht="11.25" customHeight="1"/>
    <row r="205" s="1504" customFormat="1" ht="11.25" customHeight="1"/>
    <row r="206" s="1504" customFormat="1" ht="11.25" customHeight="1"/>
    <row r="207" s="1504" customFormat="1" ht="11.25" customHeight="1"/>
    <row r="208" s="1504" customFormat="1" ht="11.25" customHeight="1"/>
    <row r="209" s="1504" customFormat="1" ht="11.25" customHeight="1"/>
    <row r="210" s="1504" customFormat="1" ht="11.25" customHeight="1"/>
    <row r="211" s="1504" customFormat="1" ht="11.25" customHeight="1"/>
    <row r="212" s="1504" customFormat="1" ht="11.25" customHeight="1"/>
    <row r="213" s="1504" customFormat="1" ht="11.25" customHeight="1"/>
    <row r="214" s="1504" customFormat="1" ht="11.25" customHeight="1"/>
    <row r="215" s="1504" customFormat="1" ht="11.25" customHeight="1"/>
    <row r="216" s="1504" customFormat="1" ht="11.25" customHeight="1"/>
    <row r="217" s="1504" customFormat="1" ht="11.25" customHeight="1"/>
    <row r="218" s="1504" customFormat="1" ht="11.25" customHeight="1"/>
    <row r="219" s="1504" customFormat="1" ht="11.25" customHeight="1"/>
    <row r="220" s="1504" customFormat="1" ht="11.25" customHeight="1"/>
    <row r="221" s="1504" customFormat="1" ht="11.25" customHeight="1"/>
    <row r="222" s="1504" customFormat="1" ht="11.25" customHeight="1"/>
    <row r="223" s="1504" customFormat="1" ht="11.25" customHeight="1"/>
    <row r="224" s="1504" customFormat="1" ht="11.25" customHeight="1"/>
    <row r="225" s="1504" customFormat="1" ht="11.25" customHeight="1"/>
    <row r="226" s="1504" customFormat="1" ht="11.25" customHeight="1"/>
    <row r="227" s="1504" customFormat="1" ht="11.25" customHeight="1"/>
    <row r="228" s="1504" customFormat="1" ht="11.25" customHeight="1"/>
    <row r="229" s="1504" customFormat="1" ht="11.25" customHeight="1"/>
    <row r="230" s="1504" customFormat="1" ht="11.25" customHeight="1"/>
    <row r="231" s="1504" customFormat="1" ht="11.25" customHeight="1"/>
    <row r="232" s="1504" customFormat="1" ht="11.25" customHeight="1"/>
    <row r="233" s="1504" customFormat="1" ht="11.25" customHeight="1"/>
    <row r="234" s="1504" customFormat="1" ht="11.25" customHeight="1"/>
    <row r="235" s="1504" customFormat="1" ht="11.25" customHeight="1"/>
    <row r="236" s="1504" customFormat="1" ht="11.25" customHeight="1"/>
    <row r="237" s="1504" customFormat="1" ht="11.25" customHeight="1"/>
    <row r="238" s="1504" customFormat="1" ht="11.25" customHeight="1"/>
    <row r="239" s="1504" customFormat="1" ht="11.25" customHeight="1"/>
    <row r="240" s="1504" customFormat="1" ht="11.25" customHeight="1"/>
    <row r="241" s="1504" customFormat="1" ht="11.25" customHeight="1"/>
    <row r="242" s="1504" customFormat="1" ht="11.25" customHeight="1"/>
    <row r="243" s="1504" customFormat="1" ht="11.25" customHeight="1"/>
    <row r="244" s="1504" customFormat="1" ht="11.25" customHeight="1"/>
    <row r="245" s="1504" customFormat="1" ht="11.25" customHeight="1"/>
    <row r="246" s="1504" customFormat="1" ht="11.25" customHeight="1"/>
    <row r="247" s="1504" customFormat="1" ht="11.25" customHeight="1"/>
    <row r="248" s="1504" customFormat="1" ht="11.25" customHeight="1"/>
    <row r="249" s="1504" customFormat="1" ht="11.25" customHeight="1"/>
    <row r="250" s="1504" customFormat="1" ht="11.25" customHeight="1"/>
    <row r="251" s="1504" customFormat="1" ht="11.25" customHeight="1"/>
    <row r="252" s="1504" customFormat="1" ht="11.25" customHeight="1"/>
    <row r="253" s="1504" customFormat="1" ht="11.25" customHeight="1"/>
    <row r="254" s="1504" customFormat="1" ht="11.25" customHeight="1"/>
    <row r="255" s="1504" customFormat="1" ht="11.25" customHeight="1"/>
    <row r="256" s="1504" customFormat="1" ht="11.25" customHeight="1"/>
    <row r="257" s="1504" customFormat="1" ht="11.25" customHeight="1"/>
    <row r="258" s="1504" customFormat="1" ht="11.25" customHeight="1"/>
    <row r="259" s="1504" customFormat="1" ht="11.25" customHeight="1"/>
    <row r="260" s="1504" customFormat="1" ht="11.25" customHeight="1"/>
    <row r="261" s="1504" customFormat="1" ht="11.25" customHeight="1"/>
    <row r="262" s="1504" customFormat="1" ht="11.25" customHeight="1"/>
    <row r="263" s="1504" customFormat="1" ht="11.25" customHeight="1"/>
    <row r="264" s="1504" customFormat="1" ht="11.25" customHeight="1"/>
    <row r="265" s="1504" customFormat="1" ht="11.25" customHeight="1"/>
    <row r="266" s="1504" customFormat="1" ht="11.25" customHeight="1"/>
    <row r="267" s="1504" customFormat="1" ht="11.25" customHeight="1"/>
    <row r="268" s="1504" customFormat="1" ht="11.25" customHeight="1"/>
    <row r="269" s="1504" customFormat="1" ht="11.25" customHeight="1"/>
    <row r="270" s="1504" customFormat="1" ht="11.25" customHeight="1"/>
    <row r="271" s="1504" customFormat="1" ht="11.25" customHeight="1"/>
    <row r="272" s="1504" customFormat="1" ht="11.25" customHeight="1"/>
    <row r="273" s="1504" customFormat="1" ht="11.25" customHeight="1"/>
    <row r="274" s="1504" customFormat="1" ht="11.25" customHeight="1"/>
    <row r="275" s="1504" customFormat="1" ht="11.25" customHeight="1"/>
    <row r="276" s="1504" customFormat="1" ht="11.25" customHeight="1"/>
    <row r="277" s="1504" customFormat="1" ht="11.25" customHeight="1"/>
    <row r="278" s="1504" customFormat="1" ht="11.25" customHeight="1"/>
    <row r="279" s="1504" customFormat="1" ht="11.25" customHeight="1"/>
    <row r="280" s="1504" customFormat="1" ht="11.25" customHeight="1"/>
    <row r="281" s="1504" customFormat="1" ht="11.25" customHeight="1"/>
    <row r="282" s="1504" customFormat="1" ht="11.25" customHeight="1"/>
    <row r="283" s="1504" customFormat="1" ht="11.25" customHeight="1"/>
    <row r="284" s="1504" customFormat="1" ht="11.25" customHeight="1"/>
    <row r="285" s="1504" customFormat="1" ht="11.25" customHeight="1"/>
    <row r="286" s="1504" customFormat="1" ht="11.25" customHeight="1"/>
    <row r="287" s="1504" customFormat="1" ht="11.25" customHeight="1"/>
    <row r="288" s="1504" customFormat="1" ht="11.25" customHeight="1"/>
    <row r="289" s="1504" customFormat="1" ht="11.25" customHeight="1"/>
    <row r="290" s="1504" customFormat="1" ht="11.25" customHeight="1"/>
    <row r="291" s="1504" customFormat="1" ht="11.25" customHeight="1"/>
    <row r="292" s="1504" customFormat="1" ht="11.25" customHeight="1"/>
    <row r="293" s="1504" customFormat="1" ht="11.25" customHeight="1"/>
    <row r="294" s="1504" customFormat="1" ht="11.25" customHeight="1"/>
    <row r="295" s="1504" customFormat="1" ht="11.25" customHeight="1"/>
    <row r="296" s="1504" customFormat="1" ht="11.25" customHeight="1"/>
    <row r="297" s="1504" customFormat="1" ht="11.25" customHeight="1"/>
    <row r="298" s="1504" customFormat="1" ht="11.25" customHeight="1"/>
    <row r="299" s="1504" customFormat="1" ht="11.25" customHeight="1"/>
    <row r="300" s="1504" customFormat="1" ht="11.25" customHeight="1"/>
    <row r="301" s="1504" customFormat="1" ht="11.25" customHeight="1"/>
    <row r="302" s="1504" customFormat="1" ht="11.25" customHeight="1"/>
    <row r="303" s="1504" customFormat="1" ht="11.25" customHeight="1"/>
    <row r="304" s="1504" customFormat="1" ht="11.25" customHeight="1"/>
    <row r="305" spans="2:2" s="1504" customFormat="1" ht="11.25" customHeight="1"/>
    <row r="306" spans="2:2">
      <c r="B306" s="1518"/>
    </row>
    <row r="307" spans="2:2">
      <c r="B307" s="1518"/>
    </row>
    <row r="308" spans="2:2">
      <c r="B308" s="1518"/>
    </row>
    <row r="309" spans="2:2">
      <c r="B309" s="1518"/>
    </row>
    <row r="310" spans="2:2">
      <c r="B310" s="1518"/>
    </row>
    <row r="311" spans="2:2">
      <c r="B311" s="1518"/>
    </row>
    <row r="312" spans="2:2">
      <c r="B312" s="1518"/>
    </row>
    <row r="313" spans="2:2">
      <c r="B313" s="1518"/>
    </row>
    <row r="314" spans="2:2">
      <c r="B314" s="1518"/>
    </row>
    <row r="315" spans="2:2">
      <c r="B315" s="1518"/>
    </row>
  </sheetData>
  <mergeCells count="12">
    <mergeCell ref="F13:I13"/>
    <mergeCell ref="L13:O13"/>
    <mergeCell ref="R13:U13"/>
    <mergeCell ref="B3:P3"/>
    <mergeCell ref="D10:U10"/>
    <mergeCell ref="E11:I11"/>
    <mergeCell ref="K11:O11"/>
    <mergeCell ref="Q11:U11"/>
    <mergeCell ref="E12:I12"/>
    <mergeCell ref="K12:O12"/>
    <mergeCell ref="Q12:U12"/>
    <mergeCell ref="B7:F7"/>
  </mergeCells>
  <hyperlinks>
    <hyperlink ref="B3" location="Contents!A1" display="Back to index page" xr:uid="{B86D2C79-F97C-447C-B90A-6FEBBFBDBF36}"/>
    <hyperlink ref="B3:P3" location="CONTENTS!A1" display="Back to contents page" xr:uid="{0A89D8F7-5FE1-4DDC-890B-048EBEF7B512}"/>
  </hyperlinks>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2EFCF-EC47-468D-9DB4-5B2B0BBA1B34}">
  <dimension ref="A1:AO51"/>
  <sheetViews>
    <sheetView showGridLines="0" showRowColHeaders="0" zoomScaleNormal="100" workbookViewId="0"/>
  </sheetViews>
  <sheetFormatPr baseColWidth="10" defaultColWidth="8.85546875" defaultRowHeight="15"/>
  <cols>
    <col min="1" max="1" width="2.7109375" style="1520" customWidth="1"/>
    <col min="2" max="2" width="3.7109375" style="1521" customWidth="1"/>
    <col min="3" max="3" width="65.85546875" style="1520" customWidth="1"/>
    <col min="4" max="4" width="8.85546875" style="1520"/>
    <col min="5" max="5" width="11.28515625" style="1520" customWidth="1"/>
    <col min="6" max="8" width="12.7109375" style="1520" customWidth="1"/>
    <col min="9" max="9" width="1.7109375" style="1520" customWidth="1"/>
    <col min="10" max="10" width="8.85546875" style="1520"/>
    <col min="11" max="11" width="9.7109375" style="1520" customWidth="1"/>
    <col min="12" max="12" width="12.7109375" style="1520" bestFit="1" customWidth="1"/>
    <col min="13" max="14" width="12.7109375" style="1520" customWidth="1"/>
    <col min="15" max="15" width="1.7109375" style="1520" customWidth="1"/>
    <col min="16" max="16" width="8.85546875" style="1520"/>
    <col min="17" max="17" width="11" style="1520" customWidth="1"/>
    <col min="18" max="18" width="12.7109375" style="1520" bestFit="1" customWidth="1"/>
    <col min="19" max="20" width="12.7109375" style="1520" customWidth="1"/>
    <col min="21" max="21" width="13.85546875" style="1520" bestFit="1" customWidth="1"/>
    <col min="22" max="22" width="1.7109375" style="1520" customWidth="1"/>
    <col min="23" max="23" width="8.85546875" style="1520"/>
    <col min="24" max="24" width="11.28515625" style="1520" customWidth="1"/>
    <col min="25" max="25" width="12" style="1520" bestFit="1" customWidth="1"/>
    <col min="26" max="26" width="13.7109375" style="1520" customWidth="1"/>
    <col min="27" max="27" width="12" style="1520" customWidth="1"/>
    <col min="28" max="28" width="1.7109375" style="1520" customWidth="1"/>
    <col min="29" max="29" width="8.85546875" style="1520"/>
    <col min="30" max="30" width="9.7109375" style="1520" customWidth="1"/>
    <col min="31" max="31" width="13.140625" style="1520" customWidth="1"/>
    <col min="32" max="32" width="14.42578125" style="1520" customWidth="1"/>
    <col min="33" max="33" width="12" style="1520" customWidth="1"/>
    <col min="34" max="34" width="1.7109375" style="1520" customWidth="1"/>
    <col min="35" max="35" width="8.85546875" style="1520"/>
    <col min="36" max="36" width="11" style="1520" customWidth="1"/>
    <col min="37" max="37" width="12.5703125" style="1520" bestFit="1" customWidth="1"/>
    <col min="38" max="38" width="13" style="1520" bestFit="1" customWidth="1"/>
    <col min="39" max="39" width="12" style="1520" customWidth="1"/>
    <col min="40" max="40" width="15.7109375" style="1520" bestFit="1" customWidth="1"/>
    <col min="41" max="41" width="11.28515625" style="1520" customWidth="1"/>
    <col min="42" max="16384" width="8.85546875" style="1520"/>
  </cols>
  <sheetData>
    <row r="1" spans="1:41" ht="11.25" customHeight="1"/>
    <row r="2" spans="1:41" ht="5.25" customHeight="1"/>
    <row r="3" spans="1:41" ht="11.25" customHeight="1">
      <c r="B3" s="1909" t="s">
        <v>306</v>
      </c>
      <c r="C3" s="1909"/>
      <c r="D3" s="1909"/>
      <c r="E3" s="1909"/>
      <c r="F3" s="1909"/>
      <c r="G3" s="1909"/>
      <c r="H3" s="1909"/>
      <c r="I3" s="1909"/>
      <c r="J3" s="1909"/>
      <c r="K3" s="1909"/>
      <c r="L3" s="1909"/>
      <c r="M3" s="1909"/>
      <c r="N3" s="1909"/>
      <c r="O3" s="1909"/>
      <c r="P3" s="1909"/>
      <c r="Q3" s="1909"/>
      <c r="R3" s="1909"/>
    </row>
    <row r="4" spans="1:41" ht="5.25" customHeight="1"/>
    <row r="5" spans="1:41" s="1453" customFormat="1" ht="15.75" customHeight="1">
      <c r="A5" s="7"/>
      <c r="B5" s="1187" t="s">
        <v>2215</v>
      </c>
      <c r="C5" s="1187"/>
    </row>
    <row r="6" spans="1:41" s="1453" customFormat="1" ht="11.25" customHeight="1">
      <c r="A6" s="7"/>
      <c r="B6" s="1187"/>
      <c r="C6" s="1187"/>
    </row>
    <row r="7" spans="1:41" s="1764" customFormat="1" ht="22.5" customHeight="1">
      <c r="B7" s="1927" t="s">
        <v>2171</v>
      </c>
      <c r="C7" s="2148"/>
      <c r="D7" s="2148"/>
      <c r="E7" s="2148"/>
      <c r="F7" s="2148"/>
      <c r="G7" s="1943"/>
    </row>
    <row r="8" spans="1:41" s="1764" customFormat="1" ht="11.25" customHeight="1">
      <c r="B8" s="1763"/>
      <c r="C8" s="1763"/>
      <c r="D8" s="1763"/>
      <c r="E8" s="1763"/>
      <c r="F8" s="1763"/>
      <c r="G8" s="474"/>
    </row>
    <row r="9" spans="1:41" ht="11.25" customHeight="1">
      <c r="AK9" s="1522"/>
      <c r="AL9" s="1522"/>
      <c r="AM9" s="1522"/>
      <c r="AN9" s="1522"/>
    </row>
    <row r="10" spans="1:41" s="1521" customFormat="1" ht="11.25" customHeight="1">
      <c r="B10" s="2151"/>
      <c r="C10" s="2151"/>
      <c r="D10" s="684" t="s">
        <v>317</v>
      </c>
      <c r="E10" s="684" t="s">
        <v>319</v>
      </c>
      <c r="F10" s="684" t="s">
        <v>321</v>
      </c>
      <c r="G10" s="684" t="s">
        <v>323</v>
      </c>
      <c r="H10" s="684" t="s">
        <v>328</v>
      </c>
      <c r="I10" s="684"/>
      <c r="J10" s="684" t="s">
        <v>335</v>
      </c>
      <c r="K10" s="684" t="s">
        <v>337</v>
      </c>
      <c r="L10" s="684" t="s">
        <v>342</v>
      </c>
      <c r="M10" s="684" t="s">
        <v>348</v>
      </c>
      <c r="N10" s="684" t="s">
        <v>371</v>
      </c>
      <c r="O10" s="684"/>
      <c r="P10" s="684" t="s">
        <v>395</v>
      </c>
      <c r="Q10" s="684" t="s">
        <v>918</v>
      </c>
      <c r="R10" s="684" t="s">
        <v>1024</v>
      </c>
      <c r="S10" s="684" t="s">
        <v>1025</v>
      </c>
      <c r="T10" s="684" t="s">
        <v>1026</v>
      </c>
      <c r="U10" s="684" t="s">
        <v>1083</v>
      </c>
      <c r="V10" s="684"/>
      <c r="W10" s="684" t="s">
        <v>1084</v>
      </c>
      <c r="X10" s="684" t="s">
        <v>2216</v>
      </c>
      <c r="Y10" s="684" t="s">
        <v>2217</v>
      </c>
      <c r="Z10" s="684" t="s">
        <v>2218</v>
      </c>
      <c r="AA10" s="684" t="s">
        <v>2219</v>
      </c>
      <c r="AB10" s="684"/>
      <c r="AC10" s="684" t="s">
        <v>2220</v>
      </c>
      <c r="AD10" s="684" t="s">
        <v>2221</v>
      </c>
      <c r="AE10" s="684" t="s">
        <v>2222</v>
      </c>
      <c r="AF10" s="684" t="s">
        <v>2223</v>
      </c>
      <c r="AG10" s="684" t="s">
        <v>2224</v>
      </c>
      <c r="AH10" s="684"/>
      <c r="AI10" s="684" t="s">
        <v>2225</v>
      </c>
      <c r="AJ10" s="684" t="s">
        <v>2226</v>
      </c>
      <c r="AK10" s="684" t="s">
        <v>2227</v>
      </c>
      <c r="AL10" s="684" t="s">
        <v>2228</v>
      </c>
      <c r="AM10" s="684" t="s">
        <v>2229</v>
      </c>
      <c r="AN10" s="684" t="s">
        <v>2230</v>
      </c>
      <c r="AO10" s="1461"/>
    </row>
    <row r="11" spans="1:41" ht="11.25" customHeight="1">
      <c r="B11" s="1484"/>
      <c r="C11" s="1455"/>
      <c r="D11" s="2152" t="s">
        <v>2231</v>
      </c>
      <c r="E11" s="2152"/>
      <c r="F11" s="2152"/>
      <c r="G11" s="2152"/>
      <c r="H11" s="2152"/>
      <c r="I11" s="2152"/>
      <c r="J11" s="2152"/>
      <c r="K11" s="2152"/>
      <c r="L11" s="2152"/>
      <c r="M11" s="2152"/>
      <c r="N11" s="2152"/>
      <c r="O11" s="2152"/>
      <c r="P11" s="2152"/>
      <c r="Q11" s="2152"/>
      <c r="R11" s="2152"/>
      <c r="S11" s="2152"/>
      <c r="T11" s="2152"/>
      <c r="U11" s="2152"/>
      <c r="V11" s="534"/>
      <c r="W11" s="2152" t="s">
        <v>2232</v>
      </c>
      <c r="X11" s="2152"/>
      <c r="Y11" s="2152"/>
      <c r="Z11" s="2152"/>
      <c r="AA11" s="2152"/>
      <c r="AB11" s="2152"/>
      <c r="AC11" s="2152"/>
      <c r="AD11" s="2152"/>
      <c r="AE11" s="2152"/>
      <c r="AF11" s="2152"/>
      <c r="AG11" s="2152"/>
      <c r="AH11" s="2152"/>
      <c r="AI11" s="2152"/>
      <c r="AJ11" s="2152"/>
      <c r="AK11" s="2152"/>
      <c r="AL11" s="2152"/>
      <c r="AM11" s="2152"/>
      <c r="AN11" s="2152"/>
      <c r="AO11" s="1096"/>
    </row>
    <row r="12" spans="1:41" ht="11.25" customHeight="1">
      <c r="B12" s="1461"/>
      <c r="C12" s="1096"/>
      <c r="D12" s="2152" t="s">
        <v>2172</v>
      </c>
      <c r="E12" s="2152"/>
      <c r="F12" s="2152"/>
      <c r="G12" s="2152"/>
      <c r="H12" s="2152"/>
      <c r="I12" s="535"/>
      <c r="J12" s="2152" t="s">
        <v>2173</v>
      </c>
      <c r="K12" s="2152"/>
      <c r="L12" s="2152"/>
      <c r="M12" s="2152"/>
      <c r="N12" s="2152"/>
      <c r="O12" s="535"/>
      <c r="P12" s="2152" t="s">
        <v>2174</v>
      </c>
      <c r="Q12" s="2152"/>
      <c r="R12" s="2152"/>
      <c r="S12" s="2152"/>
      <c r="T12" s="2152"/>
      <c r="U12" s="1523"/>
      <c r="V12" s="1"/>
      <c r="W12" s="2152" t="s">
        <v>2172</v>
      </c>
      <c r="X12" s="2152"/>
      <c r="Y12" s="2152"/>
      <c r="Z12" s="2152"/>
      <c r="AA12" s="2152"/>
      <c r="AB12" s="535"/>
      <c r="AC12" s="2152" t="s">
        <v>2173</v>
      </c>
      <c r="AD12" s="2152"/>
      <c r="AE12" s="2152"/>
      <c r="AF12" s="2152"/>
      <c r="AG12" s="2152"/>
      <c r="AH12" s="535"/>
      <c r="AI12" s="2152" t="s">
        <v>2174</v>
      </c>
      <c r="AJ12" s="2152"/>
      <c r="AK12" s="2152"/>
      <c r="AL12" s="2152"/>
      <c r="AM12" s="2152"/>
      <c r="AN12" s="2152"/>
      <c r="AO12" s="1096"/>
    </row>
    <row r="13" spans="1:41" ht="11.25" customHeight="1">
      <c r="B13" s="1461"/>
      <c r="C13" s="1096"/>
      <c r="D13" s="2119" t="s">
        <v>2233</v>
      </c>
      <c r="E13" s="2119"/>
      <c r="F13" s="2119"/>
      <c r="G13" s="2119"/>
      <c r="H13" s="2119"/>
      <c r="I13" s="1461"/>
      <c r="J13" s="2119" t="s">
        <v>2233</v>
      </c>
      <c r="K13" s="2119"/>
      <c r="L13" s="2119"/>
      <c r="M13" s="2119"/>
      <c r="N13" s="2119"/>
      <c r="O13" s="1461"/>
      <c r="P13" s="2125" t="s">
        <v>2233</v>
      </c>
      <c r="Q13" s="2125"/>
      <c r="R13" s="2125"/>
      <c r="S13" s="2125"/>
      <c r="T13" s="2125"/>
      <c r="V13" s="1461"/>
      <c r="W13" s="2125" t="s">
        <v>2234</v>
      </c>
      <c r="X13" s="2125"/>
      <c r="Y13" s="2125"/>
      <c r="Z13" s="2125"/>
      <c r="AA13" s="2125"/>
      <c r="AB13" s="1461"/>
      <c r="AC13" s="2125" t="s">
        <v>2234</v>
      </c>
      <c r="AD13" s="2125"/>
      <c r="AE13" s="2125"/>
      <c r="AF13" s="2125"/>
      <c r="AG13" s="2125"/>
      <c r="AH13" s="1461"/>
      <c r="AI13" s="2125" t="s">
        <v>2234</v>
      </c>
      <c r="AJ13" s="2125"/>
      <c r="AK13" s="2125"/>
      <c r="AL13" s="2125"/>
      <c r="AM13" s="2125"/>
      <c r="AO13" s="1096"/>
    </row>
    <row r="14" spans="1:41" ht="11.25" customHeight="1">
      <c r="B14" s="1461"/>
      <c r="C14" s="1096"/>
      <c r="E14" s="2125" t="s">
        <v>2235</v>
      </c>
      <c r="F14" s="2125"/>
      <c r="G14" s="2125"/>
      <c r="H14" s="2125"/>
      <c r="I14" s="493"/>
      <c r="J14" s="493"/>
      <c r="K14" s="2125" t="s">
        <v>2235</v>
      </c>
      <c r="L14" s="2125"/>
      <c r="M14" s="2125"/>
      <c r="N14" s="2125"/>
      <c r="O14" s="1461"/>
      <c r="P14" s="1461"/>
      <c r="Q14" s="2119" t="s">
        <v>2235</v>
      </c>
      <c r="R14" s="2119"/>
      <c r="S14" s="2119"/>
      <c r="T14" s="2119"/>
      <c r="U14" s="316"/>
      <c r="V14" s="1461"/>
      <c r="W14" s="1461"/>
      <c r="X14" s="2119" t="s">
        <v>2235</v>
      </c>
      <c r="Y14" s="2119"/>
      <c r="Z14" s="2119"/>
      <c r="AA14" s="2119"/>
      <c r="AB14" s="1461"/>
      <c r="AC14" s="1461"/>
      <c r="AD14" s="2125" t="s">
        <v>2235</v>
      </c>
      <c r="AE14" s="2125"/>
      <c r="AF14" s="2125"/>
      <c r="AG14" s="2125"/>
      <c r="AH14" s="1461"/>
      <c r="AI14" s="1461"/>
      <c r="AJ14" s="2125" t="s">
        <v>2235</v>
      </c>
      <c r="AK14" s="2125"/>
      <c r="AL14" s="2125"/>
      <c r="AM14" s="2125"/>
      <c r="AN14" s="316"/>
      <c r="AO14" s="1096"/>
    </row>
    <row r="15" spans="1:41" ht="11.25" customHeight="1">
      <c r="B15" s="1461"/>
      <c r="C15" s="1096"/>
      <c r="D15" s="1461"/>
      <c r="O15" s="493"/>
      <c r="P15" s="493"/>
      <c r="Q15" s="493"/>
      <c r="S15" s="493" t="s">
        <v>888</v>
      </c>
      <c r="V15" s="1461"/>
      <c r="W15" s="1461"/>
      <c r="X15" s="1461"/>
      <c r="Y15" s="1461"/>
      <c r="Z15" s="1461"/>
      <c r="AA15" s="1461"/>
      <c r="AB15" s="1461"/>
      <c r="AC15" s="1461"/>
      <c r="AD15" s="1461"/>
      <c r="AE15" s="1461"/>
      <c r="AF15" s="1461"/>
      <c r="AG15" s="1461"/>
      <c r="AH15" s="1461"/>
      <c r="AI15" s="1461"/>
      <c r="AJ15" s="1461"/>
      <c r="AL15" s="493" t="s">
        <v>888</v>
      </c>
      <c r="AO15" s="1096"/>
    </row>
    <row r="16" spans="1:41" ht="11.25" customHeight="1">
      <c r="B16" s="1461"/>
      <c r="C16" s="1458" t="s">
        <v>26</v>
      </c>
      <c r="D16" s="1461"/>
      <c r="E16" s="1461"/>
      <c r="F16" s="493" t="s">
        <v>888</v>
      </c>
      <c r="G16" s="493" t="s">
        <v>888</v>
      </c>
      <c r="H16" s="493" t="s">
        <v>888</v>
      </c>
      <c r="I16" s="493"/>
      <c r="J16" s="493"/>
      <c r="K16" s="493"/>
      <c r="L16" s="493" t="s">
        <v>888</v>
      </c>
      <c r="M16" s="493" t="s">
        <v>888</v>
      </c>
      <c r="N16" s="493" t="s">
        <v>888</v>
      </c>
      <c r="O16" s="493"/>
      <c r="P16" s="493"/>
      <c r="Q16" s="493"/>
      <c r="R16" s="493" t="s">
        <v>888</v>
      </c>
      <c r="S16" s="492" t="s">
        <v>2236</v>
      </c>
      <c r="T16" s="493" t="s">
        <v>888</v>
      </c>
      <c r="U16" s="493" t="s">
        <v>2237</v>
      </c>
      <c r="V16" s="1461"/>
      <c r="W16" s="1461"/>
      <c r="Y16" s="493" t="s">
        <v>888</v>
      </c>
      <c r="Z16" s="493" t="s">
        <v>888</v>
      </c>
      <c r="AA16" s="493" t="s">
        <v>888</v>
      </c>
      <c r="AB16" s="316"/>
      <c r="AC16" s="316"/>
      <c r="AD16" s="316"/>
      <c r="AE16" s="493" t="s">
        <v>888</v>
      </c>
      <c r="AF16" s="493" t="s">
        <v>888</v>
      </c>
      <c r="AG16" s="493" t="s">
        <v>888</v>
      </c>
      <c r="AH16" s="493"/>
      <c r="AI16" s="316"/>
      <c r="AJ16" s="316"/>
      <c r="AK16" s="493" t="s">
        <v>888</v>
      </c>
      <c r="AL16" s="492" t="s">
        <v>2236</v>
      </c>
      <c r="AM16" s="493" t="s">
        <v>888</v>
      </c>
      <c r="AN16" s="493" t="s">
        <v>2237</v>
      </c>
      <c r="AO16" s="1096"/>
    </row>
    <row r="17" spans="2:41" ht="11.25" customHeight="1">
      <c r="B17" s="1461"/>
      <c r="C17" s="1715" t="s">
        <v>2238</v>
      </c>
      <c r="D17" s="1482"/>
      <c r="E17" s="1482"/>
      <c r="F17" s="1485" t="s">
        <v>2179</v>
      </c>
      <c r="G17" s="1256" t="s">
        <v>2180</v>
      </c>
      <c r="H17" s="1256" t="s">
        <v>2181</v>
      </c>
      <c r="I17" s="1256"/>
      <c r="J17" s="1485"/>
      <c r="K17" s="1485"/>
      <c r="L17" s="1485" t="s">
        <v>2179</v>
      </c>
      <c r="M17" s="1256" t="s">
        <v>2182</v>
      </c>
      <c r="N17" s="1256" t="s">
        <v>2181</v>
      </c>
      <c r="O17" s="1256"/>
      <c r="P17" s="1485"/>
      <c r="Q17" s="1485"/>
      <c r="R17" s="1485" t="s">
        <v>2179</v>
      </c>
      <c r="S17" s="1256" t="s">
        <v>2182</v>
      </c>
      <c r="T17" s="1256" t="s">
        <v>2181</v>
      </c>
      <c r="U17" s="1485" t="s">
        <v>2239</v>
      </c>
      <c r="V17" s="1456"/>
      <c r="W17" s="1482"/>
      <c r="X17" s="1524"/>
      <c r="Y17" s="1485" t="s">
        <v>2179</v>
      </c>
      <c r="Z17" s="1256" t="s">
        <v>2180</v>
      </c>
      <c r="AA17" s="1256" t="s">
        <v>2181</v>
      </c>
      <c r="AB17" s="1525"/>
      <c r="AC17" s="1233"/>
      <c r="AD17" s="1233"/>
      <c r="AE17" s="1485" t="s">
        <v>2179</v>
      </c>
      <c r="AF17" s="1256" t="s">
        <v>2182</v>
      </c>
      <c r="AG17" s="1256" t="s">
        <v>2181</v>
      </c>
      <c r="AH17" s="1256"/>
      <c r="AI17" s="1233"/>
      <c r="AJ17" s="1233"/>
      <c r="AK17" s="1485" t="s">
        <v>2179</v>
      </c>
      <c r="AL17" s="1256" t="s">
        <v>2182</v>
      </c>
      <c r="AM17" s="1256" t="s">
        <v>2181</v>
      </c>
      <c r="AN17" s="1485" t="s">
        <v>2240</v>
      </c>
      <c r="AO17" s="1096"/>
    </row>
    <row r="18" spans="2:41" ht="11.25" customHeight="1">
      <c r="B18" s="1526">
        <v>1</v>
      </c>
      <c r="C18" s="1527" t="s">
        <v>2241</v>
      </c>
      <c r="D18" s="1798">
        <v>44.60985737950832</v>
      </c>
      <c r="E18" s="1798">
        <v>5.4894792039074591</v>
      </c>
      <c r="F18" s="1799"/>
      <c r="G18" s="1798"/>
      <c r="H18" s="1798"/>
      <c r="I18" s="1798"/>
      <c r="J18" s="1798">
        <v>15.540188928283271</v>
      </c>
      <c r="K18" s="1798"/>
      <c r="L18" s="1799"/>
      <c r="M18" s="1798"/>
      <c r="N18" s="1798"/>
      <c r="O18" s="1798"/>
      <c r="P18" s="1798">
        <v>60.153646572111526</v>
      </c>
      <c r="Q18" s="1798">
        <v>5.4894792039074591</v>
      </c>
      <c r="R18" s="1799"/>
      <c r="S18" s="1798"/>
      <c r="T18" s="1798"/>
      <c r="U18" s="1798">
        <v>100</v>
      </c>
      <c r="V18" s="1798"/>
      <c r="W18" s="1798">
        <v>15.462718209257359</v>
      </c>
      <c r="X18" s="1798">
        <v>1.2906624574727839</v>
      </c>
      <c r="Y18" s="1799"/>
      <c r="Z18" s="1798"/>
      <c r="AA18" s="1798"/>
      <c r="AB18" s="1798"/>
      <c r="AC18" s="1798">
        <v>7.0902756400834726</v>
      </c>
      <c r="AD18" s="1798"/>
      <c r="AE18" s="1799"/>
      <c r="AF18" s="1798"/>
      <c r="AG18" s="1798"/>
      <c r="AH18" s="1798"/>
      <c r="AI18" s="1798">
        <v>22.552993849340833</v>
      </c>
      <c r="AJ18" s="1798">
        <v>1.2906624574727839</v>
      </c>
      <c r="AK18" s="1799"/>
      <c r="AL18" s="1798"/>
      <c r="AM18" s="1798"/>
      <c r="AN18" s="1798">
        <v>100</v>
      </c>
      <c r="AO18" s="1528"/>
    </row>
    <row r="19" spans="2:41" ht="22.5" customHeight="1">
      <c r="B19" s="283">
        <v>2</v>
      </c>
      <c r="C19" s="1846" t="s">
        <v>2242</v>
      </c>
      <c r="D19" s="1798">
        <v>68.79942518520204</v>
      </c>
      <c r="E19" s="1798">
        <v>9.5799648453435875</v>
      </c>
      <c r="F19" s="1798"/>
      <c r="G19" s="1798"/>
      <c r="H19" s="1798"/>
      <c r="I19" s="1798"/>
      <c r="J19" s="1798">
        <v>8.0572985106294098E-2</v>
      </c>
      <c r="K19" s="1798"/>
      <c r="L19" s="1798"/>
      <c r="M19" s="1798"/>
      <c r="N19" s="1798"/>
      <c r="O19" s="1798"/>
      <c r="P19" s="1798">
        <v>68.879998170308326</v>
      </c>
      <c r="Q19" s="1798">
        <v>9.5799648453435875</v>
      </c>
      <c r="R19" s="1798"/>
      <c r="S19" s="1798"/>
      <c r="T19" s="1798"/>
      <c r="U19" s="1798">
        <v>57.301663341443899</v>
      </c>
      <c r="V19" s="1798"/>
      <c r="W19" s="1798">
        <v>17.540602415357917</v>
      </c>
      <c r="X19" s="1798"/>
      <c r="Y19" s="1798"/>
      <c r="Z19" s="1798"/>
      <c r="AA19" s="1798"/>
      <c r="AB19" s="1798"/>
      <c r="AC19" s="1798">
        <v>2.0811048696314682E-2</v>
      </c>
      <c r="AD19" s="1798"/>
      <c r="AE19" s="1798"/>
      <c r="AF19" s="1798"/>
      <c r="AG19" s="1798"/>
      <c r="AH19" s="1798"/>
      <c r="AI19" s="1798">
        <v>17.561413464054223</v>
      </c>
      <c r="AJ19" s="1798"/>
      <c r="AK19" s="1798"/>
      <c r="AL19" s="1798"/>
      <c r="AM19" s="1798"/>
      <c r="AN19" s="1798">
        <v>60.50174203852454</v>
      </c>
      <c r="AO19" s="1096"/>
    </row>
    <row r="20" spans="2:41" ht="11.25" customHeight="1">
      <c r="B20" s="1483">
        <v>3</v>
      </c>
      <c r="C20" s="1697" t="s">
        <v>2243</v>
      </c>
      <c r="D20" s="1798"/>
      <c r="E20" s="1798"/>
      <c r="F20" s="1798"/>
      <c r="G20" s="1798"/>
      <c r="H20" s="1798"/>
      <c r="I20" s="1798"/>
      <c r="J20" s="1798"/>
      <c r="K20" s="1798"/>
      <c r="L20" s="1798"/>
      <c r="M20" s="1798"/>
      <c r="N20" s="1798"/>
      <c r="O20" s="1798"/>
      <c r="P20" s="1798"/>
      <c r="Q20" s="1798"/>
      <c r="R20" s="1798"/>
      <c r="S20" s="1798"/>
      <c r="T20" s="1798"/>
      <c r="U20" s="1798">
        <v>15.234285553064778</v>
      </c>
      <c r="V20" s="1798"/>
      <c r="W20" s="1798"/>
      <c r="X20" s="1798"/>
      <c r="Y20" s="1798"/>
      <c r="Z20" s="1798"/>
      <c r="AA20" s="1798"/>
      <c r="AB20" s="1798"/>
      <c r="AC20" s="1798"/>
      <c r="AD20" s="1798"/>
      <c r="AE20" s="1798"/>
      <c r="AF20" s="1798"/>
      <c r="AG20" s="1798"/>
      <c r="AH20" s="1798"/>
      <c r="AI20" s="1798"/>
      <c r="AJ20" s="1798"/>
      <c r="AK20" s="1798"/>
      <c r="AL20" s="1798"/>
      <c r="AM20" s="1798"/>
      <c r="AN20" s="1798">
        <v>49.370838840072103</v>
      </c>
      <c r="AO20" s="1096"/>
    </row>
    <row r="21" spans="2:41" ht="11.25" customHeight="1">
      <c r="B21" s="1483">
        <v>4</v>
      </c>
      <c r="C21" s="1698" t="s">
        <v>905</v>
      </c>
      <c r="D21" s="1798"/>
      <c r="E21" s="1798"/>
      <c r="F21" s="1798"/>
      <c r="G21" s="1798"/>
      <c r="H21" s="1798"/>
      <c r="I21" s="1798"/>
      <c r="J21" s="1798"/>
      <c r="K21" s="1798"/>
      <c r="L21" s="1798"/>
      <c r="M21" s="1798"/>
      <c r="N21" s="1798"/>
      <c r="O21" s="1798"/>
      <c r="P21" s="1798"/>
      <c r="Q21" s="1798"/>
      <c r="R21" s="1798"/>
      <c r="S21" s="1798"/>
      <c r="T21" s="1798"/>
      <c r="U21" s="1798">
        <v>10.67122273551661</v>
      </c>
      <c r="V21" s="1798"/>
      <c r="W21" s="1798"/>
      <c r="X21" s="1798"/>
      <c r="Y21" s="1798"/>
      <c r="Z21" s="1798"/>
      <c r="AA21" s="1798"/>
      <c r="AB21" s="1798"/>
      <c r="AC21" s="1798"/>
      <c r="AD21" s="1798"/>
      <c r="AE21" s="1798"/>
      <c r="AF21" s="1798"/>
      <c r="AG21" s="1798"/>
      <c r="AH21" s="1798"/>
      <c r="AI21" s="1798"/>
      <c r="AJ21" s="1798"/>
      <c r="AK21" s="1798"/>
      <c r="AL21" s="1798"/>
      <c r="AM21" s="1798"/>
      <c r="AN21" s="1798">
        <v>18.715628093074642</v>
      </c>
      <c r="AO21" s="1096"/>
    </row>
    <row r="22" spans="2:41" ht="11.25" customHeight="1">
      <c r="B22" s="1483">
        <v>5</v>
      </c>
      <c r="C22" s="1698" t="s">
        <v>907</v>
      </c>
      <c r="D22" s="1798"/>
      <c r="E22" s="1798"/>
      <c r="F22" s="1798"/>
      <c r="G22" s="1798"/>
      <c r="H22" s="1798"/>
      <c r="I22" s="1798"/>
      <c r="J22" s="1798"/>
      <c r="K22" s="1798"/>
      <c r="L22" s="1798"/>
      <c r="M22" s="1798"/>
      <c r="N22" s="1798"/>
      <c r="O22" s="1798"/>
      <c r="P22" s="1798"/>
      <c r="Q22" s="1798"/>
      <c r="R22" s="1798"/>
      <c r="S22" s="1798"/>
      <c r="T22" s="1798"/>
      <c r="U22" s="1798">
        <v>4.5630628175481673</v>
      </c>
      <c r="V22" s="1798"/>
      <c r="W22" s="1798"/>
      <c r="X22" s="1798"/>
      <c r="Y22" s="1798"/>
      <c r="Z22" s="1798"/>
      <c r="AA22" s="1798"/>
      <c r="AB22" s="1798"/>
      <c r="AC22" s="1798"/>
      <c r="AD22" s="1798"/>
      <c r="AE22" s="1798"/>
      <c r="AF22" s="1798"/>
      <c r="AG22" s="1798"/>
      <c r="AH22" s="1798"/>
      <c r="AI22" s="1798"/>
      <c r="AJ22" s="1798"/>
      <c r="AK22" s="1798"/>
      <c r="AL22" s="1798"/>
      <c r="AM22" s="1798"/>
      <c r="AN22" s="1798">
        <v>30.655210746997469</v>
      </c>
      <c r="AO22" s="1096"/>
    </row>
    <row r="23" spans="2:41" ht="11.25" customHeight="1">
      <c r="B23" s="1483">
        <v>6</v>
      </c>
      <c r="C23" s="1699" t="s">
        <v>2188</v>
      </c>
      <c r="D23" s="1798"/>
      <c r="E23" s="1798"/>
      <c r="F23" s="1798"/>
      <c r="G23" s="1798"/>
      <c r="H23" s="1798"/>
      <c r="I23" s="1798"/>
      <c r="J23" s="1798"/>
      <c r="K23" s="1798"/>
      <c r="L23" s="1798"/>
      <c r="M23" s="1798"/>
      <c r="N23" s="1798"/>
      <c r="O23" s="1798"/>
      <c r="P23" s="1798"/>
      <c r="Q23" s="1798"/>
      <c r="R23" s="1798"/>
      <c r="S23" s="1798"/>
      <c r="T23" s="1798"/>
      <c r="U23" s="1798">
        <v>1.4423880752753349</v>
      </c>
      <c r="V23" s="1798"/>
      <c r="W23" s="1798"/>
      <c r="X23" s="1798"/>
      <c r="Y23" s="1798"/>
      <c r="Z23" s="1798"/>
      <c r="AA23" s="1798"/>
      <c r="AB23" s="1798"/>
      <c r="AC23" s="1798"/>
      <c r="AD23" s="1798"/>
      <c r="AE23" s="1798"/>
      <c r="AF23" s="1798"/>
      <c r="AG23" s="1798"/>
      <c r="AH23" s="1798"/>
      <c r="AI23" s="1798"/>
      <c r="AJ23" s="1798"/>
      <c r="AK23" s="1798"/>
      <c r="AL23" s="1798"/>
      <c r="AM23" s="1798"/>
      <c r="AN23" s="1798">
        <v>9.9578747498288998</v>
      </c>
      <c r="AO23" s="1096"/>
    </row>
    <row r="24" spans="2:41" ht="11.25" customHeight="1">
      <c r="B24" s="1483">
        <v>7</v>
      </c>
      <c r="C24" s="1699" t="s">
        <v>2244</v>
      </c>
      <c r="D24" s="1798"/>
      <c r="E24" s="1798"/>
      <c r="F24" s="1798"/>
      <c r="G24" s="1798"/>
      <c r="H24" s="1798"/>
      <c r="I24" s="1798"/>
      <c r="J24" s="1798"/>
      <c r="K24" s="1798"/>
      <c r="L24" s="1798"/>
      <c r="M24" s="1798"/>
      <c r="N24" s="1798"/>
      <c r="O24" s="1798"/>
      <c r="P24" s="1798"/>
      <c r="Q24" s="1798"/>
      <c r="R24" s="1798"/>
      <c r="S24" s="1798"/>
      <c r="T24" s="1798"/>
      <c r="U24" s="1798">
        <v>2.1355237792327011</v>
      </c>
      <c r="V24" s="1798"/>
      <c r="W24" s="1798"/>
      <c r="X24" s="1798"/>
      <c r="Y24" s="1798"/>
      <c r="Z24" s="1798"/>
      <c r="AA24" s="1798"/>
      <c r="AB24" s="1798"/>
      <c r="AC24" s="1798"/>
      <c r="AD24" s="1798"/>
      <c r="AE24" s="1798"/>
      <c r="AF24" s="1798"/>
      <c r="AG24" s="1798"/>
      <c r="AH24" s="1798"/>
      <c r="AI24" s="1798"/>
      <c r="AJ24" s="1798"/>
      <c r="AK24" s="1798"/>
      <c r="AL24" s="1798"/>
      <c r="AM24" s="1798"/>
      <c r="AN24" s="1798">
        <v>19.334816580534593</v>
      </c>
      <c r="AO24" s="1096"/>
    </row>
    <row r="25" spans="2:41" ht="11.25" customHeight="1">
      <c r="B25" s="1483">
        <v>8</v>
      </c>
      <c r="C25" s="1699" t="s">
        <v>2190</v>
      </c>
      <c r="D25" s="1798"/>
      <c r="E25" s="1798"/>
      <c r="F25" s="1798"/>
      <c r="G25" s="1798"/>
      <c r="H25" s="1798"/>
      <c r="I25" s="1798"/>
      <c r="J25" s="1798"/>
      <c r="K25" s="1798"/>
      <c r="L25" s="1798"/>
      <c r="M25" s="1798"/>
      <c r="N25" s="1798"/>
      <c r="O25" s="1798"/>
      <c r="P25" s="1798"/>
      <c r="Q25" s="1798"/>
      <c r="R25" s="1798"/>
      <c r="S25" s="1798"/>
      <c r="T25" s="1798"/>
      <c r="U25" s="1798">
        <v>0.98515096304013128</v>
      </c>
      <c r="V25" s="1798"/>
      <c r="W25" s="1798"/>
      <c r="X25" s="1798"/>
      <c r="Y25" s="1798"/>
      <c r="Z25" s="1800"/>
      <c r="AA25" s="1798"/>
      <c r="AB25" s="1798"/>
      <c r="AC25" s="1798"/>
      <c r="AD25" s="1798"/>
      <c r="AE25" s="1798"/>
      <c r="AF25" s="1798"/>
      <c r="AG25" s="1798"/>
      <c r="AH25" s="1798"/>
      <c r="AI25" s="1798"/>
      <c r="AJ25" s="1798"/>
      <c r="AK25" s="1798"/>
      <c r="AL25" s="1798"/>
      <c r="AM25" s="1798"/>
      <c r="AN25" s="1798">
        <v>1.3625194166339691</v>
      </c>
      <c r="AO25" s="1096"/>
    </row>
    <row r="26" spans="2:41" ht="11.25" customHeight="1">
      <c r="B26" s="1483">
        <v>9</v>
      </c>
      <c r="C26" s="1697" t="s">
        <v>2245</v>
      </c>
      <c r="D26" s="1798">
        <v>36.913459957550671</v>
      </c>
      <c r="E26" s="1798"/>
      <c r="F26" s="1798"/>
      <c r="G26" s="1798"/>
      <c r="H26" s="1798"/>
      <c r="I26" s="1798"/>
      <c r="J26" s="1798">
        <v>7.7989290596087706</v>
      </c>
      <c r="K26" s="1798"/>
      <c r="L26" s="1798"/>
      <c r="M26" s="1798"/>
      <c r="N26" s="1798"/>
      <c r="O26" s="1798"/>
      <c r="P26" s="1798">
        <v>44.712389017159445</v>
      </c>
      <c r="Q26" s="1798"/>
      <c r="R26" s="1798"/>
      <c r="S26" s="1798"/>
      <c r="T26" s="1798"/>
      <c r="U26" s="1798">
        <v>0.59200000816620146</v>
      </c>
      <c r="V26" s="1798"/>
      <c r="W26" s="1798">
        <v>19.600112820803069</v>
      </c>
      <c r="X26" s="1798"/>
      <c r="Y26" s="1798"/>
      <c r="Z26" s="1798"/>
      <c r="AA26" s="1798"/>
      <c r="AB26" s="1798"/>
      <c r="AC26" s="1798">
        <v>5.0836637520245205</v>
      </c>
      <c r="AD26" s="1798"/>
      <c r="AE26" s="1798"/>
      <c r="AF26" s="1798"/>
      <c r="AG26" s="1798"/>
      <c r="AH26" s="1798"/>
      <c r="AI26" s="1798">
        <v>24.683776572827593</v>
      </c>
      <c r="AJ26" s="1798"/>
      <c r="AK26" s="1798"/>
      <c r="AL26" s="1798"/>
      <c r="AM26" s="1798"/>
      <c r="AN26" s="1798">
        <v>0.24767662874519919</v>
      </c>
      <c r="AO26" s="1096"/>
    </row>
    <row r="27" spans="2:41" ht="11.25" customHeight="1">
      <c r="B27" s="1483">
        <v>10</v>
      </c>
      <c r="C27" s="1697" t="s">
        <v>911</v>
      </c>
      <c r="D27" s="1801">
        <v>94.525208479749381</v>
      </c>
      <c r="E27" s="1801">
        <v>13.235513448478779</v>
      </c>
      <c r="F27" s="1801"/>
      <c r="G27" s="1801"/>
      <c r="H27" s="1801"/>
      <c r="I27" s="1801"/>
      <c r="J27" s="1802"/>
      <c r="K27" s="1802"/>
      <c r="L27" s="1802"/>
      <c r="M27" s="1802"/>
      <c r="N27" s="1802"/>
      <c r="O27" s="1802"/>
      <c r="P27" s="1801">
        <v>94.525208479749381</v>
      </c>
      <c r="Q27" s="1801">
        <v>13.235513448478779</v>
      </c>
      <c r="R27" s="1801"/>
      <c r="S27" s="1801"/>
      <c r="T27" s="1801"/>
      <c r="U27" s="1801">
        <v>41.475377780212916</v>
      </c>
      <c r="V27" s="1801"/>
      <c r="W27" s="1801">
        <v>97.065195317002335</v>
      </c>
      <c r="X27" s="1801">
        <v>11.859189452742433</v>
      </c>
      <c r="Y27" s="1801"/>
      <c r="Z27" s="1801"/>
      <c r="AA27" s="1801"/>
      <c r="AB27" s="1801"/>
      <c r="AC27" s="1802"/>
      <c r="AD27" s="1802"/>
      <c r="AE27" s="1802"/>
      <c r="AF27" s="1802"/>
      <c r="AG27" s="1802"/>
      <c r="AH27" s="1802"/>
      <c r="AI27" s="1801">
        <v>97.065195317002335</v>
      </c>
      <c r="AJ27" s="1801">
        <v>11.859189452742433</v>
      </c>
      <c r="AK27" s="1801"/>
      <c r="AL27" s="1801"/>
      <c r="AM27" s="1801"/>
      <c r="AN27" s="1798">
        <v>10.883226569707245</v>
      </c>
      <c r="AO27" s="1096"/>
    </row>
    <row r="28" spans="2:41" ht="11.25" customHeight="1">
      <c r="B28" s="1483">
        <v>11</v>
      </c>
      <c r="C28" s="1699" t="s">
        <v>2192</v>
      </c>
      <c r="D28" s="1798">
        <v>100</v>
      </c>
      <c r="E28" s="1798">
        <v>14.880672866861627</v>
      </c>
      <c r="F28" s="1798"/>
      <c r="G28" s="1798"/>
      <c r="H28" s="1798"/>
      <c r="I28" s="1798"/>
      <c r="J28" s="1802"/>
      <c r="K28" s="1802"/>
      <c r="L28" s="1802"/>
      <c r="M28" s="1802"/>
      <c r="N28" s="1802"/>
      <c r="O28" s="1802"/>
      <c r="P28" s="1798">
        <v>100</v>
      </c>
      <c r="Q28" s="1798">
        <v>14.880672866861627</v>
      </c>
      <c r="R28" s="1798"/>
      <c r="S28" s="1798"/>
      <c r="T28" s="1798"/>
      <c r="U28" s="1798">
        <v>36.889993167796881</v>
      </c>
      <c r="V28" s="1798"/>
      <c r="W28" s="1798">
        <v>100</v>
      </c>
      <c r="X28" s="1798">
        <v>12.67760594664191</v>
      </c>
      <c r="Y28" s="1798"/>
      <c r="Z28" s="1798"/>
      <c r="AA28" s="1798"/>
      <c r="AB28" s="1798"/>
      <c r="AC28" s="1802"/>
      <c r="AD28" s="1802"/>
      <c r="AE28" s="1802"/>
      <c r="AF28" s="1802"/>
      <c r="AG28" s="1802"/>
      <c r="AH28" s="1802"/>
      <c r="AI28" s="1798">
        <v>100</v>
      </c>
      <c r="AJ28" s="1798">
        <v>12.67760594664191</v>
      </c>
      <c r="AK28" s="1798"/>
      <c r="AL28" s="1798"/>
      <c r="AM28" s="1798"/>
      <c r="AN28" s="1798">
        <v>10.180648167366799</v>
      </c>
      <c r="AO28" s="1096"/>
    </row>
    <row r="29" spans="2:41" ht="11.25" customHeight="1">
      <c r="B29" s="1483">
        <v>12</v>
      </c>
      <c r="C29" s="1699" t="s">
        <v>2193</v>
      </c>
      <c r="D29" s="1798"/>
      <c r="E29" s="1798"/>
      <c r="F29" s="1798"/>
      <c r="G29" s="1798"/>
      <c r="H29" s="1798"/>
      <c r="I29" s="1798"/>
      <c r="J29" s="1802"/>
      <c r="K29" s="1802"/>
      <c r="L29" s="1802"/>
      <c r="M29" s="1802"/>
      <c r="N29" s="1802"/>
      <c r="O29" s="1802"/>
      <c r="P29" s="1798"/>
      <c r="Q29" s="1798"/>
      <c r="R29" s="1798"/>
      <c r="S29" s="1798"/>
      <c r="T29" s="1798"/>
      <c r="U29" s="1798"/>
      <c r="V29" s="1798"/>
      <c r="W29" s="1798"/>
      <c r="X29" s="1798"/>
      <c r="Y29" s="1798"/>
      <c r="Z29" s="1798"/>
      <c r="AA29" s="1798"/>
      <c r="AB29" s="1798"/>
      <c r="AC29" s="1802"/>
      <c r="AD29" s="1802"/>
      <c r="AE29" s="1802"/>
      <c r="AF29" s="1802"/>
      <c r="AG29" s="1802"/>
      <c r="AH29" s="1802"/>
      <c r="AI29" s="1798"/>
      <c r="AJ29" s="1798"/>
      <c r="AK29" s="1798"/>
      <c r="AL29" s="1798"/>
      <c r="AM29" s="1798"/>
      <c r="AN29" s="1798"/>
      <c r="AO29" s="1096"/>
    </row>
    <row r="30" spans="2:41" ht="11.25" customHeight="1">
      <c r="B30" s="1483">
        <v>13</v>
      </c>
      <c r="C30" s="1699" t="s">
        <v>2194</v>
      </c>
      <c r="D30" s="1798">
        <v>40.822788091140737</v>
      </c>
      <c r="E30" s="1798"/>
      <c r="F30" s="1798"/>
      <c r="G30" s="1798"/>
      <c r="H30" s="1798"/>
      <c r="I30" s="1798"/>
      <c r="J30" s="1802"/>
      <c r="K30" s="1802"/>
      <c r="L30" s="1802"/>
      <c r="M30" s="1802"/>
      <c r="N30" s="1802"/>
      <c r="O30" s="1802"/>
      <c r="P30" s="1798">
        <v>40.822788091140737</v>
      </c>
      <c r="Q30" s="1798"/>
      <c r="R30" s="1798"/>
      <c r="S30" s="1798"/>
      <c r="T30" s="1798"/>
      <c r="U30" s="1798">
        <v>1.9319242843777444</v>
      </c>
      <c r="V30" s="1798"/>
      <c r="W30" s="1798">
        <v>54.538676115716413</v>
      </c>
      <c r="X30" s="1798"/>
      <c r="Y30" s="1798"/>
      <c r="Z30" s="1798"/>
      <c r="AA30" s="1798"/>
      <c r="AB30" s="1798"/>
      <c r="AC30" s="1802"/>
      <c r="AD30" s="1802"/>
      <c r="AE30" s="1802"/>
      <c r="AF30" s="1802"/>
      <c r="AG30" s="1802"/>
      <c r="AH30" s="1802"/>
      <c r="AI30" s="1798">
        <v>54.538676115716413</v>
      </c>
      <c r="AJ30" s="1798"/>
      <c r="AK30" s="1798"/>
      <c r="AL30" s="1798"/>
      <c r="AM30" s="1798"/>
      <c r="AN30" s="1798">
        <v>0.70257840234044766</v>
      </c>
      <c r="AO30" s="1096"/>
    </row>
    <row r="31" spans="2:41" ht="11.25" customHeight="1">
      <c r="B31" s="1483">
        <v>14</v>
      </c>
      <c r="C31" s="1698" t="s">
        <v>2246</v>
      </c>
      <c r="D31" s="1798"/>
      <c r="E31" s="1798"/>
      <c r="F31" s="1798"/>
      <c r="G31" s="1798"/>
      <c r="H31" s="1798"/>
      <c r="I31" s="1798"/>
      <c r="J31" s="1802"/>
      <c r="K31" s="1802"/>
      <c r="L31" s="1802"/>
      <c r="M31" s="1802"/>
      <c r="N31" s="1802"/>
      <c r="O31" s="1802"/>
      <c r="P31" s="1798"/>
      <c r="Q31" s="1798"/>
      <c r="R31" s="1798"/>
      <c r="S31" s="1798"/>
      <c r="T31" s="1798"/>
      <c r="U31" s="1798"/>
      <c r="V31" s="1798"/>
      <c r="W31" s="1798"/>
      <c r="X31" s="1798"/>
      <c r="Y31" s="1798"/>
      <c r="Z31" s="1798"/>
      <c r="AA31" s="1798"/>
      <c r="AB31" s="1798"/>
      <c r="AC31" s="1802"/>
      <c r="AD31" s="1802"/>
      <c r="AE31" s="1802"/>
      <c r="AF31" s="1802"/>
      <c r="AG31" s="1802"/>
      <c r="AH31" s="1802"/>
      <c r="AI31" s="1798"/>
      <c r="AJ31" s="1798"/>
      <c r="AK31" s="1798"/>
      <c r="AL31" s="1798"/>
      <c r="AM31" s="1798"/>
      <c r="AN31" s="1798"/>
      <c r="AO31" s="1096"/>
    </row>
    <row r="32" spans="2:41" ht="11.25" customHeight="1">
      <c r="B32" s="1483">
        <v>15</v>
      </c>
      <c r="C32" s="1700" t="s">
        <v>2196</v>
      </c>
      <c r="D32" s="1798"/>
      <c r="E32" s="1798"/>
      <c r="F32" s="1798"/>
      <c r="G32" s="1798"/>
      <c r="H32" s="1798"/>
      <c r="I32" s="1798"/>
      <c r="J32" s="1802"/>
      <c r="K32" s="1802"/>
      <c r="L32" s="1802"/>
      <c r="M32" s="1802"/>
      <c r="N32" s="1802"/>
      <c r="O32" s="1802"/>
      <c r="P32" s="1798"/>
      <c r="Q32" s="1798"/>
      <c r="R32" s="1798"/>
      <c r="S32" s="1798"/>
      <c r="T32" s="1798"/>
      <c r="U32" s="1798"/>
      <c r="V32" s="1798"/>
      <c r="W32" s="1798"/>
      <c r="X32" s="1798"/>
      <c r="Y32" s="1798"/>
      <c r="Z32" s="1798"/>
      <c r="AA32" s="1798"/>
      <c r="AB32" s="1798"/>
      <c r="AC32" s="1802"/>
      <c r="AD32" s="1802"/>
      <c r="AE32" s="1802"/>
      <c r="AF32" s="1802"/>
      <c r="AG32" s="1802"/>
      <c r="AH32" s="1802"/>
      <c r="AI32" s="1798"/>
      <c r="AJ32" s="1798"/>
      <c r="AK32" s="1798"/>
      <c r="AL32" s="1798"/>
      <c r="AM32" s="1798"/>
      <c r="AN32" s="1798"/>
      <c r="AO32" s="1096"/>
    </row>
    <row r="33" spans="2:41" ht="11.25" customHeight="1">
      <c r="B33" s="1483">
        <v>16</v>
      </c>
      <c r="C33" s="1700" t="s">
        <v>2197</v>
      </c>
      <c r="D33" s="1798"/>
      <c r="E33" s="1798"/>
      <c r="F33" s="1798"/>
      <c r="G33" s="1798"/>
      <c r="H33" s="1798"/>
      <c r="I33" s="1798"/>
      <c r="J33" s="1801"/>
      <c r="K33" s="1801"/>
      <c r="L33" s="1801"/>
      <c r="M33" s="1801"/>
      <c r="N33" s="1801"/>
      <c r="O33" s="1801"/>
      <c r="P33" s="1801"/>
      <c r="Q33" s="1801"/>
      <c r="R33" s="1801"/>
      <c r="S33" s="1801"/>
      <c r="T33" s="1801"/>
      <c r="U33" s="1801"/>
      <c r="V33" s="1801"/>
      <c r="W33" s="1801"/>
      <c r="X33" s="1801"/>
      <c r="Y33" s="1801"/>
      <c r="Z33" s="1801"/>
      <c r="AA33" s="1801"/>
      <c r="AB33" s="1801"/>
      <c r="AC33" s="1801"/>
      <c r="AD33" s="1801"/>
      <c r="AE33" s="1801"/>
      <c r="AF33" s="1801"/>
      <c r="AG33" s="1801"/>
      <c r="AH33" s="1801"/>
      <c r="AI33" s="1801"/>
      <c r="AJ33" s="1801"/>
      <c r="AK33" s="1801"/>
      <c r="AL33" s="1801"/>
      <c r="AM33" s="1801"/>
      <c r="AN33" s="1798"/>
      <c r="AO33" s="1096"/>
    </row>
    <row r="34" spans="2:41" ht="11.25" customHeight="1">
      <c r="B34" s="1307">
        <v>17</v>
      </c>
      <c r="C34" s="1529" t="s">
        <v>2198</v>
      </c>
      <c r="D34" s="1803"/>
      <c r="E34" s="1803"/>
      <c r="F34" s="1803"/>
      <c r="G34" s="1803"/>
      <c r="H34" s="1803"/>
      <c r="I34" s="1803"/>
      <c r="J34" s="1804"/>
      <c r="K34" s="1804"/>
      <c r="L34" s="1804"/>
      <c r="M34" s="1804"/>
      <c r="N34" s="1804"/>
      <c r="O34" s="1804"/>
      <c r="P34" s="1803"/>
      <c r="Q34" s="1803"/>
      <c r="R34" s="1803"/>
      <c r="S34" s="1803"/>
      <c r="T34" s="1803"/>
      <c r="U34" s="1803"/>
      <c r="V34" s="1803"/>
      <c r="W34" s="1803"/>
      <c r="X34" s="1803"/>
      <c r="Y34" s="1803"/>
      <c r="Z34" s="1803"/>
      <c r="AA34" s="1803"/>
      <c r="AB34" s="1803"/>
      <c r="AC34" s="1804"/>
      <c r="AD34" s="1804"/>
      <c r="AE34" s="1804"/>
      <c r="AF34" s="1804"/>
      <c r="AG34" s="1804"/>
      <c r="AH34" s="1804"/>
      <c r="AI34" s="1803"/>
      <c r="AJ34" s="1803"/>
      <c r="AK34" s="1803"/>
      <c r="AL34" s="1803"/>
      <c r="AM34" s="1803"/>
      <c r="AN34" s="1803"/>
      <c r="AO34" s="1096"/>
    </row>
    <row r="35" spans="2:41" ht="11.25" customHeight="1">
      <c r="B35" s="1461"/>
      <c r="C35" s="1096"/>
      <c r="D35" s="1096"/>
      <c r="E35" s="1096"/>
      <c r="F35" s="1096"/>
      <c r="G35" s="1096"/>
      <c r="H35" s="1096"/>
      <c r="I35" s="1096"/>
      <c r="J35" s="1096"/>
      <c r="K35" s="1096"/>
      <c r="L35" s="1096"/>
      <c r="M35" s="1096"/>
      <c r="N35" s="1096"/>
      <c r="O35" s="1096"/>
      <c r="P35" s="1096"/>
      <c r="Q35" s="1096"/>
      <c r="R35" s="1096"/>
      <c r="S35" s="1096"/>
      <c r="T35" s="1096"/>
      <c r="U35" s="1096"/>
      <c r="V35" s="1096"/>
      <c r="W35" s="1096"/>
      <c r="X35" s="1096"/>
      <c r="Y35" s="1096"/>
      <c r="Z35" s="1096"/>
      <c r="AA35" s="1096"/>
      <c r="AB35" s="1096"/>
      <c r="AC35" s="1096"/>
      <c r="AD35" s="1096"/>
      <c r="AE35" s="1096"/>
      <c r="AF35" s="1096"/>
      <c r="AG35" s="1096"/>
      <c r="AH35" s="1096"/>
      <c r="AI35" s="1096"/>
      <c r="AJ35" s="1096"/>
      <c r="AK35" s="1096"/>
      <c r="AL35" s="1096"/>
      <c r="AM35" s="1096"/>
      <c r="AN35" s="1096"/>
      <c r="AO35" s="1096"/>
    </row>
    <row r="36" spans="2:41" ht="11.25" customHeight="1">
      <c r="B36" s="1461"/>
      <c r="C36" s="1096"/>
      <c r="D36" s="1096"/>
      <c r="E36" s="1096"/>
      <c r="F36" s="1096"/>
      <c r="G36" s="1096"/>
      <c r="H36" s="1096"/>
      <c r="I36" s="1096"/>
      <c r="J36" s="1096"/>
      <c r="K36" s="1096"/>
      <c r="L36" s="1096"/>
      <c r="M36" s="1096"/>
      <c r="N36" s="1096"/>
      <c r="O36" s="1096"/>
      <c r="P36" s="1096"/>
      <c r="Q36" s="1096"/>
      <c r="R36" s="1096"/>
      <c r="S36" s="1096"/>
      <c r="T36" s="1096"/>
      <c r="U36" s="1096"/>
      <c r="V36" s="1096"/>
      <c r="W36" s="1096"/>
      <c r="X36" s="1096"/>
      <c r="Y36" s="1096"/>
      <c r="Z36" s="1096"/>
      <c r="AA36" s="1096"/>
      <c r="AB36" s="1096"/>
      <c r="AC36" s="1096"/>
      <c r="AD36" s="1096"/>
      <c r="AE36" s="1096"/>
      <c r="AF36" s="1096"/>
      <c r="AG36" s="1096"/>
      <c r="AH36" s="1096"/>
      <c r="AI36" s="1096"/>
      <c r="AJ36" s="1096"/>
      <c r="AK36" s="1096"/>
      <c r="AL36" s="1096"/>
      <c r="AM36" s="1096"/>
      <c r="AN36" s="1096"/>
      <c r="AO36" s="1096"/>
    </row>
    <row r="37" spans="2:41" ht="11.25" customHeight="1">
      <c r="B37" s="1461"/>
      <c r="C37" s="1096"/>
      <c r="D37" s="1096"/>
      <c r="E37" s="1096"/>
      <c r="F37" s="1096"/>
      <c r="G37" s="1096"/>
      <c r="H37" s="1096"/>
      <c r="I37" s="1096"/>
      <c r="J37" s="1096"/>
      <c r="K37" s="1096"/>
      <c r="L37" s="1096"/>
      <c r="M37" s="1096"/>
      <c r="N37" s="1096"/>
      <c r="O37" s="1096"/>
      <c r="P37" s="1096"/>
      <c r="Q37" s="1096"/>
      <c r="R37" s="1096"/>
      <c r="S37" s="1096"/>
      <c r="T37" s="1096"/>
      <c r="U37" s="1096"/>
      <c r="V37" s="1096"/>
      <c r="W37" s="1096"/>
      <c r="X37" s="1096"/>
      <c r="Y37" s="1096"/>
      <c r="Z37" s="1096"/>
      <c r="AA37" s="1096"/>
      <c r="AB37" s="1096"/>
      <c r="AC37" s="1096"/>
      <c r="AD37" s="1096"/>
      <c r="AE37" s="1096"/>
      <c r="AF37" s="1096"/>
      <c r="AG37" s="1096"/>
      <c r="AH37" s="1096"/>
      <c r="AI37" s="1096"/>
      <c r="AJ37" s="1096"/>
      <c r="AK37" s="1096"/>
      <c r="AL37" s="1096"/>
      <c r="AM37" s="1096"/>
      <c r="AN37" s="1096"/>
      <c r="AO37" s="1096"/>
    </row>
    <row r="38" spans="2:41" ht="11.25" customHeight="1">
      <c r="B38" s="1461"/>
      <c r="C38" s="1096"/>
      <c r="D38" s="1096"/>
      <c r="E38" s="1096"/>
      <c r="F38" s="1096"/>
      <c r="G38" s="1096"/>
      <c r="H38" s="1096"/>
      <c r="I38" s="1096"/>
      <c r="J38" s="1096"/>
      <c r="K38" s="1096"/>
      <c r="L38" s="1096"/>
      <c r="M38" s="1096"/>
      <c r="N38" s="1096"/>
      <c r="O38" s="1096"/>
      <c r="P38" s="1096"/>
      <c r="Q38" s="1096"/>
      <c r="R38" s="1096"/>
      <c r="S38" s="1096"/>
      <c r="T38" s="1096"/>
      <c r="U38" s="1096"/>
      <c r="V38" s="1096"/>
      <c r="W38" s="1096"/>
      <c r="X38" s="1096"/>
      <c r="Y38" s="1096"/>
      <c r="Z38" s="1096"/>
      <c r="AA38" s="1096"/>
      <c r="AB38" s="1096"/>
      <c r="AC38" s="1096"/>
      <c r="AD38" s="1096"/>
      <c r="AE38" s="1096"/>
      <c r="AF38" s="1096"/>
      <c r="AG38" s="1096"/>
      <c r="AH38" s="1096"/>
      <c r="AI38" s="1096"/>
      <c r="AJ38" s="1096"/>
      <c r="AK38" s="1096"/>
      <c r="AL38" s="1096"/>
      <c r="AM38" s="1096"/>
      <c r="AN38" s="1096"/>
      <c r="AO38" s="1096"/>
    </row>
    <row r="39" spans="2:41" ht="11.25" customHeight="1">
      <c r="B39" s="1461"/>
      <c r="C39" s="1096"/>
      <c r="D39" s="1096"/>
      <c r="E39" s="1096"/>
      <c r="F39" s="1096"/>
      <c r="G39" s="1096"/>
      <c r="H39" s="1096"/>
      <c r="I39" s="1096"/>
      <c r="J39" s="1096"/>
      <c r="K39" s="1096"/>
      <c r="L39" s="1096"/>
      <c r="M39" s="1096"/>
      <c r="N39" s="1096"/>
      <c r="O39" s="1096"/>
      <c r="P39" s="1096"/>
      <c r="Q39" s="1096"/>
      <c r="R39" s="1096"/>
      <c r="S39" s="1096"/>
      <c r="T39" s="1096"/>
      <c r="U39" s="1096"/>
      <c r="V39" s="1096"/>
      <c r="W39" s="1096"/>
      <c r="X39" s="1096"/>
      <c r="Y39" s="1096"/>
      <c r="Z39" s="1096"/>
      <c r="AA39" s="1096"/>
      <c r="AB39" s="1096"/>
      <c r="AC39" s="1096"/>
      <c r="AD39" s="1096"/>
      <c r="AE39" s="1096"/>
      <c r="AF39" s="1096"/>
      <c r="AG39" s="1096"/>
      <c r="AH39" s="1096"/>
      <c r="AI39" s="1096"/>
      <c r="AJ39" s="1096"/>
      <c r="AK39" s="1096"/>
      <c r="AL39" s="1096"/>
      <c r="AM39" s="1096"/>
      <c r="AN39" s="1096"/>
      <c r="AO39" s="1096"/>
    </row>
    <row r="40" spans="2:41" ht="11.25" customHeight="1">
      <c r="B40" s="1461"/>
      <c r="C40" s="1096"/>
      <c r="D40" s="1096"/>
      <c r="E40" s="1096"/>
      <c r="F40" s="1096"/>
      <c r="G40" s="1096"/>
      <c r="H40" s="1096"/>
      <c r="I40" s="1096"/>
      <c r="J40" s="1096"/>
      <c r="K40" s="1096"/>
      <c r="L40" s="1096"/>
      <c r="M40" s="1096"/>
      <c r="N40" s="1096"/>
      <c r="O40" s="1096"/>
      <c r="P40" s="1096"/>
      <c r="Q40" s="1096"/>
      <c r="R40" s="1096"/>
      <c r="S40" s="1096"/>
      <c r="T40" s="1096"/>
      <c r="U40" s="1096"/>
      <c r="V40" s="1096"/>
      <c r="W40" s="1096"/>
      <c r="X40" s="1096"/>
      <c r="Y40" s="1096"/>
      <c r="Z40" s="1096"/>
      <c r="AA40" s="1096"/>
      <c r="AB40" s="1096"/>
      <c r="AC40" s="1096"/>
      <c r="AD40" s="1096"/>
      <c r="AE40" s="1096"/>
      <c r="AF40" s="1096"/>
      <c r="AG40" s="1096"/>
      <c r="AH40" s="1096"/>
      <c r="AI40" s="1096"/>
      <c r="AJ40" s="1096"/>
      <c r="AK40" s="1096"/>
      <c r="AL40" s="1096"/>
      <c r="AM40" s="1096"/>
      <c r="AN40" s="1096"/>
      <c r="AO40" s="1096"/>
    </row>
    <row r="41" spans="2:41" ht="11.25" customHeight="1">
      <c r="B41" s="1461"/>
      <c r="C41" s="1096"/>
      <c r="D41" s="1096"/>
      <c r="E41" s="1096"/>
      <c r="F41" s="1096"/>
      <c r="G41" s="1096"/>
      <c r="H41" s="1096"/>
      <c r="I41" s="1096"/>
      <c r="J41" s="1096"/>
      <c r="K41" s="1096"/>
      <c r="L41" s="1096"/>
      <c r="M41" s="1096"/>
      <c r="N41" s="1096"/>
      <c r="O41" s="1096"/>
      <c r="P41" s="1096"/>
      <c r="Q41" s="1096"/>
      <c r="R41" s="1096"/>
      <c r="S41" s="1096"/>
      <c r="T41" s="1096"/>
      <c r="U41" s="1096"/>
      <c r="V41" s="1096"/>
      <c r="W41" s="1096"/>
      <c r="X41" s="1096"/>
      <c r="Y41" s="1096"/>
      <c r="Z41" s="1096"/>
      <c r="AA41" s="1096"/>
      <c r="AB41" s="1096"/>
      <c r="AC41" s="1096"/>
      <c r="AD41" s="1096"/>
      <c r="AE41" s="1096"/>
      <c r="AF41" s="1096"/>
      <c r="AG41" s="1096"/>
      <c r="AH41" s="1096"/>
      <c r="AI41" s="1096"/>
      <c r="AJ41" s="1096"/>
      <c r="AK41" s="1096"/>
      <c r="AL41" s="1096"/>
      <c r="AM41" s="1096"/>
      <c r="AN41" s="1096"/>
      <c r="AO41" s="1096"/>
    </row>
    <row r="42" spans="2:41" ht="11.25" customHeight="1"/>
    <row r="43" spans="2:41" ht="11.25" customHeight="1"/>
    <row r="44" spans="2:41" ht="11.25" customHeight="1"/>
    <row r="45" spans="2:41" ht="11.25" customHeight="1"/>
    <row r="46" spans="2:41" ht="11.25" customHeight="1"/>
    <row r="47" spans="2:41" ht="11.25" customHeight="1"/>
    <row r="48" spans="2:41" ht="11.25" customHeight="1"/>
    <row r="49" ht="11.25" customHeight="1"/>
    <row r="50" ht="11.25" customHeight="1"/>
    <row r="51" ht="11.25" customHeight="1"/>
  </sheetData>
  <mergeCells count="23">
    <mergeCell ref="AJ14:AM14"/>
    <mergeCell ref="D13:H13"/>
    <mergeCell ref="J13:N13"/>
    <mergeCell ref="P13:T13"/>
    <mergeCell ref="W13:AA13"/>
    <mergeCell ref="AC13:AG13"/>
    <mergeCell ref="AI13:AM13"/>
    <mergeCell ref="E14:H14"/>
    <mergeCell ref="K14:N14"/>
    <mergeCell ref="Q14:T14"/>
    <mergeCell ref="X14:AA14"/>
    <mergeCell ref="AD14:AG14"/>
    <mergeCell ref="B3:R3"/>
    <mergeCell ref="B10:C10"/>
    <mergeCell ref="D11:U11"/>
    <mergeCell ref="W11:AN11"/>
    <mergeCell ref="D12:H12"/>
    <mergeCell ref="J12:N12"/>
    <mergeCell ref="P12:T12"/>
    <mergeCell ref="W12:AA12"/>
    <mergeCell ref="AC12:AG12"/>
    <mergeCell ref="AI12:AN12"/>
    <mergeCell ref="B7:G7"/>
  </mergeCells>
  <hyperlinks>
    <hyperlink ref="B3" location="Contents!A1" display="Back to index page" xr:uid="{7E78D383-712E-41D1-93C8-DCA4B70AE82E}"/>
    <hyperlink ref="B3:R3" location="CONTENTS!A1" display="Back to contents page" xr:uid="{824F46BB-2EE0-4263-8BF1-3643E8D03524}"/>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26EB-84BF-4508-99E1-0C91115E7C12}">
  <sheetPr codeName="Ark8">
    <tabColor rgb="FF007272"/>
  </sheetPr>
  <dimension ref="A1:L66"/>
  <sheetViews>
    <sheetView showGridLines="0" showRowColHeaders="0" zoomScaleNormal="100" workbookViewId="0"/>
  </sheetViews>
  <sheetFormatPr baseColWidth="10" defaultColWidth="13" defaultRowHeight="11.25"/>
  <cols>
    <col min="1" max="1" width="2.7109375" style="19" customWidth="1"/>
    <col min="2" max="2" width="64.140625" style="19" customWidth="1"/>
    <col min="3" max="4" width="15.7109375" style="19" customWidth="1"/>
    <col min="5" max="5" width="15.7109375" style="20" customWidth="1"/>
    <col min="6" max="6" width="2" style="20" customWidth="1"/>
    <col min="7" max="9" width="15.7109375" style="20" customWidth="1"/>
    <col min="10" max="10" width="25.7109375" style="19" customWidth="1"/>
    <col min="11" max="11" width="11" style="19" customWidth="1"/>
    <col min="12" max="16384" width="13" style="19"/>
  </cols>
  <sheetData>
    <row r="1" spans="1:12" s="10" customFormat="1" ht="11.25" customHeight="1">
      <c r="A1" s="7"/>
      <c r="B1" s="7"/>
      <c r="C1" s="7"/>
      <c r="D1" s="7"/>
      <c r="E1" s="8"/>
      <c r="F1" s="8"/>
      <c r="G1" s="9"/>
      <c r="H1" s="9"/>
      <c r="I1" s="9"/>
    </row>
    <row r="2" spans="1:12" s="10" customFormat="1" ht="5.25" customHeight="1">
      <c r="A2" s="7"/>
      <c r="B2" s="7"/>
      <c r="C2" s="7"/>
      <c r="D2" s="7"/>
      <c r="E2" s="8"/>
      <c r="F2" s="8"/>
      <c r="G2" s="9"/>
      <c r="H2" s="9"/>
      <c r="I2" s="9"/>
    </row>
    <row r="3" spans="1:12" s="12" customFormat="1" ht="12.75" customHeight="1">
      <c r="A3" s="11"/>
      <c r="B3" s="1909" t="s">
        <v>306</v>
      </c>
      <c r="C3" s="1909"/>
      <c r="D3" s="1909"/>
      <c r="E3" s="1909"/>
      <c r="F3" s="1909"/>
      <c r="G3" s="1909"/>
      <c r="H3" s="1909"/>
      <c r="I3" s="1909"/>
    </row>
    <row r="4" spans="1:12" s="10" customFormat="1" ht="5.25" customHeight="1">
      <c r="A4" s="7"/>
      <c r="B4" s="7"/>
      <c r="C4" s="7"/>
      <c r="D4" s="7"/>
      <c r="E4" s="8"/>
      <c r="F4" s="8"/>
      <c r="G4" s="9"/>
      <c r="H4" s="9"/>
      <c r="I4" s="9"/>
      <c r="K4" s="7"/>
      <c r="L4" s="7"/>
    </row>
    <row r="5" spans="1:12" s="6" customFormat="1" ht="15.75" customHeight="1">
      <c r="A5" s="13"/>
      <c r="B5" s="1187" t="s">
        <v>497</v>
      </c>
    </row>
    <row r="6" spans="1:12">
      <c r="B6" s="274"/>
      <c r="C6" s="274"/>
      <c r="D6" s="274"/>
      <c r="E6" s="274"/>
      <c r="F6" s="274"/>
      <c r="G6" s="274"/>
      <c r="I6" s="274"/>
    </row>
    <row r="7" spans="1:12" s="12" customFormat="1" ht="11.25" customHeight="1">
      <c r="B7" s="1921" t="s">
        <v>498</v>
      </c>
      <c r="C7" s="1922"/>
      <c r="D7" s="1922"/>
      <c r="E7" s="1922"/>
      <c r="F7" s="1922"/>
      <c r="G7" s="1922"/>
      <c r="H7" s="1922"/>
      <c r="I7" s="1922"/>
    </row>
    <row r="8" spans="1:12">
      <c r="B8" s="1"/>
      <c r="C8" s="274"/>
      <c r="D8" s="274"/>
      <c r="E8" s="274"/>
      <c r="F8" s="274"/>
      <c r="G8" s="274"/>
      <c r="H8" s="274"/>
      <c r="I8" s="274"/>
    </row>
    <row r="9" spans="1:12" s="12" customFormat="1" ht="11.25" customHeight="1">
      <c r="A9" s="16"/>
      <c r="B9" s="16"/>
      <c r="C9" s="16"/>
      <c r="D9" s="16"/>
      <c r="E9" s="15"/>
      <c r="F9" s="15"/>
      <c r="G9" s="17"/>
      <c r="H9" s="17"/>
      <c r="I9" s="17"/>
    </row>
    <row r="10" spans="1:12" s="12" customFormat="1" ht="11.25" customHeight="1">
      <c r="A10" s="16"/>
      <c r="B10" s="292" t="s">
        <v>31</v>
      </c>
      <c r="C10" s="1220"/>
      <c r="D10" s="1221" t="s">
        <v>499</v>
      </c>
      <c r="E10" s="1222"/>
      <c r="F10" s="171"/>
      <c r="G10" s="1220"/>
      <c r="H10" s="1223" t="s">
        <v>500</v>
      </c>
      <c r="I10" s="1222"/>
    </row>
    <row r="11" spans="1:12" s="12" customFormat="1">
      <c r="B11" s="1224" t="s">
        <v>310</v>
      </c>
      <c r="C11" s="1212" t="s">
        <v>2678</v>
      </c>
      <c r="D11" s="1225" t="s">
        <v>26</v>
      </c>
      <c r="E11" s="1212" t="s">
        <v>576</v>
      </c>
      <c r="F11" s="1212"/>
      <c r="G11" s="1212" t="s">
        <v>2678</v>
      </c>
      <c r="H11" s="1225" t="s">
        <v>26</v>
      </c>
      <c r="I11" s="1212" t="s">
        <v>576</v>
      </c>
    </row>
    <row r="12" spans="1:12" s="12" customFormat="1">
      <c r="B12" s="293" t="s">
        <v>503</v>
      </c>
      <c r="C12" s="101">
        <v>236492.03128315101</v>
      </c>
      <c r="D12" s="101">
        <v>227433.45939251001</v>
      </c>
      <c r="E12" s="101">
        <v>222813.476772825</v>
      </c>
      <c r="F12" s="101"/>
      <c r="G12" s="101">
        <v>282604.85175755201</v>
      </c>
      <c r="H12" s="101">
        <v>269296.12181493698</v>
      </c>
      <c r="I12" s="101">
        <v>263790.42585667799</v>
      </c>
      <c r="J12" s="582"/>
    </row>
    <row r="13" spans="1:12" s="12" customFormat="1">
      <c r="B13" s="293" t="s">
        <v>504</v>
      </c>
      <c r="C13" s="101"/>
      <c r="D13" s="101"/>
      <c r="E13" s="101"/>
      <c r="F13" s="101"/>
      <c r="G13" s="101">
        <v>3317.7631554099917</v>
      </c>
      <c r="H13" s="101">
        <v>2834.8016355469822</v>
      </c>
      <c r="I13" s="101">
        <v>2429.1926057440041</v>
      </c>
      <c r="J13" s="588"/>
    </row>
    <row r="14" spans="1:12" s="12" customFormat="1">
      <c r="B14" s="293" t="s">
        <v>505</v>
      </c>
      <c r="C14" s="101">
        <v>-4460.4833614914405</v>
      </c>
      <c r="D14" s="101"/>
      <c r="E14" s="101">
        <v>-3685.1250910403501</v>
      </c>
      <c r="F14" s="101"/>
      <c r="G14" s="101">
        <v>-5937.8299563317005</v>
      </c>
      <c r="H14" s="101"/>
      <c r="I14" s="101">
        <v>-4554.0049856989062</v>
      </c>
      <c r="J14" s="588"/>
    </row>
    <row r="15" spans="1:12" s="12" customFormat="1">
      <c r="B15" s="294" t="s">
        <v>506</v>
      </c>
      <c r="C15" s="295">
        <v>-24849.032480500005</v>
      </c>
      <c r="D15" s="295">
        <v>-21802.975580500002</v>
      </c>
      <c r="E15" s="295">
        <v>-17574.355</v>
      </c>
      <c r="F15" s="295"/>
      <c r="G15" s="295">
        <v>-24849.032480500005</v>
      </c>
      <c r="H15" s="295">
        <v>-21802.975580500002</v>
      </c>
      <c r="I15" s="295">
        <v>-18274.355</v>
      </c>
      <c r="J15" s="582"/>
    </row>
    <row r="16" spans="1:12" s="12" customFormat="1" ht="11.25" customHeight="1">
      <c r="B16" s="294" t="s">
        <v>507</v>
      </c>
      <c r="C16" s="101">
        <v>-409.7862394999936</v>
      </c>
      <c r="D16" s="101">
        <v>-200.737049499996</v>
      </c>
      <c r="E16" s="101">
        <v>-277.90423999999837</v>
      </c>
      <c r="F16" s="101"/>
      <c r="G16" s="101">
        <v>-409.7862394999936</v>
      </c>
      <c r="H16" s="101">
        <v>-200.737049499996</v>
      </c>
      <c r="I16" s="101">
        <v>-270.8300460000001</v>
      </c>
    </row>
    <row r="17" spans="2:11" s="12" customFormat="1" ht="11.25" customHeight="1">
      <c r="B17" s="832" t="s">
        <v>508</v>
      </c>
      <c r="C17" s="653">
        <v>206772.72920165959</v>
      </c>
      <c r="D17" s="653">
        <v>205429.74676251001</v>
      </c>
      <c r="E17" s="653">
        <v>201276.09244178463</v>
      </c>
      <c r="F17" s="653"/>
      <c r="G17" s="653">
        <v>254725.96623663034</v>
      </c>
      <c r="H17" s="653">
        <v>250127.21082048395</v>
      </c>
      <c r="I17" s="653">
        <v>243120.42843072308</v>
      </c>
      <c r="J17" s="582"/>
    </row>
    <row r="18" spans="2:11" s="12" customFormat="1">
      <c r="B18" s="293" t="s">
        <v>509</v>
      </c>
      <c r="C18" s="101"/>
      <c r="D18" s="101"/>
      <c r="E18" s="101"/>
      <c r="F18" s="101"/>
      <c r="G18" s="101"/>
      <c r="H18" s="101"/>
      <c r="I18" s="101"/>
    </row>
    <row r="19" spans="2:11" s="12" customFormat="1">
      <c r="B19" s="296" t="s">
        <v>510</v>
      </c>
      <c r="C19" s="101">
        <v>-45.843985039362998</v>
      </c>
      <c r="D19" s="101">
        <v>-44.100387369941998</v>
      </c>
      <c r="E19" s="101"/>
      <c r="F19" s="101"/>
      <c r="G19" s="101">
        <v>-45.859585039362997</v>
      </c>
      <c r="H19" s="101">
        <v>-44.100387369941998</v>
      </c>
      <c r="I19" s="101"/>
    </row>
    <row r="20" spans="2:11" s="12" customFormat="1">
      <c r="B20" s="297" t="s">
        <v>511</v>
      </c>
      <c r="C20" s="101">
        <v>-6439.0390963402997</v>
      </c>
      <c r="D20" s="101">
        <v>-6435.0708452906001</v>
      </c>
      <c r="E20" s="101">
        <v>-2410.2207586846998</v>
      </c>
      <c r="F20" s="101"/>
      <c r="G20" s="101">
        <v>-9520.0151664976293</v>
      </c>
      <c r="H20" s="101">
        <v>-9516.4571046307592</v>
      </c>
      <c r="I20" s="101">
        <v>-9480.6868469028213</v>
      </c>
    </row>
    <row r="21" spans="2:11" s="12" customFormat="1">
      <c r="B21" s="297" t="s">
        <v>512</v>
      </c>
      <c r="C21" s="101">
        <v>-13.574</v>
      </c>
      <c r="D21" s="101">
        <v>-13.574</v>
      </c>
      <c r="E21" s="101">
        <v>-23.616</v>
      </c>
      <c r="F21" s="101"/>
      <c r="G21" s="101">
        <v>-306.16199999999998</v>
      </c>
      <c r="H21" s="101">
        <v>-306.16199999999998</v>
      </c>
      <c r="I21" s="101">
        <v>-407.79079999999999</v>
      </c>
    </row>
    <row r="22" spans="2:11" s="12" customFormat="1">
      <c r="B22" s="296" t="s">
        <v>513</v>
      </c>
      <c r="C22" s="101">
        <v>-1601.3900716640392</v>
      </c>
      <c r="D22" s="101">
        <v>-1428.9166675728172</v>
      </c>
      <c r="E22" s="101">
        <v>-1117.6440809999999</v>
      </c>
      <c r="F22" s="101"/>
      <c r="G22" s="101">
        <v>-2500.9460668038364</v>
      </c>
      <c r="H22" s="101">
        <v>-2354.51209919536</v>
      </c>
      <c r="I22" s="101">
        <v>-2500.3421177820292</v>
      </c>
    </row>
    <row r="23" spans="2:11" s="12" customFormat="1">
      <c r="B23" s="296" t="s">
        <v>514</v>
      </c>
      <c r="C23" s="101"/>
      <c r="D23" s="101"/>
      <c r="E23" s="101"/>
      <c r="F23" s="101"/>
      <c r="G23" s="101">
        <v>-24152.935639910931</v>
      </c>
      <c r="H23" s="101">
        <v>-24152.935639910931</v>
      </c>
      <c r="I23" s="101">
        <v>-19315.610205383749</v>
      </c>
    </row>
    <row r="24" spans="2:11" s="12" customFormat="1">
      <c r="B24" s="296" t="s">
        <v>515</v>
      </c>
      <c r="C24" s="101">
        <v>-3589.2740315661349</v>
      </c>
      <c r="D24" s="101">
        <v>-5165.294329166135</v>
      </c>
      <c r="E24" s="101">
        <v>-493.78436342175002</v>
      </c>
      <c r="F24" s="101"/>
      <c r="G24" s="101">
        <v>-3589.2740315661349</v>
      </c>
      <c r="H24" s="101">
        <v>-5165.294329166135</v>
      </c>
      <c r="I24" s="101">
        <v>-493.78436342175002</v>
      </c>
    </row>
    <row r="25" spans="2:11" s="12" customFormat="1">
      <c r="B25" s="297" t="s">
        <v>516</v>
      </c>
      <c r="C25" s="243"/>
      <c r="D25" s="101"/>
      <c r="E25" s="101"/>
      <c r="F25" s="101"/>
      <c r="G25" s="101">
        <v>-3681.3647361945114</v>
      </c>
      <c r="H25" s="101">
        <v>-4276.7393530643931</v>
      </c>
      <c r="I25" s="101">
        <v>-4640.5201717655</v>
      </c>
      <c r="K25" s="18"/>
    </row>
    <row r="26" spans="2:11" s="12" customFormat="1">
      <c r="B26" s="297" t="s">
        <v>517</v>
      </c>
      <c r="C26" s="101">
        <v>-1466.8532775257922</v>
      </c>
      <c r="D26" s="101">
        <v>-1552.7186791514218</v>
      </c>
      <c r="E26" s="101">
        <v>-1530.7208432171158</v>
      </c>
      <c r="F26" s="101"/>
      <c r="G26" s="101">
        <v>-2796.8469011792322</v>
      </c>
      <c r="H26" s="101">
        <v>-2875.7058324432637</v>
      </c>
      <c r="I26" s="101">
        <v>-2894.0112505878083</v>
      </c>
      <c r="J26" s="18"/>
    </row>
    <row r="27" spans="2:11" s="12" customFormat="1">
      <c r="B27" s="297" t="s">
        <v>518</v>
      </c>
      <c r="C27" s="101">
        <v>-905.73386007417616</v>
      </c>
      <c r="D27" s="101">
        <v>-932.77073845903851</v>
      </c>
      <c r="E27" s="101">
        <v>-1110.0745079821213</v>
      </c>
      <c r="F27" s="101"/>
      <c r="G27" s="101">
        <v>-940.19794197939643</v>
      </c>
      <c r="H27" s="101">
        <v>-939.16947471771641</v>
      </c>
      <c r="I27" s="101">
        <v>-1231.6231019516554</v>
      </c>
    </row>
    <row r="28" spans="2:11" s="2" customFormat="1">
      <c r="B28" s="297" t="s">
        <v>519</v>
      </c>
      <c r="C28" s="101">
        <v>-441.04006099999998</v>
      </c>
      <c r="D28" s="101">
        <v>-315.90648599999997</v>
      </c>
      <c r="E28" s="101">
        <v>-610.51297499999998</v>
      </c>
      <c r="F28" s="101"/>
      <c r="G28" s="101">
        <v>-517.0429462972179</v>
      </c>
      <c r="H28" s="101">
        <v>-361.84581549857415</v>
      </c>
      <c r="I28" s="101">
        <v>-656.87511818158771</v>
      </c>
    </row>
    <row r="29" spans="2:11" s="2" customFormat="1">
      <c r="B29" s="297" t="s">
        <v>520</v>
      </c>
      <c r="C29" s="101">
        <v>-25.792999999999999</v>
      </c>
      <c r="D29" s="101">
        <v>-32.540999999999997</v>
      </c>
      <c r="E29" s="101">
        <v>-65.662000000000006</v>
      </c>
      <c r="F29" s="101"/>
      <c r="G29" s="101">
        <v>-50.663199999999996</v>
      </c>
      <c r="H29" s="101">
        <v>-73.445800000000006</v>
      </c>
      <c r="I29" s="101">
        <v>-177.33179999999999</v>
      </c>
    </row>
    <row r="30" spans="2:11" s="2" customFormat="1">
      <c r="B30" s="297" t="s">
        <v>521</v>
      </c>
      <c r="C30" s="101">
        <v>-432.7342385657401</v>
      </c>
      <c r="D30" s="101">
        <v>-379.57289266850381</v>
      </c>
      <c r="E30" s="101">
        <v>-543.29231396900707</v>
      </c>
      <c r="F30" s="101"/>
      <c r="G30" s="101">
        <v>-148.71471930173263</v>
      </c>
      <c r="H30" s="101">
        <v>-134.02046819521399</v>
      </c>
      <c r="I30" s="101">
        <v>-230.78068777066022</v>
      </c>
    </row>
    <row r="31" spans="2:11" s="12" customFormat="1" ht="11.25" customHeight="1">
      <c r="B31" s="832" t="s">
        <v>522</v>
      </c>
      <c r="C31" s="653">
        <v>191811.45357988402</v>
      </c>
      <c r="D31" s="653">
        <v>189129.28073683157</v>
      </c>
      <c r="E31" s="653">
        <v>193370.56459850993</v>
      </c>
      <c r="F31" s="653"/>
      <c r="G31" s="653">
        <v>206475.94330186036</v>
      </c>
      <c r="H31" s="653">
        <v>199926.82251629166</v>
      </c>
      <c r="I31" s="653">
        <v>201091.07196697552</v>
      </c>
    </row>
    <row r="32" spans="2:11" s="12" customFormat="1">
      <c r="B32" s="294" t="s">
        <v>523</v>
      </c>
      <c r="C32" s="101">
        <v>24849.032480500005</v>
      </c>
      <c r="D32" s="101">
        <v>21802.975580500002</v>
      </c>
      <c r="E32" s="101">
        <v>17574.355</v>
      </c>
      <c r="F32" s="101"/>
      <c r="G32" s="101">
        <v>24849.032480500005</v>
      </c>
      <c r="H32" s="101">
        <v>21802.975580499999</v>
      </c>
      <c r="I32" s="101">
        <v>18274.355</v>
      </c>
    </row>
    <row r="33" spans="1:11" s="12" customFormat="1" ht="11.25" customHeight="1">
      <c r="B33" s="508" t="s">
        <v>524</v>
      </c>
      <c r="C33" s="101"/>
      <c r="D33" s="101"/>
      <c r="E33" s="101"/>
      <c r="F33" s="101"/>
      <c r="G33" s="101">
        <v>-1500</v>
      </c>
      <c r="H33" s="101">
        <v>-1500</v>
      </c>
      <c r="I33" s="101">
        <v>-1500</v>
      </c>
    </row>
    <row r="34" spans="1:11" s="12" customFormat="1" ht="11.25" customHeight="1">
      <c r="A34" s="131"/>
      <c r="B34" s="293" t="s">
        <v>525</v>
      </c>
      <c r="C34" s="101"/>
      <c r="D34" s="101"/>
      <c r="E34" s="101"/>
      <c r="F34" s="101"/>
      <c r="G34" s="101"/>
      <c r="H34" s="101"/>
      <c r="I34" s="101">
        <v>-101.83993337502949</v>
      </c>
    </row>
    <row r="35" spans="1:11" s="12" customFormat="1">
      <c r="B35" s="833" t="s">
        <v>523</v>
      </c>
      <c r="C35" s="653">
        <v>24849.032480500005</v>
      </c>
      <c r="D35" s="653">
        <v>21802.975580500002</v>
      </c>
      <c r="E35" s="653">
        <v>17574.355</v>
      </c>
      <c r="F35" s="653"/>
      <c r="G35" s="653">
        <v>23349.032480500005</v>
      </c>
      <c r="H35" s="653">
        <v>20302.975580500002</v>
      </c>
      <c r="I35" s="653">
        <v>16672.515066624968</v>
      </c>
    </row>
    <row r="36" spans="1:11" s="12" customFormat="1" ht="11.25" customHeight="1">
      <c r="B36" s="832" t="s">
        <v>526</v>
      </c>
      <c r="C36" s="653">
        <v>216660.48606038402</v>
      </c>
      <c r="D36" s="653">
        <v>210932.25631733157</v>
      </c>
      <c r="E36" s="653">
        <v>210944.91959850994</v>
      </c>
      <c r="F36" s="653"/>
      <c r="G36" s="653">
        <v>229824.97578236036</v>
      </c>
      <c r="H36" s="653">
        <v>220229.79809679167</v>
      </c>
      <c r="I36" s="653">
        <v>217763.58703360049</v>
      </c>
    </row>
    <row r="37" spans="1:11" s="12" customFormat="1">
      <c r="B37" s="293" t="s">
        <v>527</v>
      </c>
      <c r="C37" s="101">
        <v>33218.859559999997</v>
      </c>
      <c r="D37" s="101">
        <v>32772.003069999999</v>
      </c>
      <c r="E37" s="101">
        <v>24632.864369999999</v>
      </c>
      <c r="F37" s="101"/>
      <c r="G37" s="101">
        <v>33218.859559999997</v>
      </c>
      <c r="H37" s="101">
        <v>32772.003069999999</v>
      </c>
      <c r="I37" s="101">
        <v>25532.864369999999</v>
      </c>
      <c r="J37" s="235"/>
    </row>
    <row r="38" spans="1:11" s="12" customFormat="1" ht="11.25" customHeight="1">
      <c r="B38" s="508" t="s">
        <v>528</v>
      </c>
      <c r="C38" s="101"/>
      <c r="D38" s="101"/>
      <c r="E38" s="101"/>
      <c r="F38" s="101"/>
      <c r="G38" s="101">
        <v>-5588</v>
      </c>
      <c r="H38" s="101">
        <v>-5588</v>
      </c>
      <c r="I38" s="101">
        <v>-5588</v>
      </c>
    </row>
    <row r="39" spans="1:11" s="12" customFormat="1">
      <c r="B39" s="293" t="s">
        <v>529</v>
      </c>
      <c r="C39" s="101"/>
      <c r="D39" s="101"/>
      <c r="E39" s="101"/>
      <c r="F39" s="101"/>
      <c r="G39" s="101"/>
      <c r="H39" s="101"/>
      <c r="I39" s="101">
        <v>-102.01795689655656</v>
      </c>
    </row>
    <row r="40" spans="1:11" s="12" customFormat="1">
      <c r="B40" s="531" t="s">
        <v>530</v>
      </c>
      <c r="C40" s="390">
        <v>33218.859559999997</v>
      </c>
      <c r="D40" s="390">
        <v>32772.003069999999</v>
      </c>
      <c r="E40" s="390">
        <v>24632.864369999999</v>
      </c>
      <c r="F40" s="390"/>
      <c r="G40" s="653">
        <v>27630.859559999997</v>
      </c>
      <c r="H40" s="390">
        <v>27184.003069999999</v>
      </c>
      <c r="I40" s="390">
        <v>19842.846413103442</v>
      </c>
    </row>
    <row r="41" spans="1:11" s="12" customFormat="1">
      <c r="B41" s="833" t="s">
        <v>31</v>
      </c>
      <c r="C41" s="653">
        <v>249879.34562038403</v>
      </c>
      <c r="D41" s="653">
        <v>243704.25938733158</v>
      </c>
      <c r="E41" s="653">
        <v>235577.78396850993</v>
      </c>
      <c r="F41" s="653"/>
      <c r="G41" s="1136">
        <v>257455.83534236037</v>
      </c>
      <c r="H41" s="653">
        <v>247413.80116679167</v>
      </c>
      <c r="I41" s="653">
        <v>237606.43344670394</v>
      </c>
    </row>
    <row r="42" spans="1:11" s="12" customFormat="1">
      <c r="B42" s="293"/>
      <c r="D42" s="298"/>
      <c r="E42" s="298"/>
      <c r="F42" s="298"/>
      <c r="H42" s="298"/>
      <c r="I42" s="101"/>
    </row>
    <row r="43" spans="1:11" s="12" customFormat="1">
      <c r="B43" s="293" t="s">
        <v>531</v>
      </c>
      <c r="C43" s="299">
        <v>955036.37137399998</v>
      </c>
      <c r="D43" s="299">
        <v>966417.68919599999</v>
      </c>
      <c r="E43" s="299">
        <v>920104.58372300002</v>
      </c>
      <c r="F43" s="299"/>
      <c r="G43" s="299">
        <v>1089131</v>
      </c>
      <c r="H43" s="299">
        <v>1099949.19022158</v>
      </c>
      <c r="I43" s="300">
        <v>1080105.9635331801</v>
      </c>
    </row>
    <row r="44" spans="1:11" s="12" customFormat="1">
      <c r="B44" s="1226" t="s">
        <v>532</v>
      </c>
      <c r="C44" s="1227">
        <v>76402.909709920001</v>
      </c>
      <c r="D44" s="1227">
        <v>77313.415135679999</v>
      </c>
      <c r="E44" s="1227">
        <v>73608.36669784</v>
      </c>
      <c r="F44" s="1227"/>
      <c r="G44" s="1227">
        <v>87130.48</v>
      </c>
      <c r="H44" s="1227">
        <v>87995.935217726394</v>
      </c>
      <c r="I44" s="1228">
        <v>86408.477082654412</v>
      </c>
      <c r="K44" s="2"/>
    </row>
    <row r="45" spans="1:11" s="12" customFormat="1">
      <c r="B45" s="12" t="s">
        <v>533</v>
      </c>
      <c r="E45" s="17"/>
      <c r="F45" s="17"/>
      <c r="H45" s="1127"/>
      <c r="I45" s="17"/>
    </row>
    <row r="46" spans="1:11" s="12" customFormat="1" ht="11.25" customHeight="1">
      <c r="B46" s="286" t="s">
        <v>534</v>
      </c>
      <c r="C46" s="1887">
        <v>20.084204050148067</v>
      </c>
      <c r="D46" s="333">
        <v>19.570138548909995</v>
      </c>
      <c r="E46" s="333">
        <v>21.016150557154997</v>
      </c>
      <c r="F46" s="333"/>
      <c r="G46" s="1888">
        <v>18.957861203276774</v>
      </c>
      <c r="H46" s="1128">
        <v>18.176005245843882</v>
      </c>
      <c r="I46" s="602">
        <v>18.617717034834069</v>
      </c>
    </row>
    <row r="47" spans="1:11" s="12" customFormat="1" ht="11.25" customHeight="1">
      <c r="B47" s="286" t="s">
        <v>535</v>
      </c>
      <c r="C47" s="333">
        <v>22.686097886374426</v>
      </c>
      <c r="D47" s="333">
        <v>21.826199859070691</v>
      </c>
      <c r="E47" s="333">
        <v>22.926189406096416</v>
      </c>
      <c r="F47" s="333"/>
      <c r="G47" s="1558">
        <v>21.101683432237294</v>
      </c>
      <c r="H47" s="1128">
        <v>20.021815557901117</v>
      </c>
      <c r="I47" s="602">
        <v>20.161316980536323</v>
      </c>
    </row>
    <row r="48" spans="1:11" s="12" customFormat="1">
      <c r="B48" s="1229" t="s">
        <v>536</v>
      </c>
      <c r="C48" s="1230">
        <v>26.164380028886804</v>
      </c>
      <c r="D48" s="1230">
        <v>25.217280489772335</v>
      </c>
      <c r="E48" s="1230">
        <v>25.603370327240022</v>
      </c>
      <c r="F48" s="1230"/>
      <c r="G48" s="1559">
        <v>23.638647264870833</v>
      </c>
      <c r="H48" s="1231">
        <v>22.49320271938663</v>
      </c>
      <c r="I48" s="1232">
        <v>21.998437326413747</v>
      </c>
    </row>
    <row r="49" spans="1:11" s="12" customFormat="1" ht="6" customHeight="1">
      <c r="B49" s="86"/>
      <c r="C49" s="86"/>
      <c r="D49" s="86"/>
      <c r="E49" s="301" t="s">
        <v>32</v>
      </c>
      <c r="F49" s="301"/>
      <c r="G49" s="301"/>
      <c r="H49" s="301"/>
      <c r="I49" s="301" t="s">
        <v>32</v>
      </c>
    </row>
    <row r="50" spans="1:11" s="12" customFormat="1" ht="22.5" customHeight="1">
      <c r="B50" s="1920" t="s">
        <v>2684</v>
      </c>
      <c r="C50" s="1920"/>
      <c r="D50" s="1920"/>
      <c r="E50" s="1920"/>
      <c r="F50" s="1920"/>
      <c r="G50" s="1920"/>
      <c r="H50" s="1920"/>
      <c r="I50" s="1920"/>
      <c r="J50" s="303"/>
    </row>
    <row r="51" spans="1:11" s="12" customFormat="1">
      <c r="A51" s="24"/>
      <c r="B51" s="1920" t="s">
        <v>2682</v>
      </c>
      <c r="C51" s="1920"/>
      <c r="D51" s="1920"/>
      <c r="E51" s="1920"/>
      <c r="F51" s="1920"/>
      <c r="G51" s="1920"/>
      <c r="H51" s="1920"/>
      <c r="I51" s="1920"/>
      <c r="J51" s="303"/>
    </row>
    <row r="52" spans="1:11">
      <c r="A52" s="24"/>
      <c r="B52" s="1920" t="s">
        <v>2683</v>
      </c>
      <c r="C52" s="1920"/>
      <c r="D52" s="1920"/>
      <c r="E52" s="1920"/>
      <c r="F52" s="1920"/>
      <c r="G52" s="1920"/>
      <c r="H52" s="1920"/>
      <c r="I52" s="1920"/>
      <c r="J52" s="303"/>
    </row>
    <row r="53" spans="1:11">
      <c r="A53" s="24"/>
      <c r="B53" s="304"/>
      <c r="C53" s="129"/>
      <c r="D53" s="129"/>
      <c r="E53" s="17"/>
      <c r="F53" s="17"/>
      <c r="G53" s="17"/>
      <c r="H53" s="17"/>
      <c r="I53" s="17"/>
      <c r="J53" s="303"/>
    </row>
    <row r="54" spans="1:11">
      <c r="A54" s="24"/>
      <c r="B54" s="129"/>
      <c r="C54" s="129"/>
      <c r="D54" s="129"/>
      <c r="E54" s="17"/>
      <c r="F54" s="17"/>
      <c r="G54" s="17"/>
      <c r="H54" s="17"/>
      <c r="I54" s="17"/>
      <c r="J54" s="303"/>
    </row>
    <row r="55" spans="1:11">
      <c r="A55" s="24"/>
      <c r="B55" s="129"/>
      <c r="C55" s="129"/>
      <c r="D55" s="129"/>
      <c r="E55" s="17"/>
      <c r="F55" s="17"/>
      <c r="G55" s="17"/>
      <c r="H55" s="17"/>
      <c r="I55" s="17"/>
      <c r="J55" s="303"/>
    </row>
    <row r="56" spans="1:11">
      <c r="A56" s="24"/>
      <c r="B56" s="129"/>
      <c r="C56" s="129"/>
      <c r="D56" s="129"/>
      <c r="E56" s="17"/>
      <c r="F56" s="17"/>
      <c r="G56" s="17"/>
      <c r="H56" s="17"/>
      <c r="I56" s="17"/>
      <c r="J56" s="303"/>
    </row>
    <row r="57" spans="1:11" ht="6" customHeight="1">
      <c r="A57" s="24"/>
      <c r="B57" s="129"/>
      <c r="C57" s="129"/>
      <c r="D57" s="129"/>
      <c r="E57" s="23"/>
      <c r="F57" s="23"/>
      <c r="G57" s="23"/>
      <c r="H57" s="23"/>
      <c r="I57" s="23"/>
      <c r="J57" s="305"/>
      <c r="K57" s="302"/>
    </row>
    <row r="58" spans="1:11" ht="22.5" customHeight="1">
      <c r="B58" s="129"/>
      <c r="C58" s="129"/>
      <c r="D58" s="129"/>
      <c r="E58" s="23"/>
      <c r="F58" s="23"/>
      <c r="G58" s="23"/>
      <c r="H58" s="23"/>
      <c r="I58" s="23"/>
      <c r="J58" s="305"/>
      <c r="K58" s="303"/>
    </row>
    <row r="59" spans="1:11">
      <c r="K59" s="303"/>
    </row>
    <row r="60" spans="1:11">
      <c r="K60" s="303"/>
    </row>
    <row r="61" spans="1:11">
      <c r="K61" s="303"/>
    </row>
    <row r="62" spans="1:11">
      <c r="K62" s="303"/>
    </row>
    <row r="63" spans="1:11">
      <c r="K63" s="303"/>
    </row>
    <row r="64" spans="1:11">
      <c r="K64" s="303"/>
    </row>
    <row r="65" spans="11:11">
      <c r="K65" s="305"/>
    </row>
    <row r="66" spans="11:11">
      <c r="K66" s="305"/>
    </row>
  </sheetData>
  <dataConsolidate/>
  <mergeCells count="5">
    <mergeCell ref="B50:I50"/>
    <mergeCell ref="B51:I51"/>
    <mergeCell ref="B52:I52"/>
    <mergeCell ref="B3:I3"/>
    <mergeCell ref="B7:I7"/>
  </mergeCells>
  <hyperlinks>
    <hyperlink ref="B3" location="Contents!A1" display="Back to index page" xr:uid="{1BB1A528-8384-4E3F-8C63-D056DD78B10F}"/>
    <hyperlink ref="B3:I3" location="CONTENTS!A1" display="Back to contents page" xr:uid="{E221946D-BBC8-47C7-B5AE-34BAE287BE63}"/>
  </hyperlinks>
  <pageMargins left="0.23622047244094491" right="0.23622047244094491" top="0.74803149606299213" bottom="0.74803149606299213" header="0.31496062992125984" footer="0.31496062992125984"/>
  <pageSetup paperSize="9" scale="62"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A3782-AC52-47A2-AECD-A8C43FC3B62A}">
  <dimension ref="A1:AS303"/>
  <sheetViews>
    <sheetView showGridLines="0" showRowColHeaders="0" zoomScaleNormal="100" workbookViewId="0"/>
  </sheetViews>
  <sheetFormatPr baseColWidth="10" defaultColWidth="8.85546875" defaultRowHeight="15"/>
  <cols>
    <col min="1" max="1" width="2.7109375" style="1518" customWidth="1"/>
    <col min="2" max="2" width="3.7109375" style="1519" customWidth="1"/>
    <col min="3" max="3" width="60.5703125" style="1518" customWidth="1"/>
    <col min="4" max="9" width="13.140625" style="1518" customWidth="1"/>
    <col min="10" max="10" width="1.7109375" style="1518" customWidth="1"/>
    <col min="11" max="15" width="13.140625" style="1518" customWidth="1"/>
    <col min="16" max="16" width="1.7109375" style="1518" customWidth="1"/>
    <col min="17" max="22" width="13.140625" style="1518" customWidth="1"/>
    <col min="23" max="23" width="1.42578125" style="1518" customWidth="1"/>
    <col min="24" max="28" width="13.140625" style="1518" customWidth="1"/>
    <col min="29" max="29" width="2" style="1518" customWidth="1"/>
    <col min="30" max="34" width="13.140625" style="1518" customWidth="1"/>
    <col min="35" max="35" width="2" style="1518" customWidth="1"/>
    <col min="36" max="41" width="13.140625" style="1518" customWidth="1"/>
    <col min="42" max="16384" width="8.85546875" style="1518"/>
  </cols>
  <sheetData>
    <row r="1" spans="1:45" ht="11.25" customHeight="1"/>
    <row r="2" spans="1:45" ht="5.25" customHeight="1"/>
    <row r="3" spans="1:45" ht="11.25" customHeight="1">
      <c r="B3" s="1909" t="s">
        <v>306</v>
      </c>
      <c r="C3" s="1909"/>
      <c r="D3" s="1909"/>
      <c r="E3" s="1909"/>
      <c r="F3" s="1909"/>
      <c r="G3" s="1909"/>
      <c r="H3" s="1909"/>
      <c r="I3" s="1909"/>
      <c r="J3" s="1909"/>
      <c r="K3" s="1909"/>
      <c r="L3" s="1909"/>
      <c r="M3" s="1909"/>
      <c r="N3" s="1909"/>
      <c r="O3" s="1909"/>
      <c r="P3" s="1909"/>
      <c r="Q3" s="1909"/>
      <c r="R3" s="1909"/>
      <c r="S3" s="1909"/>
      <c r="T3" s="1909"/>
    </row>
    <row r="4" spans="1:45" ht="5.25" customHeight="1"/>
    <row r="5" spans="1:45" s="1453" customFormat="1" ht="15.75" customHeight="1">
      <c r="A5" s="7"/>
      <c r="B5" s="1187" t="s">
        <v>2247</v>
      </c>
      <c r="C5" s="1187"/>
    </row>
    <row r="6" spans="1:45" s="1453" customFormat="1" ht="11.25" customHeight="1">
      <c r="A6" s="7"/>
      <c r="B6" s="1187"/>
      <c r="C6" s="1187"/>
    </row>
    <row r="7" spans="1:45" s="1453" customFormat="1" ht="11.25" customHeight="1">
      <c r="A7" s="7"/>
      <c r="B7" s="12" t="s">
        <v>2674</v>
      </c>
      <c r="C7" s="1187"/>
    </row>
    <row r="8" spans="1:45" s="1453" customFormat="1" ht="15.75" customHeight="1">
      <c r="A8" s="7"/>
      <c r="C8" s="1187"/>
    </row>
    <row r="9" spans="1:45" ht="11.25" customHeight="1"/>
    <row r="10" spans="1:45" ht="15.75" customHeight="1">
      <c r="B10" s="1530" t="s">
        <v>2248</v>
      </c>
    </row>
    <row r="11" spans="1:45" ht="11.25" customHeight="1">
      <c r="B11" s="1530"/>
    </row>
    <row r="12" spans="1:45" ht="11.25" customHeight="1"/>
    <row r="13" spans="1:45" s="1519" customFormat="1" ht="11.25" customHeight="1">
      <c r="A13" s="85"/>
      <c r="B13" s="1450"/>
      <c r="C13" s="965"/>
      <c r="D13" s="1450" t="s">
        <v>317</v>
      </c>
      <c r="E13" s="1450" t="s">
        <v>319</v>
      </c>
      <c r="F13" s="1450" t="s">
        <v>321</v>
      </c>
      <c r="G13" s="1450" t="s">
        <v>323</v>
      </c>
      <c r="H13" s="1450" t="s">
        <v>328</v>
      </c>
      <c r="I13" s="1450" t="s">
        <v>335</v>
      </c>
      <c r="J13" s="1450"/>
      <c r="K13" s="1450" t="s">
        <v>337</v>
      </c>
      <c r="L13" s="1450" t="s">
        <v>342</v>
      </c>
      <c r="M13" s="1450" t="s">
        <v>348</v>
      </c>
      <c r="N13" s="1450" t="s">
        <v>371</v>
      </c>
      <c r="O13" s="1450" t="s">
        <v>395</v>
      </c>
      <c r="P13" s="1450"/>
      <c r="Q13" s="1450" t="s">
        <v>918</v>
      </c>
      <c r="R13" s="1450" t="s">
        <v>1024</v>
      </c>
      <c r="S13" s="1450" t="s">
        <v>1025</v>
      </c>
      <c r="T13" s="1450" t="s">
        <v>1026</v>
      </c>
      <c r="U13" s="1450" t="s">
        <v>1083</v>
      </c>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5"/>
    </row>
    <row r="14" spans="1:45" ht="11.25" customHeight="1">
      <c r="A14" s="1504"/>
      <c r="C14" s="1502"/>
      <c r="D14" s="2153" t="s">
        <v>2249</v>
      </c>
      <c r="E14" s="2153"/>
      <c r="F14" s="2153"/>
      <c r="G14" s="2153"/>
      <c r="H14" s="2153"/>
      <c r="I14" s="2153"/>
      <c r="J14" s="2153"/>
      <c r="K14" s="2153"/>
      <c r="L14" s="2153"/>
      <c r="M14" s="2153"/>
      <c r="N14" s="2153"/>
      <c r="O14" s="2153"/>
      <c r="P14" s="2153"/>
      <c r="Q14" s="2153"/>
      <c r="R14" s="2153"/>
      <c r="S14" s="2153"/>
      <c r="T14" s="2153"/>
      <c r="U14" s="2153"/>
      <c r="V14" s="85"/>
      <c r="W14" s="85"/>
      <c r="X14" s="1504"/>
      <c r="Y14" s="1504"/>
      <c r="Z14" s="1504"/>
      <c r="AA14" s="1504"/>
      <c r="AB14" s="1504"/>
      <c r="AC14" s="1504"/>
      <c r="AD14" s="1504"/>
      <c r="AE14" s="1504"/>
      <c r="AF14" s="1504"/>
      <c r="AG14" s="1504"/>
      <c r="AH14" s="1504"/>
      <c r="AI14" s="1504"/>
      <c r="AJ14" s="1504"/>
      <c r="AK14" s="1504"/>
      <c r="AL14" s="1504"/>
      <c r="AM14" s="1504"/>
      <c r="AN14" s="1504"/>
      <c r="AO14" s="1504"/>
      <c r="AP14" s="1504"/>
      <c r="AQ14" s="1504"/>
      <c r="AR14" s="1504"/>
      <c r="AS14" s="1504"/>
    </row>
    <row r="15" spans="1:45" ht="11.25" customHeight="1">
      <c r="A15" s="1504"/>
      <c r="B15" s="423"/>
      <c r="C15" s="423"/>
      <c r="E15" s="1965" t="s">
        <v>2172</v>
      </c>
      <c r="F15" s="1965"/>
      <c r="G15" s="1965"/>
      <c r="H15" s="1965"/>
      <c r="I15" s="1965"/>
      <c r="J15" s="547"/>
      <c r="K15" s="1965" t="s">
        <v>2173</v>
      </c>
      <c r="L15" s="1965"/>
      <c r="M15" s="1965"/>
      <c r="N15" s="1965"/>
      <c r="O15" s="1965"/>
      <c r="P15" s="547"/>
      <c r="Q15" s="1965" t="s">
        <v>2174</v>
      </c>
      <c r="R15" s="1965"/>
      <c r="S15" s="1965"/>
      <c r="T15" s="1965"/>
      <c r="U15" s="1965"/>
      <c r="V15" s="242"/>
      <c r="W15" s="242"/>
      <c r="X15" s="1504"/>
      <c r="Y15" s="1504"/>
      <c r="Z15" s="1504"/>
      <c r="AA15" s="1504"/>
      <c r="AB15" s="1504"/>
      <c r="AC15" s="1504"/>
      <c r="AD15" s="1504"/>
      <c r="AE15" s="1504"/>
      <c r="AF15" s="1504"/>
      <c r="AG15" s="1504"/>
      <c r="AH15" s="1504"/>
      <c r="AI15" s="1504"/>
      <c r="AJ15" s="1504"/>
      <c r="AK15" s="1504"/>
      <c r="AL15" s="1504"/>
      <c r="AM15" s="1504"/>
      <c r="AN15" s="1504"/>
      <c r="AO15" s="1504"/>
      <c r="AP15" s="1504"/>
      <c r="AQ15" s="1504"/>
      <c r="AR15" s="1504"/>
      <c r="AS15" s="1504"/>
    </row>
    <row r="16" spans="1:45" ht="11.25" customHeight="1">
      <c r="A16" s="1504"/>
      <c r="B16" s="423"/>
      <c r="C16" s="423"/>
      <c r="D16" s="423"/>
      <c r="E16" s="2023" t="s">
        <v>2175</v>
      </c>
      <c r="F16" s="2023"/>
      <c r="G16" s="2023"/>
      <c r="H16" s="2023"/>
      <c r="I16" s="2023"/>
      <c r="J16" s="85"/>
      <c r="K16" s="2023" t="s">
        <v>2175</v>
      </c>
      <c r="L16" s="2023"/>
      <c r="M16" s="2023"/>
      <c r="N16" s="2023"/>
      <c r="O16" s="2023"/>
      <c r="P16" s="85"/>
      <c r="Q16" s="2023" t="s">
        <v>2175</v>
      </c>
      <c r="R16" s="2023"/>
      <c r="S16" s="2023"/>
      <c r="T16" s="2023"/>
      <c r="U16" s="2023"/>
      <c r="V16" s="85"/>
      <c r="W16" s="85"/>
      <c r="X16" s="1504"/>
      <c r="Y16" s="1504"/>
      <c r="Z16" s="1504"/>
      <c r="AA16" s="1504"/>
      <c r="AB16" s="1504"/>
      <c r="AC16" s="1504"/>
      <c r="AD16" s="1504"/>
      <c r="AE16" s="1504"/>
      <c r="AF16" s="1504"/>
      <c r="AG16" s="1504"/>
      <c r="AH16" s="1504"/>
      <c r="AI16" s="1504"/>
      <c r="AJ16" s="1504"/>
      <c r="AK16" s="1504"/>
      <c r="AL16" s="1504"/>
      <c r="AM16" s="1504"/>
      <c r="AN16" s="1504"/>
      <c r="AO16" s="1504"/>
      <c r="AP16" s="1504"/>
      <c r="AQ16" s="1504"/>
      <c r="AR16" s="1504"/>
      <c r="AS16" s="1504"/>
    </row>
    <row r="17" spans="1:45" ht="11.25" customHeight="1">
      <c r="A17" s="1504"/>
      <c r="B17" s="423"/>
      <c r="C17" s="423"/>
      <c r="E17" s="85"/>
      <c r="F17" s="2023" t="s">
        <v>2176</v>
      </c>
      <c r="G17" s="2023"/>
      <c r="H17" s="2023"/>
      <c r="I17" s="2023"/>
      <c r="J17" s="85"/>
      <c r="K17" s="85"/>
      <c r="L17" s="2023" t="s">
        <v>2176</v>
      </c>
      <c r="M17" s="2023"/>
      <c r="N17" s="2023"/>
      <c r="O17" s="2023"/>
      <c r="P17" s="85"/>
      <c r="Q17" s="85"/>
      <c r="R17" s="2023" t="s">
        <v>2176</v>
      </c>
      <c r="S17" s="2023"/>
      <c r="T17" s="2023"/>
      <c r="U17" s="2023"/>
      <c r="V17" s="85"/>
      <c r="W17" s="85"/>
      <c r="X17" s="1504"/>
      <c r="Y17" s="1504"/>
      <c r="Z17" s="1504"/>
      <c r="AA17" s="1504"/>
      <c r="AB17" s="1504"/>
      <c r="AC17" s="1504"/>
      <c r="AD17" s="1504"/>
      <c r="AE17" s="1504"/>
      <c r="AF17" s="1504"/>
      <c r="AG17" s="1504"/>
      <c r="AH17" s="1504"/>
      <c r="AI17" s="1504"/>
      <c r="AJ17" s="1504"/>
      <c r="AK17" s="1504"/>
      <c r="AL17" s="1504"/>
      <c r="AM17" s="1504"/>
      <c r="AN17" s="1504"/>
      <c r="AO17" s="1504"/>
      <c r="AP17" s="1504"/>
      <c r="AQ17" s="1504"/>
      <c r="AR17" s="1504"/>
      <c r="AS17" s="1504"/>
    </row>
    <row r="18" spans="1:45" ht="11.25" customHeight="1">
      <c r="A18" s="1504"/>
      <c r="B18" s="423"/>
      <c r="C18" s="423"/>
      <c r="E18" s="85"/>
      <c r="F18" s="85"/>
      <c r="G18" s="492" t="s">
        <v>888</v>
      </c>
      <c r="M18" s="492" t="s">
        <v>888</v>
      </c>
      <c r="P18" s="492"/>
      <c r="Q18" s="492"/>
      <c r="R18" s="492"/>
      <c r="S18" s="492" t="s">
        <v>888</v>
      </c>
      <c r="T18" s="492" t="s">
        <v>888</v>
      </c>
      <c r="X18" s="1504"/>
      <c r="Y18" s="1504"/>
      <c r="Z18" s="1504"/>
      <c r="AA18" s="1504"/>
      <c r="AB18" s="1504"/>
      <c r="AC18" s="1504"/>
      <c r="AD18" s="1504"/>
      <c r="AE18" s="1504"/>
      <c r="AF18" s="1504"/>
      <c r="AG18" s="1504"/>
      <c r="AH18" s="1504"/>
      <c r="AI18" s="1504"/>
      <c r="AJ18" s="1504"/>
      <c r="AK18" s="1504"/>
      <c r="AL18" s="1504"/>
      <c r="AM18" s="1504"/>
      <c r="AN18" s="1504"/>
      <c r="AO18" s="1504"/>
      <c r="AP18" s="1504"/>
      <c r="AQ18" s="1504"/>
      <c r="AR18" s="1504"/>
      <c r="AS18" s="1504"/>
    </row>
    <row r="19" spans="1:45" ht="11.25" customHeight="1">
      <c r="A19" s="1504"/>
      <c r="B19" s="423"/>
      <c r="C19" s="423"/>
      <c r="D19" s="492" t="s">
        <v>2177</v>
      </c>
      <c r="E19" s="85"/>
      <c r="F19" s="85"/>
      <c r="G19" s="492" t="s">
        <v>2250</v>
      </c>
      <c r="H19" s="492" t="s">
        <v>888</v>
      </c>
      <c r="I19" s="492" t="s">
        <v>888</v>
      </c>
      <c r="J19" s="492"/>
      <c r="K19" s="492"/>
      <c r="L19" s="492"/>
      <c r="M19" s="492" t="s">
        <v>2250</v>
      </c>
      <c r="N19" s="492" t="s">
        <v>888</v>
      </c>
      <c r="O19" s="492" t="s">
        <v>888</v>
      </c>
      <c r="P19" s="492"/>
      <c r="Q19" s="492"/>
      <c r="R19" s="492"/>
      <c r="S19" s="492" t="s">
        <v>2250</v>
      </c>
      <c r="T19" s="492" t="s">
        <v>2236</v>
      </c>
      <c r="U19" s="492" t="s">
        <v>888</v>
      </c>
      <c r="V19" s="492"/>
      <c r="W19" s="492"/>
      <c r="X19" s="1504"/>
      <c r="Y19" s="1504"/>
      <c r="Z19" s="1504"/>
      <c r="AA19" s="1504"/>
      <c r="AB19" s="1504"/>
      <c r="AC19" s="1504"/>
      <c r="AD19" s="1504"/>
      <c r="AE19" s="1504"/>
      <c r="AF19" s="1504"/>
      <c r="AG19" s="1504"/>
      <c r="AH19" s="1504"/>
      <c r="AI19" s="1504"/>
      <c r="AJ19" s="1504"/>
      <c r="AK19" s="1504"/>
      <c r="AL19" s="1504"/>
      <c r="AM19" s="1504"/>
      <c r="AN19" s="1504"/>
      <c r="AO19" s="1504"/>
      <c r="AP19" s="1504"/>
      <c r="AQ19" s="1504"/>
      <c r="AR19" s="1504"/>
      <c r="AS19" s="1504"/>
    </row>
    <row r="20" spans="1:45" ht="11.25" customHeight="1">
      <c r="A20" s="1504"/>
      <c r="B20" s="1506"/>
      <c r="C20" s="1642" t="s">
        <v>310</v>
      </c>
      <c r="D20" s="492" t="s">
        <v>2251</v>
      </c>
      <c r="E20" s="1504"/>
      <c r="F20" s="1504"/>
      <c r="G20" s="1256" t="s">
        <v>2252</v>
      </c>
      <c r="H20" s="492" t="s">
        <v>2180</v>
      </c>
      <c r="I20" s="492" t="s">
        <v>2181</v>
      </c>
      <c r="J20" s="492"/>
      <c r="K20" s="492"/>
      <c r="L20" s="492"/>
      <c r="M20" s="1256" t="s">
        <v>2252</v>
      </c>
      <c r="N20" s="492" t="s">
        <v>2182</v>
      </c>
      <c r="O20" s="492" t="s">
        <v>2181</v>
      </c>
      <c r="P20" s="492"/>
      <c r="Q20" s="492"/>
      <c r="R20" s="492"/>
      <c r="S20" s="1256" t="s">
        <v>2252</v>
      </c>
      <c r="T20" s="492" t="s">
        <v>2182</v>
      </c>
      <c r="U20" s="492" t="s">
        <v>2181</v>
      </c>
      <c r="V20" s="492"/>
      <c r="W20" s="492"/>
      <c r="X20" s="1504"/>
      <c r="Y20" s="1504"/>
      <c r="Z20" s="1504"/>
      <c r="AA20" s="1504"/>
      <c r="AB20" s="1504"/>
      <c r="AC20" s="1504"/>
      <c r="AD20" s="1504"/>
      <c r="AE20" s="1504"/>
      <c r="AF20" s="1504"/>
      <c r="AG20" s="1504"/>
      <c r="AH20" s="1504"/>
      <c r="AI20" s="1504"/>
      <c r="AJ20" s="1504"/>
      <c r="AK20" s="1504"/>
      <c r="AL20" s="1504"/>
      <c r="AM20" s="1504"/>
      <c r="AN20" s="1504"/>
      <c r="AO20" s="1504"/>
      <c r="AP20" s="1504"/>
      <c r="AQ20" s="1504"/>
      <c r="AR20" s="1504"/>
      <c r="AS20" s="1504"/>
    </row>
    <row r="21" spans="1:45" s="328" customFormat="1" ht="15" customHeight="1">
      <c r="A21" s="279"/>
      <c r="B21" s="281">
        <v>1</v>
      </c>
      <c r="C21" s="1833" t="s">
        <v>2253</v>
      </c>
      <c r="D21" s="1531"/>
      <c r="E21" s="1449"/>
      <c r="F21" s="1449"/>
      <c r="G21" s="1449"/>
      <c r="H21" s="1449"/>
      <c r="I21" s="1449"/>
      <c r="J21" s="1449"/>
      <c r="K21" s="1449"/>
      <c r="L21" s="1449"/>
      <c r="M21" s="1449"/>
      <c r="N21" s="1449"/>
      <c r="O21" s="1449"/>
      <c r="P21" s="1449"/>
      <c r="Q21" s="1449"/>
      <c r="R21" s="1449"/>
      <c r="S21" s="1449"/>
      <c r="T21" s="1449"/>
      <c r="U21" s="1449"/>
      <c r="V21" s="279"/>
      <c r="W21" s="279"/>
      <c r="X21" s="279"/>
      <c r="Y21" s="279"/>
      <c r="Z21" s="279"/>
      <c r="AA21" s="279"/>
      <c r="AB21" s="279"/>
      <c r="AC21" s="279"/>
      <c r="AD21" s="279"/>
      <c r="AE21" s="279"/>
      <c r="AF21" s="279"/>
      <c r="AG21" s="279"/>
      <c r="AH21" s="279"/>
      <c r="AI21" s="279"/>
      <c r="AJ21" s="279"/>
      <c r="AK21" s="279"/>
      <c r="AL21" s="279"/>
      <c r="AM21" s="279"/>
      <c r="AN21" s="279"/>
      <c r="AO21" s="279"/>
      <c r="AP21" s="279"/>
      <c r="AQ21" s="279"/>
      <c r="AR21" s="279"/>
      <c r="AS21" s="279"/>
    </row>
    <row r="22" spans="1:45" s="328" customFormat="1" ht="22.5" customHeight="1">
      <c r="A22" s="279"/>
      <c r="B22" s="1679"/>
      <c r="C22" s="1680" t="s">
        <v>2254</v>
      </c>
      <c r="D22" s="1681"/>
      <c r="E22" s="1682"/>
      <c r="F22" s="1682"/>
      <c r="G22" s="1682"/>
      <c r="H22" s="1682"/>
      <c r="I22" s="1682"/>
      <c r="J22" s="1682"/>
      <c r="K22" s="1682"/>
      <c r="L22" s="1682"/>
      <c r="M22" s="1682"/>
      <c r="N22" s="1682"/>
      <c r="O22" s="1682"/>
      <c r="P22" s="1682"/>
      <c r="Q22" s="1682"/>
      <c r="R22" s="1682"/>
      <c r="S22" s="1682"/>
      <c r="T22" s="1682"/>
      <c r="U22" s="1682"/>
      <c r="V22" s="279"/>
      <c r="W22" s="279"/>
      <c r="X22" s="279"/>
      <c r="Y22" s="279"/>
      <c r="Z22" s="279"/>
      <c r="AA22" s="279"/>
      <c r="AB22" s="279"/>
      <c r="AC22" s="279"/>
      <c r="AD22" s="279"/>
      <c r="AE22" s="279"/>
      <c r="AF22" s="279"/>
      <c r="AG22" s="279"/>
      <c r="AH22" s="279"/>
      <c r="AI22" s="279"/>
      <c r="AJ22" s="279"/>
      <c r="AK22" s="279"/>
      <c r="AL22" s="279"/>
      <c r="AM22" s="279"/>
      <c r="AN22" s="279"/>
      <c r="AO22" s="279"/>
      <c r="AP22" s="279"/>
      <c r="AQ22" s="279"/>
      <c r="AR22" s="279"/>
      <c r="AS22" s="279"/>
    </row>
    <row r="23" spans="1:45" ht="11.25" customHeight="1">
      <c r="A23" s="1504"/>
      <c r="B23" s="281">
        <v>2</v>
      </c>
      <c r="C23" s="1683" t="s">
        <v>2201</v>
      </c>
      <c r="D23" s="1512"/>
      <c r="E23" s="1512"/>
      <c r="F23" s="1512"/>
      <c r="G23" s="1512"/>
      <c r="H23" s="1512"/>
      <c r="I23" s="1512"/>
      <c r="J23" s="1512"/>
      <c r="K23" s="1512"/>
      <c r="L23" s="1512"/>
      <c r="M23" s="1512"/>
      <c r="N23" s="1512"/>
      <c r="O23" s="1512"/>
      <c r="P23" s="1512"/>
      <c r="Q23" s="1512"/>
      <c r="R23" s="1512"/>
      <c r="S23" s="1512"/>
      <c r="T23" s="1512"/>
      <c r="U23" s="1512"/>
      <c r="V23" s="1532"/>
      <c r="W23" s="1532"/>
      <c r="X23" s="1504"/>
      <c r="Y23" s="1504"/>
      <c r="Z23" s="1504"/>
      <c r="AA23" s="1504"/>
      <c r="AB23" s="1504"/>
      <c r="AC23" s="1504"/>
      <c r="AD23" s="1504"/>
      <c r="AE23" s="1504"/>
      <c r="AF23" s="1504"/>
      <c r="AG23" s="1504"/>
      <c r="AH23" s="1504"/>
      <c r="AI23" s="1504"/>
      <c r="AJ23" s="1504"/>
      <c r="AK23" s="1504"/>
      <c r="AL23" s="1504"/>
      <c r="AM23" s="1504"/>
      <c r="AN23" s="1504"/>
      <c r="AO23" s="1504"/>
      <c r="AP23" s="1504"/>
      <c r="AQ23" s="1504"/>
      <c r="AR23" s="1504"/>
      <c r="AS23" s="1504"/>
    </row>
    <row r="24" spans="1:45" ht="11.25" customHeight="1">
      <c r="A24" s="1504"/>
      <c r="B24" s="281">
        <v>3</v>
      </c>
      <c r="C24" s="1533" t="s">
        <v>899</v>
      </c>
      <c r="D24" s="1512"/>
      <c r="E24" s="1512"/>
      <c r="F24" s="1512"/>
      <c r="G24" s="1512"/>
      <c r="H24" s="1512"/>
      <c r="I24" s="1512"/>
      <c r="J24" s="1512"/>
      <c r="K24" s="1512"/>
      <c r="L24" s="1512"/>
      <c r="M24" s="1512"/>
      <c r="N24" s="1512"/>
      <c r="O24" s="1512"/>
      <c r="P24" s="1512"/>
      <c r="Q24" s="1512"/>
      <c r="R24" s="1512"/>
      <c r="S24" s="1512"/>
      <c r="T24" s="1512"/>
      <c r="U24" s="1512"/>
      <c r="V24" s="1532"/>
      <c r="W24" s="1532"/>
      <c r="X24" s="1504"/>
      <c r="Y24" s="1504"/>
      <c r="Z24" s="1504"/>
      <c r="AA24" s="1504"/>
      <c r="AB24" s="1504"/>
      <c r="AC24" s="1504"/>
      <c r="AD24" s="1504"/>
      <c r="AE24" s="1504"/>
      <c r="AF24" s="1504"/>
      <c r="AG24" s="1504"/>
      <c r="AH24" s="1504"/>
      <c r="AI24" s="1504"/>
      <c r="AJ24" s="1504"/>
      <c r="AK24" s="1504"/>
      <c r="AL24" s="1504"/>
      <c r="AM24" s="1504"/>
      <c r="AN24" s="1504"/>
      <c r="AO24" s="1504"/>
      <c r="AP24" s="1504"/>
      <c r="AQ24" s="1504"/>
      <c r="AR24" s="1504"/>
      <c r="AS24" s="1504"/>
    </row>
    <row r="25" spans="1:45" ht="11.25" customHeight="1">
      <c r="A25" s="1504"/>
      <c r="B25" s="281">
        <v>4</v>
      </c>
      <c r="C25" s="1684" t="s">
        <v>2255</v>
      </c>
      <c r="D25" s="1685"/>
      <c r="E25" s="1685"/>
      <c r="F25" s="1685"/>
      <c r="G25" s="1685"/>
      <c r="H25" s="1685"/>
      <c r="I25" s="1685"/>
      <c r="J25" s="1685"/>
      <c r="K25" s="1686"/>
      <c r="L25" s="1686"/>
      <c r="M25" s="1686"/>
      <c r="N25" s="1686"/>
      <c r="O25" s="1686"/>
      <c r="P25" s="1686"/>
      <c r="Q25" s="1685"/>
      <c r="R25" s="1685"/>
      <c r="S25" s="1685"/>
      <c r="T25" s="1685"/>
      <c r="U25" s="1685"/>
      <c r="V25" s="1532"/>
      <c r="W25" s="1532"/>
      <c r="X25" s="1504"/>
      <c r="Y25" s="1504"/>
      <c r="Z25" s="1504"/>
      <c r="AA25" s="1504"/>
      <c r="AB25" s="1504"/>
      <c r="AC25" s="1504"/>
      <c r="AD25" s="1504"/>
      <c r="AE25" s="1504"/>
      <c r="AF25" s="1504"/>
      <c r="AG25" s="1504"/>
      <c r="AH25" s="1504"/>
      <c r="AI25" s="1504"/>
      <c r="AJ25" s="1504"/>
      <c r="AK25" s="1504"/>
      <c r="AL25" s="1504"/>
      <c r="AM25" s="1504"/>
      <c r="AN25" s="1504"/>
      <c r="AO25" s="1504"/>
      <c r="AP25" s="1504"/>
      <c r="AQ25" s="1504"/>
      <c r="AR25" s="1504"/>
      <c r="AS25" s="1504"/>
    </row>
    <row r="26" spans="1:45" ht="11.25" customHeight="1">
      <c r="A26" s="1504"/>
      <c r="B26" s="281">
        <v>5</v>
      </c>
      <c r="C26" s="1684" t="s">
        <v>2193</v>
      </c>
      <c r="D26" s="1685"/>
      <c r="E26" s="1685"/>
      <c r="F26" s="1685"/>
      <c r="G26" s="1685"/>
      <c r="H26" s="1685"/>
      <c r="I26" s="1685"/>
      <c r="J26" s="1685"/>
      <c r="K26" s="1686"/>
      <c r="L26" s="1686"/>
      <c r="M26" s="1686"/>
      <c r="N26" s="1686"/>
      <c r="O26" s="1686"/>
      <c r="P26" s="1686"/>
      <c r="Q26" s="1685"/>
      <c r="R26" s="1685"/>
      <c r="S26" s="1685"/>
      <c r="T26" s="1685"/>
      <c r="U26" s="1685"/>
      <c r="V26" s="1532"/>
      <c r="W26" s="1532"/>
      <c r="X26" s="1504"/>
      <c r="Y26" s="1504"/>
      <c r="Z26" s="1504"/>
      <c r="AA26" s="1504"/>
      <c r="AB26" s="1504"/>
      <c r="AC26" s="1504"/>
      <c r="AD26" s="1504"/>
      <c r="AE26" s="1504"/>
      <c r="AF26" s="1504"/>
      <c r="AG26" s="1504"/>
      <c r="AH26" s="1504"/>
      <c r="AI26" s="1504"/>
      <c r="AJ26" s="1504"/>
      <c r="AK26" s="1504"/>
      <c r="AL26" s="1504"/>
      <c r="AM26" s="1504"/>
      <c r="AN26" s="1504"/>
      <c r="AO26" s="1504"/>
      <c r="AP26" s="1504"/>
      <c r="AQ26" s="1504"/>
      <c r="AR26" s="1504"/>
      <c r="AS26" s="1504"/>
    </row>
    <row r="27" spans="1:45" ht="11.25" customHeight="1">
      <c r="A27" s="1504"/>
      <c r="B27" s="281">
        <v>6</v>
      </c>
      <c r="C27" s="1533" t="s">
        <v>944</v>
      </c>
      <c r="D27" s="1512"/>
      <c r="E27" s="1512"/>
      <c r="F27" s="1512"/>
      <c r="G27" s="1512"/>
      <c r="H27" s="1512"/>
      <c r="I27" s="1512"/>
      <c r="J27" s="1512"/>
      <c r="K27" s="1512"/>
      <c r="L27" s="1512"/>
      <c r="M27" s="1512"/>
      <c r="N27" s="1512"/>
      <c r="O27" s="1512"/>
      <c r="P27" s="1512"/>
      <c r="Q27" s="1512"/>
      <c r="R27" s="1512"/>
      <c r="S27" s="1512"/>
      <c r="T27" s="1512"/>
      <c r="U27" s="1512"/>
      <c r="V27" s="1532"/>
      <c r="W27" s="1532"/>
      <c r="X27" s="1504"/>
      <c r="Y27" s="1504"/>
      <c r="Z27" s="1504"/>
      <c r="AA27" s="1504"/>
      <c r="AB27" s="1504"/>
      <c r="AC27" s="1504"/>
      <c r="AD27" s="1504"/>
      <c r="AE27" s="1504"/>
      <c r="AF27" s="1504"/>
      <c r="AG27" s="1504"/>
      <c r="AH27" s="1504"/>
      <c r="AI27" s="1504"/>
      <c r="AJ27" s="1504"/>
      <c r="AK27" s="1504"/>
      <c r="AL27" s="1504"/>
      <c r="AM27" s="1504"/>
      <c r="AN27" s="1504"/>
      <c r="AO27" s="1504"/>
      <c r="AP27" s="1504"/>
      <c r="AQ27" s="1504"/>
      <c r="AR27" s="1504"/>
      <c r="AS27" s="1504"/>
    </row>
    <row r="28" spans="1:45" ht="11.25" customHeight="1">
      <c r="A28" s="1504"/>
      <c r="B28" s="281">
        <v>7</v>
      </c>
      <c r="C28" s="1533" t="s">
        <v>1786</v>
      </c>
      <c r="D28" s="1512"/>
      <c r="E28" s="1512"/>
      <c r="F28" s="1512"/>
      <c r="G28" s="1512"/>
      <c r="H28" s="1512"/>
      <c r="I28" s="1512"/>
      <c r="J28" s="1512"/>
      <c r="K28" s="1512"/>
      <c r="L28" s="1512"/>
      <c r="M28" s="1512"/>
      <c r="N28" s="1512"/>
      <c r="O28" s="1512"/>
      <c r="P28" s="1512"/>
      <c r="Q28" s="1512"/>
      <c r="R28" s="1512"/>
      <c r="S28" s="1512"/>
      <c r="T28" s="1512"/>
      <c r="U28" s="1512"/>
      <c r="V28" s="1532"/>
      <c r="W28" s="1532"/>
      <c r="X28" s="1504"/>
      <c r="Y28" s="1504"/>
      <c r="Z28" s="1504"/>
      <c r="AA28" s="1504"/>
      <c r="AB28" s="1504"/>
      <c r="AC28" s="1504"/>
      <c r="AD28" s="1504"/>
      <c r="AE28" s="1504"/>
      <c r="AF28" s="1504"/>
      <c r="AG28" s="1504"/>
      <c r="AH28" s="1504"/>
      <c r="AI28" s="1504"/>
      <c r="AJ28" s="1504"/>
      <c r="AK28" s="1504"/>
      <c r="AL28" s="1504"/>
      <c r="AM28" s="1504"/>
      <c r="AN28" s="1504"/>
      <c r="AO28" s="1504"/>
      <c r="AP28" s="1504"/>
      <c r="AQ28" s="1504"/>
      <c r="AR28" s="1504"/>
      <c r="AS28" s="1504"/>
    </row>
    <row r="29" spans="1:45" ht="11.25" customHeight="1">
      <c r="A29" s="1504"/>
      <c r="B29" s="281">
        <v>8</v>
      </c>
      <c r="C29" s="1683" t="s">
        <v>2202</v>
      </c>
      <c r="D29" s="1512"/>
      <c r="E29" s="1512"/>
      <c r="F29" s="1512"/>
      <c r="G29" s="1512"/>
      <c r="H29" s="1512"/>
      <c r="I29" s="1512"/>
      <c r="J29" s="1512"/>
      <c r="K29" s="1512"/>
      <c r="L29" s="1512"/>
      <c r="M29" s="1512"/>
      <c r="N29" s="1512"/>
      <c r="O29" s="1512"/>
      <c r="P29" s="1512"/>
      <c r="Q29" s="1512"/>
      <c r="R29" s="1512"/>
      <c r="S29" s="1512"/>
      <c r="T29" s="1512"/>
      <c r="U29" s="1512"/>
      <c r="V29" s="1532"/>
      <c r="W29" s="1532"/>
      <c r="X29" s="1504"/>
      <c r="Y29" s="1504"/>
      <c r="Z29" s="1504"/>
      <c r="AA29" s="1504"/>
      <c r="AB29" s="1504"/>
      <c r="AC29" s="1504"/>
      <c r="AD29" s="1504"/>
      <c r="AE29" s="1504"/>
      <c r="AF29" s="1504"/>
      <c r="AG29" s="1504"/>
      <c r="AH29" s="1504"/>
      <c r="AI29" s="1504"/>
      <c r="AJ29" s="1504"/>
      <c r="AK29" s="1504"/>
      <c r="AL29" s="1504"/>
      <c r="AM29" s="1504"/>
      <c r="AN29" s="1504"/>
      <c r="AO29" s="1504"/>
      <c r="AP29" s="1504"/>
      <c r="AQ29" s="1504"/>
      <c r="AR29" s="1504"/>
      <c r="AS29" s="1504"/>
    </row>
    <row r="30" spans="1:45" ht="11.25" customHeight="1">
      <c r="A30" s="1504"/>
      <c r="B30" s="281">
        <v>9</v>
      </c>
      <c r="C30" s="1533" t="s">
        <v>899</v>
      </c>
      <c r="D30" s="1512"/>
      <c r="E30" s="1512"/>
      <c r="F30" s="1512"/>
      <c r="G30" s="1512"/>
      <c r="H30" s="1512"/>
      <c r="I30" s="1512"/>
      <c r="J30" s="1512"/>
      <c r="K30" s="1512"/>
      <c r="L30" s="1512"/>
      <c r="M30" s="1512"/>
      <c r="N30" s="1512"/>
      <c r="O30" s="1512"/>
      <c r="P30" s="1512"/>
      <c r="Q30" s="1512"/>
      <c r="R30" s="1512"/>
      <c r="S30" s="1512"/>
      <c r="T30" s="1512"/>
      <c r="U30" s="1512"/>
      <c r="V30" s="1532"/>
      <c r="W30" s="1532"/>
      <c r="X30" s="1504"/>
      <c r="Y30" s="1504"/>
      <c r="Z30" s="1504"/>
      <c r="AA30" s="1504"/>
      <c r="AB30" s="1504"/>
      <c r="AC30" s="1504"/>
      <c r="AD30" s="1504"/>
      <c r="AE30" s="1504"/>
      <c r="AF30" s="1504"/>
      <c r="AG30" s="1504"/>
      <c r="AH30" s="1504"/>
      <c r="AI30" s="1504"/>
      <c r="AJ30" s="1504"/>
      <c r="AK30" s="1504"/>
      <c r="AL30" s="1504"/>
      <c r="AM30" s="1504"/>
      <c r="AN30" s="1504"/>
      <c r="AO30" s="1504"/>
      <c r="AP30" s="1504"/>
      <c r="AQ30" s="1504"/>
      <c r="AR30" s="1504"/>
      <c r="AS30" s="1504"/>
    </row>
    <row r="31" spans="1:45" ht="11.25" customHeight="1">
      <c r="A31" s="1504"/>
      <c r="B31" s="281">
        <v>10</v>
      </c>
      <c r="C31" s="1533" t="s">
        <v>944</v>
      </c>
      <c r="D31" s="1512"/>
      <c r="E31" s="1512"/>
      <c r="F31" s="1512"/>
      <c r="G31" s="1512"/>
      <c r="H31" s="1512"/>
      <c r="I31" s="1512"/>
      <c r="J31" s="1512"/>
      <c r="K31" s="1512"/>
      <c r="L31" s="1512"/>
      <c r="M31" s="1512"/>
      <c r="N31" s="1512"/>
      <c r="O31" s="1512"/>
      <c r="P31" s="1512"/>
      <c r="Q31" s="1512"/>
      <c r="R31" s="1512"/>
      <c r="S31" s="1512"/>
      <c r="T31" s="1512"/>
      <c r="U31" s="1512"/>
      <c r="V31" s="1532"/>
      <c r="W31" s="1532"/>
      <c r="X31" s="1504"/>
      <c r="Y31" s="1504"/>
      <c r="Z31" s="1504"/>
      <c r="AA31" s="1504"/>
      <c r="AB31" s="1504"/>
      <c r="AC31" s="1504"/>
      <c r="AD31" s="1504"/>
      <c r="AE31" s="1504"/>
      <c r="AF31" s="1504"/>
      <c r="AG31" s="1504"/>
      <c r="AH31" s="1504"/>
      <c r="AI31" s="1504"/>
      <c r="AJ31" s="1504"/>
      <c r="AK31" s="1504"/>
      <c r="AL31" s="1504"/>
      <c r="AM31" s="1504"/>
      <c r="AN31" s="1504"/>
      <c r="AO31" s="1504"/>
      <c r="AP31" s="1504"/>
      <c r="AQ31" s="1504"/>
      <c r="AR31" s="1504"/>
      <c r="AS31" s="1504"/>
    </row>
    <row r="32" spans="1:45" ht="11.25" customHeight="1">
      <c r="A32" s="1504"/>
      <c r="B32" s="281">
        <v>11</v>
      </c>
      <c r="C32" s="1533" t="s">
        <v>1786</v>
      </c>
      <c r="D32" s="1512"/>
      <c r="E32" s="1512"/>
      <c r="F32" s="1512"/>
      <c r="G32" s="1512"/>
      <c r="H32" s="1512"/>
      <c r="I32" s="1512"/>
      <c r="J32" s="1512"/>
      <c r="K32" s="1512"/>
      <c r="L32" s="1512"/>
      <c r="M32" s="1512"/>
      <c r="N32" s="1512"/>
      <c r="O32" s="1512"/>
      <c r="P32" s="1512"/>
      <c r="Q32" s="1512"/>
      <c r="R32" s="1512"/>
      <c r="S32" s="1512"/>
      <c r="T32" s="1512"/>
      <c r="U32" s="1512"/>
      <c r="V32" s="1532"/>
      <c r="W32" s="1532"/>
      <c r="X32" s="1504"/>
      <c r="Y32" s="1504"/>
      <c r="Z32" s="1504"/>
      <c r="AA32" s="1504"/>
      <c r="AB32" s="1504"/>
      <c r="AC32" s="1504"/>
      <c r="AD32" s="1504"/>
      <c r="AE32" s="1504"/>
      <c r="AF32" s="1504"/>
      <c r="AG32" s="1504"/>
      <c r="AH32" s="1504"/>
      <c r="AI32" s="1504"/>
      <c r="AJ32" s="1504"/>
      <c r="AK32" s="1504"/>
      <c r="AL32" s="1504"/>
      <c r="AM32" s="1504"/>
      <c r="AN32" s="1504"/>
      <c r="AO32" s="1504"/>
      <c r="AP32" s="1504"/>
      <c r="AQ32" s="1504"/>
      <c r="AR32" s="1504"/>
      <c r="AS32" s="1504"/>
    </row>
    <row r="33" spans="1:45" ht="11.25" customHeight="1">
      <c r="A33" s="1504"/>
      <c r="B33" s="893">
        <v>12</v>
      </c>
      <c r="C33" s="1514" t="s">
        <v>2256</v>
      </c>
      <c r="D33" s="1513"/>
      <c r="E33" s="1534"/>
      <c r="F33" s="1534"/>
      <c r="G33" s="1534"/>
      <c r="H33" s="1534"/>
      <c r="I33" s="1534"/>
      <c r="J33" s="1534"/>
      <c r="K33" s="1534"/>
      <c r="L33" s="1534"/>
      <c r="M33" s="1534"/>
      <c r="N33" s="1534"/>
      <c r="O33" s="1534"/>
      <c r="P33" s="1534"/>
      <c r="Q33" s="1534"/>
      <c r="R33" s="1534"/>
      <c r="S33" s="1534"/>
      <c r="T33" s="1534"/>
      <c r="U33" s="1534"/>
      <c r="V33" s="1532"/>
      <c r="W33" s="1532"/>
      <c r="X33" s="1504"/>
      <c r="Y33" s="1504"/>
      <c r="Z33" s="1504"/>
      <c r="AA33" s="1504"/>
      <c r="AB33" s="1504"/>
      <c r="AC33" s="1504"/>
      <c r="AD33" s="1504"/>
      <c r="AE33" s="1504"/>
      <c r="AF33" s="1504"/>
      <c r="AG33" s="1504"/>
      <c r="AH33" s="1504"/>
      <c r="AI33" s="1504"/>
      <c r="AJ33" s="1504"/>
      <c r="AK33" s="1504"/>
      <c r="AL33" s="1504"/>
      <c r="AM33" s="1504"/>
      <c r="AN33" s="1504"/>
      <c r="AO33" s="1504"/>
      <c r="AP33" s="1504"/>
      <c r="AQ33" s="1504"/>
      <c r="AR33" s="1504"/>
      <c r="AS33" s="1504"/>
    </row>
    <row r="34" spans="1:45" s="328" customFormat="1" ht="15" customHeight="1">
      <c r="A34" s="279"/>
      <c r="B34" s="1507"/>
      <c r="C34" s="1827" t="s">
        <v>2257</v>
      </c>
      <c r="D34" s="1509"/>
      <c r="E34" s="1510"/>
      <c r="F34" s="1510"/>
      <c r="G34" s="1510"/>
      <c r="H34" s="1510"/>
      <c r="I34" s="1510"/>
      <c r="J34" s="1510"/>
      <c r="K34" s="1510"/>
      <c r="L34" s="1510"/>
      <c r="M34" s="1510"/>
      <c r="N34" s="1510"/>
      <c r="O34" s="1510"/>
      <c r="P34" s="1510"/>
      <c r="Q34" s="1510"/>
      <c r="R34" s="1510"/>
      <c r="S34" s="1510"/>
      <c r="T34" s="1510"/>
      <c r="U34" s="1510"/>
      <c r="V34" s="279"/>
      <c r="W34" s="279"/>
      <c r="X34" s="279"/>
      <c r="Y34" s="279"/>
      <c r="Z34" s="279"/>
      <c r="AA34" s="279"/>
      <c r="AB34" s="279"/>
      <c r="AC34" s="279"/>
      <c r="AD34" s="279"/>
      <c r="AE34" s="279"/>
      <c r="AF34" s="279"/>
      <c r="AG34" s="279"/>
      <c r="AH34" s="279"/>
      <c r="AI34" s="279"/>
      <c r="AJ34" s="279"/>
      <c r="AK34" s="279"/>
      <c r="AL34" s="279"/>
      <c r="AM34" s="279"/>
      <c r="AN34" s="279"/>
      <c r="AO34" s="279"/>
      <c r="AP34" s="279"/>
      <c r="AQ34" s="279"/>
      <c r="AR34" s="279"/>
      <c r="AS34" s="279"/>
    </row>
    <row r="35" spans="1:45" s="1520" customFormat="1" ht="11.25" customHeight="1">
      <c r="A35" s="1096"/>
      <c r="B35" s="1483">
        <v>13</v>
      </c>
      <c r="C35" s="1687" t="s">
        <v>2203</v>
      </c>
      <c r="D35" s="1687"/>
      <c r="E35" s="1688"/>
      <c r="F35" s="1688"/>
      <c r="G35" s="1688"/>
      <c r="H35" s="1688"/>
      <c r="I35" s="1688"/>
      <c r="J35" s="1688"/>
      <c r="K35" s="1688"/>
      <c r="L35" s="1688"/>
      <c r="M35" s="1688"/>
      <c r="N35" s="1688"/>
      <c r="O35" s="1688"/>
      <c r="P35" s="1688"/>
      <c r="Q35" s="1688"/>
      <c r="R35" s="1688"/>
      <c r="S35" s="1688"/>
      <c r="T35" s="1688"/>
      <c r="U35" s="1688"/>
      <c r="V35" s="154"/>
      <c r="W35" s="154"/>
      <c r="X35" s="1096"/>
      <c r="Y35" s="1096"/>
      <c r="Z35" s="1096"/>
      <c r="AA35" s="1096"/>
      <c r="AB35" s="1096"/>
      <c r="AC35" s="1096"/>
      <c r="AD35" s="1096"/>
      <c r="AE35" s="1096"/>
      <c r="AF35" s="1096"/>
      <c r="AG35" s="1096"/>
      <c r="AH35" s="1096"/>
      <c r="AI35" s="1096"/>
      <c r="AJ35" s="1096"/>
      <c r="AK35" s="1096"/>
      <c r="AL35" s="1096"/>
      <c r="AM35" s="1096"/>
      <c r="AN35" s="1096"/>
      <c r="AO35" s="1096"/>
      <c r="AP35" s="1096"/>
      <c r="AQ35" s="1096"/>
      <c r="AR35" s="1096"/>
      <c r="AS35" s="1096"/>
    </row>
    <row r="36" spans="1:45" s="1520" customFormat="1" ht="11.25" customHeight="1">
      <c r="A36" s="1096"/>
      <c r="B36" s="1483">
        <v>14</v>
      </c>
      <c r="C36" s="1689" t="s">
        <v>2204</v>
      </c>
      <c r="D36" s="1689"/>
      <c r="E36" s="1690"/>
      <c r="F36" s="1690"/>
      <c r="G36" s="1690"/>
      <c r="H36" s="1690"/>
      <c r="I36" s="1690"/>
      <c r="J36" s="1690"/>
      <c r="K36" s="1690"/>
      <c r="L36" s="1690"/>
      <c r="M36" s="1690"/>
      <c r="N36" s="1690"/>
      <c r="O36" s="1690"/>
      <c r="P36" s="1690"/>
      <c r="Q36" s="1690"/>
      <c r="R36" s="1690"/>
      <c r="S36" s="1690"/>
      <c r="T36" s="1690"/>
      <c r="U36" s="1690"/>
      <c r="V36" s="154"/>
      <c r="W36" s="154"/>
      <c r="X36" s="1096"/>
      <c r="Y36" s="1096"/>
      <c r="Z36" s="1096"/>
      <c r="AA36" s="1096"/>
      <c r="AB36" s="1096"/>
      <c r="AC36" s="1096"/>
      <c r="AD36" s="1096"/>
      <c r="AE36" s="1096"/>
      <c r="AF36" s="1096"/>
      <c r="AG36" s="1096"/>
      <c r="AH36" s="1096"/>
      <c r="AI36" s="1096"/>
      <c r="AJ36" s="1096"/>
      <c r="AK36" s="1096"/>
      <c r="AL36" s="1096"/>
      <c r="AM36" s="1096"/>
      <c r="AN36" s="1096"/>
      <c r="AO36" s="1096"/>
      <c r="AP36" s="1096"/>
      <c r="AQ36" s="1096"/>
      <c r="AR36" s="1096"/>
      <c r="AS36" s="1096"/>
    </row>
    <row r="37" spans="1:45" s="1520" customFormat="1" ht="11.25" customHeight="1">
      <c r="A37" s="1096"/>
      <c r="B37" s="1483">
        <v>15</v>
      </c>
      <c r="C37" s="1689" t="s">
        <v>2205</v>
      </c>
      <c r="D37" s="1689"/>
      <c r="E37" s="1690"/>
      <c r="F37" s="1690"/>
      <c r="G37" s="1690"/>
      <c r="H37" s="1690"/>
      <c r="I37" s="1690"/>
      <c r="J37" s="1690"/>
      <c r="K37" s="1690"/>
      <c r="L37" s="1690"/>
      <c r="M37" s="1690"/>
      <c r="N37" s="1690"/>
      <c r="O37" s="1690"/>
      <c r="P37" s="1690"/>
      <c r="Q37" s="1690"/>
      <c r="R37" s="1690"/>
      <c r="S37" s="1690"/>
      <c r="T37" s="1690"/>
      <c r="U37" s="1690"/>
      <c r="V37" s="154"/>
      <c r="W37" s="154"/>
      <c r="X37" s="1096"/>
      <c r="Y37" s="1096"/>
      <c r="Z37" s="1096"/>
      <c r="AA37" s="1096"/>
      <c r="AB37" s="1096"/>
      <c r="AC37" s="1096"/>
      <c r="AD37" s="1096"/>
      <c r="AE37" s="1096"/>
      <c r="AF37" s="1096"/>
      <c r="AG37" s="1096"/>
      <c r="AH37" s="1096"/>
      <c r="AI37" s="1096"/>
      <c r="AJ37" s="1096"/>
      <c r="AK37" s="1096"/>
      <c r="AL37" s="1096"/>
      <c r="AM37" s="1096"/>
      <c r="AN37" s="1096"/>
      <c r="AO37" s="1096"/>
      <c r="AP37" s="1096"/>
      <c r="AQ37" s="1096"/>
      <c r="AR37" s="1096"/>
      <c r="AS37" s="1096"/>
    </row>
    <row r="38" spans="1:45" s="1520" customFormat="1" ht="11.25" customHeight="1">
      <c r="A38" s="1096"/>
      <c r="B38" s="1483">
        <v>16</v>
      </c>
      <c r="C38" s="1689" t="s">
        <v>2206</v>
      </c>
      <c r="D38" s="1689"/>
      <c r="E38" s="1690"/>
      <c r="F38" s="1690"/>
      <c r="G38" s="1690"/>
      <c r="H38" s="1690"/>
      <c r="I38" s="1690"/>
      <c r="J38" s="1690"/>
      <c r="K38" s="1690"/>
      <c r="L38" s="1690"/>
      <c r="M38" s="1690"/>
      <c r="N38" s="1690"/>
      <c r="O38" s="1690"/>
      <c r="P38" s="1690"/>
      <c r="Q38" s="1690"/>
      <c r="R38" s="1690"/>
      <c r="S38" s="1690"/>
      <c r="T38" s="1690"/>
      <c r="U38" s="1690"/>
      <c r="V38" s="154"/>
      <c r="W38" s="154"/>
      <c r="X38" s="1096"/>
      <c r="Y38" s="1096"/>
      <c r="Z38" s="1096"/>
      <c r="AA38" s="1096"/>
      <c r="AB38" s="1096"/>
      <c r="AC38" s="1096"/>
      <c r="AD38" s="1096"/>
      <c r="AE38" s="1096"/>
      <c r="AF38" s="1096"/>
      <c r="AG38" s="1096"/>
      <c r="AH38" s="1096"/>
      <c r="AI38" s="1096"/>
      <c r="AJ38" s="1096"/>
      <c r="AK38" s="1096"/>
      <c r="AL38" s="1096"/>
      <c r="AM38" s="1096"/>
      <c r="AN38" s="1096"/>
      <c r="AO38" s="1096"/>
      <c r="AP38" s="1096"/>
      <c r="AQ38" s="1096"/>
      <c r="AR38" s="1096"/>
      <c r="AS38" s="1096"/>
    </row>
    <row r="39" spans="1:45" ht="11.25" customHeight="1">
      <c r="A39" s="1504"/>
      <c r="B39" s="1752">
        <v>17</v>
      </c>
      <c r="C39" s="279" t="s">
        <v>2258</v>
      </c>
      <c r="D39" s="1512"/>
      <c r="E39" s="1515"/>
      <c r="F39" s="1515"/>
      <c r="G39" s="1515"/>
      <c r="H39" s="1515"/>
      <c r="I39" s="1515"/>
      <c r="J39" s="1515"/>
      <c r="K39" s="1515"/>
      <c r="L39" s="1515"/>
      <c r="M39" s="1515"/>
      <c r="N39" s="1515"/>
      <c r="O39" s="1515"/>
      <c r="P39" s="1515"/>
      <c r="Q39" s="1515"/>
      <c r="R39" s="1515"/>
      <c r="S39" s="1515"/>
      <c r="T39" s="1515"/>
      <c r="U39" s="1515"/>
      <c r="V39" s="279"/>
      <c r="W39" s="279"/>
      <c r="X39" s="1504"/>
      <c r="Y39" s="1504"/>
      <c r="Z39" s="1504"/>
      <c r="AA39" s="1504"/>
      <c r="AB39" s="1504"/>
      <c r="AC39" s="1504"/>
      <c r="AD39" s="1504"/>
      <c r="AE39" s="1504"/>
      <c r="AF39" s="1504"/>
      <c r="AG39" s="1504"/>
      <c r="AH39" s="1504"/>
      <c r="AI39" s="1504"/>
      <c r="AJ39" s="1504"/>
      <c r="AK39" s="1504"/>
      <c r="AL39" s="1504"/>
      <c r="AM39" s="1504"/>
      <c r="AN39" s="1504"/>
      <c r="AO39" s="1504"/>
      <c r="AP39" s="1504"/>
      <c r="AQ39" s="1504"/>
      <c r="AR39" s="1504"/>
      <c r="AS39" s="1504"/>
    </row>
    <row r="40" spans="1:45" s="328" customFormat="1" ht="22.5" customHeight="1">
      <c r="A40" s="279" t="s">
        <v>2208</v>
      </c>
      <c r="B40" s="1507"/>
      <c r="C40" s="1508" t="s">
        <v>2259</v>
      </c>
      <c r="D40" s="1509"/>
      <c r="E40" s="1510"/>
      <c r="F40" s="1510"/>
      <c r="G40" s="1510"/>
      <c r="H40" s="1510"/>
      <c r="I40" s="1510"/>
      <c r="J40" s="1510"/>
      <c r="K40" s="1510"/>
      <c r="L40" s="1510"/>
      <c r="M40" s="1510"/>
      <c r="N40" s="1510"/>
      <c r="O40" s="1510"/>
      <c r="P40" s="1510"/>
      <c r="Q40" s="1510"/>
      <c r="R40" s="1510"/>
      <c r="S40" s="1510"/>
      <c r="T40" s="1510"/>
      <c r="U40" s="1510"/>
      <c r="V40" s="279"/>
      <c r="W40" s="279"/>
      <c r="X40" s="279"/>
      <c r="Y40" s="279"/>
      <c r="Z40" s="279"/>
      <c r="AA40" s="279"/>
      <c r="AB40" s="279"/>
      <c r="AC40" s="279"/>
      <c r="AD40" s="279"/>
      <c r="AE40" s="279"/>
      <c r="AF40" s="279"/>
      <c r="AG40" s="279"/>
      <c r="AH40" s="279"/>
      <c r="AI40" s="279"/>
      <c r="AJ40" s="279"/>
      <c r="AK40" s="279"/>
      <c r="AL40" s="279"/>
      <c r="AM40" s="279"/>
      <c r="AN40" s="279"/>
      <c r="AO40" s="279"/>
      <c r="AP40" s="279"/>
      <c r="AQ40" s="279"/>
      <c r="AR40" s="279"/>
      <c r="AS40" s="279"/>
    </row>
    <row r="41" spans="1:45" ht="11.25" customHeight="1">
      <c r="A41" s="1504"/>
      <c r="B41" s="893">
        <v>18</v>
      </c>
      <c r="C41" s="1490" t="s">
        <v>2213</v>
      </c>
      <c r="D41" s="1490"/>
      <c r="E41" s="1517"/>
      <c r="F41" s="1517"/>
      <c r="G41" s="1517"/>
      <c r="H41" s="1517"/>
      <c r="I41" s="1517"/>
      <c r="J41" s="1517"/>
      <c r="K41" s="1517"/>
      <c r="L41" s="1517"/>
      <c r="M41" s="1517"/>
      <c r="N41" s="1517"/>
      <c r="O41" s="1517"/>
      <c r="P41" s="1517"/>
      <c r="Q41" s="1517"/>
      <c r="R41" s="1517"/>
      <c r="S41" s="1517"/>
      <c r="T41" s="1517"/>
      <c r="U41" s="1517"/>
      <c r="V41" s="279"/>
      <c r="W41" s="279"/>
      <c r="X41" s="1504"/>
      <c r="Y41" s="1504"/>
      <c r="Z41" s="1504"/>
      <c r="AA41" s="1504"/>
      <c r="AB41" s="1504"/>
      <c r="AC41" s="1504"/>
      <c r="AD41" s="1504"/>
      <c r="AE41" s="1504"/>
      <c r="AF41" s="1504"/>
      <c r="AG41" s="1504"/>
      <c r="AH41" s="1504"/>
      <c r="AI41" s="1504"/>
      <c r="AJ41" s="1504"/>
      <c r="AK41" s="1504"/>
      <c r="AL41" s="1504"/>
      <c r="AM41" s="1504"/>
      <c r="AN41" s="1504"/>
      <c r="AO41" s="1504"/>
      <c r="AP41" s="1504"/>
      <c r="AQ41" s="1504"/>
      <c r="AR41" s="1504"/>
      <c r="AS41" s="1504"/>
    </row>
    <row r="42" spans="1:45" s="328" customFormat="1" ht="11.25" customHeight="1">
      <c r="A42" s="279"/>
      <c r="B42" s="893">
        <v>19</v>
      </c>
      <c r="C42" s="1514" t="s">
        <v>2214</v>
      </c>
      <c r="D42" s="1513"/>
      <c r="E42" s="1517"/>
      <c r="F42" s="1517"/>
      <c r="G42" s="1517"/>
      <c r="H42" s="1517"/>
      <c r="I42" s="1517"/>
      <c r="J42" s="1517"/>
      <c r="K42" s="1517"/>
      <c r="L42" s="1517"/>
      <c r="M42" s="1517"/>
      <c r="N42" s="1517"/>
      <c r="O42" s="1517"/>
      <c r="P42" s="1517"/>
      <c r="Q42" s="1517"/>
      <c r="R42" s="1517"/>
      <c r="S42" s="1517"/>
      <c r="T42" s="1517"/>
      <c r="U42" s="1517"/>
      <c r="V42" s="279"/>
      <c r="W42" s="279"/>
      <c r="X42" s="279"/>
      <c r="Y42" s="279"/>
      <c r="Z42" s="279"/>
      <c r="AA42" s="279"/>
      <c r="AB42" s="279"/>
      <c r="AC42" s="279"/>
      <c r="AD42" s="279"/>
      <c r="AE42" s="279"/>
      <c r="AF42" s="279"/>
      <c r="AG42" s="279"/>
      <c r="AH42" s="279"/>
      <c r="AI42" s="279"/>
      <c r="AJ42" s="279"/>
      <c r="AK42" s="279"/>
      <c r="AL42" s="279"/>
      <c r="AM42" s="279"/>
      <c r="AN42" s="279"/>
      <c r="AO42" s="279"/>
      <c r="AP42" s="279"/>
      <c r="AQ42" s="279"/>
      <c r="AR42" s="279"/>
      <c r="AS42" s="279"/>
    </row>
    <row r="43" spans="1:45" ht="11.25" customHeight="1">
      <c r="A43" s="1504"/>
      <c r="B43" s="85"/>
      <c r="C43" s="280"/>
      <c r="D43" s="1532"/>
      <c r="E43" s="1512"/>
      <c r="F43" s="1512"/>
      <c r="G43" s="1512"/>
      <c r="H43" s="1512"/>
      <c r="I43" s="1512"/>
      <c r="J43" s="1512"/>
      <c r="K43" s="1512"/>
      <c r="L43" s="1512"/>
      <c r="M43" s="1512"/>
      <c r="N43" s="1512"/>
      <c r="O43" s="1512"/>
      <c r="P43" s="1512"/>
      <c r="Q43" s="1512"/>
      <c r="R43" s="1512"/>
      <c r="S43" s="1512"/>
      <c r="T43" s="1512"/>
      <c r="U43" s="1512"/>
      <c r="V43" s="1512"/>
      <c r="W43" s="1512"/>
      <c r="X43" s="1504"/>
      <c r="Y43" s="1504"/>
      <c r="Z43" s="1504"/>
      <c r="AA43" s="1504"/>
      <c r="AB43" s="1504"/>
      <c r="AC43" s="1504"/>
      <c r="AD43" s="1504"/>
      <c r="AE43" s="1504"/>
      <c r="AF43" s="1504"/>
      <c r="AG43" s="1504"/>
      <c r="AH43" s="1504"/>
      <c r="AI43" s="1504"/>
      <c r="AJ43" s="1504"/>
      <c r="AK43" s="1504"/>
      <c r="AL43" s="1504"/>
      <c r="AM43" s="1504"/>
      <c r="AN43" s="1504"/>
      <c r="AO43" s="1504"/>
      <c r="AP43" s="1504"/>
      <c r="AQ43" s="1504"/>
      <c r="AR43" s="1504"/>
      <c r="AS43" s="1504"/>
    </row>
    <row r="44" spans="1:45" ht="15.75" customHeight="1">
      <c r="A44" s="1504"/>
      <c r="B44" s="1530" t="s">
        <v>2260</v>
      </c>
      <c r="C44" s="1504"/>
      <c r="D44" s="1504"/>
      <c r="E44" s="1504"/>
      <c r="F44" s="1504"/>
      <c r="G44" s="1504"/>
      <c r="H44" s="1504"/>
      <c r="I44" s="1504"/>
      <c r="J44" s="1504"/>
      <c r="K44" s="1504"/>
      <c r="L44" s="1504"/>
      <c r="M44" s="1504"/>
      <c r="N44" s="1504"/>
      <c r="O44" s="1504"/>
      <c r="P44" s="1504"/>
      <c r="Q44" s="1504"/>
      <c r="R44" s="1504"/>
      <c r="S44" s="1504"/>
      <c r="T44" s="1504"/>
      <c r="U44" s="1504"/>
      <c r="V44" s="1504"/>
      <c r="W44" s="1504"/>
      <c r="X44" s="1504"/>
      <c r="Y44" s="1504"/>
      <c r="Z44" s="1504"/>
      <c r="AA44" s="1504"/>
      <c r="AB44" s="1504"/>
      <c r="AC44" s="1504"/>
      <c r="AD44" s="1504"/>
      <c r="AE44" s="1504"/>
      <c r="AF44" s="1504"/>
      <c r="AG44" s="1504"/>
      <c r="AH44" s="1504"/>
      <c r="AI44" s="1504"/>
      <c r="AJ44" s="1504"/>
      <c r="AK44" s="1504"/>
      <c r="AL44" s="1504"/>
      <c r="AM44" s="1504"/>
      <c r="AN44" s="1504"/>
      <c r="AO44" s="1504"/>
      <c r="AP44" s="1504"/>
      <c r="AQ44" s="1504"/>
      <c r="AR44" s="1504"/>
      <c r="AS44" s="1504"/>
    </row>
    <row r="45" spans="1:45" ht="11.25" customHeight="1">
      <c r="A45" s="1504"/>
      <c r="B45" s="1530"/>
      <c r="C45" s="1504"/>
      <c r="D45" s="1504"/>
      <c r="E45" s="1504"/>
      <c r="F45" s="1504"/>
      <c r="G45" s="1504"/>
      <c r="H45" s="1504"/>
      <c r="I45" s="1504"/>
      <c r="J45" s="1504"/>
      <c r="K45" s="1504"/>
      <c r="L45" s="1504"/>
      <c r="M45" s="1504"/>
      <c r="N45" s="1504"/>
      <c r="O45" s="1504"/>
      <c r="P45" s="1504"/>
      <c r="Q45" s="1504"/>
      <c r="R45" s="1504"/>
      <c r="S45" s="1504"/>
      <c r="T45" s="1504"/>
      <c r="U45" s="1504"/>
      <c r="V45" s="1504"/>
      <c r="W45" s="1504"/>
      <c r="X45" s="1504"/>
      <c r="Y45" s="1504"/>
      <c r="Z45" s="1504"/>
      <c r="AA45" s="1504"/>
      <c r="AB45" s="1504"/>
      <c r="AC45" s="1504"/>
      <c r="AD45" s="1504"/>
      <c r="AE45" s="1504"/>
      <c r="AF45" s="1504"/>
      <c r="AG45" s="1504"/>
      <c r="AH45" s="1504"/>
      <c r="AI45" s="1504"/>
      <c r="AJ45" s="1504"/>
      <c r="AK45" s="1504"/>
      <c r="AL45" s="1504"/>
      <c r="AM45" s="1504"/>
      <c r="AN45" s="1504"/>
      <c r="AO45" s="1504"/>
      <c r="AP45" s="1504"/>
      <c r="AQ45" s="1504"/>
      <c r="AR45" s="1504"/>
      <c r="AS45" s="1504"/>
    </row>
    <row r="46" spans="1:45" ht="11.25" customHeight="1">
      <c r="A46" s="1504"/>
      <c r="B46" s="1535"/>
      <c r="C46" s="1504"/>
      <c r="D46" s="1504"/>
      <c r="E46" s="1504"/>
      <c r="F46" s="1504"/>
      <c r="G46" s="1504"/>
      <c r="H46" s="1504"/>
      <c r="I46" s="1504"/>
      <c r="J46" s="1504"/>
      <c r="K46" s="1504"/>
      <c r="L46" s="1504"/>
      <c r="M46" s="1504"/>
      <c r="N46" s="1504"/>
      <c r="O46" s="1504"/>
      <c r="P46" s="1504"/>
      <c r="Q46" s="1504"/>
      <c r="R46" s="1504"/>
      <c r="S46" s="1504"/>
      <c r="T46" s="1504"/>
      <c r="U46" s="1504"/>
      <c r="V46" s="1504"/>
      <c r="W46" s="1504"/>
      <c r="X46" s="1504"/>
      <c r="Y46" s="1504"/>
      <c r="Z46" s="1504"/>
      <c r="AA46" s="1504"/>
      <c r="AB46" s="1504"/>
      <c r="AC46" s="1504"/>
      <c r="AD46" s="1504"/>
      <c r="AE46" s="1504"/>
      <c r="AF46" s="1504"/>
      <c r="AG46" s="1504"/>
      <c r="AH46" s="1504"/>
      <c r="AI46" s="1504"/>
      <c r="AJ46" s="1504"/>
      <c r="AK46" s="1504"/>
      <c r="AL46" s="1504"/>
      <c r="AM46" s="1504"/>
      <c r="AN46" s="1504"/>
      <c r="AO46" s="1504"/>
      <c r="AP46" s="1504"/>
      <c r="AQ46" s="1504"/>
      <c r="AR46" s="1504"/>
      <c r="AS46" s="1504"/>
    </row>
    <row r="47" spans="1:45" s="1521" customFormat="1" ht="11.25" customHeight="1">
      <c r="A47" s="1461"/>
      <c r="B47" s="2125"/>
      <c r="C47" s="2125"/>
      <c r="D47" s="684" t="s">
        <v>317</v>
      </c>
      <c r="E47" s="684" t="s">
        <v>319</v>
      </c>
      <c r="F47" s="684" t="s">
        <v>321</v>
      </c>
      <c r="G47" s="684" t="s">
        <v>323</v>
      </c>
      <c r="H47" s="684" t="s">
        <v>328</v>
      </c>
      <c r="I47" s="684" t="s">
        <v>335</v>
      </c>
      <c r="J47" s="684"/>
      <c r="K47" s="684" t="s">
        <v>337</v>
      </c>
      <c r="L47" s="684" t="s">
        <v>342</v>
      </c>
      <c r="M47" s="684" t="s">
        <v>348</v>
      </c>
      <c r="N47" s="684" t="s">
        <v>371</v>
      </c>
      <c r="O47" s="684" t="s">
        <v>395</v>
      </c>
      <c r="P47" s="684"/>
      <c r="Q47" s="684" t="s">
        <v>918</v>
      </c>
      <c r="R47" s="684" t="s">
        <v>1024</v>
      </c>
      <c r="S47" s="684" t="s">
        <v>1025</v>
      </c>
      <c r="T47" s="684" t="s">
        <v>1026</v>
      </c>
      <c r="U47" s="684" t="s">
        <v>1083</v>
      </c>
      <c r="V47" s="684"/>
      <c r="W47" s="684"/>
      <c r="X47" s="684" t="s">
        <v>1084</v>
      </c>
      <c r="Y47" s="684" t="s">
        <v>2216</v>
      </c>
      <c r="Z47" s="684" t="s">
        <v>2217</v>
      </c>
      <c r="AA47" s="684" t="s">
        <v>2218</v>
      </c>
      <c r="AB47" s="684" t="s">
        <v>2219</v>
      </c>
      <c r="AC47" s="684"/>
      <c r="AD47" s="684" t="s">
        <v>2220</v>
      </c>
      <c r="AE47" s="684" t="s">
        <v>2221</v>
      </c>
      <c r="AF47" s="684" t="s">
        <v>2222</v>
      </c>
      <c r="AG47" s="684" t="s">
        <v>2223</v>
      </c>
      <c r="AH47" s="684" t="s">
        <v>2224</v>
      </c>
      <c r="AI47" s="684"/>
      <c r="AJ47" s="684" t="s">
        <v>2225</v>
      </c>
      <c r="AK47" s="684" t="s">
        <v>2226</v>
      </c>
      <c r="AL47" s="684" t="s">
        <v>2227</v>
      </c>
      <c r="AM47" s="684" t="s">
        <v>2228</v>
      </c>
      <c r="AN47" s="684" t="s">
        <v>2229</v>
      </c>
      <c r="AO47" s="684" t="s">
        <v>2230</v>
      </c>
      <c r="AP47" s="1461"/>
      <c r="AQ47" s="1461"/>
      <c r="AR47" s="1461"/>
      <c r="AS47" s="1461"/>
    </row>
    <row r="48" spans="1:45" s="1520" customFormat="1" ht="11.25" customHeight="1">
      <c r="A48" s="1096"/>
      <c r="B48" s="1461"/>
      <c r="C48" s="1096"/>
      <c r="E48" s="2154" t="s">
        <v>2261</v>
      </c>
      <c r="F48" s="1981"/>
      <c r="G48" s="1981"/>
      <c r="H48" s="1981"/>
      <c r="I48" s="1981"/>
      <c r="J48" s="1981"/>
      <c r="K48" s="1981"/>
      <c r="L48" s="1981"/>
      <c r="M48" s="1981"/>
      <c r="N48" s="1981"/>
      <c r="O48" s="1981"/>
      <c r="P48" s="1981"/>
      <c r="Q48" s="2155"/>
      <c r="R48" s="2155"/>
      <c r="S48" s="2155"/>
      <c r="T48" s="2155"/>
      <c r="U48" s="2155"/>
      <c r="V48" s="1452"/>
      <c r="W48" s="535"/>
      <c r="X48" s="2152" t="s">
        <v>2262</v>
      </c>
      <c r="Y48" s="2152"/>
      <c r="Z48" s="2152"/>
      <c r="AA48" s="2152"/>
      <c r="AB48" s="2152"/>
      <c r="AC48" s="2152"/>
      <c r="AD48" s="2152"/>
      <c r="AE48" s="2152"/>
      <c r="AF48" s="2152"/>
      <c r="AG48" s="2152"/>
      <c r="AH48" s="2152"/>
      <c r="AI48" s="2152"/>
      <c r="AJ48" s="2152"/>
      <c r="AK48" s="2152"/>
      <c r="AL48" s="2152"/>
      <c r="AM48" s="2152"/>
      <c r="AN48" s="2152"/>
      <c r="AO48" s="2152"/>
      <c r="AP48" s="1096"/>
      <c r="AQ48" s="1096"/>
      <c r="AR48" s="1096"/>
      <c r="AS48" s="1096"/>
    </row>
    <row r="49" spans="1:45" s="1520" customFormat="1" ht="11.25" customHeight="1">
      <c r="A49" s="1096"/>
      <c r="B49" s="1461"/>
      <c r="C49" s="1096"/>
      <c r="E49" s="2152" t="s">
        <v>2172</v>
      </c>
      <c r="F49" s="2156"/>
      <c r="G49" s="2156"/>
      <c r="H49" s="2156"/>
      <c r="I49" s="2156"/>
      <c r="J49" s="1536"/>
      <c r="K49" s="2152" t="s">
        <v>2173</v>
      </c>
      <c r="L49" s="2156"/>
      <c r="M49" s="2156"/>
      <c r="N49" s="2156"/>
      <c r="O49" s="2156"/>
      <c r="P49" s="535"/>
      <c r="Q49" s="2152" t="s">
        <v>2174</v>
      </c>
      <c r="R49" s="2156"/>
      <c r="S49" s="2156"/>
      <c r="T49" s="2156"/>
      <c r="U49" s="2156"/>
      <c r="V49" s="2156"/>
      <c r="W49" s="154"/>
      <c r="X49" s="2152" t="s">
        <v>2172</v>
      </c>
      <c r="Y49" s="2152"/>
      <c r="Z49" s="2152"/>
      <c r="AA49" s="2152"/>
      <c r="AB49" s="2152"/>
      <c r="AC49" s="535"/>
      <c r="AD49" s="2152" t="s">
        <v>2173</v>
      </c>
      <c r="AE49" s="2152"/>
      <c r="AF49" s="2152"/>
      <c r="AG49" s="2152"/>
      <c r="AH49" s="2152"/>
      <c r="AI49" s="535"/>
      <c r="AJ49" s="2152" t="s">
        <v>2174</v>
      </c>
      <c r="AK49" s="2013"/>
      <c r="AL49" s="2013"/>
      <c r="AM49" s="2013"/>
      <c r="AN49" s="2013"/>
      <c r="AO49" s="2013"/>
      <c r="AP49" s="1096"/>
      <c r="AQ49" s="1096"/>
      <c r="AR49" s="1096"/>
      <c r="AS49" s="1096"/>
    </row>
    <row r="50" spans="1:45" s="1520" customFormat="1" ht="11.25" customHeight="1">
      <c r="A50" s="1096"/>
      <c r="B50" s="1461"/>
      <c r="C50" s="1096"/>
      <c r="E50" s="2125" t="s">
        <v>2233</v>
      </c>
      <c r="F50" s="2156"/>
      <c r="G50" s="2156"/>
      <c r="H50" s="2156"/>
      <c r="I50" s="2156"/>
      <c r="J50" s="1461"/>
      <c r="K50" s="2125" t="s">
        <v>2233</v>
      </c>
      <c r="L50" s="2156"/>
      <c r="M50" s="2156"/>
      <c r="N50" s="2156"/>
      <c r="O50" s="2156"/>
      <c r="P50" s="1461"/>
      <c r="Q50" s="2119" t="s">
        <v>2233</v>
      </c>
      <c r="R50" s="1929"/>
      <c r="S50" s="1929"/>
      <c r="T50" s="1929"/>
      <c r="U50" s="1929"/>
      <c r="V50" s="1461"/>
      <c r="W50" s="1461"/>
      <c r="X50" s="2151" t="s">
        <v>2234</v>
      </c>
      <c r="Y50" s="2151"/>
      <c r="Z50" s="2151"/>
      <c r="AA50" s="2151"/>
      <c r="AB50" s="2151"/>
      <c r="AC50" s="1461"/>
      <c r="AD50" s="2125" t="s">
        <v>2234</v>
      </c>
      <c r="AE50" s="2125"/>
      <c r="AF50" s="2125"/>
      <c r="AG50" s="2125"/>
      <c r="AH50" s="2125"/>
      <c r="AI50" s="1461"/>
      <c r="AJ50" s="2125" t="s">
        <v>2234</v>
      </c>
      <c r="AK50" s="2125"/>
      <c r="AL50" s="2125"/>
      <c r="AM50" s="2125"/>
      <c r="AN50" s="2125"/>
      <c r="AO50" s="1174"/>
      <c r="AP50" s="1096"/>
      <c r="AQ50" s="1096"/>
      <c r="AR50" s="1096"/>
      <c r="AS50" s="1096"/>
    </row>
    <row r="51" spans="1:45" s="1520" customFormat="1" ht="11.25" customHeight="1">
      <c r="A51" s="1096"/>
      <c r="B51" s="1461"/>
      <c r="C51" s="1096"/>
      <c r="D51" s="1461"/>
      <c r="F51" s="2125" t="s">
        <v>2235</v>
      </c>
      <c r="G51" s="2013"/>
      <c r="H51" s="2013"/>
      <c r="I51" s="2013"/>
      <c r="J51" s="1461"/>
      <c r="L51" s="2125" t="s">
        <v>2235</v>
      </c>
      <c r="M51" s="2013"/>
      <c r="N51" s="2013"/>
      <c r="O51" s="2013"/>
      <c r="P51" s="1461"/>
      <c r="R51" s="2119" t="s">
        <v>2235</v>
      </c>
      <c r="S51" s="1956"/>
      <c r="T51" s="1956"/>
      <c r="U51" s="1956"/>
      <c r="V51" s="493" t="s">
        <v>2263</v>
      </c>
      <c r="W51" s="1461"/>
      <c r="X51" s="1461"/>
      <c r="Y51" s="2125" t="s">
        <v>2235</v>
      </c>
      <c r="Z51" s="2125"/>
      <c r="AA51" s="2125"/>
      <c r="AB51" s="2125"/>
      <c r="AC51" s="1461"/>
      <c r="AD51" s="1461"/>
      <c r="AE51" s="2125" t="s">
        <v>2235</v>
      </c>
      <c r="AF51" s="2125"/>
      <c r="AG51" s="2125"/>
      <c r="AH51" s="2125"/>
      <c r="AI51" s="1461"/>
      <c r="AJ51" s="1461"/>
      <c r="AK51" s="2125" t="s">
        <v>2235</v>
      </c>
      <c r="AL51" s="2125"/>
      <c r="AM51" s="2125"/>
      <c r="AN51" s="2125"/>
      <c r="AO51" s="493" t="s">
        <v>2263</v>
      </c>
      <c r="AP51" s="1096"/>
      <c r="AQ51" s="1096"/>
      <c r="AR51" s="1096"/>
      <c r="AS51" s="1096"/>
    </row>
    <row r="52" spans="1:45" s="1520" customFormat="1" ht="11.25" customHeight="1">
      <c r="A52" s="1096"/>
      <c r="B52" s="1461"/>
      <c r="D52" s="1096"/>
      <c r="E52" s="1096"/>
      <c r="F52" s="1096"/>
      <c r="G52" s="492" t="s">
        <v>888</v>
      </c>
      <c r="H52" s="1518"/>
      <c r="I52" s="1518"/>
      <c r="J52" s="1096"/>
      <c r="K52" s="1096"/>
      <c r="M52" s="492" t="s">
        <v>888</v>
      </c>
      <c r="N52" s="1504"/>
      <c r="O52" s="1504"/>
      <c r="P52" s="1096"/>
      <c r="Q52" s="1096"/>
      <c r="S52" s="492" t="s">
        <v>888</v>
      </c>
      <c r="T52" s="492" t="s">
        <v>888</v>
      </c>
      <c r="U52" s="1504"/>
      <c r="V52" s="493" t="s">
        <v>2264</v>
      </c>
      <c r="W52" s="1461"/>
      <c r="X52" s="1096"/>
      <c r="Y52" s="1096"/>
      <c r="Z52" s="492" t="s">
        <v>888</v>
      </c>
      <c r="AB52" s="1504"/>
      <c r="AC52" s="1504"/>
      <c r="AD52" s="1096"/>
      <c r="AE52" s="1096"/>
      <c r="AF52" s="492" t="s">
        <v>888</v>
      </c>
      <c r="AG52" s="1504"/>
      <c r="AH52" s="1504"/>
      <c r="AI52" s="1504"/>
      <c r="AJ52" s="1096"/>
      <c r="AK52" s="1096"/>
      <c r="AL52" s="492" t="s">
        <v>888</v>
      </c>
      <c r="AM52" s="492" t="s">
        <v>888</v>
      </c>
      <c r="AN52" s="1518"/>
      <c r="AO52" s="493" t="s">
        <v>2264</v>
      </c>
      <c r="AP52" s="1096"/>
      <c r="AQ52" s="1096"/>
      <c r="AR52" s="1096"/>
      <c r="AS52" s="1096"/>
    </row>
    <row r="53" spans="1:45" s="1520" customFormat="1" ht="11.25" customHeight="1">
      <c r="A53" s="1096"/>
      <c r="B53" s="1461"/>
      <c r="C53" s="1096"/>
      <c r="D53" s="1096"/>
      <c r="E53" s="1096"/>
      <c r="F53" s="1096"/>
      <c r="G53" s="492" t="s">
        <v>2250</v>
      </c>
      <c r="H53" s="492" t="s">
        <v>888</v>
      </c>
      <c r="I53" s="492" t="s">
        <v>888</v>
      </c>
      <c r="J53" s="1096"/>
      <c r="K53" s="1096"/>
      <c r="L53" s="1096"/>
      <c r="M53" s="492" t="s">
        <v>2250</v>
      </c>
      <c r="N53" s="492" t="s">
        <v>888</v>
      </c>
      <c r="O53" s="492" t="s">
        <v>888</v>
      </c>
      <c r="P53" s="1096"/>
      <c r="Q53" s="1096"/>
      <c r="R53" s="1096"/>
      <c r="S53" s="492" t="s">
        <v>2250</v>
      </c>
      <c r="T53" s="492" t="s">
        <v>2236</v>
      </c>
      <c r="U53" s="492" t="s">
        <v>888</v>
      </c>
      <c r="V53" s="493" t="s">
        <v>2265</v>
      </c>
      <c r="W53" s="1461"/>
      <c r="X53" s="1096"/>
      <c r="Y53" s="1096"/>
      <c r="Z53" s="492" t="s">
        <v>2250</v>
      </c>
      <c r="AA53" s="281" t="s">
        <v>888</v>
      </c>
      <c r="AB53" s="492" t="s">
        <v>888</v>
      </c>
      <c r="AC53" s="1504"/>
      <c r="AD53" s="1096"/>
      <c r="AE53" s="1096"/>
      <c r="AF53" s="492" t="s">
        <v>2250</v>
      </c>
      <c r="AG53" s="492" t="s">
        <v>888</v>
      </c>
      <c r="AH53" s="492" t="s">
        <v>888</v>
      </c>
      <c r="AI53" s="1504"/>
      <c r="AJ53" s="1096"/>
      <c r="AK53" s="1096"/>
      <c r="AL53" s="492" t="s">
        <v>2250</v>
      </c>
      <c r="AM53" s="492" t="s">
        <v>2236</v>
      </c>
      <c r="AN53" s="492" t="s">
        <v>888</v>
      </c>
      <c r="AO53" s="493" t="s">
        <v>2265</v>
      </c>
      <c r="AP53" s="1096"/>
      <c r="AQ53" s="1096"/>
      <c r="AR53" s="1096"/>
      <c r="AS53" s="1096"/>
    </row>
    <row r="54" spans="1:45" s="1520" customFormat="1" ht="11.25" customHeight="1">
      <c r="A54" s="1096"/>
      <c r="B54" s="1456"/>
      <c r="C54" s="1715" t="s">
        <v>2266</v>
      </c>
      <c r="D54" s="1482"/>
      <c r="E54" s="1482"/>
      <c r="F54" s="1482"/>
      <c r="G54" s="1256" t="s">
        <v>2252</v>
      </c>
      <c r="H54" s="1256" t="s">
        <v>2180</v>
      </c>
      <c r="I54" s="1256" t="s">
        <v>2181</v>
      </c>
      <c r="J54" s="1482"/>
      <c r="K54" s="1482"/>
      <c r="L54" s="1482"/>
      <c r="M54" s="1256" t="s">
        <v>2252</v>
      </c>
      <c r="N54" s="1256" t="s">
        <v>2182</v>
      </c>
      <c r="O54" s="1256" t="s">
        <v>2181</v>
      </c>
      <c r="P54" s="1482"/>
      <c r="Q54" s="1482"/>
      <c r="R54" s="1482"/>
      <c r="S54" s="1256" t="s">
        <v>2252</v>
      </c>
      <c r="T54" s="1256" t="s">
        <v>2182</v>
      </c>
      <c r="U54" s="1256" t="s">
        <v>2181</v>
      </c>
      <c r="V54" s="1485" t="s">
        <v>1211</v>
      </c>
      <c r="W54" s="1456"/>
      <c r="X54" s="1482"/>
      <c r="Y54" s="1482"/>
      <c r="Z54" s="1256" t="s">
        <v>2252</v>
      </c>
      <c r="AA54" s="1282" t="s">
        <v>2180</v>
      </c>
      <c r="AB54" s="1256" t="s">
        <v>2181</v>
      </c>
      <c r="AC54" s="1537"/>
      <c r="AD54" s="1482"/>
      <c r="AE54" s="1482"/>
      <c r="AF54" s="1256" t="s">
        <v>2252</v>
      </c>
      <c r="AG54" s="1256" t="s">
        <v>2182</v>
      </c>
      <c r="AH54" s="1256" t="s">
        <v>2181</v>
      </c>
      <c r="AI54" s="1537"/>
      <c r="AJ54" s="1482"/>
      <c r="AK54" s="1482"/>
      <c r="AL54" s="1256" t="s">
        <v>2252</v>
      </c>
      <c r="AM54" s="1256" t="s">
        <v>2182</v>
      </c>
      <c r="AN54" s="1256" t="s">
        <v>2181</v>
      </c>
      <c r="AO54" s="1485" t="s">
        <v>1211</v>
      </c>
      <c r="AP54" s="1096"/>
      <c r="AQ54" s="1096"/>
      <c r="AR54" s="1096"/>
      <c r="AS54" s="1096"/>
    </row>
    <row r="55" spans="1:45" s="1520" customFormat="1" ht="11.25" customHeight="1">
      <c r="A55" s="1096"/>
      <c r="B55" s="1483">
        <v>1</v>
      </c>
      <c r="C55" s="1538" t="s">
        <v>2267</v>
      </c>
      <c r="D55" s="1096"/>
      <c r="E55" s="1096"/>
      <c r="F55" s="1096"/>
      <c r="G55" s="1096"/>
      <c r="H55" s="1096"/>
      <c r="I55" s="1096"/>
      <c r="J55" s="1096"/>
      <c r="K55" s="1096"/>
      <c r="L55" s="1096"/>
      <c r="M55" s="1096"/>
      <c r="N55" s="1096"/>
      <c r="O55" s="1096"/>
      <c r="P55" s="1096"/>
      <c r="Q55" s="1096"/>
      <c r="R55" s="1096"/>
      <c r="S55" s="1096"/>
      <c r="T55" s="1096"/>
      <c r="U55" s="1096"/>
      <c r="V55" s="1096"/>
      <c r="W55" s="1096"/>
      <c r="X55" s="1096"/>
      <c r="Y55" s="1096"/>
      <c r="Z55" s="1096"/>
      <c r="AA55" s="1096"/>
      <c r="AB55" s="1096"/>
      <c r="AC55" s="1096"/>
      <c r="AD55" s="1096"/>
      <c r="AE55" s="1096"/>
      <c r="AF55" s="1096"/>
      <c r="AG55" s="1096"/>
      <c r="AH55" s="1096"/>
      <c r="AI55" s="1096"/>
      <c r="AJ55" s="1096"/>
      <c r="AK55" s="1096"/>
      <c r="AL55" s="1096"/>
      <c r="AM55" s="1096"/>
      <c r="AN55" s="1096"/>
      <c r="AO55" s="1096"/>
      <c r="AP55" s="1528"/>
      <c r="AQ55" s="1096"/>
      <c r="AR55" s="1096"/>
      <c r="AS55" s="1096"/>
    </row>
    <row r="56" spans="1:45" s="1520" customFormat="1" ht="11.25" customHeight="1">
      <c r="A56" s="1096"/>
      <c r="B56" s="1483">
        <v>2</v>
      </c>
      <c r="C56" s="1691" t="s">
        <v>2241</v>
      </c>
      <c r="D56" s="1096"/>
      <c r="E56" s="1096"/>
      <c r="F56" s="1096"/>
      <c r="G56" s="1096"/>
      <c r="H56" s="1096"/>
      <c r="I56" s="1096"/>
      <c r="J56" s="1096"/>
      <c r="K56" s="1096"/>
      <c r="L56" s="1096"/>
      <c r="M56" s="1096"/>
      <c r="N56" s="1096"/>
      <c r="O56" s="1096"/>
      <c r="P56" s="1096"/>
      <c r="Q56" s="1096"/>
      <c r="R56" s="1096"/>
      <c r="S56" s="1096"/>
      <c r="T56" s="1096"/>
      <c r="U56" s="1096"/>
      <c r="V56" s="1096"/>
      <c r="W56" s="1096"/>
      <c r="X56" s="1096"/>
      <c r="Y56" s="1096"/>
      <c r="Z56" s="1096"/>
      <c r="AA56" s="1096"/>
      <c r="AB56" s="1096"/>
      <c r="AC56" s="1096"/>
      <c r="AD56" s="1096"/>
      <c r="AE56" s="1096"/>
      <c r="AF56" s="1096"/>
      <c r="AG56" s="1096"/>
      <c r="AH56" s="1096"/>
      <c r="AI56" s="1096"/>
      <c r="AJ56" s="1096"/>
      <c r="AK56" s="1096"/>
      <c r="AL56" s="1096"/>
      <c r="AM56" s="1096"/>
      <c r="AN56" s="1096"/>
      <c r="AO56" s="1096"/>
      <c r="AP56" s="1528"/>
      <c r="AQ56" s="1096"/>
      <c r="AR56" s="1096"/>
      <c r="AS56" s="1096"/>
    </row>
    <row r="57" spans="1:45" s="1520" customFormat="1" ht="11.25" customHeight="1">
      <c r="A57" s="1096"/>
      <c r="B57" s="1483">
        <v>3</v>
      </c>
      <c r="C57" s="1683" t="s">
        <v>2268</v>
      </c>
      <c r="D57" s="1096"/>
      <c r="E57" s="1096"/>
      <c r="F57" s="1096"/>
      <c r="G57" s="1096"/>
      <c r="H57" s="1096"/>
      <c r="I57" s="1096"/>
      <c r="J57" s="1096"/>
      <c r="K57" s="1096"/>
      <c r="L57" s="1096"/>
      <c r="M57" s="1096"/>
      <c r="N57" s="1096"/>
      <c r="O57" s="1096"/>
      <c r="P57" s="1096"/>
      <c r="Q57" s="1096"/>
      <c r="R57" s="1096"/>
      <c r="S57" s="1096"/>
      <c r="T57" s="1096"/>
      <c r="U57" s="1096"/>
      <c r="V57" s="1096"/>
      <c r="W57" s="1096"/>
      <c r="X57" s="1096"/>
      <c r="Y57" s="1096"/>
      <c r="Z57" s="1096"/>
      <c r="AA57" s="1096"/>
      <c r="AB57" s="1096"/>
      <c r="AC57" s="1096"/>
      <c r="AD57" s="1096"/>
      <c r="AE57" s="1096"/>
      <c r="AF57" s="1096"/>
      <c r="AG57" s="1096"/>
      <c r="AH57" s="1096"/>
      <c r="AI57" s="1096"/>
      <c r="AJ57" s="1096"/>
      <c r="AK57" s="1096"/>
      <c r="AL57" s="1096"/>
      <c r="AM57" s="1096"/>
      <c r="AN57" s="1096"/>
      <c r="AO57" s="1096"/>
      <c r="AP57" s="1096"/>
      <c r="AQ57" s="1096"/>
      <c r="AR57" s="1096"/>
      <c r="AS57" s="1096"/>
    </row>
    <row r="58" spans="1:45" s="1520" customFormat="1" ht="11.25" customHeight="1">
      <c r="A58" s="1096"/>
      <c r="B58" s="1483">
        <v>4</v>
      </c>
      <c r="C58" s="1692" t="s">
        <v>2255</v>
      </c>
      <c r="D58" s="1693"/>
      <c r="E58" s="1693"/>
      <c r="F58" s="1693"/>
      <c r="G58" s="1693"/>
      <c r="H58" s="1693"/>
      <c r="I58" s="1694"/>
      <c r="J58" s="1694"/>
      <c r="K58" s="1694"/>
      <c r="L58" s="1694"/>
      <c r="M58" s="1694"/>
      <c r="N58" s="1694"/>
      <c r="O58" s="1693"/>
      <c r="P58" s="1693"/>
      <c r="Q58" s="1693"/>
      <c r="R58" s="1693"/>
      <c r="S58" s="1693"/>
      <c r="T58" s="1693"/>
      <c r="U58" s="1693"/>
      <c r="V58" s="1693"/>
      <c r="W58" s="1693"/>
      <c r="X58" s="1693"/>
      <c r="Y58" s="1693"/>
      <c r="Z58" s="1693"/>
      <c r="AA58" s="1693"/>
      <c r="AB58" s="1693"/>
      <c r="AC58" s="1693"/>
      <c r="AD58" s="1694"/>
      <c r="AE58" s="1694"/>
      <c r="AF58" s="1694"/>
      <c r="AG58" s="1694"/>
      <c r="AH58" s="1694"/>
      <c r="AI58" s="1694"/>
      <c r="AJ58" s="1693"/>
      <c r="AK58" s="1693"/>
      <c r="AL58" s="1693"/>
      <c r="AM58" s="1693"/>
      <c r="AN58" s="1693"/>
      <c r="AO58" s="1693"/>
      <c r="AP58" s="1096"/>
      <c r="AQ58" s="1096"/>
      <c r="AR58" s="1096"/>
      <c r="AS58" s="1096"/>
    </row>
    <row r="59" spans="1:45" s="1520" customFormat="1" ht="11.25" customHeight="1">
      <c r="A59" s="1096"/>
      <c r="B59" s="1483">
        <v>5</v>
      </c>
      <c r="C59" s="1692" t="s">
        <v>2193</v>
      </c>
      <c r="D59" s="1693"/>
      <c r="E59" s="1693"/>
      <c r="F59" s="1693"/>
      <c r="G59" s="1693"/>
      <c r="H59" s="1693"/>
      <c r="I59" s="1694"/>
      <c r="J59" s="1694"/>
      <c r="K59" s="1694"/>
      <c r="L59" s="1694"/>
      <c r="M59" s="1694"/>
      <c r="N59" s="1694"/>
      <c r="O59" s="1693"/>
      <c r="P59" s="1693"/>
      <c r="Q59" s="1693"/>
      <c r="R59" s="1693"/>
      <c r="S59" s="1693"/>
      <c r="T59" s="1693"/>
      <c r="U59" s="1693"/>
      <c r="V59" s="1693"/>
      <c r="W59" s="1693"/>
      <c r="X59" s="1693"/>
      <c r="Y59" s="1693"/>
      <c r="Z59" s="1693"/>
      <c r="AA59" s="1693"/>
      <c r="AB59" s="1693"/>
      <c r="AC59" s="1693"/>
      <c r="AD59" s="1694"/>
      <c r="AE59" s="1694"/>
      <c r="AF59" s="1694"/>
      <c r="AG59" s="1694"/>
      <c r="AH59" s="1694"/>
      <c r="AI59" s="1694"/>
      <c r="AJ59" s="1693"/>
      <c r="AK59" s="1693"/>
      <c r="AL59" s="1693"/>
      <c r="AM59" s="1693"/>
      <c r="AN59" s="1693"/>
      <c r="AO59" s="1693"/>
      <c r="AP59" s="1096"/>
      <c r="AQ59" s="1096"/>
      <c r="AR59" s="1096"/>
      <c r="AS59" s="1096"/>
    </row>
    <row r="60" spans="1:45" s="1520" customFormat="1" ht="11.25" customHeight="1">
      <c r="A60" s="1096"/>
      <c r="B60" s="1307">
        <v>5</v>
      </c>
      <c r="C60" s="1539" t="s">
        <v>2269</v>
      </c>
      <c r="D60" s="1482"/>
      <c r="E60" s="1482"/>
      <c r="F60" s="1482"/>
      <c r="G60" s="1482"/>
      <c r="H60" s="1482"/>
      <c r="I60" s="1482"/>
      <c r="J60" s="1482"/>
      <c r="K60" s="1482"/>
      <c r="L60" s="1482"/>
      <c r="M60" s="1482"/>
      <c r="N60" s="1482"/>
      <c r="O60" s="1482"/>
      <c r="P60" s="1482"/>
      <c r="Q60" s="1482"/>
      <c r="R60" s="1482"/>
      <c r="S60" s="1482"/>
      <c r="T60" s="1482"/>
      <c r="U60" s="1482"/>
      <c r="V60" s="1482"/>
      <c r="W60" s="1482"/>
      <c r="X60" s="1482"/>
      <c r="Y60" s="1482"/>
      <c r="Z60" s="1482"/>
      <c r="AA60" s="1482"/>
      <c r="AB60" s="1482"/>
      <c r="AC60" s="1482"/>
      <c r="AD60" s="1482"/>
      <c r="AE60" s="1482"/>
      <c r="AF60" s="1482"/>
      <c r="AG60" s="1482"/>
      <c r="AH60" s="1482"/>
      <c r="AI60" s="1482"/>
      <c r="AJ60" s="1482"/>
      <c r="AK60" s="1482"/>
      <c r="AL60" s="1482"/>
      <c r="AM60" s="1482"/>
      <c r="AN60" s="1482"/>
      <c r="AO60" s="1482"/>
      <c r="AP60" s="1096"/>
      <c r="AQ60" s="1096"/>
      <c r="AR60" s="1096"/>
      <c r="AS60" s="1096"/>
    </row>
    <row r="61" spans="1:45" ht="11.25" customHeight="1">
      <c r="A61" s="1504"/>
      <c r="B61" s="1504"/>
      <c r="C61" s="1504"/>
      <c r="D61" s="1504"/>
      <c r="E61" s="1504"/>
      <c r="F61" s="1504"/>
      <c r="G61" s="1504"/>
      <c r="H61" s="1504"/>
      <c r="I61" s="1504"/>
      <c r="J61" s="1504"/>
      <c r="K61" s="1504"/>
      <c r="L61" s="1504"/>
      <c r="M61" s="1504"/>
      <c r="N61" s="1504"/>
      <c r="O61" s="1504"/>
      <c r="P61" s="1504"/>
      <c r="Q61" s="1504"/>
      <c r="R61" s="1504"/>
      <c r="S61" s="1504"/>
      <c r="T61" s="1504"/>
      <c r="U61" s="1504"/>
      <c r="V61" s="1504"/>
      <c r="W61" s="1504"/>
      <c r="X61" s="1504"/>
      <c r="Y61" s="1504"/>
      <c r="Z61" s="1504"/>
      <c r="AA61" s="1504"/>
      <c r="AB61" s="1504"/>
      <c r="AC61" s="1504"/>
      <c r="AD61" s="1504"/>
      <c r="AE61" s="1504"/>
      <c r="AF61" s="1504"/>
      <c r="AG61" s="1504"/>
      <c r="AH61" s="1504"/>
      <c r="AI61" s="1504"/>
      <c r="AJ61" s="1504"/>
      <c r="AK61" s="1504"/>
      <c r="AL61" s="1504"/>
      <c r="AM61" s="1504"/>
      <c r="AN61" s="1504"/>
      <c r="AO61" s="1504"/>
      <c r="AP61" s="1504"/>
      <c r="AQ61" s="1504"/>
      <c r="AR61" s="1504"/>
      <c r="AS61" s="1504"/>
    </row>
    <row r="62" spans="1:45" ht="11.25" customHeight="1">
      <c r="A62" s="1504"/>
      <c r="B62" s="1504"/>
      <c r="C62" s="1504"/>
      <c r="D62" s="1504"/>
      <c r="E62" s="1504"/>
      <c r="F62" s="1504"/>
      <c r="G62" s="1504"/>
      <c r="H62" s="1504"/>
      <c r="I62" s="1504"/>
      <c r="J62" s="1504"/>
      <c r="K62" s="1504"/>
      <c r="L62" s="1504"/>
      <c r="M62" s="1504"/>
      <c r="N62" s="1504"/>
      <c r="O62" s="1504"/>
      <c r="P62" s="1504"/>
      <c r="Q62" s="1504"/>
      <c r="R62" s="1504"/>
      <c r="S62" s="1504"/>
      <c r="T62" s="1504"/>
      <c r="U62" s="1504"/>
      <c r="V62" s="1504"/>
      <c r="W62" s="1504"/>
      <c r="X62" s="1504"/>
      <c r="Y62" s="1504"/>
      <c r="Z62" s="1504"/>
      <c r="AA62" s="1504"/>
      <c r="AB62" s="1504"/>
      <c r="AC62" s="1504"/>
      <c r="AD62" s="1504"/>
      <c r="AE62" s="1504"/>
      <c r="AF62" s="1504"/>
      <c r="AG62" s="1504"/>
      <c r="AH62" s="1504"/>
      <c r="AI62" s="1504"/>
      <c r="AJ62" s="1504"/>
      <c r="AK62" s="1504"/>
      <c r="AL62" s="1504"/>
      <c r="AM62" s="1504"/>
      <c r="AN62" s="1504"/>
      <c r="AO62" s="1504"/>
      <c r="AP62" s="1504"/>
      <c r="AQ62" s="1504"/>
      <c r="AR62" s="1504"/>
      <c r="AS62" s="1504"/>
    </row>
    <row r="63" spans="1:45" ht="15.75" customHeight="1">
      <c r="A63" s="1504"/>
      <c r="B63" s="1530" t="s">
        <v>2270</v>
      </c>
      <c r="C63" s="1504"/>
      <c r="D63" s="1504"/>
      <c r="E63" s="1504"/>
      <c r="F63" s="1504"/>
      <c r="G63" s="1504"/>
      <c r="H63" s="1504"/>
      <c r="I63" s="1504"/>
      <c r="J63" s="1504"/>
      <c r="K63" s="1504"/>
      <c r="L63" s="1504"/>
      <c r="M63" s="1504"/>
      <c r="N63" s="1504"/>
      <c r="O63" s="1504"/>
      <c r="P63" s="1504"/>
      <c r="Q63" s="1504"/>
      <c r="R63" s="1504"/>
      <c r="S63" s="1504"/>
      <c r="T63" s="1504"/>
      <c r="U63" s="1504"/>
      <c r="V63" s="1504"/>
      <c r="W63" s="1504"/>
      <c r="X63" s="1504"/>
      <c r="Y63" s="1504"/>
      <c r="Z63" s="1504"/>
      <c r="AA63" s="1504"/>
      <c r="AB63" s="1504"/>
      <c r="AC63" s="1504"/>
      <c r="AD63" s="1504"/>
      <c r="AE63" s="1504"/>
      <c r="AF63" s="1504"/>
      <c r="AG63" s="1504"/>
      <c r="AH63" s="1504"/>
      <c r="AI63" s="1504"/>
      <c r="AJ63" s="1504"/>
      <c r="AK63" s="1504"/>
      <c r="AL63" s="1504"/>
      <c r="AM63" s="1504"/>
      <c r="AN63" s="1504"/>
      <c r="AO63" s="1504"/>
      <c r="AP63" s="1504"/>
      <c r="AQ63" s="1504"/>
      <c r="AR63" s="1504"/>
      <c r="AS63" s="1504"/>
    </row>
    <row r="64" spans="1:45" ht="11.25" customHeight="1">
      <c r="A64" s="1504"/>
      <c r="B64" s="1530"/>
      <c r="C64" s="1504"/>
      <c r="D64" s="1504"/>
      <c r="E64" s="1504"/>
      <c r="F64" s="1504"/>
      <c r="G64" s="1504"/>
      <c r="H64" s="1504"/>
      <c r="I64" s="1504"/>
      <c r="J64" s="1504"/>
      <c r="K64" s="1504"/>
      <c r="L64" s="1504"/>
      <c r="M64" s="1504"/>
      <c r="N64" s="1504"/>
      <c r="O64" s="1504"/>
      <c r="P64" s="1504"/>
      <c r="Q64" s="1504"/>
      <c r="R64" s="1504"/>
      <c r="S64" s="1504"/>
      <c r="T64" s="1504"/>
      <c r="U64" s="1504"/>
      <c r="V64" s="1504"/>
      <c r="W64" s="1504"/>
      <c r="X64" s="1504"/>
      <c r="Y64" s="1504"/>
      <c r="Z64" s="1504"/>
      <c r="AA64" s="1504"/>
      <c r="AB64" s="1504"/>
      <c r="AC64" s="1504"/>
      <c r="AD64" s="1504"/>
      <c r="AE64" s="1504"/>
      <c r="AF64" s="1504"/>
      <c r="AG64" s="1504"/>
      <c r="AH64" s="1504"/>
      <c r="AI64" s="1504"/>
      <c r="AJ64" s="1504"/>
      <c r="AK64" s="1504"/>
      <c r="AL64" s="1504"/>
      <c r="AM64" s="1504"/>
      <c r="AN64" s="1504"/>
      <c r="AO64" s="1504"/>
      <c r="AP64" s="1504"/>
      <c r="AQ64" s="1504"/>
      <c r="AR64" s="1504"/>
      <c r="AS64" s="1504"/>
    </row>
    <row r="65" spans="1:45" ht="15.75" customHeight="1">
      <c r="A65" s="1504"/>
      <c r="B65" s="1530"/>
      <c r="C65" s="1504"/>
      <c r="D65" s="1504"/>
      <c r="E65" s="1504"/>
      <c r="F65" s="1504"/>
      <c r="G65" s="1504"/>
      <c r="H65" s="1504"/>
      <c r="I65" s="1504"/>
      <c r="J65" s="1504"/>
      <c r="K65" s="1504"/>
      <c r="L65" s="1504"/>
      <c r="M65" s="1504"/>
      <c r="N65" s="1504"/>
      <c r="O65" s="1504"/>
      <c r="P65" s="1504"/>
      <c r="Q65" s="1504"/>
      <c r="R65" s="1504"/>
      <c r="S65" s="1504"/>
      <c r="T65" s="1504"/>
      <c r="U65" s="1504"/>
      <c r="V65" s="1504"/>
      <c r="W65" s="1504"/>
      <c r="X65" s="1504"/>
      <c r="Y65" s="1504"/>
      <c r="Z65" s="1504"/>
      <c r="AA65" s="1504"/>
      <c r="AB65" s="1504"/>
      <c r="AC65" s="1504"/>
      <c r="AD65" s="1504"/>
      <c r="AE65" s="1504"/>
      <c r="AF65" s="1504"/>
      <c r="AG65" s="1504"/>
      <c r="AH65" s="1504"/>
      <c r="AI65" s="1504"/>
      <c r="AJ65" s="1504"/>
      <c r="AK65" s="1504"/>
      <c r="AL65" s="1504"/>
      <c r="AM65" s="1504"/>
      <c r="AN65" s="1504"/>
      <c r="AO65" s="1504"/>
      <c r="AP65" s="1504"/>
      <c r="AQ65" s="1504"/>
      <c r="AR65" s="1504"/>
      <c r="AS65" s="1504"/>
    </row>
    <row r="66" spans="1:45" ht="11.25" customHeight="1">
      <c r="A66" s="1504"/>
      <c r="B66" s="1504"/>
      <c r="C66" s="1504"/>
      <c r="D66" s="1504"/>
      <c r="E66" s="1504"/>
      <c r="F66" s="281" t="s">
        <v>2163</v>
      </c>
      <c r="G66" s="1504"/>
      <c r="H66" s="1504"/>
      <c r="I66" s="1504"/>
      <c r="J66" s="1504"/>
      <c r="K66" s="1504"/>
      <c r="L66" s="1504"/>
      <c r="M66" s="1504"/>
      <c r="N66" s="1504"/>
      <c r="O66" s="1504"/>
      <c r="P66" s="1504"/>
      <c r="Q66" s="1504"/>
      <c r="R66" s="1504"/>
      <c r="S66" s="1504"/>
      <c r="T66" s="1504"/>
      <c r="U66" s="1504"/>
      <c r="V66" s="1504"/>
      <c r="W66" s="1504"/>
      <c r="X66" s="1504"/>
      <c r="Y66" s="1504"/>
      <c r="Z66" s="1504"/>
      <c r="AA66" s="1504"/>
      <c r="AB66" s="1504"/>
      <c r="AC66" s="1504"/>
      <c r="AD66" s="1504"/>
      <c r="AE66" s="1504"/>
      <c r="AF66" s="1504"/>
      <c r="AG66" s="1504"/>
      <c r="AH66" s="1504"/>
      <c r="AI66" s="1504"/>
      <c r="AJ66" s="1504"/>
      <c r="AK66" s="1504"/>
      <c r="AL66" s="1504"/>
      <c r="AM66" s="1504"/>
      <c r="AN66" s="1504"/>
      <c r="AO66" s="1504"/>
      <c r="AP66" s="1504"/>
      <c r="AQ66" s="1504"/>
      <c r="AR66" s="1504"/>
      <c r="AS66" s="1504"/>
    </row>
    <row r="67" spans="1:45" s="6" customFormat="1" ht="11.25" customHeight="1">
      <c r="A67" s="29"/>
      <c r="B67" s="35"/>
      <c r="C67" s="923" t="s">
        <v>2271</v>
      </c>
      <c r="D67" s="281" t="s">
        <v>2272</v>
      </c>
      <c r="E67" s="281" t="s">
        <v>573</v>
      </c>
      <c r="F67" s="281" t="s">
        <v>2273</v>
      </c>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c r="AS67" s="29"/>
    </row>
    <row r="68" spans="1:45" s="6" customFormat="1" ht="11.25" customHeight="1">
      <c r="A68" s="29"/>
      <c r="B68" s="1525"/>
      <c r="C68" s="1537" t="s">
        <v>2274</v>
      </c>
      <c r="D68" s="1282" t="s">
        <v>2275</v>
      </c>
      <c r="E68" s="1282" t="s">
        <v>2276</v>
      </c>
      <c r="F68" s="1282" t="s">
        <v>2277</v>
      </c>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c r="AS68" s="29"/>
    </row>
    <row r="69" spans="1:45" s="6" customFormat="1" ht="11.25" customHeight="1">
      <c r="A69" s="29"/>
      <c r="B69" s="1695"/>
      <c r="C69" s="1117" t="s">
        <v>2278</v>
      </c>
      <c r="D69" s="1117"/>
      <c r="E69" s="1117"/>
      <c r="F69" s="1117"/>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c r="AS69" s="29"/>
    </row>
    <row r="70" spans="1:45" s="6" customFormat="1" ht="11.25" customHeight="1">
      <c r="A70" s="29"/>
      <c r="B70" s="1696"/>
      <c r="C70" s="1525" t="s">
        <v>2279</v>
      </c>
      <c r="D70" s="1525"/>
      <c r="E70" s="1525"/>
      <c r="F70" s="1525"/>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row>
    <row r="71" spans="1:45" ht="6" customHeight="1">
      <c r="A71" s="1504"/>
      <c r="B71" s="1504"/>
      <c r="C71" s="1504"/>
      <c r="D71" s="1504"/>
      <c r="E71" s="1504"/>
      <c r="F71" s="1504"/>
      <c r="G71" s="1504"/>
      <c r="H71" s="1504"/>
      <c r="I71" s="1504"/>
      <c r="J71" s="1504"/>
      <c r="K71" s="1504"/>
      <c r="L71" s="1504"/>
      <c r="M71" s="1504"/>
      <c r="N71" s="1504"/>
      <c r="O71" s="1504"/>
      <c r="P71" s="1504"/>
      <c r="Q71" s="1504"/>
      <c r="R71" s="1504"/>
      <c r="S71" s="1504"/>
      <c r="T71" s="1504"/>
      <c r="U71" s="1504"/>
      <c r="V71" s="1504"/>
      <c r="W71" s="1504"/>
      <c r="X71" s="1504"/>
      <c r="Y71" s="1504"/>
      <c r="Z71" s="1504"/>
      <c r="AA71" s="1504"/>
      <c r="AB71" s="1504"/>
      <c r="AC71" s="1504"/>
      <c r="AD71" s="1504"/>
      <c r="AE71" s="1504"/>
      <c r="AF71" s="1504"/>
      <c r="AG71" s="1504"/>
      <c r="AH71" s="1504"/>
      <c r="AI71" s="1504"/>
      <c r="AJ71" s="1504"/>
      <c r="AK71" s="1504"/>
      <c r="AL71" s="1504"/>
      <c r="AM71" s="1504"/>
      <c r="AN71" s="1504"/>
      <c r="AO71" s="1504"/>
      <c r="AP71" s="1504"/>
      <c r="AQ71" s="1504"/>
      <c r="AR71" s="1504"/>
      <c r="AS71" s="1504"/>
    </row>
    <row r="72" spans="1:45" ht="11.25" customHeight="1">
      <c r="A72" s="1504"/>
      <c r="B72" s="1504"/>
      <c r="C72" s="1504"/>
      <c r="D72" s="1504"/>
      <c r="E72" s="1504"/>
      <c r="F72" s="1504"/>
      <c r="G72" s="1504"/>
      <c r="H72" s="1504"/>
      <c r="I72" s="1504"/>
      <c r="J72" s="1504"/>
      <c r="K72" s="1504"/>
      <c r="L72" s="1504"/>
      <c r="M72" s="1504"/>
      <c r="N72" s="1504"/>
      <c r="O72" s="1504"/>
      <c r="P72" s="1504"/>
      <c r="Q72" s="1504"/>
      <c r="R72" s="1504"/>
      <c r="S72" s="1504"/>
      <c r="T72" s="1504"/>
      <c r="U72" s="1504"/>
      <c r="V72" s="1504"/>
      <c r="W72" s="1504"/>
      <c r="X72" s="1504"/>
      <c r="Y72" s="1504"/>
      <c r="Z72" s="1504"/>
      <c r="AA72" s="1504"/>
      <c r="AB72" s="1504"/>
      <c r="AC72" s="1504"/>
      <c r="AD72" s="1504"/>
      <c r="AE72" s="1504"/>
      <c r="AF72" s="1504"/>
      <c r="AG72" s="1504"/>
      <c r="AH72" s="1504"/>
      <c r="AI72" s="1504"/>
      <c r="AJ72" s="1504"/>
      <c r="AK72" s="1504"/>
      <c r="AL72" s="1504"/>
      <c r="AM72" s="1504"/>
      <c r="AN72" s="1504"/>
      <c r="AO72" s="1504"/>
      <c r="AP72" s="1504"/>
      <c r="AQ72" s="1504"/>
      <c r="AR72" s="1504"/>
      <c r="AS72" s="1504"/>
    </row>
    <row r="73" spans="1:45" ht="11.25" customHeight="1">
      <c r="A73" s="1504"/>
      <c r="B73" s="1504"/>
      <c r="C73" s="1504"/>
      <c r="D73" s="1504"/>
      <c r="E73" s="1504"/>
      <c r="F73" s="1504"/>
      <c r="G73" s="1504"/>
      <c r="H73" s="1504"/>
      <c r="I73" s="1504"/>
      <c r="J73" s="1504"/>
      <c r="K73" s="1504"/>
      <c r="L73" s="1504"/>
      <c r="M73" s="1504"/>
      <c r="N73" s="1504"/>
      <c r="O73" s="1504"/>
      <c r="P73" s="1504"/>
      <c r="Q73" s="1504"/>
      <c r="R73" s="1504"/>
      <c r="S73" s="1504"/>
      <c r="T73" s="1504"/>
      <c r="U73" s="1504"/>
      <c r="V73" s="1504"/>
      <c r="W73" s="1504"/>
      <c r="X73" s="1504"/>
      <c r="Y73" s="1504"/>
      <c r="Z73" s="1504"/>
      <c r="AA73" s="1504"/>
      <c r="AB73" s="1504"/>
      <c r="AC73" s="1504"/>
      <c r="AD73" s="1504"/>
      <c r="AE73" s="1504"/>
      <c r="AF73" s="1504"/>
      <c r="AG73" s="1504"/>
      <c r="AH73" s="1504"/>
      <c r="AI73" s="1504"/>
      <c r="AJ73" s="1504"/>
      <c r="AK73" s="1504"/>
      <c r="AL73" s="1504"/>
      <c r="AM73" s="1504"/>
      <c r="AN73" s="1504"/>
      <c r="AO73" s="1504"/>
      <c r="AP73" s="1504"/>
      <c r="AQ73" s="1504"/>
      <c r="AR73" s="1504"/>
      <c r="AS73" s="1504"/>
    </row>
    <row r="74" spans="1:45" ht="11.25" customHeight="1">
      <c r="A74" s="1504"/>
      <c r="B74" s="1504"/>
      <c r="C74" s="1504"/>
      <c r="D74" s="1504"/>
      <c r="E74" s="1504"/>
      <c r="F74" s="1504"/>
      <c r="G74" s="1504"/>
      <c r="H74" s="1504"/>
      <c r="I74" s="1504"/>
      <c r="J74" s="1504"/>
      <c r="K74" s="1504"/>
      <c r="L74" s="1504"/>
      <c r="M74" s="1504"/>
      <c r="N74" s="1504"/>
      <c r="O74" s="1504"/>
      <c r="P74" s="1504"/>
      <c r="Q74" s="1504"/>
      <c r="R74" s="1504"/>
      <c r="S74" s="1504"/>
      <c r="T74" s="1504"/>
      <c r="U74" s="1504"/>
      <c r="V74" s="1504"/>
      <c r="W74" s="1504"/>
      <c r="X74" s="1504"/>
      <c r="Y74" s="1504"/>
      <c r="Z74" s="1504"/>
      <c r="AA74" s="1504"/>
      <c r="AB74" s="1504"/>
      <c r="AC74" s="1504"/>
      <c r="AD74" s="1504"/>
      <c r="AE74" s="1504"/>
      <c r="AF74" s="1504"/>
      <c r="AG74" s="1504"/>
      <c r="AH74" s="1504"/>
      <c r="AI74" s="1504"/>
      <c r="AJ74" s="1504"/>
      <c r="AK74" s="1504"/>
      <c r="AL74" s="1504"/>
      <c r="AM74" s="1504"/>
      <c r="AN74" s="1504"/>
      <c r="AO74" s="1504"/>
      <c r="AP74" s="1504"/>
      <c r="AQ74" s="1504"/>
      <c r="AR74" s="1504"/>
      <c r="AS74" s="1504"/>
    </row>
    <row r="75" spans="1:45" ht="11.25" customHeight="1">
      <c r="A75" s="1504"/>
      <c r="B75" s="1504"/>
      <c r="C75" s="1504"/>
      <c r="D75" s="1504"/>
      <c r="E75" s="1504"/>
      <c r="F75" s="1504"/>
      <c r="G75" s="1504"/>
      <c r="H75" s="1504"/>
      <c r="I75" s="1504"/>
      <c r="J75" s="1504"/>
      <c r="K75" s="1504"/>
      <c r="L75" s="1504"/>
      <c r="M75" s="1504"/>
      <c r="N75" s="1504"/>
      <c r="O75" s="1504"/>
      <c r="P75" s="1504"/>
      <c r="Q75" s="1504"/>
      <c r="R75" s="1504"/>
      <c r="S75" s="1504"/>
      <c r="T75" s="1504"/>
      <c r="U75" s="1504"/>
      <c r="V75" s="1504"/>
      <c r="W75" s="1504"/>
      <c r="X75" s="1504"/>
      <c r="Y75" s="1504"/>
      <c r="Z75" s="1504"/>
      <c r="AA75" s="1504"/>
      <c r="AB75" s="1504"/>
      <c r="AC75" s="1504"/>
      <c r="AD75" s="1504"/>
      <c r="AE75" s="1504"/>
      <c r="AF75" s="1504"/>
      <c r="AG75" s="1504"/>
      <c r="AH75" s="1504"/>
      <c r="AI75" s="1504"/>
      <c r="AJ75" s="1504"/>
      <c r="AK75" s="1504"/>
      <c r="AL75" s="1504"/>
      <c r="AM75" s="1504"/>
      <c r="AN75" s="1504"/>
      <c r="AO75" s="1504"/>
      <c r="AP75" s="1504"/>
      <c r="AQ75" s="1504"/>
      <c r="AR75" s="1504"/>
      <c r="AS75" s="1504"/>
    </row>
    <row r="76" spans="1:45" ht="11.25" customHeight="1">
      <c r="A76" s="1504"/>
      <c r="B76" s="1504"/>
      <c r="C76" s="1504"/>
      <c r="D76" s="1504"/>
      <c r="E76" s="1504"/>
      <c r="F76" s="1504"/>
      <c r="G76" s="1504"/>
      <c r="H76" s="1504"/>
      <c r="I76" s="1504"/>
      <c r="J76" s="1504"/>
      <c r="K76" s="1504"/>
      <c r="L76" s="1504"/>
      <c r="M76" s="1504"/>
      <c r="N76" s="1504"/>
      <c r="O76" s="1504"/>
      <c r="P76" s="1504"/>
      <c r="Q76" s="1504"/>
      <c r="R76" s="1504"/>
      <c r="S76" s="1504"/>
      <c r="T76" s="1504"/>
      <c r="U76" s="1504"/>
      <c r="V76" s="1504"/>
      <c r="W76" s="1504"/>
      <c r="X76" s="1504"/>
      <c r="Y76" s="1504"/>
      <c r="Z76" s="1504"/>
      <c r="AA76" s="1504"/>
      <c r="AB76" s="1504"/>
      <c r="AC76" s="1504"/>
      <c r="AD76" s="1504"/>
      <c r="AE76" s="1504"/>
      <c r="AF76" s="1504"/>
      <c r="AG76" s="1504"/>
      <c r="AH76" s="1504"/>
      <c r="AI76" s="1504"/>
      <c r="AJ76" s="1504"/>
      <c r="AK76" s="1504"/>
      <c r="AL76" s="1504"/>
      <c r="AM76" s="1504"/>
      <c r="AN76" s="1504"/>
      <c r="AO76" s="1504"/>
      <c r="AP76" s="1504"/>
      <c r="AQ76" s="1504"/>
      <c r="AR76" s="1504"/>
      <c r="AS76" s="1504"/>
    </row>
    <row r="77" spans="1:45" ht="11.25" customHeight="1">
      <c r="A77" s="1504"/>
      <c r="B77" s="1504"/>
      <c r="C77" s="1504"/>
      <c r="D77" s="1504"/>
      <c r="E77" s="1504"/>
      <c r="F77" s="1504"/>
      <c r="G77" s="1504"/>
      <c r="H77" s="1504"/>
      <c r="I77" s="1504"/>
      <c r="J77" s="1504"/>
      <c r="K77" s="1504"/>
      <c r="L77" s="1504"/>
      <c r="M77" s="1504"/>
      <c r="N77" s="1504"/>
      <c r="O77" s="1504"/>
      <c r="P77" s="1504"/>
      <c r="Q77" s="1504"/>
      <c r="R77" s="1504"/>
      <c r="S77" s="1504"/>
      <c r="T77" s="1504"/>
      <c r="U77" s="1504"/>
      <c r="V77" s="1504"/>
      <c r="W77" s="1504"/>
      <c r="X77" s="1504"/>
      <c r="Y77" s="1504"/>
      <c r="Z77" s="1504"/>
      <c r="AA77" s="1504"/>
      <c r="AB77" s="1504"/>
      <c r="AC77" s="1504"/>
      <c r="AD77" s="1504"/>
      <c r="AE77" s="1504"/>
      <c r="AF77" s="1504"/>
      <c r="AG77" s="1504"/>
      <c r="AH77" s="1504"/>
      <c r="AI77" s="1504"/>
      <c r="AJ77" s="1504"/>
      <c r="AK77" s="1504"/>
      <c r="AL77" s="1504"/>
      <c r="AM77" s="1504"/>
      <c r="AN77" s="1504"/>
      <c r="AO77" s="1504"/>
      <c r="AP77" s="1504"/>
      <c r="AQ77" s="1504"/>
      <c r="AR77" s="1504"/>
      <c r="AS77" s="1504"/>
    </row>
    <row r="78" spans="1:45" ht="11.25" customHeight="1">
      <c r="A78" s="1504"/>
      <c r="B78" s="1504"/>
      <c r="C78" s="1504"/>
      <c r="D78" s="1504"/>
      <c r="E78" s="1504"/>
      <c r="F78" s="1504"/>
      <c r="G78" s="1504"/>
      <c r="H78" s="1504"/>
      <c r="I78" s="1504"/>
      <c r="J78" s="1504"/>
      <c r="K78" s="1504"/>
      <c r="L78" s="1504"/>
      <c r="M78" s="1504"/>
      <c r="N78" s="1504"/>
      <c r="O78" s="1504"/>
      <c r="P78" s="1504"/>
      <c r="Q78" s="1504"/>
      <c r="R78" s="1504"/>
      <c r="S78" s="1504"/>
      <c r="T78" s="1504"/>
      <c r="U78" s="1504"/>
      <c r="V78" s="1504"/>
      <c r="W78" s="1504"/>
      <c r="X78" s="1504"/>
      <c r="Y78" s="1504"/>
      <c r="Z78" s="1504"/>
      <c r="AA78" s="1504"/>
      <c r="AB78" s="1504"/>
      <c r="AC78" s="1504"/>
      <c r="AD78" s="1504"/>
      <c r="AE78" s="1504"/>
      <c r="AF78" s="1504"/>
      <c r="AG78" s="1504"/>
      <c r="AH78" s="1504"/>
      <c r="AI78" s="1504"/>
      <c r="AJ78" s="1504"/>
      <c r="AK78" s="1504"/>
      <c r="AL78" s="1504"/>
      <c r="AM78" s="1504"/>
      <c r="AN78" s="1504"/>
      <c r="AO78" s="1504"/>
      <c r="AP78" s="1504"/>
      <c r="AQ78" s="1504"/>
      <c r="AR78" s="1504"/>
      <c r="AS78" s="1504"/>
    </row>
    <row r="79" spans="1:45" ht="11.25" customHeight="1">
      <c r="A79" s="1504"/>
      <c r="B79" s="1504"/>
      <c r="C79" s="1504"/>
      <c r="D79" s="1504"/>
      <c r="E79" s="1504"/>
      <c r="F79" s="1504"/>
      <c r="G79" s="1504"/>
      <c r="H79" s="1504"/>
      <c r="I79" s="1504"/>
      <c r="J79" s="1504"/>
      <c r="K79" s="1504"/>
      <c r="L79" s="1504"/>
      <c r="M79" s="1504"/>
      <c r="N79" s="1504"/>
      <c r="O79" s="1504"/>
      <c r="P79" s="1504"/>
      <c r="Q79" s="1504"/>
      <c r="R79" s="1504"/>
      <c r="S79" s="1504"/>
      <c r="T79" s="1504"/>
      <c r="U79" s="1504"/>
      <c r="V79" s="1504"/>
      <c r="W79" s="1504"/>
      <c r="X79" s="1504"/>
      <c r="Y79" s="1504"/>
      <c r="Z79" s="1504"/>
      <c r="AA79" s="1504"/>
      <c r="AB79" s="1504"/>
      <c r="AC79" s="1504"/>
      <c r="AD79" s="1504"/>
      <c r="AE79" s="1504"/>
      <c r="AF79" s="1504"/>
      <c r="AG79" s="1504"/>
      <c r="AH79" s="1504"/>
      <c r="AI79" s="1504"/>
      <c r="AJ79" s="1504"/>
      <c r="AK79" s="1504"/>
      <c r="AL79" s="1504"/>
      <c r="AM79" s="1504"/>
      <c r="AN79" s="1504"/>
      <c r="AO79" s="1504"/>
      <c r="AP79" s="1504"/>
      <c r="AQ79" s="1504"/>
      <c r="AR79" s="1504"/>
      <c r="AS79" s="1504"/>
    </row>
    <row r="80" spans="1:45" ht="11.25" customHeight="1">
      <c r="A80" s="1504"/>
      <c r="B80" s="1504"/>
      <c r="C80" s="1504"/>
      <c r="D80" s="1504"/>
      <c r="E80" s="1504"/>
      <c r="F80" s="1504"/>
      <c r="G80" s="1504"/>
      <c r="H80" s="1504"/>
      <c r="I80" s="1504"/>
      <c r="J80" s="1504"/>
      <c r="K80" s="1504"/>
      <c r="L80" s="1504"/>
      <c r="M80" s="1504"/>
      <c r="N80" s="1504"/>
      <c r="O80" s="1504"/>
      <c r="P80" s="1504"/>
      <c r="Q80" s="1504"/>
      <c r="R80" s="1504"/>
      <c r="S80" s="1504"/>
      <c r="T80" s="1504"/>
      <c r="U80" s="1504"/>
      <c r="V80" s="1504"/>
      <c r="W80" s="1504"/>
      <c r="X80" s="1504"/>
      <c r="Y80" s="1504"/>
      <c r="Z80" s="1504"/>
      <c r="AA80" s="1504"/>
      <c r="AB80" s="1504"/>
      <c r="AC80" s="1504"/>
      <c r="AD80" s="1504"/>
      <c r="AE80" s="1504"/>
      <c r="AF80" s="1504"/>
      <c r="AG80" s="1504"/>
      <c r="AH80" s="1504"/>
      <c r="AI80" s="1504"/>
      <c r="AJ80" s="1504"/>
      <c r="AK80" s="1504"/>
      <c r="AL80" s="1504"/>
      <c r="AM80" s="1504"/>
      <c r="AN80" s="1504"/>
      <c r="AO80" s="1504"/>
      <c r="AP80" s="1504"/>
      <c r="AQ80" s="1504"/>
      <c r="AR80" s="1504"/>
      <c r="AS80" s="1504"/>
    </row>
    <row r="81" spans="1:45" ht="11.25" customHeight="1">
      <c r="A81" s="1504"/>
      <c r="B81" s="1504"/>
      <c r="C81" s="1504"/>
      <c r="D81" s="1504"/>
      <c r="E81" s="1504"/>
      <c r="F81" s="1504"/>
      <c r="G81" s="1504"/>
      <c r="H81" s="1504"/>
      <c r="I81" s="1504"/>
      <c r="J81" s="1504"/>
      <c r="K81" s="1504"/>
      <c r="L81" s="1504"/>
      <c r="M81" s="1504"/>
      <c r="N81" s="1504"/>
      <c r="O81" s="1504"/>
      <c r="P81" s="1504"/>
      <c r="Q81" s="1504"/>
      <c r="R81" s="1504"/>
      <c r="S81" s="1504"/>
      <c r="T81" s="1504"/>
      <c r="U81" s="1504"/>
      <c r="V81" s="1504"/>
      <c r="W81" s="1504"/>
      <c r="X81" s="1504"/>
      <c r="Y81" s="1504"/>
      <c r="Z81" s="1504"/>
      <c r="AA81" s="1504"/>
      <c r="AB81" s="1504"/>
      <c r="AC81" s="1504"/>
      <c r="AD81" s="1504"/>
      <c r="AE81" s="1504"/>
      <c r="AF81" s="1504"/>
      <c r="AG81" s="1504"/>
      <c r="AH81" s="1504"/>
      <c r="AI81" s="1504"/>
      <c r="AJ81" s="1504"/>
      <c r="AK81" s="1504"/>
      <c r="AL81" s="1504"/>
      <c r="AM81" s="1504"/>
      <c r="AN81" s="1504"/>
      <c r="AO81" s="1504"/>
      <c r="AP81" s="1504"/>
      <c r="AQ81" s="1504"/>
      <c r="AR81" s="1504"/>
      <c r="AS81" s="1504"/>
    </row>
    <row r="82" spans="1:45" ht="11.25" customHeight="1">
      <c r="A82" s="1504"/>
      <c r="B82" s="1504"/>
      <c r="C82" s="1504"/>
      <c r="D82" s="1504"/>
      <c r="E82" s="1504"/>
      <c r="F82" s="1504"/>
      <c r="G82" s="1504"/>
      <c r="H82" s="1504"/>
      <c r="I82" s="1504"/>
      <c r="J82" s="1504"/>
      <c r="K82" s="1504"/>
      <c r="L82" s="1504"/>
      <c r="M82" s="1504"/>
      <c r="N82" s="1504"/>
      <c r="O82" s="1504"/>
      <c r="P82" s="1504"/>
      <c r="Q82" s="1504"/>
      <c r="R82" s="1504"/>
      <c r="S82" s="1504"/>
      <c r="T82" s="1504"/>
      <c r="U82" s="1504"/>
      <c r="V82" s="1504"/>
      <c r="W82" s="1504"/>
      <c r="X82" s="1504"/>
      <c r="Y82" s="1504"/>
      <c r="Z82" s="1504"/>
      <c r="AA82" s="1504"/>
      <c r="AB82" s="1504"/>
      <c r="AC82" s="1504"/>
      <c r="AD82" s="1504"/>
      <c r="AE82" s="1504"/>
      <c r="AF82" s="1504"/>
      <c r="AG82" s="1504"/>
      <c r="AH82" s="1504"/>
      <c r="AI82" s="1504"/>
      <c r="AJ82" s="1504"/>
      <c r="AK82" s="1504"/>
      <c r="AL82" s="1504"/>
      <c r="AM82" s="1504"/>
      <c r="AN82" s="1504"/>
      <c r="AO82" s="1504"/>
      <c r="AP82" s="1504"/>
      <c r="AQ82" s="1504"/>
      <c r="AR82" s="1504"/>
      <c r="AS82" s="1504"/>
    </row>
    <row r="83" spans="1:45" ht="11.25" customHeight="1">
      <c r="A83" s="1504"/>
      <c r="B83" s="1504"/>
      <c r="C83" s="1504"/>
      <c r="D83" s="1504"/>
      <c r="E83" s="1504"/>
      <c r="F83" s="1504"/>
      <c r="G83" s="1504"/>
      <c r="H83" s="1504"/>
      <c r="I83" s="1504"/>
      <c r="J83" s="1504"/>
      <c r="K83" s="1504"/>
      <c r="L83" s="1504"/>
      <c r="M83" s="1504"/>
      <c r="N83" s="1504"/>
      <c r="O83" s="1504"/>
      <c r="P83" s="1504"/>
      <c r="Q83" s="1504"/>
      <c r="R83" s="1504"/>
      <c r="S83" s="1504"/>
      <c r="T83" s="1504"/>
      <c r="U83" s="1504"/>
      <c r="V83" s="1504"/>
      <c r="W83" s="1504"/>
      <c r="X83" s="1504"/>
      <c r="Y83" s="1504"/>
      <c r="Z83" s="1504"/>
      <c r="AA83" s="1504"/>
      <c r="AB83" s="1504"/>
      <c r="AC83" s="1504"/>
      <c r="AD83" s="1504"/>
      <c r="AE83" s="1504"/>
      <c r="AF83" s="1504"/>
      <c r="AG83" s="1504"/>
      <c r="AH83" s="1504"/>
      <c r="AI83" s="1504"/>
      <c r="AJ83" s="1504"/>
      <c r="AK83" s="1504"/>
      <c r="AL83" s="1504"/>
      <c r="AM83" s="1504"/>
      <c r="AN83" s="1504"/>
      <c r="AO83" s="1504"/>
      <c r="AP83" s="1504"/>
      <c r="AQ83" s="1504"/>
      <c r="AR83" s="1504"/>
      <c r="AS83" s="1504"/>
    </row>
    <row r="84" spans="1:45" ht="11.25" customHeight="1">
      <c r="A84" s="1504"/>
      <c r="B84" s="1504"/>
      <c r="C84" s="1504"/>
      <c r="D84" s="1504"/>
      <c r="E84" s="1504"/>
      <c r="F84" s="1504"/>
      <c r="G84" s="1504"/>
      <c r="H84" s="1504"/>
      <c r="I84" s="1504"/>
      <c r="J84" s="1504"/>
      <c r="K84" s="1504"/>
      <c r="L84" s="1504"/>
      <c r="M84" s="1504"/>
      <c r="N84" s="1504"/>
      <c r="O84" s="1504"/>
      <c r="P84" s="1504"/>
      <c r="Q84" s="1504"/>
      <c r="R84" s="1504"/>
      <c r="S84" s="1504"/>
      <c r="T84" s="1504"/>
      <c r="U84" s="1504"/>
      <c r="V84" s="1504"/>
      <c r="W84" s="1504"/>
      <c r="X84" s="1504"/>
      <c r="Y84" s="1504"/>
      <c r="Z84" s="1504"/>
      <c r="AA84" s="1504"/>
      <c r="AB84" s="1504"/>
      <c r="AC84" s="1504"/>
      <c r="AD84" s="1504"/>
      <c r="AE84" s="1504"/>
      <c r="AF84" s="1504"/>
      <c r="AG84" s="1504"/>
      <c r="AH84" s="1504"/>
      <c r="AI84" s="1504"/>
      <c r="AJ84" s="1504"/>
      <c r="AK84" s="1504"/>
      <c r="AL84" s="1504"/>
      <c r="AM84" s="1504"/>
      <c r="AN84" s="1504"/>
      <c r="AO84" s="1504"/>
      <c r="AP84" s="1504"/>
      <c r="AQ84" s="1504"/>
      <c r="AR84" s="1504"/>
      <c r="AS84" s="1504"/>
    </row>
    <row r="85" spans="1:45" ht="11.25" customHeight="1">
      <c r="A85" s="1504"/>
      <c r="B85" s="1504"/>
      <c r="C85" s="1504"/>
      <c r="D85" s="1504"/>
      <c r="E85" s="1504"/>
      <c r="F85" s="1504"/>
      <c r="G85" s="1504"/>
      <c r="H85" s="1504"/>
      <c r="I85" s="1504"/>
      <c r="J85" s="1504"/>
      <c r="K85" s="1504"/>
      <c r="L85" s="1504"/>
      <c r="M85" s="1504"/>
      <c r="N85" s="1504"/>
      <c r="O85" s="1504"/>
      <c r="P85" s="1504"/>
      <c r="Q85" s="1504"/>
      <c r="R85" s="1504"/>
      <c r="S85" s="1504"/>
      <c r="T85" s="1504"/>
      <c r="U85" s="1504"/>
      <c r="V85" s="1504"/>
      <c r="W85" s="1504"/>
      <c r="X85" s="1504"/>
      <c r="Y85" s="1504"/>
      <c r="Z85" s="1504"/>
      <c r="AA85" s="1504"/>
      <c r="AB85" s="1504"/>
      <c r="AC85" s="1504"/>
      <c r="AD85" s="1504"/>
      <c r="AE85" s="1504"/>
      <c r="AF85" s="1504"/>
      <c r="AG85" s="1504"/>
      <c r="AH85" s="1504"/>
      <c r="AI85" s="1504"/>
      <c r="AJ85" s="1504"/>
      <c r="AK85" s="1504"/>
      <c r="AL85" s="1504"/>
      <c r="AM85" s="1504"/>
      <c r="AN85" s="1504"/>
      <c r="AO85" s="1504"/>
      <c r="AP85" s="1504"/>
      <c r="AQ85" s="1504"/>
      <c r="AR85" s="1504"/>
      <c r="AS85" s="1504"/>
    </row>
    <row r="86" spans="1:45" ht="11.25" customHeight="1">
      <c r="A86" s="1504"/>
      <c r="B86" s="1504"/>
      <c r="C86" s="1504"/>
      <c r="D86" s="1504"/>
      <c r="E86" s="1504"/>
      <c r="F86" s="1504"/>
      <c r="G86" s="1504"/>
      <c r="H86" s="1504"/>
      <c r="I86" s="1504"/>
      <c r="J86" s="1504"/>
      <c r="K86" s="1504"/>
      <c r="L86" s="1504"/>
      <c r="M86" s="1504"/>
      <c r="N86" s="1504"/>
      <c r="O86" s="1504"/>
      <c r="P86" s="1504"/>
      <c r="Q86" s="1504"/>
      <c r="R86" s="1504"/>
      <c r="S86" s="1504"/>
      <c r="T86" s="1504"/>
      <c r="U86" s="1504"/>
      <c r="V86" s="1504"/>
      <c r="W86" s="1504"/>
      <c r="X86" s="1504"/>
      <c r="Y86" s="1504"/>
      <c r="Z86" s="1504"/>
      <c r="AA86" s="1504"/>
      <c r="AB86" s="1504"/>
      <c r="AC86" s="1504"/>
      <c r="AD86" s="1504"/>
      <c r="AE86" s="1504"/>
      <c r="AF86" s="1504"/>
      <c r="AG86" s="1504"/>
      <c r="AH86" s="1504"/>
      <c r="AI86" s="1504"/>
      <c r="AJ86" s="1504"/>
      <c r="AK86" s="1504"/>
      <c r="AL86" s="1504"/>
      <c r="AM86" s="1504"/>
      <c r="AN86" s="1504"/>
      <c r="AO86" s="1504"/>
      <c r="AP86" s="1504"/>
      <c r="AQ86" s="1504"/>
      <c r="AR86" s="1504"/>
      <c r="AS86" s="1504"/>
    </row>
    <row r="87" spans="1:45" ht="11.25" customHeight="1">
      <c r="A87" s="1504"/>
      <c r="B87" s="1504"/>
      <c r="C87" s="1504"/>
      <c r="D87" s="1504"/>
      <c r="E87" s="1504"/>
      <c r="F87" s="1504"/>
      <c r="G87" s="1504"/>
      <c r="H87" s="1504"/>
      <c r="I87" s="1504"/>
      <c r="J87" s="1504"/>
      <c r="K87" s="1504"/>
      <c r="L87" s="1504"/>
      <c r="M87" s="1504"/>
      <c r="N87" s="1504"/>
      <c r="O87" s="1504"/>
      <c r="P87" s="1504"/>
      <c r="Q87" s="1504"/>
      <c r="R87" s="1504"/>
      <c r="S87" s="1504"/>
      <c r="T87" s="1504"/>
      <c r="U87" s="1504"/>
      <c r="V87" s="1504"/>
      <c r="W87" s="1504"/>
      <c r="X87" s="1504"/>
      <c r="Y87" s="1504"/>
      <c r="Z87" s="1504"/>
      <c r="AA87" s="1504"/>
      <c r="AB87" s="1504"/>
      <c r="AC87" s="1504"/>
      <c r="AD87" s="1504"/>
      <c r="AE87" s="1504"/>
      <c r="AF87" s="1504"/>
      <c r="AG87" s="1504"/>
      <c r="AH87" s="1504"/>
      <c r="AI87" s="1504"/>
      <c r="AJ87" s="1504"/>
      <c r="AK87" s="1504"/>
      <c r="AL87" s="1504"/>
      <c r="AM87" s="1504"/>
      <c r="AN87" s="1504"/>
      <c r="AO87" s="1504"/>
      <c r="AP87" s="1504"/>
      <c r="AQ87" s="1504"/>
      <c r="AR87" s="1504"/>
      <c r="AS87" s="1504"/>
    </row>
    <row r="88" spans="1:45" ht="11.25" customHeight="1">
      <c r="A88" s="1504"/>
      <c r="B88" s="1504"/>
      <c r="C88" s="1504"/>
      <c r="D88" s="1504"/>
      <c r="E88" s="1504"/>
      <c r="F88" s="1504"/>
      <c r="G88" s="1504"/>
      <c r="H88" s="1504"/>
      <c r="I88" s="1504"/>
      <c r="J88" s="1504"/>
      <c r="K88" s="1504"/>
      <c r="L88" s="1504"/>
      <c r="M88" s="1504"/>
      <c r="N88" s="1504"/>
      <c r="O88" s="1504"/>
      <c r="P88" s="1504"/>
      <c r="Q88" s="1504"/>
      <c r="R88" s="1504"/>
      <c r="S88" s="1504"/>
      <c r="T88" s="1504"/>
      <c r="U88" s="1504"/>
      <c r="V88" s="1504"/>
      <c r="W88" s="1504"/>
      <c r="X88" s="1504"/>
      <c r="Y88" s="1504"/>
      <c r="Z88" s="1504"/>
      <c r="AA88" s="1504"/>
      <c r="AB88" s="1504"/>
      <c r="AC88" s="1504"/>
      <c r="AD88" s="1504"/>
      <c r="AE88" s="1504"/>
      <c r="AF88" s="1504"/>
      <c r="AG88" s="1504"/>
      <c r="AH88" s="1504"/>
      <c r="AI88" s="1504"/>
      <c r="AJ88" s="1504"/>
      <c r="AK88" s="1504"/>
      <c r="AL88" s="1504"/>
      <c r="AM88" s="1504"/>
      <c r="AN88" s="1504"/>
      <c r="AO88" s="1504"/>
      <c r="AP88" s="1504"/>
      <c r="AQ88" s="1504"/>
      <c r="AR88" s="1504"/>
      <c r="AS88" s="1504"/>
    </row>
    <row r="89" spans="1:45" ht="11.25" customHeight="1">
      <c r="A89" s="1504"/>
      <c r="B89" s="1504"/>
      <c r="C89" s="1504"/>
      <c r="D89" s="1504"/>
      <c r="E89" s="1504"/>
      <c r="F89" s="1504"/>
      <c r="G89" s="1504"/>
      <c r="H89" s="1504"/>
      <c r="I89" s="1504"/>
      <c r="J89" s="1504"/>
      <c r="K89" s="1504"/>
      <c r="L89" s="1504"/>
      <c r="M89" s="1504"/>
      <c r="N89" s="1504"/>
      <c r="O89" s="1504"/>
      <c r="P89" s="1504"/>
      <c r="Q89" s="1504"/>
      <c r="R89" s="1504"/>
      <c r="S89" s="1504"/>
      <c r="T89" s="1504"/>
      <c r="U89" s="1504"/>
      <c r="V89" s="1504"/>
      <c r="W89" s="1504"/>
      <c r="X89" s="1504"/>
      <c r="Y89" s="1504"/>
      <c r="Z89" s="1504"/>
      <c r="AA89" s="1504"/>
      <c r="AB89" s="1504"/>
      <c r="AC89" s="1504"/>
      <c r="AD89" s="1504"/>
      <c r="AE89" s="1504"/>
      <c r="AF89" s="1504"/>
      <c r="AG89" s="1504"/>
      <c r="AH89" s="1504"/>
      <c r="AI89" s="1504"/>
      <c r="AJ89" s="1504"/>
      <c r="AK89" s="1504"/>
      <c r="AL89" s="1504"/>
      <c r="AM89" s="1504"/>
      <c r="AN89" s="1504"/>
      <c r="AO89" s="1504"/>
      <c r="AP89" s="1504"/>
      <c r="AQ89" s="1504"/>
      <c r="AR89" s="1504"/>
      <c r="AS89" s="1504"/>
    </row>
    <row r="90" spans="1:45" ht="11.25" customHeight="1">
      <c r="A90" s="1504"/>
      <c r="B90" s="1504"/>
      <c r="C90" s="1504"/>
      <c r="D90" s="1504"/>
      <c r="E90" s="1504"/>
      <c r="F90" s="1504"/>
      <c r="G90" s="1504"/>
      <c r="H90" s="1504"/>
      <c r="I90" s="1504"/>
      <c r="J90" s="1504"/>
      <c r="K90" s="1504"/>
      <c r="L90" s="1504"/>
      <c r="M90" s="1504"/>
      <c r="N90" s="1504"/>
      <c r="O90" s="1504"/>
      <c r="P90" s="1504"/>
      <c r="Q90" s="1504"/>
      <c r="R90" s="1504"/>
      <c r="S90" s="1504"/>
      <c r="T90" s="1504"/>
      <c r="U90" s="1504"/>
      <c r="V90" s="1504"/>
      <c r="W90" s="1504"/>
      <c r="X90" s="1504"/>
      <c r="Y90" s="1504"/>
      <c r="Z90" s="1504"/>
      <c r="AA90" s="1504"/>
      <c r="AB90" s="1504"/>
      <c r="AC90" s="1504"/>
      <c r="AD90" s="1504"/>
      <c r="AE90" s="1504"/>
      <c r="AF90" s="1504"/>
      <c r="AG90" s="1504"/>
      <c r="AH90" s="1504"/>
      <c r="AI90" s="1504"/>
      <c r="AJ90" s="1504"/>
      <c r="AK90" s="1504"/>
      <c r="AL90" s="1504"/>
      <c r="AM90" s="1504"/>
      <c r="AN90" s="1504"/>
      <c r="AO90" s="1504"/>
      <c r="AP90" s="1504"/>
      <c r="AQ90" s="1504"/>
      <c r="AR90" s="1504"/>
      <c r="AS90" s="1504"/>
    </row>
    <row r="91" spans="1:45" ht="11.25" customHeight="1">
      <c r="A91" s="1504"/>
      <c r="B91" s="1504"/>
      <c r="C91" s="1504"/>
      <c r="D91" s="1504"/>
      <c r="E91" s="1504"/>
      <c r="F91" s="1504"/>
      <c r="G91" s="1504"/>
      <c r="H91" s="1504"/>
      <c r="I91" s="1504"/>
      <c r="J91" s="1504"/>
      <c r="K91" s="1504"/>
      <c r="L91" s="1504"/>
      <c r="M91" s="1504"/>
      <c r="N91" s="1504"/>
      <c r="O91" s="1504"/>
      <c r="P91" s="1504"/>
      <c r="Q91" s="1504"/>
      <c r="R91" s="1504"/>
      <c r="S91" s="1504"/>
      <c r="T91" s="1504"/>
      <c r="U91" s="1504"/>
      <c r="V91" s="1504"/>
      <c r="W91" s="1504"/>
      <c r="X91" s="1504"/>
      <c r="Y91" s="1504"/>
      <c r="Z91" s="1504"/>
      <c r="AA91" s="1504"/>
      <c r="AB91" s="1504"/>
      <c r="AC91" s="1504"/>
      <c r="AD91" s="1504"/>
      <c r="AE91" s="1504"/>
      <c r="AF91" s="1504"/>
      <c r="AG91" s="1504"/>
      <c r="AH91" s="1504"/>
      <c r="AI91" s="1504"/>
      <c r="AJ91" s="1504"/>
      <c r="AK91" s="1504"/>
      <c r="AL91" s="1504"/>
      <c r="AM91" s="1504"/>
      <c r="AN91" s="1504"/>
      <c r="AO91" s="1504"/>
      <c r="AP91" s="1504"/>
      <c r="AQ91" s="1504"/>
      <c r="AR91" s="1504"/>
      <c r="AS91" s="1504"/>
    </row>
    <row r="92" spans="1:45" ht="11.25" customHeight="1">
      <c r="A92" s="1504"/>
      <c r="B92" s="1504"/>
      <c r="C92" s="1504"/>
      <c r="D92" s="1504"/>
      <c r="E92" s="1504"/>
      <c r="F92" s="1504"/>
      <c r="G92" s="1504"/>
      <c r="H92" s="1504"/>
      <c r="I92" s="1504"/>
      <c r="J92" s="1504"/>
      <c r="K92" s="1504"/>
      <c r="L92" s="1504"/>
      <c r="M92" s="1504"/>
      <c r="N92" s="1504"/>
      <c r="O92" s="1504"/>
      <c r="P92" s="1504"/>
      <c r="Q92" s="1504"/>
      <c r="R92" s="1504"/>
      <c r="S92" s="1504"/>
      <c r="T92" s="1504"/>
      <c r="U92" s="1504"/>
      <c r="V92" s="1504"/>
      <c r="W92" s="1504"/>
      <c r="X92" s="1504"/>
      <c r="Y92" s="1504"/>
      <c r="Z92" s="1504"/>
      <c r="AA92" s="1504"/>
      <c r="AB92" s="1504"/>
      <c r="AC92" s="1504"/>
      <c r="AD92" s="1504"/>
      <c r="AE92" s="1504"/>
      <c r="AF92" s="1504"/>
      <c r="AG92" s="1504"/>
      <c r="AH92" s="1504"/>
      <c r="AI92" s="1504"/>
      <c r="AJ92" s="1504"/>
      <c r="AK92" s="1504"/>
      <c r="AL92" s="1504"/>
      <c r="AM92" s="1504"/>
      <c r="AN92" s="1504"/>
      <c r="AO92" s="1504"/>
      <c r="AP92" s="1504"/>
      <c r="AQ92" s="1504"/>
      <c r="AR92" s="1504"/>
      <c r="AS92" s="1504"/>
    </row>
    <row r="93" spans="1:45" ht="11.25" customHeight="1">
      <c r="A93" s="1504"/>
      <c r="B93" s="1504"/>
      <c r="C93" s="1504"/>
      <c r="D93" s="1504"/>
      <c r="E93" s="1504"/>
      <c r="F93" s="1504"/>
      <c r="G93" s="1504"/>
      <c r="H93" s="1504"/>
      <c r="I93" s="1504"/>
      <c r="J93" s="1504"/>
      <c r="K93" s="1504"/>
      <c r="L93" s="1504"/>
      <c r="M93" s="1504"/>
      <c r="N93" s="1504"/>
      <c r="O93" s="1504"/>
      <c r="P93" s="1504"/>
      <c r="Q93" s="1504"/>
      <c r="R93" s="1504"/>
      <c r="S93" s="1504"/>
      <c r="T93" s="1504"/>
      <c r="U93" s="1504"/>
      <c r="V93" s="1504"/>
      <c r="W93" s="1504"/>
      <c r="X93" s="1504"/>
      <c r="Y93" s="1504"/>
      <c r="Z93" s="1504"/>
      <c r="AA93" s="1504"/>
      <c r="AB93" s="1504"/>
      <c r="AC93" s="1504"/>
      <c r="AD93" s="1504"/>
      <c r="AE93" s="1504"/>
      <c r="AF93" s="1504"/>
      <c r="AG93" s="1504"/>
      <c r="AH93" s="1504"/>
      <c r="AI93" s="1504"/>
      <c r="AJ93" s="1504"/>
      <c r="AK93" s="1504"/>
      <c r="AL93" s="1504"/>
      <c r="AM93" s="1504"/>
      <c r="AN93" s="1504"/>
      <c r="AO93" s="1504"/>
      <c r="AP93" s="1504"/>
      <c r="AQ93" s="1504"/>
      <c r="AR93" s="1504"/>
      <c r="AS93" s="1504"/>
    </row>
    <row r="94" spans="1:45" ht="11.25" customHeight="1">
      <c r="A94" s="1504"/>
      <c r="B94" s="1504"/>
      <c r="C94" s="1504"/>
      <c r="D94" s="1504"/>
      <c r="E94" s="1504"/>
      <c r="F94" s="1504"/>
      <c r="G94" s="1504"/>
      <c r="H94" s="1504"/>
      <c r="I94" s="1504"/>
      <c r="J94" s="1504"/>
      <c r="K94" s="1504"/>
      <c r="L94" s="1504"/>
      <c r="M94" s="1504"/>
      <c r="N94" s="1504"/>
      <c r="O94" s="1504"/>
      <c r="P94" s="1504"/>
      <c r="Q94" s="1504"/>
      <c r="R94" s="1504"/>
      <c r="S94" s="1504"/>
      <c r="T94" s="1504"/>
      <c r="U94" s="1504"/>
      <c r="V94" s="1504"/>
      <c r="W94" s="1504"/>
      <c r="X94" s="1504"/>
      <c r="Y94" s="1504"/>
      <c r="Z94" s="1504"/>
      <c r="AA94" s="1504"/>
      <c r="AB94" s="1504"/>
      <c r="AC94" s="1504"/>
      <c r="AD94" s="1504"/>
      <c r="AE94" s="1504"/>
      <c r="AF94" s="1504"/>
      <c r="AG94" s="1504"/>
      <c r="AH94" s="1504"/>
      <c r="AI94" s="1504"/>
      <c r="AJ94" s="1504"/>
      <c r="AK94" s="1504"/>
      <c r="AL94" s="1504"/>
      <c r="AM94" s="1504"/>
      <c r="AN94" s="1504"/>
      <c r="AO94" s="1504"/>
      <c r="AP94" s="1504"/>
      <c r="AQ94" s="1504"/>
      <c r="AR94" s="1504"/>
      <c r="AS94" s="1504"/>
    </row>
    <row r="95" spans="1:45" ht="11.25" customHeight="1">
      <c r="A95" s="1504"/>
      <c r="B95" s="1504"/>
      <c r="C95" s="1504"/>
      <c r="D95" s="1504"/>
      <c r="E95" s="1504"/>
      <c r="F95" s="1504"/>
      <c r="G95" s="1504"/>
      <c r="H95" s="1504"/>
      <c r="I95" s="1504"/>
      <c r="J95" s="1504"/>
      <c r="K95" s="1504"/>
      <c r="L95" s="1504"/>
      <c r="M95" s="1504"/>
      <c r="N95" s="1504"/>
      <c r="O95" s="1504"/>
      <c r="P95" s="1504"/>
      <c r="Q95" s="1504"/>
      <c r="R95" s="1504"/>
      <c r="S95" s="1504"/>
      <c r="T95" s="1504"/>
      <c r="U95" s="1504"/>
      <c r="V95" s="1504"/>
      <c r="W95" s="1504"/>
      <c r="X95" s="1504"/>
      <c r="Y95" s="1504"/>
      <c r="Z95" s="1504"/>
      <c r="AA95" s="1504"/>
      <c r="AB95" s="1504"/>
      <c r="AC95" s="1504"/>
      <c r="AD95" s="1504"/>
      <c r="AE95" s="1504"/>
      <c r="AF95" s="1504"/>
      <c r="AG95" s="1504"/>
      <c r="AH95" s="1504"/>
      <c r="AI95" s="1504"/>
      <c r="AJ95" s="1504"/>
      <c r="AK95" s="1504"/>
      <c r="AL95" s="1504"/>
      <c r="AM95" s="1504"/>
      <c r="AN95" s="1504"/>
      <c r="AO95" s="1504"/>
      <c r="AP95" s="1504"/>
      <c r="AQ95" s="1504"/>
      <c r="AR95" s="1504"/>
      <c r="AS95" s="1504"/>
    </row>
    <row r="96" spans="1:45" ht="11.25" customHeight="1">
      <c r="A96" s="1504"/>
      <c r="B96" s="1504"/>
      <c r="C96" s="1504"/>
      <c r="D96" s="1504"/>
      <c r="E96" s="1504"/>
      <c r="F96" s="1504"/>
      <c r="G96" s="1504"/>
      <c r="H96" s="1504"/>
      <c r="I96" s="1504"/>
      <c r="J96" s="1504"/>
      <c r="K96" s="1504"/>
      <c r="L96" s="1504"/>
      <c r="M96" s="1504"/>
      <c r="N96" s="1504"/>
      <c r="O96" s="1504"/>
      <c r="P96" s="1504"/>
      <c r="Q96" s="1504"/>
      <c r="R96" s="1504"/>
      <c r="S96" s="1504"/>
      <c r="T96" s="1504"/>
      <c r="U96" s="1504"/>
      <c r="V96" s="1504"/>
      <c r="W96" s="1504"/>
      <c r="X96" s="1504"/>
      <c r="Y96" s="1504"/>
      <c r="Z96" s="1504"/>
      <c r="AA96" s="1504"/>
      <c r="AB96" s="1504"/>
      <c r="AC96" s="1504"/>
      <c r="AD96" s="1504"/>
      <c r="AE96" s="1504"/>
      <c r="AF96" s="1504"/>
      <c r="AG96" s="1504"/>
      <c r="AH96" s="1504"/>
      <c r="AI96" s="1504"/>
      <c r="AJ96" s="1504"/>
      <c r="AK96" s="1504"/>
      <c r="AL96" s="1504"/>
      <c r="AM96" s="1504"/>
      <c r="AN96" s="1504"/>
      <c r="AO96" s="1504"/>
      <c r="AP96" s="1504"/>
      <c r="AQ96" s="1504"/>
      <c r="AR96" s="1504"/>
      <c r="AS96" s="1504"/>
    </row>
    <row r="97" spans="1:45" ht="11.25" customHeight="1">
      <c r="A97" s="1504"/>
      <c r="B97" s="1504"/>
      <c r="C97" s="1504"/>
      <c r="D97" s="1504"/>
      <c r="E97" s="1504"/>
      <c r="F97" s="1504"/>
      <c r="G97" s="1504"/>
      <c r="H97" s="1504"/>
      <c r="I97" s="1504"/>
      <c r="J97" s="1504"/>
      <c r="K97" s="1504"/>
      <c r="L97" s="1504"/>
      <c r="M97" s="1504"/>
      <c r="N97" s="1504"/>
      <c r="O97" s="1504"/>
      <c r="P97" s="1504"/>
      <c r="Q97" s="1504"/>
      <c r="R97" s="1504"/>
      <c r="S97" s="1504"/>
      <c r="T97" s="1504"/>
      <c r="U97" s="1504"/>
      <c r="V97" s="1504"/>
      <c r="W97" s="1504"/>
      <c r="X97" s="1504"/>
      <c r="Y97" s="1504"/>
      <c r="Z97" s="1504"/>
      <c r="AA97" s="1504"/>
      <c r="AB97" s="1504"/>
      <c r="AC97" s="1504"/>
      <c r="AD97" s="1504"/>
      <c r="AE97" s="1504"/>
      <c r="AF97" s="1504"/>
      <c r="AG97" s="1504"/>
      <c r="AH97" s="1504"/>
      <c r="AI97" s="1504"/>
      <c r="AJ97" s="1504"/>
      <c r="AK97" s="1504"/>
      <c r="AL97" s="1504"/>
      <c r="AM97" s="1504"/>
      <c r="AN97" s="1504"/>
      <c r="AO97" s="1504"/>
      <c r="AP97" s="1504"/>
      <c r="AQ97" s="1504"/>
      <c r="AR97" s="1504"/>
      <c r="AS97" s="1504"/>
    </row>
    <row r="98" spans="1:45" ht="11.25" customHeight="1">
      <c r="A98" s="1504"/>
      <c r="B98" s="1504"/>
      <c r="C98" s="1504"/>
      <c r="D98" s="1504"/>
      <c r="E98" s="1504"/>
      <c r="F98" s="1504"/>
      <c r="G98" s="1504"/>
      <c r="H98" s="1504"/>
      <c r="I98" s="1504"/>
      <c r="J98" s="1504"/>
      <c r="K98" s="1504"/>
      <c r="L98" s="1504"/>
      <c r="M98" s="1504"/>
      <c r="N98" s="1504"/>
      <c r="O98" s="1504"/>
      <c r="P98" s="1504"/>
      <c r="Q98" s="1504"/>
      <c r="R98" s="1504"/>
      <c r="S98" s="1504"/>
      <c r="T98" s="1504"/>
      <c r="U98" s="1504"/>
      <c r="V98" s="1504"/>
      <c r="W98" s="1504"/>
      <c r="X98" s="1504"/>
      <c r="Y98" s="1504"/>
      <c r="Z98" s="1504"/>
      <c r="AA98" s="1504"/>
      <c r="AB98" s="1504"/>
      <c r="AC98" s="1504"/>
      <c r="AD98" s="1504"/>
      <c r="AE98" s="1504"/>
      <c r="AF98" s="1504"/>
      <c r="AG98" s="1504"/>
      <c r="AH98" s="1504"/>
      <c r="AI98" s="1504"/>
      <c r="AJ98" s="1504"/>
      <c r="AK98" s="1504"/>
      <c r="AL98" s="1504"/>
      <c r="AM98" s="1504"/>
      <c r="AN98" s="1504"/>
      <c r="AO98" s="1504"/>
      <c r="AP98" s="1504"/>
      <c r="AQ98" s="1504"/>
      <c r="AR98" s="1504"/>
      <c r="AS98" s="1504"/>
    </row>
    <row r="99" spans="1:45" ht="11.25" customHeight="1">
      <c r="A99" s="1504"/>
      <c r="B99" s="1504"/>
      <c r="C99" s="1504"/>
      <c r="D99" s="1504"/>
      <c r="E99" s="1504"/>
      <c r="F99" s="1504"/>
      <c r="G99" s="1504"/>
      <c r="H99" s="1504"/>
      <c r="I99" s="1504"/>
      <c r="J99" s="1504"/>
      <c r="K99" s="1504"/>
      <c r="L99" s="1504"/>
      <c r="M99" s="1504"/>
      <c r="N99" s="1504"/>
      <c r="O99" s="1504"/>
      <c r="P99" s="1504"/>
      <c r="Q99" s="1504"/>
      <c r="R99" s="1504"/>
      <c r="S99" s="1504"/>
      <c r="T99" s="1504"/>
      <c r="U99" s="1504"/>
      <c r="V99" s="1504"/>
      <c r="W99" s="1504"/>
      <c r="X99" s="1504"/>
      <c r="Y99" s="1504"/>
      <c r="Z99" s="1504"/>
      <c r="AA99" s="1504"/>
      <c r="AB99" s="1504"/>
      <c r="AC99" s="1504"/>
      <c r="AD99" s="1504"/>
      <c r="AE99" s="1504"/>
      <c r="AF99" s="1504"/>
      <c r="AG99" s="1504"/>
      <c r="AH99" s="1504"/>
      <c r="AI99" s="1504"/>
      <c r="AJ99" s="1504"/>
      <c r="AK99" s="1504"/>
      <c r="AL99" s="1504"/>
      <c r="AM99" s="1504"/>
      <c r="AN99" s="1504"/>
      <c r="AO99" s="1504"/>
      <c r="AP99" s="1504"/>
      <c r="AQ99" s="1504"/>
      <c r="AR99" s="1504"/>
      <c r="AS99" s="1504"/>
    </row>
    <row r="100" spans="1:45" ht="11.25" customHeight="1">
      <c r="A100" s="1504"/>
      <c r="B100" s="1504"/>
      <c r="C100" s="1504"/>
      <c r="D100" s="1504"/>
      <c r="E100" s="1504"/>
      <c r="F100" s="1504"/>
      <c r="G100" s="1504"/>
      <c r="H100" s="1504"/>
      <c r="I100" s="1504"/>
      <c r="J100" s="1504"/>
      <c r="K100" s="1504"/>
      <c r="L100" s="1504"/>
      <c r="M100" s="1504"/>
      <c r="N100" s="1504"/>
      <c r="O100" s="1504"/>
      <c r="P100" s="1504"/>
      <c r="Q100" s="1504"/>
      <c r="R100" s="1504"/>
      <c r="S100" s="1504"/>
      <c r="T100" s="1504"/>
      <c r="U100" s="1504"/>
      <c r="V100" s="1504"/>
      <c r="W100" s="1504"/>
      <c r="X100" s="1504"/>
      <c r="Y100" s="1504"/>
      <c r="Z100" s="1504"/>
      <c r="AA100" s="1504"/>
      <c r="AB100" s="1504"/>
      <c r="AC100" s="1504"/>
      <c r="AD100" s="1504"/>
      <c r="AE100" s="1504"/>
      <c r="AF100" s="1504"/>
      <c r="AG100" s="1504"/>
      <c r="AH100" s="1504"/>
      <c r="AI100" s="1504"/>
      <c r="AJ100" s="1504"/>
      <c r="AK100" s="1504"/>
      <c r="AL100" s="1504"/>
      <c r="AM100" s="1504"/>
      <c r="AN100" s="1504"/>
      <c r="AO100" s="1504"/>
      <c r="AP100" s="1504"/>
      <c r="AQ100" s="1504"/>
      <c r="AR100" s="1504"/>
      <c r="AS100" s="1504"/>
    </row>
    <row r="101" spans="1:45" ht="11.25" customHeight="1">
      <c r="A101" s="1504"/>
      <c r="B101" s="1504"/>
      <c r="C101" s="1504"/>
      <c r="D101" s="1504"/>
      <c r="E101" s="1504"/>
      <c r="F101" s="1504"/>
      <c r="G101" s="1504"/>
      <c r="H101" s="1504"/>
      <c r="I101" s="1504"/>
      <c r="J101" s="1504"/>
      <c r="K101" s="1504"/>
      <c r="L101" s="1504"/>
      <c r="M101" s="1504"/>
      <c r="N101" s="1504"/>
      <c r="O101" s="1504"/>
      <c r="P101" s="1504"/>
      <c r="Q101" s="1504"/>
      <c r="R101" s="1504"/>
      <c r="S101" s="1504"/>
      <c r="T101" s="1504"/>
      <c r="U101" s="1504"/>
      <c r="V101" s="1504"/>
      <c r="W101" s="1504"/>
      <c r="X101" s="1504"/>
      <c r="Y101" s="1504"/>
      <c r="Z101" s="1504"/>
      <c r="AA101" s="1504"/>
      <c r="AB101" s="1504"/>
      <c r="AC101" s="1504"/>
      <c r="AD101" s="1504"/>
      <c r="AE101" s="1504"/>
      <c r="AF101" s="1504"/>
      <c r="AG101" s="1504"/>
      <c r="AH101" s="1504"/>
      <c r="AI101" s="1504"/>
      <c r="AJ101" s="1504"/>
      <c r="AK101" s="1504"/>
      <c r="AL101" s="1504"/>
      <c r="AM101" s="1504"/>
      <c r="AN101" s="1504"/>
      <c r="AO101" s="1504"/>
      <c r="AP101" s="1504"/>
      <c r="AQ101" s="1504"/>
      <c r="AR101" s="1504"/>
      <c r="AS101" s="1504"/>
    </row>
    <row r="102" spans="1:45" ht="11.25" customHeight="1">
      <c r="A102" s="1504"/>
      <c r="B102" s="1504"/>
      <c r="C102" s="1504"/>
      <c r="D102" s="1504"/>
      <c r="E102" s="1504"/>
      <c r="F102" s="1504"/>
      <c r="G102" s="1504"/>
      <c r="H102" s="1504"/>
      <c r="I102" s="1504"/>
      <c r="J102" s="1504"/>
      <c r="K102" s="1504"/>
      <c r="L102" s="1504"/>
      <c r="M102" s="1504"/>
      <c r="N102" s="1504"/>
      <c r="O102" s="1504"/>
      <c r="P102" s="1504"/>
      <c r="Q102" s="1504"/>
      <c r="R102" s="1504"/>
      <c r="S102" s="1504"/>
      <c r="T102" s="1504"/>
      <c r="U102" s="1504"/>
      <c r="V102" s="1504"/>
      <c r="W102" s="1504"/>
      <c r="X102" s="1504"/>
      <c r="Y102" s="1504"/>
      <c r="Z102" s="1504"/>
      <c r="AA102" s="1504"/>
      <c r="AB102" s="1504"/>
      <c r="AC102" s="1504"/>
      <c r="AD102" s="1504"/>
      <c r="AE102" s="1504"/>
      <c r="AF102" s="1504"/>
      <c r="AG102" s="1504"/>
      <c r="AH102" s="1504"/>
      <c r="AI102" s="1504"/>
      <c r="AJ102" s="1504"/>
      <c r="AK102" s="1504"/>
      <c r="AL102" s="1504"/>
      <c r="AM102" s="1504"/>
      <c r="AN102" s="1504"/>
      <c r="AO102" s="1504"/>
      <c r="AP102" s="1504"/>
      <c r="AQ102" s="1504"/>
      <c r="AR102" s="1504"/>
      <c r="AS102" s="1504"/>
    </row>
    <row r="103" spans="1:45" ht="11.25" customHeight="1">
      <c r="A103" s="1504"/>
      <c r="B103" s="1504"/>
      <c r="C103" s="1504"/>
      <c r="D103" s="1504"/>
      <c r="E103" s="1504"/>
      <c r="F103" s="1504"/>
      <c r="G103" s="1504"/>
      <c r="H103" s="1504"/>
      <c r="I103" s="1504"/>
      <c r="J103" s="1504"/>
      <c r="K103" s="1504"/>
      <c r="L103" s="1504"/>
      <c r="M103" s="1504"/>
      <c r="N103" s="1504"/>
      <c r="O103" s="1504"/>
      <c r="P103" s="1504"/>
      <c r="Q103" s="1504"/>
      <c r="R103" s="1504"/>
      <c r="S103" s="1504"/>
      <c r="T103" s="1504"/>
      <c r="U103" s="1504"/>
      <c r="V103" s="1504"/>
      <c r="W103" s="1504"/>
      <c r="X103" s="1504"/>
      <c r="Y103" s="1504"/>
      <c r="Z103" s="1504"/>
      <c r="AA103" s="1504"/>
      <c r="AB103" s="1504"/>
      <c r="AC103" s="1504"/>
      <c r="AD103" s="1504"/>
      <c r="AE103" s="1504"/>
      <c r="AF103" s="1504"/>
      <c r="AG103" s="1504"/>
      <c r="AH103" s="1504"/>
      <c r="AI103" s="1504"/>
      <c r="AJ103" s="1504"/>
      <c r="AK103" s="1504"/>
      <c r="AL103" s="1504"/>
      <c r="AM103" s="1504"/>
      <c r="AN103" s="1504"/>
      <c r="AO103" s="1504"/>
      <c r="AP103" s="1504"/>
      <c r="AQ103" s="1504"/>
      <c r="AR103" s="1504"/>
      <c r="AS103" s="1504"/>
    </row>
    <row r="104" spans="1:45" ht="11.25" customHeight="1">
      <c r="A104" s="1504"/>
      <c r="B104" s="1504"/>
      <c r="C104" s="1504"/>
      <c r="D104" s="1504"/>
      <c r="E104" s="1504"/>
      <c r="F104" s="1504"/>
      <c r="G104" s="1504"/>
      <c r="H104" s="1504"/>
      <c r="I104" s="1504"/>
      <c r="J104" s="1504"/>
      <c r="K104" s="1504"/>
      <c r="L104" s="1504"/>
      <c r="M104" s="1504"/>
      <c r="N104" s="1504"/>
      <c r="O104" s="1504"/>
      <c r="P104" s="1504"/>
      <c r="Q104" s="1504"/>
      <c r="R104" s="1504"/>
      <c r="S104" s="1504"/>
      <c r="T104" s="1504"/>
      <c r="U104" s="1504"/>
      <c r="V104" s="1504"/>
      <c r="W104" s="1504"/>
      <c r="X104" s="1504"/>
      <c r="Y104" s="1504"/>
      <c r="Z104" s="1504"/>
      <c r="AA104" s="1504"/>
      <c r="AB104" s="1504"/>
      <c r="AC104" s="1504"/>
      <c r="AD104" s="1504"/>
      <c r="AE104" s="1504"/>
      <c r="AF104" s="1504"/>
      <c r="AG104" s="1504"/>
      <c r="AH104" s="1504"/>
      <c r="AI104" s="1504"/>
      <c r="AJ104" s="1504"/>
      <c r="AK104" s="1504"/>
      <c r="AL104" s="1504"/>
      <c r="AM104" s="1504"/>
      <c r="AN104" s="1504"/>
      <c r="AO104" s="1504"/>
      <c r="AP104" s="1504"/>
      <c r="AQ104" s="1504"/>
      <c r="AR104" s="1504"/>
      <c r="AS104" s="1504"/>
    </row>
    <row r="105" spans="1:45" ht="11.25" customHeight="1">
      <c r="A105" s="1504"/>
      <c r="B105" s="1504"/>
      <c r="C105" s="1504"/>
      <c r="D105" s="1504"/>
      <c r="E105" s="1504"/>
      <c r="F105" s="1504"/>
      <c r="G105" s="1504"/>
      <c r="H105" s="1504"/>
      <c r="I105" s="1504"/>
      <c r="J105" s="1504"/>
      <c r="K105" s="1504"/>
      <c r="L105" s="1504"/>
      <c r="M105" s="1504"/>
      <c r="N105" s="1504"/>
      <c r="O105" s="1504"/>
      <c r="P105" s="1504"/>
      <c r="Q105" s="1504"/>
      <c r="R105" s="1504"/>
      <c r="S105" s="1504"/>
      <c r="T105" s="1504"/>
      <c r="U105" s="1504"/>
      <c r="V105" s="1504"/>
      <c r="W105" s="1504"/>
      <c r="X105" s="1504"/>
      <c r="Y105" s="1504"/>
      <c r="Z105" s="1504"/>
      <c r="AA105" s="1504"/>
      <c r="AB105" s="1504"/>
      <c r="AC105" s="1504"/>
      <c r="AD105" s="1504"/>
      <c r="AE105" s="1504"/>
      <c r="AF105" s="1504"/>
      <c r="AG105" s="1504"/>
      <c r="AH105" s="1504"/>
      <c r="AI105" s="1504"/>
      <c r="AJ105" s="1504"/>
      <c r="AK105" s="1504"/>
      <c r="AL105" s="1504"/>
      <c r="AM105" s="1504"/>
      <c r="AN105" s="1504"/>
      <c r="AO105" s="1504"/>
      <c r="AP105" s="1504"/>
      <c r="AQ105" s="1504"/>
      <c r="AR105" s="1504"/>
      <c r="AS105" s="1504"/>
    </row>
    <row r="106" spans="1:45" ht="11.25" customHeight="1">
      <c r="A106" s="1504"/>
      <c r="B106" s="1504"/>
      <c r="C106" s="1504"/>
      <c r="D106" s="1504"/>
      <c r="E106" s="1504"/>
      <c r="F106" s="1504"/>
      <c r="G106" s="1504"/>
      <c r="H106" s="1504"/>
      <c r="I106" s="1504"/>
      <c r="J106" s="1504"/>
      <c r="K106" s="1504"/>
      <c r="L106" s="1504"/>
      <c r="M106" s="1504"/>
      <c r="N106" s="1504"/>
      <c r="O106" s="1504"/>
      <c r="P106" s="1504"/>
      <c r="Q106" s="1504"/>
      <c r="R106" s="1504"/>
      <c r="S106" s="1504"/>
      <c r="T106" s="1504"/>
      <c r="U106" s="1504"/>
      <c r="V106" s="1504"/>
      <c r="W106" s="1504"/>
      <c r="X106" s="1504"/>
      <c r="Y106" s="1504"/>
      <c r="Z106" s="1504"/>
      <c r="AA106" s="1504"/>
      <c r="AB106" s="1504"/>
      <c r="AC106" s="1504"/>
      <c r="AD106" s="1504"/>
      <c r="AE106" s="1504"/>
      <c r="AF106" s="1504"/>
      <c r="AG106" s="1504"/>
      <c r="AH106" s="1504"/>
      <c r="AI106" s="1504"/>
      <c r="AJ106" s="1504"/>
      <c r="AK106" s="1504"/>
      <c r="AL106" s="1504"/>
      <c r="AM106" s="1504"/>
      <c r="AN106" s="1504"/>
      <c r="AO106" s="1504"/>
      <c r="AP106" s="1504"/>
      <c r="AQ106" s="1504"/>
      <c r="AR106" s="1504"/>
      <c r="AS106" s="1504"/>
    </row>
    <row r="107" spans="1:45">
      <c r="A107" s="1504"/>
      <c r="B107" s="1504"/>
      <c r="C107" s="1504"/>
      <c r="D107" s="1504"/>
      <c r="E107" s="1504"/>
      <c r="F107" s="1504"/>
      <c r="G107" s="1504"/>
      <c r="H107" s="1504"/>
      <c r="I107" s="1504"/>
      <c r="J107" s="1504"/>
      <c r="K107" s="1504"/>
      <c r="L107" s="1504"/>
      <c r="M107" s="1504"/>
      <c r="N107" s="1504"/>
      <c r="O107" s="1504"/>
      <c r="P107" s="1504"/>
      <c r="Q107" s="1504"/>
      <c r="R107" s="1504"/>
      <c r="S107" s="1504"/>
      <c r="T107" s="1504"/>
      <c r="U107" s="1504"/>
      <c r="V107" s="1504"/>
      <c r="W107" s="1504"/>
      <c r="X107" s="1504"/>
      <c r="Y107" s="1504"/>
      <c r="Z107" s="1504"/>
      <c r="AA107" s="1504"/>
      <c r="AB107" s="1504"/>
      <c r="AC107" s="1504"/>
      <c r="AD107" s="1504"/>
      <c r="AE107" s="1504"/>
      <c r="AF107" s="1504"/>
      <c r="AG107" s="1504"/>
      <c r="AH107" s="1504"/>
      <c r="AI107" s="1504"/>
      <c r="AJ107" s="1504"/>
      <c r="AK107" s="1504"/>
      <c r="AL107" s="1504"/>
      <c r="AM107" s="1504"/>
      <c r="AN107" s="1504"/>
      <c r="AO107" s="1504"/>
      <c r="AP107" s="1504"/>
      <c r="AQ107" s="1504"/>
      <c r="AR107" s="1504"/>
      <c r="AS107" s="1504"/>
    </row>
    <row r="108" spans="1:45">
      <c r="A108" s="1504"/>
      <c r="B108" s="1504"/>
      <c r="C108" s="1504"/>
      <c r="D108" s="1504"/>
      <c r="E108" s="1504"/>
      <c r="F108" s="1504"/>
      <c r="G108" s="1504"/>
      <c r="H108" s="1504"/>
      <c r="I108" s="1504"/>
      <c r="J108" s="1504"/>
      <c r="K108" s="1504"/>
      <c r="L108" s="1504"/>
      <c r="M108" s="1504"/>
      <c r="N108" s="1504"/>
      <c r="O108" s="1504"/>
      <c r="P108" s="1504"/>
      <c r="Q108" s="1504"/>
      <c r="R108" s="1504"/>
      <c r="S108" s="1504"/>
      <c r="T108" s="1504"/>
      <c r="U108" s="1504"/>
      <c r="V108" s="1504"/>
      <c r="W108" s="1504"/>
      <c r="X108" s="1504"/>
      <c r="Y108" s="1504"/>
      <c r="Z108" s="1504"/>
      <c r="AA108" s="1504"/>
      <c r="AB108" s="1504"/>
      <c r="AC108" s="1504"/>
      <c r="AD108" s="1504"/>
      <c r="AE108" s="1504"/>
      <c r="AF108" s="1504"/>
      <c r="AG108" s="1504"/>
      <c r="AH108" s="1504"/>
      <c r="AI108" s="1504"/>
      <c r="AJ108" s="1504"/>
      <c r="AK108" s="1504"/>
      <c r="AL108" s="1504"/>
      <c r="AM108" s="1504"/>
      <c r="AN108" s="1504"/>
      <c r="AO108" s="1504"/>
      <c r="AP108" s="1504"/>
      <c r="AQ108" s="1504"/>
      <c r="AR108" s="1504"/>
      <c r="AS108" s="1504"/>
    </row>
    <row r="109" spans="1:45">
      <c r="A109" s="1504"/>
      <c r="B109" s="1504"/>
      <c r="C109" s="1504"/>
      <c r="D109" s="1504"/>
      <c r="E109" s="1504"/>
      <c r="F109" s="1504"/>
      <c r="G109" s="1504"/>
      <c r="H109" s="1504"/>
      <c r="I109" s="1504"/>
      <c r="J109" s="1504"/>
      <c r="K109" s="1504"/>
      <c r="L109" s="1504"/>
      <c r="M109" s="1504"/>
      <c r="N109" s="1504"/>
      <c r="O109" s="1504"/>
      <c r="P109" s="1504"/>
      <c r="Q109" s="1504"/>
      <c r="R109" s="1504"/>
      <c r="S109" s="1504"/>
      <c r="T109" s="1504"/>
      <c r="U109" s="1504"/>
      <c r="V109" s="1504"/>
      <c r="W109" s="1504"/>
      <c r="X109" s="1504"/>
      <c r="Y109" s="1504"/>
      <c r="Z109" s="1504"/>
      <c r="AA109" s="1504"/>
      <c r="AB109" s="1504"/>
      <c r="AC109" s="1504"/>
      <c r="AD109" s="1504"/>
      <c r="AE109" s="1504"/>
      <c r="AF109" s="1504"/>
      <c r="AG109" s="1504"/>
      <c r="AH109" s="1504"/>
      <c r="AI109" s="1504"/>
      <c r="AJ109" s="1504"/>
      <c r="AK109" s="1504"/>
      <c r="AL109" s="1504"/>
      <c r="AM109" s="1504"/>
      <c r="AN109" s="1504"/>
      <c r="AO109" s="1504"/>
      <c r="AP109" s="1504"/>
      <c r="AQ109" s="1504"/>
      <c r="AR109" s="1504"/>
      <c r="AS109" s="1504"/>
    </row>
    <row r="110" spans="1:45">
      <c r="A110" s="1504"/>
      <c r="B110" s="1504"/>
      <c r="C110" s="1504"/>
      <c r="D110" s="1504"/>
      <c r="E110" s="1504"/>
      <c r="F110" s="1504"/>
      <c r="G110" s="1504"/>
      <c r="H110" s="1504"/>
      <c r="I110" s="1504"/>
      <c r="J110" s="1504"/>
      <c r="K110" s="1504"/>
      <c r="L110" s="1504"/>
      <c r="M110" s="1504"/>
      <c r="N110" s="1504"/>
      <c r="O110" s="1504"/>
      <c r="P110" s="1504"/>
      <c r="Q110" s="1504"/>
      <c r="R110" s="1504"/>
      <c r="S110" s="1504"/>
      <c r="T110" s="1504"/>
      <c r="U110" s="1504"/>
      <c r="V110" s="1504"/>
      <c r="W110" s="1504"/>
      <c r="X110" s="1504"/>
      <c r="Y110" s="1504"/>
      <c r="Z110" s="1504"/>
      <c r="AA110" s="1504"/>
      <c r="AB110" s="1504"/>
      <c r="AC110" s="1504"/>
      <c r="AD110" s="1504"/>
      <c r="AE110" s="1504"/>
      <c r="AF110" s="1504"/>
      <c r="AG110" s="1504"/>
      <c r="AH110" s="1504"/>
      <c r="AI110" s="1504"/>
      <c r="AJ110" s="1504"/>
      <c r="AK110" s="1504"/>
      <c r="AL110" s="1504"/>
      <c r="AM110" s="1504"/>
      <c r="AN110" s="1504"/>
      <c r="AO110" s="1504"/>
      <c r="AP110" s="1504"/>
      <c r="AQ110" s="1504"/>
      <c r="AR110" s="1504"/>
      <c r="AS110" s="1504"/>
    </row>
    <row r="111" spans="1:45">
      <c r="A111" s="1504"/>
      <c r="B111" s="1504"/>
      <c r="C111" s="1504"/>
      <c r="D111" s="1504"/>
      <c r="E111" s="1504"/>
      <c r="F111" s="1504"/>
      <c r="G111" s="1504"/>
      <c r="H111" s="1504"/>
      <c r="I111" s="1504"/>
      <c r="J111" s="1504"/>
      <c r="K111" s="1504"/>
      <c r="L111" s="1504"/>
      <c r="M111" s="1504"/>
      <c r="N111" s="1504"/>
      <c r="O111" s="1504"/>
      <c r="P111" s="1504"/>
      <c r="Q111" s="1504"/>
      <c r="R111" s="1504"/>
      <c r="S111" s="1504"/>
      <c r="T111" s="1504"/>
      <c r="U111" s="1504"/>
      <c r="V111" s="1504"/>
      <c r="W111" s="1504"/>
      <c r="X111" s="1504"/>
      <c r="Y111" s="1504"/>
      <c r="Z111" s="1504"/>
      <c r="AA111" s="1504"/>
      <c r="AB111" s="1504"/>
      <c r="AC111" s="1504"/>
      <c r="AD111" s="1504"/>
      <c r="AE111" s="1504"/>
      <c r="AF111" s="1504"/>
      <c r="AG111" s="1504"/>
      <c r="AH111" s="1504"/>
      <c r="AI111" s="1504"/>
      <c r="AJ111" s="1504"/>
      <c r="AK111" s="1504"/>
      <c r="AL111" s="1504"/>
      <c r="AM111" s="1504"/>
      <c r="AN111" s="1504"/>
      <c r="AO111" s="1504"/>
      <c r="AP111" s="1504"/>
      <c r="AQ111" s="1504"/>
      <c r="AR111" s="1504"/>
      <c r="AS111" s="1504"/>
    </row>
    <row r="112" spans="1:45">
      <c r="A112" s="1504"/>
      <c r="B112" s="1504"/>
      <c r="C112" s="1504"/>
      <c r="D112" s="1504"/>
      <c r="E112" s="1504"/>
      <c r="F112" s="1504"/>
      <c r="G112" s="1504"/>
      <c r="H112" s="1504"/>
      <c r="I112" s="1504"/>
      <c r="J112" s="1504"/>
      <c r="K112" s="1504"/>
      <c r="L112" s="1504"/>
      <c r="M112" s="1504"/>
      <c r="N112" s="1504"/>
      <c r="O112" s="1504"/>
      <c r="P112" s="1504"/>
      <c r="Q112" s="1504"/>
      <c r="R112" s="1504"/>
      <c r="S112" s="1504"/>
      <c r="T112" s="1504"/>
      <c r="U112" s="1504"/>
      <c r="V112" s="1504"/>
      <c r="W112" s="1504"/>
      <c r="X112" s="1504"/>
      <c r="Y112" s="1504"/>
      <c r="Z112" s="1504"/>
      <c r="AA112" s="1504"/>
      <c r="AB112" s="1504"/>
      <c r="AC112" s="1504"/>
      <c r="AD112" s="1504"/>
      <c r="AE112" s="1504"/>
      <c r="AF112" s="1504"/>
      <c r="AG112" s="1504"/>
      <c r="AH112" s="1504"/>
      <c r="AI112" s="1504"/>
      <c r="AJ112" s="1504"/>
      <c r="AK112" s="1504"/>
      <c r="AL112" s="1504"/>
      <c r="AM112" s="1504"/>
      <c r="AN112" s="1504"/>
      <c r="AO112" s="1504"/>
      <c r="AP112" s="1504"/>
      <c r="AQ112" s="1504"/>
      <c r="AR112" s="1504"/>
      <c r="AS112" s="1504"/>
    </row>
    <row r="113" spans="1:45">
      <c r="A113" s="1504"/>
      <c r="B113" s="1504"/>
      <c r="C113" s="1504"/>
      <c r="D113" s="1504"/>
      <c r="E113" s="1504"/>
      <c r="F113" s="1504"/>
      <c r="G113" s="1504"/>
      <c r="H113" s="1504"/>
      <c r="I113" s="1504"/>
      <c r="J113" s="1504"/>
      <c r="K113" s="1504"/>
      <c r="L113" s="1504"/>
      <c r="M113" s="1504"/>
      <c r="N113" s="1504"/>
      <c r="O113" s="1504"/>
      <c r="P113" s="1504"/>
      <c r="Q113" s="1504"/>
      <c r="R113" s="1504"/>
      <c r="S113" s="1504"/>
      <c r="T113" s="1504"/>
      <c r="U113" s="1504"/>
      <c r="V113" s="1504"/>
      <c r="W113" s="1504"/>
      <c r="X113" s="1504"/>
      <c r="Y113" s="1504"/>
      <c r="Z113" s="1504"/>
      <c r="AA113" s="1504"/>
      <c r="AB113" s="1504"/>
      <c r="AC113" s="1504"/>
      <c r="AD113" s="1504"/>
      <c r="AE113" s="1504"/>
      <c r="AF113" s="1504"/>
      <c r="AG113" s="1504"/>
      <c r="AH113" s="1504"/>
      <c r="AI113" s="1504"/>
      <c r="AJ113" s="1504"/>
      <c r="AK113" s="1504"/>
      <c r="AL113" s="1504"/>
      <c r="AM113" s="1504"/>
      <c r="AN113" s="1504"/>
      <c r="AO113" s="1504"/>
      <c r="AP113" s="1504"/>
      <c r="AQ113" s="1504"/>
      <c r="AR113" s="1504"/>
      <c r="AS113" s="1504"/>
    </row>
    <row r="114" spans="1:45">
      <c r="A114" s="1504"/>
      <c r="B114" s="1504"/>
      <c r="C114" s="1504"/>
      <c r="D114" s="1504"/>
      <c r="E114" s="1504"/>
      <c r="F114" s="1504"/>
      <c r="G114" s="1504"/>
      <c r="H114" s="1504"/>
      <c r="I114" s="1504"/>
      <c r="J114" s="1504"/>
      <c r="K114" s="1504"/>
      <c r="L114" s="1504"/>
      <c r="M114" s="1504"/>
      <c r="N114" s="1504"/>
      <c r="O114" s="1504"/>
      <c r="P114" s="1504"/>
      <c r="Q114" s="1504"/>
      <c r="R114" s="1504"/>
      <c r="S114" s="1504"/>
      <c r="T114" s="1504"/>
      <c r="U114" s="1504"/>
      <c r="V114" s="1504"/>
      <c r="W114" s="1504"/>
      <c r="X114" s="1504"/>
      <c r="Y114" s="1504"/>
      <c r="Z114" s="1504"/>
      <c r="AA114" s="1504"/>
      <c r="AB114" s="1504"/>
      <c r="AC114" s="1504"/>
      <c r="AD114" s="1504"/>
      <c r="AE114" s="1504"/>
      <c r="AF114" s="1504"/>
      <c r="AG114" s="1504"/>
      <c r="AH114" s="1504"/>
      <c r="AI114" s="1504"/>
      <c r="AJ114" s="1504"/>
      <c r="AK114" s="1504"/>
      <c r="AL114" s="1504"/>
      <c r="AM114" s="1504"/>
      <c r="AN114" s="1504"/>
      <c r="AO114" s="1504"/>
      <c r="AP114" s="1504"/>
      <c r="AQ114" s="1504"/>
      <c r="AR114" s="1504"/>
      <c r="AS114" s="1504"/>
    </row>
    <row r="115" spans="1:45">
      <c r="A115" s="1504"/>
      <c r="B115" s="1504"/>
      <c r="C115" s="1504"/>
      <c r="D115" s="1504"/>
      <c r="E115" s="1504"/>
      <c r="F115" s="1504"/>
      <c r="G115" s="1504"/>
      <c r="H115" s="1504"/>
      <c r="I115" s="1504"/>
      <c r="J115" s="1504"/>
      <c r="K115" s="1504"/>
      <c r="L115" s="1504"/>
      <c r="M115" s="1504"/>
      <c r="N115" s="1504"/>
      <c r="O115" s="1504"/>
      <c r="P115" s="1504"/>
      <c r="Q115" s="1504"/>
      <c r="R115" s="1504"/>
      <c r="S115" s="1504"/>
      <c r="T115" s="1504"/>
      <c r="U115" s="1504"/>
      <c r="V115" s="1504"/>
      <c r="W115" s="1504"/>
      <c r="X115" s="1504"/>
      <c r="Y115" s="1504"/>
      <c r="Z115" s="1504"/>
      <c r="AA115" s="1504"/>
      <c r="AB115" s="1504"/>
      <c r="AC115" s="1504"/>
      <c r="AD115" s="1504"/>
      <c r="AE115" s="1504"/>
      <c r="AF115" s="1504"/>
      <c r="AG115" s="1504"/>
      <c r="AH115" s="1504"/>
      <c r="AI115" s="1504"/>
      <c r="AJ115" s="1504"/>
      <c r="AK115" s="1504"/>
      <c r="AL115" s="1504"/>
      <c r="AM115" s="1504"/>
      <c r="AN115" s="1504"/>
      <c r="AO115" s="1504"/>
      <c r="AP115" s="1504"/>
      <c r="AQ115" s="1504"/>
      <c r="AR115" s="1504"/>
      <c r="AS115" s="1504"/>
    </row>
    <row r="116" spans="1:45">
      <c r="A116" s="1504"/>
      <c r="B116" s="1504"/>
      <c r="C116" s="1504"/>
      <c r="D116" s="1504"/>
      <c r="E116" s="1504"/>
      <c r="F116" s="1504"/>
      <c r="G116" s="1504"/>
      <c r="H116" s="1504"/>
      <c r="I116" s="1504"/>
      <c r="J116" s="1504"/>
      <c r="K116" s="1504"/>
      <c r="L116" s="1504"/>
      <c r="M116" s="1504"/>
      <c r="N116" s="1504"/>
      <c r="O116" s="1504"/>
      <c r="P116" s="1504"/>
      <c r="Q116" s="1504"/>
      <c r="R116" s="1504"/>
      <c r="S116" s="1504"/>
      <c r="T116" s="1504"/>
      <c r="U116" s="1504"/>
      <c r="V116" s="1504"/>
      <c r="W116" s="1504"/>
      <c r="X116" s="1504"/>
      <c r="Y116" s="1504"/>
      <c r="Z116" s="1504"/>
      <c r="AA116" s="1504"/>
      <c r="AB116" s="1504"/>
      <c r="AC116" s="1504"/>
      <c r="AD116" s="1504"/>
      <c r="AE116" s="1504"/>
      <c r="AF116" s="1504"/>
      <c r="AG116" s="1504"/>
      <c r="AH116" s="1504"/>
      <c r="AI116" s="1504"/>
      <c r="AJ116" s="1504"/>
      <c r="AK116" s="1504"/>
      <c r="AL116" s="1504"/>
      <c r="AM116" s="1504"/>
      <c r="AN116" s="1504"/>
      <c r="AO116" s="1504"/>
      <c r="AP116" s="1504"/>
      <c r="AQ116" s="1504"/>
      <c r="AR116" s="1504"/>
      <c r="AS116" s="1504"/>
    </row>
    <row r="117" spans="1:45">
      <c r="A117" s="1504"/>
      <c r="B117" s="1504"/>
      <c r="C117" s="1504"/>
      <c r="D117" s="1504"/>
      <c r="E117" s="1504"/>
      <c r="F117" s="1504"/>
      <c r="G117" s="1504"/>
      <c r="H117" s="1504"/>
      <c r="I117" s="1504"/>
      <c r="J117" s="1504"/>
      <c r="K117" s="1504"/>
      <c r="L117" s="1504"/>
      <c r="M117" s="1504"/>
      <c r="N117" s="1504"/>
      <c r="O117" s="1504"/>
      <c r="P117" s="1504"/>
      <c r="Q117" s="1504"/>
      <c r="R117" s="1504"/>
      <c r="S117" s="1504"/>
      <c r="T117" s="1504"/>
      <c r="U117" s="1504"/>
      <c r="V117" s="1504"/>
      <c r="W117" s="1504"/>
      <c r="X117" s="1504"/>
      <c r="Y117" s="1504"/>
      <c r="Z117" s="1504"/>
      <c r="AA117" s="1504"/>
      <c r="AB117" s="1504"/>
      <c r="AC117" s="1504"/>
      <c r="AD117" s="1504"/>
      <c r="AE117" s="1504"/>
      <c r="AF117" s="1504"/>
      <c r="AG117" s="1504"/>
      <c r="AH117" s="1504"/>
      <c r="AI117" s="1504"/>
      <c r="AJ117" s="1504"/>
      <c r="AK117" s="1504"/>
      <c r="AL117" s="1504"/>
      <c r="AM117" s="1504"/>
      <c r="AN117" s="1504"/>
      <c r="AO117" s="1504"/>
      <c r="AP117" s="1504"/>
      <c r="AQ117" s="1504"/>
      <c r="AR117" s="1504"/>
      <c r="AS117" s="1504"/>
    </row>
    <row r="118" spans="1:45">
      <c r="A118" s="1504"/>
      <c r="B118" s="1504"/>
      <c r="C118" s="1504"/>
      <c r="D118" s="1504"/>
      <c r="E118" s="1504"/>
      <c r="F118" s="1504"/>
      <c r="G118" s="1504"/>
      <c r="H118" s="1504"/>
      <c r="I118" s="1504"/>
      <c r="J118" s="1504"/>
      <c r="K118" s="1504"/>
      <c r="L118" s="1504"/>
      <c r="M118" s="1504"/>
      <c r="N118" s="1504"/>
      <c r="O118" s="1504"/>
      <c r="P118" s="1504"/>
      <c r="Q118" s="1504"/>
      <c r="R118" s="1504"/>
      <c r="S118" s="1504"/>
      <c r="T118" s="1504"/>
      <c r="U118" s="1504"/>
      <c r="V118" s="1504"/>
      <c r="W118" s="1504"/>
      <c r="X118" s="1504"/>
      <c r="Y118" s="1504"/>
      <c r="Z118" s="1504"/>
      <c r="AA118" s="1504"/>
      <c r="AB118" s="1504"/>
      <c r="AC118" s="1504"/>
      <c r="AD118" s="1504"/>
      <c r="AE118" s="1504"/>
      <c r="AF118" s="1504"/>
      <c r="AG118" s="1504"/>
      <c r="AH118" s="1504"/>
      <c r="AI118" s="1504"/>
      <c r="AJ118" s="1504"/>
      <c r="AK118" s="1504"/>
      <c r="AL118" s="1504"/>
      <c r="AM118" s="1504"/>
      <c r="AN118" s="1504"/>
      <c r="AO118" s="1504"/>
      <c r="AP118" s="1504"/>
      <c r="AQ118" s="1504"/>
      <c r="AR118" s="1504"/>
      <c r="AS118" s="1504"/>
    </row>
    <row r="119" spans="1:45">
      <c r="A119" s="1504"/>
      <c r="B119" s="1504"/>
      <c r="C119" s="1504"/>
      <c r="D119" s="1504"/>
      <c r="E119" s="1504"/>
      <c r="F119" s="1504"/>
      <c r="G119" s="1504"/>
      <c r="H119" s="1504"/>
      <c r="I119" s="1504"/>
      <c r="J119" s="1504"/>
      <c r="K119" s="1504"/>
      <c r="L119" s="1504"/>
      <c r="M119" s="1504"/>
      <c r="N119" s="1504"/>
      <c r="O119" s="1504"/>
      <c r="P119" s="1504"/>
      <c r="Q119" s="1504"/>
      <c r="R119" s="1504"/>
      <c r="S119" s="1504"/>
      <c r="T119" s="1504"/>
      <c r="U119" s="1504"/>
      <c r="V119" s="1504"/>
      <c r="W119" s="1504"/>
      <c r="X119" s="1504"/>
      <c r="Y119" s="1504"/>
      <c r="Z119" s="1504"/>
      <c r="AA119" s="1504"/>
      <c r="AB119" s="1504"/>
      <c r="AC119" s="1504"/>
      <c r="AD119" s="1504"/>
      <c r="AE119" s="1504"/>
      <c r="AF119" s="1504"/>
      <c r="AG119" s="1504"/>
      <c r="AH119" s="1504"/>
      <c r="AI119" s="1504"/>
      <c r="AJ119" s="1504"/>
      <c r="AK119" s="1504"/>
      <c r="AL119" s="1504"/>
      <c r="AM119" s="1504"/>
      <c r="AN119" s="1504"/>
      <c r="AO119" s="1504"/>
      <c r="AP119" s="1504"/>
      <c r="AQ119" s="1504"/>
      <c r="AR119" s="1504"/>
      <c r="AS119" s="1504"/>
    </row>
    <row r="120" spans="1:45">
      <c r="A120" s="1504"/>
      <c r="B120" s="1504"/>
      <c r="C120" s="1504"/>
      <c r="D120" s="1504"/>
      <c r="E120" s="1504"/>
      <c r="F120" s="1504"/>
      <c r="G120" s="1504"/>
      <c r="H120" s="1504"/>
      <c r="I120" s="1504"/>
      <c r="J120" s="1504"/>
      <c r="K120" s="1504"/>
      <c r="L120" s="1504"/>
      <c r="M120" s="1504"/>
      <c r="N120" s="1504"/>
      <c r="O120" s="1504"/>
      <c r="P120" s="1504"/>
      <c r="Q120" s="1504"/>
      <c r="R120" s="1504"/>
      <c r="S120" s="1504"/>
      <c r="T120" s="1504"/>
      <c r="U120" s="1504"/>
      <c r="V120" s="1504"/>
      <c r="W120" s="1504"/>
      <c r="X120" s="1504"/>
      <c r="Y120" s="1504"/>
      <c r="Z120" s="1504"/>
      <c r="AA120" s="1504"/>
      <c r="AB120" s="1504"/>
      <c r="AC120" s="1504"/>
      <c r="AD120" s="1504"/>
      <c r="AE120" s="1504"/>
      <c r="AF120" s="1504"/>
      <c r="AG120" s="1504"/>
      <c r="AH120" s="1504"/>
      <c r="AI120" s="1504"/>
      <c r="AJ120" s="1504"/>
      <c r="AK120" s="1504"/>
      <c r="AL120" s="1504"/>
      <c r="AM120" s="1504"/>
      <c r="AN120" s="1504"/>
      <c r="AO120" s="1504"/>
      <c r="AP120" s="1504"/>
      <c r="AQ120" s="1504"/>
      <c r="AR120" s="1504"/>
      <c r="AS120" s="1504"/>
    </row>
    <row r="121" spans="1:45">
      <c r="A121" s="1504"/>
      <c r="B121" s="1504"/>
      <c r="C121" s="1504"/>
      <c r="D121" s="1504"/>
      <c r="E121" s="1504"/>
      <c r="F121" s="1504"/>
      <c r="G121" s="1504"/>
      <c r="H121" s="1504"/>
      <c r="I121" s="1504"/>
      <c r="J121" s="1504"/>
      <c r="K121" s="1504"/>
      <c r="L121" s="1504"/>
      <c r="M121" s="1504"/>
      <c r="N121" s="1504"/>
      <c r="O121" s="1504"/>
      <c r="P121" s="1504"/>
      <c r="Q121" s="1504"/>
      <c r="R121" s="1504"/>
      <c r="S121" s="1504"/>
      <c r="T121" s="1504"/>
      <c r="U121" s="1504"/>
      <c r="V121" s="1504"/>
      <c r="W121" s="1504"/>
      <c r="X121" s="1504"/>
      <c r="Y121" s="1504"/>
      <c r="Z121" s="1504"/>
      <c r="AA121" s="1504"/>
      <c r="AB121" s="1504"/>
      <c r="AC121" s="1504"/>
      <c r="AD121" s="1504"/>
      <c r="AE121" s="1504"/>
      <c r="AF121" s="1504"/>
      <c r="AG121" s="1504"/>
      <c r="AH121" s="1504"/>
      <c r="AI121" s="1504"/>
      <c r="AJ121" s="1504"/>
      <c r="AK121" s="1504"/>
      <c r="AL121" s="1504"/>
      <c r="AM121" s="1504"/>
      <c r="AN121" s="1504"/>
      <c r="AO121" s="1504"/>
      <c r="AP121" s="1504"/>
      <c r="AQ121" s="1504"/>
      <c r="AR121" s="1504"/>
      <c r="AS121" s="1504"/>
    </row>
    <row r="122" spans="1:45">
      <c r="A122" s="1504"/>
      <c r="B122" s="1504"/>
      <c r="C122" s="1504"/>
      <c r="D122" s="1504"/>
      <c r="E122" s="1504"/>
      <c r="F122" s="1504"/>
      <c r="G122" s="1504"/>
      <c r="H122" s="1504"/>
      <c r="I122" s="1504"/>
      <c r="J122" s="1504"/>
      <c r="K122" s="1504"/>
      <c r="L122" s="1504"/>
      <c r="M122" s="1504"/>
      <c r="N122" s="1504"/>
      <c r="O122" s="1504"/>
      <c r="P122" s="1504"/>
      <c r="Q122" s="1504"/>
      <c r="R122" s="1504"/>
      <c r="S122" s="1504"/>
      <c r="T122" s="1504"/>
      <c r="U122" s="1504"/>
      <c r="V122" s="1504"/>
      <c r="W122" s="1504"/>
      <c r="X122" s="1504"/>
      <c r="Y122" s="1504"/>
      <c r="Z122" s="1504"/>
      <c r="AA122" s="1504"/>
      <c r="AB122" s="1504"/>
      <c r="AC122" s="1504"/>
      <c r="AD122" s="1504"/>
      <c r="AE122" s="1504"/>
      <c r="AF122" s="1504"/>
      <c r="AG122" s="1504"/>
      <c r="AH122" s="1504"/>
      <c r="AI122" s="1504"/>
      <c r="AJ122" s="1504"/>
      <c r="AK122" s="1504"/>
      <c r="AL122" s="1504"/>
      <c r="AM122" s="1504"/>
      <c r="AN122" s="1504"/>
      <c r="AO122" s="1504"/>
      <c r="AP122" s="1504"/>
      <c r="AQ122" s="1504"/>
      <c r="AR122" s="1504"/>
      <c r="AS122" s="1504"/>
    </row>
    <row r="123" spans="1:45">
      <c r="A123" s="1504"/>
      <c r="B123" s="1504"/>
      <c r="C123" s="1504"/>
      <c r="D123" s="1504"/>
      <c r="E123" s="1504"/>
      <c r="F123" s="1504"/>
      <c r="G123" s="1504"/>
      <c r="H123" s="1504"/>
      <c r="I123" s="1504"/>
      <c r="J123" s="1504"/>
      <c r="K123" s="1504"/>
      <c r="L123" s="1504"/>
      <c r="M123" s="1504"/>
      <c r="N123" s="1504"/>
      <c r="O123" s="1504"/>
      <c r="P123" s="1504"/>
      <c r="Q123" s="1504"/>
      <c r="R123" s="1504"/>
      <c r="S123" s="1504"/>
      <c r="T123" s="1504"/>
      <c r="U123" s="1504"/>
      <c r="V123" s="1504"/>
      <c r="W123" s="1504"/>
      <c r="X123" s="1504"/>
      <c r="Y123" s="1504"/>
      <c r="Z123" s="1504"/>
      <c r="AA123" s="1504"/>
      <c r="AB123" s="1504"/>
      <c r="AC123" s="1504"/>
      <c r="AD123" s="1504"/>
      <c r="AE123" s="1504"/>
      <c r="AF123" s="1504"/>
      <c r="AG123" s="1504"/>
      <c r="AH123" s="1504"/>
      <c r="AI123" s="1504"/>
      <c r="AJ123" s="1504"/>
      <c r="AK123" s="1504"/>
      <c r="AL123" s="1504"/>
      <c r="AM123" s="1504"/>
      <c r="AN123" s="1504"/>
      <c r="AO123" s="1504"/>
      <c r="AP123" s="1504"/>
      <c r="AQ123" s="1504"/>
      <c r="AR123" s="1504"/>
      <c r="AS123" s="1504"/>
    </row>
    <row r="124" spans="1:45">
      <c r="A124" s="1504"/>
      <c r="B124" s="1504"/>
      <c r="C124" s="1504"/>
      <c r="D124" s="1504"/>
      <c r="E124" s="1504"/>
      <c r="F124" s="1504"/>
      <c r="G124" s="1504"/>
      <c r="H124" s="1504"/>
      <c r="I124" s="1504"/>
      <c r="J124" s="1504"/>
      <c r="K124" s="1504"/>
      <c r="L124" s="1504"/>
      <c r="M124" s="1504"/>
      <c r="N124" s="1504"/>
      <c r="O124" s="1504"/>
      <c r="P124" s="1504"/>
      <c r="Q124" s="1504"/>
      <c r="R124" s="1504"/>
      <c r="S124" s="1504"/>
      <c r="T124" s="1504"/>
      <c r="U124" s="1504"/>
      <c r="V124" s="1504"/>
      <c r="W124" s="1504"/>
      <c r="X124" s="1504"/>
      <c r="Y124" s="1504"/>
      <c r="Z124" s="1504"/>
      <c r="AA124" s="1504"/>
      <c r="AB124" s="1504"/>
      <c r="AC124" s="1504"/>
      <c r="AD124" s="1504"/>
      <c r="AE124" s="1504"/>
      <c r="AF124" s="1504"/>
      <c r="AG124" s="1504"/>
      <c r="AH124" s="1504"/>
      <c r="AI124" s="1504"/>
      <c r="AJ124" s="1504"/>
      <c r="AK124" s="1504"/>
      <c r="AL124" s="1504"/>
      <c r="AM124" s="1504"/>
      <c r="AN124" s="1504"/>
      <c r="AO124" s="1504"/>
      <c r="AP124" s="1504"/>
      <c r="AQ124" s="1504"/>
      <c r="AR124" s="1504"/>
      <c r="AS124" s="1504"/>
    </row>
    <row r="125" spans="1:45">
      <c r="A125" s="1504"/>
      <c r="B125" s="1504"/>
      <c r="C125" s="1504"/>
      <c r="D125" s="1504"/>
      <c r="E125" s="1504"/>
      <c r="F125" s="1504"/>
      <c r="G125" s="1504"/>
      <c r="H125" s="1504"/>
      <c r="I125" s="1504"/>
      <c r="J125" s="1504"/>
      <c r="K125" s="1504"/>
      <c r="L125" s="1504"/>
      <c r="M125" s="1504"/>
      <c r="N125" s="1504"/>
      <c r="O125" s="1504"/>
      <c r="P125" s="1504"/>
      <c r="Q125" s="1504"/>
      <c r="R125" s="1504"/>
      <c r="S125" s="1504"/>
      <c r="T125" s="1504"/>
      <c r="U125" s="1504"/>
      <c r="V125" s="1504"/>
      <c r="W125" s="1504"/>
      <c r="X125" s="1504"/>
      <c r="Y125" s="1504"/>
      <c r="Z125" s="1504"/>
      <c r="AA125" s="1504"/>
      <c r="AB125" s="1504"/>
      <c r="AC125" s="1504"/>
      <c r="AD125" s="1504"/>
      <c r="AE125" s="1504"/>
      <c r="AF125" s="1504"/>
      <c r="AG125" s="1504"/>
      <c r="AH125" s="1504"/>
      <c r="AI125" s="1504"/>
      <c r="AJ125" s="1504"/>
      <c r="AK125" s="1504"/>
      <c r="AL125" s="1504"/>
      <c r="AM125" s="1504"/>
      <c r="AN125" s="1504"/>
      <c r="AO125" s="1504"/>
      <c r="AP125" s="1504"/>
      <c r="AQ125" s="1504"/>
      <c r="AR125" s="1504"/>
      <c r="AS125" s="1504"/>
    </row>
    <row r="126" spans="1:45">
      <c r="A126" s="1504"/>
      <c r="B126" s="1504"/>
      <c r="C126" s="1504"/>
      <c r="D126" s="1504"/>
      <c r="E126" s="1504"/>
      <c r="F126" s="1504"/>
      <c r="G126" s="1504"/>
      <c r="H126" s="1504"/>
      <c r="I126" s="1504"/>
      <c r="J126" s="1504"/>
      <c r="K126" s="1504"/>
      <c r="L126" s="1504"/>
      <c r="M126" s="1504"/>
      <c r="N126" s="1504"/>
      <c r="O126" s="1504"/>
      <c r="P126" s="1504"/>
      <c r="Q126" s="1504"/>
      <c r="R126" s="1504"/>
      <c r="S126" s="1504"/>
      <c r="T126" s="1504"/>
      <c r="U126" s="1504"/>
      <c r="V126" s="1504"/>
      <c r="W126" s="1504"/>
      <c r="X126" s="1504"/>
      <c r="Y126" s="1504"/>
      <c r="Z126" s="1504"/>
      <c r="AA126" s="1504"/>
      <c r="AB126" s="1504"/>
      <c r="AC126" s="1504"/>
      <c r="AD126" s="1504"/>
      <c r="AE126" s="1504"/>
      <c r="AF126" s="1504"/>
      <c r="AG126" s="1504"/>
      <c r="AH126" s="1504"/>
      <c r="AI126" s="1504"/>
      <c r="AJ126" s="1504"/>
      <c r="AK126" s="1504"/>
      <c r="AL126" s="1504"/>
      <c r="AM126" s="1504"/>
      <c r="AN126" s="1504"/>
      <c r="AO126" s="1504"/>
      <c r="AP126" s="1504"/>
      <c r="AQ126" s="1504"/>
      <c r="AR126" s="1504"/>
      <c r="AS126" s="1504"/>
    </row>
    <row r="127" spans="1:45">
      <c r="A127" s="1504"/>
      <c r="B127" s="1504"/>
      <c r="C127" s="1504"/>
      <c r="D127" s="1504"/>
      <c r="E127" s="1504"/>
      <c r="F127" s="1504"/>
      <c r="G127" s="1504"/>
      <c r="H127" s="1504"/>
      <c r="I127" s="1504"/>
      <c r="J127" s="1504"/>
      <c r="K127" s="1504"/>
      <c r="L127" s="1504"/>
      <c r="M127" s="1504"/>
      <c r="N127" s="1504"/>
      <c r="O127" s="1504"/>
      <c r="P127" s="1504"/>
      <c r="Q127" s="1504"/>
      <c r="R127" s="1504"/>
      <c r="S127" s="1504"/>
      <c r="T127" s="1504"/>
      <c r="U127" s="1504"/>
      <c r="V127" s="1504"/>
      <c r="W127" s="1504"/>
      <c r="X127" s="1504"/>
      <c r="Y127" s="1504"/>
      <c r="Z127" s="1504"/>
      <c r="AA127" s="1504"/>
      <c r="AB127" s="1504"/>
      <c r="AC127" s="1504"/>
      <c r="AD127" s="1504"/>
      <c r="AE127" s="1504"/>
      <c r="AF127" s="1504"/>
      <c r="AG127" s="1504"/>
      <c r="AH127" s="1504"/>
      <c r="AI127" s="1504"/>
      <c r="AJ127" s="1504"/>
      <c r="AK127" s="1504"/>
      <c r="AL127" s="1504"/>
      <c r="AM127" s="1504"/>
      <c r="AN127" s="1504"/>
      <c r="AO127" s="1504"/>
      <c r="AP127" s="1504"/>
      <c r="AQ127" s="1504"/>
      <c r="AR127" s="1504"/>
      <c r="AS127" s="1504"/>
    </row>
    <row r="128" spans="1:45">
      <c r="A128" s="1504"/>
      <c r="B128" s="1504"/>
      <c r="C128" s="1504"/>
      <c r="D128" s="1504"/>
      <c r="E128" s="1504"/>
      <c r="F128" s="1504"/>
      <c r="G128" s="1504"/>
      <c r="H128" s="1504"/>
      <c r="I128" s="1504"/>
      <c r="J128" s="1504"/>
      <c r="K128" s="1504"/>
      <c r="L128" s="1504"/>
      <c r="M128" s="1504"/>
      <c r="N128" s="1504"/>
      <c r="O128" s="1504"/>
      <c r="P128" s="1504"/>
      <c r="Q128" s="1504"/>
      <c r="R128" s="1504"/>
      <c r="S128" s="1504"/>
      <c r="T128" s="1504"/>
      <c r="U128" s="1504"/>
      <c r="V128" s="1504"/>
      <c r="W128" s="1504"/>
      <c r="X128" s="1504"/>
      <c r="Y128" s="1504"/>
      <c r="Z128" s="1504"/>
      <c r="AA128" s="1504"/>
      <c r="AB128" s="1504"/>
      <c r="AC128" s="1504"/>
      <c r="AD128" s="1504"/>
      <c r="AE128" s="1504"/>
      <c r="AF128" s="1504"/>
      <c r="AG128" s="1504"/>
      <c r="AH128" s="1504"/>
      <c r="AI128" s="1504"/>
      <c r="AJ128" s="1504"/>
      <c r="AK128" s="1504"/>
      <c r="AL128" s="1504"/>
      <c r="AM128" s="1504"/>
      <c r="AN128" s="1504"/>
      <c r="AO128" s="1504"/>
      <c r="AP128" s="1504"/>
      <c r="AQ128" s="1504"/>
      <c r="AR128" s="1504"/>
      <c r="AS128" s="1504"/>
    </row>
    <row r="129" spans="1:45">
      <c r="A129" s="1504"/>
      <c r="B129" s="1504"/>
      <c r="C129" s="1504"/>
      <c r="D129" s="1504"/>
      <c r="E129" s="1504"/>
      <c r="F129" s="1504"/>
      <c r="G129" s="1504"/>
      <c r="H129" s="1504"/>
      <c r="I129" s="1504"/>
      <c r="J129" s="1504"/>
      <c r="K129" s="1504"/>
      <c r="L129" s="1504"/>
      <c r="M129" s="1504"/>
      <c r="N129" s="1504"/>
      <c r="O129" s="1504"/>
      <c r="P129" s="1504"/>
      <c r="Q129" s="1504"/>
      <c r="R129" s="1504"/>
      <c r="S129" s="1504"/>
      <c r="T129" s="1504"/>
      <c r="U129" s="1504"/>
      <c r="V129" s="1504"/>
      <c r="W129" s="1504"/>
      <c r="X129" s="1504"/>
      <c r="Y129" s="1504"/>
      <c r="Z129" s="1504"/>
      <c r="AA129" s="1504"/>
      <c r="AB129" s="1504"/>
      <c r="AC129" s="1504"/>
      <c r="AD129" s="1504"/>
      <c r="AE129" s="1504"/>
      <c r="AF129" s="1504"/>
      <c r="AG129" s="1504"/>
      <c r="AH129" s="1504"/>
      <c r="AI129" s="1504"/>
      <c r="AJ129" s="1504"/>
      <c r="AK129" s="1504"/>
      <c r="AL129" s="1504"/>
      <c r="AM129" s="1504"/>
      <c r="AN129" s="1504"/>
      <c r="AO129" s="1504"/>
      <c r="AP129" s="1504"/>
      <c r="AQ129" s="1504"/>
      <c r="AR129" s="1504"/>
      <c r="AS129" s="1504"/>
    </row>
    <row r="130" spans="1:45">
      <c r="A130" s="1504"/>
      <c r="B130" s="1504"/>
      <c r="C130" s="1504"/>
      <c r="D130" s="1504"/>
      <c r="E130" s="1504"/>
      <c r="F130" s="1504"/>
      <c r="G130" s="1504"/>
      <c r="H130" s="1504"/>
      <c r="I130" s="1504"/>
      <c r="J130" s="1504"/>
      <c r="K130" s="1504"/>
      <c r="L130" s="1504"/>
      <c r="M130" s="1504"/>
      <c r="N130" s="1504"/>
      <c r="O130" s="1504"/>
      <c r="P130" s="1504"/>
      <c r="Q130" s="1504"/>
      <c r="R130" s="1504"/>
      <c r="S130" s="1504"/>
      <c r="T130" s="1504"/>
      <c r="U130" s="1504"/>
      <c r="V130" s="1504"/>
      <c r="W130" s="1504"/>
      <c r="X130" s="1504"/>
      <c r="Y130" s="1504"/>
      <c r="Z130" s="1504"/>
      <c r="AA130" s="1504"/>
      <c r="AB130" s="1504"/>
      <c r="AC130" s="1504"/>
      <c r="AD130" s="1504"/>
      <c r="AE130" s="1504"/>
      <c r="AF130" s="1504"/>
      <c r="AG130" s="1504"/>
      <c r="AH130" s="1504"/>
      <c r="AI130" s="1504"/>
      <c r="AJ130" s="1504"/>
      <c r="AK130" s="1504"/>
      <c r="AL130" s="1504"/>
      <c r="AM130" s="1504"/>
      <c r="AN130" s="1504"/>
      <c r="AO130" s="1504"/>
      <c r="AP130" s="1504"/>
      <c r="AQ130" s="1504"/>
      <c r="AR130" s="1504"/>
      <c r="AS130" s="1504"/>
    </row>
    <row r="131" spans="1:45">
      <c r="A131" s="1504"/>
      <c r="B131" s="1504"/>
      <c r="C131" s="1504"/>
      <c r="D131" s="1504"/>
      <c r="E131" s="1504"/>
      <c r="F131" s="1504"/>
      <c r="G131" s="1504"/>
      <c r="H131" s="1504"/>
      <c r="I131" s="1504"/>
      <c r="J131" s="1504"/>
      <c r="K131" s="1504"/>
      <c r="L131" s="1504"/>
      <c r="M131" s="1504"/>
      <c r="N131" s="1504"/>
      <c r="O131" s="1504"/>
      <c r="P131" s="1504"/>
      <c r="Q131" s="1504"/>
      <c r="R131" s="1504"/>
      <c r="S131" s="1504"/>
      <c r="T131" s="1504"/>
      <c r="U131" s="1504"/>
      <c r="V131" s="1504"/>
      <c r="W131" s="1504"/>
      <c r="X131" s="1504"/>
      <c r="Y131" s="1504"/>
      <c r="Z131" s="1504"/>
      <c r="AA131" s="1504"/>
      <c r="AB131" s="1504"/>
      <c r="AC131" s="1504"/>
      <c r="AD131" s="1504"/>
      <c r="AE131" s="1504"/>
      <c r="AF131" s="1504"/>
      <c r="AG131" s="1504"/>
      <c r="AH131" s="1504"/>
      <c r="AI131" s="1504"/>
      <c r="AJ131" s="1504"/>
      <c r="AK131" s="1504"/>
      <c r="AL131" s="1504"/>
      <c r="AM131" s="1504"/>
      <c r="AN131" s="1504"/>
      <c r="AO131" s="1504"/>
      <c r="AP131" s="1504"/>
      <c r="AQ131" s="1504"/>
      <c r="AR131" s="1504"/>
      <c r="AS131" s="1504"/>
    </row>
    <row r="132" spans="1:45">
      <c r="A132" s="1504"/>
      <c r="B132" s="1504"/>
      <c r="C132" s="1504"/>
      <c r="D132" s="1504"/>
      <c r="E132" s="1504"/>
      <c r="F132" s="1504"/>
      <c r="G132" s="1504"/>
      <c r="H132" s="1504"/>
      <c r="I132" s="1504"/>
      <c r="J132" s="1504"/>
      <c r="K132" s="1504"/>
      <c r="L132" s="1504"/>
      <c r="M132" s="1504"/>
      <c r="N132" s="1504"/>
      <c r="O132" s="1504"/>
      <c r="P132" s="1504"/>
      <c r="Q132" s="1504"/>
      <c r="R132" s="1504"/>
      <c r="S132" s="1504"/>
      <c r="T132" s="1504"/>
      <c r="U132" s="1504"/>
      <c r="V132" s="1504"/>
      <c r="W132" s="1504"/>
      <c r="X132" s="1504"/>
      <c r="Y132" s="1504"/>
      <c r="Z132" s="1504"/>
      <c r="AA132" s="1504"/>
      <c r="AB132" s="1504"/>
      <c r="AC132" s="1504"/>
      <c r="AD132" s="1504"/>
      <c r="AE132" s="1504"/>
      <c r="AF132" s="1504"/>
      <c r="AG132" s="1504"/>
      <c r="AH132" s="1504"/>
      <c r="AI132" s="1504"/>
      <c r="AJ132" s="1504"/>
      <c r="AK132" s="1504"/>
      <c r="AL132" s="1504"/>
      <c r="AM132" s="1504"/>
      <c r="AN132" s="1504"/>
      <c r="AO132" s="1504"/>
      <c r="AP132" s="1504"/>
      <c r="AQ132" s="1504"/>
      <c r="AR132" s="1504"/>
      <c r="AS132" s="1504"/>
    </row>
    <row r="133" spans="1:45">
      <c r="A133" s="1504"/>
      <c r="B133" s="1504"/>
      <c r="C133" s="1504"/>
      <c r="D133" s="1504"/>
      <c r="E133" s="1504"/>
      <c r="F133" s="1504"/>
      <c r="G133" s="1504"/>
      <c r="H133" s="1504"/>
      <c r="I133" s="1504"/>
      <c r="J133" s="1504"/>
      <c r="K133" s="1504"/>
      <c r="L133" s="1504"/>
      <c r="M133" s="1504"/>
      <c r="N133" s="1504"/>
      <c r="O133" s="1504"/>
      <c r="P133" s="1504"/>
      <c r="Q133" s="1504"/>
      <c r="R133" s="1504"/>
      <c r="S133" s="1504"/>
      <c r="T133" s="1504"/>
      <c r="U133" s="1504"/>
      <c r="V133" s="1504"/>
      <c r="W133" s="1504"/>
      <c r="X133" s="1504"/>
      <c r="Y133" s="1504"/>
      <c r="Z133" s="1504"/>
      <c r="AA133" s="1504"/>
      <c r="AB133" s="1504"/>
      <c r="AC133" s="1504"/>
      <c r="AD133" s="1504"/>
      <c r="AE133" s="1504"/>
      <c r="AF133" s="1504"/>
      <c r="AG133" s="1504"/>
      <c r="AH133" s="1504"/>
      <c r="AI133" s="1504"/>
      <c r="AJ133" s="1504"/>
      <c r="AK133" s="1504"/>
      <c r="AL133" s="1504"/>
      <c r="AM133" s="1504"/>
      <c r="AN133" s="1504"/>
      <c r="AO133" s="1504"/>
      <c r="AP133" s="1504"/>
      <c r="AQ133" s="1504"/>
      <c r="AR133" s="1504"/>
      <c r="AS133" s="1504"/>
    </row>
    <row r="134" spans="1:45">
      <c r="A134" s="1504"/>
      <c r="B134" s="1504"/>
      <c r="C134" s="1504"/>
      <c r="D134" s="1504"/>
      <c r="E134" s="1504"/>
      <c r="F134" s="1504"/>
      <c r="G134" s="1504"/>
      <c r="H134" s="1504"/>
      <c r="I134" s="1504"/>
      <c r="J134" s="1504"/>
      <c r="K134" s="1504"/>
      <c r="L134" s="1504"/>
      <c r="M134" s="1504"/>
      <c r="N134" s="1504"/>
      <c r="O134" s="1504"/>
      <c r="P134" s="1504"/>
      <c r="Q134" s="1504"/>
      <c r="R134" s="1504"/>
      <c r="S134" s="1504"/>
      <c r="T134" s="1504"/>
      <c r="U134" s="1504"/>
      <c r="V134" s="1504"/>
      <c r="W134" s="1504"/>
      <c r="X134" s="1504"/>
      <c r="Y134" s="1504"/>
      <c r="Z134" s="1504"/>
      <c r="AA134" s="1504"/>
      <c r="AB134" s="1504"/>
      <c r="AC134" s="1504"/>
      <c r="AD134" s="1504"/>
      <c r="AE134" s="1504"/>
      <c r="AF134" s="1504"/>
      <c r="AG134" s="1504"/>
      <c r="AH134" s="1504"/>
      <c r="AI134" s="1504"/>
      <c r="AJ134" s="1504"/>
      <c r="AK134" s="1504"/>
      <c r="AL134" s="1504"/>
      <c r="AM134" s="1504"/>
      <c r="AN134" s="1504"/>
      <c r="AO134" s="1504"/>
      <c r="AP134" s="1504"/>
      <c r="AQ134" s="1504"/>
      <c r="AR134" s="1504"/>
      <c r="AS134" s="1504"/>
    </row>
    <row r="135" spans="1:45">
      <c r="A135" s="1504"/>
      <c r="B135" s="1504"/>
      <c r="C135" s="1504"/>
      <c r="D135" s="1504"/>
      <c r="E135" s="1504"/>
      <c r="F135" s="1504"/>
      <c r="G135" s="1504"/>
      <c r="H135" s="1504"/>
      <c r="I135" s="1504"/>
      <c r="J135" s="1504"/>
      <c r="K135" s="1504"/>
      <c r="L135" s="1504"/>
      <c r="M135" s="1504"/>
      <c r="N135" s="1504"/>
      <c r="O135" s="1504"/>
      <c r="P135" s="1504"/>
      <c r="Q135" s="1504"/>
      <c r="R135" s="1504"/>
      <c r="S135" s="1504"/>
      <c r="T135" s="1504"/>
      <c r="U135" s="1504"/>
      <c r="V135" s="1504"/>
      <c r="W135" s="1504"/>
      <c r="X135" s="1504"/>
      <c r="Y135" s="1504"/>
      <c r="Z135" s="1504"/>
      <c r="AA135" s="1504"/>
      <c r="AB135" s="1504"/>
      <c r="AC135" s="1504"/>
      <c r="AD135" s="1504"/>
      <c r="AE135" s="1504"/>
      <c r="AF135" s="1504"/>
      <c r="AG135" s="1504"/>
      <c r="AH135" s="1504"/>
      <c r="AI135" s="1504"/>
      <c r="AJ135" s="1504"/>
      <c r="AK135" s="1504"/>
      <c r="AL135" s="1504"/>
      <c r="AM135" s="1504"/>
      <c r="AN135" s="1504"/>
      <c r="AO135" s="1504"/>
      <c r="AP135" s="1504"/>
      <c r="AQ135" s="1504"/>
      <c r="AR135" s="1504"/>
      <c r="AS135" s="1504"/>
    </row>
    <row r="136" spans="1:45">
      <c r="A136" s="1504"/>
      <c r="B136" s="1504"/>
      <c r="C136" s="1504"/>
      <c r="D136" s="1504"/>
      <c r="E136" s="1504"/>
      <c r="F136" s="1504"/>
      <c r="G136" s="1504"/>
      <c r="H136" s="1504"/>
      <c r="I136" s="1504"/>
      <c r="J136" s="1504"/>
      <c r="K136" s="1504"/>
      <c r="L136" s="1504"/>
      <c r="M136" s="1504"/>
      <c r="N136" s="1504"/>
      <c r="O136" s="1504"/>
      <c r="P136" s="1504"/>
      <c r="Q136" s="1504"/>
      <c r="R136" s="1504"/>
      <c r="S136" s="1504"/>
      <c r="T136" s="1504"/>
      <c r="U136" s="1504"/>
      <c r="V136" s="1504"/>
      <c r="W136" s="1504"/>
      <c r="X136" s="1504"/>
      <c r="Y136" s="1504"/>
      <c r="Z136" s="1504"/>
      <c r="AA136" s="1504"/>
      <c r="AB136" s="1504"/>
      <c r="AC136" s="1504"/>
      <c r="AD136" s="1504"/>
      <c r="AE136" s="1504"/>
      <c r="AF136" s="1504"/>
      <c r="AG136" s="1504"/>
      <c r="AH136" s="1504"/>
      <c r="AI136" s="1504"/>
      <c r="AJ136" s="1504"/>
      <c r="AK136" s="1504"/>
      <c r="AL136" s="1504"/>
      <c r="AM136" s="1504"/>
      <c r="AN136" s="1504"/>
      <c r="AO136" s="1504"/>
      <c r="AP136" s="1504"/>
      <c r="AQ136" s="1504"/>
      <c r="AR136" s="1504"/>
      <c r="AS136" s="1504"/>
    </row>
    <row r="137" spans="1:45">
      <c r="A137" s="1504"/>
      <c r="B137" s="1504"/>
      <c r="C137" s="1504"/>
      <c r="D137" s="1504"/>
      <c r="E137" s="1504"/>
      <c r="F137" s="1504"/>
      <c r="G137" s="1504"/>
      <c r="H137" s="1504"/>
      <c r="I137" s="1504"/>
      <c r="J137" s="1504"/>
      <c r="K137" s="1504"/>
      <c r="L137" s="1504"/>
      <c r="M137" s="1504"/>
      <c r="N137" s="1504"/>
      <c r="O137" s="1504"/>
      <c r="P137" s="1504"/>
      <c r="Q137" s="1504"/>
      <c r="R137" s="1504"/>
      <c r="S137" s="1504"/>
      <c r="T137" s="1504"/>
      <c r="U137" s="1504"/>
      <c r="V137" s="1504"/>
      <c r="W137" s="1504"/>
      <c r="X137" s="1504"/>
      <c r="Y137" s="1504"/>
      <c r="Z137" s="1504"/>
      <c r="AA137" s="1504"/>
      <c r="AB137" s="1504"/>
      <c r="AC137" s="1504"/>
      <c r="AD137" s="1504"/>
      <c r="AE137" s="1504"/>
      <c r="AF137" s="1504"/>
      <c r="AG137" s="1504"/>
      <c r="AH137" s="1504"/>
      <c r="AI137" s="1504"/>
      <c r="AJ137" s="1504"/>
      <c r="AK137" s="1504"/>
      <c r="AL137" s="1504"/>
      <c r="AM137" s="1504"/>
      <c r="AN137" s="1504"/>
      <c r="AO137" s="1504"/>
      <c r="AP137" s="1504"/>
      <c r="AQ137" s="1504"/>
      <c r="AR137" s="1504"/>
      <c r="AS137" s="1504"/>
    </row>
    <row r="138" spans="1:45">
      <c r="A138" s="1504"/>
      <c r="B138" s="1504"/>
      <c r="C138" s="1504"/>
      <c r="D138" s="1504"/>
      <c r="E138" s="1504"/>
      <c r="F138" s="1504"/>
      <c r="G138" s="1504"/>
      <c r="H138" s="1504"/>
      <c r="I138" s="1504"/>
      <c r="J138" s="1504"/>
      <c r="K138" s="1504"/>
      <c r="L138" s="1504"/>
      <c r="M138" s="1504"/>
      <c r="N138" s="1504"/>
      <c r="O138" s="1504"/>
      <c r="P138" s="1504"/>
      <c r="Q138" s="1504"/>
      <c r="R138" s="1504"/>
      <c r="S138" s="1504"/>
      <c r="T138" s="1504"/>
      <c r="U138" s="1504"/>
      <c r="V138" s="1504"/>
      <c r="W138" s="1504"/>
      <c r="X138" s="1504"/>
      <c r="Y138" s="1504"/>
      <c r="Z138" s="1504"/>
      <c r="AA138" s="1504"/>
      <c r="AB138" s="1504"/>
      <c r="AC138" s="1504"/>
      <c r="AD138" s="1504"/>
      <c r="AE138" s="1504"/>
      <c r="AF138" s="1504"/>
      <c r="AG138" s="1504"/>
      <c r="AH138" s="1504"/>
      <c r="AI138" s="1504"/>
      <c r="AJ138" s="1504"/>
      <c r="AK138" s="1504"/>
      <c r="AL138" s="1504"/>
      <c r="AM138" s="1504"/>
      <c r="AN138" s="1504"/>
      <c r="AO138" s="1504"/>
      <c r="AP138" s="1504"/>
      <c r="AQ138" s="1504"/>
      <c r="AR138" s="1504"/>
      <c r="AS138" s="1504"/>
    </row>
    <row r="139" spans="1:45">
      <c r="A139" s="1504"/>
      <c r="B139" s="1504"/>
      <c r="C139" s="1504"/>
      <c r="D139" s="1504"/>
      <c r="E139" s="1504"/>
      <c r="F139" s="1504"/>
      <c r="G139" s="1504"/>
      <c r="H139" s="1504"/>
      <c r="I139" s="1504"/>
      <c r="J139" s="1504"/>
      <c r="K139" s="1504"/>
      <c r="L139" s="1504"/>
      <c r="M139" s="1504"/>
      <c r="N139" s="1504"/>
      <c r="O139" s="1504"/>
      <c r="P139" s="1504"/>
      <c r="Q139" s="1504"/>
      <c r="R139" s="1504"/>
      <c r="S139" s="1504"/>
      <c r="T139" s="1504"/>
      <c r="U139" s="1504"/>
      <c r="V139" s="1504"/>
      <c r="W139" s="1504"/>
      <c r="X139" s="1504"/>
      <c r="Y139" s="1504"/>
      <c r="Z139" s="1504"/>
      <c r="AA139" s="1504"/>
      <c r="AB139" s="1504"/>
      <c r="AC139" s="1504"/>
      <c r="AD139" s="1504"/>
      <c r="AE139" s="1504"/>
      <c r="AF139" s="1504"/>
      <c r="AG139" s="1504"/>
      <c r="AH139" s="1504"/>
      <c r="AI139" s="1504"/>
      <c r="AJ139" s="1504"/>
      <c r="AK139" s="1504"/>
      <c r="AL139" s="1504"/>
      <c r="AM139" s="1504"/>
      <c r="AN139" s="1504"/>
      <c r="AO139" s="1504"/>
      <c r="AP139" s="1504"/>
      <c r="AQ139" s="1504"/>
      <c r="AR139" s="1504"/>
      <c r="AS139" s="1504"/>
    </row>
    <row r="140" spans="1:45">
      <c r="A140" s="1504"/>
      <c r="B140" s="1504"/>
      <c r="C140" s="1504"/>
      <c r="D140" s="1504"/>
      <c r="E140" s="1504"/>
      <c r="F140" s="1504"/>
      <c r="G140" s="1504"/>
      <c r="H140" s="1504"/>
      <c r="I140" s="1504"/>
      <c r="J140" s="1504"/>
      <c r="K140" s="1504"/>
      <c r="L140" s="1504"/>
      <c r="M140" s="1504"/>
      <c r="N140" s="1504"/>
      <c r="O140" s="1504"/>
      <c r="P140" s="1504"/>
      <c r="Q140" s="1504"/>
      <c r="R140" s="1504"/>
      <c r="S140" s="1504"/>
      <c r="T140" s="1504"/>
      <c r="U140" s="1504"/>
      <c r="V140" s="1504"/>
      <c r="W140" s="1504"/>
      <c r="X140" s="1504"/>
      <c r="Y140" s="1504"/>
      <c r="Z140" s="1504"/>
      <c r="AA140" s="1504"/>
      <c r="AB140" s="1504"/>
      <c r="AC140" s="1504"/>
      <c r="AD140" s="1504"/>
      <c r="AE140" s="1504"/>
      <c r="AF140" s="1504"/>
      <c r="AG140" s="1504"/>
      <c r="AH140" s="1504"/>
      <c r="AI140" s="1504"/>
      <c r="AJ140" s="1504"/>
      <c r="AK140" s="1504"/>
      <c r="AL140" s="1504"/>
      <c r="AM140" s="1504"/>
      <c r="AN140" s="1504"/>
      <c r="AO140" s="1504"/>
      <c r="AP140" s="1504"/>
      <c r="AQ140" s="1504"/>
      <c r="AR140" s="1504"/>
      <c r="AS140" s="1504"/>
    </row>
    <row r="141" spans="1:45">
      <c r="A141" s="1504"/>
      <c r="B141" s="1504"/>
      <c r="C141" s="1504"/>
      <c r="D141" s="1504"/>
      <c r="E141" s="1504"/>
      <c r="F141" s="1504"/>
      <c r="G141" s="1504"/>
      <c r="H141" s="1504"/>
      <c r="I141" s="1504"/>
      <c r="J141" s="1504"/>
      <c r="K141" s="1504"/>
      <c r="L141" s="1504"/>
      <c r="M141" s="1504"/>
      <c r="N141" s="1504"/>
      <c r="O141" s="1504"/>
      <c r="P141" s="1504"/>
      <c r="Q141" s="1504"/>
      <c r="R141" s="1504"/>
      <c r="S141" s="1504"/>
      <c r="T141" s="1504"/>
      <c r="U141" s="1504"/>
      <c r="V141" s="1504"/>
      <c r="W141" s="1504"/>
      <c r="X141" s="1504"/>
      <c r="Y141" s="1504"/>
      <c r="Z141" s="1504"/>
      <c r="AA141" s="1504"/>
      <c r="AB141" s="1504"/>
      <c r="AC141" s="1504"/>
      <c r="AD141" s="1504"/>
      <c r="AE141" s="1504"/>
      <c r="AF141" s="1504"/>
      <c r="AG141" s="1504"/>
      <c r="AH141" s="1504"/>
      <c r="AI141" s="1504"/>
      <c r="AJ141" s="1504"/>
      <c r="AK141" s="1504"/>
      <c r="AL141" s="1504"/>
      <c r="AM141" s="1504"/>
      <c r="AN141" s="1504"/>
      <c r="AO141" s="1504"/>
      <c r="AP141" s="1504"/>
      <c r="AQ141" s="1504"/>
      <c r="AR141" s="1504"/>
      <c r="AS141" s="1504"/>
    </row>
    <row r="142" spans="1:45">
      <c r="A142" s="1504"/>
      <c r="B142" s="1504"/>
      <c r="C142" s="1504"/>
      <c r="D142" s="1504"/>
      <c r="E142" s="1504"/>
      <c r="F142" s="1504"/>
      <c r="G142" s="1504"/>
      <c r="H142" s="1504"/>
      <c r="I142" s="1504"/>
      <c r="J142" s="1504"/>
      <c r="K142" s="1504"/>
      <c r="L142" s="1504"/>
      <c r="M142" s="1504"/>
      <c r="N142" s="1504"/>
      <c r="O142" s="1504"/>
      <c r="P142" s="1504"/>
      <c r="Q142" s="1504"/>
      <c r="R142" s="1504"/>
      <c r="S142" s="1504"/>
      <c r="T142" s="1504"/>
      <c r="U142" s="1504"/>
      <c r="V142" s="1504"/>
      <c r="W142" s="1504"/>
      <c r="X142" s="1504"/>
      <c r="Y142" s="1504"/>
      <c r="Z142" s="1504"/>
      <c r="AA142" s="1504"/>
      <c r="AB142" s="1504"/>
      <c r="AC142" s="1504"/>
      <c r="AD142" s="1504"/>
      <c r="AE142" s="1504"/>
      <c r="AF142" s="1504"/>
      <c r="AG142" s="1504"/>
      <c r="AH142" s="1504"/>
      <c r="AI142" s="1504"/>
      <c r="AJ142" s="1504"/>
      <c r="AK142" s="1504"/>
      <c r="AL142" s="1504"/>
      <c r="AM142" s="1504"/>
      <c r="AN142" s="1504"/>
      <c r="AO142" s="1504"/>
      <c r="AP142" s="1504"/>
      <c r="AQ142" s="1504"/>
      <c r="AR142" s="1504"/>
      <c r="AS142" s="1504"/>
    </row>
    <row r="143" spans="1:45">
      <c r="A143" s="1504"/>
      <c r="B143" s="1504"/>
      <c r="C143" s="1504"/>
      <c r="D143" s="1504"/>
      <c r="E143" s="1504"/>
      <c r="F143" s="1504"/>
      <c r="G143" s="1504"/>
      <c r="H143" s="1504"/>
      <c r="I143" s="1504"/>
      <c r="J143" s="1504"/>
      <c r="K143" s="1504"/>
      <c r="L143" s="1504"/>
      <c r="M143" s="1504"/>
      <c r="N143" s="1504"/>
      <c r="O143" s="1504"/>
      <c r="P143" s="1504"/>
      <c r="Q143" s="1504"/>
      <c r="R143" s="1504"/>
      <c r="S143" s="1504"/>
      <c r="T143" s="1504"/>
      <c r="U143" s="1504"/>
      <c r="V143" s="1504"/>
      <c r="W143" s="1504"/>
      <c r="X143" s="1504"/>
      <c r="Y143" s="1504"/>
      <c r="Z143" s="1504"/>
      <c r="AA143" s="1504"/>
      <c r="AB143" s="1504"/>
      <c r="AC143" s="1504"/>
      <c r="AD143" s="1504"/>
      <c r="AE143" s="1504"/>
      <c r="AF143" s="1504"/>
      <c r="AG143" s="1504"/>
      <c r="AH143" s="1504"/>
      <c r="AI143" s="1504"/>
      <c r="AJ143" s="1504"/>
      <c r="AK143" s="1504"/>
      <c r="AL143" s="1504"/>
      <c r="AM143" s="1504"/>
      <c r="AN143" s="1504"/>
      <c r="AO143" s="1504"/>
      <c r="AP143" s="1504"/>
      <c r="AQ143" s="1504"/>
      <c r="AR143" s="1504"/>
      <c r="AS143" s="1504"/>
    </row>
    <row r="144" spans="1:45">
      <c r="A144" s="1504"/>
      <c r="B144" s="1504"/>
      <c r="C144" s="1504"/>
      <c r="D144" s="1504"/>
      <c r="E144" s="1504"/>
      <c r="F144" s="1504"/>
      <c r="G144" s="1504"/>
      <c r="H144" s="1504"/>
      <c r="I144" s="1504"/>
      <c r="J144" s="1504"/>
      <c r="K144" s="1504"/>
      <c r="L144" s="1504"/>
      <c r="M144" s="1504"/>
      <c r="N144" s="1504"/>
      <c r="O144" s="1504"/>
      <c r="P144" s="1504"/>
      <c r="Q144" s="1504"/>
      <c r="R144" s="1504"/>
      <c r="S144" s="1504"/>
      <c r="T144" s="1504"/>
      <c r="U144" s="1504"/>
      <c r="V144" s="1504"/>
      <c r="W144" s="1504"/>
      <c r="X144" s="1504"/>
      <c r="Y144" s="1504"/>
      <c r="Z144" s="1504"/>
      <c r="AA144" s="1504"/>
      <c r="AB144" s="1504"/>
      <c r="AC144" s="1504"/>
      <c r="AD144" s="1504"/>
      <c r="AE144" s="1504"/>
      <c r="AF144" s="1504"/>
      <c r="AG144" s="1504"/>
      <c r="AH144" s="1504"/>
      <c r="AI144" s="1504"/>
      <c r="AJ144" s="1504"/>
      <c r="AK144" s="1504"/>
      <c r="AL144" s="1504"/>
      <c r="AM144" s="1504"/>
      <c r="AN144" s="1504"/>
      <c r="AO144" s="1504"/>
      <c r="AP144" s="1504"/>
      <c r="AQ144" s="1504"/>
      <c r="AR144" s="1504"/>
      <c r="AS144" s="1504"/>
    </row>
    <row r="145" spans="1:45">
      <c r="A145" s="1504"/>
      <c r="B145" s="1504"/>
      <c r="C145" s="1504"/>
      <c r="D145" s="1504"/>
      <c r="E145" s="1504"/>
      <c r="F145" s="1504"/>
      <c r="G145" s="1504"/>
      <c r="H145" s="1504"/>
      <c r="I145" s="1504"/>
      <c r="J145" s="1504"/>
      <c r="K145" s="1504"/>
      <c r="L145" s="1504"/>
      <c r="M145" s="1504"/>
      <c r="N145" s="1504"/>
      <c r="O145" s="1504"/>
      <c r="P145" s="1504"/>
      <c r="Q145" s="1504"/>
      <c r="R145" s="1504"/>
      <c r="S145" s="1504"/>
      <c r="T145" s="1504"/>
      <c r="U145" s="1504"/>
      <c r="V145" s="1504"/>
      <c r="W145" s="1504"/>
      <c r="X145" s="1504"/>
      <c r="Y145" s="1504"/>
      <c r="Z145" s="1504"/>
      <c r="AA145" s="1504"/>
      <c r="AB145" s="1504"/>
      <c r="AC145" s="1504"/>
      <c r="AD145" s="1504"/>
      <c r="AE145" s="1504"/>
      <c r="AF145" s="1504"/>
      <c r="AG145" s="1504"/>
      <c r="AH145" s="1504"/>
      <c r="AI145" s="1504"/>
      <c r="AJ145" s="1504"/>
      <c r="AK145" s="1504"/>
      <c r="AL145" s="1504"/>
      <c r="AM145" s="1504"/>
      <c r="AN145" s="1504"/>
      <c r="AO145" s="1504"/>
      <c r="AP145" s="1504"/>
      <c r="AQ145" s="1504"/>
      <c r="AR145" s="1504"/>
      <c r="AS145" s="1504"/>
    </row>
    <row r="146" spans="1:45">
      <c r="A146" s="1504"/>
      <c r="B146" s="1504"/>
      <c r="C146" s="1504"/>
      <c r="D146" s="1504"/>
      <c r="E146" s="1504"/>
      <c r="F146" s="1504"/>
      <c r="G146" s="1504"/>
      <c r="H146" s="1504"/>
      <c r="I146" s="1504"/>
      <c r="J146" s="1504"/>
      <c r="K146" s="1504"/>
      <c r="L146" s="1504"/>
      <c r="M146" s="1504"/>
      <c r="N146" s="1504"/>
      <c r="O146" s="1504"/>
      <c r="P146" s="1504"/>
      <c r="Q146" s="1504"/>
      <c r="R146" s="1504"/>
      <c r="S146" s="1504"/>
      <c r="T146" s="1504"/>
      <c r="U146" s="1504"/>
      <c r="V146" s="1504"/>
      <c r="W146" s="1504"/>
      <c r="X146" s="1504"/>
      <c r="Y146" s="1504"/>
      <c r="Z146" s="1504"/>
      <c r="AA146" s="1504"/>
      <c r="AB146" s="1504"/>
      <c r="AC146" s="1504"/>
      <c r="AD146" s="1504"/>
      <c r="AE146" s="1504"/>
      <c r="AF146" s="1504"/>
      <c r="AG146" s="1504"/>
      <c r="AH146" s="1504"/>
      <c r="AI146" s="1504"/>
      <c r="AJ146" s="1504"/>
      <c r="AK146" s="1504"/>
      <c r="AL146" s="1504"/>
      <c r="AM146" s="1504"/>
      <c r="AN146" s="1504"/>
      <c r="AO146" s="1504"/>
      <c r="AP146" s="1504"/>
      <c r="AQ146" s="1504"/>
      <c r="AR146" s="1504"/>
      <c r="AS146" s="1504"/>
    </row>
    <row r="147" spans="1:45">
      <c r="A147" s="1504"/>
      <c r="B147" s="1504"/>
      <c r="C147" s="1504"/>
      <c r="D147" s="1504"/>
      <c r="E147" s="1504"/>
      <c r="F147" s="1504"/>
      <c r="G147" s="1504"/>
      <c r="H147" s="1504"/>
      <c r="I147" s="1504"/>
      <c r="J147" s="1504"/>
      <c r="K147" s="1504"/>
      <c r="L147" s="1504"/>
      <c r="M147" s="1504"/>
      <c r="N147" s="1504"/>
      <c r="O147" s="1504"/>
      <c r="P147" s="1504"/>
      <c r="Q147" s="1504"/>
      <c r="R147" s="1504"/>
      <c r="S147" s="1504"/>
      <c r="T147" s="1504"/>
      <c r="U147" s="1504"/>
      <c r="V147" s="1504"/>
      <c r="W147" s="1504"/>
      <c r="X147" s="1504"/>
      <c r="Y147" s="1504"/>
      <c r="Z147" s="1504"/>
      <c r="AA147" s="1504"/>
      <c r="AB147" s="1504"/>
      <c r="AC147" s="1504"/>
      <c r="AD147" s="1504"/>
      <c r="AE147" s="1504"/>
      <c r="AF147" s="1504"/>
      <c r="AG147" s="1504"/>
      <c r="AH147" s="1504"/>
      <c r="AI147" s="1504"/>
      <c r="AJ147" s="1504"/>
      <c r="AK147" s="1504"/>
      <c r="AL147" s="1504"/>
      <c r="AM147" s="1504"/>
      <c r="AN147" s="1504"/>
      <c r="AO147" s="1504"/>
      <c r="AP147" s="1504"/>
      <c r="AQ147" s="1504"/>
      <c r="AR147" s="1504"/>
      <c r="AS147" s="1504"/>
    </row>
    <row r="148" spans="1:45">
      <c r="A148" s="1504"/>
      <c r="B148" s="1504"/>
      <c r="C148" s="1504"/>
      <c r="D148" s="1504"/>
      <c r="E148" s="1504"/>
      <c r="F148" s="1504"/>
      <c r="G148" s="1504"/>
      <c r="H148" s="1504"/>
      <c r="I148" s="1504"/>
      <c r="J148" s="1504"/>
      <c r="K148" s="1504"/>
      <c r="L148" s="1504"/>
      <c r="M148" s="1504"/>
      <c r="N148" s="1504"/>
      <c r="O148" s="1504"/>
      <c r="P148" s="1504"/>
      <c r="Q148" s="1504"/>
      <c r="R148" s="1504"/>
      <c r="S148" s="1504"/>
      <c r="T148" s="1504"/>
      <c r="U148" s="1504"/>
      <c r="V148" s="1504"/>
      <c r="W148" s="1504"/>
      <c r="X148" s="1504"/>
      <c r="Y148" s="1504"/>
      <c r="Z148" s="1504"/>
      <c r="AA148" s="1504"/>
      <c r="AB148" s="1504"/>
      <c r="AC148" s="1504"/>
      <c r="AD148" s="1504"/>
      <c r="AE148" s="1504"/>
      <c r="AF148" s="1504"/>
      <c r="AG148" s="1504"/>
      <c r="AH148" s="1504"/>
      <c r="AI148" s="1504"/>
      <c r="AJ148" s="1504"/>
      <c r="AK148" s="1504"/>
      <c r="AL148" s="1504"/>
      <c r="AM148" s="1504"/>
      <c r="AN148" s="1504"/>
      <c r="AO148" s="1504"/>
      <c r="AP148" s="1504"/>
      <c r="AQ148" s="1504"/>
      <c r="AR148" s="1504"/>
      <c r="AS148" s="1504"/>
    </row>
    <row r="149" spans="1:45">
      <c r="A149" s="1504"/>
      <c r="B149" s="1504"/>
      <c r="C149" s="1504"/>
      <c r="D149" s="1504"/>
      <c r="E149" s="1504"/>
      <c r="F149" s="1504"/>
      <c r="G149" s="1504"/>
      <c r="H149" s="1504"/>
      <c r="I149" s="1504"/>
      <c r="J149" s="1504"/>
      <c r="K149" s="1504"/>
      <c r="L149" s="1504"/>
      <c r="M149" s="1504"/>
      <c r="N149" s="1504"/>
      <c r="O149" s="1504"/>
      <c r="P149" s="1504"/>
      <c r="Q149" s="1504"/>
      <c r="R149" s="1504"/>
      <c r="S149" s="1504"/>
      <c r="T149" s="1504"/>
      <c r="U149" s="1504"/>
      <c r="V149" s="1504"/>
      <c r="W149" s="1504"/>
      <c r="X149" s="1504"/>
      <c r="Y149" s="1504"/>
      <c r="Z149" s="1504"/>
      <c r="AA149" s="1504"/>
      <c r="AB149" s="1504"/>
      <c r="AC149" s="1504"/>
      <c r="AD149" s="1504"/>
      <c r="AE149" s="1504"/>
      <c r="AF149" s="1504"/>
      <c r="AG149" s="1504"/>
      <c r="AH149" s="1504"/>
      <c r="AI149" s="1504"/>
      <c r="AJ149" s="1504"/>
      <c r="AK149" s="1504"/>
      <c r="AL149" s="1504"/>
      <c r="AM149" s="1504"/>
      <c r="AN149" s="1504"/>
      <c r="AO149" s="1504"/>
      <c r="AP149" s="1504"/>
      <c r="AQ149" s="1504"/>
      <c r="AR149" s="1504"/>
      <c r="AS149" s="1504"/>
    </row>
    <row r="150" spans="1:45">
      <c r="A150" s="1504"/>
      <c r="B150" s="1504"/>
      <c r="C150" s="1504"/>
      <c r="D150" s="1504"/>
      <c r="E150" s="1504"/>
      <c r="F150" s="1504"/>
      <c r="G150" s="1504"/>
      <c r="H150" s="1504"/>
      <c r="I150" s="1504"/>
      <c r="J150" s="1504"/>
      <c r="K150" s="1504"/>
      <c r="L150" s="1504"/>
      <c r="M150" s="1504"/>
      <c r="N150" s="1504"/>
      <c r="O150" s="1504"/>
      <c r="P150" s="1504"/>
      <c r="Q150" s="1504"/>
      <c r="R150" s="1504"/>
      <c r="S150" s="1504"/>
      <c r="T150" s="1504"/>
      <c r="U150" s="1504"/>
      <c r="V150" s="1504"/>
      <c r="W150" s="1504"/>
      <c r="X150" s="1504"/>
      <c r="Y150" s="1504"/>
      <c r="Z150" s="1504"/>
      <c r="AA150" s="1504"/>
      <c r="AB150" s="1504"/>
      <c r="AC150" s="1504"/>
      <c r="AD150" s="1504"/>
      <c r="AE150" s="1504"/>
      <c r="AF150" s="1504"/>
      <c r="AG150" s="1504"/>
      <c r="AH150" s="1504"/>
      <c r="AI150" s="1504"/>
      <c r="AJ150" s="1504"/>
      <c r="AK150" s="1504"/>
      <c r="AL150" s="1504"/>
      <c r="AM150" s="1504"/>
      <c r="AN150" s="1504"/>
      <c r="AO150" s="1504"/>
      <c r="AP150" s="1504"/>
      <c r="AQ150" s="1504"/>
      <c r="AR150" s="1504"/>
      <c r="AS150" s="1504"/>
    </row>
    <row r="151" spans="1:45">
      <c r="A151" s="1504"/>
      <c r="B151" s="1504"/>
      <c r="C151" s="1504"/>
      <c r="D151" s="1504"/>
      <c r="E151" s="1504"/>
      <c r="F151" s="1504"/>
      <c r="G151" s="1504"/>
      <c r="H151" s="1504"/>
      <c r="I151" s="1504"/>
      <c r="J151" s="1504"/>
      <c r="K151" s="1504"/>
      <c r="L151" s="1504"/>
      <c r="M151" s="1504"/>
      <c r="N151" s="1504"/>
      <c r="O151" s="1504"/>
      <c r="P151" s="1504"/>
      <c r="Q151" s="1504"/>
      <c r="R151" s="1504"/>
      <c r="S151" s="1504"/>
      <c r="T151" s="1504"/>
      <c r="U151" s="1504"/>
      <c r="V151" s="1504"/>
      <c r="W151" s="1504"/>
      <c r="X151" s="1504"/>
      <c r="Y151" s="1504"/>
      <c r="Z151" s="1504"/>
      <c r="AA151" s="1504"/>
      <c r="AB151" s="1504"/>
      <c r="AC151" s="1504"/>
      <c r="AD151" s="1504"/>
      <c r="AE151" s="1504"/>
      <c r="AF151" s="1504"/>
      <c r="AG151" s="1504"/>
      <c r="AH151" s="1504"/>
      <c r="AI151" s="1504"/>
      <c r="AJ151" s="1504"/>
      <c r="AK151" s="1504"/>
      <c r="AL151" s="1504"/>
      <c r="AM151" s="1504"/>
      <c r="AN151" s="1504"/>
      <c r="AO151" s="1504"/>
      <c r="AP151" s="1504"/>
      <c r="AQ151" s="1504"/>
      <c r="AR151" s="1504"/>
      <c r="AS151" s="1504"/>
    </row>
    <row r="152" spans="1:45">
      <c r="A152" s="1504"/>
      <c r="B152" s="1504"/>
      <c r="C152" s="1504"/>
      <c r="D152" s="1504"/>
      <c r="E152" s="1504"/>
      <c r="F152" s="1504"/>
      <c r="G152" s="1504"/>
      <c r="H152" s="1504"/>
      <c r="I152" s="1504"/>
      <c r="J152" s="1504"/>
      <c r="K152" s="1504"/>
      <c r="L152" s="1504"/>
      <c r="M152" s="1504"/>
      <c r="N152" s="1504"/>
      <c r="O152" s="1504"/>
      <c r="P152" s="1504"/>
      <c r="Q152" s="1504"/>
      <c r="R152" s="1504"/>
      <c r="S152" s="1504"/>
      <c r="T152" s="1504"/>
      <c r="U152" s="1504"/>
      <c r="V152" s="1504"/>
      <c r="W152" s="1504"/>
      <c r="X152" s="1504"/>
      <c r="Y152" s="1504"/>
      <c r="Z152" s="1504"/>
      <c r="AA152" s="1504"/>
      <c r="AB152" s="1504"/>
      <c r="AC152" s="1504"/>
      <c r="AD152" s="1504"/>
      <c r="AE152" s="1504"/>
      <c r="AF152" s="1504"/>
      <c r="AG152" s="1504"/>
      <c r="AH152" s="1504"/>
      <c r="AI152" s="1504"/>
      <c r="AJ152" s="1504"/>
      <c r="AK152" s="1504"/>
      <c r="AL152" s="1504"/>
      <c r="AM152" s="1504"/>
      <c r="AN152" s="1504"/>
      <c r="AO152" s="1504"/>
      <c r="AP152" s="1504"/>
      <c r="AQ152" s="1504"/>
      <c r="AR152" s="1504"/>
      <c r="AS152" s="1504"/>
    </row>
    <row r="153" spans="1:45">
      <c r="A153" s="1504"/>
      <c r="B153" s="1504"/>
      <c r="C153" s="1504"/>
      <c r="D153" s="1504"/>
      <c r="E153" s="1504"/>
      <c r="F153" s="1504"/>
      <c r="G153" s="1504"/>
      <c r="H153" s="1504"/>
      <c r="I153" s="1504"/>
      <c r="J153" s="1504"/>
      <c r="K153" s="1504"/>
      <c r="L153" s="1504"/>
      <c r="M153" s="1504"/>
      <c r="N153" s="1504"/>
      <c r="O153" s="1504"/>
      <c r="P153" s="1504"/>
      <c r="Q153" s="1504"/>
      <c r="R153" s="1504"/>
      <c r="S153" s="1504"/>
      <c r="T153" s="1504"/>
      <c r="U153" s="1504"/>
      <c r="V153" s="1504"/>
      <c r="W153" s="1504"/>
      <c r="X153" s="1504"/>
      <c r="Y153" s="1504"/>
      <c r="Z153" s="1504"/>
      <c r="AA153" s="1504"/>
      <c r="AB153" s="1504"/>
      <c r="AC153" s="1504"/>
      <c r="AD153" s="1504"/>
      <c r="AE153" s="1504"/>
      <c r="AF153" s="1504"/>
      <c r="AG153" s="1504"/>
      <c r="AH153" s="1504"/>
      <c r="AI153" s="1504"/>
      <c r="AJ153" s="1504"/>
      <c r="AK153" s="1504"/>
      <c r="AL153" s="1504"/>
      <c r="AM153" s="1504"/>
      <c r="AN153" s="1504"/>
      <c r="AO153" s="1504"/>
      <c r="AP153" s="1504"/>
      <c r="AQ153" s="1504"/>
      <c r="AR153" s="1504"/>
      <c r="AS153" s="1504"/>
    </row>
    <row r="154" spans="1:45">
      <c r="A154" s="1504"/>
      <c r="B154" s="1504"/>
      <c r="C154" s="1504"/>
      <c r="D154" s="1504"/>
      <c r="E154" s="1504"/>
      <c r="F154" s="1504"/>
      <c r="G154" s="1504"/>
      <c r="H154" s="1504"/>
      <c r="I154" s="1504"/>
      <c r="J154" s="1504"/>
      <c r="K154" s="1504"/>
      <c r="L154" s="1504"/>
      <c r="M154" s="1504"/>
      <c r="N154" s="1504"/>
      <c r="O154" s="1504"/>
      <c r="P154" s="1504"/>
      <c r="Q154" s="1504"/>
      <c r="R154" s="1504"/>
      <c r="S154" s="1504"/>
      <c r="T154" s="1504"/>
      <c r="U154" s="1504"/>
      <c r="V154" s="1504"/>
      <c r="W154" s="1504"/>
      <c r="X154" s="1504"/>
      <c r="Y154" s="1504"/>
      <c r="Z154" s="1504"/>
      <c r="AA154" s="1504"/>
      <c r="AB154" s="1504"/>
      <c r="AC154" s="1504"/>
      <c r="AD154" s="1504"/>
      <c r="AE154" s="1504"/>
      <c r="AF154" s="1504"/>
      <c r="AG154" s="1504"/>
      <c r="AH154" s="1504"/>
      <c r="AI154" s="1504"/>
      <c r="AJ154" s="1504"/>
      <c r="AK154" s="1504"/>
      <c r="AL154" s="1504"/>
      <c r="AM154" s="1504"/>
      <c r="AN154" s="1504"/>
      <c r="AO154" s="1504"/>
      <c r="AP154" s="1504"/>
      <c r="AQ154" s="1504"/>
      <c r="AR154" s="1504"/>
      <c r="AS154" s="1504"/>
    </row>
    <row r="155" spans="1:45">
      <c r="A155" s="1504"/>
      <c r="B155" s="1504"/>
      <c r="C155" s="1504"/>
      <c r="D155" s="1504"/>
      <c r="E155" s="1504"/>
      <c r="F155" s="1504"/>
      <c r="G155" s="1504"/>
      <c r="H155" s="1504"/>
      <c r="I155" s="1504"/>
      <c r="J155" s="1504"/>
      <c r="K155" s="1504"/>
      <c r="L155" s="1504"/>
      <c r="M155" s="1504"/>
      <c r="N155" s="1504"/>
      <c r="O155" s="1504"/>
      <c r="P155" s="1504"/>
      <c r="Q155" s="1504"/>
      <c r="R155" s="1504"/>
      <c r="S155" s="1504"/>
      <c r="T155" s="1504"/>
      <c r="U155" s="1504"/>
      <c r="V155" s="1504"/>
      <c r="W155" s="1504"/>
      <c r="X155" s="1504"/>
      <c r="Y155" s="1504"/>
      <c r="Z155" s="1504"/>
      <c r="AA155" s="1504"/>
      <c r="AB155" s="1504"/>
      <c r="AC155" s="1504"/>
      <c r="AD155" s="1504"/>
      <c r="AE155" s="1504"/>
      <c r="AF155" s="1504"/>
      <c r="AG155" s="1504"/>
      <c r="AH155" s="1504"/>
      <c r="AI155" s="1504"/>
      <c r="AJ155" s="1504"/>
      <c r="AK155" s="1504"/>
      <c r="AL155" s="1504"/>
      <c r="AM155" s="1504"/>
      <c r="AN155" s="1504"/>
      <c r="AO155" s="1504"/>
      <c r="AP155" s="1504"/>
      <c r="AQ155" s="1504"/>
      <c r="AR155" s="1504"/>
      <c r="AS155" s="1504"/>
    </row>
    <row r="156" spans="1:45">
      <c r="A156" s="1504"/>
      <c r="B156" s="1504"/>
      <c r="C156" s="1504"/>
      <c r="D156" s="1504"/>
      <c r="E156" s="1504"/>
      <c r="F156" s="1504"/>
      <c r="G156" s="1504"/>
      <c r="H156" s="1504"/>
      <c r="I156" s="1504"/>
      <c r="J156" s="1504"/>
      <c r="K156" s="1504"/>
      <c r="L156" s="1504"/>
      <c r="M156" s="1504"/>
      <c r="N156" s="1504"/>
      <c r="O156" s="1504"/>
      <c r="P156" s="1504"/>
      <c r="Q156" s="1504"/>
      <c r="R156" s="1504"/>
      <c r="S156" s="1504"/>
      <c r="T156" s="1504"/>
      <c r="U156" s="1504"/>
      <c r="V156" s="1504"/>
      <c r="W156" s="1504"/>
      <c r="X156" s="1504"/>
      <c r="Y156" s="1504"/>
      <c r="Z156" s="1504"/>
      <c r="AA156" s="1504"/>
      <c r="AB156" s="1504"/>
      <c r="AC156" s="1504"/>
      <c r="AD156" s="1504"/>
      <c r="AE156" s="1504"/>
      <c r="AF156" s="1504"/>
      <c r="AG156" s="1504"/>
      <c r="AH156" s="1504"/>
      <c r="AI156" s="1504"/>
      <c r="AJ156" s="1504"/>
      <c r="AK156" s="1504"/>
      <c r="AL156" s="1504"/>
      <c r="AM156" s="1504"/>
      <c r="AN156" s="1504"/>
      <c r="AO156" s="1504"/>
      <c r="AP156" s="1504"/>
      <c r="AQ156" s="1504"/>
      <c r="AR156" s="1504"/>
      <c r="AS156" s="1504"/>
    </row>
    <row r="157" spans="1:45">
      <c r="A157" s="1504"/>
      <c r="B157" s="1504"/>
      <c r="C157" s="1504"/>
      <c r="D157" s="1504"/>
      <c r="E157" s="1504"/>
      <c r="F157" s="1504"/>
      <c r="G157" s="1504"/>
      <c r="H157" s="1504"/>
      <c r="I157" s="1504"/>
      <c r="J157" s="1504"/>
      <c r="K157" s="1504"/>
      <c r="L157" s="1504"/>
      <c r="M157" s="1504"/>
      <c r="N157" s="1504"/>
      <c r="O157" s="1504"/>
      <c r="P157" s="1504"/>
      <c r="Q157" s="1504"/>
      <c r="R157" s="1504"/>
      <c r="S157" s="1504"/>
      <c r="T157" s="1504"/>
      <c r="U157" s="1504"/>
      <c r="V157" s="1504"/>
      <c r="W157" s="1504"/>
      <c r="X157" s="1504"/>
      <c r="Y157" s="1504"/>
      <c r="Z157" s="1504"/>
      <c r="AA157" s="1504"/>
      <c r="AB157" s="1504"/>
      <c r="AC157" s="1504"/>
      <c r="AD157" s="1504"/>
      <c r="AE157" s="1504"/>
      <c r="AF157" s="1504"/>
      <c r="AG157" s="1504"/>
      <c r="AH157" s="1504"/>
      <c r="AI157" s="1504"/>
      <c r="AJ157" s="1504"/>
      <c r="AK157" s="1504"/>
      <c r="AL157" s="1504"/>
      <c r="AM157" s="1504"/>
      <c r="AN157" s="1504"/>
      <c r="AO157" s="1504"/>
      <c r="AP157" s="1504"/>
      <c r="AQ157" s="1504"/>
      <c r="AR157" s="1504"/>
      <c r="AS157" s="1504"/>
    </row>
    <row r="158" spans="1:45">
      <c r="A158" s="1504"/>
      <c r="B158" s="1504"/>
      <c r="C158" s="1504"/>
      <c r="D158" s="1504"/>
      <c r="E158" s="1504"/>
      <c r="F158" s="1504"/>
      <c r="G158" s="1504"/>
      <c r="H158" s="1504"/>
      <c r="I158" s="1504"/>
      <c r="J158" s="1504"/>
      <c r="K158" s="1504"/>
      <c r="L158" s="1504"/>
      <c r="M158" s="1504"/>
      <c r="N158" s="1504"/>
      <c r="O158" s="1504"/>
      <c r="P158" s="1504"/>
      <c r="Q158" s="1504"/>
      <c r="R158" s="1504"/>
      <c r="S158" s="1504"/>
      <c r="T158" s="1504"/>
      <c r="U158" s="1504"/>
      <c r="V158" s="1504"/>
      <c r="W158" s="1504"/>
      <c r="X158" s="1504"/>
      <c r="Y158" s="1504"/>
      <c r="Z158" s="1504"/>
      <c r="AA158" s="1504"/>
      <c r="AB158" s="1504"/>
      <c r="AC158" s="1504"/>
      <c r="AD158" s="1504"/>
      <c r="AE158" s="1504"/>
      <c r="AF158" s="1504"/>
      <c r="AG158" s="1504"/>
      <c r="AH158" s="1504"/>
      <c r="AI158" s="1504"/>
      <c r="AJ158" s="1504"/>
      <c r="AK158" s="1504"/>
      <c r="AL158" s="1504"/>
      <c r="AM158" s="1504"/>
      <c r="AN158" s="1504"/>
      <c r="AO158" s="1504"/>
      <c r="AP158" s="1504"/>
      <c r="AQ158" s="1504"/>
      <c r="AR158" s="1504"/>
      <c r="AS158" s="1504"/>
    </row>
    <row r="159" spans="1:45">
      <c r="A159" s="1504"/>
      <c r="B159" s="1504"/>
      <c r="C159" s="1504"/>
      <c r="D159" s="1504"/>
      <c r="E159" s="1504"/>
      <c r="F159" s="1504"/>
      <c r="G159" s="1504"/>
      <c r="H159" s="1504"/>
      <c r="I159" s="1504"/>
      <c r="J159" s="1504"/>
      <c r="K159" s="1504"/>
      <c r="L159" s="1504"/>
      <c r="M159" s="1504"/>
      <c r="N159" s="1504"/>
      <c r="O159" s="1504"/>
      <c r="P159" s="1504"/>
      <c r="Q159" s="1504"/>
      <c r="R159" s="1504"/>
      <c r="S159" s="1504"/>
      <c r="T159" s="1504"/>
      <c r="U159" s="1504"/>
      <c r="V159" s="1504"/>
      <c r="W159" s="1504"/>
      <c r="X159" s="1504"/>
      <c r="Y159" s="1504"/>
      <c r="Z159" s="1504"/>
      <c r="AA159" s="1504"/>
      <c r="AB159" s="1504"/>
      <c r="AC159" s="1504"/>
      <c r="AD159" s="1504"/>
      <c r="AE159" s="1504"/>
      <c r="AF159" s="1504"/>
      <c r="AG159" s="1504"/>
      <c r="AH159" s="1504"/>
      <c r="AI159" s="1504"/>
      <c r="AJ159" s="1504"/>
      <c r="AK159" s="1504"/>
      <c r="AL159" s="1504"/>
      <c r="AM159" s="1504"/>
      <c r="AN159" s="1504"/>
      <c r="AO159" s="1504"/>
      <c r="AP159" s="1504"/>
      <c r="AQ159" s="1504"/>
      <c r="AR159" s="1504"/>
      <c r="AS159" s="1504"/>
    </row>
    <row r="160" spans="1:45">
      <c r="A160" s="1504"/>
      <c r="B160" s="1504"/>
      <c r="C160" s="1504"/>
      <c r="D160" s="1504"/>
      <c r="E160" s="1504"/>
      <c r="F160" s="1504"/>
      <c r="G160" s="1504"/>
      <c r="H160" s="1504"/>
      <c r="I160" s="1504"/>
      <c r="J160" s="1504"/>
      <c r="K160" s="1504"/>
      <c r="L160" s="1504"/>
      <c r="M160" s="1504"/>
      <c r="N160" s="1504"/>
      <c r="O160" s="1504"/>
      <c r="P160" s="1504"/>
      <c r="Q160" s="1504"/>
      <c r="R160" s="1504"/>
      <c r="S160" s="1504"/>
      <c r="T160" s="1504"/>
      <c r="U160" s="1504"/>
      <c r="V160" s="1504"/>
      <c r="W160" s="1504"/>
      <c r="X160" s="1504"/>
      <c r="Y160" s="1504"/>
      <c r="Z160" s="1504"/>
      <c r="AA160" s="1504"/>
      <c r="AB160" s="1504"/>
      <c r="AC160" s="1504"/>
      <c r="AD160" s="1504"/>
      <c r="AE160" s="1504"/>
      <c r="AF160" s="1504"/>
      <c r="AG160" s="1504"/>
      <c r="AH160" s="1504"/>
      <c r="AI160" s="1504"/>
      <c r="AJ160" s="1504"/>
      <c r="AK160" s="1504"/>
      <c r="AL160" s="1504"/>
      <c r="AM160" s="1504"/>
      <c r="AN160" s="1504"/>
      <c r="AO160" s="1504"/>
      <c r="AP160" s="1504"/>
      <c r="AQ160" s="1504"/>
      <c r="AR160" s="1504"/>
      <c r="AS160" s="1504"/>
    </row>
    <row r="161" spans="1:45">
      <c r="A161" s="1504"/>
      <c r="B161" s="1504"/>
      <c r="C161" s="1504"/>
      <c r="D161" s="1504"/>
      <c r="E161" s="1504"/>
      <c r="F161" s="1504"/>
      <c r="G161" s="1504"/>
      <c r="H161" s="1504"/>
      <c r="I161" s="1504"/>
      <c r="J161" s="1504"/>
      <c r="K161" s="1504"/>
      <c r="L161" s="1504"/>
      <c r="M161" s="1504"/>
      <c r="N161" s="1504"/>
      <c r="O161" s="1504"/>
      <c r="P161" s="1504"/>
      <c r="Q161" s="1504"/>
      <c r="R161" s="1504"/>
      <c r="S161" s="1504"/>
      <c r="T161" s="1504"/>
      <c r="U161" s="1504"/>
      <c r="V161" s="1504"/>
      <c r="W161" s="1504"/>
      <c r="X161" s="1504"/>
      <c r="Y161" s="1504"/>
      <c r="Z161" s="1504"/>
      <c r="AA161" s="1504"/>
      <c r="AB161" s="1504"/>
      <c r="AC161" s="1504"/>
      <c r="AD161" s="1504"/>
      <c r="AE161" s="1504"/>
      <c r="AF161" s="1504"/>
      <c r="AG161" s="1504"/>
      <c r="AH161" s="1504"/>
      <c r="AI161" s="1504"/>
      <c r="AJ161" s="1504"/>
      <c r="AK161" s="1504"/>
      <c r="AL161" s="1504"/>
      <c r="AM161" s="1504"/>
      <c r="AN161" s="1504"/>
      <c r="AO161" s="1504"/>
      <c r="AP161" s="1504"/>
      <c r="AQ161" s="1504"/>
      <c r="AR161" s="1504"/>
      <c r="AS161" s="1504"/>
    </row>
    <row r="162" spans="1:45">
      <c r="A162" s="1504"/>
      <c r="B162" s="1504"/>
      <c r="C162" s="1504"/>
      <c r="D162" s="1504"/>
      <c r="E162" s="1504"/>
      <c r="F162" s="1504"/>
      <c r="G162" s="1504"/>
      <c r="H162" s="1504"/>
      <c r="I162" s="1504"/>
      <c r="J162" s="1504"/>
      <c r="K162" s="1504"/>
      <c r="L162" s="1504"/>
      <c r="M162" s="1504"/>
      <c r="N162" s="1504"/>
      <c r="O162" s="1504"/>
      <c r="P162" s="1504"/>
      <c r="Q162" s="1504"/>
      <c r="R162" s="1504"/>
      <c r="S162" s="1504"/>
      <c r="T162" s="1504"/>
      <c r="U162" s="1504"/>
      <c r="V162" s="1504"/>
      <c r="W162" s="1504"/>
      <c r="X162" s="1504"/>
      <c r="Y162" s="1504"/>
      <c r="Z162" s="1504"/>
      <c r="AA162" s="1504"/>
      <c r="AB162" s="1504"/>
      <c r="AC162" s="1504"/>
      <c r="AD162" s="1504"/>
      <c r="AE162" s="1504"/>
      <c r="AF162" s="1504"/>
      <c r="AG162" s="1504"/>
      <c r="AH162" s="1504"/>
      <c r="AI162" s="1504"/>
      <c r="AJ162" s="1504"/>
      <c r="AK162" s="1504"/>
      <c r="AL162" s="1504"/>
      <c r="AM162" s="1504"/>
      <c r="AN162" s="1504"/>
      <c r="AO162" s="1504"/>
      <c r="AP162" s="1504"/>
      <c r="AQ162" s="1504"/>
      <c r="AR162" s="1504"/>
      <c r="AS162" s="1504"/>
    </row>
    <row r="163" spans="1:45">
      <c r="A163" s="1504"/>
      <c r="B163" s="1504"/>
      <c r="C163" s="1504"/>
      <c r="D163" s="1504"/>
      <c r="E163" s="1504"/>
      <c r="F163" s="1504"/>
      <c r="G163" s="1504"/>
      <c r="H163" s="1504"/>
      <c r="I163" s="1504"/>
      <c r="J163" s="1504"/>
      <c r="K163" s="1504"/>
      <c r="L163" s="1504"/>
      <c r="M163" s="1504"/>
      <c r="N163" s="1504"/>
      <c r="O163" s="1504"/>
      <c r="P163" s="1504"/>
      <c r="Q163" s="1504"/>
      <c r="R163" s="1504"/>
      <c r="S163" s="1504"/>
      <c r="T163" s="1504"/>
      <c r="U163" s="1504"/>
      <c r="V163" s="1504"/>
      <c r="W163" s="1504"/>
      <c r="X163" s="1504"/>
      <c r="Y163" s="1504"/>
      <c r="Z163" s="1504"/>
      <c r="AA163" s="1504"/>
      <c r="AB163" s="1504"/>
      <c r="AC163" s="1504"/>
      <c r="AD163" s="1504"/>
      <c r="AE163" s="1504"/>
      <c r="AF163" s="1504"/>
      <c r="AG163" s="1504"/>
      <c r="AH163" s="1504"/>
      <c r="AI163" s="1504"/>
      <c r="AJ163" s="1504"/>
      <c r="AK163" s="1504"/>
      <c r="AL163" s="1504"/>
      <c r="AM163" s="1504"/>
      <c r="AN163" s="1504"/>
      <c r="AO163" s="1504"/>
      <c r="AP163" s="1504"/>
      <c r="AQ163" s="1504"/>
      <c r="AR163" s="1504"/>
      <c r="AS163" s="1504"/>
    </row>
    <row r="164" spans="1:45">
      <c r="A164" s="1504"/>
      <c r="B164" s="1504"/>
      <c r="C164" s="1504"/>
      <c r="D164" s="1504"/>
      <c r="E164" s="1504"/>
      <c r="F164" s="1504"/>
      <c r="G164" s="1504"/>
      <c r="H164" s="1504"/>
      <c r="I164" s="1504"/>
      <c r="J164" s="1504"/>
      <c r="K164" s="1504"/>
      <c r="L164" s="1504"/>
      <c r="M164" s="1504"/>
      <c r="N164" s="1504"/>
      <c r="O164" s="1504"/>
      <c r="P164" s="1504"/>
      <c r="Q164" s="1504"/>
      <c r="R164" s="1504"/>
      <c r="S164" s="1504"/>
      <c r="T164" s="1504"/>
      <c r="U164" s="1504"/>
      <c r="V164" s="1504"/>
      <c r="W164" s="1504"/>
      <c r="X164" s="1504"/>
      <c r="Y164" s="1504"/>
      <c r="Z164" s="1504"/>
      <c r="AA164" s="1504"/>
      <c r="AB164" s="1504"/>
      <c r="AC164" s="1504"/>
      <c r="AD164" s="1504"/>
      <c r="AE164" s="1504"/>
      <c r="AF164" s="1504"/>
      <c r="AG164" s="1504"/>
      <c r="AH164" s="1504"/>
      <c r="AI164" s="1504"/>
      <c r="AJ164" s="1504"/>
      <c r="AK164" s="1504"/>
      <c r="AL164" s="1504"/>
      <c r="AM164" s="1504"/>
      <c r="AN164" s="1504"/>
      <c r="AO164" s="1504"/>
      <c r="AP164" s="1504"/>
      <c r="AQ164" s="1504"/>
      <c r="AR164" s="1504"/>
      <c r="AS164" s="1504"/>
    </row>
    <row r="165" spans="1:45">
      <c r="A165" s="1504"/>
      <c r="B165" s="1504"/>
      <c r="C165" s="1504"/>
      <c r="D165" s="1504"/>
      <c r="E165" s="1504"/>
      <c r="F165" s="1504"/>
      <c r="G165" s="1504"/>
      <c r="H165" s="1504"/>
      <c r="I165" s="1504"/>
      <c r="J165" s="1504"/>
      <c r="K165" s="1504"/>
      <c r="L165" s="1504"/>
      <c r="M165" s="1504"/>
      <c r="N165" s="1504"/>
      <c r="O165" s="1504"/>
      <c r="P165" s="1504"/>
      <c r="Q165" s="1504"/>
      <c r="R165" s="1504"/>
      <c r="S165" s="1504"/>
      <c r="T165" s="1504"/>
      <c r="U165" s="1504"/>
      <c r="V165" s="1504"/>
      <c r="W165" s="1504"/>
      <c r="X165" s="1504"/>
      <c r="Y165" s="1504"/>
      <c r="Z165" s="1504"/>
      <c r="AA165" s="1504"/>
      <c r="AB165" s="1504"/>
      <c r="AC165" s="1504"/>
      <c r="AD165" s="1504"/>
      <c r="AE165" s="1504"/>
      <c r="AF165" s="1504"/>
      <c r="AG165" s="1504"/>
      <c r="AH165" s="1504"/>
      <c r="AI165" s="1504"/>
      <c r="AJ165" s="1504"/>
      <c r="AK165" s="1504"/>
      <c r="AL165" s="1504"/>
      <c r="AM165" s="1504"/>
      <c r="AN165" s="1504"/>
      <c r="AO165" s="1504"/>
      <c r="AP165" s="1504"/>
      <c r="AQ165" s="1504"/>
      <c r="AR165" s="1504"/>
      <c r="AS165" s="1504"/>
    </row>
    <row r="166" spans="1:45">
      <c r="A166" s="1504"/>
      <c r="B166" s="1504"/>
      <c r="C166" s="1504"/>
      <c r="D166" s="1504"/>
      <c r="E166" s="1504"/>
      <c r="F166" s="1504"/>
      <c r="G166" s="1504"/>
      <c r="H166" s="1504"/>
      <c r="I166" s="1504"/>
      <c r="J166" s="1504"/>
      <c r="K166" s="1504"/>
      <c r="L166" s="1504"/>
      <c r="M166" s="1504"/>
      <c r="N166" s="1504"/>
      <c r="O166" s="1504"/>
      <c r="P166" s="1504"/>
      <c r="Q166" s="1504"/>
      <c r="R166" s="1504"/>
      <c r="S166" s="1504"/>
      <c r="T166" s="1504"/>
      <c r="U166" s="1504"/>
      <c r="V166" s="1504"/>
      <c r="W166" s="1504"/>
      <c r="X166" s="1504"/>
      <c r="Y166" s="1504"/>
      <c r="Z166" s="1504"/>
      <c r="AA166" s="1504"/>
      <c r="AB166" s="1504"/>
      <c r="AC166" s="1504"/>
      <c r="AD166" s="1504"/>
      <c r="AE166" s="1504"/>
      <c r="AF166" s="1504"/>
      <c r="AG166" s="1504"/>
      <c r="AH166" s="1504"/>
      <c r="AI166" s="1504"/>
      <c r="AJ166" s="1504"/>
      <c r="AK166" s="1504"/>
      <c r="AL166" s="1504"/>
      <c r="AM166" s="1504"/>
      <c r="AN166" s="1504"/>
      <c r="AO166" s="1504"/>
      <c r="AP166" s="1504"/>
      <c r="AQ166" s="1504"/>
      <c r="AR166" s="1504"/>
      <c r="AS166" s="1504"/>
    </row>
    <row r="167" spans="1:45">
      <c r="A167" s="1504"/>
      <c r="B167" s="1504"/>
      <c r="C167" s="1504"/>
      <c r="D167" s="1504"/>
      <c r="E167" s="1504"/>
      <c r="F167" s="1504"/>
      <c r="G167" s="1504"/>
      <c r="H167" s="1504"/>
      <c r="I167" s="1504"/>
      <c r="J167" s="1504"/>
      <c r="K167" s="1504"/>
      <c r="L167" s="1504"/>
      <c r="M167" s="1504"/>
      <c r="N167" s="1504"/>
      <c r="O167" s="1504"/>
      <c r="P167" s="1504"/>
      <c r="Q167" s="1504"/>
      <c r="R167" s="1504"/>
      <c r="S167" s="1504"/>
      <c r="T167" s="1504"/>
      <c r="U167" s="1504"/>
      <c r="V167" s="1504"/>
      <c r="W167" s="1504"/>
      <c r="X167" s="1504"/>
      <c r="Y167" s="1504"/>
      <c r="Z167" s="1504"/>
      <c r="AA167" s="1504"/>
      <c r="AB167" s="1504"/>
      <c r="AC167" s="1504"/>
      <c r="AD167" s="1504"/>
      <c r="AE167" s="1504"/>
      <c r="AF167" s="1504"/>
      <c r="AG167" s="1504"/>
      <c r="AH167" s="1504"/>
      <c r="AI167" s="1504"/>
      <c r="AJ167" s="1504"/>
      <c r="AK167" s="1504"/>
      <c r="AL167" s="1504"/>
      <c r="AM167" s="1504"/>
      <c r="AN167" s="1504"/>
      <c r="AO167" s="1504"/>
      <c r="AP167" s="1504"/>
      <c r="AQ167" s="1504"/>
      <c r="AR167" s="1504"/>
      <c r="AS167" s="1504"/>
    </row>
    <row r="168" spans="1:45">
      <c r="A168" s="1504"/>
      <c r="B168" s="1504"/>
      <c r="C168" s="1504"/>
      <c r="D168" s="1504"/>
      <c r="E168" s="1504"/>
      <c r="F168" s="1504"/>
      <c r="G168" s="1504"/>
      <c r="H168" s="1504"/>
      <c r="I168" s="1504"/>
      <c r="J168" s="1504"/>
      <c r="K168" s="1504"/>
      <c r="L168" s="1504"/>
      <c r="M168" s="1504"/>
      <c r="N168" s="1504"/>
      <c r="O168" s="1504"/>
      <c r="P168" s="1504"/>
      <c r="Q168" s="1504"/>
      <c r="R168" s="1504"/>
      <c r="S168" s="1504"/>
      <c r="T168" s="1504"/>
      <c r="U168" s="1504"/>
      <c r="V168" s="1504"/>
      <c r="W168" s="1504"/>
      <c r="X168" s="1504"/>
      <c r="Y168" s="1504"/>
      <c r="Z168" s="1504"/>
      <c r="AA168" s="1504"/>
      <c r="AB168" s="1504"/>
      <c r="AC168" s="1504"/>
      <c r="AD168" s="1504"/>
      <c r="AE168" s="1504"/>
      <c r="AF168" s="1504"/>
      <c r="AG168" s="1504"/>
      <c r="AH168" s="1504"/>
      <c r="AI168" s="1504"/>
      <c r="AJ168" s="1504"/>
      <c r="AK168" s="1504"/>
      <c r="AL168" s="1504"/>
      <c r="AM168" s="1504"/>
      <c r="AN168" s="1504"/>
      <c r="AO168" s="1504"/>
      <c r="AP168" s="1504"/>
      <c r="AQ168" s="1504"/>
      <c r="AR168" s="1504"/>
      <c r="AS168" s="1504"/>
    </row>
    <row r="169" spans="1:45">
      <c r="A169" s="1504"/>
      <c r="B169" s="1504"/>
      <c r="C169" s="1504"/>
      <c r="D169" s="1504"/>
      <c r="E169" s="1504"/>
      <c r="F169" s="1504"/>
      <c r="G169" s="1504"/>
      <c r="H169" s="1504"/>
      <c r="I169" s="1504"/>
      <c r="J169" s="1504"/>
      <c r="K169" s="1504"/>
      <c r="L169" s="1504"/>
      <c r="M169" s="1504"/>
      <c r="N169" s="1504"/>
      <c r="O169" s="1504"/>
      <c r="P169" s="1504"/>
      <c r="Q169" s="1504"/>
      <c r="R169" s="1504"/>
      <c r="S169" s="1504"/>
      <c r="T169" s="1504"/>
      <c r="U169" s="1504"/>
      <c r="V169" s="1504"/>
      <c r="W169" s="1504"/>
      <c r="X169" s="1504"/>
      <c r="Y169" s="1504"/>
      <c r="Z169" s="1504"/>
      <c r="AA169" s="1504"/>
      <c r="AB169" s="1504"/>
      <c r="AC169" s="1504"/>
      <c r="AD169" s="1504"/>
      <c r="AE169" s="1504"/>
      <c r="AF169" s="1504"/>
      <c r="AG169" s="1504"/>
      <c r="AH169" s="1504"/>
      <c r="AI169" s="1504"/>
      <c r="AJ169" s="1504"/>
      <c r="AK169" s="1504"/>
      <c r="AL169" s="1504"/>
      <c r="AM169" s="1504"/>
      <c r="AN169" s="1504"/>
      <c r="AO169" s="1504"/>
      <c r="AP169" s="1504"/>
      <c r="AQ169" s="1504"/>
      <c r="AR169" s="1504"/>
      <c r="AS169" s="1504"/>
    </row>
    <row r="170" spans="1:45">
      <c r="A170" s="1504"/>
      <c r="B170" s="1504"/>
      <c r="C170" s="1504"/>
      <c r="D170" s="1504"/>
      <c r="E170" s="1504"/>
      <c r="F170" s="1504"/>
      <c r="G170" s="1504"/>
      <c r="H170" s="1504"/>
      <c r="I170" s="1504"/>
      <c r="J170" s="1504"/>
      <c r="K170" s="1504"/>
      <c r="L170" s="1504"/>
      <c r="M170" s="1504"/>
      <c r="N170" s="1504"/>
      <c r="O170" s="1504"/>
      <c r="P170" s="1504"/>
      <c r="Q170" s="1504"/>
      <c r="R170" s="1504"/>
      <c r="S170" s="1504"/>
      <c r="T170" s="1504"/>
      <c r="U170" s="1504"/>
      <c r="V170" s="1504"/>
      <c r="W170" s="1504"/>
      <c r="X170" s="1504"/>
      <c r="Y170" s="1504"/>
      <c r="Z170" s="1504"/>
      <c r="AA170" s="1504"/>
      <c r="AB170" s="1504"/>
      <c r="AC170" s="1504"/>
      <c r="AD170" s="1504"/>
      <c r="AE170" s="1504"/>
      <c r="AF170" s="1504"/>
      <c r="AG170" s="1504"/>
      <c r="AH170" s="1504"/>
      <c r="AI170" s="1504"/>
      <c r="AJ170" s="1504"/>
      <c r="AK170" s="1504"/>
      <c r="AL170" s="1504"/>
      <c r="AM170" s="1504"/>
      <c r="AN170" s="1504"/>
      <c r="AO170" s="1504"/>
      <c r="AP170" s="1504"/>
      <c r="AQ170" s="1504"/>
      <c r="AR170" s="1504"/>
      <c r="AS170" s="1504"/>
    </row>
    <row r="171" spans="1:45">
      <c r="A171" s="1504"/>
      <c r="B171" s="1504"/>
      <c r="C171" s="1504"/>
      <c r="D171" s="1504"/>
      <c r="E171" s="1504"/>
      <c r="F171" s="1504"/>
      <c r="G171" s="1504"/>
      <c r="H171" s="1504"/>
      <c r="I171" s="1504"/>
      <c r="J171" s="1504"/>
      <c r="K171" s="1504"/>
      <c r="L171" s="1504"/>
      <c r="M171" s="1504"/>
      <c r="N171" s="1504"/>
      <c r="O171" s="1504"/>
      <c r="P171" s="1504"/>
      <c r="Q171" s="1504"/>
      <c r="R171" s="1504"/>
      <c r="S171" s="1504"/>
      <c r="T171" s="1504"/>
      <c r="U171" s="1504"/>
      <c r="V171" s="1504"/>
      <c r="W171" s="1504"/>
      <c r="X171" s="1504"/>
      <c r="Y171" s="1504"/>
      <c r="Z171" s="1504"/>
      <c r="AA171" s="1504"/>
      <c r="AB171" s="1504"/>
      <c r="AC171" s="1504"/>
      <c r="AD171" s="1504"/>
      <c r="AE171" s="1504"/>
      <c r="AF171" s="1504"/>
      <c r="AG171" s="1504"/>
      <c r="AH171" s="1504"/>
      <c r="AI171" s="1504"/>
      <c r="AJ171" s="1504"/>
      <c r="AK171" s="1504"/>
      <c r="AL171" s="1504"/>
      <c r="AM171" s="1504"/>
      <c r="AN171" s="1504"/>
      <c r="AO171" s="1504"/>
      <c r="AP171" s="1504"/>
      <c r="AQ171" s="1504"/>
      <c r="AR171" s="1504"/>
      <c r="AS171" s="1504"/>
    </row>
    <row r="172" spans="1:45">
      <c r="A172" s="1504"/>
      <c r="B172" s="1504"/>
      <c r="C172" s="1504"/>
      <c r="D172" s="1504"/>
      <c r="E172" s="1504"/>
      <c r="F172" s="1504"/>
      <c r="G172" s="1504"/>
      <c r="H172" s="1504"/>
      <c r="I172" s="1504"/>
      <c r="J172" s="1504"/>
      <c r="K172" s="1504"/>
      <c r="L172" s="1504"/>
      <c r="M172" s="1504"/>
      <c r="N172" s="1504"/>
      <c r="O172" s="1504"/>
      <c r="P172" s="1504"/>
      <c r="Q172" s="1504"/>
      <c r="R172" s="1504"/>
      <c r="S172" s="1504"/>
      <c r="T172" s="1504"/>
      <c r="U172" s="1504"/>
      <c r="V172" s="1504"/>
      <c r="W172" s="1504"/>
      <c r="X172" s="1504"/>
      <c r="Y172" s="1504"/>
      <c r="Z172" s="1504"/>
      <c r="AA172" s="1504"/>
      <c r="AB172" s="1504"/>
      <c r="AC172" s="1504"/>
      <c r="AD172" s="1504"/>
      <c r="AE172" s="1504"/>
      <c r="AF172" s="1504"/>
      <c r="AG172" s="1504"/>
      <c r="AH172" s="1504"/>
      <c r="AI172" s="1504"/>
      <c r="AJ172" s="1504"/>
      <c r="AK172" s="1504"/>
      <c r="AL172" s="1504"/>
      <c r="AM172" s="1504"/>
      <c r="AN172" s="1504"/>
      <c r="AO172" s="1504"/>
      <c r="AP172" s="1504"/>
      <c r="AQ172" s="1504"/>
      <c r="AR172" s="1504"/>
      <c r="AS172" s="1504"/>
    </row>
    <row r="173" spans="1:45">
      <c r="A173" s="1504"/>
      <c r="B173" s="1504"/>
      <c r="C173" s="1504"/>
      <c r="D173" s="1504"/>
      <c r="E173" s="1504"/>
      <c r="F173" s="1504"/>
      <c r="G173" s="1504"/>
      <c r="H173" s="1504"/>
      <c r="I173" s="1504"/>
      <c r="J173" s="1504"/>
      <c r="K173" s="1504"/>
      <c r="L173" s="1504"/>
      <c r="M173" s="1504"/>
      <c r="N173" s="1504"/>
      <c r="O173" s="1504"/>
      <c r="P173" s="1504"/>
      <c r="Q173" s="1504"/>
      <c r="R173" s="1504"/>
      <c r="S173" s="1504"/>
      <c r="T173" s="1504"/>
      <c r="U173" s="1504"/>
      <c r="V173" s="1504"/>
      <c r="W173" s="1504"/>
      <c r="X173" s="1504"/>
      <c r="Y173" s="1504"/>
      <c r="Z173" s="1504"/>
      <c r="AA173" s="1504"/>
      <c r="AB173" s="1504"/>
      <c r="AC173" s="1504"/>
      <c r="AD173" s="1504"/>
      <c r="AE173" s="1504"/>
      <c r="AF173" s="1504"/>
      <c r="AG173" s="1504"/>
      <c r="AH173" s="1504"/>
      <c r="AI173" s="1504"/>
      <c r="AJ173" s="1504"/>
      <c r="AK173" s="1504"/>
      <c r="AL173" s="1504"/>
      <c r="AM173" s="1504"/>
      <c r="AN173" s="1504"/>
      <c r="AO173" s="1504"/>
      <c r="AP173" s="1504"/>
      <c r="AQ173" s="1504"/>
      <c r="AR173" s="1504"/>
      <c r="AS173" s="1504"/>
    </row>
    <row r="174" spans="1:45">
      <c r="A174" s="1504"/>
      <c r="B174" s="1504"/>
      <c r="C174" s="1504"/>
      <c r="D174" s="1504"/>
      <c r="E174" s="1504"/>
      <c r="F174" s="1504"/>
      <c r="G174" s="1504"/>
      <c r="H174" s="1504"/>
      <c r="I174" s="1504"/>
      <c r="J174" s="1504"/>
      <c r="K174" s="1504"/>
      <c r="L174" s="1504"/>
      <c r="M174" s="1504"/>
      <c r="N174" s="1504"/>
      <c r="O174" s="1504"/>
      <c r="P174" s="1504"/>
      <c r="Q174" s="1504"/>
      <c r="R174" s="1504"/>
      <c r="S174" s="1504"/>
      <c r="T174" s="1504"/>
      <c r="U174" s="1504"/>
      <c r="V174" s="1504"/>
      <c r="W174" s="1504"/>
      <c r="X174" s="1504"/>
      <c r="Y174" s="1504"/>
      <c r="Z174" s="1504"/>
      <c r="AA174" s="1504"/>
      <c r="AB174" s="1504"/>
      <c r="AC174" s="1504"/>
      <c r="AD174" s="1504"/>
      <c r="AE174" s="1504"/>
      <c r="AF174" s="1504"/>
      <c r="AG174" s="1504"/>
      <c r="AH174" s="1504"/>
      <c r="AI174" s="1504"/>
      <c r="AJ174" s="1504"/>
      <c r="AK174" s="1504"/>
      <c r="AL174" s="1504"/>
      <c r="AM174" s="1504"/>
      <c r="AN174" s="1504"/>
      <c r="AO174" s="1504"/>
      <c r="AP174" s="1504"/>
      <c r="AQ174" s="1504"/>
      <c r="AR174" s="1504"/>
      <c r="AS174" s="1504"/>
    </row>
    <row r="175" spans="1:45">
      <c r="A175" s="1504"/>
      <c r="B175" s="1504"/>
      <c r="C175" s="1504"/>
      <c r="D175" s="1504"/>
      <c r="E175" s="1504"/>
      <c r="F175" s="1504"/>
      <c r="G175" s="1504"/>
      <c r="H175" s="1504"/>
      <c r="I175" s="1504"/>
      <c r="J175" s="1504"/>
      <c r="K175" s="1504"/>
      <c r="L175" s="1504"/>
      <c r="M175" s="1504"/>
      <c r="N175" s="1504"/>
      <c r="O175" s="1504"/>
      <c r="P175" s="1504"/>
      <c r="Q175" s="1504"/>
      <c r="R175" s="1504"/>
      <c r="S175" s="1504"/>
      <c r="T175" s="1504"/>
      <c r="U175" s="1504"/>
      <c r="V175" s="1504"/>
      <c r="W175" s="1504"/>
      <c r="X175" s="1504"/>
      <c r="Y175" s="1504"/>
      <c r="Z175" s="1504"/>
      <c r="AA175" s="1504"/>
      <c r="AB175" s="1504"/>
      <c r="AC175" s="1504"/>
      <c r="AD175" s="1504"/>
      <c r="AE175" s="1504"/>
      <c r="AF175" s="1504"/>
      <c r="AG175" s="1504"/>
      <c r="AH175" s="1504"/>
      <c r="AI175" s="1504"/>
      <c r="AJ175" s="1504"/>
      <c r="AK175" s="1504"/>
      <c r="AL175" s="1504"/>
      <c r="AM175" s="1504"/>
      <c r="AN175" s="1504"/>
      <c r="AO175" s="1504"/>
      <c r="AP175" s="1504"/>
      <c r="AQ175" s="1504"/>
      <c r="AR175" s="1504"/>
      <c r="AS175" s="1504"/>
    </row>
    <row r="176" spans="1:45">
      <c r="A176" s="1504"/>
      <c r="B176" s="1504"/>
      <c r="C176" s="1504"/>
      <c r="D176" s="1504"/>
      <c r="E176" s="1504"/>
      <c r="F176" s="1504"/>
      <c r="G176" s="1504"/>
      <c r="H176" s="1504"/>
      <c r="I176" s="1504"/>
      <c r="J176" s="1504"/>
      <c r="K176" s="1504"/>
      <c r="L176" s="1504"/>
      <c r="M176" s="1504"/>
      <c r="N176" s="1504"/>
      <c r="O176" s="1504"/>
      <c r="P176" s="1504"/>
      <c r="Q176" s="1504"/>
      <c r="R176" s="1504"/>
      <c r="S176" s="1504"/>
      <c r="T176" s="1504"/>
      <c r="U176" s="1504"/>
      <c r="V176" s="1504"/>
      <c r="W176" s="1504"/>
      <c r="X176" s="1504"/>
      <c r="Y176" s="1504"/>
      <c r="Z176" s="1504"/>
      <c r="AA176" s="1504"/>
      <c r="AB176" s="1504"/>
      <c r="AC176" s="1504"/>
      <c r="AD176" s="1504"/>
      <c r="AE176" s="1504"/>
      <c r="AF176" s="1504"/>
      <c r="AG176" s="1504"/>
      <c r="AH176" s="1504"/>
      <c r="AI176" s="1504"/>
      <c r="AJ176" s="1504"/>
      <c r="AK176" s="1504"/>
      <c r="AL176" s="1504"/>
      <c r="AM176" s="1504"/>
      <c r="AN176" s="1504"/>
      <c r="AO176" s="1504"/>
      <c r="AP176" s="1504"/>
      <c r="AQ176" s="1504"/>
      <c r="AR176" s="1504"/>
      <c r="AS176" s="1504"/>
    </row>
    <row r="177" spans="1:45">
      <c r="A177" s="1504"/>
      <c r="B177" s="1504"/>
      <c r="C177" s="1504"/>
      <c r="D177" s="1504"/>
      <c r="E177" s="1504"/>
      <c r="F177" s="1504"/>
      <c r="G177" s="1504"/>
      <c r="H177" s="1504"/>
      <c r="I177" s="1504"/>
      <c r="J177" s="1504"/>
      <c r="K177" s="1504"/>
      <c r="L177" s="1504"/>
      <c r="M177" s="1504"/>
      <c r="N177" s="1504"/>
      <c r="O177" s="1504"/>
      <c r="P177" s="1504"/>
      <c r="Q177" s="1504"/>
      <c r="R177" s="1504"/>
      <c r="S177" s="1504"/>
      <c r="T177" s="1504"/>
      <c r="U177" s="1504"/>
      <c r="V177" s="1504"/>
      <c r="W177" s="1504"/>
      <c r="X177" s="1504"/>
      <c r="Y177" s="1504"/>
      <c r="Z177" s="1504"/>
      <c r="AA177" s="1504"/>
      <c r="AB177" s="1504"/>
      <c r="AC177" s="1504"/>
      <c r="AD177" s="1504"/>
      <c r="AE177" s="1504"/>
      <c r="AF177" s="1504"/>
      <c r="AG177" s="1504"/>
      <c r="AH177" s="1504"/>
      <c r="AI177" s="1504"/>
      <c r="AJ177" s="1504"/>
      <c r="AK177" s="1504"/>
      <c r="AL177" s="1504"/>
      <c r="AM177" s="1504"/>
      <c r="AN177" s="1504"/>
      <c r="AO177" s="1504"/>
      <c r="AP177" s="1504"/>
      <c r="AQ177" s="1504"/>
      <c r="AR177" s="1504"/>
      <c r="AS177" s="1504"/>
    </row>
    <row r="178" spans="1:45">
      <c r="A178" s="1504"/>
      <c r="B178" s="1504"/>
      <c r="C178" s="1504"/>
      <c r="D178" s="1504"/>
      <c r="E178" s="1504"/>
      <c r="F178" s="1504"/>
      <c r="G178" s="1504"/>
      <c r="H178" s="1504"/>
      <c r="I178" s="1504"/>
      <c r="J178" s="1504"/>
      <c r="K178" s="1504"/>
      <c r="L178" s="1504"/>
      <c r="M178" s="1504"/>
      <c r="N178" s="1504"/>
      <c r="O178" s="1504"/>
      <c r="P178" s="1504"/>
      <c r="Q178" s="1504"/>
      <c r="R178" s="1504"/>
      <c r="S178" s="1504"/>
      <c r="T178" s="1504"/>
      <c r="U178" s="1504"/>
      <c r="V178" s="1504"/>
      <c r="W178" s="1504"/>
      <c r="X178" s="1504"/>
      <c r="Y178" s="1504"/>
      <c r="Z178" s="1504"/>
      <c r="AA178" s="1504"/>
      <c r="AB178" s="1504"/>
      <c r="AC178" s="1504"/>
      <c r="AD178" s="1504"/>
      <c r="AE178" s="1504"/>
      <c r="AF178" s="1504"/>
      <c r="AG178" s="1504"/>
      <c r="AH178" s="1504"/>
      <c r="AI178" s="1504"/>
      <c r="AJ178" s="1504"/>
      <c r="AK178" s="1504"/>
      <c r="AL178" s="1504"/>
      <c r="AM178" s="1504"/>
      <c r="AN178" s="1504"/>
      <c r="AO178" s="1504"/>
      <c r="AP178" s="1504"/>
      <c r="AQ178" s="1504"/>
      <c r="AR178" s="1504"/>
      <c r="AS178" s="1504"/>
    </row>
    <row r="179" spans="1:45">
      <c r="A179" s="1504"/>
      <c r="B179" s="1504"/>
      <c r="C179" s="1504"/>
      <c r="D179" s="1504"/>
      <c r="E179" s="1504"/>
      <c r="F179" s="1504"/>
      <c r="G179" s="1504"/>
      <c r="H179" s="1504"/>
      <c r="I179" s="1504"/>
      <c r="J179" s="1504"/>
      <c r="K179" s="1504"/>
      <c r="L179" s="1504"/>
      <c r="M179" s="1504"/>
      <c r="N179" s="1504"/>
      <c r="O179" s="1504"/>
      <c r="P179" s="1504"/>
      <c r="Q179" s="1504"/>
      <c r="R179" s="1504"/>
      <c r="S179" s="1504"/>
      <c r="T179" s="1504"/>
      <c r="U179" s="1504"/>
      <c r="V179" s="1504"/>
      <c r="W179" s="1504"/>
      <c r="X179" s="1504"/>
      <c r="Y179" s="1504"/>
      <c r="Z179" s="1504"/>
      <c r="AA179" s="1504"/>
      <c r="AB179" s="1504"/>
      <c r="AC179" s="1504"/>
      <c r="AD179" s="1504"/>
      <c r="AE179" s="1504"/>
      <c r="AF179" s="1504"/>
      <c r="AG179" s="1504"/>
      <c r="AH179" s="1504"/>
      <c r="AI179" s="1504"/>
      <c r="AJ179" s="1504"/>
      <c r="AK179" s="1504"/>
      <c r="AL179" s="1504"/>
      <c r="AM179" s="1504"/>
      <c r="AN179" s="1504"/>
      <c r="AO179" s="1504"/>
      <c r="AP179" s="1504"/>
      <c r="AQ179" s="1504"/>
      <c r="AR179" s="1504"/>
      <c r="AS179" s="1504"/>
    </row>
    <row r="180" spans="1:45">
      <c r="A180" s="1504"/>
      <c r="B180" s="1504"/>
      <c r="C180" s="1504"/>
      <c r="D180" s="1504"/>
      <c r="E180" s="1504"/>
      <c r="F180" s="1504"/>
      <c r="G180" s="1504"/>
      <c r="H180" s="1504"/>
      <c r="I180" s="1504"/>
      <c r="J180" s="1504"/>
      <c r="K180" s="1504"/>
      <c r="L180" s="1504"/>
      <c r="M180" s="1504"/>
      <c r="N180" s="1504"/>
      <c r="O180" s="1504"/>
      <c r="P180" s="1504"/>
      <c r="Q180" s="1504"/>
      <c r="R180" s="1504"/>
      <c r="S180" s="1504"/>
      <c r="T180" s="1504"/>
      <c r="U180" s="1504"/>
      <c r="V180" s="1504"/>
      <c r="W180" s="1504"/>
      <c r="X180" s="1504"/>
      <c r="Y180" s="1504"/>
      <c r="Z180" s="1504"/>
      <c r="AA180" s="1504"/>
      <c r="AB180" s="1504"/>
      <c r="AC180" s="1504"/>
      <c r="AD180" s="1504"/>
      <c r="AE180" s="1504"/>
      <c r="AF180" s="1504"/>
      <c r="AG180" s="1504"/>
      <c r="AH180" s="1504"/>
      <c r="AI180" s="1504"/>
      <c r="AJ180" s="1504"/>
      <c r="AK180" s="1504"/>
      <c r="AL180" s="1504"/>
      <c r="AM180" s="1504"/>
      <c r="AN180" s="1504"/>
      <c r="AO180" s="1504"/>
      <c r="AP180" s="1504"/>
      <c r="AQ180" s="1504"/>
      <c r="AR180" s="1504"/>
      <c r="AS180" s="1504"/>
    </row>
    <row r="181" spans="1:45">
      <c r="A181" s="1504"/>
      <c r="B181" s="1504"/>
      <c r="C181" s="1504"/>
      <c r="D181" s="1504"/>
      <c r="E181" s="1504"/>
      <c r="F181" s="1504"/>
      <c r="G181" s="1504"/>
      <c r="H181" s="1504"/>
      <c r="I181" s="1504"/>
      <c r="J181" s="1504"/>
      <c r="K181" s="1504"/>
      <c r="L181" s="1504"/>
      <c r="M181" s="1504"/>
      <c r="N181" s="1504"/>
      <c r="O181" s="1504"/>
      <c r="P181" s="1504"/>
      <c r="Q181" s="1504"/>
      <c r="R181" s="1504"/>
      <c r="S181" s="1504"/>
      <c r="T181" s="1504"/>
      <c r="U181" s="1504"/>
      <c r="V181" s="1504"/>
      <c r="W181" s="1504"/>
      <c r="X181" s="1504"/>
      <c r="Y181" s="1504"/>
      <c r="Z181" s="1504"/>
      <c r="AA181" s="1504"/>
      <c r="AB181" s="1504"/>
      <c r="AC181" s="1504"/>
      <c r="AD181" s="1504"/>
      <c r="AE181" s="1504"/>
      <c r="AF181" s="1504"/>
      <c r="AG181" s="1504"/>
      <c r="AH181" s="1504"/>
      <c r="AI181" s="1504"/>
      <c r="AJ181" s="1504"/>
      <c r="AK181" s="1504"/>
      <c r="AL181" s="1504"/>
      <c r="AM181" s="1504"/>
      <c r="AN181" s="1504"/>
      <c r="AO181" s="1504"/>
      <c r="AP181" s="1504"/>
      <c r="AQ181" s="1504"/>
      <c r="AR181" s="1504"/>
      <c r="AS181" s="1504"/>
    </row>
    <row r="182" spans="1:45">
      <c r="A182" s="1504"/>
      <c r="B182" s="1504"/>
      <c r="C182" s="1504"/>
      <c r="D182" s="1504"/>
      <c r="E182" s="1504"/>
      <c r="F182" s="1504"/>
      <c r="G182" s="1504"/>
      <c r="H182" s="1504"/>
      <c r="I182" s="1504"/>
      <c r="J182" s="1504"/>
      <c r="K182" s="1504"/>
      <c r="L182" s="1504"/>
      <c r="M182" s="1504"/>
      <c r="N182" s="1504"/>
      <c r="O182" s="1504"/>
      <c r="P182" s="1504"/>
      <c r="Q182" s="1504"/>
      <c r="R182" s="1504"/>
      <c r="S182" s="1504"/>
      <c r="T182" s="1504"/>
      <c r="U182" s="1504"/>
      <c r="V182" s="1504"/>
      <c r="W182" s="1504"/>
      <c r="X182" s="1504"/>
      <c r="Y182" s="1504"/>
      <c r="Z182" s="1504"/>
      <c r="AA182" s="1504"/>
      <c r="AB182" s="1504"/>
      <c r="AC182" s="1504"/>
      <c r="AD182" s="1504"/>
      <c r="AE182" s="1504"/>
      <c r="AF182" s="1504"/>
      <c r="AG182" s="1504"/>
      <c r="AH182" s="1504"/>
      <c r="AI182" s="1504"/>
      <c r="AJ182" s="1504"/>
      <c r="AK182" s="1504"/>
      <c r="AL182" s="1504"/>
      <c r="AM182" s="1504"/>
      <c r="AN182" s="1504"/>
      <c r="AO182" s="1504"/>
      <c r="AP182" s="1504"/>
      <c r="AQ182" s="1504"/>
      <c r="AR182" s="1504"/>
      <c r="AS182" s="1504"/>
    </row>
    <row r="183" spans="1:45">
      <c r="A183" s="1504"/>
      <c r="B183" s="1504"/>
      <c r="C183" s="1504"/>
      <c r="D183" s="1504"/>
      <c r="E183" s="1504"/>
      <c r="F183" s="1504"/>
      <c r="G183" s="1504"/>
      <c r="H183" s="1504"/>
      <c r="I183" s="1504"/>
      <c r="J183" s="1504"/>
      <c r="K183" s="1504"/>
      <c r="L183" s="1504"/>
      <c r="M183" s="1504"/>
      <c r="N183" s="1504"/>
      <c r="O183" s="1504"/>
      <c r="P183" s="1504"/>
      <c r="Q183" s="1504"/>
      <c r="R183" s="1504"/>
      <c r="S183" s="1504"/>
      <c r="T183" s="1504"/>
      <c r="U183" s="1504"/>
      <c r="V183" s="1504"/>
      <c r="W183" s="1504"/>
      <c r="X183" s="1504"/>
      <c r="Y183" s="1504"/>
      <c r="Z183" s="1504"/>
      <c r="AA183" s="1504"/>
      <c r="AB183" s="1504"/>
      <c r="AC183" s="1504"/>
      <c r="AD183" s="1504"/>
      <c r="AE183" s="1504"/>
      <c r="AF183" s="1504"/>
      <c r="AG183" s="1504"/>
      <c r="AH183" s="1504"/>
      <c r="AI183" s="1504"/>
      <c r="AJ183" s="1504"/>
      <c r="AK183" s="1504"/>
      <c r="AL183" s="1504"/>
      <c r="AM183" s="1504"/>
      <c r="AN183" s="1504"/>
      <c r="AO183" s="1504"/>
      <c r="AP183" s="1504"/>
      <c r="AQ183" s="1504"/>
      <c r="AR183" s="1504"/>
      <c r="AS183" s="1504"/>
    </row>
    <row r="184" spans="1:45">
      <c r="A184" s="1504"/>
      <c r="B184" s="1504"/>
      <c r="C184" s="1504"/>
      <c r="D184" s="1504"/>
      <c r="E184" s="1504"/>
      <c r="F184" s="1504"/>
      <c r="G184" s="1504"/>
      <c r="H184" s="1504"/>
      <c r="I184" s="1504"/>
      <c r="J184" s="1504"/>
      <c r="K184" s="1504"/>
      <c r="L184" s="1504"/>
      <c r="M184" s="1504"/>
      <c r="N184" s="1504"/>
      <c r="O184" s="1504"/>
      <c r="P184" s="1504"/>
      <c r="Q184" s="1504"/>
      <c r="R184" s="1504"/>
      <c r="S184" s="1504"/>
      <c r="T184" s="1504"/>
      <c r="U184" s="1504"/>
      <c r="V184" s="1504"/>
      <c r="W184" s="1504"/>
      <c r="X184" s="1504"/>
      <c r="Y184" s="1504"/>
      <c r="Z184" s="1504"/>
      <c r="AA184" s="1504"/>
      <c r="AB184" s="1504"/>
      <c r="AC184" s="1504"/>
      <c r="AD184" s="1504"/>
      <c r="AE184" s="1504"/>
      <c r="AF184" s="1504"/>
      <c r="AG184" s="1504"/>
      <c r="AH184" s="1504"/>
      <c r="AI184" s="1504"/>
      <c r="AJ184" s="1504"/>
      <c r="AK184" s="1504"/>
      <c r="AL184" s="1504"/>
      <c r="AM184" s="1504"/>
      <c r="AN184" s="1504"/>
      <c r="AO184" s="1504"/>
      <c r="AP184" s="1504"/>
      <c r="AQ184" s="1504"/>
      <c r="AR184" s="1504"/>
      <c r="AS184" s="1504"/>
    </row>
    <row r="185" spans="1:45">
      <c r="A185" s="1504"/>
      <c r="B185" s="1504"/>
      <c r="C185" s="1504"/>
      <c r="D185" s="1504"/>
      <c r="E185" s="1504"/>
      <c r="F185" s="1504"/>
      <c r="G185" s="1504"/>
      <c r="H185" s="1504"/>
      <c r="I185" s="1504"/>
      <c r="J185" s="1504"/>
      <c r="K185" s="1504"/>
      <c r="L185" s="1504"/>
      <c r="M185" s="1504"/>
      <c r="N185" s="1504"/>
      <c r="O185" s="1504"/>
      <c r="P185" s="1504"/>
      <c r="Q185" s="1504"/>
      <c r="R185" s="1504"/>
      <c r="S185" s="1504"/>
      <c r="T185" s="1504"/>
      <c r="U185" s="1504"/>
      <c r="V185" s="1504"/>
      <c r="W185" s="1504"/>
      <c r="X185" s="1504"/>
      <c r="Y185" s="1504"/>
      <c r="Z185" s="1504"/>
      <c r="AA185" s="1504"/>
      <c r="AB185" s="1504"/>
      <c r="AC185" s="1504"/>
      <c r="AD185" s="1504"/>
      <c r="AE185" s="1504"/>
      <c r="AF185" s="1504"/>
      <c r="AG185" s="1504"/>
      <c r="AH185" s="1504"/>
      <c r="AI185" s="1504"/>
      <c r="AJ185" s="1504"/>
      <c r="AK185" s="1504"/>
      <c r="AL185" s="1504"/>
      <c r="AM185" s="1504"/>
      <c r="AN185" s="1504"/>
      <c r="AO185" s="1504"/>
      <c r="AP185" s="1504"/>
      <c r="AQ185" s="1504"/>
      <c r="AR185" s="1504"/>
      <c r="AS185" s="1504"/>
    </row>
    <row r="186" spans="1:45">
      <c r="A186" s="1504"/>
      <c r="B186" s="1504"/>
      <c r="C186" s="1504"/>
      <c r="D186" s="1504"/>
      <c r="E186" s="1504"/>
      <c r="F186" s="1504"/>
      <c r="G186" s="1504"/>
      <c r="H186" s="1504"/>
      <c r="I186" s="1504"/>
      <c r="J186" s="1504"/>
      <c r="K186" s="1504"/>
      <c r="L186" s="1504"/>
      <c r="M186" s="1504"/>
      <c r="N186" s="1504"/>
      <c r="O186" s="1504"/>
      <c r="P186" s="1504"/>
      <c r="Q186" s="1504"/>
      <c r="R186" s="1504"/>
      <c r="S186" s="1504"/>
      <c r="T186" s="1504"/>
      <c r="U186" s="1504"/>
      <c r="V186" s="1504"/>
      <c r="W186" s="1504"/>
      <c r="X186" s="1504"/>
      <c r="Y186" s="1504"/>
      <c r="Z186" s="1504"/>
      <c r="AA186" s="1504"/>
      <c r="AB186" s="1504"/>
      <c r="AC186" s="1504"/>
      <c r="AD186" s="1504"/>
      <c r="AE186" s="1504"/>
      <c r="AF186" s="1504"/>
      <c r="AG186" s="1504"/>
      <c r="AH186" s="1504"/>
      <c r="AI186" s="1504"/>
      <c r="AJ186" s="1504"/>
      <c r="AK186" s="1504"/>
      <c r="AL186" s="1504"/>
      <c r="AM186" s="1504"/>
      <c r="AN186" s="1504"/>
      <c r="AO186" s="1504"/>
      <c r="AP186" s="1504"/>
      <c r="AQ186" s="1504"/>
      <c r="AR186" s="1504"/>
      <c r="AS186" s="1504"/>
    </row>
    <row r="187" spans="1:45">
      <c r="A187" s="1504"/>
      <c r="B187" s="1504"/>
      <c r="C187" s="1504"/>
      <c r="D187" s="1504"/>
      <c r="E187" s="1504"/>
      <c r="F187" s="1504"/>
      <c r="G187" s="1504"/>
      <c r="H187" s="1504"/>
      <c r="I187" s="1504"/>
      <c r="J187" s="1504"/>
      <c r="K187" s="1504"/>
      <c r="L187" s="1504"/>
      <c r="M187" s="1504"/>
      <c r="N187" s="1504"/>
      <c r="O187" s="1504"/>
      <c r="P187" s="1504"/>
      <c r="Q187" s="1504"/>
      <c r="R187" s="1504"/>
      <c r="S187" s="1504"/>
      <c r="T187" s="1504"/>
      <c r="U187" s="1504"/>
      <c r="V187" s="1504"/>
      <c r="W187" s="1504"/>
      <c r="X187" s="1504"/>
      <c r="Y187" s="1504"/>
      <c r="Z187" s="1504"/>
      <c r="AA187" s="1504"/>
      <c r="AB187" s="1504"/>
      <c r="AC187" s="1504"/>
      <c r="AD187" s="1504"/>
      <c r="AE187" s="1504"/>
      <c r="AF187" s="1504"/>
      <c r="AG187" s="1504"/>
      <c r="AH187" s="1504"/>
      <c r="AI187" s="1504"/>
      <c r="AJ187" s="1504"/>
      <c r="AK187" s="1504"/>
      <c r="AL187" s="1504"/>
      <c r="AM187" s="1504"/>
      <c r="AN187" s="1504"/>
      <c r="AO187" s="1504"/>
      <c r="AP187" s="1504"/>
      <c r="AQ187" s="1504"/>
      <c r="AR187" s="1504"/>
      <c r="AS187" s="1504"/>
    </row>
    <row r="188" spans="1:45">
      <c r="A188" s="1504"/>
      <c r="B188" s="1504"/>
      <c r="C188" s="1504"/>
      <c r="D188" s="1504"/>
      <c r="E188" s="1504"/>
      <c r="F188" s="1504"/>
      <c r="G188" s="1504"/>
      <c r="H188" s="1504"/>
      <c r="I188" s="1504"/>
      <c r="J188" s="1504"/>
      <c r="K188" s="1504"/>
      <c r="L188" s="1504"/>
      <c r="M188" s="1504"/>
      <c r="N188" s="1504"/>
      <c r="O188" s="1504"/>
      <c r="P188" s="1504"/>
      <c r="Q188" s="1504"/>
      <c r="R188" s="1504"/>
      <c r="S188" s="1504"/>
      <c r="T188" s="1504"/>
      <c r="U188" s="1504"/>
      <c r="V188" s="1504"/>
      <c r="W188" s="1504"/>
      <c r="X188" s="1504"/>
      <c r="Y188" s="1504"/>
      <c r="Z188" s="1504"/>
      <c r="AA188" s="1504"/>
      <c r="AB188" s="1504"/>
      <c r="AC188" s="1504"/>
      <c r="AD188" s="1504"/>
      <c r="AE188" s="1504"/>
      <c r="AF188" s="1504"/>
      <c r="AG188" s="1504"/>
      <c r="AH188" s="1504"/>
      <c r="AI188" s="1504"/>
      <c r="AJ188" s="1504"/>
      <c r="AK188" s="1504"/>
      <c r="AL188" s="1504"/>
      <c r="AM188" s="1504"/>
      <c r="AN188" s="1504"/>
      <c r="AO188" s="1504"/>
      <c r="AP188" s="1504"/>
      <c r="AQ188" s="1504"/>
      <c r="AR188" s="1504"/>
      <c r="AS188" s="1504"/>
    </row>
    <row r="189" spans="1:45">
      <c r="A189" s="1504"/>
      <c r="B189" s="1504"/>
      <c r="C189" s="1504"/>
      <c r="D189" s="1504"/>
      <c r="E189" s="1504"/>
      <c r="F189" s="1504"/>
      <c r="G189" s="1504"/>
      <c r="H189" s="1504"/>
      <c r="I189" s="1504"/>
      <c r="J189" s="1504"/>
      <c r="K189" s="1504"/>
      <c r="L189" s="1504"/>
      <c r="M189" s="1504"/>
      <c r="N189" s="1504"/>
      <c r="O189" s="1504"/>
      <c r="P189" s="1504"/>
      <c r="Q189" s="1504"/>
      <c r="R189" s="1504"/>
      <c r="S189" s="1504"/>
      <c r="T189" s="1504"/>
      <c r="U189" s="1504"/>
      <c r="V189" s="1504"/>
      <c r="W189" s="1504"/>
      <c r="X189" s="1504"/>
      <c r="Y189" s="1504"/>
      <c r="Z189" s="1504"/>
      <c r="AA189" s="1504"/>
      <c r="AB189" s="1504"/>
      <c r="AC189" s="1504"/>
      <c r="AD189" s="1504"/>
      <c r="AE189" s="1504"/>
      <c r="AF189" s="1504"/>
      <c r="AG189" s="1504"/>
      <c r="AH189" s="1504"/>
      <c r="AI189" s="1504"/>
      <c r="AJ189" s="1504"/>
      <c r="AK189" s="1504"/>
      <c r="AL189" s="1504"/>
      <c r="AM189" s="1504"/>
      <c r="AN189" s="1504"/>
      <c r="AO189" s="1504"/>
      <c r="AP189" s="1504"/>
      <c r="AQ189" s="1504"/>
      <c r="AR189" s="1504"/>
      <c r="AS189" s="1504"/>
    </row>
    <row r="190" spans="1:45">
      <c r="A190" s="1504"/>
      <c r="B190" s="1504"/>
      <c r="C190" s="1504"/>
      <c r="D190" s="1504"/>
      <c r="E190" s="1504"/>
      <c r="F190" s="1504"/>
      <c r="G190" s="1504"/>
      <c r="H190" s="1504"/>
      <c r="I190" s="1504"/>
      <c r="J190" s="1504"/>
      <c r="K190" s="1504"/>
      <c r="L190" s="1504"/>
      <c r="M190" s="1504"/>
      <c r="N190" s="1504"/>
      <c r="O190" s="1504"/>
      <c r="P190" s="1504"/>
      <c r="Q190" s="1504"/>
      <c r="R190" s="1504"/>
      <c r="S190" s="1504"/>
      <c r="T190" s="1504"/>
      <c r="U190" s="1504"/>
      <c r="V190" s="1504"/>
      <c r="W190" s="1504"/>
      <c r="X190" s="1504"/>
      <c r="Y190" s="1504"/>
      <c r="Z190" s="1504"/>
      <c r="AA190" s="1504"/>
      <c r="AB190" s="1504"/>
      <c r="AC190" s="1504"/>
      <c r="AD190" s="1504"/>
      <c r="AE190" s="1504"/>
      <c r="AF190" s="1504"/>
      <c r="AG190" s="1504"/>
      <c r="AH190" s="1504"/>
      <c r="AI190" s="1504"/>
      <c r="AJ190" s="1504"/>
      <c r="AK190" s="1504"/>
      <c r="AL190" s="1504"/>
      <c r="AM190" s="1504"/>
      <c r="AN190" s="1504"/>
      <c r="AO190" s="1504"/>
      <c r="AP190" s="1504"/>
      <c r="AQ190" s="1504"/>
      <c r="AR190" s="1504"/>
      <c r="AS190" s="1504"/>
    </row>
    <row r="191" spans="1:45">
      <c r="A191" s="1504"/>
      <c r="B191" s="1504"/>
      <c r="C191" s="1504"/>
      <c r="D191" s="1504"/>
      <c r="E191" s="1504"/>
      <c r="F191" s="1504"/>
      <c r="G191" s="1504"/>
      <c r="H191" s="1504"/>
      <c r="I191" s="1504"/>
      <c r="J191" s="1504"/>
      <c r="K191" s="1504"/>
      <c r="L191" s="1504"/>
      <c r="M191" s="1504"/>
      <c r="N191" s="1504"/>
      <c r="O191" s="1504"/>
      <c r="P191" s="1504"/>
      <c r="Q191" s="1504"/>
      <c r="R191" s="1504"/>
      <c r="S191" s="1504"/>
      <c r="T191" s="1504"/>
      <c r="U191" s="1504"/>
      <c r="V191" s="1504"/>
      <c r="W191" s="1504"/>
      <c r="X191" s="1504"/>
      <c r="Y191" s="1504"/>
      <c r="Z191" s="1504"/>
      <c r="AA191" s="1504"/>
      <c r="AB191" s="1504"/>
      <c r="AC191" s="1504"/>
      <c r="AD191" s="1504"/>
      <c r="AE191" s="1504"/>
      <c r="AF191" s="1504"/>
      <c r="AG191" s="1504"/>
      <c r="AH191" s="1504"/>
      <c r="AI191" s="1504"/>
      <c r="AJ191" s="1504"/>
      <c r="AK191" s="1504"/>
      <c r="AL191" s="1504"/>
      <c r="AM191" s="1504"/>
      <c r="AN191" s="1504"/>
      <c r="AO191" s="1504"/>
      <c r="AP191" s="1504"/>
      <c r="AQ191" s="1504"/>
      <c r="AR191" s="1504"/>
      <c r="AS191" s="1504"/>
    </row>
    <row r="192" spans="1:45">
      <c r="A192" s="1504"/>
      <c r="B192" s="1504"/>
      <c r="C192" s="1504"/>
      <c r="D192" s="1504"/>
      <c r="E192" s="1504"/>
      <c r="F192" s="1504"/>
      <c r="G192" s="1504"/>
      <c r="H192" s="1504"/>
      <c r="I192" s="1504"/>
      <c r="J192" s="1504"/>
      <c r="K192" s="1504"/>
      <c r="L192" s="1504"/>
      <c r="M192" s="1504"/>
      <c r="N192" s="1504"/>
      <c r="O192" s="1504"/>
      <c r="P192" s="1504"/>
      <c r="Q192" s="1504"/>
      <c r="R192" s="1504"/>
      <c r="S192" s="1504"/>
      <c r="T192" s="1504"/>
      <c r="U192" s="1504"/>
      <c r="V192" s="1504"/>
      <c r="W192" s="1504"/>
      <c r="X192" s="1504"/>
      <c r="Y192" s="1504"/>
      <c r="Z192" s="1504"/>
      <c r="AA192" s="1504"/>
      <c r="AB192" s="1504"/>
      <c r="AC192" s="1504"/>
      <c r="AD192" s="1504"/>
      <c r="AE192" s="1504"/>
      <c r="AF192" s="1504"/>
      <c r="AG192" s="1504"/>
      <c r="AH192" s="1504"/>
      <c r="AI192" s="1504"/>
      <c r="AJ192" s="1504"/>
      <c r="AK192" s="1504"/>
      <c r="AL192" s="1504"/>
      <c r="AM192" s="1504"/>
      <c r="AN192" s="1504"/>
      <c r="AO192" s="1504"/>
      <c r="AP192" s="1504"/>
      <c r="AQ192" s="1504"/>
      <c r="AR192" s="1504"/>
      <c r="AS192" s="1504"/>
    </row>
    <row r="193" spans="1:45">
      <c r="A193" s="1504"/>
      <c r="B193" s="1504"/>
      <c r="C193" s="1504"/>
      <c r="D193" s="1504"/>
      <c r="E193" s="1504"/>
      <c r="F193" s="1504"/>
      <c r="G193" s="1504"/>
      <c r="H193" s="1504"/>
      <c r="I193" s="1504"/>
      <c r="J193" s="1504"/>
      <c r="K193" s="1504"/>
      <c r="L193" s="1504"/>
      <c r="M193" s="1504"/>
      <c r="N193" s="1504"/>
      <c r="O193" s="1504"/>
      <c r="P193" s="1504"/>
      <c r="Q193" s="1504"/>
      <c r="R193" s="1504"/>
      <c r="S193" s="1504"/>
      <c r="T193" s="1504"/>
      <c r="U193" s="1504"/>
      <c r="V193" s="1504"/>
      <c r="W193" s="1504"/>
      <c r="X193" s="1504"/>
      <c r="Y193" s="1504"/>
      <c r="Z193" s="1504"/>
      <c r="AA193" s="1504"/>
      <c r="AB193" s="1504"/>
      <c r="AC193" s="1504"/>
      <c r="AD193" s="1504"/>
      <c r="AE193" s="1504"/>
      <c r="AF193" s="1504"/>
      <c r="AG193" s="1504"/>
      <c r="AH193" s="1504"/>
      <c r="AI193" s="1504"/>
      <c r="AJ193" s="1504"/>
      <c r="AK193" s="1504"/>
      <c r="AL193" s="1504"/>
      <c r="AM193" s="1504"/>
      <c r="AN193" s="1504"/>
      <c r="AO193" s="1504"/>
      <c r="AP193" s="1504"/>
      <c r="AQ193" s="1504"/>
      <c r="AR193" s="1504"/>
      <c r="AS193" s="1504"/>
    </row>
    <row r="194" spans="1:45">
      <c r="A194" s="1504"/>
      <c r="B194" s="1504"/>
      <c r="C194" s="1504"/>
      <c r="D194" s="1504"/>
      <c r="E194" s="1504"/>
      <c r="F194" s="1504"/>
      <c r="G194" s="1504"/>
      <c r="H194" s="1504"/>
      <c r="I194" s="1504"/>
      <c r="J194" s="1504"/>
      <c r="K194" s="1504"/>
      <c r="L194" s="1504"/>
      <c r="M194" s="1504"/>
      <c r="N194" s="1504"/>
      <c r="O194" s="1504"/>
      <c r="P194" s="1504"/>
      <c r="Q194" s="1504"/>
      <c r="R194" s="1504"/>
      <c r="S194" s="1504"/>
      <c r="T194" s="1504"/>
      <c r="U194" s="1504"/>
      <c r="V194" s="1504"/>
      <c r="W194" s="1504"/>
      <c r="X194" s="1504"/>
      <c r="Y194" s="1504"/>
      <c r="Z194" s="1504"/>
      <c r="AA194" s="1504"/>
      <c r="AB194" s="1504"/>
      <c r="AC194" s="1504"/>
      <c r="AD194" s="1504"/>
      <c r="AE194" s="1504"/>
      <c r="AF194" s="1504"/>
      <c r="AG194" s="1504"/>
      <c r="AH194" s="1504"/>
      <c r="AI194" s="1504"/>
      <c r="AJ194" s="1504"/>
      <c r="AK194" s="1504"/>
      <c r="AL194" s="1504"/>
      <c r="AM194" s="1504"/>
      <c r="AN194" s="1504"/>
      <c r="AO194" s="1504"/>
      <c r="AP194" s="1504"/>
      <c r="AQ194" s="1504"/>
      <c r="AR194" s="1504"/>
      <c r="AS194" s="1504"/>
    </row>
    <row r="195" spans="1:45">
      <c r="A195" s="1504"/>
      <c r="B195" s="1504"/>
      <c r="C195" s="1504"/>
      <c r="D195" s="1504"/>
      <c r="E195" s="1504"/>
      <c r="F195" s="1504"/>
      <c r="G195" s="1504"/>
      <c r="H195" s="1504"/>
      <c r="I195" s="1504"/>
      <c r="J195" s="1504"/>
      <c r="K195" s="1504"/>
      <c r="L195" s="1504"/>
      <c r="M195" s="1504"/>
      <c r="N195" s="1504"/>
      <c r="O195" s="1504"/>
      <c r="P195" s="1504"/>
      <c r="Q195" s="1504"/>
      <c r="R195" s="1504"/>
      <c r="S195" s="1504"/>
      <c r="T195" s="1504"/>
      <c r="U195" s="1504"/>
      <c r="V195" s="1504"/>
      <c r="W195" s="1504"/>
      <c r="X195" s="1504"/>
      <c r="Y195" s="1504"/>
      <c r="Z195" s="1504"/>
      <c r="AA195" s="1504"/>
      <c r="AB195" s="1504"/>
      <c r="AC195" s="1504"/>
      <c r="AD195" s="1504"/>
      <c r="AE195" s="1504"/>
      <c r="AF195" s="1504"/>
      <c r="AG195" s="1504"/>
      <c r="AH195" s="1504"/>
      <c r="AI195" s="1504"/>
      <c r="AJ195" s="1504"/>
      <c r="AK195" s="1504"/>
      <c r="AL195" s="1504"/>
      <c r="AM195" s="1504"/>
      <c r="AN195" s="1504"/>
      <c r="AO195" s="1504"/>
      <c r="AP195" s="1504"/>
      <c r="AQ195" s="1504"/>
      <c r="AR195" s="1504"/>
      <c r="AS195" s="1504"/>
    </row>
    <row r="196" spans="1:45">
      <c r="A196" s="1504"/>
      <c r="B196" s="1504"/>
      <c r="C196" s="1504"/>
      <c r="D196" s="1504"/>
      <c r="E196" s="1504"/>
      <c r="F196" s="1504"/>
      <c r="G196" s="1504"/>
      <c r="H196" s="1504"/>
      <c r="I196" s="1504"/>
      <c r="J196" s="1504"/>
      <c r="K196" s="1504"/>
      <c r="L196" s="1504"/>
      <c r="M196" s="1504"/>
      <c r="N196" s="1504"/>
      <c r="O196" s="1504"/>
      <c r="P196" s="1504"/>
      <c r="Q196" s="1504"/>
      <c r="R196" s="1504"/>
      <c r="S196" s="1504"/>
      <c r="T196" s="1504"/>
      <c r="U196" s="1504"/>
      <c r="V196" s="1504"/>
      <c r="W196" s="1504"/>
      <c r="X196" s="1504"/>
      <c r="Y196" s="1504"/>
      <c r="Z196" s="1504"/>
      <c r="AA196" s="1504"/>
      <c r="AB196" s="1504"/>
      <c r="AC196" s="1504"/>
      <c r="AD196" s="1504"/>
      <c r="AE196" s="1504"/>
      <c r="AF196" s="1504"/>
      <c r="AG196" s="1504"/>
      <c r="AH196" s="1504"/>
      <c r="AI196" s="1504"/>
      <c r="AJ196" s="1504"/>
      <c r="AK196" s="1504"/>
      <c r="AL196" s="1504"/>
      <c r="AM196" s="1504"/>
      <c r="AN196" s="1504"/>
      <c r="AO196" s="1504"/>
      <c r="AP196" s="1504"/>
      <c r="AQ196" s="1504"/>
      <c r="AR196" s="1504"/>
      <c r="AS196" s="1504"/>
    </row>
    <row r="197" spans="1:45">
      <c r="A197" s="1504"/>
      <c r="B197" s="1504"/>
      <c r="C197" s="1504"/>
      <c r="D197" s="1504"/>
      <c r="E197" s="1504"/>
      <c r="F197" s="1504"/>
      <c r="G197" s="1504"/>
      <c r="H197" s="1504"/>
      <c r="I197" s="1504"/>
      <c r="J197" s="1504"/>
      <c r="K197" s="1504"/>
      <c r="L197" s="1504"/>
      <c r="M197" s="1504"/>
      <c r="N197" s="1504"/>
      <c r="O197" s="1504"/>
      <c r="P197" s="1504"/>
      <c r="Q197" s="1504"/>
      <c r="R197" s="1504"/>
      <c r="S197" s="1504"/>
      <c r="T197" s="1504"/>
      <c r="U197" s="1504"/>
      <c r="V197" s="1504"/>
      <c r="W197" s="1504"/>
      <c r="X197" s="1504"/>
      <c r="Y197" s="1504"/>
      <c r="Z197" s="1504"/>
      <c r="AA197" s="1504"/>
      <c r="AB197" s="1504"/>
      <c r="AC197" s="1504"/>
      <c r="AD197" s="1504"/>
      <c r="AE197" s="1504"/>
      <c r="AF197" s="1504"/>
      <c r="AG197" s="1504"/>
      <c r="AH197" s="1504"/>
      <c r="AI197" s="1504"/>
      <c r="AJ197" s="1504"/>
      <c r="AK197" s="1504"/>
      <c r="AL197" s="1504"/>
      <c r="AM197" s="1504"/>
      <c r="AN197" s="1504"/>
      <c r="AO197" s="1504"/>
      <c r="AP197" s="1504"/>
      <c r="AQ197" s="1504"/>
      <c r="AR197" s="1504"/>
      <c r="AS197" s="1504"/>
    </row>
    <row r="198" spans="1:45">
      <c r="A198" s="1504"/>
      <c r="B198" s="1504"/>
      <c r="C198" s="1504"/>
      <c r="D198" s="1504"/>
      <c r="E198" s="1504"/>
      <c r="F198" s="1504"/>
      <c r="G198" s="1504"/>
      <c r="H198" s="1504"/>
      <c r="I198" s="1504"/>
      <c r="J198" s="1504"/>
      <c r="K198" s="1504"/>
      <c r="L198" s="1504"/>
      <c r="M198" s="1504"/>
      <c r="N198" s="1504"/>
      <c r="O198" s="1504"/>
      <c r="P198" s="1504"/>
      <c r="Q198" s="1504"/>
      <c r="R198" s="1504"/>
      <c r="S198" s="1504"/>
      <c r="T198" s="1504"/>
      <c r="U198" s="1504"/>
      <c r="V198" s="1504"/>
      <c r="W198" s="1504"/>
      <c r="X198" s="1504"/>
      <c r="Y198" s="1504"/>
      <c r="Z198" s="1504"/>
      <c r="AA198" s="1504"/>
      <c r="AB198" s="1504"/>
      <c r="AC198" s="1504"/>
      <c r="AD198" s="1504"/>
      <c r="AE198" s="1504"/>
      <c r="AF198" s="1504"/>
      <c r="AG198" s="1504"/>
      <c r="AH198" s="1504"/>
      <c r="AI198" s="1504"/>
      <c r="AJ198" s="1504"/>
      <c r="AK198" s="1504"/>
      <c r="AL198" s="1504"/>
      <c r="AM198" s="1504"/>
      <c r="AN198" s="1504"/>
      <c r="AO198" s="1504"/>
      <c r="AP198" s="1504"/>
      <c r="AQ198" s="1504"/>
      <c r="AR198" s="1504"/>
      <c r="AS198" s="1504"/>
    </row>
    <row r="199" spans="1:45">
      <c r="A199" s="1504"/>
      <c r="B199" s="1504"/>
      <c r="C199" s="1504"/>
      <c r="D199" s="1504"/>
      <c r="E199" s="1504"/>
      <c r="F199" s="1504"/>
      <c r="G199" s="1504"/>
      <c r="H199" s="1504"/>
      <c r="I199" s="1504"/>
      <c r="J199" s="1504"/>
      <c r="K199" s="1504"/>
      <c r="L199" s="1504"/>
      <c r="M199" s="1504"/>
      <c r="N199" s="1504"/>
      <c r="O199" s="1504"/>
      <c r="P199" s="1504"/>
      <c r="Q199" s="1504"/>
      <c r="R199" s="1504"/>
      <c r="S199" s="1504"/>
      <c r="T199" s="1504"/>
      <c r="U199" s="1504"/>
      <c r="V199" s="1504"/>
      <c r="W199" s="1504"/>
      <c r="X199" s="1504"/>
      <c r="Y199" s="1504"/>
      <c r="Z199" s="1504"/>
      <c r="AA199" s="1504"/>
      <c r="AB199" s="1504"/>
      <c r="AC199" s="1504"/>
      <c r="AD199" s="1504"/>
      <c r="AE199" s="1504"/>
      <c r="AF199" s="1504"/>
      <c r="AG199" s="1504"/>
      <c r="AH199" s="1504"/>
      <c r="AI199" s="1504"/>
      <c r="AJ199" s="1504"/>
      <c r="AK199" s="1504"/>
      <c r="AL199" s="1504"/>
      <c r="AM199" s="1504"/>
      <c r="AN199" s="1504"/>
      <c r="AO199" s="1504"/>
      <c r="AP199" s="1504"/>
      <c r="AQ199" s="1504"/>
      <c r="AR199" s="1504"/>
      <c r="AS199" s="1504"/>
    </row>
    <row r="200" spans="1:45">
      <c r="A200" s="1504"/>
      <c r="B200" s="1504"/>
      <c r="C200" s="1504"/>
      <c r="D200" s="1504"/>
      <c r="E200" s="1504"/>
      <c r="F200" s="1504"/>
      <c r="G200" s="1504"/>
      <c r="H200" s="1504"/>
      <c r="I200" s="1504"/>
      <c r="J200" s="1504"/>
      <c r="K200" s="1504"/>
      <c r="L200" s="1504"/>
      <c r="M200" s="1504"/>
      <c r="N200" s="1504"/>
      <c r="O200" s="1504"/>
      <c r="P200" s="1504"/>
      <c r="Q200" s="1504"/>
      <c r="R200" s="1504"/>
      <c r="S200" s="1504"/>
      <c r="T200" s="1504"/>
      <c r="U200" s="1504"/>
      <c r="V200" s="1504"/>
      <c r="W200" s="1504"/>
      <c r="X200" s="1504"/>
      <c r="Y200" s="1504"/>
      <c r="Z200" s="1504"/>
      <c r="AA200" s="1504"/>
      <c r="AB200" s="1504"/>
      <c r="AC200" s="1504"/>
      <c r="AD200" s="1504"/>
      <c r="AE200" s="1504"/>
      <c r="AF200" s="1504"/>
      <c r="AG200" s="1504"/>
      <c r="AH200" s="1504"/>
      <c r="AI200" s="1504"/>
      <c r="AJ200" s="1504"/>
      <c r="AK200" s="1504"/>
      <c r="AL200" s="1504"/>
      <c r="AM200" s="1504"/>
      <c r="AN200" s="1504"/>
      <c r="AO200" s="1504"/>
      <c r="AP200" s="1504"/>
      <c r="AQ200" s="1504"/>
      <c r="AR200" s="1504"/>
      <c r="AS200" s="1504"/>
    </row>
    <row r="201" spans="1:45">
      <c r="A201" s="1504"/>
      <c r="B201" s="1504"/>
      <c r="C201" s="1504"/>
      <c r="D201" s="1504"/>
      <c r="E201" s="1504"/>
      <c r="F201" s="1504"/>
      <c r="G201" s="1504"/>
      <c r="H201" s="1504"/>
      <c r="I201" s="1504"/>
      <c r="J201" s="1504"/>
      <c r="K201" s="1504"/>
      <c r="L201" s="1504"/>
      <c r="M201" s="1504"/>
      <c r="N201" s="1504"/>
      <c r="O201" s="1504"/>
      <c r="P201" s="1504"/>
      <c r="Q201" s="1504"/>
      <c r="R201" s="1504"/>
      <c r="S201" s="1504"/>
      <c r="T201" s="1504"/>
      <c r="U201" s="1504"/>
      <c r="V201" s="1504"/>
      <c r="W201" s="1504"/>
      <c r="X201" s="1504"/>
      <c r="Y201" s="1504"/>
      <c r="Z201" s="1504"/>
      <c r="AA201" s="1504"/>
      <c r="AB201" s="1504"/>
      <c r="AC201" s="1504"/>
      <c r="AD201" s="1504"/>
      <c r="AE201" s="1504"/>
      <c r="AF201" s="1504"/>
      <c r="AG201" s="1504"/>
      <c r="AH201" s="1504"/>
      <c r="AI201" s="1504"/>
      <c r="AJ201" s="1504"/>
      <c r="AK201" s="1504"/>
      <c r="AL201" s="1504"/>
      <c r="AM201" s="1504"/>
      <c r="AN201" s="1504"/>
      <c r="AO201" s="1504"/>
      <c r="AP201" s="1504"/>
      <c r="AQ201" s="1504"/>
      <c r="AR201" s="1504"/>
      <c r="AS201" s="1504"/>
    </row>
    <row r="202" spans="1:45">
      <c r="A202" s="1504"/>
      <c r="B202" s="1504"/>
      <c r="C202" s="1504"/>
      <c r="D202" s="1504"/>
      <c r="E202" s="1504"/>
      <c r="F202" s="1504"/>
      <c r="G202" s="1504"/>
      <c r="H202" s="1504"/>
      <c r="I202" s="1504"/>
      <c r="J202" s="1504"/>
      <c r="K202" s="1504"/>
      <c r="L202" s="1504"/>
      <c r="M202" s="1504"/>
      <c r="N202" s="1504"/>
      <c r="O202" s="1504"/>
      <c r="P202" s="1504"/>
      <c r="Q202" s="1504"/>
      <c r="R202" s="1504"/>
      <c r="S202" s="1504"/>
      <c r="T202" s="1504"/>
      <c r="U202" s="1504"/>
      <c r="V202" s="1504"/>
      <c r="W202" s="1504"/>
      <c r="X202" s="1504"/>
      <c r="Y202" s="1504"/>
      <c r="Z202" s="1504"/>
      <c r="AA202" s="1504"/>
      <c r="AB202" s="1504"/>
      <c r="AC202" s="1504"/>
      <c r="AD202" s="1504"/>
      <c r="AE202" s="1504"/>
      <c r="AF202" s="1504"/>
      <c r="AG202" s="1504"/>
      <c r="AH202" s="1504"/>
      <c r="AI202" s="1504"/>
      <c r="AJ202" s="1504"/>
      <c r="AK202" s="1504"/>
      <c r="AL202" s="1504"/>
      <c r="AM202" s="1504"/>
      <c r="AN202" s="1504"/>
      <c r="AO202" s="1504"/>
      <c r="AP202" s="1504"/>
      <c r="AQ202" s="1504"/>
      <c r="AR202" s="1504"/>
      <c r="AS202" s="1504"/>
    </row>
    <row r="203" spans="1:45">
      <c r="A203" s="1504"/>
      <c r="B203" s="1504"/>
      <c r="C203" s="1504"/>
      <c r="D203" s="1504"/>
      <c r="E203" s="1504"/>
      <c r="F203" s="1504"/>
      <c r="G203" s="1504"/>
      <c r="H203" s="1504"/>
      <c r="I203" s="1504"/>
      <c r="J203" s="1504"/>
      <c r="K203" s="1504"/>
      <c r="L203" s="1504"/>
      <c r="M203" s="1504"/>
      <c r="N203" s="1504"/>
      <c r="O203" s="1504"/>
      <c r="P203" s="1504"/>
      <c r="Q203" s="1504"/>
      <c r="R203" s="1504"/>
      <c r="S203" s="1504"/>
      <c r="T203" s="1504"/>
      <c r="U203" s="1504"/>
      <c r="V203" s="1504"/>
      <c r="W203" s="1504"/>
      <c r="X203" s="1504"/>
      <c r="Y203" s="1504"/>
      <c r="Z203" s="1504"/>
      <c r="AA203" s="1504"/>
      <c r="AB203" s="1504"/>
      <c r="AC203" s="1504"/>
      <c r="AD203" s="1504"/>
      <c r="AE203" s="1504"/>
      <c r="AF203" s="1504"/>
      <c r="AG203" s="1504"/>
      <c r="AH203" s="1504"/>
      <c r="AI203" s="1504"/>
      <c r="AJ203" s="1504"/>
      <c r="AK203" s="1504"/>
      <c r="AL203" s="1504"/>
      <c r="AM203" s="1504"/>
      <c r="AN203" s="1504"/>
      <c r="AO203" s="1504"/>
      <c r="AP203" s="1504"/>
      <c r="AQ203" s="1504"/>
      <c r="AR203" s="1504"/>
      <c r="AS203" s="1504"/>
    </row>
    <row r="204" spans="1:45">
      <c r="A204" s="1504"/>
      <c r="B204" s="1504"/>
      <c r="C204" s="1504"/>
      <c r="D204" s="1504"/>
      <c r="E204" s="1504"/>
      <c r="F204" s="1504"/>
      <c r="G204" s="1504"/>
      <c r="H204" s="1504"/>
      <c r="I204" s="1504"/>
      <c r="J204" s="1504"/>
      <c r="K204" s="1504"/>
      <c r="L204" s="1504"/>
      <c r="M204" s="1504"/>
      <c r="N204" s="1504"/>
      <c r="O204" s="1504"/>
      <c r="P204" s="1504"/>
      <c r="Q204" s="1504"/>
      <c r="R204" s="1504"/>
      <c r="S204" s="1504"/>
      <c r="T204" s="1504"/>
      <c r="U204" s="1504"/>
      <c r="V204" s="1504"/>
      <c r="W204" s="1504"/>
      <c r="X204" s="1504"/>
      <c r="Y204" s="1504"/>
      <c r="Z204" s="1504"/>
      <c r="AA204" s="1504"/>
      <c r="AB204" s="1504"/>
      <c r="AC204" s="1504"/>
      <c r="AD204" s="1504"/>
      <c r="AE204" s="1504"/>
      <c r="AF204" s="1504"/>
      <c r="AG204" s="1504"/>
      <c r="AH204" s="1504"/>
      <c r="AI204" s="1504"/>
      <c r="AJ204" s="1504"/>
      <c r="AK204" s="1504"/>
      <c r="AL204" s="1504"/>
      <c r="AM204" s="1504"/>
      <c r="AN204" s="1504"/>
      <c r="AO204" s="1504"/>
      <c r="AP204" s="1504"/>
      <c r="AQ204" s="1504"/>
      <c r="AR204" s="1504"/>
      <c r="AS204" s="1504"/>
    </row>
    <row r="205" spans="1:45">
      <c r="A205" s="1504"/>
      <c r="B205" s="1504"/>
      <c r="C205" s="1504"/>
      <c r="D205" s="1504"/>
      <c r="E205" s="1504"/>
      <c r="F205" s="1504"/>
      <c r="G205" s="1504"/>
      <c r="H205" s="1504"/>
      <c r="I205" s="1504"/>
      <c r="J205" s="1504"/>
      <c r="K205" s="1504"/>
      <c r="L205" s="1504"/>
      <c r="M205" s="1504"/>
      <c r="N205" s="1504"/>
      <c r="O205" s="1504"/>
      <c r="P205" s="1504"/>
      <c r="Q205" s="1504"/>
      <c r="R205" s="1504"/>
      <c r="S205" s="1504"/>
      <c r="T205" s="1504"/>
      <c r="U205" s="1504"/>
      <c r="V205" s="1504"/>
      <c r="W205" s="1504"/>
      <c r="X205" s="1504"/>
      <c r="Y205" s="1504"/>
      <c r="Z205" s="1504"/>
      <c r="AA205" s="1504"/>
      <c r="AB205" s="1504"/>
      <c r="AC205" s="1504"/>
      <c r="AD205" s="1504"/>
      <c r="AE205" s="1504"/>
      <c r="AF205" s="1504"/>
      <c r="AG205" s="1504"/>
      <c r="AH205" s="1504"/>
      <c r="AI205" s="1504"/>
      <c r="AJ205" s="1504"/>
      <c r="AK205" s="1504"/>
      <c r="AL205" s="1504"/>
      <c r="AM205" s="1504"/>
      <c r="AN205" s="1504"/>
      <c r="AO205" s="1504"/>
      <c r="AP205" s="1504"/>
      <c r="AQ205" s="1504"/>
      <c r="AR205" s="1504"/>
      <c r="AS205" s="1504"/>
    </row>
    <row r="206" spans="1:45">
      <c r="A206" s="1504"/>
      <c r="B206" s="1504"/>
      <c r="C206" s="1504"/>
      <c r="D206" s="1504"/>
      <c r="E206" s="1504"/>
      <c r="F206" s="1504"/>
      <c r="G206" s="1504"/>
      <c r="H206" s="1504"/>
      <c r="I206" s="1504"/>
      <c r="J206" s="1504"/>
      <c r="K206" s="1504"/>
      <c r="L206" s="1504"/>
      <c r="M206" s="1504"/>
      <c r="N206" s="1504"/>
      <c r="O206" s="1504"/>
      <c r="P206" s="1504"/>
      <c r="Q206" s="1504"/>
      <c r="R206" s="1504"/>
      <c r="S206" s="1504"/>
      <c r="T206" s="1504"/>
      <c r="U206" s="1504"/>
      <c r="V206" s="1504"/>
      <c r="W206" s="1504"/>
      <c r="X206" s="1504"/>
      <c r="Y206" s="1504"/>
      <c r="Z206" s="1504"/>
      <c r="AA206" s="1504"/>
      <c r="AB206" s="1504"/>
      <c r="AC206" s="1504"/>
      <c r="AD206" s="1504"/>
      <c r="AE206" s="1504"/>
      <c r="AF206" s="1504"/>
      <c r="AG206" s="1504"/>
      <c r="AH206" s="1504"/>
      <c r="AI206" s="1504"/>
      <c r="AJ206" s="1504"/>
      <c r="AK206" s="1504"/>
      <c r="AL206" s="1504"/>
      <c r="AM206" s="1504"/>
      <c r="AN206" s="1504"/>
      <c r="AO206" s="1504"/>
      <c r="AP206" s="1504"/>
      <c r="AQ206" s="1504"/>
      <c r="AR206" s="1504"/>
      <c r="AS206" s="1504"/>
    </row>
    <row r="207" spans="1:45">
      <c r="A207" s="1504"/>
      <c r="B207" s="1504"/>
      <c r="C207" s="1504"/>
      <c r="D207" s="1504"/>
      <c r="E207" s="1504"/>
      <c r="F207" s="1504"/>
      <c r="G207" s="1504"/>
      <c r="H207" s="1504"/>
      <c r="I207" s="1504"/>
      <c r="J207" s="1504"/>
      <c r="K207" s="1504"/>
      <c r="L207" s="1504"/>
      <c r="M207" s="1504"/>
      <c r="N207" s="1504"/>
      <c r="O207" s="1504"/>
      <c r="P207" s="1504"/>
      <c r="Q207" s="1504"/>
      <c r="R207" s="1504"/>
      <c r="S207" s="1504"/>
      <c r="T207" s="1504"/>
      <c r="U207" s="1504"/>
      <c r="V207" s="1504"/>
      <c r="W207" s="1504"/>
      <c r="X207" s="1504"/>
      <c r="Y207" s="1504"/>
      <c r="Z207" s="1504"/>
      <c r="AA207" s="1504"/>
      <c r="AB207" s="1504"/>
      <c r="AC207" s="1504"/>
      <c r="AD207" s="1504"/>
      <c r="AE207" s="1504"/>
      <c r="AF207" s="1504"/>
      <c r="AG207" s="1504"/>
      <c r="AH207" s="1504"/>
      <c r="AI207" s="1504"/>
      <c r="AJ207" s="1504"/>
      <c r="AK207" s="1504"/>
      <c r="AL207" s="1504"/>
      <c r="AM207" s="1504"/>
      <c r="AN207" s="1504"/>
      <c r="AO207" s="1504"/>
      <c r="AP207" s="1504"/>
      <c r="AQ207" s="1504"/>
      <c r="AR207" s="1504"/>
      <c r="AS207" s="1504"/>
    </row>
    <row r="208" spans="1:45">
      <c r="A208" s="1504"/>
      <c r="B208" s="1504"/>
      <c r="C208" s="1504"/>
      <c r="D208" s="1504"/>
      <c r="E208" s="1504"/>
      <c r="F208" s="1504"/>
      <c r="G208" s="1504"/>
      <c r="H208" s="1504"/>
      <c r="I208" s="1504"/>
      <c r="J208" s="1504"/>
      <c r="K208" s="1504"/>
      <c r="L208" s="1504"/>
      <c r="M208" s="1504"/>
      <c r="N208" s="1504"/>
      <c r="O208" s="1504"/>
      <c r="P208" s="1504"/>
      <c r="Q208" s="1504"/>
      <c r="R208" s="1504"/>
      <c r="S208" s="1504"/>
      <c r="T208" s="1504"/>
      <c r="U208" s="1504"/>
      <c r="V208" s="1504"/>
      <c r="W208" s="1504"/>
      <c r="X208" s="1504"/>
      <c r="Y208" s="1504"/>
      <c r="Z208" s="1504"/>
      <c r="AA208" s="1504"/>
      <c r="AB208" s="1504"/>
      <c r="AC208" s="1504"/>
      <c r="AD208" s="1504"/>
      <c r="AE208" s="1504"/>
      <c r="AF208" s="1504"/>
      <c r="AG208" s="1504"/>
      <c r="AH208" s="1504"/>
      <c r="AI208" s="1504"/>
      <c r="AJ208" s="1504"/>
      <c r="AK208" s="1504"/>
      <c r="AL208" s="1504"/>
      <c r="AM208" s="1504"/>
      <c r="AN208" s="1504"/>
      <c r="AO208" s="1504"/>
      <c r="AP208" s="1504"/>
      <c r="AQ208" s="1504"/>
      <c r="AR208" s="1504"/>
      <c r="AS208" s="1504"/>
    </row>
    <row r="209" spans="1:45">
      <c r="A209" s="1504"/>
      <c r="B209" s="1504"/>
      <c r="C209" s="1504"/>
      <c r="D209" s="1504"/>
      <c r="E209" s="1504"/>
      <c r="F209" s="1504"/>
      <c r="G209" s="1504"/>
      <c r="H209" s="1504"/>
      <c r="I209" s="1504"/>
      <c r="J209" s="1504"/>
      <c r="K209" s="1504"/>
      <c r="L209" s="1504"/>
      <c r="M209" s="1504"/>
      <c r="N209" s="1504"/>
      <c r="O209" s="1504"/>
      <c r="P209" s="1504"/>
      <c r="Q209" s="1504"/>
      <c r="R209" s="1504"/>
      <c r="S209" s="1504"/>
      <c r="T209" s="1504"/>
      <c r="U209" s="1504"/>
      <c r="V209" s="1504"/>
      <c r="W209" s="1504"/>
      <c r="X209" s="1504"/>
      <c r="Y209" s="1504"/>
      <c r="Z209" s="1504"/>
      <c r="AA209" s="1504"/>
      <c r="AB209" s="1504"/>
      <c r="AC209" s="1504"/>
      <c r="AD209" s="1504"/>
      <c r="AE209" s="1504"/>
      <c r="AF209" s="1504"/>
      <c r="AG209" s="1504"/>
      <c r="AH209" s="1504"/>
      <c r="AI209" s="1504"/>
      <c r="AJ209" s="1504"/>
      <c r="AK209" s="1504"/>
      <c r="AL209" s="1504"/>
      <c r="AM209" s="1504"/>
      <c r="AN209" s="1504"/>
      <c r="AO209" s="1504"/>
      <c r="AP209" s="1504"/>
      <c r="AQ209" s="1504"/>
      <c r="AR209" s="1504"/>
      <c r="AS209" s="1504"/>
    </row>
    <row r="210" spans="1:45">
      <c r="A210" s="1504"/>
      <c r="B210" s="1504"/>
      <c r="C210" s="1504"/>
      <c r="D210" s="1504"/>
      <c r="E210" s="1504"/>
      <c r="F210" s="1504"/>
      <c r="G210" s="1504"/>
      <c r="H210" s="1504"/>
      <c r="I210" s="1504"/>
      <c r="J210" s="1504"/>
      <c r="K210" s="1504"/>
      <c r="L210" s="1504"/>
      <c r="M210" s="1504"/>
      <c r="N210" s="1504"/>
      <c r="O210" s="1504"/>
      <c r="P210" s="1504"/>
      <c r="Q210" s="1504"/>
      <c r="R210" s="1504"/>
      <c r="S210" s="1504"/>
      <c r="T210" s="1504"/>
      <c r="U210" s="1504"/>
      <c r="V210" s="1504"/>
      <c r="W210" s="1504"/>
      <c r="X210" s="1504"/>
      <c r="Y210" s="1504"/>
      <c r="Z210" s="1504"/>
      <c r="AA210" s="1504"/>
      <c r="AB210" s="1504"/>
      <c r="AC210" s="1504"/>
      <c r="AD210" s="1504"/>
      <c r="AE210" s="1504"/>
      <c r="AF210" s="1504"/>
      <c r="AG210" s="1504"/>
      <c r="AH210" s="1504"/>
      <c r="AI210" s="1504"/>
      <c r="AJ210" s="1504"/>
      <c r="AK210" s="1504"/>
      <c r="AL210" s="1504"/>
      <c r="AM210" s="1504"/>
      <c r="AN210" s="1504"/>
      <c r="AO210" s="1504"/>
      <c r="AP210" s="1504"/>
      <c r="AQ210" s="1504"/>
      <c r="AR210" s="1504"/>
      <c r="AS210" s="1504"/>
    </row>
    <row r="211" spans="1:45">
      <c r="A211" s="1504"/>
      <c r="B211" s="1504"/>
      <c r="C211" s="1504"/>
      <c r="D211" s="1504"/>
      <c r="E211" s="1504"/>
      <c r="F211" s="1504"/>
      <c r="G211" s="1504"/>
      <c r="H211" s="1504"/>
      <c r="I211" s="1504"/>
      <c r="J211" s="1504"/>
      <c r="K211" s="1504"/>
      <c r="L211" s="1504"/>
      <c r="M211" s="1504"/>
      <c r="N211" s="1504"/>
      <c r="O211" s="1504"/>
      <c r="P211" s="1504"/>
      <c r="Q211" s="1504"/>
      <c r="R211" s="1504"/>
      <c r="S211" s="1504"/>
      <c r="T211" s="1504"/>
      <c r="U211" s="1504"/>
      <c r="V211" s="1504"/>
      <c r="W211" s="1504"/>
      <c r="X211" s="1504"/>
      <c r="Y211" s="1504"/>
      <c r="Z211" s="1504"/>
      <c r="AA211" s="1504"/>
      <c r="AB211" s="1504"/>
      <c r="AC211" s="1504"/>
      <c r="AD211" s="1504"/>
      <c r="AE211" s="1504"/>
      <c r="AF211" s="1504"/>
      <c r="AG211" s="1504"/>
      <c r="AH211" s="1504"/>
      <c r="AI211" s="1504"/>
      <c r="AJ211" s="1504"/>
      <c r="AK211" s="1504"/>
      <c r="AL211" s="1504"/>
      <c r="AM211" s="1504"/>
      <c r="AN211" s="1504"/>
      <c r="AO211" s="1504"/>
      <c r="AP211" s="1504"/>
      <c r="AQ211" s="1504"/>
      <c r="AR211" s="1504"/>
      <c r="AS211" s="1504"/>
    </row>
    <row r="212" spans="1:45">
      <c r="A212" s="1504"/>
      <c r="B212" s="1504"/>
      <c r="C212" s="1504"/>
      <c r="D212" s="1504"/>
      <c r="E212" s="1504"/>
      <c r="F212" s="1504"/>
      <c r="G212" s="1504"/>
      <c r="H212" s="1504"/>
      <c r="I212" s="1504"/>
      <c r="J212" s="1504"/>
      <c r="K212" s="1504"/>
      <c r="L212" s="1504"/>
      <c r="M212" s="1504"/>
      <c r="N212" s="1504"/>
      <c r="O212" s="1504"/>
      <c r="P212" s="1504"/>
      <c r="Q212" s="1504"/>
      <c r="R212" s="1504"/>
      <c r="S212" s="1504"/>
      <c r="T212" s="1504"/>
      <c r="U212" s="1504"/>
      <c r="V212" s="1504"/>
      <c r="W212" s="1504"/>
      <c r="X212" s="1504"/>
      <c r="Y212" s="1504"/>
      <c r="Z212" s="1504"/>
      <c r="AA212" s="1504"/>
      <c r="AB212" s="1504"/>
      <c r="AC212" s="1504"/>
      <c r="AD212" s="1504"/>
      <c r="AE212" s="1504"/>
      <c r="AF212" s="1504"/>
      <c r="AG212" s="1504"/>
      <c r="AH212" s="1504"/>
      <c r="AI212" s="1504"/>
      <c r="AJ212" s="1504"/>
      <c r="AK212" s="1504"/>
      <c r="AL212" s="1504"/>
      <c r="AM212" s="1504"/>
      <c r="AN212" s="1504"/>
      <c r="AO212" s="1504"/>
      <c r="AP212" s="1504"/>
      <c r="AQ212" s="1504"/>
      <c r="AR212" s="1504"/>
      <c r="AS212" s="1504"/>
    </row>
    <row r="213" spans="1:45">
      <c r="A213" s="1504"/>
      <c r="B213" s="1504"/>
      <c r="C213" s="1504"/>
      <c r="D213" s="1504"/>
      <c r="E213" s="1504"/>
      <c r="F213" s="1504"/>
      <c r="G213" s="1504"/>
      <c r="H213" s="1504"/>
      <c r="I213" s="1504"/>
      <c r="J213" s="1504"/>
      <c r="K213" s="1504"/>
      <c r="L213" s="1504"/>
      <c r="M213" s="1504"/>
      <c r="N213" s="1504"/>
      <c r="O213" s="1504"/>
      <c r="P213" s="1504"/>
      <c r="Q213" s="1504"/>
      <c r="R213" s="1504"/>
      <c r="S213" s="1504"/>
      <c r="T213" s="1504"/>
      <c r="U213" s="1504"/>
      <c r="V213" s="1504"/>
      <c r="W213" s="1504"/>
      <c r="X213" s="1504"/>
      <c r="Y213" s="1504"/>
      <c r="Z213" s="1504"/>
      <c r="AA213" s="1504"/>
      <c r="AB213" s="1504"/>
      <c r="AC213" s="1504"/>
      <c r="AD213" s="1504"/>
      <c r="AE213" s="1504"/>
      <c r="AF213" s="1504"/>
      <c r="AG213" s="1504"/>
      <c r="AH213" s="1504"/>
      <c r="AI213" s="1504"/>
      <c r="AJ213" s="1504"/>
      <c r="AK213" s="1504"/>
      <c r="AL213" s="1504"/>
      <c r="AM213" s="1504"/>
      <c r="AN213" s="1504"/>
      <c r="AO213" s="1504"/>
      <c r="AP213" s="1504"/>
      <c r="AQ213" s="1504"/>
      <c r="AR213" s="1504"/>
      <c r="AS213" s="1504"/>
    </row>
    <row r="214" spans="1:45">
      <c r="A214" s="1504"/>
      <c r="B214" s="1504"/>
      <c r="C214" s="1504"/>
      <c r="D214" s="1504"/>
      <c r="E214" s="1504"/>
      <c r="F214" s="1504"/>
      <c r="G214" s="1504"/>
      <c r="H214" s="1504"/>
      <c r="I214" s="1504"/>
      <c r="J214" s="1504"/>
      <c r="K214" s="1504"/>
      <c r="L214" s="1504"/>
      <c r="M214" s="1504"/>
      <c r="N214" s="1504"/>
      <c r="O214" s="1504"/>
      <c r="P214" s="1504"/>
      <c r="Q214" s="1504"/>
      <c r="R214" s="1504"/>
      <c r="S214" s="1504"/>
      <c r="T214" s="1504"/>
      <c r="U214" s="1504"/>
      <c r="V214" s="1504"/>
      <c r="W214" s="1504"/>
      <c r="X214" s="1504"/>
      <c r="Y214" s="1504"/>
      <c r="Z214" s="1504"/>
      <c r="AA214" s="1504"/>
      <c r="AB214" s="1504"/>
      <c r="AC214" s="1504"/>
      <c r="AD214" s="1504"/>
      <c r="AE214" s="1504"/>
      <c r="AF214" s="1504"/>
      <c r="AG214" s="1504"/>
      <c r="AH214" s="1504"/>
      <c r="AI214" s="1504"/>
      <c r="AJ214" s="1504"/>
      <c r="AK214" s="1504"/>
      <c r="AL214" s="1504"/>
      <c r="AM214" s="1504"/>
      <c r="AN214" s="1504"/>
      <c r="AO214" s="1504"/>
      <c r="AP214" s="1504"/>
      <c r="AQ214" s="1504"/>
      <c r="AR214" s="1504"/>
      <c r="AS214" s="1504"/>
    </row>
    <row r="215" spans="1:45">
      <c r="A215" s="1504"/>
      <c r="B215" s="1504"/>
      <c r="C215" s="1504"/>
      <c r="D215" s="1504"/>
      <c r="E215" s="1504"/>
      <c r="F215" s="1504"/>
      <c r="G215" s="1504"/>
      <c r="H215" s="1504"/>
      <c r="I215" s="1504"/>
      <c r="J215" s="1504"/>
      <c r="K215" s="1504"/>
      <c r="L215" s="1504"/>
      <c r="M215" s="1504"/>
      <c r="N215" s="1504"/>
      <c r="O215" s="1504"/>
      <c r="P215" s="1504"/>
      <c r="Q215" s="1504"/>
      <c r="R215" s="1504"/>
      <c r="S215" s="1504"/>
      <c r="T215" s="1504"/>
      <c r="U215" s="1504"/>
      <c r="V215" s="1504"/>
      <c r="W215" s="1504"/>
      <c r="X215" s="1504"/>
      <c r="Y215" s="1504"/>
      <c r="Z215" s="1504"/>
      <c r="AA215" s="1504"/>
      <c r="AB215" s="1504"/>
      <c r="AC215" s="1504"/>
      <c r="AD215" s="1504"/>
      <c r="AE215" s="1504"/>
      <c r="AF215" s="1504"/>
      <c r="AG215" s="1504"/>
      <c r="AH215" s="1504"/>
      <c r="AI215" s="1504"/>
      <c r="AJ215" s="1504"/>
      <c r="AK215" s="1504"/>
      <c r="AL215" s="1504"/>
      <c r="AM215" s="1504"/>
      <c r="AN215" s="1504"/>
      <c r="AO215" s="1504"/>
      <c r="AP215" s="1504"/>
      <c r="AQ215" s="1504"/>
      <c r="AR215" s="1504"/>
      <c r="AS215" s="1504"/>
    </row>
    <row r="216" spans="1:45">
      <c r="A216" s="1504"/>
      <c r="B216" s="1504"/>
      <c r="C216" s="1504"/>
      <c r="D216" s="1504"/>
      <c r="E216" s="1504"/>
      <c r="F216" s="1504"/>
      <c r="G216" s="1504"/>
      <c r="H216" s="1504"/>
      <c r="I216" s="1504"/>
      <c r="J216" s="1504"/>
      <c r="K216" s="1504"/>
      <c r="L216" s="1504"/>
      <c r="M216" s="1504"/>
      <c r="N216" s="1504"/>
      <c r="O216" s="1504"/>
      <c r="P216" s="1504"/>
      <c r="Q216" s="1504"/>
      <c r="R216" s="1504"/>
      <c r="S216" s="1504"/>
      <c r="T216" s="1504"/>
      <c r="U216" s="1504"/>
      <c r="V216" s="1504"/>
      <c r="W216" s="1504"/>
      <c r="X216" s="1504"/>
      <c r="Y216" s="1504"/>
      <c r="Z216" s="1504"/>
      <c r="AA216" s="1504"/>
      <c r="AB216" s="1504"/>
      <c r="AC216" s="1504"/>
      <c r="AD216" s="1504"/>
      <c r="AE216" s="1504"/>
      <c r="AF216" s="1504"/>
      <c r="AG216" s="1504"/>
      <c r="AH216" s="1504"/>
      <c r="AI216" s="1504"/>
      <c r="AJ216" s="1504"/>
      <c r="AK216" s="1504"/>
      <c r="AL216" s="1504"/>
      <c r="AM216" s="1504"/>
      <c r="AN216" s="1504"/>
      <c r="AO216" s="1504"/>
      <c r="AP216" s="1504"/>
      <c r="AQ216" s="1504"/>
      <c r="AR216" s="1504"/>
      <c r="AS216" s="1504"/>
    </row>
    <row r="217" spans="1:45">
      <c r="A217" s="1504"/>
      <c r="B217" s="1504"/>
      <c r="C217" s="1504"/>
      <c r="D217" s="1504"/>
      <c r="E217" s="1504"/>
      <c r="F217" s="1504"/>
      <c r="G217" s="1504"/>
      <c r="H217" s="1504"/>
      <c r="I217" s="1504"/>
      <c r="J217" s="1504"/>
      <c r="K217" s="1504"/>
      <c r="L217" s="1504"/>
      <c r="M217" s="1504"/>
      <c r="N217" s="1504"/>
      <c r="O217" s="1504"/>
      <c r="P217" s="1504"/>
      <c r="Q217" s="1504"/>
      <c r="R217" s="1504"/>
      <c r="S217" s="1504"/>
      <c r="T217" s="1504"/>
      <c r="U217" s="1504"/>
      <c r="V217" s="1504"/>
      <c r="W217" s="1504"/>
      <c r="X217" s="1504"/>
      <c r="Y217" s="1504"/>
      <c r="Z217" s="1504"/>
      <c r="AA217" s="1504"/>
      <c r="AB217" s="1504"/>
      <c r="AC217" s="1504"/>
      <c r="AD217" s="1504"/>
      <c r="AE217" s="1504"/>
      <c r="AF217" s="1504"/>
      <c r="AG217" s="1504"/>
      <c r="AH217" s="1504"/>
      <c r="AI217" s="1504"/>
      <c r="AJ217" s="1504"/>
      <c r="AK217" s="1504"/>
      <c r="AL217" s="1504"/>
      <c r="AM217" s="1504"/>
      <c r="AN217" s="1504"/>
      <c r="AO217" s="1504"/>
      <c r="AP217" s="1504"/>
      <c r="AQ217" s="1504"/>
      <c r="AR217" s="1504"/>
      <c r="AS217" s="1504"/>
    </row>
    <row r="218" spans="1:45">
      <c r="A218" s="1504"/>
      <c r="B218" s="1504"/>
      <c r="C218" s="1504"/>
      <c r="D218" s="1504"/>
      <c r="E218" s="1504"/>
      <c r="F218" s="1504"/>
      <c r="G218" s="1504"/>
      <c r="H218" s="1504"/>
      <c r="I218" s="1504"/>
      <c r="J218" s="1504"/>
      <c r="K218" s="1504"/>
      <c r="L218" s="1504"/>
      <c r="M218" s="1504"/>
      <c r="N218" s="1504"/>
      <c r="O218" s="1504"/>
      <c r="P218" s="1504"/>
      <c r="Q218" s="1504"/>
      <c r="R218" s="1504"/>
      <c r="S218" s="1504"/>
      <c r="T218" s="1504"/>
      <c r="U218" s="1504"/>
      <c r="V218" s="1504"/>
      <c r="W218" s="1504"/>
      <c r="X218" s="1504"/>
      <c r="Y218" s="1504"/>
      <c r="Z218" s="1504"/>
      <c r="AA218" s="1504"/>
      <c r="AB218" s="1504"/>
      <c r="AC218" s="1504"/>
      <c r="AD218" s="1504"/>
      <c r="AE218" s="1504"/>
      <c r="AF218" s="1504"/>
      <c r="AG218" s="1504"/>
      <c r="AH218" s="1504"/>
      <c r="AI218" s="1504"/>
      <c r="AJ218" s="1504"/>
      <c r="AK218" s="1504"/>
      <c r="AL218" s="1504"/>
      <c r="AM218" s="1504"/>
      <c r="AN218" s="1504"/>
      <c r="AO218" s="1504"/>
      <c r="AP218" s="1504"/>
      <c r="AQ218" s="1504"/>
      <c r="AR218" s="1504"/>
      <c r="AS218" s="1504"/>
    </row>
    <row r="219" spans="1:45">
      <c r="A219" s="1504"/>
      <c r="B219" s="1504"/>
      <c r="C219" s="1504"/>
      <c r="D219" s="1504"/>
      <c r="E219" s="1504"/>
      <c r="F219" s="1504"/>
      <c r="G219" s="1504"/>
      <c r="H219" s="1504"/>
      <c r="I219" s="1504"/>
      <c r="J219" s="1504"/>
      <c r="K219" s="1504"/>
      <c r="L219" s="1504"/>
      <c r="M219" s="1504"/>
      <c r="N219" s="1504"/>
      <c r="O219" s="1504"/>
      <c r="P219" s="1504"/>
      <c r="Q219" s="1504"/>
      <c r="R219" s="1504"/>
      <c r="S219" s="1504"/>
      <c r="T219" s="1504"/>
      <c r="U219" s="1504"/>
      <c r="V219" s="1504"/>
      <c r="W219" s="1504"/>
      <c r="X219" s="1504"/>
      <c r="Y219" s="1504"/>
      <c r="Z219" s="1504"/>
      <c r="AA219" s="1504"/>
      <c r="AB219" s="1504"/>
      <c r="AC219" s="1504"/>
      <c r="AD219" s="1504"/>
      <c r="AE219" s="1504"/>
      <c r="AF219" s="1504"/>
      <c r="AG219" s="1504"/>
      <c r="AH219" s="1504"/>
      <c r="AI219" s="1504"/>
      <c r="AJ219" s="1504"/>
      <c r="AK219" s="1504"/>
      <c r="AL219" s="1504"/>
      <c r="AM219" s="1504"/>
      <c r="AN219" s="1504"/>
      <c r="AO219" s="1504"/>
      <c r="AP219" s="1504"/>
      <c r="AQ219" s="1504"/>
      <c r="AR219" s="1504"/>
      <c r="AS219" s="1504"/>
    </row>
    <row r="220" spans="1:45">
      <c r="A220" s="1504"/>
      <c r="B220" s="1504"/>
      <c r="C220" s="1504"/>
      <c r="D220" s="1504"/>
      <c r="E220" s="1504"/>
      <c r="F220" s="1504"/>
      <c r="G220" s="1504"/>
      <c r="H220" s="1504"/>
      <c r="I220" s="1504"/>
      <c r="J220" s="1504"/>
      <c r="K220" s="1504"/>
      <c r="L220" s="1504"/>
      <c r="M220" s="1504"/>
      <c r="N220" s="1504"/>
      <c r="O220" s="1504"/>
      <c r="P220" s="1504"/>
      <c r="Q220" s="1504"/>
      <c r="R220" s="1504"/>
      <c r="S220" s="1504"/>
      <c r="T220" s="1504"/>
      <c r="U220" s="1504"/>
      <c r="V220" s="1504"/>
      <c r="W220" s="1504"/>
      <c r="X220" s="1504"/>
      <c r="Y220" s="1504"/>
      <c r="Z220" s="1504"/>
      <c r="AA220" s="1504"/>
      <c r="AB220" s="1504"/>
      <c r="AC220" s="1504"/>
      <c r="AD220" s="1504"/>
      <c r="AE220" s="1504"/>
      <c r="AF220" s="1504"/>
      <c r="AG220" s="1504"/>
      <c r="AH220" s="1504"/>
      <c r="AI220" s="1504"/>
      <c r="AJ220" s="1504"/>
      <c r="AK220" s="1504"/>
      <c r="AL220" s="1504"/>
      <c r="AM220" s="1504"/>
      <c r="AN220" s="1504"/>
      <c r="AO220" s="1504"/>
      <c r="AP220" s="1504"/>
      <c r="AQ220" s="1504"/>
      <c r="AR220" s="1504"/>
      <c r="AS220" s="1504"/>
    </row>
    <row r="221" spans="1:45">
      <c r="A221" s="1504"/>
      <c r="B221" s="1504"/>
      <c r="C221" s="1504"/>
      <c r="D221" s="1504"/>
      <c r="E221" s="1504"/>
      <c r="F221" s="1504"/>
      <c r="G221" s="1504"/>
      <c r="H221" s="1504"/>
      <c r="I221" s="1504"/>
      <c r="J221" s="1504"/>
      <c r="K221" s="1504"/>
      <c r="L221" s="1504"/>
      <c r="M221" s="1504"/>
      <c r="N221" s="1504"/>
      <c r="O221" s="1504"/>
      <c r="P221" s="1504"/>
      <c r="Q221" s="1504"/>
      <c r="R221" s="1504"/>
      <c r="S221" s="1504"/>
      <c r="T221" s="1504"/>
      <c r="U221" s="1504"/>
      <c r="V221" s="1504"/>
      <c r="W221" s="1504"/>
      <c r="X221" s="1504"/>
      <c r="Y221" s="1504"/>
      <c r="Z221" s="1504"/>
      <c r="AA221" s="1504"/>
      <c r="AB221" s="1504"/>
      <c r="AC221" s="1504"/>
      <c r="AD221" s="1504"/>
      <c r="AE221" s="1504"/>
      <c r="AF221" s="1504"/>
      <c r="AG221" s="1504"/>
      <c r="AH221" s="1504"/>
      <c r="AI221" s="1504"/>
      <c r="AJ221" s="1504"/>
      <c r="AK221" s="1504"/>
      <c r="AL221" s="1504"/>
      <c r="AM221" s="1504"/>
      <c r="AN221" s="1504"/>
      <c r="AO221" s="1504"/>
      <c r="AP221" s="1504"/>
      <c r="AQ221" s="1504"/>
      <c r="AR221" s="1504"/>
      <c r="AS221" s="1504"/>
    </row>
    <row r="222" spans="1:45">
      <c r="A222" s="1504"/>
      <c r="B222" s="1504"/>
      <c r="C222" s="1504"/>
      <c r="D222" s="1504"/>
      <c r="E222" s="1504"/>
      <c r="F222" s="1504"/>
      <c r="G222" s="1504"/>
      <c r="H222" s="1504"/>
      <c r="I222" s="1504"/>
      <c r="J222" s="1504"/>
      <c r="K222" s="1504"/>
      <c r="L222" s="1504"/>
      <c r="M222" s="1504"/>
      <c r="N222" s="1504"/>
      <c r="O222" s="1504"/>
      <c r="P222" s="1504"/>
      <c r="Q222" s="1504"/>
      <c r="R222" s="1504"/>
      <c r="S222" s="1504"/>
      <c r="T222" s="1504"/>
      <c r="U222" s="1504"/>
      <c r="V222" s="1504"/>
      <c r="W222" s="1504"/>
      <c r="X222" s="1504"/>
      <c r="Y222" s="1504"/>
      <c r="Z222" s="1504"/>
      <c r="AA222" s="1504"/>
      <c r="AB222" s="1504"/>
      <c r="AC222" s="1504"/>
      <c r="AD222" s="1504"/>
      <c r="AE222" s="1504"/>
      <c r="AF222" s="1504"/>
      <c r="AG222" s="1504"/>
      <c r="AH222" s="1504"/>
      <c r="AI222" s="1504"/>
      <c r="AJ222" s="1504"/>
      <c r="AK222" s="1504"/>
      <c r="AL222" s="1504"/>
      <c r="AM222" s="1504"/>
      <c r="AN222" s="1504"/>
      <c r="AO222" s="1504"/>
      <c r="AP222" s="1504"/>
      <c r="AQ222" s="1504"/>
      <c r="AR222" s="1504"/>
      <c r="AS222" s="1504"/>
    </row>
    <row r="223" spans="1:45">
      <c r="A223" s="1504"/>
      <c r="B223" s="1504"/>
      <c r="C223" s="1504"/>
      <c r="D223" s="1504"/>
      <c r="E223" s="1504"/>
      <c r="F223" s="1504"/>
      <c r="G223" s="1504"/>
      <c r="H223" s="1504"/>
      <c r="I223" s="1504"/>
      <c r="J223" s="1504"/>
      <c r="K223" s="1504"/>
      <c r="L223" s="1504"/>
      <c r="M223" s="1504"/>
      <c r="N223" s="1504"/>
      <c r="O223" s="1504"/>
      <c r="P223" s="1504"/>
      <c r="Q223" s="1504"/>
      <c r="R223" s="1504"/>
      <c r="S223" s="1504"/>
      <c r="T223" s="1504"/>
      <c r="U223" s="1504"/>
      <c r="V223" s="1504"/>
      <c r="W223" s="1504"/>
      <c r="X223" s="1504"/>
      <c r="Y223" s="1504"/>
      <c r="Z223" s="1504"/>
      <c r="AA223" s="1504"/>
      <c r="AB223" s="1504"/>
      <c r="AC223" s="1504"/>
      <c r="AD223" s="1504"/>
      <c r="AE223" s="1504"/>
      <c r="AF223" s="1504"/>
      <c r="AG223" s="1504"/>
      <c r="AH223" s="1504"/>
      <c r="AI223" s="1504"/>
      <c r="AJ223" s="1504"/>
      <c r="AK223" s="1504"/>
      <c r="AL223" s="1504"/>
      <c r="AM223" s="1504"/>
      <c r="AN223" s="1504"/>
      <c r="AO223" s="1504"/>
      <c r="AP223" s="1504"/>
      <c r="AQ223" s="1504"/>
      <c r="AR223" s="1504"/>
      <c r="AS223" s="1504"/>
    </row>
    <row r="224" spans="1:45">
      <c r="A224" s="1504"/>
      <c r="B224" s="1504"/>
      <c r="C224" s="1504"/>
      <c r="D224" s="1504"/>
      <c r="E224" s="1504"/>
      <c r="F224" s="1504"/>
      <c r="G224" s="1504"/>
      <c r="H224" s="1504"/>
      <c r="I224" s="1504"/>
      <c r="J224" s="1504"/>
      <c r="K224" s="1504"/>
      <c r="L224" s="1504"/>
      <c r="M224" s="1504"/>
      <c r="N224" s="1504"/>
      <c r="O224" s="1504"/>
      <c r="P224" s="1504"/>
      <c r="Q224" s="1504"/>
      <c r="R224" s="1504"/>
      <c r="S224" s="1504"/>
      <c r="T224" s="1504"/>
      <c r="U224" s="1504"/>
      <c r="V224" s="1504"/>
      <c r="W224" s="1504"/>
      <c r="X224" s="1504"/>
      <c r="Y224" s="1504"/>
      <c r="Z224" s="1504"/>
      <c r="AA224" s="1504"/>
      <c r="AB224" s="1504"/>
      <c r="AC224" s="1504"/>
      <c r="AD224" s="1504"/>
      <c r="AE224" s="1504"/>
      <c r="AF224" s="1504"/>
      <c r="AG224" s="1504"/>
      <c r="AH224" s="1504"/>
      <c r="AI224" s="1504"/>
      <c r="AJ224" s="1504"/>
      <c r="AK224" s="1504"/>
      <c r="AL224" s="1504"/>
      <c r="AM224" s="1504"/>
      <c r="AN224" s="1504"/>
      <c r="AO224" s="1504"/>
      <c r="AP224" s="1504"/>
      <c r="AQ224" s="1504"/>
      <c r="AR224" s="1504"/>
      <c r="AS224" s="1504"/>
    </row>
    <row r="225" spans="1:45">
      <c r="A225" s="1504"/>
      <c r="B225" s="1504"/>
      <c r="C225" s="1504"/>
      <c r="D225" s="1504"/>
      <c r="E225" s="1504"/>
      <c r="F225" s="1504"/>
      <c r="G225" s="1504"/>
      <c r="H225" s="1504"/>
      <c r="I225" s="1504"/>
      <c r="J225" s="1504"/>
      <c r="K225" s="1504"/>
      <c r="L225" s="1504"/>
      <c r="M225" s="1504"/>
      <c r="N225" s="1504"/>
      <c r="O225" s="1504"/>
      <c r="P225" s="1504"/>
      <c r="Q225" s="1504"/>
      <c r="R225" s="1504"/>
      <c r="S225" s="1504"/>
      <c r="T225" s="1504"/>
      <c r="U225" s="1504"/>
      <c r="V225" s="1504"/>
      <c r="W225" s="1504"/>
      <c r="X225" s="1504"/>
      <c r="Y225" s="1504"/>
      <c r="Z225" s="1504"/>
      <c r="AA225" s="1504"/>
      <c r="AB225" s="1504"/>
      <c r="AC225" s="1504"/>
      <c r="AD225" s="1504"/>
      <c r="AE225" s="1504"/>
      <c r="AF225" s="1504"/>
      <c r="AG225" s="1504"/>
      <c r="AH225" s="1504"/>
      <c r="AI225" s="1504"/>
      <c r="AJ225" s="1504"/>
      <c r="AK225" s="1504"/>
      <c r="AL225" s="1504"/>
      <c r="AM225" s="1504"/>
      <c r="AN225" s="1504"/>
      <c r="AO225" s="1504"/>
      <c r="AP225" s="1504"/>
      <c r="AQ225" s="1504"/>
      <c r="AR225" s="1504"/>
      <c r="AS225" s="1504"/>
    </row>
    <row r="226" spans="1:45">
      <c r="A226" s="1504"/>
      <c r="B226" s="1504"/>
      <c r="C226" s="1504"/>
      <c r="D226" s="1504"/>
      <c r="E226" s="1504"/>
      <c r="F226" s="1504"/>
      <c r="G226" s="1504"/>
      <c r="H226" s="1504"/>
      <c r="I226" s="1504"/>
      <c r="J226" s="1504"/>
      <c r="K226" s="1504"/>
      <c r="L226" s="1504"/>
      <c r="M226" s="1504"/>
      <c r="N226" s="1504"/>
      <c r="O226" s="1504"/>
      <c r="P226" s="1504"/>
      <c r="Q226" s="1504"/>
      <c r="R226" s="1504"/>
      <c r="S226" s="1504"/>
      <c r="T226" s="1504"/>
      <c r="U226" s="1504"/>
      <c r="V226" s="1504"/>
      <c r="W226" s="1504"/>
      <c r="X226" s="1504"/>
      <c r="Y226" s="1504"/>
      <c r="Z226" s="1504"/>
      <c r="AA226" s="1504"/>
      <c r="AB226" s="1504"/>
      <c r="AC226" s="1504"/>
      <c r="AD226" s="1504"/>
      <c r="AE226" s="1504"/>
      <c r="AF226" s="1504"/>
      <c r="AG226" s="1504"/>
      <c r="AH226" s="1504"/>
      <c r="AI226" s="1504"/>
      <c r="AJ226" s="1504"/>
      <c r="AK226" s="1504"/>
      <c r="AL226" s="1504"/>
      <c r="AM226" s="1504"/>
      <c r="AN226" s="1504"/>
      <c r="AO226" s="1504"/>
      <c r="AP226" s="1504"/>
      <c r="AQ226" s="1504"/>
      <c r="AR226" s="1504"/>
      <c r="AS226" s="1504"/>
    </row>
    <row r="227" spans="1:45">
      <c r="A227" s="1504"/>
      <c r="B227" s="1504"/>
      <c r="C227" s="1504"/>
      <c r="D227" s="1504"/>
      <c r="E227" s="1504"/>
      <c r="F227" s="1504"/>
      <c r="G227" s="1504"/>
      <c r="H227" s="1504"/>
      <c r="I227" s="1504"/>
      <c r="J227" s="1504"/>
      <c r="K227" s="1504"/>
      <c r="L227" s="1504"/>
      <c r="M227" s="1504"/>
      <c r="N227" s="1504"/>
      <c r="O227" s="1504"/>
      <c r="P227" s="1504"/>
      <c r="Q227" s="1504"/>
      <c r="R227" s="1504"/>
      <c r="S227" s="1504"/>
      <c r="T227" s="1504"/>
      <c r="U227" s="1504"/>
      <c r="V227" s="1504"/>
      <c r="W227" s="1504"/>
      <c r="X227" s="1504"/>
      <c r="Y227" s="1504"/>
      <c r="Z227" s="1504"/>
      <c r="AA227" s="1504"/>
      <c r="AB227" s="1504"/>
      <c r="AC227" s="1504"/>
      <c r="AD227" s="1504"/>
      <c r="AE227" s="1504"/>
      <c r="AF227" s="1504"/>
      <c r="AG227" s="1504"/>
      <c r="AH227" s="1504"/>
      <c r="AI227" s="1504"/>
      <c r="AJ227" s="1504"/>
      <c r="AK227" s="1504"/>
      <c r="AL227" s="1504"/>
      <c r="AM227" s="1504"/>
      <c r="AN227" s="1504"/>
      <c r="AO227" s="1504"/>
      <c r="AP227" s="1504"/>
      <c r="AQ227" s="1504"/>
      <c r="AR227" s="1504"/>
      <c r="AS227" s="1504"/>
    </row>
    <row r="228" spans="1:45">
      <c r="A228" s="1504"/>
      <c r="B228" s="1504"/>
      <c r="C228" s="1504"/>
      <c r="D228" s="1504"/>
      <c r="E228" s="1504"/>
      <c r="F228" s="1504"/>
      <c r="G228" s="1504"/>
      <c r="H228" s="1504"/>
      <c r="I228" s="1504"/>
      <c r="J228" s="1504"/>
      <c r="K228" s="1504"/>
      <c r="L228" s="1504"/>
      <c r="M228" s="1504"/>
      <c r="N228" s="1504"/>
      <c r="O228" s="1504"/>
      <c r="P228" s="1504"/>
      <c r="Q228" s="1504"/>
      <c r="R228" s="1504"/>
      <c r="S228" s="1504"/>
      <c r="T228" s="1504"/>
      <c r="U228" s="1504"/>
      <c r="V228" s="1504"/>
      <c r="W228" s="1504"/>
      <c r="X228" s="1504"/>
      <c r="Y228" s="1504"/>
      <c r="Z228" s="1504"/>
      <c r="AA228" s="1504"/>
      <c r="AB228" s="1504"/>
      <c r="AC228" s="1504"/>
      <c r="AD228" s="1504"/>
      <c r="AE228" s="1504"/>
      <c r="AF228" s="1504"/>
      <c r="AG228" s="1504"/>
      <c r="AH228" s="1504"/>
      <c r="AI228" s="1504"/>
      <c r="AJ228" s="1504"/>
      <c r="AK228" s="1504"/>
      <c r="AL228" s="1504"/>
      <c r="AM228" s="1504"/>
      <c r="AN228" s="1504"/>
      <c r="AO228" s="1504"/>
      <c r="AP228" s="1504"/>
      <c r="AQ228" s="1504"/>
      <c r="AR228" s="1504"/>
      <c r="AS228" s="1504"/>
    </row>
    <row r="229" spans="1:45">
      <c r="A229" s="1504"/>
      <c r="B229" s="1504"/>
      <c r="C229" s="1504"/>
      <c r="D229" s="1504"/>
      <c r="E229" s="1504"/>
      <c r="F229" s="1504"/>
      <c r="G229" s="1504"/>
      <c r="H229" s="1504"/>
      <c r="I229" s="1504"/>
      <c r="J229" s="1504"/>
      <c r="K229" s="1504"/>
      <c r="L229" s="1504"/>
      <c r="M229" s="1504"/>
      <c r="N229" s="1504"/>
      <c r="O229" s="1504"/>
      <c r="P229" s="1504"/>
      <c r="Q229" s="1504"/>
      <c r="R229" s="1504"/>
      <c r="S229" s="1504"/>
      <c r="T229" s="1504"/>
      <c r="U229" s="1504"/>
      <c r="V229" s="1504"/>
      <c r="W229" s="1504"/>
      <c r="X229" s="1504"/>
      <c r="Y229" s="1504"/>
      <c r="Z229" s="1504"/>
      <c r="AA229" s="1504"/>
      <c r="AB229" s="1504"/>
      <c r="AC229" s="1504"/>
      <c r="AD229" s="1504"/>
      <c r="AE229" s="1504"/>
      <c r="AF229" s="1504"/>
      <c r="AG229" s="1504"/>
      <c r="AH229" s="1504"/>
      <c r="AI229" s="1504"/>
      <c r="AJ229" s="1504"/>
      <c r="AK229" s="1504"/>
      <c r="AL229" s="1504"/>
      <c r="AM229" s="1504"/>
      <c r="AN229" s="1504"/>
      <c r="AO229" s="1504"/>
      <c r="AP229" s="1504"/>
      <c r="AQ229" s="1504"/>
      <c r="AR229" s="1504"/>
      <c r="AS229" s="1504"/>
    </row>
    <row r="230" spans="1:45">
      <c r="A230" s="1504"/>
      <c r="B230" s="1504"/>
      <c r="C230" s="1504"/>
      <c r="D230" s="1504"/>
      <c r="E230" s="1504"/>
      <c r="F230" s="1504"/>
      <c r="G230" s="1504"/>
      <c r="H230" s="1504"/>
      <c r="I230" s="1504"/>
      <c r="J230" s="1504"/>
      <c r="K230" s="1504"/>
      <c r="L230" s="1504"/>
      <c r="M230" s="1504"/>
      <c r="N230" s="1504"/>
      <c r="O230" s="1504"/>
      <c r="P230" s="1504"/>
      <c r="Q230" s="1504"/>
      <c r="R230" s="1504"/>
      <c r="S230" s="1504"/>
      <c r="T230" s="1504"/>
      <c r="U230" s="1504"/>
      <c r="V230" s="1504"/>
      <c r="W230" s="1504"/>
      <c r="X230" s="1504"/>
      <c r="Y230" s="1504"/>
      <c r="Z230" s="1504"/>
      <c r="AA230" s="1504"/>
      <c r="AB230" s="1504"/>
      <c r="AC230" s="1504"/>
      <c r="AD230" s="1504"/>
      <c r="AE230" s="1504"/>
      <c r="AF230" s="1504"/>
      <c r="AG230" s="1504"/>
      <c r="AH230" s="1504"/>
      <c r="AI230" s="1504"/>
      <c r="AJ230" s="1504"/>
      <c r="AK230" s="1504"/>
      <c r="AL230" s="1504"/>
      <c r="AM230" s="1504"/>
      <c r="AN230" s="1504"/>
      <c r="AO230" s="1504"/>
      <c r="AP230" s="1504"/>
      <c r="AQ230" s="1504"/>
      <c r="AR230" s="1504"/>
      <c r="AS230" s="1504"/>
    </row>
    <row r="231" spans="1:45">
      <c r="A231" s="1504"/>
      <c r="B231" s="1504"/>
      <c r="C231" s="1504"/>
      <c r="D231" s="1504"/>
      <c r="E231" s="1504"/>
      <c r="F231" s="1504"/>
      <c r="G231" s="1504"/>
      <c r="H231" s="1504"/>
      <c r="I231" s="1504"/>
      <c r="J231" s="1504"/>
      <c r="K231" s="1504"/>
      <c r="L231" s="1504"/>
      <c r="M231" s="1504"/>
      <c r="N231" s="1504"/>
      <c r="O231" s="1504"/>
      <c r="P231" s="1504"/>
      <c r="Q231" s="1504"/>
      <c r="R231" s="1504"/>
      <c r="S231" s="1504"/>
      <c r="T231" s="1504"/>
      <c r="U231" s="1504"/>
      <c r="V231" s="1504"/>
      <c r="W231" s="1504"/>
      <c r="X231" s="1504"/>
      <c r="Y231" s="1504"/>
      <c r="Z231" s="1504"/>
      <c r="AA231" s="1504"/>
      <c r="AB231" s="1504"/>
      <c r="AC231" s="1504"/>
      <c r="AD231" s="1504"/>
      <c r="AE231" s="1504"/>
      <c r="AF231" s="1504"/>
      <c r="AG231" s="1504"/>
      <c r="AH231" s="1504"/>
      <c r="AI231" s="1504"/>
      <c r="AJ231" s="1504"/>
      <c r="AK231" s="1504"/>
      <c r="AL231" s="1504"/>
      <c r="AM231" s="1504"/>
      <c r="AN231" s="1504"/>
      <c r="AO231" s="1504"/>
      <c r="AP231" s="1504"/>
      <c r="AQ231" s="1504"/>
      <c r="AR231" s="1504"/>
      <c r="AS231" s="1504"/>
    </row>
    <row r="232" spans="1:45">
      <c r="A232" s="1504"/>
      <c r="B232" s="1504"/>
      <c r="C232" s="1504"/>
      <c r="D232" s="1504"/>
      <c r="E232" s="1504"/>
      <c r="F232" s="1504"/>
      <c r="G232" s="1504"/>
      <c r="H232" s="1504"/>
      <c r="I232" s="1504"/>
      <c r="J232" s="1504"/>
      <c r="K232" s="1504"/>
      <c r="L232" s="1504"/>
      <c r="M232" s="1504"/>
      <c r="N232" s="1504"/>
      <c r="O232" s="1504"/>
      <c r="P232" s="1504"/>
      <c r="Q232" s="1504"/>
      <c r="R232" s="1504"/>
      <c r="S232" s="1504"/>
      <c r="T232" s="1504"/>
      <c r="U232" s="1504"/>
      <c r="V232" s="1504"/>
      <c r="W232" s="1504"/>
      <c r="X232" s="1504"/>
      <c r="Y232" s="1504"/>
      <c r="Z232" s="1504"/>
      <c r="AA232" s="1504"/>
      <c r="AB232" s="1504"/>
      <c r="AC232" s="1504"/>
      <c r="AD232" s="1504"/>
      <c r="AE232" s="1504"/>
      <c r="AF232" s="1504"/>
      <c r="AG232" s="1504"/>
      <c r="AH232" s="1504"/>
      <c r="AI232" s="1504"/>
      <c r="AJ232" s="1504"/>
      <c r="AK232" s="1504"/>
      <c r="AL232" s="1504"/>
      <c r="AM232" s="1504"/>
      <c r="AN232" s="1504"/>
      <c r="AO232" s="1504"/>
      <c r="AP232" s="1504"/>
      <c r="AQ232" s="1504"/>
      <c r="AR232" s="1504"/>
      <c r="AS232" s="1504"/>
    </row>
    <row r="233" spans="1:45">
      <c r="A233" s="1504"/>
      <c r="B233" s="1504"/>
      <c r="C233" s="1504"/>
      <c r="D233" s="1504"/>
      <c r="E233" s="1504"/>
      <c r="F233" s="1504"/>
      <c r="G233" s="1504"/>
      <c r="H233" s="1504"/>
      <c r="I233" s="1504"/>
      <c r="J233" s="1504"/>
      <c r="K233" s="1504"/>
      <c r="L233" s="1504"/>
      <c r="M233" s="1504"/>
      <c r="N233" s="1504"/>
      <c r="O233" s="1504"/>
      <c r="P233" s="1504"/>
      <c r="Q233" s="1504"/>
      <c r="R233" s="1504"/>
      <c r="S233" s="1504"/>
      <c r="T233" s="1504"/>
      <c r="U233" s="1504"/>
      <c r="V233" s="1504"/>
      <c r="W233" s="1504"/>
      <c r="X233" s="1504"/>
      <c r="Y233" s="1504"/>
      <c r="Z233" s="1504"/>
      <c r="AA233" s="1504"/>
      <c r="AB233" s="1504"/>
      <c r="AC233" s="1504"/>
      <c r="AD233" s="1504"/>
      <c r="AE233" s="1504"/>
      <c r="AF233" s="1504"/>
      <c r="AG233" s="1504"/>
      <c r="AH233" s="1504"/>
      <c r="AI233" s="1504"/>
      <c r="AJ233" s="1504"/>
      <c r="AK233" s="1504"/>
      <c r="AL233" s="1504"/>
      <c r="AM233" s="1504"/>
      <c r="AN233" s="1504"/>
      <c r="AO233" s="1504"/>
      <c r="AP233" s="1504"/>
      <c r="AQ233" s="1504"/>
      <c r="AR233" s="1504"/>
      <c r="AS233" s="1504"/>
    </row>
    <row r="234" spans="1:45">
      <c r="A234" s="1504"/>
      <c r="B234" s="1504"/>
      <c r="C234" s="1504"/>
      <c r="D234" s="1504"/>
      <c r="E234" s="1504"/>
      <c r="F234" s="1504"/>
      <c r="G234" s="1504"/>
      <c r="H234" s="1504"/>
      <c r="I234" s="1504"/>
      <c r="J234" s="1504"/>
      <c r="K234" s="1504"/>
      <c r="L234" s="1504"/>
      <c r="M234" s="1504"/>
      <c r="N234" s="1504"/>
      <c r="O234" s="1504"/>
      <c r="P234" s="1504"/>
      <c r="Q234" s="1504"/>
      <c r="R234" s="1504"/>
      <c r="S234" s="1504"/>
      <c r="T234" s="1504"/>
      <c r="U234" s="1504"/>
      <c r="V234" s="1504"/>
      <c r="W234" s="1504"/>
      <c r="X234" s="1504"/>
      <c r="Y234" s="1504"/>
      <c r="Z234" s="1504"/>
      <c r="AA234" s="1504"/>
      <c r="AB234" s="1504"/>
      <c r="AC234" s="1504"/>
      <c r="AD234" s="1504"/>
      <c r="AE234" s="1504"/>
      <c r="AF234" s="1504"/>
      <c r="AG234" s="1504"/>
      <c r="AH234" s="1504"/>
      <c r="AI234" s="1504"/>
      <c r="AJ234" s="1504"/>
      <c r="AK234" s="1504"/>
      <c r="AL234" s="1504"/>
      <c r="AM234" s="1504"/>
      <c r="AN234" s="1504"/>
      <c r="AO234" s="1504"/>
      <c r="AP234" s="1504"/>
      <c r="AQ234" s="1504"/>
      <c r="AR234" s="1504"/>
      <c r="AS234" s="1504"/>
    </row>
    <row r="235" spans="1:45">
      <c r="A235" s="1504"/>
      <c r="B235" s="1504"/>
      <c r="C235" s="1504"/>
      <c r="D235" s="1504"/>
      <c r="E235" s="1504"/>
      <c r="F235" s="1504"/>
      <c r="G235" s="1504"/>
      <c r="H235" s="1504"/>
      <c r="I235" s="1504"/>
      <c r="J235" s="1504"/>
      <c r="K235" s="1504"/>
      <c r="L235" s="1504"/>
      <c r="M235" s="1504"/>
      <c r="N235" s="1504"/>
      <c r="O235" s="1504"/>
      <c r="P235" s="1504"/>
      <c r="Q235" s="1504"/>
      <c r="R235" s="1504"/>
      <c r="S235" s="1504"/>
      <c r="T235" s="1504"/>
      <c r="U235" s="1504"/>
      <c r="V235" s="1504"/>
      <c r="W235" s="1504"/>
      <c r="X235" s="1504"/>
      <c r="Y235" s="1504"/>
      <c r="Z235" s="1504"/>
      <c r="AA235" s="1504"/>
      <c r="AB235" s="1504"/>
      <c r="AC235" s="1504"/>
      <c r="AD235" s="1504"/>
      <c r="AE235" s="1504"/>
      <c r="AF235" s="1504"/>
      <c r="AG235" s="1504"/>
      <c r="AH235" s="1504"/>
      <c r="AI235" s="1504"/>
      <c r="AJ235" s="1504"/>
      <c r="AK235" s="1504"/>
      <c r="AL235" s="1504"/>
      <c r="AM235" s="1504"/>
      <c r="AN235" s="1504"/>
      <c r="AO235" s="1504"/>
      <c r="AP235" s="1504"/>
      <c r="AQ235" s="1504"/>
      <c r="AR235" s="1504"/>
      <c r="AS235" s="1504"/>
    </row>
    <row r="236" spans="1:45">
      <c r="A236" s="1504"/>
      <c r="B236" s="1504"/>
      <c r="C236" s="1504"/>
      <c r="D236" s="1504"/>
      <c r="E236" s="1504"/>
      <c r="F236" s="1504"/>
      <c r="G236" s="1504"/>
      <c r="H236" s="1504"/>
      <c r="I236" s="1504"/>
      <c r="J236" s="1504"/>
      <c r="K236" s="1504"/>
      <c r="L236" s="1504"/>
      <c r="M236" s="1504"/>
      <c r="N236" s="1504"/>
      <c r="O236" s="1504"/>
      <c r="P236" s="1504"/>
      <c r="Q236" s="1504"/>
      <c r="R236" s="1504"/>
      <c r="S236" s="1504"/>
      <c r="T236" s="1504"/>
      <c r="U236" s="1504"/>
      <c r="V236" s="1504"/>
      <c r="W236" s="1504"/>
      <c r="X236" s="1504"/>
      <c r="Y236" s="1504"/>
      <c r="Z236" s="1504"/>
      <c r="AA236" s="1504"/>
      <c r="AB236" s="1504"/>
      <c r="AC236" s="1504"/>
      <c r="AD236" s="1504"/>
      <c r="AE236" s="1504"/>
      <c r="AF236" s="1504"/>
      <c r="AG236" s="1504"/>
      <c r="AH236" s="1504"/>
      <c r="AI236" s="1504"/>
      <c r="AJ236" s="1504"/>
      <c r="AK236" s="1504"/>
      <c r="AL236" s="1504"/>
      <c r="AM236" s="1504"/>
      <c r="AN236" s="1504"/>
      <c r="AO236" s="1504"/>
      <c r="AP236" s="1504"/>
      <c r="AQ236" s="1504"/>
      <c r="AR236" s="1504"/>
      <c r="AS236" s="1504"/>
    </row>
    <row r="237" spans="1:45">
      <c r="A237" s="1504"/>
      <c r="B237" s="1504"/>
      <c r="C237" s="1504"/>
      <c r="D237" s="1504"/>
      <c r="E237" s="1504"/>
      <c r="F237" s="1504"/>
      <c r="G237" s="1504"/>
      <c r="H237" s="1504"/>
      <c r="I237" s="1504"/>
      <c r="J237" s="1504"/>
      <c r="K237" s="1504"/>
      <c r="L237" s="1504"/>
      <c r="M237" s="1504"/>
      <c r="N237" s="1504"/>
      <c r="O237" s="1504"/>
      <c r="P237" s="1504"/>
      <c r="Q237" s="1504"/>
      <c r="R237" s="1504"/>
      <c r="S237" s="1504"/>
      <c r="T237" s="1504"/>
      <c r="U237" s="1504"/>
      <c r="V237" s="1504"/>
      <c r="W237" s="1504"/>
      <c r="X237" s="1504"/>
      <c r="Y237" s="1504"/>
      <c r="Z237" s="1504"/>
      <c r="AA237" s="1504"/>
      <c r="AB237" s="1504"/>
      <c r="AC237" s="1504"/>
      <c r="AD237" s="1504"/>
      <c r="AE237" s="1504"/>
      <c r="AF237" s="1504"/>
      <c r="AG237" s="1504"/>
      <c r="AH237" s="1504"/>
      <c r="AI237" s="1504"/>
      <c r="AJ237" s="1504"/>
      <c r="AK237" s="1504"/>
      <c r="AL237" s="1504"/>
      <c r="AM237" s="1504"/>
      <c r="AN237" s="1504"/>
      <c r="AO237" s="1504"/>
      <c r="AP237" s="1504"/>
      <c r="AQ237" s="1504"/>
      <c r="AR237" s="1504"/>
      <c r="AS237" s="1504"/>
    </row>
    <row r="238" spans="1:45">
      <c r="A238" s="1504"/>
      <c r="B238" s="1504"/>
      <c r="C238" s="1504"/>
      <c r="D238" s="1504"/>
      <c r="E238" s="1504"/>
      <c r="F238" s="1504"/>
      <c r="G238" s="1504"/>
      <c r="H238" s="1504"/>
      <c r="I238" s="1504"/>
      <c r="J238" s="1504"/>
      <c r="K238" s="1504"/>
      <c r="L238" s="1504"/>
      <c r="M238" s="1504"/>
      <c r="N238" s="1504"/>
      <c r="O238" s="1504"/>
      <c r="P238" s="1504"/>
      <c r="Q238" s="1504"/>
      <c r="R238" s="1504"/>
      <c r="S238" s="1504"/>
      <c r="T238" s="1504"/>
      <c r="U238" s="1504"/>
      <c r="V238" s="1504"/>
      <c r="W238" s="1504"/>
      <c r="X238" s="1504"/>
      <c r="Y238" s="1504"/>
      <c r="Z238" s="1504"/>
      <c r="AA238" s="1504"/>
      <c r="AB238" s="1504"/>
      <c r="AC238" s="1504"/>
      <c r="AD238" s="1504"/>
      <c r="AE238" s="1504"/>
      <c r="AF238" s="1504"/>
      <c r="AG238" s="1504"/>
      <c r="AH238" s="1504"/>
      <c r="AI238" s="1504"/>
      <c r="AJ238" s="1504"/>
      <c r="AK238" s="1504"/>
      <c r="AL238" s="1504"/>
      <c r="AM238" s="1504"/>
      <c r="AN238" s="1504"/>
      <c r="AO238" s="1504"/>
      <c r="AP238" s="1504"/>
      <c r="AQ238" s="1504"/>
      <c r="AR238" s="1504"/>
      <c r="AS238" s="1504"/>
    </row>
    <row r="239" spans="1:45">
      <c r="A239" s="1504"/>
      <c r="B239" s="1504"/>
      <c r="C239" s="1504"/>
      <c r="D239" s="1504"/>
      <c r="E239" s="1504"/>
      <c r="F239" s="1504"/>
      <c r="G239" s="1504"/>
      <c r="H239" s="1504"/>
      <c r="I239" s="1504"/>
      <c r="J239" s="1504"/>
      <c r="K239" s="1504"/>
      <c r="L239" s="1504"/>
      <c r="M239" s="1504"/>
      <c r="N239" s="1504"/>
      <c r="O239" s="1504"/>
      <c r="P239" s="1504"/>
      <c r="Q239" s="1504"/>
      <c r="R239" s="1504"/>
      <c r="S239" s="1504"/>
      <c r="T239" s="1504"/>
      <c r="U239" s="1504"/>
      <c r="V239" s="1504"/>
      <c r="W239" s="1504"/>
      <c r="X239" s="1504"/>
      <c r="Y239" s="1504"/>
      <c r="Z239" s="1504"/>
      <c r="AA239" s="1504"/>
      <c r="AB239" s="1504"/>
      <c r="AC239" s="1504"/>
      <c r="AD239" s="1504"/>
      <c r="AE239" s="1504"/>
      <c r="AF239" s="1504"/>
      <c r="AG239" s="1504"/>
      <c r="AH239" s="1504"/>
      <c r="AI239" s="1504"/>
      <c r="AJ239" s="1504"/>
      <c r="AK239" s="1504"/>
      <c r="AL239" s="1504"/>
      <c r="AM239" s="1504"/>
      <c r="AN239" s="1504"/>
      <c r="AO239" s="1504"/>
      <c r="AP239" s="1504"/>
      <c r="AQ239" s="1504"/>
      <c r="AR239" s="1504"/>
      <c r="AS239" s="1504"/>
    </row>
    <row r="240" spans="1:45">
      <c r="A240" s="1504"/>
      <c r="B240" s="1504"/>
      <c r="C240" s="1504"/>
      <c r="D240" s="1504"/>
      <c r="E240" s="1504"/>
      <c r="F240" s="1504"/>
      <c r="G240" s="1504"/>
      <c r="H240" s="1504"/>
      <c r="I240" s="1504"/>
      <c r="J240" s="1504"/>
      <c r="K240" s="1504"/>
      <c r="L240" s="1504"/>
      <c r="M240" s="1504"/>
      <c r="N240" s="1504"/>
      <c r="O240" s="1504"/>
      <c r="P240" s="1504"/>
      <c r="Q240" s="1504"/>
      <c r="R240" s="1504"/>
      <c r="S240" s="1504"/>
      <c r="T240" s="1504"/>
      <c r="U240" s="1504"/>
      <c r="V240" s="1504"/>
      <c r="W240" s="1504"/>
      <c r="X240" s="1504"/>
      <c r="Y240" s="1504"/>
      <c r="Z240" s="1504"/>
      <c r="AA240" s="1504"/>
      <c r="AB240" s="1504"/>
      <c r="AC240" s="1504"/>
      <c r="AD240" s="1504"/>
      <c r="AE240" s="1504"/>
      <c r="AF240" s="1504"/>
      <c r="AG240" s="1504"/>
      <c r="AH240" s="1504"/>
      <c r="AI240" s="1504"/>
      <c r="AJ240" s="1504"/>
      <c r="AK240" s="1504"/>
      <c r="AL240" s="1504"/>
      <c r="AM240" s="1504"/>
      <c r="AN240" s="1504"/>
      <c r="AO240" s="1504"/>
      <c r="AP240" s="1504"/>
      <c r="AQ240" s="1504"/>
      <c r="AR240" s="1504"/>
      <c r="AS240" s="1504"/>
    </row>
    <row r="241" spans="1:45">
      <c r="A241" s="1504"/>
      <c r="B241" s="1504"/>
      <c r="C241" s="1504"/>
      <c r="D241" s="1504"/>
      <c r="E241" s="1504"/>
      <c r="F241" s="1504"/>
      <c r="G241" s="1504"/>
      <c r="H241" s="1504"/>
      <c r="I241" s="1504"/>
      <c r="J241" s="1504"/>
      <c r="K241" s="1504"/>
      <c r="L241" s="1504"/>
      <c r="M241" s="1504"/>
      <c r="N241" s="1504"/>
      <c r="O241" s="1504"/>
      <c r="P241" s="1504"/>
      <c r="Q241" s="1504"/>
      <c r="R241" s="1504"/>
      <c r="S241" s="1504"/>
      <c r="T241" s="1504"/>
      <c r="U241" s="1504"/>
      <c r="V241" s="1504"/>
      <c r="W241" s="1504"/>
      <c r="X241" s="1504"/>
      <c r="Y241" s="1504"/>
      <c r="Z241" s="1504"/>
      <c r="AA241" s="1504"/>
      <c r="AB241" s="1504"/>
      <c r="AC241" s="1504"/>
      <c r="AD241" s="1504"/>
      <c r="AE241" s="1504"/>
      <c r="AF241" s="1504"/>
      <c r="AG241" s="1504"/>
      <c r="AH241" s="1504"/>
      <c r="AI241" s="1504"/>
      <c r="AJ241" s="1504"/>
      <c r="AK241" s="1504"/>
      <c r="AL241" s="1504"/>
      <c r="AM241" s="1504"/>
      <c r="AN241" s="1504"/>
      <c r="AO241" s="1504"/>
      <c r="AP241" s="1504"/>
      <c r="AQ241" s="1504"/>
      <c r="AR241" s="1504"/>
      <c r="AS241" s="1504"/>
    </row>
    <row r="242" spans="1:45">
      <c r="A242" s="1504"/>
      <c r="B242" s="1504"/>
      <c r="C242" s="1504"/>
      <c r="D242" s="1504"/>
      <c r="E242" s="1504"/>
      <c r="F242" s="1504"/>
      <c r="G242" s="1504"/>
      <c r="H242" s="1504"/>
      <c r="I242" s="1504"/>
      <c r="J242" s="1504"/>
      <c r="K242" s="1504"/>
      <c r="L242" s="1504"/>
      <c r="M242" s="1504"/>
      <c r="N242" s="1504"/>
      <c r="O242" s="1504"/>
      <c r="P242" s="1504"/>
      <c r="Q242" s="1504"/>
      <c r="R242" s="1504"/>
      <c r="S242" s="1504"/>
      <c r="T242" s="1504"/>
      <c r="U242" s="1504"/>
      <c r="V242" s="1504"/>
      <c r="W242" s="1504"/>
      <c r="X242" s="1504"/>
      <c r="Y242" s="1504"/>
      <c r="Z242" s="1504"/>
      <c r="AA242" s="1504"/>
      <c r="AB242" s="1504"/>
      <c r="AC242" s="1504"/>
      <c r="AD242" s="1504"/>
      <c r="AE242" s="1504"/>
      <c r="AF242" s="1504"/>
      <c r="AG242" s="1504"/>
      <c r="AH242" s="1504"/>
      <c r="AI242" s="1504"/>
      <c r="AJ242" s="1504"/>
      <c r="AK242" s="1504"/>
      <c r="AL242" s="1504"/>
      <c r="AM242" s="1504"/>
      <c r="AN242" s="1504"/>
      <c r="AO242" s="1504"/>
      <c r="AP242" s="1504"/>
      <c r="AQ242" s="1504"/>
      <c r="AR242" s="1504"/>
      <c r="AS242" s="1504"/>
    </row>
    <row r="243" spans="1:45">
      <c r="A243" s="1504"/>
      <c r="B243" s="1504"/>
      <c r="C243" s="1504"/>
      <c r="D243" s="1504"/>
      <c r="E243" s="1504"/>
      <c r="F243" s="1504"/>
      <c r="G243" s="1504"/>
      <c r="H243" s="1504"/>
      <c r="I243" s="1504"/>
      <c r="J243" s="1504"/>
      <c r="K243" s="1504"/>
      <c r="L243" s="1504"/>
      <c r="M243" s="1504"/>
      <c r="N243" s="1504"/>
      <c r="O243" s="1504"/>
      <c r="P243" s="1504"/>
      <c r="Q243" s="1504"/>
      <c r="R243" s="1504"/>
      <c r="S243" s="1504"/>
      <c r="T243" s="1504"/>
      <c r="U243" s="1504"/>
      <c r="V243" s="1504"/>
      <c r="W243" s="1504"/>
      <c r="X243" s="1504"/>
      <c r="Y243" s="1504"/>
      <c r="Z243" s="1504"/>
      <c r="AA243" s="1504"/>
      <c r="AB243" s="1504"/>
      <c r="AC243" s="1504"/>
      <c r="AD243" s="1504"/>
      <c r="AE243" s="1504"/>
      <c r="AF243" s="1504"/>
      <c r="AG243" s="1504"/>
      <c r="AH243" s="1504"/>
      <c r="AI243" s="1504"/>
      <c r="AJ243" s="1504"/>
      <c r="AK243" s="1504"/>
      <c r="AL243" s="1504"/>
      <c r="AM243" s="1504"/>
      <c r="AN243" s="1504"/>
      <c r="AO243" s="1504"/>
      <c r="AP243" s="1504"/>
      <c r="AQ243" s="1504"/>
      <c r="AR243" s="1504"/>
      <c r="AS243" s="1504"/>
    </row>
    <row r="244" spans="1:45">
      <c r="A244" s="1504"/>
      <c r="B244" s="1504"/>
      <c r="C244" s="1504"/>
      <c r="D244" s="1504"/>
      <c r="E244" s="1504"/>
      <c r="F244" s="1504"/>
      <c r="G244" s="1504"/>
      <c r="H244" s="1504"/>
      <c r="I244" s="1504"/>
      <c r="J244" s="1504"/>
      <c r="K244" s="1504"/>
      <c r="L244" s="1504"/>
      <c r="M244" s="1504"/>
      <c r="N244" s="1504"/>
      <c r="O244" s="1504"/>
      <c r="P244" s="1504"/>
      <c r="Q244" s="1504"/>
      <c r="R244" s="1504"/>
      <c r="S244" s="1504"/>
      <c r="T244" s="1504"/>
      <c r="U244" s="1504"/>
      <c r="V244" s="1504"/>
      <c r="W244" s="1504"/>
      <c r="X244" s="1504"/>
      <c r="Y244" s="1504"/>
      <c r="Z244" s="1504"/>
      <c r="AA244" s="1504"/>
      <c r="AB244" s="1504"/>
      <c r="AC244" s="1504"/>
      <c r="AD244" s="1504"/>
      <c r="AE244" s="1504"/>
      <c r="AF244" s="1504"/>
      <c r="AG244" s="1504"/>
      <c r="AH244" s="1504"/>
      <c r="AI244" s="1504"/>
      <c r="AJ244" s="1504"/>
      <c r="AK244" s="1504"/>
      <c r="AL244" s="1504"/>
      <c r="AM244" s="1504"/>
      <c r="AN244" s="1504"/>
      <c r="AO244" s="1504"/>
      <c r="AP244" s="1504"/>
      <c r="AQ244" s="1504"/>
      <c r="AR244" s="1504"/>
      <c r="AS244" s="1504"/>
    </row>
    <row r="245" spans="1:45">
      <c r="A245" s="1504"/>
      <c r="B245" s="1504"/>
      <c r="C245" s="1504"/>
      <c r="D245" s="1504"/>
      <c r="E245" s="1504"/>
      <c r="F245" s="1504"/>
      <c r="G245" s="1504"/>
      <c r="H245" s="1504"/>
      <c r="I245" s="1504"/>
      <c r="J245" s="1504"/>
      <c r="K245" s="1504"/>
      <c r="L245" s="1504"/>
      <c r="M245" s="1504"/>
      <c r="N245" s="1504"/>
      <c r="O245" s="1504"/>
      <c r="P245" s="1504"/>
      <c r="Q245" s="1504"/>
      <c r="R245" s="1504"/>
      <c r="S245" s="1504"/>
      <c r="T245" s="1504"/>
      <c r="U245" s="1504"/>
      <c r="V245" s="1504"/>
      <c r="W245" s="1504"/>
      <c r="X245" s="1504"/>
      <c r="Y245" s="1504"/>
      <c r="Z245" s="1504"/>
      <c r="AA245" s="1504"/>
      <c r="AB245" s="1504"/>
      <c r="AC245" s="1504"/>
      <c r="AD245" s="1504"/>
      <c r="AE245" s="1504"/>
      <c r="AF245" s="1504"/>
      <c r="AG245" s="1504"/>
      <c r="AH245" s="1504"/>
      <c r="AI245" s="1504"/>
      <c r="AJ245" s="1504"/>
      <c r="AK245" s="1504"/>
      <c r="AL245" s="1504"/>
      <c r="AM245" s="1504"/>
      <c r="AN245" s="1504"/>
      <c r="AO245" s="1504"/>
      <c r="AP245" s="1504"/>
      <c r="AQ245" s="1504"/>
      <c r="AR245" s="1504"/>
      <c r="AS245" s="1504"/>
    </row>
    <row r="246" spans="1:45">
      <c r="A246" s="1504"/>
      <c r="B246" s="1504"/>
      <c r="C246" s="1504"/>
      <c r="D246" s="1504"/>
      <c r="E246" s="1504"/>
      <c r="F246" s="1504"/>
      <c r="G246" s="1504"/>
      <c r="H246" s="1504"/>
      <c r="I246" s="1504"/>
      <c r="J246" s="1504"/>
      <c r="K246" s="1504"/>
      <c r="L246" s="1504"/>
      <c r="M246" s="1504"/>
      <c r="N246" s="1504"/>
      <c r="O246" s="1504"/>
      <c r="P246" s="1504"/>
      <c r="Q246" s="1504"/>
      <c r="R246" s="1504"/>
      <c r="S246" s="1504"/>
      <c r="T246" s="1504"/>
      <c r="U246" s="1504"/>
      <c r="V246" s="1504"/>
      <c r="W246" s="1504"/>
      <c r="X246" s="1504"/>
      <c r="Y246" s="1504"/>
      <c r="Z246" s="1504"/>
      <c r="AA246" s="1504"/>
      <c r="AB246" s="1504"/>
      <c r="AC246" s="1504"/>
      <c r="AD246" s="1504"/>
      <c r="AE246" s="1504"/>
      <c r="AF246" s="1504"/>
      <c r="AG246" s="1504"/>
      <c r="AH246" s="1504"/>
      <c r="AI246" s="1504"/>
      <c r="AJ246" s="1504"/>
      <c r="AK246" s="1504"/>
      <c r="AL246" s="1504"/>
      <c r="AM246" s="1504"/>
      <c r="AN246" s="1504"/>
      <c r="AO246" s="1504"/>
      <c r="AP246" s="1504"/>
      <c r="AQ246" s="1504"/>
      <c r="AR246" s="1504"/>
      <c r="AS246" s="1504"/>
    </row>
    <row r="247" spans="1:45">
      <c r="A247" s="1504"/>
      <c r="B247" s="1504"/>
      <c r="C247" s="1504"/>
      <c r="D247" s="1504"/>
      <c r="E247" s="1504"/>
      <c r="F247" s="1504"/>
      <c r="G247" s="1504"/>
      <c r="H247" s="1504"/>
      <c r="I247" s="1504"/>
      <c r="J247" s="1504"/>
      <c r="K247" s="1504"/>
      <c r="L247" s="1504"/>
      <c r="M247" s="1504"/>
      <c r="N247" s="1504"/>
      <c r="O247" s="1504"/>
      <c r="P247" s="1504"/>
      <c r="Q247" s="1504"/>
      <c r="R247" s="1504"/>
      <c r="S247" s="1504"/>
      <c r="T247" s="1504"/>
      <c r="U247" s="1504"/>
      <c r="V247" s="1504"/>
      <c r="W247" s="1504"/>
      <c r="X247" s="1504"/>
      <c r="Y247" s="1504"/>
      <c r="Z247" s="1504"/>
      <c r="AA247" s="1504"/>
      <c r="AB247" s="1504"/>
      <c r="AC247" s="1504"/>
      <c r="AD247" s="1504"/>
      <c r="AE247" s="1504"/>
      <c r="AF247" s="1504"/>
      <c r="AG247" s="1504"/>
      <c r="AH247" s="1504"/>
      <c r="AI247" s="1504"/>
      <c r="AJ247" s="1504"/>
      <c r="AK247" s="1504"/>
      <c r="AL247" s="1504"/>
      <c r="AM247" s="1504"/>
      <c r="AN247" s="1504"/>
      <c r="AO247" s="1504"/>
      <c r="AP247" s="1504"/>
      <c r="AQ247" s="1504"/>
      <c r="AR247" s="1504"/>
      <c r="AS247" s="1504"/>
    </row>
    <row r="248" spans="1:45">
      <c r="A248" s="1504"/>
      <c r="B248" s="1504"/>
      <c r="C248" s="1504"/>
      <c r="D248" s="1504"/>
      <c r="E248" s="1504"/>
      <c r="F248" s="1504"/>
      <c r="G248" s="1504"/>
      <c r="H248" s="1504"/>
      <c r="I248" s="1504"/>
      <c r="J248" s="1504"/>
      <c r="K248" s="1504"/>
      <c r="L248" s="1504"/>
      <c r="M248" s="1504"/>
      <c r="N248" s="1504"/>
      <c r="O248" s="1504"/>
      <c r="P248" s="1504"/>
      <c r="Q248" s="1504"/>
      <c r="R248" s="1504"/>
      <c r="S248" s="1504"/>
      <c r="T248" s="1504"/>
      <c r="U248" s="1504"/>
      <c r="V248" s="1504"/>
      <c r="W248" s="1504"/>
      <c r="X248" s="1504"/>
      <c r="Y248" s="1504"/>
      <c r="Z248" s="1504"/>
      <c r="AA248" s="1504"/>
      <c r="AB248" s="1504"/>
      <c r="AC248" s="1504"/>
      <c r="AD248" s="1504"/>
      <c r="AE248" s="1504"/>
      <c r="AF248" s="1504"/>
      <c r="AG248" s="1504"/>
      <c r="AH248" s="1504"/>
      <c r="AI248" s="1504"/>
      <c r="AJ248" s="1504"/>
      <c r="AK248" s="1504"/>
      <c r="AL248" s="1504"/>
      <c r="AM248" s="1504"/>
      <c r="AN248" s="1504"/>
      <c r="AO248" s="1504"/>
      <c r="AP248" s="1504"/>
      <c r="AQ248" s="1504"/>
      <c r="AR248" s="1504"/>
      <c r="AS248" s="1504"/>
    </row>
    <row r="249" spans="1:45">
      <c r="A249" s="1504"/>
      <c r="B249" s="1504"/>
      <c r="C249" s="1504"/>
      <c r="D249" s="1504"/>
      <c r="E249" s="1504"/>
      <c r="F249" s="1504"/>
      <c r="G249" s="1504"/>
      <c r="H249" s="1504"/>
      <c r="I249" s="1504"/>
      <c r="J249" s="1504"/>
      <c r="K249" s="1504"/>
      <c r="L249" s="1504"/>
      <c r="M249" s="1504"/>
      <c r="N249" s="1504"/>
      <c r="O249" s="1504"/>
      <c r="P249" s="1504"/>
      <c r="Q249" s="1504"/>
      <c r="R249" s="1504"/>
      <c r="S249" s="1504"/>
      <c r="T249" s="1504"/>
      <c r="U249" s="1504"/>
      <c r="V249" s="1504"/>
      <c r="W249" s="1504"/>
      <c r="X249" s="1504"/>
      <c r="Y249" s="1504"/>
      <c r="Z249" s="1504"/>
      <c r="AA249" s="1504"/>
      <c r="AB249" s="1504"/>
      <c r="AC249" s="1504"/>
      <c r="AD249" s="1504"/>
      <c r="AE249" s="1504"/>
      <c r="AF249" s="1504"/>
      <c r="AG249" s="1504"/>
      <c r="AH249" s="1504"/>
      <c r="AI249" s="1504"/>
      <c r="AJ249" s="1504"/>
      <c r="AK249" s="1504"/>
      <c r="AL249" s="1504"/>
      <c r="AM249" s="1504"/>
      <c r="AN249" s="1504"/>
      <c r="AO249" s="1504"/>
      <c r="AP249" s="1504"/>
      <c r="AQ249" s="1504"/>
      <c r="AR249" s="1504"/>
      <c r="AS249" s="1504"/>
    </row>
    <row r="250" spans="1:45">
      <c r="A250" s="1504"/>
      <c r="B250" s="1504"/>
      <c r="C250" s="1504"/>
      <c r="D250" s="1504"/>
      <c r="E250" s="1504"/>
      <c r="F250" s="1504"/>
      <c r="G250" s="1504"/>
      <c r="H250" s="1504"/>
      <c r="I250" s="1504"/>
      <c r="J250" s="1504"/>
      <c r="K250" s="1504"/>
      <c r="L250" s="1504"/>
      <c r="M250" s="1504"/>
      <c r="N250" s="1504"/>
      <c r="O250" s="1504"/>
      <c r="P250" s="1504"/>
      <c r="Q250" s="1504"/>
      <c r="R250" s="1504"/>
      <c r="S250" s="1504"/>
      <c r="T250" s="1504"/>
      <c r="U250" s="1504"/>
      <c r="V250" s="1504"/>
      <c r="W250" s="1504"/>
      <c r="X250" s="1504"/>
      <c r="Y250" s="1504"/>
      <c r="Z250" s="1504"/>
      <c r="AA250" s="1504"/>
      <c r="AB250" s="1504"/>
      <c r="AC250" s="1504"/>
      <c r="AD250" s="1504"/>
      <c r="AE250" s="1504"/>
      <c r="AF250" s="1504"/>
      <c r="AG250" s="1504"/>
      <c r="AH250" s="1504"/>
      <c r="AI250" s="1504"/>
      <c r="AJ250" s="1504"/>
      <c r="AK250" s="1504"/>
      <c r="AL250" s="1504"/>
      <c r="AM250" s="1504"/>
      <c r="AN250" s="1504"/>
      <c r="AO250" s="1504"/>
      <c r="AP250" s="1504"/>
      <c r="AQ250" s="1504"/>
      <c r="AR250" s="1504"/>
      <c r="AS250" s="1504"/>
    </row>
    <row r="251" spans="1:45">
      <c r="A251" s="1504"/>
      <c r="B251" s="1504"/>
      <c r="C251" s="1504"/>
      <c r="D251" s="1504"/>
      <c r="E251" s="1504"/>
      <c r="F251" s="1504"/>
      <c r="G251" s="1504"/>
      <c r="H251" s="1504"/>
      <c r="I251" s="1504"/>
      <c r="J251" s="1504"/>
      <c r="K251" s="1504"/>
      <c r="L251" s="1504"/>
      <c r="M251" s="1504"/>
      <c r="N251" s="1504"/>
      <c r="O251" s="1504"/>
      <c r="P251" s="1504"/>
      <c r="Q251" s="1504"/>
      <c r="R251" s="1504"/>
      <c r="S251" s="1504"/>
      <c r="T251" s="1504"/>
      <c r="U251" s="1504"/>
      <c r="V251" s="1504"/>
      <c r="W251" s="1504"/>
      <c r="X251" s="1504"/>
      <c r="Y251" s="1504"/>
      <c r="Z251" s="1504"/>
      <c r="AA251" s="1504"/>
      <c r="AB251" s="1504"/>
      <c r="AC251" s="1504"/>
      <c r="AD251" s="1504"/>
      <c r="AE251" s="1504"/>
      <c r="AF251" s="1504"/>
      <c r="AG251" s="1504"/>
      <c r="AH251" s="1504"/>
      <c r="AI251" s="1504"/>
      <c r="AJ251" s="1504"/>
      <c r="AK251" s="1504"/>
      <c r="AL251" s="1504"/>
      <c r="AM251" s="1504"/>
      <c r="AN251" s="1504"/>
      <c r="AO251" s="1504"/>
      <c r="AP251" s="1504"/>
      <c r="AQ251" s="1504"/>
      <c r="AR251" s="1504"/>
      <c r="AS251" s="1504"/>
    </row>
    <row r="252" spans="1:45">
      <c r="A252" s="1504"/>
      <c r="B252" s="1504"/>
      <c r="C252" s="1504"/>
      <c r="D252" s="1504"/>
      <c r="E252" s="1504"/>
      <c r="F252" s="1504"/>
      <c r="G252" s="1504"/>
      <c r="H252" s="1504"/>
      <c r="I252" s="1504"/>
      <c r="J252" s="1504"/>
      <c r="K252" s="1504"/>
      <c r="L252" s="1504"/>
      <c r="M252" s="1504"/>
      <c r="N252" s="1504"/>
      <c r="O252" s="1504"/>
      <c r="P252" s="1504"/>
      <c r="Q252" s="1504"/>
      <c r="R252" s="1504"/>
      <c r="S252" s="1504"/>
      <c r="T252" s="1504"/>
      <c r="U252" s="1504"/>
      <c r="V252" s="1504"/>
      <c r="W252" s="1504"/>
      <c r="X252" s="1504"/>
      <c r="Y252" s="1504"/>
      <c r="Z252" s="1504"/>
      <c r="AA252" s="1504"/>
      <c r="AB252" s="1504"/>
      <c r="AC252" s="1504"/>
      <c r="AD252" s="1504"/>
      <c r="AE252" s="1504"/>
      <c r="AF252" s="1504"/>
      <c r="AG252" s="1504"/>
      <c r="AH252" s="1504"/>
      <c r="AI252" s="1504"/>
      <c r="AJ252" s="1504"/>
      <c r="AK252" s="1504"/>
      <c r="AL252" s="1504"/>
      <c r="AM252" s="1504"/>
      <c r="AN252" s="1504"/>
      <c r="AO252" s="1504"/>
      <c r="AP252" s="1504"/>
      <c r="AQ252" s="1504"/>
      <c r="AR252" s="1504"/>
      <c r="AS252" s="1504"/>
    </row>
    <row r="253" spans="1:45">
      <c r="A253" s="1504"/>
      <c r="B253" s="1504"/>
      <c r="C253" s="1504"/>
      <c r="D253" s="1504"/>
      <c r="E253" s="1504"/>
      <c r="F253" s="1504"/>
      <c r="G253" s="1504"/>
      <c r="H253" s="1504"/>
      <c r="I253" s="1504"/>
      <c r="J253" s="1504"/>
      <c r="K253" s="1504"/>
      <c r="L253" s="1504"/>
      <c r="M253" s="1504"/>
      <c r="N253" s="1504"/>
      <c r="O253" s="1504"/>
      <c r="P253" s="1504"/>
      <c r="Q253" s="1504"/>
      <c r="R253" s="1504"/>
      <c r="S253" s="1504"/>
      <c r="T253" s="1504"/>
      <c r="U253" s="1504"/>
      <c r="V253" s="1504"/>
      <c r="W253" s="1504"/>
      <c r="X253" s="1504"/>
      <c r="Y253" s="1504"/>
      <c r="Z253" s="1504"/>
      <c r="AA253" s="1504"/>
      <c r="AB253" s="1504"/>
      <c r="AC253" s="1504"/>
      <c r="AD253" s="1504"/>
      <c r="AE253" s="1504"/>
      <c r="AF253" s="1504"/>
      <c r="AG253" s="1504"/>
      <c r="AH253" s="1504"/>
      <c r="AI253" s="1504"/>
      <c r="AJ253" s="1504"/>
      <c r="AK253" s="1504"/>
      <c r="AL253" s="1504"/>
      <c r="AM253" s="1504"/>
      <c r="AN253" s="1504"/>
      <c r="AO253" s="1504"/>
      <c r="AP253" s="1504"/>
      <c r="AQ253" s="1504"/>
      <c r="AR253" s="1504"/>
      <c r="AS253" s="1504"/>
    </row>
    <row r="254" spans="1:45">
      <c r="A254" s="1504"/>
      <c r="B254" s="1504"/>
      <c r="C254" s="1504"/>
      <c r="D254" s="1504"/>
      <c r="E254" s="1504"/>
      <c r="F254" s="1504"/>
      <c r="G254" s="1504"/>
      <c r="H254" s="1504"/>
      <c r="I254" s="1504"/>
      <c r="J254" s="1504"/>
      <c r="K254" s="1504"/>
      <c r="L254" s="1504"/>
      <c r="M254" s="1504"/>
      <c r="N254" s="1504"/>
      <c r="O254" s="1504"/>
      <c r="P254" s="1504"/>
      <c r="Q254" s="1504"/>
      <c r="R254" s="1504"/>
      <c r="S254" s="1504"/>
      <c r="T254" s="1504"/>
      <c r="U254" s="1504"/>
      <c r="V254" s="1504"/>
      <c r="W254" s="1504"/>
      <c r="X254" s="1504"/>
      <c r="Y254" s="1504"/>
      <c r="Z254" s="1504"/>
      <c r="AA254" s="1504"/>
      <c r="AB254" s="1504"/>
      <c r="AC254" s="1504"/>
      <c r="AD254" s="1504"/>
      <c r="AE254" s="1504"/>
      <c r="AF254" s="1504"/>
      <c r="AG254" s="1504"/>
      <c r="AH254" s="1504"/>
      <c r="AI254" s="1504"/>
      <c r="AJ254" s="1504"/>
      <c r="AK254" s="1504"/>
      <c r="AL254" s="1504"/>
      <c r="AM254" s="1504"/>
      <c r="AN254" s="1504"/>
      <c r="AO254" s="1504"/>
      <c r="AP254" s="1504"/>
      <c r="AQ254" s="1504"/>
      <c r="AR254" s="1504"/>
      <c r="AS254" s="1504"/>
    </row>
    <row r="255" spans="1:45">
      <c r="A255" s="1504"/>
      <c r="B255" s="1504"/>
      <c r="C255" s="1504"/>
      <c r="D255" s="1504"/>
      <c r="E255" s="1504"/>
      <c r="F255" s="1504"/>
      <c r="G255" s="1504"/>
      <c r="H255" s="1504"/>
      <c r="I255" s="1504"/>
      <c r="J255" s="1504"/>
      <c r="K255" s="1504"/>
      <c r="L255" s="1504"/>
      <c r="M255" s="1504"/>
      <c r="N255" s="1504"/>
      <c r="O255" s="1504"/>
      <c r="P255" s="1504"/>
      <c r="Q255" s="1504"/>
      <c r="R255" s="1504"/>
      <c r="S255" s="1504"/>
      <c r="T255" s="1504"/>
      <c r="U255" s="1504"/>
      <c r="V255" s="1504"/>
      <c r="W255" s="1504"/>
      <c r="X255" s="1504"/>
      <c r="Y255" s="1504"/>
      <c r="Z255" s="1504"/>
      <c r="AA255" s="1504"/>
      <c r="AB255" s="1504"/>
      <c r="AC255" s="1504"/>
      <c r="AD255" s="1504"/>
      <c r="AE255" s="1504"/>
      <c r="AF255" s="1504"/>
      <c r="AG255" s="1504"/>
      <c r="AH255" s="1504"/>
      <c r="AI255" s="1504"/>
      <c r="AJ255" s="1504"/>
      <c r="AK255" s="1504"/>
      <c r="AL255" s="1504"/>
      <c r="AM255" s="1504"/>
      <c r="AN255" s="1504"/>
      <c r="AO255" s="1504"/>
      <c r="AP255" s="1504"/>
      <c r="AQ255" s="1504"/>
      <c r="AR255" s="1504"/>
      <c r="AS255" s="1504"/>
    </row>
    <row r="256" spans="1:45">
      <c r="A256" s="1504"/>
      <c r="B256" s="1504"/>
      <c r="C256" s="1504"/>
      <c r="D256" s="1504"/>
      <c r="E256" s="1504"/>
      <c r="F256" s="1504"/>
      <c r="G256" s="1504"/>
      <c r="H256" s="1504"/>
      <c r="I256" s="1504"/>
      <c r="J256" s="1504"/>
      <c r="K256" s="1504"/>
      <c r="L256" s="1504"/>
      <c r="M256" s="1504"/>
      <c r="N256" s="1504"/>
      <c r="O256" s="1504"/>
      <c r="P256" s="1504"/>
      <c r="Q256" s="1504"/>
      <c r="R256" s="1504"/>
      <c r="S256" s="1504"/>
      <c r="T256" s="1504"/>
      <c r="U256" s="1504"/>
      <c r="V256" s="1504"/>
      <c r="W256" s="1504"/>
      <c r="X256" s="1504"/>
      <c r="Y256" s="1504"/>
      <c r="Z256" s="1504"/>
      <c r="AA256" s="1504"/>
      <c r="AB256" s="1504"/>
      <c r="AC256" s="1504"/>
      <c r="AD256" s="1504"/>
      <c r="AE256" s="1504"/>
      <c r="AF256" s="1504"/>
      <c r="AG256" s="1504"/>
      <c r="AH256" s="1504"/>
      <c r="AI256" s="1504"/>
      <c r="AJ256" s="1504"/>
      <c r="AK256" s="1504"/>
      <c r="AL256" s="1504"/>
      <c r="AM256" s="1504"/>
      <c r="AN256" s="1504"/>
      <c r="AO256" s="1504"/>
      <c r="AP256" s="1504"/>
      <c r="AQ256" s="1504"/>
      <c r="AR256" s="1504"/>
      <c r="AS256" s="1504"/>
    </row>
    <row r="257" spans="1:45">
      <c r="A257" s="1504"/>
      <c r="B257" s="1504"/>
      <c r="C257" s="1504"/>
      <c r="D257" s="1504"/>
      <c r="E257" s="1504"/>
      <c r="F257" s="1504"/>
      <c r="G257" s="1504"/>
      <c r="H257" s="1504"/>
      <c r="I257" s="1504"/>
      <c r="J257" s="1504"/>
      <c r="K257" s="1504"/>
      <c r="L257" s="1504"/>
      <c r="M257" s="1504"/>
      <c r="N257" s="1504"/>
      <c r="O257" s="1504"/>
      <c r="P257" s="1504"/>
      <c r="Q257" s="1504"/>
      <c r="R257" s="1504"/>
      <c r="S257" s="1504"/>
      <c r="T257" s="1504"/>
      <c r="U257" s="1504"/>
      <c r="V257" s="1504"/>
      <c r="W257" s="1504"/>
      <c r="X257" s="1504"/>
      <c r="Y257" s="1504"/>
      <c r="Z257" s="1504"/>
      <c r="AA257" s="1504"/>
      <c r="AB257" s="1504"/>
      <c r="AC257" s="1504"/>
      <c r="AD257" s="1504"/>
      <c r="AE257" s="1504"/>
      <c r="AF257" s="1504"/>
      <c r="AG257" s="1504"/>
      <c r="AH257" s="1504"/>
      <c r="AI257" s="1504"/>
      <c r="AJ257" s="1504"/>
      <c r="AK257" s="1504"/>
      <c r="AL257" s="1504"/>
      <c r="AM257" s="1504"/>
      <c r="AN257" s="1504"/>
      <c r="AO257" s="1504"/>
      <c r="AP257" s="1504"/>
      <c r="AQ257" s="1504"/>
      <c r="AR257" s="1504"/>
      <c r="AS257" s="1504"/>
    </row>
    <row r="258" spans="1:45">
      <c r="A258" s="1504"/>
      <c r="B258" s="1504"/>
      <c r="C258" s="1504"/>
      <c r="D258" s="1504"/>
      <c r="E258" s="1504"/>
      <c r="F258" s="1504"/>
      <c r="G258" s="1504"/>
      <c r="H258" s="1504"/>
      <c r="I258" s="1504"/>
      <c r="J258" s="1504"/>
      <c r="K258" s="1504"/>
      <c r="L258" s="1504"/>
      <c r="M258" s="1504"/>
      <c r="N258" s="1504"/>
      <c r="O258" s="1504"/>
      <c r="P258" s="1504"/>
      <c r="Q258" s="1504"/>
      <c r="R258" s="1504"/>
      <c r="S258" s="1504"/>
      <c r="T258" s="1504"/>
      <c r="U258" s="1504"/>
      <c r="V258" s="1504"/>
      <c r="W258" s="1504"/>
      <c r="X258" s="1504"/>
      <c r="Y258" s="1504"/>
      <c r="Z258" s="1504"/>
      <c r="AA258" s="1504"/>
      <c r="AB258" s="1504"/>
      <c r="AC258" s="1504"/>
      <c r="AD258" s="1504"/>
      <c r="AE258" s="1504"/>
      <c r="AF258" s="1504"/>
      <c r="AG258" s="1504"/>
      <c r="AH258" s="1504"/>
      <c r="AI258" s="1504"/>
      <c r="AJ258" s="1504"/>
      <c r="AK258" s="1504"/>
      <c r="AL258" s="1504"/>
      <c r="AM258" s="1504"/>
      <c r="AN258" s="1504"/>
      <c r="AO258" s="1504"/>
      <c r="AP258" s="1504"/>
      <c r="AQ258" s="1504"/>
      <c r="AR258" s="1504"/>
      <c r="AS258" s="1504"/>
    </row>
    <row r="259" spans="1:45">
      <c r="A259" s="1504"/>
      <c r="B259" s="1504"/>
      <c r="C259" s="1504"/>
      <c r="D259" s="1504"/>
      <c r="E259" s="1504"/>
      <c r="F259" s="1504"/>
      <c r="G259" s="1504"/>
      <c r="H259" s="1504"/>
      <c r="I259" s="1504"/>
      <c r="J259" s="1504"/>
      <c r="K259" s="1504"/>
      <c r="L259" s="1504"/>
      <c r="M259" s="1504"/>
      <c r="N259" s="1504"/>
      <c r="O259" s="1504"/>
      <c r="P259" s="1504"/>
      <c r="Q259" s="1504"/>
      <c r="R259" s="1504"/>
      <c r="S259" s="1504"/>
      <c r="T259" s="1504"/>
      <c r="U259" s="1504"/>
      <c r="V259" s="1504"/>
      <c r="W259" s="1504"/>
      <c r="X259" s="1504"/>
      <c r="Y259" s="1504"/>
      <c r="Z259" s="1504"/>
      <c r="AA259" s="1504"/>
      <c r="AB259" s="1504"/>
      <c r="AC259" s="1504"/>
      <c r="AD259" s="1504"/>
      <c r="AE259" s="1504"/>
      <c r="AF259" s="1504"/>
      <c r="AG259" s="1504"/>
      <c r="AH259" s="1504"/>
      <c r="AI259" s="1504"/>
      <c r="AJ259" s="1504"/>
      <c r="AK259" s="1504"/>
      <c r="AL259" s="1504"/>
      <c r="AM259" s="1504"/>
      <c r="AN259" s="1504"/>
      <c r="AO259" s="1504"/>
      <c r="AP259" s="1504"/>
      <c r="AQ259" s="1504"/>
      <c r="AR259" s="1504"/>
      <c r="AS259" s="1504"/>
    </row>
    <row r="260" spans="1:45">
      <c r="A260" s="1504"/>
      <c r="B260" s="1504"/>
      <c r="C260" s="1504"/>
      <c r="D260" s="1504"/>
      <c r="E260" s="1504"/>
      <c r="F260" s="1504"/>
      <c r="G260" s="1504"/>
      <c r="H260" s="1504"/>
      <c r="I260" s="1504"/>
      <c r="J260" s="1504"/>
      <c r="K260" s="1504"/>
      <c r="L260" s="1504"/>
      <c r="M260" s="1504"/>
      <c r="N260" s="1504"/>
      <c r="O260" s="1504"/>
      <c r="P260" s="1504"/>
      <c r="Q260" s="1504"/>
      <c r="R260" s="1504"/>
      <c r="S260" s="1504"/>
      <c r="T260" s="1504"/>
      <c r="U260" s="1504"/>
      <c r="V260" s="1504"/>
      <c r="W260" s="1504"/>
      <c r="X260" s="1504"/>
      <c r="Y260" s="1504"/>
      <c r="Z260" s="1504"/>
      <c r="AA260" s="1504"/>
      <c r="AB260" s="1504"/>
      <c r="AC260" s="1504"/>
      <c r="AD260" s="1504"/>
      <c r="AE260" s="1504"/>
      <c r="AF260" s="1504"/>
      <c r="AG260" s="1504"/>
      <c r="AH260" s="1504"/>
      <c r="AI260" s="1504"/>
      <c r="AJ260" s="1504"/>
      <c r="AK260" s="1504"/>
      <c r="AL260" s="1504"/>
      <c r="AM260" s="1504"/>
      <c r="AN260" s="1504"/>
      <c r="AO260" s="1504"/>
      <c r="AP260" s="1504"/>
      <c r="AQ260" s="1504"/>
      <c r="AR260" s="1504"/>
      <c r="AS260" s="1504"/>
    </row>
    <row r="261" spans="1:45">
      <c r="A261" s="1504"/>
      <c r="B261" s="1504"/>
      <c r="C261" s="1504"/>
      <c r="D261" s="1504"/>
      <c r="E261" s="1504"/>
      <c r="F261" s="1504"/>
      <c r="G261" s="1504"/>
      <c r="H261" s="1504"/>
      <c r="I261" s="1504"/>
      <c r="J261" s="1504"/>
      <c r="K261" s="1504"/>
      <c r="L261" s="1504"/>
      <c r="M261" s="1504"/>
      <c r="N261" s="1504"/>
      <c r="O261" s="1504"/>
      <c r="P261" s="1504"/>
      <c r="Q261" s="1504"/>
      <c r="R261" s="1504"/>
      <c r="S261" s="1504"/>
      <c r="T261" s="1504"/>
      <c r="U261" s="1504"/>
      <c r="V261" s="1504"/>
      <c r="W261" s="1504"/>
      <c r="X261" s="1504"/>
      <c r="Y261" s="1504"/>
      <c r="Z261" s="1504"/>
      <c r="AA261" s="1504"/>
      <c r="AB261" s="1504"/>
      <c r="AC261" s="1504"/>
      <c r="AD261" s="1504"/>
      <c r="AE261" s="1504"/>
      <c r="AF261" s="1504"/>
      <c r="AG261" s="1504"/>
      <c r="AH261" s="1504"/>
      <c r="AI261" s="1504"/>
      <c r="AJ261" s="1504"/>
      <c r="AK261" s="1504"/>
      <c r="AL261" s="1504"/>
      <c r="AM261" s="1504"/>
      <c r="AN261" s="1504"/>
      <c r="AO261" s="1504"/>
      <c r="AP261" s="1504"/>
      <c r="AQ261" s="1504"/>
      <c r="AR261" s="1504"/>
      <c r="AS261" s="1504"/>
    </row>
    <row r="262" spans="1:45">
      <c r="A262" s="1504"/>
      <c r="B262" s="1504"/>
      <c r="C262" s="1504"/>
      <c r="D262" s="1504"/>
      <c r="E262" s="1504"/>
      <c r="F262" s="1504"/>
      <c r="G262" s="1504"/>
      <c r="H262" s="1504"/>
      <c r="I262" s="1504"/>
      <c r="J262" s="1504"/>
      <c r="K262" s="1504"/>
      <c r="L262" s="1504"/>
      <c r="M262" s="1504"/>
      <c r="N262" s="1504"/>
      <c r="O262" s="1504"/>
      <c r="P262" s="1504"/>
      <c r="Q262" s="1504"/>
      <c r="R262" s="1504"/>
      <c r="S262" s="1504"/>
      <c r="T262" s="1504"/>
      <c r="U262" s="1504"/>
      <c r="V262" s="1504"/>
      <c r="W262" s="1504"/>
      <c r="X262" s="1504"/>
      <c r="Y262" s="1504"/>
      <c r="Z262" s="1504"/>
      <c r="AA262" s="1504"/>
      <c r="AB262" s="1504"/>
      <c r="AC262" s="1504"/>
      <c r="AD262" s="1504"/>
      <c r="AE262" s="1504"/>
      <c r="AF262" s="1504"/>
      <c r="AG262" s="1504"/>
      <c r="AH262" s="1504"/>
      <c r="AI262" s="1504"/>
      <c r="AJ262" s="1504"/>
      <c r="AK262" s="1504"/>
      <c r="AL262" s="1504"/>
      <c r="AM262" s="1504"/>
      <c r="AN262" s="1504"/>
      <c r="AO262" s="1504"/>
      <c r="AP262" s="1504"/>
      <c r="AQ262" s="1504"/>
      <c r="AR262" s="1504"/>
      <c r="AS262" s="1504"/>
    </row>
    <row r="263" spans="1:45">
      <c r="A263" s="1504"/>
      <c r="B263" s="1504"/>
      <c r="C263" s="1504"/>
      <c r="D263" s="1504"/>
      <c r="E263" s="1504"/>
      <c r="F263" s="1504"/>
      <c r="G263" s="1504"/>
      <c r="H263" s="1504"/>
      <c r="I263" s="1504"/>
      <c r="J263" s="1504"/>
      <c r="K263" s="1504"/>
      <c r="L263" s="1504"/>
      <c r="M263" s="1504"/>
      <c r="N263" s="1504"/>
      <c r="O263" s="1504"/>
      <c r="P263" s="1504"/>
      <c r="Q263" s="1504"/>
      <c r="R263" s="1504"/>
      <c r="S263" s="1504"/>
      <c r="T263" s="1504"/>
      <c r="U263" s="1504"/>
      <c r="V263" s="1504"/>
      <c r="W263" s="1504"/>
      <c r="X263" s="1504"/>
      <c r="Y263" s="1504"/>
      <c r="Z263" s="1504"/>
      <c r="AA263" s="1504"/>
      <c r="AB263" s="1504"/>
      <c r="AC263" s="1504"/>
      <c r="AD263" s="1504"/>
      <c r="AE263" s="1504"/>
      <c r="AF263" s="1504"/>
      <c r="AG263" s="1504"/>
      <c r="AH263" s="1504"/>
      <c r="AI263" s="1504"/>
      <c r="AJ263" s="1504"/>
      <c r="AK263" s="1504"/>
      <c r="AL263" s="1504"/>
      <c r="AM263" s="1504"/>
      <c r="AN263" s="1504"/>
      <c r="AO263" s="1504"/>
      <c r="AP263" s="1504"/>
      <c r="AQ263" s="1504"/>
      <c r="AR263" s="1504"/>
      <c r="AS263" s="1504"/>
    </row>
    <row r="264" spans="1:45">
      <c r="A264" s="1504"/>
      <c r="B264" s="1504"/>
      <c r="C264" s="1504"/>
      <c r="D264" s="1504"/>
      <c r="E264" s="1504"/>
      <c r="F264" s="1504"/>
      <c r="G264" s="1504"/>
      <c r="H264" s="1504"/>
      <c r="I264" s="1504"/>
      <c r="J264" s="1504"/>
      <c r="K264" s="1504"/>
      <c r="L264" s="1504"/>
      <c r="M264" s="1504"/>
      <c r="N264" s="1504"/>
      <c r="O264" s="1504"/>
      <c r="P264" s="1504"/>
      <c r="Q264" s="1504"/>
      <c r="R264" s="1504"/>
      <c r="S264" s="1504"/>
      <c r="T264" s="1504"/>
      <c r="U264" s="1504"/>
      <c r="V264" s="1504"/>
      <c r="W264" s="1504"/>
      <c r="X264" s="1504"/>
      <c r="Y264" s="1504"/>
      <c r="Z264" s="1504"/>
      <c r="AA264" s="1504"/>
      <c r="AB264" s="1504"/>
      <c r="AC264" s="1504"/>
      <c r="AD264" s="1504"/>
      <c r="AE264" s="1504"/>
      <c r="AF264" s="1504"/>
      <c r="AG264" s="1504"/>
      <c r="AH264" s="1504"/>
      <c r="AI264" s="1504"/>
      <c r="AJ264" s="1504"/>
      <c r="AK264" s="1504"/>
      <c r="AL264" s="1504"/>
      <c r="AM264" s="1504"/>
      <c r="AN264" s="1504"/>
      <c r="AO264" s="1504"/>
      <c r="AP264" s="1504"/>
      <c r="AQ264" s="1504"/>
      <c r="AR264" s="1504"/>
      <c r="AS264" s="1504"/>
    </row>
    <row r="265" spans="1:45">
      <c r="A265" s="1504"/>
      <c r="B265" s="1504"/>
      <c r="C265" s="1504"/>
      <c r="D265" s="1504"/>
      <c r="E265" s="1504"/>
      <c r="F265" s="1504"/>
      <c r="G265" s="1504"/>
      <c r="H265" s="1504"/>
      <c r="I265" s="1504"/>
      <c r="J265" s="1504"/>
      <c r="K265" s="1504"/>
      <c r="L265" s="1504"/>
      <c r="M265" s="1504"/>
      <c r="N265" s="1504"/>
      <c r="O265" s="1504"/>
      <c r="P265" s="1504"/>
      <c r="Q265" s="1504"/>
      <c r="R265" s="1504"/>
      <c r="S265" s="1504"/>
      <c r="T265" s="1504"/>
      <c r="U265" s="1504"/>
      <c r="V265" s="1504"/>
      <c r="W265" s="1504"/>
      <c r="X265" s="1504"/>
      <c r="Y265" s="1504"/>
      <c r="Z265" s="1504"/>
      <c r="AA265" s="1504"/>
      <c r="AB265" s="1504"/>
      <c r="AC265" s="1504"/>
      <c r="AD265" s="1504"/>
      <c r="AE265" s="1504"/>
      <c r="AF265" s="1504"/>
      <c r="AG265" s="1504"/>
      <c r="AH265" s="1504"/>
      <c r="AI265" s="1504"/>
      <c r="AJ265" s="1504"/>
      <c r="AK265" s="1504"/>
      <c r="AL265" s="1504"/>
      <c r="AM265" s="1504"/>
      <c r="AN265" s="1504"/>
      <c r="AO265" s="1504"/>
      <c r="AP265" s="1504"/>
      <c r="AQ265" s="1504"/>
      <c r="AR265" s="1504"/>
      <c r="AS265" s="1504"/>
    </row>
    <row r="266" spans="1:45">
      <c r="A266" s="1504"/>
      <c r="B266" s="1504"/>
      <c r="C266" s="1504"/>
      <c r="D266" s="1504"/>
      <c r="E266" s="1504"/>
      <c r="F266" s="1504"/>
      <c r="G266" s="1504"/>
      <c r="H266" s="1504"/>
      <c r="I266" s="1504"/>
      <c r="J266" s="1504"/>
      <c r="K266" s="1504"/>
      <c r="L266" s="1504"/>
      <c r="M266" s="1504"/>
      <c r="N266" s="1504"/>
      <c r="O266" s="1504"/>
      <c r="P266" s="1504"/>
      <c r="Q266" s="1504"/>
      <c r="R266" s="1504"/>
      <c r="S266" s="1504"/>
      <c r="T266" s="1504"/>
      <c r="U266" s="1504"/>
      <c r="V266" s="1504"/>
      <c r="W266" s="1504"/>
      <c r="X266" s="1504"/>
      <c r="Y266" s="1504"/>
      <c r="Z266" s="1504"/>
      <c r="AA266" s="1504"/>
      <c r="AB266" s="1504"/>
      <c r="AC266" s="1504"/>
      <c r="AD266" s="1504"/>
      <c r="AE266" s="1504"/>
      <c r="AF266" s="1504"/>
      <c r="AG266" s="1504"/>
      <c r="AH266" s="1504"/>
      <c r="AI266" s="1504"/>
      <c r="AJ266" s="1504"/>
      <c r="AK266" s="1504"/>
      <c r="AL266" s="1504"/>
      <c r="AM266" s="1504"/>
      <c r="AN266" s="1504"/>
      <c r="AO266" s="1504"/>
      <c r="AP266" s="1504"/>
      <c r="AQ266" s="1504"/>
      <c r="AR266" s="1504"/>
      <c r="AS266" s="1504"/>
    </row>
    <row r="267" spans="1:45">
      <c r="A267" s="1504"/>
      <c r="B267" s="1504"/>
      <c r="C267" s="1504"/>
      <c r="D267" s="1504"/>
      <c r="E267" s="1504"/>
      <c r="F267" s="1504"/>
      <c r="G267" s="1504"/>
      <c r="H267" s="1504"/>
      <c r="I267" s="1504"/>
      <c r="J267" s="1504"/>
      <c r="K267" s="1504"/>
      <c r="L267" s="1504"/>
      <c r="M267" s="1504"/>
      <c r="N267" s="1504"/>
      <c r="O267" s="1504"/>
      <c r="P267" s="1504"/>
      <c r="Q267" s="1504"/>
      <c r="R267" s="1504"/>
      <c r="S267" s="1504"/>
      <c r="T267" s="1504"/>
      <c r="U267" s="1504"/>
      <c r="V267" s="1504"/>
      <c r="W267" s="1504"/>
      <c r="X267" s="1504"/>
      <c r="Y267" s="1504"/>
      <c r="Z267" s="1504"/>
      <c r="AA267" s="1504"/>
      <c r="AB267" s="1504"/>
      <c r="AC267" s="1504"/>
      <c r="AD267" s="1504"/>
      <c r="AE267" s="1504"/>
      <c r="AF267" s="1504"/>
      <c r="AG267" s="1504"/>
      <c r="AH267" s="1504"/>
      <c r="AI267" s="1504"/>
      <c r="AJ267" s="1504"/>
      <c r="AK267" s="1504"/>
      <c r="AL267" s="1504"/>
      <c r="AM267" s="1504"/>
      <c r="AN267" s="1504"/>
      <c r="AO267" s="1504"/>
      <c r="AP267" s="1504"/>
      <c r="AQ267" s="1504"/>
      <c r="AR267" s="1504"/>
      <c r="AS267" s="1504"/>
    </row>
    <row r="268" spans="1:45">
      <c r="A268" s="1504"/>
      <c r="B268" s="1504"/>
      <c r="C268" s="1504"/>
      <c r="D268" s="1504"/>
      <c r="E268" s="1504"/>
      <c r="F268" s="1504"/>
      <c r="G268" s="1504"/>
      <c r="H268" s="1504"/>
      <c r="I268" s="1504"/>
      <c r="J268" s="1504"/>
      <c r="K268" s="1504"/>
      <c r="L268" s="1504"/>
      <c r="M268" s="1504"/>
      <c r="N268" s="1504"/>
      <c r="O268" s="1504"/>
      <c r="P268" s="1504"/>
      <c r="Q268" s="1504"/>
      <c r="R268" s="1504"/>
      <c r="S268" s="1504"/>
      <c r="T268" s="1504"/>
      <c r="U268" s="1504"/>
      <c r="V268" s="1504"/>
      <c r="W268" s="1504"/>
      <c r="X268" s="1504"/>
      <c r="Y268" s="1504"/>
      <c r="Z268" s="1504"/>
      <c r="AA268" s="1504"/>
      <c r="AB268" s="1504"/>
      <c r="AC268" s="1504"/>
      <c r="AD268" s="1504"/>
      <c r="AE268" s="1504"/>
      <c r="AF268" s="1504"/>
      <c r="AG268" s="1504"/>
      <c r="AH268" s="1504"/>
      <c r="AI268" s="1504"/>
      <c r="AJ268" s="1504"/>
      <c r="AK268" s="1504"/>
      <c r="AL268" s="1504"/>
      <c r="AM268" s="1504"/>
      <c r="AN268" s="1504"/>
      <c r="AO268" s="1504"/>
      <c r="AP268" s="1504"/>
      <c r="AQ268" s="1504"/>
      <c r="AR268" s="1504"/>
      <c r="AS268" s="1504"/>
    </row>
    <row r="269" spans="1:45">
      <c r="A269" s="1504"/>
      <c r="B269" s="1504"/>
      <c r="C269" s="1504"/>
      <c r="D269" s="1504"/>
      <c r="E269" s="1504"/>
      <c r="F269" s="1504"/>
      <c r="G269" s="1504"/>
      <c r="H269" s="1504"/>
      <c r="I269" s="1504"/>
      <c r="J269" s="1504"/>
      <c r="K269" s="1504"/>
      <c r="L269" s="1504"/>
      <c r="M269" s="1504"/>
      <c r="N269" s="1504"/>
      <c r="O269" s="1504"/>
      <c r="P269" s="1504"/>
      <c r="Q269" s="1504"/>
      <c r="R269" s="1504"/>
      <c r="S269" s="1504"/>
      <c r="T269" s="1504"/>
      <c r="U269" s="1504"/>
      <c r="V269" s="1504"/>
      <c r="W269" s="1504"/>
      <c r="X269" s="1504"/>
      <c r="Y269" s="1504"/>
      <c r="Z269" s="1504"/>
      <c r="AA269" s="1504"/>
      <c r="AB269" s="1504"/>
      <c r="AC269" s="1504"/>
      <c r="AD269" s="1504"/>
      <c r="AE269" s="1504"/>
      <c r="AF269" s="1504"/>
      <c r="AG269" s="1504"/>
      <c r="AH269" s="1504"/>
      <c r="AI269" s="1504"/>
      <c r="AJ269" s="1504"/>
      <c r="AK269" s="1504"/>
      <c r="AL269" s="1504"/>
      <c r="AM269" s="1504"/>
      <c r="AN269" s="1504"/>
      <c r="AO269" s="1504"/>
      <c r="AP269" s="1504"/>
      <c r="AQ269" s="1504"/>
      <c r="AR269" s="1504"/>
      <c r="AS269" s="1504"/>
    </row>
    <row r="270" spans="1:45">
      <c r="A270" s="1504"/>
      <c r="B270" s="1504"/>
      <c r="C270" s="1504"/>
      <c r="D270" s="1504"/>
      <c r="E270" s="1504"/>
      <c r="F270" s="1504"/>
      <c r="G270" s="1504"/>
      <c r="H270" s="1504"/>
      <c r="I270" s="1504"/>
      <c r="J270" s="1504"/>
      <c r="K270" s="1504"/>
      <c r="L270" s="1504"/>
      <c r="M270" s="1504"/>
      <c r="N270" s="1504"/>
      <c r="O270" s="1504"/>
      <c r="P270" s="1504"/>
      <c r="Q270" s="1504"/>
      <c r="R270" s="1504"/>
      <c r="S270" s="1504"/>
      <c r="T270" s="1504"/>
      <c r="U270" s="1504"/>
      <c r="V270" s="1504"/>
      <c r="W270" s="1504"/>
      <c r="X270" s="1504"/>
      <c r="Y270" s="1504"/>
      <c r="Z270" s="1504"/>
      <c r="AA270" s="1504"/>
      <c r="AB270" s="1504"/>
      <c r="AC270" s="1504"/>
      <c r="AD270" s="1504"/>
      <c r="AE270" s="1504"/>
      <c r="AF270" s="1504"/>
      <c r="AG270" s="1504"/>
      <c r="AH270" s="1504"/>
      <c r="AI270" s="1504"/>
      <c r="AJ270" s="1504"/>
      <c r="AK270" s="1504"/>
      <c r="AL270" s="1504"/>
      <c r="AM270" s="1504"/>
      <c r="AN270" s="1504"/>
      <c r="AO270" s="1504"/>
      <c r="AP270" s="1504"/>
      <c r="AQ270" s="1504"/>
      <c r="AR270" s="1504"/>
      <c r="AS270" s="1504"/>
    </row>
    <row r="271" spans="1:45">
      <c r="A271" s="1504"/>
      <c r="B271" s="1504"/>
      <c r="C271" s="1504"/>
      <c r="D271" s="1504"/>
      <c r="E271" s="1504"/>
      <c r="F271" s="1504"/>
      <c r="G271" s="1504"/>
      <c r="H271" s="1504"/>
      <c r="I271" s="1504"/>
      <c r="J271" s="1504"/>
      <c r="K271" s="1504"/>
      <c r="L271" s="1504"/>
      <c r="M271" s="1504"/>
      <c r="N271" s="1504"/>
      <c r="O271" s="1504"/>
      <c r="P271" s="1504"/>
      <c r="Q271" s="1504"/>
      <c r="R271" s="1504"/>
      <c r="S271" s="1504"/>
      <c r="T271" s="1504"/>
      <c r="U271" s="1504"/>
      <c r="V271" s="1504"/>
      <c r="W271" s="1504"/>
      <c r="X271" s="1504"/>
      <c r="Y271" s="1504"/>
      <c r="Z271" s="1504"/>
      <c r="AA271" s="1504"/>
      <c r="AB271" s="1504"/>
      <c r="AC271" s="1504"/>
      <c r="AD271" s="1504"/>
      <c r="AE271" s="1504"/>
      <c r="AF271" s="1504"/>
      <c r="AG271" s="1504"/>
      <c r="AH271" s="1504"/>
      <c r="AI271" s="1504"/>
      <c r="AJ271" s="1504"/>
      <c r="AK271" s="1504"/>
      <c r="AL271" s="1504"/>
      <c r="AM271" s="1504"/>
      <c r="AN271" s="1504"/>
      <c r="AO271" s="1504"/>
      <c r="AP271" s="1504"/>
      <c r="AQ271" s="1504"/>
      <c r="AR271" s="1504"/>
      <c r="AS271" s="1504"/>
    </row>
    <row r="272" spans="1:45">
      <c r="A272" s="1504"/>
      <c r="B272" s="1504"/>
      <c r="C272" s="1504"/>
      <c r="D272" s="1504"/>
      <c r="E272" s="1504"/>
      <c r="F272" s="1504"/>
      <c r="G272" s="1504"/>
      <c r="H272" s="1504"/>
      <c r="I272" s="1504"/>
      <c r="J272" s="1504"/>
      <c r="K272" s="1504"/>
      <c r="L272" s="1504"/>
      <c r="M272" s="1504"/>
      <c r="N272" s="1504"/>
      <c r="O272" s="1504"/>
      <c r="P272" s="1504"/>
      <c r="Q272" s="1504"/>
      <c r="R272" s="1504"/>
      <c r="S272" s="1504"/>
      <c r="T272" s="1504"/>
      <c r="U272" s="1504"/>
      <c r="V272" s="1504"/>
      <c r="W272" s="1504"/>
      <c r="X272" s="1504"/>
      <c r="Y272" s="1504"/>
      <c r="Z272" s="1504"/>
      <c r="AA272" s="1504"/>
      <c r="AB272" s="1504"/>
      <c r="AC272" s="1504"/>
      <c r="AD272" s="1504"/>
      <c r="AE272" s="1504"/>
      <c r="AF272" s="1504"/>
      <c r="AG272" s="1504"/>
      <c r="AH272" s="1504"/>
      <c r="AI272" s="1504"/>
      <c r="AJ272" s="1504"/>
      <c r="AK272" s="1504"/>
      <c r="AL272" s="1504"/>
      <c r="AM272" s="1504"/>
      <c r="AN272" s="1504"/>
      <c r="AO272" s="1504"/>
      <c r="AP272" s="1504"/>
      <c r="AQ272" s="1504"/>
      <c r="AR272" s="1504"/>
      <c r="AS272" s="1504"/>
    </row>
    <row r="273" spans="1:45">
      <c r="A273" s="1504"/>
      <c r="B273" s="1504"/>
      <c r="C273" s="1504"/>
      <c r="D273" s="1504"/>
      <c r="E273" s="1504"/>
      <c r="F273" s="1504"/>
      <c r="G273" s="1504"/>
      <c r="H273" s="1504"/>
      <c r="I273" s="1504"/>
      <c r="J273" s="1504"/>
      <c r="K273" s="1504"/>
      <c r="L273" s="1504"/>
      <c r="M273" s="1504"/>
      <c r="N273" s="1504"/>
      <c r="O273" s="1504"/>
      <c r="P273" s="1504"/>
      <c r="Q273" s="1504"/>
      <c r="R273" s="1504"/>
      <c r="S273" s="1504"/>
      <c r="T273" s="1504"/>
      <c r="U273" s="1504"/>
      <c r="V273" s="1504"/>
      <c r="W273" s="1504"/>
      <c r="X273" s="1504"/>
      <c r="Y273" s="1504"/>
      <c r="Z273" s="1504"/>
      <c r="AA273" s="1504"/>
      <c r="AB273" s="1504"/>
      <c r="AC273" s="1504"/>
      <c r="AD273" s="1504"/>
      <c r="AE273" s="1504"/>
      <c r="AF273" s="1504"/>
      <c r="AG273" s="1504"/>
      <c r="AH273" s="1504"/>
      <c r="AI273" s="1504"/>
      <c r="AJ273" s="1504"/>
      <c r="AK273" s="1504"/>
      <c r="AL273" s="1504"/>
      <c r="AM273" s="1504"/>
      <c r="AN273" s="1504"/>
      <c r="AO273" s="1504"/>
      <c r="AP273" s="1504"/>
      <c r="AQ273" s="1504"/>
      <c r="AR273" s="1504"/>
      <c r="AS273" s="1504"/>
    </row>
    <row r="274" spans="1:45">
      <c r="A274" s="1504"/>
      <c r="B274" s="1504"/>
      <c r="C274" s="1504"/>
      <c r="D274" s="1504"/>
      <c r="E274" s="1504"/>
      <c r="F274" s="1504"/>
      <c r="G274" s="1504"/>
      <c r="H274" s="1504"/>
      <c r="I274" s="1504"/>
      <c r="J274" s="1504"/>
      <c r="K274" s="1504"/>
      <c r="L274" s="1504"/>
      <c r="M274" s="1504"/>
      <c r="N274" s="1504"/>
      <c r="O274" s="1504"/>
      <c r="P274" s="1504"/>
      <c r="Q274" s="1504"/>
      <c r="R274" s="1504"/>
      <c r="S274" s="1504"/>
      <c r="T274" s="1504"/>
      <c r="U274" s="1504"/>
      <c r="V274" s="1504"/>
      <c r="W274" s="1504"/>
      <c r="X274" s="1504"/>
      <c r="Y274" s="1504"/>
      <c r="Z274" s="1504"/>
      <c r="AA274" s="1504"/>
      <c r="AB274" s="1504"/>
      <c r="AC274" s="1504"/>
      <c r="AD274" s="1504"/>
      <c r="AE274" s="1504"/>
      <c r="AF274" s="1504"/>
      <c r="AG274" s="1504"/>
      <c r="AH274" s="1504"/>
      <c r="AI274" s="1504"/>
      <c r="AJ274" s="1504"/>
      <c r="AK274" s="1504"/>
      <c r="AL274" s="1504"/>
      <c r="AM274" s="1504"/>
      <c r="AN274" s="1504"/>
      <c r="AO274" s="1504"/>
      <c r="AP274" s="1504"/>
      <c r="AQ274" s="1504"/>
      <c r="AR274" s="1504"/>
      <c r="AS274" s="1504"/>
    </row>
    <row r="275" spans="1:45">
      <c r="A275" s="1504"/>
      <c r="B275" s="1504"/>
      <c r="C275" s="1504"/>
      <c r="D275" s="1504"/>
      <c r="E275" s="1504"/>
      <c r="F275" s="1504"/>
      <c r="G275" s="1504"/>
      <c r="H275" s="1504"/>
      <c r="I275" s="1504"/>
      <c r="J275" s="1504"/>
      <c r="K275" s="1504"/>
      <c r="L275" s="1504"/>
      <c r="M275" s="1504"/>
      <c r="N275" s="1504"/>
      <c r="O275" s="1504"/>
      <c r="P275" s="1504"/>
      <c r="Q275" s="1504"/>
      <c r="R275" s="1504"/>
      <c r="S275" s="1504"/>
      <c r="T275" s="1504"/>
      <c r="U275" s="1504"/>
      <c r="V275" s="1504"/>
      <c r="W275" s="1504"/>
      <c r="X275" s="1504"/>
      <c r="Y275" s="1504"/>
      <c r="Z275" s="1504"/>
      <c r="AA275" s="1504"/>
      <c r="AB275" s="1504"/>
      <c r="AC275" s="1504"/>
      <c r="AD275" s="1504"/>
      <c r="AE275" s="1504"/>
      <c r="AF275" s="1504"/>
      <c r="AG275" s="1504"/>
      <c r="AH275" s="1504"/>
      <c r="AI275" s="1504"/>
      <c r="AJ275" s="1504"/>
      <c r="AK275" s="1504"/>
      <c r="AL275" s="1504"/>
      <c r="AM275" s="1504"/>
      <c r="AN275" s="1504"/>
      <c r="AO275" s="1504"/>
      <c r="AP275" s="1504"/>
      <c r="AQ275" s="1504"/>
      <c r="AR275" s="1504"/>
      <c r="AS275" s="1504"/>
    </row>
    <row r="276" spans="1:45">
      <c r="A276" s="1504"/>
      <c r="B276" s="1504"/>
      <c r="C276" s="1504"/>
      <c r="D276" s="1504"/>
      <c r="E276" s="1504"/>
      <c r="F276" s="1504"/>
      <c r="G276" s="1504"/>
      <c r="H276" s="1504"/>
      <c r="I276" s="1504"/>
      <c r="J276" s="1504"/>
      <c r="K276" s="1504"/>
      <c r="L276" s="1504"/>
      <c r="M276" s="1504"/>
      <c r="N276" s="1504"/>
      <c r="O276" s="1504"/>
      <c r="P276" s="1504"/>
      <c r="Q276" s="1504"/>
      <c r="R276" s="1504"/>
      <c r="S276" s="1504"/>
      <c r="T276" s="1504"/>
      <c r="U276" s="1504"/>
      <c r="V276" s="1504"/>
      <c r="W276" s="1504"/>
      <c r="X276" s="1504"/>
      <c r="Y276" s="1504"/>
      <c r="Z276" s="1504"/>
      <c r="AA276" s="1504"/>
      <c r="AB276" s="1504"/>
      <c r="AC276" s="1504"/>
      <c r="AD276" s="1504"/>
      <c r="AE276" s="1504"/>
      <c r="AF276" s="1504"/>
      <c r="AG276" s="1504"/>
      <c r="AH276" s="1504"/>
      <c r="AI276" s="1504"/>
      <c r="AJ276" s="1504"/>
      <c r="AK276" s="1504"/>
      <c r="AL276" s="1504"/>
      <c r="AM276" s="1504"/>
      <c r="AN276" s="1504"/>
      <c r="AO276" s="1504"/>
      <c r="AP276" s="1504"/>
      <c r="AQ276" s="1504"/>
      <c r="AR276" s="1504"/>
      <c r="AS276" s="1504"/>
    </row>
    <row r="277" spans="1:45">
      <c r="A277" s="1504"/>
      <c r="B277" s="1504"/>
      <c r="C277" s="1504"/>
      <c r="D277" s="1504"/>
      <c r="E277" s="1504"/>
      <c r="F277" s="1504"/>
      <c r="G277" s="1504"/>
      <c r="H277" s="1504"/>
      <c r="I277" s="1504"/>
      <c r="J277" s="1504"/>
      <c r="K277" s="1504"/>
      <c r="L277" s="1504"/>
      <c r="M277" s="1504"/>
      <c r="N277" s="1504"/>
      <c r="O277" s="1504"/>
      <c r="P277" s="1504"/>
      <c r="Q277" s="1504"/>
      <c r="R277" s="1504"/>
      <c r="S277" s="1504"/>
      <c r="T277" s="1504"/>
      <c r="U277" s="1504"/>
      <c r="V277" s="1504"/>
      <c r="W277" s="1504"/>
      <c r="X277" s="1504"/>
      <c r="Y277" s="1504"/>
      <c r="Z277" s="1504"/>
      <c r="AA277" s="1504"/>
      <c r="AB277" s="1504"/>
      <c r="AC277" s="1504"/>
      <c r="AD277" s="1504"/>
      <c r="AE277" s="1504"/>
      <c r="AF277" s="1504"/>
      <c r="AG277" s="1504"/>
      <c r="AH277" s="1504"/>
      <c r="AI277" s="1504"/>
      <c r="AJ277" s="1504"/>
      <c r="AK277" s="1504"/>
      <c r="AL277" s="1504"/>
      <c r="AM277" s="1504"/>
      <c r="AN277" s="1504"/>
      <c r="AO277" s="1504"/>
      <c r="AP277" s="1504"/>
      <c r="AQ277" s="1504"/>
      <c r="AR277" s="1504"/>
      <c r="AS277" s="1504"/>
    </row>
    <row r="278" spans="1:45">
      <c r="A278" s="1504"/>
      <c r="B278" s="1504"/>
      <c r="C278" s="1504"/>
      <c r="D278" s="1504"/>
      <c r="E278" s="1504"/>
      <c r="F278" s="1504"/>
      <c r="G278" s="1504"/>
      <c r="H278" s="1504"/>
      <c r="I278" s="1504"/>
      <c r="J278" s="1504"/>
      <c r="K278" s="1504"/>
      <c r="L278" s="1504"/>
      <c r="M278" s="1504"/>
      <c r="N278" s="1504"/>
      <c r="O278" s="1504"/>
      <c r="P278" s="1504"/>
      <c r="Q278" s="1504"/>
      <c r="R278" s="1504"/>
      <c r="S278" s="1504"/>
      <c r="T278" s="1504"/>
      <c r="U278" s="1504"/>
      <c r="V278" s="1504"/>
      <c r="W278" s="1504"/>
      <c r="X278" s="1504"/>
      <c r="Y278" s="1504"/>
      <c r="Z278" s="1504"/>
      <c r="AA278" s="1504"/>
      <c r="AB278" s="1504"/>
      <c r="AC278" s="1504"/>
      <c r="AD278" s="1504"/>
      <c r="AE278" s="1504"/>
      <c r="AF278" s="1504"/>
      <c r="AG278" s="1504"/>
      <c r="AH278" s="1504"/>
      <c r="AI278" s="1504"/>
      <c r="AJ278" s="1504"/>
      <c r="AK278" s="1504"/>
      <c r="AL278" s="1504"/>
      <c r="AM278" s="1504"/>
      <c r="AN278" s="1504"/>
      <c r="AO278" s="1504"/>
      <c r="AP278" s="1504"/>
      <c r="AQ278" s="1504"/>
      <c r="AR278" s="1504"/>
      <c r="AS278" s="1504"/>
    </row>
    <row r="279" spans="1:45">
      <c r="A279" s="1504"/>
      <c r="B279" s="1504"/>
      <c r="C279" s="1504"/>
      <c r="D279" s="1504"/>
      <c r="E279" s="1504"/>
      <c r="F279" s="1504"/>
      <c r="G279" s="1504"/>
      <c r="H279" s="1504"/>
      <c r="I279" s="1504"/>
      <c r="J279" s="1504"/>
      <c r="K279" s="1504"/>
      <c r="L279" s="1504"/>
      <c r="M279" s="1504"/>
      <c r="N279" s="1504"/>
      <c r="O279" s="1504"/>
      <c r="P279" s="1504"/>
      <c r="Q279" s="1504"/>
      <c r="R279" s="1504"/>
      <c r="S279" s="1504"/>
      <c r="T279" s="1504"/>
      <c r="U279" s="1504"/>
      <c r="V279" s="1504"/>
      <c r="W279" s="1504"/>
      <c r="X279" s="1504"/>
      <c r="Y279" s="1504"/>
      <c r="Z279" s="1504"/>
      <c r="AA279" s="1504"/>
      <c r="AB279" s="1504"/>
      <c r="AC279" s="1504"/>
      <c r="AD279" s="1504"/>
      <c r="AE279" s="1504"/>
      <c r="AF279" s="1504"/>
      <c r="AG279" s="1504"/>
      <c r="AH279" s="1504"/>
      <c r="AI279" s="1504"/>
      <c r="AJ279" s="1504"/>
      <c r="AK279" s="1504"/>
      <c r="AL279" s="1504"/>
      <c r="AM279" s="1504"/>
      <c r="AN279" s="1504"/>
      <c r="AO279" s="1504"/>
      <c r="AP279" s="1504"/>
      <c r="AQ279" s="1504"/>
      <c r="AR279" s="1504"/>
      <c r="AS279" s="1504"/>
    </row>
    <row r="280" spans="1:45">
      <c r="A280" s="1504"/>
      <c r="B280" s="1504"/>
      <c r="C280" s="1504"/>
      <c r="D280" s="1504"/>
      <c r="E280" s="1504"/>
      <c r="F280" s="1504"/>
      <c r="G280" s="1504"/>
      <c r="H280" s="1504"/>
      <c r="I280" s="1504"/>
      <c r="J280" s="1504"/>
      <c r="K280" s="1504"/>
      <c r="L280" s="1504"/>
      <c r="M280" s="1504"/>
      <c r="N280" s="1504"/>
      <c r="O280" s="1504"/>
      <c r="P280" s="1504"/>
      <c r="Q280" s="1504"/>
      <c r="R280" s="1504"/>
      <c r="S280" s="1504"/>
      <c r="T280" s="1504"/>
      <c r="U280" s="1504"/>
      <c r="V280" s="1504"/>
      <c r="W280" s="1504"/>
      <c r="X280" s="1504"/>
      <c r="Y280" s="1504"/>
      <c r="Z280" s="1504"/>
      <c r="AA280" s="1504"/>
      <c r="AB280" s="1504"/>
      <c r="AC280" s="1504"/>
      <c r="AD280" s="1504"/>
      <c r="AE280" s="1504"/>
      <c r="AF280" s="1504"/>
      <c r="AG280" s="1504"/>
      <c r="AH280" s="1504"/>
      <c r="AI280" s="1504"/>
      <c r="AJ280" s="1504"/>
      <c r="AK280" s="1504"/>
      <c r="AL280" s="1504"/>
      <c r="AM280" s="1504"/>
      <c r="AN280" s="1504"/>
      <c r="AO280" s="1504"/>
      <c r="AP280" s="1504"/>
      <c r="AQ280" s="1504"/>
      <c r="AR280" s="1504"/>
      <c r="AS280" s="1504"/>
    </row>
    <row r="281" spans="1:45">
      <c r="A281" s="1504"/>
      <c r="B281" s="1504"/>
      <c r="C281" s="1504"/>
      <c r="D281" s="1504"/>
      <c r="E281" s="1504"/>
      <c r="F281" s="1504"/>
      <c r="G281" s="1504"/>
      <c r="H281" s="1504"/>
      <c r="I281" s="1504"/>
      <c r="J281" s="1504"/>
      <c r="K281" s="1504"/>
      <c r="L281" s="1504"/>
      <c r="M281" s="1504"/>
      <c r="N281" s="1504"/>
      <c r="O281" s="1504"/>
      <c r="P281" s="1504"/>
      <c r="Q281" s="1504"/>
      <c r="R281" s="1504"/>
      <c r="S281" s="1504"/>
      <c r="T281" s="1504"/>
      <c r="U281" s="1504"/>
      <c r="V281" s="1504"/>
      <c r="W281" s="1504"/>
      <c r="X281" s="1504"/>
      <c r="Y281" s="1504"/>
      <c r="Z281" s="1504"/>
      <c r="AA281" s="1504"/>
      <c r="AB281" s="1504"/>
      <c r="AC281" s="1504"/>
      <c r="AD281" s="1504"/>
      <c r="AE281" s="1504"/>
      <c r="AF281" s="1504"/>
      <c r="AG281" s="1504"/>
      <c r="AH281" s="1504"/>
      <c r="AI281" s="1504"/>
      <c r="AJ281" s="1504"/>
      <c r="AK281" s="1504"/>
      <c r="AL281" s="1504"/>
      <c r="AM281" s="1504"/>
      <c r="AN281" s="1504"/>
      <c r="AO281" s="1504"/>
      <c r="AP281" s="1504"/>
      <c r="AQ281" s="1504"/>
      <c r="AR281" s="1504"/>
      <c r="AS281" s="1504"/>
    </row>
    <row r="282" spans="1:45">
      <c r="A282" s="1504"/>
      <c r="B282" s="1504"/>
      <c r="C282" s="1504"/>
      <c r="D282" s="1504"/>
      <c r="E282" s="1504"/>
      <c r="F282" s="1504"/>
      <c r="G282" s="1504"/>
      <c r="H282" s="1504"/>
      <c r="I282" s="1504"/>
      <c r="J282" s="1504"/>
      <c r="K282" s="1504"/>
      <c r="L282" s="1504"/>
      <c r="M282" s="1504"/>
      <c r="N282" s="1504"/>
      <c r="O282" s="1504"/>
      <c r="P282" s="1504"/>
      <c r="Q282" s="1504"/>
      <c r="R282" s="1504"/>
      <c r="S282" s="1504"/>
      <c r="T282" s="1504"/>
      <c r="U282" s="1504"/>
      <c r="V282" s="1504"/>
      <c r="W282" s="1504"/>
      <c r="X282" s="1504"/>
      <c r="Y282" s="1504"/>
      <c r="Z282" s="1504"/>
      <c r="AA282" s="1504"/>
      <c r="AB282" s="1504"/>
      <c r="AC282" s="1504"/>
      <c r="AD282" s="1504"/>
      <c r="AE282" s="1504"/>
      <c r="AF282" s="1504"/>
      <c r="AG282" s="1504"/>
      <c r="AH282" s="1504"/>
      <c r="AI282" s="1504"/>
      <c r="AJ282" s="1504"/>
      <c r="AK282" s="1504"/>
      <c r="AL282" s="1504"/>
      <c r="AM282" s="1504"/>
      <c r="AN282" s="1504"/>
      <c r="AO282" s="1504"/>
      <c r="AP282" s="1504"/>
      <c r="AQ282" s="1504"/>
      <c r="AR282" s="1504"/>
      <c r="AS282" s="1504"/>
    </row>
    <row r="283" spans="1:45">
      <c r="A283" s="1504"/>
      <c r="B283" s="1504"/>
      <c r="C283" s="1504"/>
      <c r="D283" s="1504"/>
      <c r="E283" s="1504"/>
      <c r="F283" s="1504"/>
      <c r="G283" s="1504"/>
      <c r="H283" s="1504"/>
      <c r="I283" s="1504"/>
      <c r="J283" s="1504"/>
      <c r="K283" s="1504"/>
      <c r="L283" s="1504"/>
      <c r="M283" s="1504"/>
      <c r="N283" s="1504"/>
      <c r="O283" s="1504"/>
      <c r="P283" s="1504"/>
      <c r="Q283" s="1504"/>
      <c r="R283" s="1504"/>
      <c r="S283" s="1504"/>
      <c r="T283" s="1504"/>
      <c r="U283" s="1504"/>
      <c r="V283" s="1504"/>
      <c r="W283" s="1504"/>
      <c r="X283" s="1504"/>
      <c r="Y283" s="1504"/>
      <c r="Z283" s="1504"/>
      <c r="AA283" s="1504"/>
      <c r="AB283" s="1504"/>
      <c r="AC283" s="1504"/>
      <c r="AD283" s="1504"/>
      <c r="AE283" s="1504"/>
      <c r="AF283" s="1504"/>
      <c r="AG283" s="1504"/>
      <c r="AH283" s="1504"/>
      <c r="AI283" s="1504"/>
      <c r="AJ283" s="1504"/>
      <c r="AK283" s="1504"/>
      <c r="AL283" s="1504"/>
      <c r="AM283" s="1504"/>
      <c r="AN283" s="1504"/>
      <c r="AO283" s="1504"/>
      <c r="AP283" s="1504"/>
      <c r="AQ283" s="1504"/>
      <c r="AR283" s="1504"/>
      <c r="AS283" s="1504"/>
    </row>
    <row r="284" spans="1:45">
      <c r="A284" s="1504"/>
      <c r="B284" s="1504"/>
      <c r="C284" s="1504"/>
      <c r="D284" s="1504"/>
      <c r="E284" s="1504"/>
      <c r="F284" s="1504"/>
      <c r="G284" s="1504"/>
      <c r="H284" s="1504"/>
      <c r="I284" s="1504"/>
      <c r="J284" s="1504"/>
      <c r="K284" s="1504"/>
      <c r="L284" s="1504"/>
      <c r="M284" s="1504"/>
      <c r="N284" s="1504"/>
      <c r="O284" s="1504"/>
      <c r="P284" s="1504"/>
      <c r="Q284" s="1504"/>
      <c r="R284" s="1504"/>
      <c r="S284" s="1504"/>
      <c r="T284" s="1504"/>
      <c r="U284" s="1504"/>
      <c r="V284" s="1504"/>
      <c r="W284" s="1504"/>
      <c r="X284" s="1504"/>
      <c r="Y284" s="1504"/>
      <c r="Z284" s="1504"/>
      <c r="AA284" s="1504"/>
      <c r="AB284" s="1504"/>
      <c r="AC284" s="1504"/>
      <c r="AD284" s="1504"/>
      <c r="AE284" s="1504"/>
      <c r="AF284" s="1504"/>
      <c r="AG284" s="1504"/>
      <c r="AH284" s="1504"/>
      <c r="AI284" s="1504"/>
      <c r="AJ284" s="1504"/>
      <c r="AK284" s="1504"/>
      <c r="AL284" s="1504"/>
      <c r="AM284" s="1504"/>
      <c r="AN284" s="1504"/>
      <c r="AO284" s="1504"/>
      <c r="AP284" s="1504"/>
      <c r="AQ284" s="1504"/>
      <c r="AR284" s="1504"/>
      <c r="AS284" s="1504"/>
    </row>
    <row r="285" spans="1:45">
      <c r="A285" s="1504"/>
      <c r="B285" s="1504"/>
      <c r="C285" s="1504"/>
      <c r="D285" s="1504"/>
      <c r="E285" s="1504"/>
      <c r="F285" s="1504"/>
      <c r="G285" s="1504"/>
      <c r="H285" s="1504"/>
      <c r="I285" s="1504"/>
      <c r="J285" s="1504"/>
      <c r="K285" s="1504"/>
      <c r="L285" s="1504"/>
      <c r="M285" s="1504"/>
      <c r="N285" s="1504"/>
      <c r="O285" s="1504"/>
      <c r="P285" s="1504"/>
      <c r="Q285" s="1504"/>
      <c r="R285" s="1504"/>
      <c r="S285" s="1504"/>
      <c r="T285" s="1504"/>
      <c r="U285" s="1504"/>
      <c r="V285" s="1504"/>
      <c r="W285" s="1504"/>
      <c r="X285" s="1504"/>
      <c r="Y285" s="1504"/>
      <c r="Z285" s="1504"/>
      <c r="AA285" s="1504"/>
      <c r="AB285" s="1504"/>
      <c r="AC285" s="1504"/>
      <c r="AD285" s="1504"/>
      <c r="AE285" s="1504"/>
      <c r="AF285" s="1504"/>
      <c r="AG285" s="1504"/>
      <c r="AH285" s="1504"/>
      <c r="AI285" s="1504"/>
      <c r="AJ285" s="1504"/>
      <c r="AK285" s="1504"/>
      <c r="AL285" s="1504"/>
      <c r="AM285" s="1504"/>
      <c r="AN285" s="1504"/>
      <c r="AO285" s="1504"/>
      <c r="AP285" s="1504"/>
      <c r="AQ285" s="1504"/>
      <c r="AR285" s="1504"/>
      <c r="AS285" s="1504"/>
    </row>
    <row r="286" spans="1:45">
      <c r="A286" s="1504"/>
      <c r="B286" s="1504"/>
      <c r="C286" s="1504"/>
      <c r="D286" s="1504"/>
      <c r="E286" s="1504"/>
      <c r="F286" s="1504"/>
      <c r="G286" s="1504"/>
      <c r="H286" s="1504"/>
      <c r="I286" s="1504"/>
      <c r="J286" s="1504"/>
      <c r="K286" s="1504"/>
      <c r="L286" s="1504"/>
      <c r="M286" s="1504"/>
      <c r="N286" s="1504"/>
      <c r="O286" s="1504"/>
      <c r="P286" s="1504"/>
      <c r="Q286" s="1504"/>
      <c r="R286" s="1504"/>
      <c r="S286" s="1504"/>
      <c r="T286" s="1504"/>
      <c r="U286" s="1504"/>
      <c r="V286" s="1504"/>
      <c r="W286" s="1504"/>
      <c r="X286" s="1504"/>
      <c r="Y286" s="1504"/>
      <c r="Z286" s="1504"/>
      <c r="AA286" s="1504"/>
      <c r="AB286" s="1504"/>
      <c r="AC286" s="1504"/>
      <c r="AD286" s="1504"/>
      <c r="AE286" s="1504"/>
      <c r="AF286" s="1504"/>
      <c r="AG286" s="1504"/>
      <c r="AH286" s="1504"/>
      <c r="AI286" s="1504"/>
      <c r="AJ286" s="1504"/>
      <c r="AK286" s="1504"/>
      <c r="AL286" s="1504"/>
      <c r="AM286" s="1504"/>
      <c r="AN286" s="1504"/>
      <c r="AO286" s="1504"/>
      <c r="AP286" s="1504"/>
      <c r="AQ286" s="1504"/>
      <c r="AR286" s="1504"/>
      <c r="AS286" s="1504"/>
    </row>
    <row r="287" spans="1:45">
      <c r="A287" s="1504"/>
      <c r="B287" s="1504"/>
      <c r="C287" s="1504"/>
      <c r="D287" s="1504"/>
      <c r="E287" s="1504"/>
      <c r="F287" s="1504"/>
      <c r="G287" s="1504"/>
      <c r="H287" s="1504"/>
      <c r="I287" s="1504"/>
      <c r="J287" s="1504"/>
      <c r="K287" s="1504"/>
      <c r="L287" s="1504"/>
      <c r="M287" s="1504"/>
      <c r="N287" s="1504"/>
      <c r="O287" s="1504"/>
      <c r="P287" s="1504"/>
      <c r="Q287" s="1504"/>
      <c r="R287" s="1504"/>
      <c r="S287" s="1504"/>
      <c r="T287" s="1504"/>
      <c r="U287" s="1504"/>
      <c r="V287" s="1504"/>
      <c r="W287" s="1504"/>
      <c r="X287" s="1504"/>
      <c r="Y287" s="1504"/>
      <c r="Z287" s="1504"/>
      <c r="AA287" s="1504"/>
      <c r="AB287" s="1504"/>
      <c r="AC287" s="1504"/>
      <c r="AD287" s="1504"/>
      <c r="AE287" s="1504"/>
      <c r="AF287" s="1504"/>
      <c r="AG287" s="1504"/>
      <c r="AH287" s="1504"/>
      <c r="AI287" s="1504"/>
      <c r="AJ287" s="1504"/>
      <c r="AK287" s="1504"/>
      <c r="AL287" s="1504"/>
      <c r="AM287" s="1504"/>
      <c r="AN287" s="1504"/>
      <c r="AO287" s="1504"/>
      <c r="AP287" s="1504"/>
      <c r="AQ287" s="1504"/>
      <c r="AR287" s="1504"/>
      <c r="AS287" s="1504"/>
    </row>
    <row r="288" spans="1:45">
      <c r="A288" s="1504"/>
      <c r="B288" s="1504"/>
      <c r="C288" s="1504"/>
      <c r="D288" s="1504"/>
      <c r="E288" s="1504"/>
      <c r="F288" s="1504"/>
      <c r="G288" s="1504"/>
      <c r="H288" s="1504"/>
      <c r="I288" s="1504"/>
      <c r="J288" s="1504"/>
      <c r="K288" s="1504"/>
      <c r="L288" s="1504"/>
      <c r="M288" s="1504"/>
      <c r="N288" s="1504"/>
      <c r="O288" s="1504"/>
      <c r="P288" s="1504"/>
      <c r="Q288" s="1504"/>
      <c r="R288" s="1504"/>
      <c r="S288" s="1504"/>
      <c r="T288" s="1504"/>
      <c r="U288" s="1504"/>
      <c r="V288" s="1504"/>
      <c r="W288" s="1504"/>
      <c r="X288" s="1504"/>
      <c r="Y288" s="1504"/>
      <c r="Z288" s="1504"/>
      <c r="AA288" s="1504"/>
      <c r="AB288" s="1504"/>
      <c r="AC288" s="1504"/>
      <c r="AD288" s="1504"/>
      <c r="AE288" s="1504"/>
      <c r="AF288" s="1504"/>
      <c r="AG288" s="1504"/>
      <c r="AH288" s="1504"/>
      <c r="AI288" s="1504"/>
      <c r="AJ288" s="1504"/>
      <c r="AK288" s="1504"/>
      <c r="AL288" s="1504"/>
      <c r="AM288" s="1504"/>
      <c r="AN288" s="1504"/>
      <c r="AO288" s="1504"/>
      <c r="AP288" s="1504"/>
      <c r="AQ288" s="1504"/>
      <c r="AR288" s="1504"/>
      <c r="AS288" s="1504"/>
    </row>
    <row r="289" spans="1:45">
      <c r="A289" s="1504"/>
      <c r="B289" s="1504"/>
      <c r="C289" s="1504"/>
      <c r="D289" s="1504"/>
      <c r="E289" s="1504"/>
      <c r="F289" s="1504"/>
      <c r="G289" s="1504"/>
      <c r="H289" s="1504"/>
      <c r="I289" s="1504"/>
      <c r="J289" s="1504"/>
      <c r="K289" s="1504"/>
      <c r="L289" s="1504"/>
      <c r="M289" s="1504"/>
      <c r="N289" s="1504"/>
      <c r="O289" s="1504"/>
      <c r="P289" s="1504"/>
      <c r="Q289" s="1504"/>
      <c r="R289" s="1504"/>
      <c r="S289" s="1504"/>
      <c r="T289" s="1504"/>
      <c r="U289" s="1504"/>
      <c r="V289" s="1504"/>
      <c r="W289" s="1504"/>
      <c r="X289" s="1504"/>
      <c r="Y289" s="1504"/>
      <c r="Z289" s="1504"/>
      <c r="AA289" s="1504"/>
      <c r="AB289" s="1504"/>
      <c r="AC289" s="1504"/>
      <c r="AD289" s="1504"/>
      <c r="AE289" s="1504"/>
      <c r="AF289" s="1504"/>
      <c r="AG289" s="1504"/>
      <c r="AH289" s="1504"/>
      <c r="AI289" s="1504"/>
      <c r="AJ289" s="1504"/>
      <c r="AK289" s="1504"/>
      <c r="AL289" s="1504"/>
      <c r="AM289" s="1504"/>
      <c r="AN289" s="1504"/>
      <c r="AO289" s="1504"/>
      <c r="AP289" s="1504"/>
      <c r="AQ289" s="1504"/>
      <c r="AR289" s="1504"/>
      <c r="AS289" s="1504"/>
    </row>
    <row r="290" spans="1:45">
      <c r="A290" s="1504"/>
      <c r="B290" s="1504"/>
      <c r="C290" s="1504"/>
      <c r="D290" s="1504"/>
      <c r="E290" s="1504"/>
      <c r="F290" s="1504"/>
      <c r="G290" s="1504"/>
      <c r="H290" s="1504"/>
      <c r="I290" s="1504"/>
      <c r="J290" s="1504"/>
      <c r="K290" s="1504"/>
      <c r="L290" s="1504"/>
      <c r="M290" s="1504"/>
      <c r="N290" s="1504"/>
      <c r="O290" s="1504"/>
      <c r="P290" s="1504"/>
      <c r="Q290" s="1504"/>
      <c r="R290" s="1504"/>
      <c r="S290" s="1504"/>
      <c r="T290" s="1504"/>
      <c r="U290" s="1504"/>
      <c r="V290" s="1504"/>
      <c r="W290" s="1504"/>
      <c r="X290" s="1504"/>
      <c r="Y290" s="1504"/>
      <c r="Z290" s="1504"/>
      <c r="AA290" s="1504"/>
      <c r="AB290" s="1504"/>
      <c r="AC290" s="1504"/>
      <c r="AD290" s="1504"/>
      <c r="AE290" s="1504"/>
      <c r="AF290" s="1504"/>
      <c r="AG290" s="1504"/>
      <c r="AH290" s="1504"/>
      <c r="AI290" s="1504"/>
      <c r="AJ290" s="1504"/>
      <c r="AK290" s="1504"/>
      <c r="AL290" s="1504"/>
      <c r="AM290" s="1504"/>
      <c r="AN290" s="1504"/>
      <c r="AO290" s="1504"/>
      <c r="AP290" s="1504"/>
      <c r="AQ290" s="1504"/>
      <c r="AR290" s="1504"/>
      <c r="AS290" s="1504"/>
    </row>
    <row r="291" spans="1:45">
      <c r="A291" s="1504"/>
      <c r="B291" s="1504"/>
      <c r="C291" s="1504"/>
      <c r="D291" s="1504"/>
      <c r="E291" s="1504"/>
      <c r="F291" s="1504"/>
      <c r="G291" s="1504"/>
      <c r="H291" s="1504"/>
      <c r="I291" s="1504"/>
      <c r="J291" s="1504"/>
      <c r="K291" s="1504"/>
      <c r="L291" s="1504"/>
      <c r="M291" s="1504"/>
      <c r="N291" s="1504"/>
      <c r="O291" s="1504"/>
      <c r="P291" s="1504"/>
      <c r="Q291" s="1504"/>
      <c r="R291" s="1504"/>
      <c r="S291" s="1504"/>
      <c r="T291" s="1504"/>
      <c r="U291" s="1504"/>
      <c r="V291" s="1504"/>
      <c r="W291" s="1504"/>
      <c r="X291" s="1504"/>
      <c r="Y291" s="1504"/>
      <c r="Z291" s="1504"/>
      <c r="AA291" s="1504"/>
      <c r="AB291" s="1504"/>
      <c r="AC291" s="1504"/>
      <c r="AD291" s="1504"/>
      <c r="AE291" s="1504"/>
      <c r="AF291" s="1504"/>
      <c r="AG291" s="1504"/>
      <c r="AH291" s="1504"/>
      <c r="AI291" s="1504"/>
      <c r="AJ291" s="1504"/>
      <c r="AK291" s="1504"/>
      <c r="AL291" s="1504"/>
      <c r="AM291" s="1504"/>
      <c r="AN291" s="1504"/>
      <c r="AO291" s="1504"/>
      <c r="AP291" s="1504"/>
      <c r="AQ291" s="1504"/>
      <c r="AR291" s="1504"/>
      <c r="AS291" s="1504"/>
    </row>
    <row r="292" spans="1:45">
      <c r="A292" s="1504"/>
      <c r="B292" s="1504"/>
      <c r="C292" s="1504"/>
      <c r="D292" s="1504"/>
      <c r="E292" s="1504"/>
      <c r="F292" s="1504"/>
      <c r="G292" s="1504"/>
      <c r="H292" s="1504"/>
      <c r="I292" s="1504"/>
      <c r="J292" s="1504"/>
      <c r="K292" s="1504"/>
      <c r="L292" s="1504"/>
      <c r="M292" s="1504"/>
      <c r="N292" s="1504"/>
      <c r="O292" s="1504"/>
      <c r="P292" s="1504"/>
      <c r="Q292" s="1504"/>
      <c r="R292" s="1504"/>
      <c r="S292" s="1504"/>
      <c r="T292" s="1504"/>
      <c r="U292" s="1504"/>
      <c r="V292" s="1504"/>
      <c r="W292" s="1504"/>
      <c r="X292" s="1504"/>
      <c r="Y292" s="1504"/>
      <c r="Z292" s="1504"/>
      <c r="AA292" s="1504"/>
      <c r="AB292" s="1504"/>
      <c r="AC292" s="1504"/>
      <c r="AD292" s="1504"/>
      <c r="AE292" s="1504"/>
      <c r="AF292" s="1504"/>
      <c r="AG292" s="1504"/>
      <c r="AH292" s="1504"/>
      <c r="AI292" s="1504"/>
      <c r="AJ292" s="1504"/>
      <c r="AK292" s="1504"/>
      <c r="AL292" s="1504"/>
      <c r="AM292" s="1504"/>
      <c r="AN292" s="1504"/>
      <c r="AO292" s="1504"/>
      <c r="AP292" s="1504"/>
      <c r="AQ292" s="1504"/>
      <c r="AR292" s="1504"/>
      <c r="AS292" s="1504"/>
    </row>
    <row r="293" spans="1:45">
      <c r="A293" s="1504"/>
      <c r="B293" s="1504"/>
      <c r="C293" s="1504"/>
      <c r="D293" s="1504"/>
      <c r="E293" s="1504"/>
      <c r="F293" s="1504"/>
      <c r="G293" s="1504"/>
      <c r="H293" s="1504"/>
      <c r="I293" s="1504"/>
      <c r="J293" s="1504"/>
      <c r="K293" s="1504"/>
      <c r="L293" s="1504"/>
      <c r="M293" s="1504"/>
      <c r="N293" s="1504"/>
      <c r="O293" s="1504"/>
      <c r="P293" s="1504"/>
      <c r="Q293" s="1504"/>
      <c r="R293" s="1504"/>
      <c r="S293" s="1504"/>
      <c r="T293" s="1504"/>
      <c r="U293" s="1504"/>
      <c r="V293" s="1504"/>
      <c r="W293" s="1504"/>
      <c r="X293" s="1504"/>
      <c r="Y293" s="1504"/>
      <c r="Z293" s="1504"/>
      <c r="AA293" s="1504"/>
      <c r="AB293" s="1504"/>
      <c r="AC293" s="1504"/>
      <c r="AD293" s="1504"/>
      <c r="AE293" s="1504"/>
      <c r="AF293" s="1504"/>
      <c r="AG293" s="1504"/>
      <c r="AH293" s="1504"/>
      <c r="AI293" s="1504"/>
      <c r="AJ293" s="1504"/>
      <c r="AK293" s="1504"/>
      <c r="AL293" s="1504"/>
      <c r="AM293" s="1504"/>
      <c r="AN293" s="1504"/>
      <c r="AO293" s="1504"/>
      <c r="AP293" s="1504"/>
      <c r="AQ293" s="1504"/>
      <c r="AR293" s="1504"/>
      <c r="AS293" s="1504"/>
    </row>
    <row r="294" spans="1:45">
      <c r="A294" s="1504"/>
      <c r="B294" s="1504"/>
      <c r="C294" s="1504"/>
      <c r="D294" s="1504"/>
      <c r="E294" s="1504"/>
      <c r="F294" s="1504"/>
      <c r="G294" s="1504"/>
      <c r="H294" s="1504"/>
      <c r="I294" s="1504"/>
      <c r="J294" s="1504"/>
      <c r="K294" s="1504"/>
      <c r="L294" s="1504"/>
      <c r="M294" s="1504"/>
      <c r="N294" s="1504"/>
      <c r="O294" s="1504"/>
      <c r="P294" s="1504"/>
      <c r="Q294" s="1504"/>
      <c r="R294" s="1504"/>
      <c r="S294" s="1504"/>
      <c r="T294" s="1504"/>
      <c r="U294" s="1504"/>
      <c r="V294" s="1504"/>
      <c r="W294" s="1504"/>
      <c r="X294" s="1504"/>
      <c r="Y294" s="1504"/>
      <c r="Z294" s="1504"/>
      <c r="AA294" s="1504"/>
      <c r="AB294" s="1504"/>
      <c r="AC294" s="1504"/>
      <c r="AD294" s="1504"/>
      <c r="AE294" s="1504"/>
      <c r="AF294" s="1504"/>
      <c r="AG294" s="1504"/>
      <c r="AH294" s="1504"/>
      <c r="AI294" s="1504"/>
      <c r="AJ294" s="1504"/>
      <c r="AK294" s="1504"/>
      <c r="AL294" s="1504"/>
      <c r="AM294" s="1504"/>
      <c r="AN294" s="1504"/>
      <c r="AO294" s="1504"/>
      <c r="AP294" s="1504"/>
      <c r="AQ294" s="1504"/>
      <c r="AR294" s="1504"/>
      <c r="AS294" s="1504"/>
    </row>
    <row r="295" spans="1:45">
      <c r="A295" s="1504"/>
      <c r="B295" s="1504"/>
      <c r="C295" s="1504"/>
      <c r="D295" s="1504"/>
      <c r="E295" s="1504"/>
      <c r="F295" s="1504"/>
      <c r="G295" s="1504"/>
      <c r="H295" s="1504"/>
      <c r="I295" s="1504"/>
      <c r="J295" s="1504"/>
      <c r="K295" s="1504"/>
      <c r="L295" s="1504"/>
      <c r="M295" s="1504"/>
      <c r="N295" s="1504"/>
      <c r="O295" s="1504"/>
      <c r="P295" s="1504"/>
      <c r="Q295" s="1504"/>
      <c r="R295" s="1504"/>
      <c r="S295" s="1504"/>
      <c r="T295" s="1504"/>
      <c r="U295" s="1504"/>
      <c r="V295" s="1504"/>
      <c r="W295" s="1504"/>
      <c r="X295" s="1504"/>
      <c r="Y295" s="1504"/>
      <c r="Z295" s="1504"/>
      <c r="AA295" s="1504"/>
      <c r="AB295" s="1504"/>
      <c r="AC295" s="1504"/>
      <c r="AD295" s="1504"/>
      <c r="AE295" s="1504"/>
      <c r="AF295" s="1504"/>
      <c r="AG295" s="1504"/>
      <c r="AH295" s="1504"/>
      <c r="AI295" s="1504"/>
      <c r="AJ295" s="1504"/>
      <c r="AK295" s="1504"/>
      <c r="AL295" s="1504"/>
      <c r="AM295" s="1504"/>
      <c r="AN295" s="1504"/>
      <c r="AO295" s="1504"/>
      <c r="AP295" s="1504"/>
      <c r="AQ295" s="1504"/>
      <c r="AR295" s="1504"/>
      <c r="AS295" s="1504"/>
    </row>
    <row r="296" spans="1:45">
      <c r="B296" s="1518"/>
    </row>
    <row r="297" spans="1:45">
      <c r="B297" s="1518"/>
    </row>
    <row r="298" spans="1:45">
      <c r="B298" s="1518"/>
    </row>
    <row r="299" spans="1:45">
      <c r="B299" s="1518"/>
    </row>
    <row r="300" spans="1:45">
      <c r="B300" s="1518"/>
    </row>
    <row r="301" spans="1:45">
      <c r="B301" s="1518"/>
    </row>
    <row r="302" spans="1:45">
      <c r="B302" s="1518"/>
    </row>
    <row r="303" spans="1:45">
      <c r="B303" s="1518"/>
    </row>
  </sheetData>
  <mergeCells count="32">
    <mergeCell ref="AE51:AH51"/>
    <mergeCell ref="AK51:AN51"/>
    <mergeCell ref="E50:I50"/>
    <mergeCell ref="K50:O50"/>
    <mergeCell ref="Q50:U50"/>
    <mergeCell ref="X50:AB50"/>
    <mergeCell ref="AD50:AH50"/>
    <mergeCell ref="AJ50:AN50"/>
    <mergeCell ref="F51:I51"/>
    <mergeCell ref="L51:O51"/>
    <mergeCell ref="R51:U51"/>
    <mergeCell ref="Y51:AB51"/>
    <mergeCell ref="AJ49:AO49"/>
    <mergeCell ref="F17:I17"/>
    <mergeCell ref="L17:O17"/>
    <mergeCell ref="R17:U17"/>
    <mergeCell ref="B47:C47"/>
    <mergeCell ref="E48:U48"/>
    <mergeCell ref="X48:AO48"/>
    <mergeCell ref="E49:I49"/>
    <mergeCell ref="K49:O49"/>
    <mergeCell ref="Q49:V49"/>
    <mergeCell ref="X49:AB49"/>
    <mergeCell ref="AD49:AH49"/>
    <mergeCell ref="E16:I16"/>
    <mergeCell ref="K16:O16"/>
    <mergeCell ref="Q16:U16"/>
    <mergeCell ref="B3:T3"/>
    <mergeCell ref="D14:U14"/>
    <mergeCell ref="E15:I15"/>
    <mergeCell ref="K15:O15"/>
    <mergeCell ref="Q15:U15"/>
  </mergeCells>
  <hyperlinks>
    <hyperlink ref="B3" location="Contents!A1" display="Back to index page" xr:uid="{338F2799-B507-43BD-ADA7-05E1FB6D4B4C}"/>
    <hyperlink ref="B3:T3" location="CONTENTS!A1" display="Back to contents page" xr:uid="{E00321F2-B7AD-48A9-B8A6-E114F043AFFD}"/>
  </hyperlink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1384E-978D-4865-B31B-EC4F3F17AB7F}">
  <dimension ref="A2:T28"/>
  <sheetViews>
    <sheetView showGridLines="0" showRowColHeaders="0" zoomScaleNormal="100" workbookViewId="0"/>
  </sheetViews>
  <sheetFormatPr baseColWidth="10" defaultColWidth="8.85546875" defaultRowHeight="11.25" customHeight="1"/>
  <cols>
    <col min="1" max="1" width="2.7109375" style="413" customWidth="1"/>
    <col min="2" max="2" width="3.7109375" style="413" customWidth="1"/>
    <col min="3" max="3" width="37.140625" style="413" customWidth="1"/>
    <col min="4" max="4" width="50.5703125" style="413" customWidth="1"/>
    <col min="5" max="7" width="24.28515625" style="413" customWidth="1"/>
    <col min="8" max="8" width="68.7109375" style="413" customWidth="1"/>
    <col min="9" max="16384" width="8.85546875" style="413"/>
  </cols>
  <sheetData>
    <row r="2" spans="1:20" ht="5.25" customHeight="1"/>
    <row r="3" spans="1:20" ht="11.25" customHeight="1">
      <c r="B3" s="1909" t="s">
        <v>306</v>
      </c>
      <c r="C3" s="1909"/>
      <c r="D3" s="1909"/>
      <c r="E3" s="1909"/>
      <c r="F3" s="1909"/>
      <c r="G3" s="1909"/>
      <c r="H3" s="1909"/>
      <c r="I3" s="1909"/>
      <c r="J3" s="1909"/>
      <c r="K3" s="1909"/>
      <c r="L3" s="1909"/>
      <c r="M3" s="1909"/>
      <c r="N3" s="1909"/>
      <c r="O3" s="1909"/>
      <c r="P3" s="1909"/>
      <c r="Q3" s="1909"/>
      <c r="R3" s="1909"/>
      <c r="S3" s="1909"/>
      <c r="T3" s="1909"/>
    </row>
    <row r="4" spans="1:20" ht="5.25" customHeight="1"/>
    <row r="5" spans="1:20" s="1453" customFormat="1" ht="15.75" customHeight="1">
      <c r="A5" s="7"/>
      <c r="B5" s="1187" t="s">
        <v>2280</v>
      </c>
      <c r="C5" s="1187"/>
    </row>
    <row r="6" spans="1:20" s="1453" customFormat="1" ht="11.25" customHeight="1">
      <c r="A6" s="7"/>
      <c r="B6" s="1187"/>
      <c r="C6" s="1187"/>
    </row>
    <row r="7" spans="1:20" s="1453" customFormat="1" ht="11.25" customHeight="1">
      <c r="A7" s="7"/>
      <c r="B7" s="1910" t="s">
        <v>2281</v>
      </c>
      <c r="C7" s="1910"/>
      <c r="D7" s="1910"/>
      <c r="E7" s="1910"/>
      <c r="F7" s="1910"/>
      <c r="G7" s="1910"/>
      <c r="H7" s="1910"/>
    </row>
    <row r="8" spans="1:20" s="1453" customFormat="1" ht="6" customHeight="1">
      <c r="A8" s="7"/>
      <c r="B8" s="206"/>
      <c r="C8" s="206"/>
      <c r="D8" s="206"/>
      <c r="E8" s="206"/>
      <c r="F8" s="206"/>
      <c r="G8" s="206"/>
      <c r="H8" s="206"/>
    </row>
    <row r="9" spans="1:20" s="1453" customFormat="1" ht="11.25" customHeight="1">
      <c r="A9" s="7"/>
      <c r="B9" s="2121" t="s">
        <v>2282</v>
      </c>
      <c r="C9" s="2121"/>
      <c r="D9" s="2121"/>
      <c r="E9" s="2121"/>
      <c r="F9" s="2121"/>
      <c r="G9" s="2121"/>
      <c r="H9" s="2121"/>
    </row>
    <row r="10" spans="1:20" s="1453" customFormat="1" ht="11.25" customHeight="1">
      <c r="A10" s="7"/>
      <c r="B10" s="1761"/>
      <c r="C10" s="1761"/>
      <c r="D10" s="1761"/>
      <c r="E10" s="1761"/>
      <c r="F10" s="1761"/>
      <c r="G10" s="1761"/>
      <c r="H10" s="1761"/>
    </row>
    <row r="12" spans="1:20" ht="11.25" customHeight="1">
      <c r="B12" s="764"/>
      <c r="C12" s="1451" t="s">
        <v>317</v>
      </c>
      <c r="D12" s="1451" t="s">
        <v>319</v>
      </c>
      <c r="E12" s="1451" t="s">
        <v>321</v>
      </c>
      <c r="F12" s="1451" t="s">
        <v>323</v>
      </c>
      <c r="G12" s="1451" t="s">
        <v>328</v>
      </c>
      <c r="H12" s="1451" t="s">
        <v>335</v>
      </c>
    </row>
    <row r="13" spans="1:20" ht="11.25" customHeight="1">
      <c r="B13" s="12"/>
      <c r="C13" s="1540"/>
      <c r="D13" s="1540"/>
      <c r="E13" s="493" t="s">
        <v>982</v>
      </c>
      <c r="F13" s="686" t="s">
        <v>2283</v>
      </c>
      <c r="G13" s="209" t="s">
        <v>2283</v>
      </c>
      <c r="H13" s="1541" t="s">
        <v>2284</v>
      </c>
    </row>
    <row r="14" spans="1:20" ht="11.25" customHeight="1">
      <c r="B14" s="12"/>
      <c r="C14" s="473" t="s">
        <v>2285</v>
      </c>
      <c r="D14" s="473" t="s">
        <v>2286</v>
      </c>
      <c r="E14" s="493" t="s">
        <v>2287</v>
      </c>
      <c r="F14" s="209" t="s">
        <v>2288</v>
      </c>
      <c r="G14" s="209" t="s">
        <v>2289</v>
      </c>
      <c r="H14" s="1098" t="s">
        <v>2290</v>
      </c>
    </row>
    <row r="15" spans="1:20" ht="11.25" customHeight="1">
      <c r="B15" s="548">
        <v>1</v>
      </c>
      <c r="C15" s="2160" t="s">
        <v>2291</v>
      </c>
      <c r="D15" s="532" t="s">
        <v>2243</v>
      </c>
      <c r="E15" s="1765">
        <v>37995.538269024175</v>
      </c>
      <c r="F15" s="685" t="s">
        <v>2292</v>
      </c>
      <c r="G15" s="685" t="s">
        <v>2293</v>
      </c>
      <c r="H15" s="2157" t="s">
        <v>2294</v>
      </c>
    </row>
    <row r="16" spans="1:20" ht="11.25" customHeight="1">
      <c r="B16" s="19">
        <v>2</v>
      </c>
      <c r="C16" s="2161"/>
      <c r="D16" s="12" t="s">
        <v>909</v>
      </c>
      <c r="E16" s="17"/>
      <c r="F16" s="395"/>
      <c r="G16" s="395"/>
      <c r="H16" s="2158"/>
    </row>
    <row r="17" spans="2:8" ht="11.25" customHeight="1">
      <c r="B17" s="19">
        <v>3</v>
      </c>
      <c r="C17" s="2161"/>
      <c r="D17" s="1678" t="s">
        <v>2082</v>
      </c>
      <c r="E17" s="301"/>
      <c r="F17" s="395"/>
      <c r="G17" s="395"/>
      <c r="H17" s="2158"/>
    </row>
    <row r="18" spans="2:8" ht="11.25" customHeight="1">
      <c r="B18" s="19">
        <v>4</v>
      </c>
      <c r="C18" s="2161"/>
      <c r="D18" s="12" t="s">
        <v>911</v>
      </c>
      <c r="E18" s="17"/>
      <c r="F18" s="395"/>
      <c r="G18" s="395"/>
      <c r="H18" s="2158"/>
    </row>
    <row r="19" spans="2:8" ht="11.25" customHeight="1">
      <c r="B19" s="19">
        <v>5</v>
      </c>
      <c r="C19" s="2161"/>
      <c r="D19" s="1678" t="s">
        <v>2083</v>
      </c>
      <c r="E19" s="301"/>
      <c r="F19" s="395"/>
      <c r="G19" s="395"/>
      <c r="H19" s="2158"/>
    </row>
    <row r="20" spans="2:8" ht="11.25" customHeight="1">
      <c r="B20" s="19">
        <v>6</v>
      </c>
      <c r="C20" s="2161"/>
      <c r="D20" s="1678" t="s">
        <v>2295</v>
      </c>
      <c r="E20" s="301"/>
      <c r="F20" s="395"/>
      <c r="G20" s="395"/>
      <c r="H20" s="2158"/>
    </row>
    <row r="21" spans="2:8" ht="11.25" customHeight="1">
      <c r="B21" s="19">
        <v>7</v>
      </c>
      <c r="C21" s="2162"/>
      <c r="D21" s="12" t="s">
        <v>2296</v>
      </c>
      <c r="E21" s="17">
        <v>2892.1409800005408</v>
      </c>
      <c r="F21" s="395" t="s">
        <v>2292</v>
      </c>
      <c r="G21" s="395" t="s">
        <v>2293</v>
      </c>
      <c r="H21" s="2159"/>
    </row>
    <row r="22" spans="2:8" ht="30" customHeight="1">
      <c r="B22" s="548">
        <v>8</v>
      </c>
      <c r="C22" s="2151" t="s">
        <v>2291</v>
      </c>
      <c r="D22" s="532" t="s">
        <v>2243</v>
      </c>
      <c r="E22" s="1765"/>
      <c r="F22" s="685"/>
      <c r="G22" s="685"/>
      <c r="H22" s="2157" t="s">
        <v>2297</v>
      </c>
    </row>
    <row r="23" spans="2:8" ht="30" customHeight="1">
      <c r="B23" s="19">
        <v>9</v>
      </c>
      <c r="C23" s="1912"/>
      <c r="D23" s="12" t="s">
        <v>909</v>
      </c>
      <c r="E23" s="17">
        <v>19434.66940314</v>
      </c>
      <c r="F23" s="395" t="s">
        <v>2292</v>
      </c>
      <c r="G23" s="395" t="s">
        <v>2293</v>
      </c>
      <c r="H23" s="2158"/>
    </row>
    <row r="24" spans="2:8" ht="30" customHeight="1">
      <c r="B24" s="19">
        <v>10</v>
      </c>
      <c r="C24" s="1912"/>
      <c r="D24" s="1678" t="s">
        <v>2082</v>
      </c>
      <c r="E24" s="301">
        <v>4604.6042257999998</v>
      </c>
      <c r="F24" s="395" t="s">
        <v>2292</v>
      </c>
      <c r="G24" s="395" t="s">
        <v>2293</v>
      </c>
      <c r="H24" s="2158"/>
    </row>
    <row r="25" spans="2:8" ht="30" customHeight="1">
      <c r="B25" s="19">
        <v>11</v>
      </c>
      <c r="C25" s="1912"/>
      <c r="D25" s="12" t="s">
        <v>911</v>
      </c>
      <c r="E25" s="17">
        <v>17418.35579682</v>
      </c>
      <c r="F25" s="395" t="s">
        <v>2292</v>
      </c>
      <c r="G25" s="395" t="s">
        <v>2293</v>
      </c>
      <c r="H25" s="2158"/>
    </row>
    <row r="26" spans="2:8" ht="30" customHeight="1">
      <c r="B26" s="19">
        <v>12</v>
      </c>
      <c r="C26" s="1912"/>
      <c r="D26" s="1678" t="s">
        <v>2083</v>
      </c>
      <c r="E26" s="301">
        <v>17418.35579682</v>
      </c>
      <c r="F26" s="395" t="s">
        <v>2292</v>
      </c>
      <c r="G26" s="395" t="s">
        <v>2293</v>
      </c>
      <c r="H26" s="2158"/>
    </row>
    <row r="27" spans="2:8" ht="30" customHeight="1">
      <c r="B27" s="19">
        <v>13</v>
      </c>
      <c r="C27" s="1912"/>
      <c r="D27" s="1678" t="s">
        <v>2295</v>
      </c>
      <c r="E27" s="301"/>
      <c r="F27" s="395"/>
      <c r="G27" s="395"/>
      <c r="H27" s="2158"/>
    </row>
    <row r="28" spans="2:8" ht="30" customHeight="1">
      <c r="B28" s="1233">
        <v>14</v>
      </c>
      <c r="C28" s="2119"/>
      <c r="D28" s="1220" t="s">
        <v>2296</v>
      </c>
      <c r="E28" s="1766">
        <v>448.94276988999997</v>
      </c>
      <c r="F28" s="1273" t="s">
        <v>2292</v>
      </c>
      <c r="G28" s="1273" t="s">
        <v>2293</v>
      </c>
      <c r="H28" s="2159"/>
    </row>
  </sheetData>
  <mergeCells count="7">
    <mergeCell ref="B3:T3"/>
    <mergeCell ref="B7:H7"/>
    <mergeCell ref="H15:H21"/>
    <mergeCell ref="C15:C21"/>
    <mergeCell ref="C22:C28"/>
    <mergeCell ref="H22:H28"/>
    <mergeCell ref="B9:H9"/>
  </mergeCells>
  <hyperlinks>
    <hyperlink ref="B3" location="Contents!A1" display="Back to index page" xr:uid="{E3D3CD61-49EF-43BB-B249-00CD308CA80A}"/>
    <hyperlink ref="B3:T3" location="CONTENTS!A1" display="Back to contents page" xr:uid="{B44AFEC3-A7FA-4A76-A872-2571799129AD}"/>
  </hyperlinks>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16042-3629-4AD5-BA9F-43BFAAFB1841}">
  <sheetPr codeName="Sheet31"/>
  <dimension ref="B2:L29"/>
  <sheetViews>
    <sheetView showGridLines="0" showRowColHeaders="0" zoomScaleNormal="100" zoomScalePageLayoutView="64" workbookViewId="0"/>
  </sheetViews>
  <sheetFormatPr baseColWidth="10" defaultColWidth="9.140625" defaultRowHeight="11.25"/>
  <cols>
    <col min="1" max="1" width="2.7109375" style="3" customWidth="1"/>
    <col min="2" max="2" width="4.85546875" style="3" customWidth="1"/>
    <col min="3" max="3" width="43.85546875" style="3" customWidth="1"/>
    <col min="4" max="7" width="15.85546875" style="3" customWidth="1"/>
    <col min="8" max="8" width="3.7109375" style="3" customWidth="1"/>
    <col min="9" max="9" width="6" style="3" customWidth="1"/>
    <col min="10" max="10" width="9.140625" style="3"/>
    <col min="11" max="11" width="13.140625" style="376" customWidth="1"/>
    <col min="12" max="12" width="52.42578125" style="3" customWidth="1"/>
    <col min="13" max="16384" width="9.140625" style="3"/>
  </cols>
  <sheetData>
    <row r="2" spans="2:12" ht="5.25" customHeight="1">
      <c r="L2" s="377"/>
    </row>
    <row r="3" spans="2:12" ht="12.75">
      <c r="B3" s="1909" t="s">
        <v>306</v>
      </c>
      <c r="C3" s="1909"/>
      <c r="D3" s="1909"/>
      <c r="E3" s="1909"/>
      <c r="F3" s="1909"/>
      <c r="G3" s="1909"/>
      <c r="H3" s="1909"/>
      <c r="I3" s="1909"/>
      <c r="L3" s="377"/>
    </row>
    <row r="4" spans="2:12" ht="5.25" customHeight="1">
      <c r="B4" s="166"/>
      <c r="C4" s="279"/>
      <c r="D4" s="279"/>
      <c r="E4" s="279"/>
      <c r="F4" s="279"/>
      <c r="G4" s="279"/>
      <c r="H4" s="279"/>
      <c r="I4" s="279"/>
      <c r="J4" s="279"/>
    </row>
    <row r="5" spans="2:12" s="314" customFormat="1" ht="15.75" customHeight="1">
      <c r="B5" s="1188" t="s">
        <v>2298</v>
      </c>
    </row>
    <row r="6" spans="2:12" s="314" customFormat="1" ht="12.75" customHeight="1">
      <c r="B6" s="14"/>
      <c r="J6" s="313"/>
      <c r="K6" s="313"/>
      <c r="L6" s="313"/>
    </row>
    <row r="7" spans="2:12" s="271" customFormat="1" ht="11.25" customHeight="1">
      <c r="B7" s="1930" t="s">
        <v>2299</v>
      </c>
      <c r="C7" s="1930"/>
      <c r="D7" s="1930"/>
      <c r="E7" s="1930"/>
      <c r="F7" s="1930"/>
      <c r="G7" s="1930"/>
      <c r="J7" s="330"/>
    </row>
    <row r="8" spans="2:12" s="271" customFormat="1" ht="6" customHeight="1">
      <c r="B8" s="264"/>
      <c r="C8" s="264"/>
      <c r="D8" s="264"/>
      <c r="E8" s="264"/>
      <c r="F8" s="264"/>
      <c r="G8" s="264"/>
      <c r="J8" s="330"/>
    </row>
    <row r="9" spans="2:12" s="271" customFormat="1" ht="33.75" customHeight="1">
      <c r="B9" s="2168" t="s">
        <v>2300</v>
      </c>
      <c r="C9" s="2168"/>
      <c r="D9" s="2168"/>
      <c r="E9" s="2168"/>
      <c r="F9" s="2168"/>
      <c r="G9" s="2168"/>
      <c r="J9" s="330"/>
    </row>
    <row r="10" spans="2:12" s="271" customFormat="1" ht="6" customHeight="1">
      <c r="B10" s="264"/>
      <c r="C10" s="264"/>
      <c r="D10" s="264"/>
      <c r="E10" s="264"/>
      <c r="F10" s="264"/>
      <c r="G10" s="264"/>
      <c r="J10" s="330"/>
    </row>
    <row r="11" spans="2:12" s="271" customFormat="1" ht="45" customHeight="1">
      <c r="B11" s="2168" t="s">
        <v>2301</v>
      </c>
      <c r="C11" s="2168"/>
      <c r="D11" s="2168"/>
      <c r="E11" s="2168"/>
      <c r="F11" s="2168"/>
      <c r="G11" s="2168"/>
      <c r="J11" s="330"/>
    </row>
    <row r="12" spans="2:12" s="271" customFormat="1" ht="11.25" customHeight="1">
      <c r="B12" s="264"/>
      <c r="C12" s="264"/>
      <c r="D12" s="264"/>
      <c r="E12" s="264"/>
      <c r="F12" s="264"/>
      <c r="G12" s="264"/>
      <c r="J12" s="330"/>
    </row>
    <row r="13" spans="2:12" s="271" customFormat="1" ht="11.25" customHeight="1">
      <c r="B13" s="264"/>
      <c r="C13" s="264"/>
      <c r="D13" s="264"/>
      <c r="E13" s="264"/>
      <c r="F13" s="264"/>
      <c r="G13" s="264"/>
      <c r="J13" s="330"/>
    </row>
    <row r="14" spans="2:12" ht="11.25" customHeight="1">
      <c r="D14" s="1781" t="s">
        <v>317</v>
      </c>
      <c r="E14" s="1781" t="s">
        <v>319</v>
      </c>
      <c r="F14" s="1781" t="s">
        <v>321</v>
      </c>
      <c r="G14" s="1781" t="s">
        <v>323</v>
      </c>
      <c r="K14" s="643"/>
    </row>
    <row r="15" spans="2:12" ht="11.25" customHeight="1">
      <c r="B15" s="376"/>
      <c r="C15" s="376"/>
      <c r="D15" s="2165" t="s">
        <v>2302</v>
      </c>
      <c r="E15" s="2165"/>
      <c r="F15" s="2166" t="s">
        <v>2303</v>
      </c>
      <c r="G15" s="2166"/>
    </row>
    <row r="16" spans="2:12" ht="11.25" customHeight="1">
      <c r="B16" s="2167" t="s">
        <v>310</v>
      </c>
      <c r="C16" s="2167"/>
      <c r="D16" s="1377" t="s">
        <v>26</v>
      </c>
      <c r="E16" s="1377" t="s">
        <v>311</v>
      </c>
      <c r="F16" s="1377" t="s">
        <v>26</v>
      </c>
      <c r="G16" s="1377" t="s">
        <v>311</v>
      </c>
    </row>
    <row r="17" spans="2:7" ht="15" customHeight="1">
      <c r="B17" s="2163" t="s">
        <v>2304</v>
      </c>
      <c r="C17" s="2164"/>
      <c r="D17" s="982"/>
      <c r="E17" s="982"/>
      <c r="F17" s="982"/>
      <c r="G17" s="982"/>
    </row>
    <row r="18" spans="2:7" ht="11.25" customHeight="1">
      <c r="B18" s="378">
        <v>1</v>
      </c>
      <c r="C18" s="379" t="s">
        <v>2305</v>
      </c>
      <c r="D18" s="380">
        <v>-614.54791562140099</v>
      </c>
      <c r="E18" s="380">
        <v>-569</v>
      </c>
      <c r="F18" s="380">
        <v>3879.7869456908902</v>
      </c>
      <c r="G18" s="380">
        <v>3390</v>
      </c>
    </row>
    <row r="19" spans="2:7" ht="11.25" customHeight="1">
      <c r="B19" s="378">
        <v>2</v>
      </c>
      <c r="C19" s="381" t="s">
        <v>2306</v>
      </c>
      <c r="D19" s="380">
        <v>1.6691879999999999</v>
      </c>
      <c r="E19" s="380">
        <v>280</v>
      </c>
      <c r="F19" s="380">
        <v>-3879.7869456908902</v>
      </c>
      <c r="G19" s="380">
        <v>-3524</v>
      </c>
    </row>
    <row r="20" spans="2:7" ht="11.25" customHeight="1">
      <c r="B20" s="378">
        <v>3</v>
      </c>
      <c r="C20" s="379" t="s">
        <v>2307</v>
      </c>
      <c r="D20" s="380">
        <v>-27.301870000000001</v>
      </c>
      <c r="E20" s="380">
        <v>120</v>
      </c>
      <c r="F20" s="380"/>
      <c r="G20" s="380"/>
    </row>
    <row r="21" spans="2:7" ht="11.25" customHeight="1">
      <c r="B21" s="378">
        <v>4</v>
      </c>
      <c r="C21" s="379" t="s">
        <v>2308</v>
      </c>
      <c r="D21" s="380">
        <v>-294.33108199999998</v>
      </c>
      <c r="E21" s="380">
        <v>-361</v>
      </c>
      <c r="F21" s="380"/>
      <c r="G21" s="380"/>
    </row>
    <row r="22" spans="2:7" ht="11.25" customHeight="1">
      <c r="B22" s="378">
        <v>5</v>
      </c>
      <c r="C22" s="379" t="s">
        <v>2309</v>
      </c>
      <c r="D22" s="380">
        <v>-477.43238300000002</v>
      </c>
      <c r="E22" s="380">
        <v>-546</v>
      </c>
      <c r="F22" s="380"/>
      <c r="G22" s="380"/>
    </row>
    <row r="23" spans="2:7" ht="11.25" customHeight="1">
      <c r="B23" s="1378">
        <v>6</v>
      </c>
      <c r="C23" s="1379" t="s">
        <v>2310</v>
      </c>
      <c r="D23" s="1380">
        <v>0.818747</v>
      </c>
      <c r="E23" s="1380">
        <v>272</v>
      </c>
      <c r="F23" s="1380"/>
      <c r="G23" s="1380"/>
    </row>
    <row r="24" spans="2:7" ht="11.25" customHeight="1"/>
    <row r="25" spans="2:7" ht="11.25" customHeight="1"/>
    <row r="26" spans="2:7" ht="11.25" customHeight="1"/>
    <row r="27" spans="2:7" ht="11.25" customHeight="1"/>
    <row r="28" spans="2:7" ht="11.25" customHeight="1"/>
    <row r="29" spans="2:7" ht="11.25" customHeight="1"/>
  </sheetData>
  <mergeCells count="8">
    <mergeCell ref="B17:C17"/>
    <mergeCell ref="B3:I3"/>
    <mergeCell ref="D15:E15"/>
    <mergeCell ref="F15:G15"/>
    <mergeCell ref="B16:C16"/>
    <mergeCell ref="B7:G7"/>
    <mergeCell ref="B9:G9"/>
    <mergeCell ref="B11:G11"/>
  </mergeCells>
  <hyperlinks>
    <hyperlink ref="B3" location="Contents!A1" display="Back to index page" xr:uid="{E30C5D29-E884-4047-AC5B-026E3D37A0E7}"/>
    <hyperlink ref="B3:I3" location="CONTENTS!A1" display="Back to contents page" xr:uid="{B77D673B-F33C-463A-812C-2D0554787ABF}"/>
    <hyperlink ref="G3" location="CONTENTS!A1" display="Back to contents page" xr:uid="{DF7396C3-EA5D-42C9-8917-4E0E2DEE22B1}"/>
  </hyperlinks>
  <pageMargins left="0.7" right="0.7" top="0.75" bottom="0.75" header="0.3" footer="0.3"/>
  <pageSetup paperSize="9" scale="75" orientation="landscape" r:id="rId1"/>
  <headerFooter>
    <oddHeader>&amp;CEN
Annex XX</oddHeader>
    <oddFooter>&amp;C&amp;P</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F41A0-FB8E-4F3F-90DA-487D47819213}">
  <sheetPr>
    <tabColor rgb="FF007272"/>
  </sheetPr>
  <dimension ref="B1:BK55"/>
  <sheetViews>
    <sheetView showGridLines="0" showRowColHeaders="0" tabSelected="1" topLeftCell="J1" zoomScaleNormal="100" workbookViewId="0">
      <selection activeCell="R17" sqref="R17"/>
    </sheetView>
  </sheetViews>
  <sheetFormatPr baseColWidth="10" defaultColWidth="11.42578125" defaultRowHeight="11.25"/>
  <cols>
    <col min="1" max="1" width="2.7109375" style="415" customWidth="1"/>
    <col min="2" max="2" width="62.85546875" style="415" bestFit="1" customWidth="1"/>
    <col min="3" max="41" width="17.7109375" style="415" customWidth="1"/>
    <col min="42" max="42" width="14.28515625" style="415" customWidth="1"/>
    <col min="43" max="43" width="13.42578125" style="415" customWidth="1"/>
    <col min="44" max="44" width="14.7109375" style="415" customWidth="1"/>
    <col min="45" max="62" width="13.42578125" style="415" customWidth="1"/>
    <col min="63" max="16384" width="11.42578125" style="415"/>
  </cols>
  <sheetData>
    <row r="1" spans="2:63" s="1164" customFormat="1" ht="11.25" customHeight="1">
      <c r="B1" s="3"/>
      <c r="C1" s="3"/>
      <c r="D1" s="3"/>
      <c r="E1" s="3"/>
      <c r="F1" s="3"/>
      <c r="G1" s="3"/>
      <c r="H1" s="3"/>
      <c r="I1" s="3"/>
      <c r="J1" s="3"/>
      <c r="K1" s="3"/>
      <c r="L1" s="3"/>
      <c r="M1" s="3"/>
      <c r="N1" s="3"/>
      <c r="O1" s="3"/>
      <c r="P1" s="376"/>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row>
    <row r="2" spans="2:63" s="1164" customFormat="1" ht="5.25" customHeight="1">
      <c r="B2" s="3"/>
      <c r="C2" s="3"/>
      <c r="D2" s="3"/>
      <c r="E2" s="3"/>
      <c r="F2" s="3"/>
      <c r="G2" s="3"/>
      <c r="H2" s="3"/>
      <c r="I2" s="3"/>
      <c r="J2" s="3"/>
      <c r="K2" s="3"/>
      <c r="L2" s="3"/>
      <c r="M2" s="3"/>
      <c r="N2" s="3"/>
      <c r="O2" s="3"/>
      <c r="P2" s="376"/>
      <c r="Q2" s="377"/>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row>
    <row r="3" spans="2:63" s="1164" customFormat="1" ht="12.75" customHeight="1">
      <c r="B3" s="1909" t="s">
        <v>306</v>
      </c>
      <c r="C3" s="1909"/>
      <c r="D3" s="1909"/>
      <c r="E3" s="1909"/>
      <c r="F3" s="1909"/>
      <c r="G3" s="1909"/>
      <c r="H3" s="1909"/>
      <c r="I3" s="1909"/>
      <c r="J3" s="1909"/>
      <c r="K3" s="1909"/>
      <c r="L3" s="1909"/>
      <c r="M3" s="1909"/>
      <c r="N3" s="1909"/>
      <c r="O3" s="3"/>
      <c r="P3" s="376"/>
      <c r="Q3" s="377"/>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row>
    <row r="4" spans="2:63" s="1164" customFormat="1" ht="5.25" customHeight="1">
      <c r="B4" s="3"/>
      <c r="C4" s="166"/>
      <c r="D4" s="279"/>
      <c r="E4" s="279"/>
      <c r="F4" s="279"/>
      <c r="G4" s="279"/>
      <c r="H4" s="279"/>
      <c r="I4" s="279"/>
      <c r="J4" s="279"/>
      <c r="K4" s="279"/>
      <c r="L4" s="279"/>
      <c r="M4" s="279"/>
      <c r="N4" s="279"/>
      <c r="O4" s="279"/>
      <c r="P4" s="376"/>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row>
    <row r="5" spans="2:63" s="1163" customFormat="1" ht="15.75" customHeight="1">
      <c r="B5" s="1899" t="s">
        <v>2680</v>
      </c>
      <c r="C5" s="14"/>
      <c r="D5" s="29"/>
      <c r="E5" s="29"/>
      <c r="F5" s="29"/>
      <c r="G5" s="29"/>
      <c r="H5" s="29"/>
      <c r="I5" s="29"/>
      <c r="J5" s="3"/>
      <c r="K5" s="3"/>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row>
    <row r="6" spans="2:63" s="1165" customFormat="1" ht="12.75" customHeight="1">
      <c r="B6" s="1166"/>
      <c r="C6" s="1381"/>
      <c r="D6" s="1381"/>
      <c r="E6" s="1381"/>
      <c r="F6" s="1381"/>
      <c r="G6" s="1381"/>
      <c r="H6" s="1381"/>
      <c r="I6" s="1381"/>
      <c r="J6" s="3"/>
      <c r="K6" s="1381"/>
      <c r="L6" s="1381"/>
      <c r="M6" s="1381"/>
      <c r="N6" s="1381"/>
      <c r="O6" s="1381"/>
      <c r="P6" s="1381"/>
      <c r="Q6" s="1381"/>
      <c r="R6" s="1381"/>
      <c r="S6" s="1167"/>
      <c r="T6" s="1381"/>
      <c r="U6" s="1167"/>
      <c r="V6" s="1381"/>
      <c r="W6" s="1381"/>
      <c r="X6" s="1381"/>
      <c r="Y6" s="1381"/>
      <c r="Z6" s="1381"/>
      <c r="AA6" s="1381"/>
      <c r="AB6" s="1381"/>
      <c r="AC6" s="1381"/>
      <c r="AD6" s="1381"/>
      <c r="AE6" s="1381"/>
      <c r="AF6" s="1381"/>
      <c r="AG6" s="1381"/>
      <c r="AH6" s="1381"/>
      <c r="AI6" s="1381"/>
      <c r="AJ6" s="1381"/>
      <c r="AK6" s="1381"/>
      <c r="AL6" s="1381"/>
      <c r="AM6" s="1381"/>
      <c r="AN6" s="1381"/>
      <c r="AO6" s="1381"/>
      <c r="AP6" s="1416"/>
      <c r="AQ6" s="1416"/>
      <c r="AR6" s="1416"/>
      <c r="AS6" s="1416"/>
      <c r="AT6" s="1416"/>
      <c r="AU6" s="1416"/>
      <c r="AV6" s="1416"/>
      <c r="AW6" s="1416"/>
      <c r="AX6" s="1416"/>
      <c r="AY6" s="1416"/>
      <c r="AZ6" s="1416"/>
      <c r="BA6" s="1416"/>
      <c r="BB6" s="1416"/>
      <c r="BC6" s="1416"/>
      <c r="BD6" s="1416"/>
      <c r="BE6" s="1416"/>
      <c r="BF6" s="1416"/>
      <c r="BG6" s="1416"/>
      <c r="BH6" s="1416"/>
      <c r="BI6" s="1416"/>
      <c r="BJ6" s="1416"/>
      <c r="BK6" s="1416"/>
    </row>
    <row r="7" spans="2:63" s="1165" customFormat="1" ht="14.25" customHeight="1">
      <c r="B7" s="1166"/>
      <c r="C7" s="1381"/>
      <c r="D7" s="1381"/>
      <c r="E7" s="1381"/>
      <c r="F7" s="1381"/>
      <c r="G7" s="1381"/>
      <c r="H7" s="1381"/>
      <c r="I7" s="1381"/>
      <c r="J7" s="1381"/>
      <c r="K7" s="1381"/>
      <c r="L7" s="1381"/>
      <c r="M7" s="1381"/>
      <c r="N7" s="1381"/>
      <c r="O7" s="1381"/>
      <c r="P7" s="1381"/>
      <c r="Q7" s="1381"/>
      <c r="R7" s="1381"/>
      <c r="S7" s="1167"/>
      <c r="T7" s="1381"/>
      <c r="U7" s="1167"/>
      <c r="V7" s="1381"/>
      <c r="W7" s="1381"/>
      <c r="X7" s="1381"/>
      <c r="Y7" s="1381"/>
      <c r="Z7" s="1381"/>
      <c r="AA7" s="1381"/>
      <c r="AB7" s="1381"/>
      <c r="AC7" s="1381"/>
      <c r="AD7" s="1381"/>
      <c r="AE7" s="1381"/>
      <c r="AF7" s="1381"/>
      <c r="AG7" s="1381"/>
      <c r="AH7" s="1381"/>
      <c r="AI7" s="1381"/>
      <c r="AJ7" s="1381"/>
      <c r="AK7" s="1381"/>
      <c r="AL7" s="1381"/>
      <c r="AM7" s="1381"/>
      <c r="AN7" s="1381"/>
      <c r="AO7" s="1381"/>
      <c r="AP7" s="1416"/>
      <c r="AQ7" s="1416"/>
      <c r="AR7" s="1416"/>
      <c r="AS7" s="1416"/>
      <c r="AT7" s="1416"/>
      <c r="AU7" s="1416"/>
      <c r="AV7" s="1416"/>
      <c r="AW7" s="1416"/>
      <c r="AX7" s="1416"/>
      <c r="AY7" s="1416"/>
      <c r="AZ7" s="1416"/>
      <c r="BA7" s="1416"/>
      <c r="BB7" s="1416"/>
      <c r="BC7" s="1416"/>
      <c r="BD7" s="1416"/>
      <c r="BE7" s="1416"/>
      <c r="BF7" s="1416"/>
      <c r="BG7" s="1416"/>
      <c r="BH7" s="1416"/>
      <c r="BI7" s="1416"/>
      <c r="BJ7" s="1416"/>
      <c r="BK7" s="1416"/>
    </row>
    <row r="8" spans="2:63" s="1168" customFormat="1" ht="14.45" customHeight="1">
      <c r="B8" s="1382"/>
      <c r="C8" s="2169" t="s">
        <v>2311</v>
      </c>
      <c r="D8" s="2176" t="s">
        <v>2709</v>
      </c>
      <c r="E8" s="2177"/>
      <c r="F8" s="2177"/>
      <c r="G8" s="2177"/>
      <c r="H8" s="2177"/>
      <c r="I8" s="2177"/>
      <c r="J8" s="2177"/>
      <c r="K8" s="2177"/>
      <c r="L8" s="2177"/>
      <c r="M8" s="2177"/>
      <c r="N8" s="2177"/>
      <c r="O8" s="2177"/>
      <c r="P8" s="2177"/>
      <c r="Q8" s="2177"/>
      <c r="R8" s="2177"/>
      <c r="S8" s="2177"/>
      <c r="T8" s="2177"/>
      <c r="U8" s="2178"/>
      <c r="V8" s="2173" t="s">
        <v>2708</v>
      </c>
      <c r="W8" s="2174"/>
      <c r="X8" s="2174"/>
      <c r="Y8" s="2174"/>
      <c r="Z8" s="2174"/>
      <c r="AA8" s="2174"/>
      <c r="AB8" s="2174"/>
      <c r="AC8" s="2174"/>
      <c r="AD8" s="2174"/>
      <c r="AE8" s="2174"/>
      <c r="AF8" s="2174"/>
      <c r="AG8" s="2174"/>
      <c r="AH8" s="2174"/>
      <c r="AI8" s="2174"/>
      <c r="AJ8" s="2174"/>
      <c r="AK8" s="2174"/>
      <c r="AL8" s="2174"/>
      <c r="AM8" s="2174"/>
      <c r="AN8" s="2174"/>
      <c r="AO8" s="2175"/>
      <c r="AP8" s="2171" t="s">
        <v>2312</v>
      </c>
      <c r="AQ8" s="2172"/>
      <c r="AR8" s="2172"/>
      <c r="AS8" s="2172"/>
      <c r="AT8" s="2172"/>
      <c r="AU8" s="2172"/>
      <c r="AV8" s="2172"/>
      <c r="AW8" s="2172"/>
      <c r="AX8" s="2172"/>
      <c r="AY8" s="2172"/>
      <c r="AZ8" s="2172"/>
      <c r="BA8" s="2172"/>
      <c r="BB8" s="2172"/>
      <c r="BC8" s="2172"/>
      <c r="BD8" s="2172"/>
      <c r="BE8" s="2172"/>
      <c r="BF8" s="2172"/>
      <c r="BG8" s="2172"/>
      <c r="BH8" s="2172"/>
      <c r="BI8" s="2172"/>
      <c r="BJ8" s="2172"/>
      <c r="BK8" s="1869"/>
    </row>
    <row r="9" spans="2:63" s="1165" customFormat="1">
      <c r="B9" s="1383"/>
      <c r="C9" s="2170"/>
      <c r="D9" s="1385" t="s">
        <v>2313</v>
      </c>
      <c r="E9" s="1385" t="s">
        <v>2314</v>
      </c>
      <c r="F9" s="1385" t="s">
        <v>2313</v>
      </c>
      <c r="G9" s="1385" t="s">
        <v>2314</v>
      </c>
      <c r="H9" s="1385" t="s">
        <v>2313</v>
      </c>
      <c r="I9" s="1385" t="s">
        <v>2313</v>
      </c>
      <c r="J9" s="1385" t="s">
        <v>2313</v>
      </c>
      <c r="K9" s="1384" t="s">
        <v>2313</v>
      </c>
      <c r="L9" s="1386" t="s">
        <v>2313</v>
      </c>
      <c r="M9" s="1385" t="s">
        <v>2315</v>
      </c>
      <c r="N9" s="1385" t="s">
        <v>2313</v>
      </c>
      <c r="O9" s="1384" t="s">
        <v>2313</v>
      </c>
      <c r="P9" s="1384" t="s">
        <v>2313</v>
      </c>
      <c r="Q9" s="1387" t="s">
        <v>2313</v>
      </c>
      <c r="R9" s="1384" t="s">
        <v>2313</v>
      </c>
      <c r="S9" s="1384" t="s">
        <v>2313</v>
      </c>
      <c r="T9" s="1384" t="s">
        <v>2314</v>
      </c>
      <c r="U9" s="1384" t="s">
        <v>2314</v>
      </c>
      <c r="V9" s="1385" t="s">
        <v>2316</v>
      </c>
      <c r="W9" s="1384" t="s">
        <v>2316</v>
      </c>
      <c r="X9" s="1385" t="s">
        <v>2316</v>
      </c>
      <c r="Y9" s="1388" t="s">
        <v>2316</v>
      </c>
      <c r="Z9" s="1388" t="s">
        <v>2316</v>
      </c>
      <c r="AA9" s="1384" t="s">
        <v>2316</v>
      </c>
      <c r="AB9" s="1384" t="s">
        <v>2317</v>
      </c>
      <c r="AC9" s="1385" t="s">
        <v>2317</v>
      </c>
      <c r="AD9" s="1388" t="s">
        <v>2317</v>
      </c>
      <c r="AE9" s="1388" t="s">
        <v>2317</v>
      </c>
      <c r="AF9" s="1388" t="s">
        <v>2317</v>
      </c>
      <c r="AG9" s="1384" t="s">
        <v>2318</v>
      </c>
      <c r="AH9" s="1384" t="s">
        <v>2319</v>
      </c>
      <c r="AI9" s="1384" t="s">
        <v>2319</v>
      </c>
      <c r="AJ9" s="1384" t="s">
        <v>2316</v>
      </c>
      <c r="AK9" s="1384" t="s">
        <v>2316</v>
      </c>
      <c r="AL9" s="1384" t="s">
        <v>2316</v>
      </c>
      <c r="AM9" s="1384" t="s">
        <v>2316</v>
      </c>
      <c r="AN9" s="1384" t="s">
        <v>2320</v>
      </c>
      <c r="AO9" s="1388" t="s">
        <v>2318</v>
      </c>
      <c r="AP9" s="1388"/>
      <c r="AQ9" s="1388"/>
      <c r="AR9" s="1388"/>
      <c r="AS9" s="1388"/>
      <c r="AT9" s="1388"/>
      <c r="AU9" s="1388"/>
      <c r="AV9" s="1388"/>
      <c r="AW9" s="1388"/>
      <c r="AX9" s="1388"/>
      <c r="AY9" s="1388"/>
      <c r="AZ9" s="1388"/>
      <c r="BA9" s="1388"/>
      <c r="BB9" s="1388"/>
      <c r="BC9" s="1388"/>
      <c r="BD9" s="1388"/>
      <c r="BE9" s="1388"/>
      <c r="BF9" s="1388"/>
      <c r="BG9" s="1388"/>
      <c r="BH9" s="1388"/>
      <c r="BI9" s="1388"/>
      <c r="BJ9" s="1388"/>
      <c r="BK9" s="1416"/>
    </row>
    <row r="10" spans="2:63" s="1169" customFormat="1">
      <c r="B10" s="1389" t="s">
        <v>2321</v>
      </c>
      <c r="C10" s="1390" t="s">
        <v>774</v>
      </c>
      <c r="D10" s="1391" t="s">
        <v>774</v>
      </c>
      <c r="E10" s="1391" t="s">
        <v>774</v>
      </c>
      <c r="F10" s="1391" t="s">
        <v>774</v>
      </c>
      <c r="G10" s="1391" t="s">
        <v>774</v>
      </c>
      <c r="H10" s="1391" t="s">
        <v>774</v>
      </c>
      <c r="I10" s="1391" t="s">
        <v>774</v>
      </c>
      <c r="J10" s="1391" t="s">
        <v>774</v>
      </c>
      <c r="K10" s="1390" t="s">
        <v>774</v>
      </c>
      <c r="L10" s="1392" t="s">
        <v>774</v>
      </c>
      <c r="M10" s="1391" t="s">
        <v>774</v>
      </c>
      <c r="N10" s="1391" t="s">
        <v>774</v>
      </c>
      <c r="O10" s="1826" t="s">
        <v>774</v>
      </c>
      <c r="P10" s="1826" t="s">
        <v>774</v>
      </c>
      <c r="Q10" s="1826" t="s">
        <v>774</v>
      </c>
      <c r="R10" s="1826" t="s">
        <v>774</v>
      </c>
      <c r="S10" s="1391" t="s">
        <v>774</v>
      </c>
      <c r="T10" s="1826" t="s">
        <v>774</v>
      </c>
      <c r="U10" s="1826" t="s">
        <v>774</v>
      </c>
      <c r="V10" s="1390" t="s">
        <v>774</v>
      </c>
      <c r="W10" s="1390" t="s">
        <v>774</v>
      </c>
      <c r="X10" s="1391" t="s">
        <v>774</v>
      </c>
      <c r="Y10" s="1390" t="s">
        <v>774</v>
      </c>
      <c r="Z10" s="1390" t="s">
        <v>774</v>
      </c>
      <c r="AA10" s="1390" t="s">
        <v>774</v>
      </c>
      <c r="AB10" s="1390" t="s">
        <v>774</v>
      </c>
      <c r="AC10" s="1391" t="s">
        <v>774</v>
      </c>
      <c r="AD10" s="1390" t="s">
        <v>774</v>
      </c>
      <c r="AE10" s="1389" t="s">
        <v>774</v>
      </c>
      <c r="AF10" s="1390" t="s">
        <v>774</v>
      </c>
      <c r="AG10" s="1390" t="s">
        <v>774</v>
      </c>
      <c r="AH10" s="1390" t="s">
        <v>774</v>
      </c>
      <c r="AI10" s="1390" t="s">
        <v>774</v>
      </c>
      <c r="AJ10" s="1825" t="s">
        <v>774</v>
      </c>
      <c r="AK10" s="1390" t="s">
        <v>774</v>
      </c>
      <c r="AL10" s="1390" t="s">
        <v>774</v>
      </c>
      <c r="AM10" s="1390" t="s">
        <v>774</v>
      </c>
      <c r="AN10" s="1390" t="s">
        <v>774</v>
      </c>
      <c r="AO10" s="1390" t="s">
        <v>774</v>
      </c>
      <c r="AP10" s="1390" t="s">
        <v>774</v>
      </c>
      <c r="AQ10" s="1390" t="s">
        <v>774</v>
      </c>
      <c r="AR10" s="1390" t="s">
        <v>774</v>
      </c>
      <c r="AS10" s="1390" t="s">
        <v>774</v>
      </c>
      <c r="AT10" s="1390" t="s">
        <v>774</v>
      </c>
      <c r="AU10" s="1390" t="s">
        <v>774</v>
      </c>
      <c r="AV10" s="1390" t="s">
        <v>774</v>
      </c>
      <c r="AW10" s="1390" t="s">
        <v>774</v>
      </c>
      <c r="AX10" s="1390" t="s">
        <v>774</v>
      </c>
      <c r="AY10" s="1390" t="s">
        <v>774</v>
      </c>
      <c r="AZ10" s="1390" t="s">
        <v>774</v>
      </c>
      <c r="BA10" s="1390" t="s">
        <v>774</v>
      </c>
      <c r="BB10" s="1390" t="s">
        <v>774</v>
      </c>
      <c r="BC10" s="1390" t="s">
        <v>774</v>
      </c>
      <c r="BD10" s="1390" t="s">
        <v>774</v>
      </c>
      <c r="BE10" s="1390" t="s">
        <v>774</v>
      </c>
      <c r="BF10" s="1390" t="s">
        <v>774</v>
      </c>
      <c r="BG10" s="1390" t="s">
        <v>774</v>
      </c>
      <c r="BH10" s="1390" t="s">
        <v>774</v>
      </c>
      <c r="BI10" s="1825" t="s">
        <v>774</v>
      </c>
      <c r="BJ10" s="1825" t="s">
        <v>774</v>
      </c>
      <c r="BK10" s="1870"/>
    </row>
    <row r="11" spans="2:63" s="1169" customFormat="1" ht="22.5">
      <c r="B11" s="1395" t="s">
        <v>2322</v>
      </c>
      <c r="C11" s="1390" t="s">
        <v>2323</v>
      </c>
      <c r="D11" s="1391" t="s">
        <v>2324</v>
      </c>
      <c r="E11" s="1391" t="s">
        <v>2325</v>
      </c>
      <c r="F11" s="1391" t="s">
        <v>2326</v>
      </c>
      <c r="G11" s="1391" t="s">
        <v>2327</v>
      </c>
      <c r="H11" s="1391" t="s">
        <v>2328</v>
      </c>
      <c r="I11" s="1391" t="s">
        <v>2329</v>
      </c>
      <c r="J11" s="1391" t="s">
        <v>2330</v>
      </c>
      <c r="K11" s="1390" t="s">
        <v>2331</v>
      </c>
      <c r="L11" s="1392" t="s">
        <v>2332</v>
      </c>
      <c r="M11" s="1391" t="s">
        <v>2333</v>
      </c>
      <c r="N11" s="1391" t="s">
        <v>2334</v>
      </c>
      <c r="O11" s="1391" t="s">
        <v>2335</v>
      </c>
      <c r="P11" s="1396" t="s">
        <v>2336</v>
      </c>
      <c r="Q11" s="1397" t="s">
        <v>2337</v>
      </c>
      <c r="R11" s="1398" t="s">
        <v>2338</v>
      </c>
      <c r="S11" s="1396" t="s">
        <v>2339</v>
      </c>
      <c r="T11" s="1398" t="s">
        <v>2706</v>
      </c>
      <c r="U11" s="1396" t="s">
        <v>2705</v>
      </c>
      <c r="V11" s="1390" t="s">
        <v>2340</v>
      </c>
      <c r="W11" s="1390" t="s">
        <v>2341</v>
      </c>
      <c r="X11" s="1391" t="s">
        <v>2342</v>
      </c>
      <c r="Y11" s="1390" t="s">
        <v>2343</v>
      </c>
      <c r="Z11" s="1390" t="s">
        <v>2344</v>
      </c>
      <c r="AA11" s="1390" t="s">
        <v>2345</v>
      </c>
      <c r="AB11" s="1390" t="s">
        <v>2346</v>
      </c>
      <c r="AC11" s="1391" t="s">
        <v>2347</v>
      </c>
      <c r="AD11" s="1390" t="s">
        <v>2348</v>
      </c>
      <c r="AE11" s="1389" t="s">
        <v>2349</v>
      </c>
      <c r="AF11" s="1390" t="s">
        <v>2350</v>
      </c>
      <c r="AG11" s="1399" t="s">
        <v>2351</v>
      </c>
      <c r="AH11" s="1400" t="s">
        <v>2352</v>
      </c>
      <c r="AI11" s="1401" t="s">
        <v>2353</v>
      </c>
      <c r="AJ11" s="1390" t="s">
        <v>2354</v>
      </c>
      <c r="AK11" s="1402" t="s">
        <v>2355</v>
      </c>
      <c r="AL11" s="1402" t="s">
        <v>2356</v>
      </c>
      <c r="AM11" s="1402" t="s">
        <v>2357</v>
      </c>
      <c r="AN11" s="1402" t="s">
        <v>2358</v>
      </c>
      <c r="AO11" s="1402" t="s">
        <v>2359</v>
      </c>
      <c r="AP11" s="1402" t="s">
        <v>2360</v>
      </c>
      <c r="AQ11" s="1402" t="s">
        <v>2361</v>
      </c>
      <c r="AR11" s="1402" t="s">
        <v>2362</v>
      </c>
      <c r="AS11" s="1402" t="s">
        <v>2363</v>
      </c>
      <c r="AT11" s="1402" t="s">
        <v>2364</v>
      </c>
      <c r="AU11" s="1402" t="s">
        <v>2365</v>
      </c>
      <c r="AV11" s="1402" t="s">
        <v>2366</v>
      </c>
      <c r="AW11" s="1402" t="s">
        <v>2367</v>
      </c>
      <c r="AX11" s="1402" t="s">
        <v>2368</v>
      </c>
      <c r="AY11" s="1402" t="s">
        <v>2369</v>
      </c>
      <c r="AZ11" s="1402" t="s">
        <v>2370</v>
      </c>
      <c r="BA11" s="1402" t="s">
        <v>2371</v>
      </c>
      <c r="BB11" s="1402" t="s">
        <v>2372</v>
      </c>
      <c r="BC11" s="1402" t="s">
        <v>2373</v>
      </c>
      <c r="BD11" s="1402" t="s">
        <v>2374</v>
      </c>
      <c r="BE11" s="1402" t="s">
        <v>2375</v>
      </c>
      <c r="BF11" s="1402" t="s">
        <v>2376</v>
      </c>
      <c r="BG11" s="1402" t="s">
        <v>2377</v>
      </c>
      <c r="BH11" s="1402" t="s">
        <v>2378</v>
      </c>
      <c r="BI11" s="1402" t="s">
        <v>2379</v>
      </c>
      <c r="BJ11" s="1402" t="s">
        <v>2380</v>
      </c>
      <c r="BK11" s="1870"/>
    </row>
    <row r="12" spans="2:63" s="1169" customFormat="1">
      <c r="B12" s="1389" t="s">
        <v>2381</v>
      </c>
      <c r="C12" s="1390" t="s">
        <v>972</v>
      </c>
      <c r="D12" s="1396" t="s">
        <v>2382</v>
      </c>
      <c r="E12" s="1396" t="s">
        <v>2382</v>
      </c>
      <c r="F12" s="1396" t="s">
        <v>2382</v>
      </c>
      <c r="G12" s="1396" t="s">
        <v>2382</v>
      </c>
      <c r="H12" s="1396" t="s">
        <v>2382</v>
      </c>
      <c r="I12" s="1396" t="s">
        <v>2382</v>
      </c>
      <c r="J12" s="1396" t="s">
        <v>2382</v>
      </c>
      <c r="K12" s="1396" t="s">
        <v>2382</v>
      </c>
      <c r="L12" s="1403" t="s">
        <v>2382</v>
      </c>
      <c r="M12" s="1398" t="s">
        <v>2382</v>
      </c>
      <c r="N12" s="1398" t="s">
        <v>2382</v>
      </c>
      <c r="O12" s="1398" t="s">
        <v>2383</v>
      </c>
      <c r="P12" s="1396" t="s">
        <v>2383</v>
      </c>
      <c r="Q12" s="1397" t="s">
        <v>2383</v>
      </c>
      <c r="R12" s="1398" t="s">
        <v>2383</v>
      </c>
      <c r="S12" s="1396" t="s">
        <v>2383</v>
      </c>
      <c r="T12" s="1398" t="s">
        <v>2722</v>
      </c>
      <c r="U12" s="1398" t="s">
        <v>2722</v>
      </c>
      <c r="V12" s="1390" t="s">
        <v>2384</v>
      </c>
      <c r="W12" s="1390" t="s">
        <v>2384</v>
      </c>
      <c r="X12" s="1390" t="s">
        <v>2384</v>
      </c>
      <c r="Y12" s="1390" t="s">
        <v>2384</v>
      </c>
      <c r="Z12" s="1390" t="s">
        <v>2384</v>
      </c>
      <c r="AA12" s="1390" t="s">
        <v>2384</v>
      </c>
      <c r="AB12" s="1390" t="s">
        <v>2384</v>
      </c>
      <c r="AC12" s="1390" t="s">
        <v>2384</v>
      </c>
      <c r="AD12" s="1390" t="s">
        <v>2384</v>
      </c>
      <c r="AE12" s="1390" t="s">
        <v>2384</v>
      </c>
      <c r="AF12" s="1390" t="s">
        <v>2384</v>
      </c>
      <c r="AG12" s="1390" t="s">
        <v>2384</v>
      </c>
      <c r="AH12" s="1390" t="s">
        <v>2384</v>
      </c>
      <c r="AI12" s="1390" t="s">
        <v>2384</v>
      </c>
      <c r="AJ12" s="1391" t="s">
        <v>2383</v>
      </c>
      <c r="AK12" s="1391" t="s">
        <v>2383</v>
      </c>
      <c r="AL12" s="1391" t="s">
        <v>2383</v>
      </c>
      <c r="AM12" s="1391" t="s">
        <v>2383</v>
      </c>
      <c r="AN12" s="1390" t="s">
        <v>2384</v>
      </c>
      <c r="AO12" s="1390" t="s">
        <v>2384</v>
      </c>
      <c r="AP12" s="1390" t="s">
        <v>2384</v>
      </c>
      <c r="AQ12" s="1390" t="s">
        <v>2384</v>
      </c>
      <c r="AR12" s="1390" t="s">
        <v>2384</v>
      </c>
      <c r="AS12" s="1390" t="s">
        <v>2384</v>
      </c>
      <c r="AT12" s="1390" t="s">
        <v>2384</v>
      </c>
      <c r="AU12" s="1390" t="s">
        <v>2384</v>
      </c>
      <c r="AV12" s="1390" t="s">
        <v>2384</v>
      </c>
      <c r="AW12" s="1390" t="s">
        <v>2384</v>
      </c>
      <c r="AX12" s="1390" t="s">
        <v>2384</v>
      </c>
      <c r="AY12" s="1390" t="s">
        <v>2384</v>
      </c>
      <c r="AZ12" s="1390" t="s">
        <v>2384</v>
      </c>
      <c r="BA12" s="1390" t="s">
        <v>2384</v>
      </c>
      <c r="BB12" s="1390" t="s">
        <v>2384</v>
      </c>
      <c r="BC12" s="1390" t="s">
        <v>2384</v>
      </c>
      <c r="BD12" s="1390" t="s">
        <v>2384</v>
      </c>
      <c r="BE12" s="1390" t="s">
        <v>2384</v>
      </c>
      <c r="BF12" s="1390" t="s">
        <v>2384</v>
      </c>
      <c r="BG12" s="1390" t="s">
        <v>2384</v>
      </c>
      <c r="BH12" s="1390" t="s">
        <v>2384</v>
      </c>
      <c r="BI12" s="1390" t="s">
        <v>2383</v>
      </c>
      <c r="BJ12" s="1390" t="s">
        <v>2383</v>
      </c>
      <c r="BK12" s="1870"/>
    </row>
    <row r="13" spans="2:63" s="1169" customFormat="1">
      <c r="B13" s="1201" t="s">
        <v>2385</v>
      </c>
      <c r="C13" s="1392"/>
      <c r="D13" s="1392"/>
      <c r="E13" s="1392"/>
      <c r="F13" s="1392"/>
      <c r="G13" s="1392"/>
      <c r="H13" s="1392"/>
      <c r="I13" s="1392"/>
      <c r="J13" s="1392"/>
      <c r="K13" s="1389"/>
      <c r="L13" s="1392"/>
      <c r="M13" s="1392"/>
      <c r="N13" s="1392"/>
      <c r="O13" s="1392"/>
      <c r="P13" s="1389"/>
      <c r="Q13" s="1392"/>
      <c r="R13" s="1392"/>
      <c r="S13" s="1389"/>
      <c r="T13" s="1392"/>
      <c r="U13" s="1389"/>
      <c r="V13" s="1392"/>
      <c r="W13" s="1392"/>
      <c r="X13" s="1392"/>
      <c r="Y13" s="1389"/>
      <c r="Z13" s="1389"/>
      <c r="AA13" s="1392"/>
      <c r="AB13" s="1392"/>
      <c r="AC13" s="1392"/>
      <c r="AD13" s="1389"/>
      <c r="AE13" s="1392"/>
      <c r="AF13" s="1392"/>
      <c r="AG13" s="1389"/>
      <c r="AH13" s="1392"/>
      <c r="AI13" s="1392"/>
      <c r="AJ13" s="1390"/>
      <c r="AK13" s="1390"/>
      <c r="AL13" s="1390"/>
      <c r="AM13" s="1390"/>
      <c r="AN13" s="1390"/>
      <c r="AO13" s="1390"/>
      <c r="AP13" s="1390"/>
      <c r="AQ13" s="1390"/>
      <c r="AR13" s="1390"/>
      <c r="AS13" s="1390"/>
      <c r="AT13" s="1390"/>
      <c r="AU13" s="1390"/>
      <c r="AV13" s="1390"/>
      <c r="AW13" s="1390"/>
      <c r="AX13" s="1390"/>
      <c r="AY13" s="1390"/>
      <c r="AZ13" s="1390"/>
      <c r="BA13" s="1390"/>
      <c r="BB13" s="1390"/>
      <c r="BC13" s="1390"/>
      <c r="BD13" s="1390"/>
      <c r="BE13" s="1390"/>
      <c r="BF13" s="1390"/>
      <c r="BG13" s="1390"/>
      <c r="BH13" s="1390"/>
      <c r="BI13" s="1390"/>
      <c r="BJ13" s="1390"/>
      <c r="BK13" s="1870"/>
    </row>
    <row r="14" spans="2:63" s="1169" customFormat="1">
      <c r="B14" s="1389" t="s">
        <v>2386</v>
      </c>
      <c r="C14" s="1390" t="s">
        <v>2387</v>
      </c>
      <c r="D14" s="1391" t="s">
        <v>1753</v>
      </c>
      <c r="E14" s="1391" t="s">
        <v>1753</v>
      </c>
      <c r="F14" s="1391" t="s">
        <v>1753</v>
      </c>
      <c r="G14" s="1391" t="s">
        <v>1753</v>
      </c>
      <c r="H14" s="1391" t="s">
        <v>1753</v>
      </c>
      <c r="I14" s="1391" t="s">
        <v>1753</v>
      </c>
      <c r="J14" s="1391" t="s">
        <v>1753</v>
      </c>
      <c r="K14" s="1390" t="s">
        <v>1753</v>
      </c>
      <c r="L14" s="1392" t="s">
        <v>1753</v>
      </c>
      <c r="M14" s="1391" t="s">
        <v>1753</v>
      </c>
      <c r="N14" s="1391" t="s">
        <v>1753</v>
      </c>
      <c r="O14" s="1391" t="s">
        <v>1753</v>
      </c>
      <c r="P14" s="1390" t="s">
        <v>1753</v>
      </c>
      <c r="Q14" s="1392" t="s">
        <v>1753</v>
      </c>
      <c r="R14" s="1391" t="s">
        <v>1753</v>
      </c>
      <c r="S14" s="1391" t="s">
        <v>1753</v>
      </c>
      <c r="T14" s="1391" t="s">
        <v>1753</v>
      </c>
      <c r="U14" s="1391" t="s">
        <v>1753</v>
      </c>
      <c r="V14" s="1390" t="s">
        <v>2388</v>
      </c>
      <c r="W14" s="1390" t="s">
        <v>2388</v>
      </c>
      <c r="X14" s="1391" t="s">
        <v>2388</v>
      </c>
      <c r="Y14" s="1390" t="s">
        <v>2388</v>
      </c>
      <c r="Z14" s="1390" t="s">
        <v>2388</v>
      </c>
      <c r="AA14" s="1390" t="s">
        <v>2388</v>
      </c>
      <c r="AB14" s="1390" t="s">
        <v>2388</v>
      </c>
      <c r="AC14" s="1391" t="s">
        <v>2388</v>
      </c>
      <c r="AD14" s="1390" t="s">
        <v>2388</v>
      </c>
      <c r="AE14" s="1389" t="s">
        <v>2388</v>
      </c>
      <c r="AF14" s="1390" t="s">
        <v>2388</v>
      </c>
      <c r="AG14" s="1390" t="s">
        <v>2388</v>
      </c>
      <c r="AH14" s="1392" t="s">
        <v>2388</v>
      </c>
      <c r="AI14" s="1392" t="s">
        <v>2388</v>
      </c>
      <c r="AJ14" s="1390" t="s">
        <v>2388</v>
      </c>
      <c r="AK14" s="1390" t="s">
        <v>2388</v>
      </c>
      <c r="AL14" s="1390" t="s">
        <v>2388</v>
      </c>
      <c r="AM14" s="1390" t="s">
        <v>2388</v>
      </c>
      <c r="AN14" s="1390" t="s">
        <v>2388</v>
      </c>
      <c r="AO14" s="1390" t="s">
        <v>2388</v>
      </c>
      <c r="AP14" s="1390" t="s">
        <v>2389</v>
      </c>
      <c r="AQ14" s="1390" t="s">
        <v>2389</v>
      </c>
      <c r="AR14" s="1390" t="s">
        <v>2389</v>
      </c>
      <c r="AS14" s="1390" t="s">
        <v>2389</v>
      </c>
      <c r="AT14" s="1390" t="s">
        <v>2389</v>
      </c>
      <c r="AU14" s="1390" t="s">
        <v>2389</v>
      </c>
      <c r="AV14" s="1390" t="s">
        <v>2389</v>
      </c>
      <c r="AW14" s="1390" t="s">
        <v>2389</v>
      </c>
      <c r="AX14" s="1390" t="s">
        <v>2389</v>
      </c>
      <c r="AY14" s="1390" t="s">
        <v>2389</v>
      </c>
      <c r="AZ14" s="1390" t="s">
        <v>2389</v>
      </c>
      <c r="BA14" s="1390" t="s">
        <v>2389</v>
      </c>
      <c r="BB14" s="1390" t="s">
        <v>2389</v>
      </c>
      <c r="BC14" s="1390" t="s">
        <v>2389</v>
      </c>
      <c r="BD14" s="1390" t="s">
        <v>2389</v>
      </c>
      <c r="BE14" s="1390" t="s">
        <v>2389</v>
      </c>
      <c r="BF14" s="1390" t="s">
        <v>2389</v>
      </c>
      <c r="BG14" s="1390" t="s">
        <v>2389</v>
      </c>
      <c r="BH14" s="1390" t="s">
        <v>2389</v>
      </c>
      <c r="BI14" s="1390" t="s">
        <v>2389</v>
      </c>
      <c r="BJ14" s="1390" t="s">
        <v>2389</v>
      </c>
      <c r="BK14" s="1870"/>
    </row>
    <row r="15" spans="2:63" s="1169" customFormat="1">
      <c r="B15" s="1389" t="s">
        <v>2390</v>
      </c>
      <c r="C15" s="1390" t="s">
        <v>2387</v>
      </c>
      <c r="D15" s="1391" t="s">
        <v>1753</v>
      </c>
      <c r="E15" s="1391" t="s">
        <v>1753</v>
      </c>
      <c r="F15" s="1391" t="s">
        <v>1753</v>
      </c>
      <c r="G15" s="1391" t="s">
        <v>1753</v>
      </c>
      <c r="H15" s="1391" t="s">
        <v>1753</v>
      </c>
      <c r="I15" s="1391" t="s">
        <v>1753</v>
      </c>
      <c r="J15" s="1391" t="s">
        <v>1753</v>
      </c>
      <c r="K15" s="1390" t="s">
        <v>1753</v>
      </c>
      <c r="L15" s="1392" t="s">
        <v>1753</v>
      </c>
      <c r="M15" s="1391" t="s">
        <v>1753</v>
      </c>
      <c r="N15" s="1391" t="s">
        <v>1753</v>
      </c>
      <c r="O15" s="1391" t="s">
        <v>1753</v>
      </c>
      <c r="P15" s="1390" t="s">
        <v>1753</v>
      </c>
      <c r="Q15" s="1392" t="s">
        <v>1753</v>
      </c>
      <c r="R15" s="1391" t="s">
        <v>1753</v>
      </c>
      <c r="S15" s="1391" t="s">
        <v>1753</v>
      </c>
      <c r="T15" s="1391" t="s">
        <v>1753</v>
      </c>
      <c r="U15" s="1391" t="s">
        <v>1753</v>
      </c>
      <c r="V15" s="1390" t="s">
        <v>2388</v>
      </c>
      <c r="W15" s="1390" t="s">
        <v>2388</v>
      </c>
      <c r="X15" s="1391" t="s">
        <v>2388</v>
      </c>
      <c r="Y15" s="1390" t="s">
        <v>2388</v>
      </c>
      <c r="Z15" s="1390" t="s">
        <v>2388</v>
      </c>
      <c r="AA15" s="1390" t="s">
        <v>2388</v>
      </c>
      <c r="AB15" s="1390" t="s">
        <v>2388</v>
      </c>
      <c r="AC15" s="1391" t="s">
        <v>2388</v>
      </c>
      <c r="AD15" s="1390" t="s">
        <v>2388</v>
      </c>
      <c r="AE15" s="1389" t="s">
        <v>2388</v>
      </c>
      <c r="AF15" s="1390" t="s">
        <v>2388</v>
      </c>
      <c r="AG15" s="1390" t="s">
        <v>2388</v>
      </c>
      <c r="AH15" s="1391" t="s">
        <v>2388</v>
      </c>
      <c r="AI15" s="1391" t="s">
        <v>2388</v>
      </c>
      <c r="AJ15" s="1390" t="s">
        <v>2388</v>
      </c>
      <c r="AK15" s="1390" t="s">
        <v>2388</v>
      </c>
      <c r="AL15" s="1390" t="s">
        <v>2388</v>
      </c>
      <c r="AM15" s="1390" t="s">
        <v>2388</v>
      </c>
      <c r="AN15" s="1390" t="s">
        <v>2388</v>
      </c>
      <c r="AO15" s="1390" t="s">
        <v>2388</v>
      </c>
      <c r="AP15" s="1390" t="s">
        <v>2389</v>
      </c>
      <c r="AQ15" s="1390" t="s">
        <v>2389</v>
      </c>
      <c r="AR15" s="1390" t="s">
        <v>2389</v>
      </c>
      <c r="AS15" s="1390" t="s">
        <v>2389</v>
      </c>
      <c r="AT15" s="1390" t="s">
        <v>2389</v>
      </c>
      <c r="AU15" s="1390" t="s">
        <v>2389</v>
      </c>
      <c r="AV15" s="1390" t="s">
        <v>2389</v>
      </c>
      <c r="AW15" s="1390" t="s">
        <v>2389</v>
      </c>
      <c r="AX15" s="1390" t="s">
        <v>2389</v>
      </c>
      <c r="AY15" s="1390" t="s">
        <v>2389</v>
      </c>
      <c r="AZ15" s="1390" t="s">
        <v>2389</v>
      </c>
      <c r="BA15" s="1390" t="s">
        <v>2389</v>
      </c>
      <c r="BB15" s="1390" t="s">
        <v>2389</v>
      </c>
      <c r="BC15" s="1390" t="s">
        <v>2389</v>
      </c>
      <c r="BD15" s="1390" t="s">
        <v>2389</v>
      </c>
      <c r="BE15" s="1390" t="s">
        <v>2389</v>
      </c>
      <c r="BF15" s="1390" t="s">
        <v>2389</v>
      </c>
      <c r="BG15" s="1390" t="s">
        <v>2389</v>
      </c>
      <c r="BH15" s="1390" t="s">
        <v>2389</v>
      </c>
      <c r="BI15" s="1390" t="s">
        <v>2389</v>
      </c>
      <c r="BJ15" s="1390" t="s">
        <v>2389</v>
      </c>
      <c r="BK15" s="1870"/>
    </row>
    <row r="16" spans="2:63" s="1169" customFormat="1" ht="22.5">
      <c r="B16" s="1389" t="s">
        <v>2391</v>
      </c>
      <c r="C16" s="1402" t="s">
        <v>2392</v>
      </c>
      <c r="D16" s="1404" t="s">
        <v>2392</v>
      </c>
      <c r="E16" s="1404" t="s">
        <v>2392</v>
      </c>
      <c r="F16" s="1404" t="s">
        <v>2392</v>
      </c>
      <c r="G16" s="1404" t="s">
        <v>2392</v>
      </c>
      <c r="H16" s="1404" t="s">
        <v>2392</v>
      </c>
      <c r="I16" s="1404" t="s">
        <v>2392</v>
      </c>
      <c r="J16" s="1404" t="s">
        <v>2392</v>
      </c>
      <c r="K16" s="1402" t="s">
        <v>2392</v>
      </c>
      <c r="L16" s="1405" t="s">
        <v>2392</v>
      </c>
      <c r="M16" s="1404" t="s">
        <v>2392</v>
      </c>
      <c r="N16" s="1404" t="s">
        <v>2392</v>
      </c>
      <c r="O16" s="1404" t="s">
        <v>2392</v>
      </c>
      <c r="P16" s="1402" t="s">
        <v>2392</v>
      </c>
      <c r="Q16" s="1405" t="s">
        <v>2392</v>
      </c>
      <c r="R16" s="1404" t="s">
        <v>2392</v>
      </c>
      <c r="S16" s="1404" t="s">
        <v>2392</v>
      </c>
      <c r="T16" s="1404" t="s">
        <v>2392</v>
      </c>
      <c r="U16" s="1404" t="s">
        <v>2392</v>
      </c>
      <c r="V16" s="1402" t="s">
        <v>2392</v>
      </c>
      <c r="W16" s="1402" t="s">
        <v>2392</v>
      </c>
      <c r="X16" s="1404" t="s">
        <v>2392</v>
      </c>
      <c r="Y16" s="1402" t="s">
        <v>2392</v>
      </c>
      <c r="Z16" s="1402" t="s">
        <v>2392</v>
      </c>
      <c r="AA16" s="1402" t="s">
        <v>2392</v>
      </c>
      <c r="AB16" s="1402" t="s">
        <v>2392</v>
      </c>
      <c r="AC16" s="1404" t="s">
        <v>2392</v>
      </c>
      <c r="AD16" s="1402" t="s">
        <v>2392</v>
      </c>
      <c r="AE16" s="1395" t="s">
        <v>2392</v>
      </c>
      <c r="AF16" s="1402" t="s">
        <v>2392</v>
      </c>
      <c r="AG16" s="1402" t="s">
        <v>2392</v>
      </c>
      <c r="AH16" s="1395" t="s">
        <v>2392</v>
      </c>
      <c r="AI16" s="1395" t="s">
        <v>2392</v>
      </c>
      <c r="AJ16" s="1395" t="s">
        <v>2392</v>
      </c>
      <c r="AK16" s="1402" t="s">
        <v>2392</v>
      </c>
      <c r="AL16" s="1402" t="s">
        <v>2392</v>
      </c>
      <c r="AM16" s="1402" t="s">
        <v>2392</v>
      </c>
      <c r="AN16" s="1402" t="s">
        <v>2392</v>
      </c>
      <c r="AO16" s="1402" t="s">
        <v>2392</v>
      </c>
      <c r="AP16" s="1402" t="s">
        <v>2392</v>
      </c>
      <c r="AQ16" s="1402" t="s">
        <v>2392</v>
      </c>
      <c r="AR16" s="1402" t="s">
        <v>2392</v>
      </c>
      <c r="AS16" s="1402" t="s">
        <v>2392</v>
      </c>
      <c r="AT16" s="1402" t="s">
        <v>2392</v>
      </c>
      <c r="AU16" s="1402" t="s">
        <v>2392</v>
      </c>
      <c r="AV16" s="1402" t="s">
        <v>2392</v>
      </c>
      <c r="AW16" s="1402" t="s">
        <v>2392</v>
      </c>
      <c r="AX16" s="1402" t="s">
        <v>2392</v>
      </c>
      <c r="AY16" s="1402" t="s">
        <v>2392</v>
      </c>
      <c r="AZ16" s="1402" t="s">
        <v>2392</v>
      </c>
      <c r="BA16" s="1402" t="s">
        <v>2392</v>
      </c>
      <c r="BB16" s="1402" t="s">
        <v>2392</v>
      </c>
      <c r="BC16" s="1402" t="s">
        <v>2392</v>
      </c>
      <c r="BD16" s="1402" t="s">
        <v>2392</v>
      </c>
      <c r="BE16" s="1402" t="s">
        <v>2392</v>
      </c>
      <c r="BF16" s="1402" t="s">
        <v>2392</v>
      </c>
      <c r="BG16" s="1402" t="s">
        <v>2392</v>
      </c>
      <c r="BH16" s="1402" t="s">
        <v>2392</v>
      </c>
      <c r="BI16" s="1402" t="s">
        <v>2392</v>
      </c>
      <c r="BJ16" s="1402" t="s">
        <v>2392</v>
      </c>
      <c r="BK16" s="1871"/>
    </row>
    <row r="17" spans="2:63" s="1169" customFormat="1" ht="22.5">
      <c r="B17" s="1389" t="s">
        <v>2393</v>
      </c>
      <c r="C17" s="1402" t="s">
        <v>2394</v>
      </c>
      <c r="D17" s="1404" t="s">
        <v>2395</v>
      </c>
      <c r="E17" s="1404" t="s">
        <v>2395</v>
      </c>
      <c r="F17" s="1404" t="s">
        <v>2395</v>
      </c>
      <c r="G17" s="1404" t="s">
        <v>2395</v>
      </c>
      <c r="H17" s="1404" t="s">
        <v>2395</v>
      </c>
      <c r="I17" s="1404" t="s">
        <v>2395</v>
      </c>
      <c r="J17" s="1404" t="s">
        <v>2395</v>
      </c>
      <c r="K17" s="1402" t="s">
        <v>2395</v>
      </c>
      <c r="L17" s="1405" t="s">
        <v>2395</v>
      </c>
      <c r="M17" s="1404" t="s">
        <v>2395</v>
      </c>
      <c r="N17" s="1404" t="s">
        <v>2395</v>
      </c>
      <c r="O17" s="1404" t="s">
        <v>2395</v>
      </c>
      <c r="P17" s="1402" t="s">
        <v>2395</v>
      </c>
      <c r="Q17" s="1405" t="s">
        <v>2395</v>
      </c>
      <c r="R17" s="1404" t="s">
        <v>2395</v>
      </c>
      <c r="S17" s="1404" t="s">
        <v>2395</v>
      </c>
      <c r="T17" s="1404" t="s">
        <v>2395</v>
      </c>
      <c r="U17" s="1404" t="s">
        <v>2395</v>
      </c>
      <c r="V17" s="1402" t="s">
        <v>2396</v>
      </c>
      <c r="W17" s="1402" t="s">
        <v>2396</v>
      </c>
      <c r="X17" s="1404" t="s">
        <v>2396</v>
      </c>
      <c r="Y17" s="1402" t="s">
        <v>2396</v>
      </c>
      <c r="Z17" s="1402" t="s">
        <v>2396</v>
      </c>
      <c r="AA17" s="1402" t="s">
        <v>2396</v>
      </c>
      <c r="AB17" s="1402" t="s">
        <v>2396</v>
      </c>
      <c r="AC17" s="1404" t="s">
        <v>2396</v>
      </c>
      <c r="AD17" s="1402" t="s">
        <v>2396</v>
      </c>
      <c r="AE17" s="1395" t="s">
        <v>2396</v>
      </c>
      <c r="AF17" s="1402" t="s">
        <v>2396</v>
      </c>
      <c r="AG17" s="1402" t="s">
        <v>2396</v>
      </c>
      <c r="AH17" s="1402" t="s">
        <v>2396</v>
      </c>
      <c r="AI17" s="1402" t="s">
        <v>2396</v>
      </c>
      <c r="AJ17" s="1402" t="s">
        <v>2396</v>
      </c>
      <c r="AK17" s="1402" t="s">
        <v>2396</v>
      </c>
      <c r="AL17" s="1402" t="s">
        <v>2396</v>
      </c>
      <c r="AM17" s="1402" t="s">
        <v>2396</v>
      </c>
      <c r="AN17" s="1402" t="s">
        <v>2396</v>
      </c>
      <c r="AO17" s="1402" t="s">
        <v>2396</v>
      </c>
      <c r="AP17" s="1402" t="s">
        <v>2397</v>
      </c>
      <c r="AQ17" s="1402" t="s">
        <v>2397</v>
      </c>
      <c r="AR17" s="1402" t="s">
        <v>2397</v>
      </c>
      <c r="AS17" s="1402" t="s">
        <v>2397</v>
      </c>
      <c r="AT17" s="1402" t="s">
        <v>2397</v>
      </c>
      <c r="AU17" s="1402" t="s">
        <v>2397</v>
      </c>
      <c r="AV17" s="1402" t="s">
        <v>2397</v>
      </c>
      <c r="AW17" s="1402" t="s">
        <v>2397</v>
      </c>
      <c r="AX17" s="1402" t="s">
        <v>2397</v>
      </c>
      <c r="AY17" s="1402" t="s">
        <v>2397</v>
      </c>
      <c r="AZ17" s="1402" t="s">
        <v>2397</v>
      </c>
      <c r="BA17" s="1402" t="s">
        <v>2397</v>
      </c>
      <c r="BB17" s="1402" t="s">
        <v>2397</v>
      </c>
      <c r="BC17" s="1402" t="s">
        <v>2397</v>
      </c>
      <c r="BD17" s="1402" t="s">
        <v>2397</v>
      </c>
      <c r="BE17" s="1402" t="s">
        <v>2397</v>
      </c>
      <c r="BF17" s="1402" t="s">
        <v>2397</v>
      </c>
      <c r="BG17" s="1402" t="s">
        <v>2397</v>
      </c>
      <c r="BH17" s="1402" t="s">
        <v>2397</v>
      </c>
      <c r="BI17" s="1402" t="s">
        <v>2397</v>
      </c>
      <c r="BJ17" s="1402" t="s">
        <v>2397</v>
      </c>
      <c r="BK17" s="1871"/>
    </row>
    <row r="18" spans="2:63" s="1169" customFormat="1">
      <c r="B18" s="1395" t="s">
        <v>2707</v>
      </c>
      <c r="C18" s="1890">
        <v>37594.917000000001</v>
      </c>
      <c r="D18" s="1891">
        <v>650</v>
      </c>
      <c r="E18" s="1891">
        <v>817</v>
      </c>
      <c r="F18" s="1891">
        <v>1100</v>
      </c>
      <c r="G18" s="1891">
        <v>961</v>
      </c>
      <c r="H18" s="1891">
        <v>2700</v>
      </c>
      <c r="I18" s="1891">
        <v>2750</v>
      </c>
      <c r="J18" s="1891">
        <v>500</v>
      </c>
      <c r="K18" s="1890">
        <v>950</v>
      </c>
      <c r="L18" s="1892">
        <v>600</v>
      </c>
      <c r="M18" s="1891">
        <v>7774.3549999999996</v>
      </c>
      <c r="N18" s="1891">
        <v>2300</v>
      </c>
      <c r="O18" s="1891">
        <v>100</v>
      </c>
      <c r="P18" s="1890">
        <v>100</v>
      </c>
      <c r="Q18" s="1892">
        <v>300</v>
      </c>
      <c r="R18" s="1891">
        <v>100</v>
      </c>
      <c r="S18" s="1890">
        <v>100</v>
      </c>
      <c r="T18" s="1891">
        <v>2030.7049999999999</v>
      </c>
      <c r="U18" s="1890">
        <v>1117</v>
      </c>
      <c r="V18" s="1890">
        <v>2500</v>
      </c>
      <c r="W18" s="1890">
        <v>2350</v>
      </c>
      <c r="X18" s="1893">
        <v>450</v>
      </c>
      <c r="Y18" s="1894">
        <v>2500</v>
      </c>
      <c r="Z18" s="1894">
        <v>1100</v>
      </c>
      <c r="AA18" s="1890">
        <v>650</v>
      </c>
      <c r="AB18" s="1890">
        <v>1523</v>
      </c>
      <c r="AC18" s="1891">
        <v>1625</v>
      </c>
      <c r="AD18" s="1890">
        <v>508</v>
      </c>
      <c r="AE18" s="1895">
        <v>711</v>
      </c>
      <c r="AF18" s="1890">
        <v>508</v>
      </c>
      <c r="AG18" s="1890">
        <v>8741</v>
      </c>
      <c r="AH18" s="1891">
        <v>641</v>
      </c>
      <c r="AI18" s="1896">
        <v>891</v>
      </c>
      <c r="AJ18" s="1897">
        <v>125</v>
      </c>
      <c r="AK18" s="1898">
        <v>350</v>
      </c>
      <c r="AL18" s="1898">
        <v>150</v>
      </c>
      <c r="AM18" s="1898">
        <v>150</v>
      </c>
      <c r="AN18" s="1890">
        <v>1924</v>
      </c>
      <c r="AO18" s="1890">
        <v>5827</v>
      </c>
      <c r="AP18" s="1890">
        <v>10777</v>
      </c>
      <c r="AQ18" s="1890">
        <v>10777</v>
      </c>
      <c r="AR18" s="1890">
        <v>8083</v>
      </c>
      <c r="AS18" s="1890">
        <v>11655</v>
      </c>
      <c r="AT18" s="1890">
        <v>1995</v>
      </c>
      <c r="AU18" s="1890">
        <v>1000</v>
      </c>
      <c r="AV18" s="1890">
        <v>1100</v>
      </c>
      <c r="AW18" s="1890">
        <v>874</v>
      </c>
      <c r="AX18" s="1890">
        <v>1015</v>
      </c>
      <c r="AY18" s="1890">
        <v>2031</v>
      </c>
      <c r="AZ18" s="1890">
        <v>10202</v>
      </c>
      <c r="BA18" s="1890">
        <v>9699</v>
      </c>
      <c r="BB18" s="1890">
        <v>712</v>
      </c>
      <c r="BC18" s="1890">
        <v>11655</v>
      </c>
      <c r="BD18" s="1890">
        <v>427</v>
      </c>
      <c r="BE18" s="1890">
        <v>1666</v>
      </c>
      <c r="BF18" s="1890">
        <v>11655</v>
      </c>
      <c r="BG18" s="1890">
        <v>691</v>
      </c>
      <c r="BH18" s="1890">
        <v>8741</v>
      </c>
      <c r="BI18" s="1890">
        <v>1112</v>
      </c>
      <c r="BJ18" s="1890">
        <v>790</v>
      </c>
      <c r="BK18" s="1870"/>
    </row>
    <row r="19" spans="2:63" s="1169" customFormat="1">
      <c r="B19" s="1395" t="s">
        <v>2398</v>
      </c>
      <c r="C19" s="1390" t="s">
        <v>2399</v>
      </c>
      <c r="D19" s="1391" t="s">
        <v>2400</v>
      </c>
      <c r="E19" s="1391" t="s">
        <v>2401</v>
      </c>
      <c r="F19" s="1391" t="s">
        <v>2402</v>
      </c>
      <c r="G19" s="1391" t="s">
        <v>2403</v>
      </c>
      <c r="H19" s="1391" t="s">
        <v>2404</v>
      </c>
      <c r="I19" s="1391" t="s">
        <v>2405</v>
      </c>
      <c r="J19" s="1646" t="s">
        <v>2406</v>
      </c>
      <c r="K19" s="1645" t="s">
        <v>2407</v>
      </c>
      <c r="L19" s="1647" t="s">
        <v>2408</v>
      </c>
      <c r="M19" s="1646" t="s">
        <v>2409</v>
      </c>
      <c r="N19" s="1646" t="s">
        <v>2410</v>
      </c>
      <c r="O19" s="1646" t="s">
        <v>2411</v>
      </c>
      <c r="P19" s="1645" t="s">
        <v>2411</v>
      </c>
      <c r="Q19" s="1647" t="s">
        <v>2412</v>
      </c>
      <c r="R19" s="1646" t="s">
        <v>2411</v>
      </c>
      <c r="S19" s="1390" t="s">
        <v>2411</v>
      </c>
      <c r="T19" s="1646" t="s">
        <v>2723</v>
      </c>
      <c r="U19" s="1390" t="s">
        <v>2724</v>
      </c>
      <c r="V19" s="1390" t="s">
        <v>2413</v>
      </c>
      <c r="W19" s="1394" t="s">
        <v>2414</v>
      </c>
      <c r="X19" s="1391" t="s">
        <v>2415</v>
      </c>
      <c r="Y19" s="1390" t="s">
        <v>2413</v>
      </c>
      <c r="Z19" s="1390" t="s">
        <v>2416</v>
      </c>
      <c r="AA19" s="1394" t="s">
        <v>2417</v>
      </c>
      <c r="AB19" s="1394" t="s">
        <v>2418</v>
      </c>
      <c r="AC19" s="1393" t="s">
        <v>2419</v>
      </c>
      <c r="AD19" s="1390" t="s">
        <v>2420</v>
      </c>
      <c r="AE19" s="1648" t="s">
        <v>2421</v>
      </c>
      <c r="AF19" s="1645" t="s">
        <v>2420</v>
      </c>
      <c r="AG19" s="1649" t="s">
        <v>2422</v>
      </c>
      <c r="AH19" s="1650" t="s">
        <v>2423</v>
      </c>
      <c r="AI19" s="1391" t="s">
        <v>2424</v>
      </c>
      <c r="AJ19" s="1391" t="s">
        <v>2425</v>
      </c>
      <c r="AK19" s="1390" t="s">
        <v>2426</v>
      </c>
      <c r="AL19" s="1390" t="s">
        <v>2427</v>
      </c>
      <c r="AM19" s="1390" t="s">
        <v>2427</v>
      </c>
      <c r="AN19" s="1390" t="s">
        <v>2428</v>
      </c>
      <c r="AO19" s="1390" t="s">
        <v>2429</v>
      </c>
      <c r="AP19" s="1390" t="s">
        <v>2430</v>
      </c>
      <c r="AQ19" s="1390" t="s">
        <v>2430</v>
      </c>
      <c r="AR19" s="1390" t="s">
        <v>2431</v>
      </c>
      <c r="AS19" s="1390" t="s">
        <v>2432</v>
      </c>
      <c r="AT19" s="1390" t="s">
        <v>2433</v>
      </c>
      <c r="AU19" s="1390" t="s">
        <v>2434</v>
      </c>
      <c r="AV19" s="1390" t="s">
        <v>2416</v>
      </c>
      <c r="AW19" s="1390" t="s">
        <v>2435</v>
      </c>
      <c r="AX19" s="1390" t="s">
        <v>2436</v>
      </c>
      <c r="AY19" s="1390" t="s">
        <v>2437</v>
      </c>
      <c r="AZ19" s="1390" t="s">
        <v>2438</v>
      </c>
      <c r="BA19" s="1390" t="s">
        <v>2439</v>
      </c>
      <c r="BB19" s="1390" t="s">
        <v>2440</v>
      </c>
      <c r="BC19" s="1390" t="s">
        <v>2432</v>
      </c>
      <c r="BD19" s="1390" t="s">
        <v>2441</v>
      </c>
      <c r="BE19" s="1390" t="s">
        <v>2442</v>
      </c>
      <c r="BF19" s="1390" t="s">
        <v>2432</v>
      </c>
      <c r="BG19" s="1390" t="s">
        <v>2443</v>
      </c>
      <c r="BH19" s="1390" t="s">
        <v>2444</v>
      </c>
      <c r="BI19" s="1390" t="s">
        <v>2445</v>
      </c>
      <c r="BJ19" s="1390" t="s">
        <v>2446</v>
      </c>
      <c r="BK19" s="1870"/>
    </row>
    <row r="20" spans="2:63" s="1169" customFormat="1">
      <c r="B20" s="1389" t="s">
        <v>2447</v>
      </c>
      <c r="C20" s="1390" t="s">
        <v>2448</v>
      </c>
      <c r="D20" s="1391">
        <v>100</v>
      </c>
      <c r="E20" s="1391">
        <v>100</v>
      </c>
      <c r="F20" s="1391">
        <v>100</v>
      </c>
      <c r="G20" s="1391">
        <v>100</v>
      </c>
      <c r="H20" s="1391">
        <v>100</v>
      </c>
      <c r="I20" s="1391">
        <v>100</v>
      </c>
      <c r="J20" s="1391">
        <v>99.97</v>
      </c>
      <c r="K20" s="1390">
        <v>100</v>
      </c>
      <c r="L20" s="1392">
        <v>100</v>
      </c>
      <c r="M20" s="1391">
        <v>100</v>
      </c>
      <c r="N20" s="1391">
        <v>100</v>
      </c>
      <c r="O20" s="1391">
        <v>100</v>
      </c>
      <c r="P20" s="1390">
        <v>100</v>
      </c>
      <c r="Q20" s="1392">
        <v>100</v>
      </c>
      <c r="R20" s="1391">
        <v>100</v>
      </c>
      <c r="S20" s="1390">
        <v>100</v>
      </c>
      <c r="T20" s="1390">
        <v>100</v>
      </c>
      <c r="U20" s="1390">
        <v>100</v>
      </c>
      <c r="V20" s="1390">
        <v>100</v>
      </c>
      <c r="W20" s="1391">
        <v>100</v>
      </c>
      <c r="X20" s="1390">
        <v>99.992000000000004</v>
      </c>
      <c r="Y20" s="1394">
        <v>100</v>
      </c>
      <c r="Z20" s="1391">
        <v>100</v>
      </c>
      <c r="AA20" s="1394">
        <v>100</v>
      </c>
      <c r="AB20" s="1394">
        <v>100</v>
      </c>
      <c r="AC20" s="1393">
        <v>100</v>
      </c>
      <c r="AD20" s="1390">
        <v>100</v>
      </c>
      <c r="AE20" s="1389">
        <v>100</v>
      </c>
      <c r="AF20" s="1394">
        <v>100</v>
      </c>
      <c r="AG20" s="1394">
        <v>99.882999999999996</v>
      </c>
      <c r="AH20" s="1394">
        <v>100</v>
      </c>
      <c r="AI20" s="1390">
        <v>100</v>
      </c>
      <c r="AJ20" s="1390">
        <v>100</v>
      </c>
      <c r="AK20" s="1390">
        <v>100</v>
      </c>
      <c r="AL20" s="1390">
        <v>100</v>
      </c>
      <c r="AM20" s="1390">
        <v>100</v>
      </c>
      <c r="AN20" s="1390">
        <v>100</v>
      </c>
      <c r="AO20" s="1390">
        <v>99.751999999999995</v>
      </c>
      <c r="AP20" s="1390">
        <v>100</v>
      </c>
      <c r="AQ20" s="1390">
        <v>100</v>
      </c>
      <c r="AR20" s="1390">
        <v>100</v>
      </c>
      <c r="AS20" s="1390">
        <v>99.558000000000007</v>
      </c>
      <c r="AT20" s="1390">
        <v>100</v>
      </c>
      <c r="AU20" s="1390">
        <v>100</v>
      </c>
      <c r="AV20" s="1390">
        <v>99.903999999999996</v>
      </c>
      <c r="AW20" s="1390">
        <v>99.68</v>
      </c>
      <c r="AX20" s="1390">
        <v>100</v>
      </c>
      <c r="AY20" s="1390">
        <v>100</v>
      </c>
      <c r="AZ20" s="1390">
        <v>99.944000000000003</v>
      </c>
      <c r="BA20" s="1390">
        <v>100</v>
      </c>
      <c r="BB20" s="1390">
        <v>100</v>
      </c>
      <c r="BC20" s="1390">
        <v>99.734999999999999</v>
      </c>
      <c r="BD20" s="1390">
        <v>100</v>
      </c>
      <c r="BE20" s="1390">
        <v>100</v>
      </c>
      <c r="BF20" s="1390">
        <v>99.882000000000005</v>
      </c>
      <c r="BG20" s="1390">
        <v>100</v>
      </c>
      <c r="BH20" s="1390">
        <v>99.820999999999998</v>
      </c>
      <c r="BI20" s="1390">
        <v>99</v>
      </c>
      <c r="BJ20" s="1390">
        <v>98.97</v>
      </c>
      <c r="BK20" s="1870"/>
    </row>
    <row r="21" spans="2:63" s="1169" customFormat="1">
      <c r="B21" s="1389" t="s">
        <v>2449</v>
      </c>
      <c r="C21" s="1390" t="s">
        <v>2399</v>
      </c>
      <c r="D21" s="1391">
        <v>100</v>
      </c>
      <c r="E21" s="1391">
        <v>100</v>
      </c>
      <c r="F21" s="1391">
        <v>100</v>
      </c>
      <c r="G21" s="1391">
        <v>100</v>
      </c>
      <c r="H21" s="1391">
        <v>100</v>
      </c>
      <c r="I21" s="1391">
        <v>100</v>
      </c>
      <c r="J21" s="1391">
        <v>100</v>
      </c>
      <c r="K21" s="1390">
        <v>100</v>
      </c>
      <c r="L21" s="1392">
        <v>100</v>
      </c>
      <c r="M21" s="1391">
        <v>100</v>
      </c>
      <c r="N21" s="1391">
        <v>100</v>
      </c>
      <c r="O21" s="1391">
        <v>100</v>
      </c>
      <c r="P21" s="1390">
        <v>100</v>
      </c>
      <c r="Q21" s="1392">
        <v>100</v>
      </c>
      <c r="R21" s="1391">
        <v>100</v>
      </c>
      <c r="S21" s="1390">
        <v>100</v>
      </c>
      <c r="T21" s="1390">
        <v>100</v>
      </c>
      <c r="U21" s="1390">
        <v>100</v>
      </c>
      <c r="V21" s="1390">
        <v>100</v>
      </c>
      <c r="W21" s="1391">
        <v>100</v>
      </c>
      <c r="X21" s="1390">
        <v>100</v>
      </c>
      <c r="Y21" s="1394">
        <v>100</v>
      </c>
      <c r="Z21" s="1391">
        <v>100</v>
      </c>
      <c r="AA21" s="1394">
        <v>100</v>
      </c>
      <c r="AB21" s="1394">
        <v>100</v>
      </c>
      <c r="AC21" s="1393">
        <v>100</v>
      </c>
      <c r="AD21" s="1390">
        <v>100</v>
      </c>
      <c r="AE21" s="1389">
        <v>100</v>
      </c>
      <c r="AF21" s="1394">
        <v>100</v>
      </c>
      <c r="AG21" s="1394">
        <v>100</v>
      </c>
      <c r="AH21" s="1394">
        <v>100</v>
      </c>
      <c r="AI21" s="1390">
        <v>100</v>
      </c>
      <c r="AJ21" s="1390">
        <v>100</v>
      </c>
      <c r="AK21" s="1390">
        <v>100</v>
      </c>
      <c r="AL21" s="1390">
        <v>100</v>
      </c>
      <c r="AM21" s="1390">
        <v>100</v>
      </c>
      <c r="AN21" s="1390">
        <v>100</v>
      </c>
      <c r="AO21" s="1390">
        <v>100</v>
      </c>
      <c r="AP21" s="1390">
        <v>100</v>
      </c>
      <c r="AQ21" s="1390">
        <v>100</v>
      </c>
      <c r="AR21" s="1390">
        <v>100</v>
      </c>
      <c r="AS21" s="1390">
        <v>100</v>
      </c>
      <c r="AT21" s="1390">
        <v>100</v>
      </c>
      <c r="AU21" s="1390">
        <v>100</v>
      </c>
      <c r="AV21" s="1390">
        <v>100</v>
      </c>
      <c r="AW21" s="1390">
        <v>100</v>
      </c>
      <c r="AX21" s="1390">
        <v>100</v>
      </c>
      <c r="AY21" s="1390">
        <v>100</v>
      </c>
      <c r="AZ21" s="1390">
        <v>100</v>
      </c>
      <c r="BA21" s="1390">
        <v>100</v>
      </c>
      <c r="BB21" s="1390">
        <v>100</v>
      </c>
      <c r="BC21" s="1390">
        <v>100</v>
      </c>
      <c r="BD21" s="1390">
        <v>100</v>
      </c>
      <c r="BE21" s="1390">
        <v>100</v>
      </c>
      <c r="BF21" s="1390">
        <v>100</v>
      </c>
      <c r="BG21" s="1390">
        <v>100</v>
      </c>
      <c r="BH21" s="1390">
        <v>100</v>
      </c>
      <c r="BI21" s="1390">
        <v>100</v>
      </c>
      <c r="BJ21" s="1390">
        <v>100</v>
      </c>
      <c r="BK21" s="1870"/>
    </row>
    <row r="22" spans="2:63" s="1169" customFormat="1" ht="33.75">
      <c r="B22" s="1389" t="s">
        <v>2450</v>
      </c>
      <c r="C22" s="1390" t="s">
        <v>2451</v>
      </c>
      <c r="D22" s="1404" t="s">
        <v>488</v>
      </c>
      <c r="E22" s="1404" t="s">
        <v>488</v>
      </c>
      <c r="F22" s="1404" t="s">
        <v>488</v>
      </c>
      <c r="G22" s="1404" t="s">
        <v>488</v>
      </c>
      <c r="H22" s="1404" t="s">
        <v>488</v>
      </c>
      <c r="I22" s="1404" t="s">
        <v>488</v>
      </c>
      <c r="J22" s="1404" t="s">
        <v>488</v>
      </c>
      <c r="K22" s="1402" t="s">
        <v>488</v>
      </c>
      <c r="L22" s="1405" t="s">
        <v>488</v>
      </c>
      <c r="M22" s="1404" t="s">
        <v>488</v>
      </c>
      <c r="N22" s="1404" t="s">
        <v>488</v>
      </c>
      <c r="O22" s="1404" t="s">
        <v>488</v>
      </c>
      <c r="P22" s="1402" t="s">
        <v>488</v>
      </c>
      <c r="Q22" s="1405" t="s">
        <v>488</v>
      </c>
      <c r="R22" s="1404" t="s">
        <v>488</v>
      </c>
      <c r="S22" s="1402" t="s">
        <v>488</v>
      </c>
      <c r="T22" s="1402" t="s">
        <v>488</v>
      </c>
      <c r="U22" s="1402" t="s">
        <v>488</v>
      </c>
      <c r="V22" s="1402" t="s">
        <v>2452</v>
      </c>
      <c r="W22" s="1402" t="s">
        <v>2452</v>
      </c>
      <c r="X22" s="1404" t="s">
        <v>2452</v>
      </c>
      <c r="Y22" s="1402" t="s">
        <v>2452</v>
      </c>
      <c r="Z22" s="1402" t="s">
        <v>2452</v>
      </c>
      <c r="AA22" s="1406" t="s">
        <v>2452</v>
      </c>
      <c r="AB22" s="1406" t="s">
        <v>2452</v>
      </c>
      <c r="AC22" s="1407" t="s">
        <v>2452</v>
      </c>
      <c r="AD22" s="1402" t="s">
        <v>2452</v>
      </c>
      <c r="AE22" s="1395" t="s">
        <v>2452</v>
      </c>
      <c r="AF22" s="1406" t="s">
        <v>2452</v>
      </c>
      <c r="AG22" s="1406" t="s">
        <v>2452</v>
      </c>
      <c r="AH22" s="1406" t="s">
        <v>2452</v>
      </c>
      <c r="AI22" s="1402" t="s">
        <v>2452</v>
      </c>
      <c r="AJ22" s="1402" t="s">
        <v>2452</v>
      </c>
      <c r="AK22" s="1408" t="s">
        <v>2452</v>
      </c>
      <c r="AL22" s="1408" t="s">
        <v>2452</v>
      </c>
      <c r="AM22" s="1408" t="s">
        <v>2452</v>
      </c>
      <c r="AN22" s="1408" t="s">
        <v>2452</v>
      </c>
      <c r="AO22" s="1408" t="s">
        <v>2452</v>
      </c>
      <c r="AP22" s="1408" t="s">
        <v>2453</v>
      </c>
      <c r="AQ22" s="1408" t="s">
        <v>2453</v>
      </c>
      <c r="AR22" s="1408" t="s">
        <v>2453</v>
      </c>
      <c r="AS22" s="1408" t="s">
        <v>2453</v>
      </c>
      <c r="AT22" s="1408" t="s">
        <v>2453</v>
      </c>
      <c r="AU22" s="1408" t="s">
        <v>2453</v>
      </c>
      <c r="AV22" s="1408" t="s">
        <v>2453</v>
      </c>
      <c r="AW22" s="1408" t="s">
        <v>2453</v>
      </c>
      <c r="AX22" s="1408" t="s">
        <v>2453</v>
      </c>
      <c r="AY22" s="1408" t="s">
        <v>2453</v>
      </c>
      <c r="AZ22" s="1408" t="s">
        <v>2453</v>
      </c>
      <c r="BA22" s="1408" t="s">
        <v>2453</v>
      </c>
      <c r="BB22" s="1408" t="s">
        <v>2453</v>
      </c>
      <c r="BC22" s="1408" t="s">
        <v>2453</v>
      </c>
      <c r="BD22" s="1408" t="s">
        <v>2453</v>
      </c>
      <c r="BE22" s="1408" t="s">
        <v>2453</v>
      </c>
      <c r="BF22" s="1408" t="s">
        <v>2453</v>
      </c>
      <c r="BG22" s="1408" t="s">
        <v>2453</v>
      </c>
      <c r="BH22" s="1408" t="s">
        <v>2453</v>
      </c>
      <c r="BI22" s="1408" t="s">
        <v>2454</v>
      </c>
      <c r="BJ22" s="1408" t="s">
        <v>2455</v>
      </c>
      <c r="BK22" s="1870"/>
    </row>
    <row r="23" spans="2:63" s="1169" customFormat="1">
      <c r="B23" s="1389" t="s">
        <v>2456</v>
      </c>
      <c r="C23" s="1390" t="s">
        <v>2399</v>
      </c>
      <c r="D23" s="1410">
        <v>45183</v>
      </c>
      <c r="E23" s="1410">
        <v>45183</v>
      </c>
      <c r="F23" s="1410">
        <v>45183</v>
      </c>
      <c r="G23" s="1410">
        <v>45183</v>
      </c>
      <c r="H23" s="1410" t="s">
        <v>2457</v>
      </c>
      <c r="I23" s="1410">
        <v>44791</v>
      </c>
      <c r="J23" s="1410">
        <v>44791</v>
      </c>
      <c r="K23" s="1409">
        <v>44869</v>
      </c>
      <c r="L23" s="1411">
        <v>44869</v>
      </c>
      <c r="M23" s="1410">
        <v>43781</v>
      </c>
      <c r="N23" s="1410">
        <v>44946</v>
      </c>
      <c r="O23" s="1410" t="s">
        <v>2458</v>
      </c>
      <c r="P23" s="1409" t="s">
        <v>2459</v>
      </c>
      <c r="Q23" s="1411" t="s">
        <v>2460</v>
      </c>
      <c r="R23" s="1410" t="s">
        <v>2461</v>
      </c>
      <c r="S23" s="1409" t="s">
        <v>2462</v>
      </c>
      <c r="T23" s="1409">
        <v>45349</v>
      </c>
      <c r="U23" s="1409">
        <v>45349</v>
      </c>
      <c r="V23" s="1409" t="s">
        <v>2463</v>
      </c>
      <c r="W23" s="1409">
        <v>44517</v>
      </c>
      <c r="X23" s="1410">
        <v>44517</v>
      </c>
      <c r="Y23" s="1409" t="s">
        <v>2464</v>
      </c>
      <c r="Z23" s="1409">
        <v>44980</v>
      </c>
      <c r="AA23" s="1412">
        <v>44980</v>
      </c>
      <c r="AB23" s="1412" t="s">
        <v>2463</v>
      </c>
      <c r="AC23" s="1413">
        <v>44517</v>
      </c>
      <c r="AD23" s="1409">
        <v>44517</v>
      </c>
      <c r="AE23" s="1414">
        <v>44980</v>
      </c>
      <c r="AF23" s="1412">
        <v>44980</v>
      </c>
      <c r="AG23" s="1412">
        <v>44893</v>
      </c>
      <c r="AH23" s="1413">
        <v>44798</v>
      </c>
      <c r="AI23" s="1410">
        <v>44981</v>
      </c>
      <c r="AJ23" s="1410" t="s">
        <v>2459</v>
      </c>
      <c r="AK23" s="1410" t="s">
        <v>2460</v>
      </c>
      <c r="AL23" s="1410" t="s">
        <v>2461</v>
      </c>
      <c r="AM23" s="1410" t="s">
        <v>2462</v>
      </c>
      <c r="AN23" s="1410" t="s">
        <v>2465</v>
      </c>
      <c r="AO23" s="1410" t="s">
        <v>2466</v>
      </c>
      <c r="AP23" s="1410">
        <v>44090</v>
      </c>
      <c r="AQ23" s="1410">
        <v>44341</v>
      </c>
      <c r="AR23" s="1410">
        <v>44469</v>
      </c>
      <c r="AS23" s="1410">
        <v>44250</v>
      </c>
      <c r="AT23" s="1410">
        <v>44358</v>
      </c>
      <c r="AU23" s="1410">
        <v>44376</v>
      </c>
      <c r="AV23" s="1410">
        <v>44376</v>
      </c>
      <c r="AW23" s="1410">
        <v>44575</v>
      </c>
      <c r="AX23" s="1410">
        <v>44806</v>
      </c>
      <c r="AY23" s="1410">
        <v>44806</v>
      </c>
      <c r="AZ23" s="1410">
        <v>44790</v>
      </c>
      <c r="BA23" s="1410">
        <v>44846</v>
      </c>
      <c r="BB23" s="1410">
        <v>44951</v>
      </c>
      <c r="BC23" s="1410">
        <v>44973</v>
      </c>
      <c r="BD23" s="1410">
        <v>45078</v>
      </c>
      <c r="BE23" s="1410">
        <v>45092</v>
      </c>
      <c r="BF23" s="1410">
        <v>45126</v>
      </c>
      <c r="BG23" s="1410">
        <v>45177</v>
      </c>
      <c r="BH23" s="1410">
        <v>45231</v>
      </c>
      <c r="BI23" s="1410">
        <v>44445</v>
      </c>
      <c r="BJ23" s="1410">
        <v>44446</v>
      </c>
      <c r="BK23" s="1870"/>
    </row>
    <row r="24" spans="2:63" s="1169" customFormat="1">
      <c r="B24" s="1389" t="s">
        <v>2467</v>
      </c>
      <c r="C24" s="1390" t="s">
        <v>2399</v>
      </c>
      <c r="D24" s="1391" t="s">
        <v>2468</v>
      </c>
      <c r="E24" s="1391" t="s">
        <v>2468</v>
      </c>
      <c r="F24" s="1391" t="s">
        <v>2468</v>
      </c>
      <c r="G24" s="1391" t="s">
        <v>2468</v>
      </c>
      <c r="H24" s="1391" t="s">
        <v>2468</v>
      </c>
      <c r="I24" s="1391" t="s">
        <v>2468</v>
      </c>
      <c r="J24" s="1391" t="s">
        <v>2468</v>
      </c>
      <c r="K24" s="1390" t="s">
        <v>2468</v>
      </c>
      <c r="L24" s="1392" t="s">
        <v>2468</v>
      </c>
      <c r="M24" s="1391" t="s">
        <v>2468</v>
      </c>
      <c r="N24" s="1391" t="s">
        <v>2468</v>
      </c>
      <c r="O24" s="1391" t="s">
        <v>2468</v>
      </c>
      <c r="P24" s="1390" t="s">
        <v>2468</v>
      </c>
      <c r="Q24" s="1392" t="s">
        <v>2468</v>
      </c>
      <c r="R24" s="1391" t="s">
        <v>2468</v>
      </c>
      <c r="S24" s="1390" t="s">
        <v>2468</v>
      </c>
      <c r="T24" s="1390" t="s">
        <v>2468</v>
      </c>
      <c r="U24" s="1390" t="s">
        <v>2468</v>
      </c>
      <c r="V24" s="1390" t="s">
        <v>2469</v>
      </c>
      <c r="W24" s="1390" t="s">
        <v>2469</v>
      </c>
      <c r="X24" s="1391" t="s">
        <v>2469</v>
      </c>
      <c r="Y24" s="1390" t="s">
        <v>2469</v>
      </c>
      <c r="Z24" s="1390" t="s">
        <v>2469</v>
      </c>
      <c r="AA24" s="1394" t="s">
        <v>2469</v>
      </c>
      <c r="AB24" s="1394" t="s">
        <v>2469</v>
      </c>
      <c r="AC24" s="1393" t="s">
        <v>2469</v>
      </c>
      <c r="AD24" s="1390" t="s">
        <v>2469</v>
      </c>
      <c r="AE24" s="1389" t="s">
        <v>2469</v>
      </c>
      <c r="AF24" s="1394" t="s">
        <v>2469</v>
      </c>
      <c r="AG24" s="1394" t="s">
        <v>2469</v>
      </c>
      <c r="AH24" s="1393" t="s">
        <v>2469</v>
      </c>
      <c r="AI24" s="1391" t="s">
        <v>2469</v>
      </c>
      <c r="AJ24" s="1391" t="s">
        <v>2469</v>
      </c>
      <c r="AK24" s="1390" t="s">
        <v>2469</v>
      </c>
      <c r="AL24" s="1390" t="s">
        <v>2469</v>
      </c>
      <c r="AM24" s="1390" t="s">
        <v>2469</v>
      </c>
      <c r="AN24" s="1390" t="s">
        <v>2469</v>
      </c>
      <c r="AO24" s="1390" t="s">
        <v>2469</v>
      </c>
      <c r="AP24" s="1390" t="s">
        <v>2469</v>
      </c>
      <c r="AQ24" s="1390" t="s">
        <v>2469</v>
      </c>
      <c r="AR24" s="1390" t="s">
        <v>2469</v>
      </c>
      <c r="AS24" s="1390" t="s">
        <v>2469</v>
      </c>
      <c r="AT24" s="1390" t="s">
        <v>2469</v>
      </c>
      <c r="AU24" s="1390" t="s">
        <v>2469</v>
      </c>
      <c r="AV24" s="1390" t="s">
        <v>2469</v>
      </c>
      <c r="AW24" s="1390" t="s">
        <v>2469</v>
      </c>
      <c r="AX24" s="1390" t="s">
        <v>2469</v>
      </c>
      <c r="AY24" s="1390" t="s">
        <v>2469</v>
      </c>
      <c r="AZ24" s="1390" t="s">
        <v>2469</v>
      </c>
      <c r="BA24" s="1390" t="s">
        <v>2469</v>
      </c>
      <c r="BB24" s="1390" t="s">
        <v>2469</v>
      </c>
      <c r="BC24" s="1390" t="s">
        <v>2469</v>
      </c>
      <c r="BD24" s="1390" t="s">
        <v>2469</v>
      </c>
      <c r="BE24" s="1390" t="s">
        <v>2469</v>
      </c>
      <c r="BF24" s="1390" t="s">
        <v>2469</v>
      </c>
      <c r="BG24" s="1390" t="s">
        <v>2469</v>
      </c>
      <c r="BH24" s="1390" t="s">
        <v>2469</v>
      </c>
      <c r="BI24" s="1390" t="s">
        <v>2469</v>
      </c>
      <c r="BJ24" s="1390" t="s">
        <v>2469</v>
      </c>
      <c r="BK24" s="1870"/>
    </row>
    <row r="25" spans="2:63" s="1169" customFormat="1" ht="33.75">
      <c r="B25" s="1389" t="s">
        <v>2470</v>
      </c>
      <c r="C25" s="1390" t="s">
        <v>2399</v>
      </c>
      <c r="D25" s="1624" t="s">
        <v>2399</v>
      </c>
      <c r="E25" s="1624" t="s">
        <v>2399</v>
      </c>
      <c r="F25" s="1624" t="s">
        <v>2399</v>
      </c>
      <c r="G25" s="1624" t="s">
        <v>2399</v>
      </c>
      <c r="H25" s="1624" t="s">
        <v>2399</v>
      </c>
      <c r="I25" s="1624" t="s">
        <v>2399</v>
      </c>
      <c r="J25" s="1624" t="s">
        <v>2399</v>
      </c>
      <c r="K25" s="1625" t="s">
        <v>2399</v>
      </c>
      <c r="L25" s="1626" t="s">
        <v>2399</v>
      </c>
      <c r="M25" s="1624" t="s">
        <v>2399</v>
      </c>
      <c r="N25" s="1624" t="s">
        <v>2399</v>
      </c>
      <c r="O25" s="1625" t="s">
        <v>2399</v>
      </c>
      <c r="P25" s="1625" t="s">
        <v>2399</v>
      </c>
      <c r="Q25" s="1627" t="s">
        <v>2399</v>
      </c>
      <c r="R25" s="1624" t="s">
        <v>2399</v>
      </c>
      <c r="S25" s="1624" t="s">
        <v>2399</v>
      </c>
      <c r="T25" s="1624" t="s">
        <v>2399</v>
      </c>
      <c r="U25" s="1624" t="s">
        <v>2399</v>
      </c>
      <c r="V25" s="1652" t="s">
        <v>2471</v>
      </c>
      <c r="W25" s="1652">
        <v>48261</v>
      </c>
      <c r="X25" s="1651">
        <v>48261</v>
      </c>
      <c r="Y25" s="1652">
        <v>48323</v>
      </c>
      <c r="Z25" s="1653" t="s">
        <v>2472</v>
      </c>
      <c r="AA25" s="1653" t="s">
        <v>2472</v>
      </c>
      <c r="AB25" s="1652" t="s">
        <v>2471</v>
      </c>
      <c r="AC25" s="1651">
        <v>48261</v>
      </c>
      <c r="AD25" s="1652">
        <v>48261</v>
      </c>
      <c r="AE25" s="1654" t="s">
        <v>2472</v>
      </c>
      <c r="AF25" s="1653" t="s">
        <v>2472</v>
      </c>
      <c r="AG25" s="1652">
        <v>48638</v>
      </c>
      <c r="AH25" s="1391" t="s">
        <v>2473</v>
      </c>
      <c r="AI25" s="1391" t="s">
        <v>2474</v>
      </c>
      <c r="AJ25" s="1651" t="s">
        <v>2475</v>
      </c>
      <c r="AK25" s="1652" t="s">
        <v>2476</v>
      </c>
      <c r="AL25" s="1652" t="s">
        <v>2477</v>
      </c>
      <c r="AM25" s="1652" t="s">
        <v>2478</v>
      </c>
      <c r="AN25" s="1652">
        <v>48803</v>
      </c>
      <c r="AO25" s="1652">
        <v>48835</v>
      </c>
      <c r="AP25" s="1652">
        <v>46281</v>
      </c>
      <c r="AQ25" s="1652">
        <v>46532</v>
      </c>
      <c r="AR25" s="1652">
        <v>46842</v>
      </c>
      <c r="AS25" s="1652" t="s">
        <v>2479</v>
      </c>
      <c r="AT25" s="1652">
        <v>46549</v>
      </c>
      <c r="AU25" s="1652" t="s">
        <v>2480</v>
      </c>
      <c r="AV25" s="1652" t="s">
        <v>2480</v>
      </c>
      <c r="AW25" s="1652">
        <v>50419</v>
      </c>
      <c r="AX25" s="1652" t="s">
        <v>2481</v>
      </c>
      <c r="AY25" s="1652" t="s">
        <v>2481</v>
      </c>
      <c r="AZ25" s="1652">
        <v>46616</v>
      </c>
      <c r="BA25" s="1652" t="s">
        <v>2482</v>
      </c>
      <c r="BB25" s="1652">
        <v>46413</v>
      </c>
      <c r="BC25" s="1652">
        <v>46434</v>
      </c>
      <c r="BD25" s="1652">
        <v>46905</v>
      </c>
      <c r="BE25" s="1652">
        <v>46919</v>
      </c>
      <c r="BF25" s="1652">
        <v>46953</v>
      </c>
      <c r="BG25" s="1652">
        <v>47369</v>
      </c>
      <c r="BH25" s="1652">
        <v>47423</v>
      </c>
      <c r="BI25" s="1652">
        <v>45908</v>
      </c>
      <c r="BJ25" s="1652">
        <v>46637</v>
      </c>
      <c r="BK25" s="1870"/>
    </row>
    <row r="26" spans="2:63" s="1169" customFormat="1">
      <c r="B26" s="1389" t="s">
        <v>2483</v>
      </c>
      <c r="C26" s="1390" t="s">
        <v>2293</v>
      </c>
      <c r="D26" s="1391" t="s">
        <v>2292</v>
      </c>
      <c r="E26" s="1391" t="s">
        <v>2292</v>
      </c>
      <c r="F26" s="1391" t="s">
        <v>2292</v>
      </c>
      <c r="G26" s="1391" t="s">
        <v>2292</v>
      </c>
      <c r="H26" s="1391" t="s">
        <v>2292</v>
      </c>
      <c r="I26" s="1391" t="s">
        <v>2292</v>
      </c>
      <c r="J26" s="1391" t="s">
        <v>2292</v>
      </c>
      <c r="K26" s="1390" t="s">
        <v>2292</v>
      </c>
      <c r="L26" s="1392" t="s">
        <v>2292</v>
      </c>
      <c r="M26" s="1391" t="s">
        <v>2292</v>
      </c>
      <c r="N26" s="1391" t="s">
        <v>2292</v>
      </c>
      <c r="O26" s="1391" t="s">
        <v>2292</v>
      </c>
      <c r="P26" s="1390" t="s">
        <v>2292</v>
      </c>
      <c r="Q26" s="1392" t="s">
        <v>2292</v>
      </c>
      <c r="R26" s="1391" t="s">
        <v>2292</v>
      </c>
      <c r="S26" s="1390" t="s">
        <v>2292</v>
      </c>
      <c r="T26" s="1390" t="s">
        <v>2292</v>
      </c>
      <c r="U26" s="1390" t="s">
        <v>2292</v>
      </c>
      <c r="V26" s="1390" t="s">
        <v>2292</v>
      </c>
      <c r="W26" s="1390" t="s">
        <v>2292</v>
      </c>
      <c r="X26" s="1391" t="s">
        <v>2292</v>
      </c>
      <c r="Y26" s="1390" t="s">
        <v>2292</v>
      </c>
      <c r="Z26" s="1390" t="s">
        <v>2292</v>
      </c>
      <c r="AA26" s="1390" t="s">
        <v>2292</v>
      </c>
      <c r="AB26" s="1390" t="s">
        <v>2292</v>
      </c>
      <c r="AC26" s="1391" t="s">
        <v>2292</v>
      </c>
      <c r="AD26" s="1390" t="s">
        <v>2292</v>
      </c>
      <c r="AE26" s="1389" t="s">
        <v>2292</v>
      </c>
      <c r="AF26" s="1390" t="s">
        <v>2292</v>
      </c>
      <c r="AG26" s="1390" t="s">
        <v>2292</v>
      </c>
      <c r="AH26" s="1391" t="s">
        <v>2292</v>
      </c>
      <c r="AI26" s="1391" t="s">
        <v>2292</v>
      </c>
      <c r="AJ26" s="1391" t="s">
        <v>2292</v>
      </c>
      <c r="AK26" s="1390" t="s">
        <v>2292</v>
      </c>
      <c r="AL26" s="1390" t="s">
        <v>2292</v>
      </c>
      <c r="AM26" s="1390" t="s">
        <v>2292</v>
      </c>
      <c r="AN26" s="1390" t="s">
        <v>2292</v>
      </c>
      <c r="AO26" s="1390" t="s">
        <v>2292</v>
      </c>
      <c r="AP26" s="1652" t="s">
        <v>2292</v>
      </c>
      <c r="AQ26" s="1390" t="s">
        <v>2292</v>
      </c>
      <c r="AR26" s="1390" t="s">
        <v>2292</v>
      </c>
      <c r="AS26" s="1390" t="s">
        <v>2292</v>
      </c>
      <c r="AT26" s="1390" t="s">
        <v>2292</v>
      </c>
      <c r="AU26" s="1390" t="s">
        <v>2292</v>
      </c>
      <c r="AV26" s="1390" t="s">
        <v>2292</v>
      </c>
      <c r="AW26" s="1390" t="s">
        <v>2293</v>
      </c>
      <c r="AX26" s="1390" t="s">
        <v>2292</v>
      </c>
      <c r="AY26" s="1390" t="s">
        <v>2292</v>
      </c>
      <c r="AZ26" s="1390" t="s">
        <v>2292</v>
      </c>
      <c r="BA26" s="1390" t="s">
        <v>2292</v>
      </c>
      <c r="BB26" s="1390" t="s">
        <v>2292</v>
      </c>
      <c r="BC26" s="1390" t="s">
        <v>2292</v>
      </c>
      <c r="BD26" s="1390" t="s">
        <v>2292</v>
      </c>
      <c r="BE26" s="1390" t="s">
        <v>2292</v>
      </c>
      <c r="BF26" s="1390" t="s">
        <v>2292</v>
      </c>
      <c r="BG26" s="1390" t="s">
        <v>2292</v>
      </c>
      <c r="BH26" s="1390" t="s">
        <v>2292</v>
      </c>
      <c r="BI26" s="1390" t="s">
        <v>2292</v>
      </c>
      <c r="BJ26" s="1390" t="s">
        <v>2292</v>
      </c>
      <c r="BK26" s="1870"/>
    </row>
    <row r="27" spans="2:63" s="1169" customFormat="1" ht="56.25">
      <c r="B27" s="1389" t="s">
        <v>2484</v>
      </c>
      <c r="C27" s="1390" t="s">
        <v>2399</v>
      </c>
      <c r="D27" s="1655" t="s">
        <v>2485</v>
      </c>
      <c r="E27" s="1655" t="s">
        <v>2485</v>
      </c>
      <c r="F27" s="1655" t="s">
        <v>2485</v>
      </c>
      <c r="G27" s="1655" t="s">
        <v>2485</v>
      </c>
      <c r="H27" s="1655" t="s">
        <v>2486</v>
      </c>
      <c r="I27" s="1655" t="s">
        <v>2487</v>
      </c>
      <c r="J27" s="1655" t="s">
        <v>2487</v>
      </c>
      <c r="K27" s="1656" t="s">
        <v>2488</v>
      </c>
      <c r="L27" s="1657" t="s">
        <v>2488</v>
      </c>
      <c r="M27" s="1655" t="s">
        <v>2489</v>
      </c>
      <c r="N27" s="1655" t="s">
        <v>2490</v>
      </c>
      <c r="O27" s="1655" t="s">
        <v>2491</v>
      </c>
      <c r="P27" s="1656" t="s">
        <v>2492</v>
      </c>
      <c r="Q27" s="1657" t="s">
        <v>2493</v>
      </c>
      <c r="R27" s="1655" t="s">
        <v>2494</v>
      </c>
      <c r="S27" s="1656" t="s">
        <v>2495</v>
      </c>
      <c r="T27" s="1656" t="s">
        <v>2725</v>
      </c>
      <c r="U27" s="1656" t="s">
        <v>2725</v>
      </c>
      <c r="V27" s="1658" t="s">
        <v>2496</v>
      </c>
      <c r="W27" s="1402" t="s">
        <v>2497</v>
      </c>
      <c r="X27" s="1404" t="s">
        <v>2497</v>
      </c>
      <c r="Y27" s="1402" t="s">
        <v>2498</v>
      </c>
      <c r="Z27" s="1402" t="s">
        <v>2499</v>
      </c>
      <c r="AA27" s="1659" t="s">
        <v>2499</v>
      </c>
      <c r="AB27" s="1659" t="s">
        <v>2496</v>
      </c>
      <c r="AC27" s="1660" t="s">
        <v>2497</v>
      </c>
      <c r="AD27" s="1402" t="s">
        <v>2497</v>
      </c>
      <c r="AE27" s="1395" t="s">
        <v>2499</v>
      </c>
      <c r="AF27" s="1661" t="s">
        <v>2499</v>
      </c>
      <c r="AG27" s="1659" t="s">
        <v>2500</v>
      </c>
      <c r="AH27" s="1662" t="s">
        <v>2501</v>
      </c>
      <c r="AI27" s="1663" t="s">
        <v>2502</v>
      </c>
      <c r="AJ27" s="1663" t="s">
        <v>2503</v>
      </c>
      <c r="AK27" s="1653" t="s">
        <v>2504</v>
      </c>
      <c r="AL27" s="1653">
        <v>45897</v>
      </c>
      <c r="AM27" s="1653">
        <v>46401</v>
      </c>
      <c r="AN27" s="1653" t="s">
        <v>2505</v>
      </c>
      <c r="AO27" s="1653" t="s">
        <v>2506</v>
      </c>
      <c r="AP27" s="1653">
        <v>45916</v>
      </c>
      <c r="AQ27" s="1653">
        <v>46167</v>
      </c>
      <c r="AR27" s="1653">
        <v>46476</v>
      </c>
      <c r="AS27" s="1653">
        <v>46806</v>
      </c>
      <c r="AT27" s="1653">
        <v>46184</v>
      </c>
      <c r="AU27" s="1653">
        <v>46933</v>
      </c>
      <c r="AV27" s="1653">
        <v>46933</v>
      </c>
      <c r="AW27" s="1653" t="s">
        <v>2399</v>
      </c>
      <c r="AX27" s="1653">
        <v>45902</v>
      </c>
      <c r="AY27" s="1653">
        <v>45902</v>
      </c>
      <c r="AZ27" s="1653">
        <v>46251</v>
      </c>
      <c r="BA27" s="1653">
        <v>45939</v>
      </c>
      <c r="BB27" s="1653">
        <v>46048</v>
      </c>
      <c r="BC27" s="1653">
        <v>46069</v>
      </c>
      <c r="BD27" s="1653">
        <v>46539</v>
      </c>
      <c r="BE27" s="1653">
        <v>46553</v>
      </c>
      <c r="BF27" s="1653">
        <v>46587</v>
      </c>
      <c r="BG27" s="1653">
        <v>47004</v>
      </c>
      <c r="BH27" s="1653">
        <v>47058</v>
      </c>
      <c r="BI27" s="1653">
        <v>45541</v>
      </c>
      <c r="BJ27" s="1653">
        <v>46272</v>
      </c>
      <c r="BK27" s="1870"/>
    </row>
    <row r="28" spans="2:63" s="1169" customFormat="1" ht="46.5" customHeight="1">
      <c r="B28" s="1389" t="s">
        <v>2507</v>
      </c>
      <c r="C28" s="1390" t="s">
        <v>2399</v>
      </c>
      <c r="D28" s="1404" t="s">
        <v>2508</v>
      </c>
      <c r="E28" s="1404" t="s">
        <v>2508</v>
      </c>
      <c r="F28" s="1404" t="s">
        <v>2508</v>
      </c>
      <c r="G28" s="1404" t="s">
        <v>2508</v>
      </c>
      <c r="H28" s="1404" t="s">
        <v>2509</v>
      </c>
      <c r="I28" s="1404" t="s">
        <v>2510</v>
      </c>
      <c r="J28" s="1404" t="s">
        <v>2510</v>
      </c>
      <c r="K28" s="1402" t="s">
        <v>2511</v>
      </c>
      <c r="L28" s="1405" t="s">
        <v>2511</v>
      </c>
      <c r="M28" s="1404" t="s">
        <v>2512</v>
      </c>
      <c r="N28" s="1404" t="s">
        <v>2513</v>
      </c>
      <c r="O28" s="1404" t="s">
        <v>2514</v>
      </c>
      <c r="P28" s="1402" t="s">
        <v>2515</v>
      </c>
      <c r="Q28" s="1405" t="s">
        <v>2516</v>
      </c>
      <c r="R28" s="1404" t="s">
        <v>2517</v>
      </c>
      <c r="S28" s="1402" t="s">
        <v>2518</v>
      </c>
      <c r="T28" s="1889" t="s">
        <v>2726</v>
      </c>
      <c r="U28" s="1889" t="s">
        <v>2726</v>
      </c>
      <c r="V28" s="1402" t="s">
        <v>2519</v>
      </c>
      <c r="W28" s="1402" t="s">
        <v>2520</v>
      </c>
      <c r="X28" s="1404" t="s">
        <v>2520</v>
      </c>
      <c r="Y28" s="1402" t="s">
        <v>2521</v>
      </c>
      <c r="Z28" s="1402" t="s">
        <v>2522</v>
      </c>
      <c r="AA28" s="1402" t="s">
        <v>2522</v>
      </c>
      <c r="AB28" s="1402" t="s">
        <v>2523</v>
      </c>
      <c r="AC28" s="1407" t="s">
        <v>2520</v>
      </c>
      <c r="AD28" s="1402" t="s">
        <v>2520</v>
      </c>
      <c r="AE28" s="1395" t="s">
        <v>2522</v>
      </c>
      <c r="AF28" s="1406" t="s">
        <v>2522</v>
      </c>
      <c r="AG28" s="1406" t="s">
        <v>2522</v>
      </c>
      <c r="AH28" s="1407" t="s">
        <v>2522</v>
      </c>
      <c r="AI28" s="1404" t="s">
        <v>2522</v>
      </c>
      <c r="AJ28" s="1404" t="s">
        <v>2515</v>
      </c>
      <c r="AK28" s="1402" t="s">
        <v>2516</v>
      </c>
      <c r="AL28" s="1402" t="s">
        <v>2517</v>
      </c>
      <c r="AM28" s="1402" t="s">
        <v>2518</v>
      </c>
      <c r="AN28" s="1402" t="s">
        <v>2522</v>
      </c>
      <c r="AO28" s="1402" t="s">
        <v>2522</v>
      </c>
      <c r="AP28" s="1402" t="s">
        <v>2522</v>
      </c>
      <c r="AQ28" s="1402" t="s">
        <v>2522</v>
      </c>
      <c r="AR28" s="1402" t="s">
        <v>2522</v>
      </c>
      <c r="AS28" s="1402" t="s">
        <v>2522</v>
      </c>
      <c r="AT28" s="1402" t="s">
        <v>2522</v>
      </c>
      <c r="AU28" s="1402" t="s">
        <v>2524</v>
      </c>
      <c r="AV28" s="1402" t="s">
        <v>2524</v>
      </c>
      <c r="AW28" s="1402" t="s">
        <v>2399</v>
      </c>
      <c r="AX28" s="1402" t="s">
        <v>2524</v>
      </c>
      <c r="AY28" s="1402" t="s">
        <v>2524</v>
      </c>
      <c r="AZ28" s="1402" t="s">
        <v>2522</v>
      </c>
      <c r="BA28" s="1402" t="s">
        <v>2522</v>
      </c>
      <c r="BB28" s="1402" t="s">
        <v>2522</v>
      </c>
      <c r="BC28" s="1402" t="s">
        <v>2522</v>
      </c>
      <c r="BD28" s="1402" t="s">
        <v>2522</v>
      </c>
      <c r="BE28" s="1402" t="s">
        <v>2522</v>
      </c>
      <c r="BF28" s="1402" t="s">
        <v>2522</v>
      </c>
      <c r="BG28" s="1402" t="s">
        <v>2522</v>
      </c>
      <c r="BH28" s="1402" t="s">
        <v>2522</v>
      </c>
      <c r="BI28" s="1402" t="s">
        <v>2524</v>
      </c>
      <c r="BJ28" s="1402" t="s">
        <v>2524</v>
      </c>
      <c r="BK28" s="1870"/>
    </row>
    <row r="29" spans="2:63" s="1165" customFormat="1">
      <c r="B29" s="1201" t="s">
        <v>2525</v>
      </c>
      <c r="C29" s="1664"/>
      <c r="D29" s="1664"/>
      <c r="E29" s="1664"/>
      <c r="F29" s="1664"/>
      <c r="G29" s="1664"/>
      <c r="H29" s="1664"/>
      <c r="I29" s="1664"/>
      <c r="J29" s="1664"/>
      <c r="K29" s="1664"/>
      <c r="L29" s="1664"/>
      <c r="M29" s="1664"/>
      <c r="N29" s="1664"/>
      <c r="O29" s="1664"/>
      <c r="P29" s="1664"/>
      <c r="Q29" s="1664"/>
      <c r="R29" s="1664"/>
      <c r="S29" s="1665"/>
      <c r="T29" s="1664"/>
      <c r="U29" s="1665"/>
      <c r="V29" s="1664"/>
      <c r="W29" s="1664"/>
      <c r="X29" s="1664"/>
      <c r="Y29" s="1665"/>
      <c r="Z29" s="1665"/>
      <c r="AA29" s="1666"/>
      <c r="AB29" s="1666"/>
      <c r="AC29" s="1666"/>
      <c r="AD29" s="1665"/>
      <c r="AE29" s="1664"/>
      <c r="AF29" s="1666"/>
      <c r="AG29" s="1667"/>
      <c r="AH29" s="1666"/>
      <c r="AI29" s="1664"/>
      <c r="AJ29" s="1664"/>
      <c r="AK29" s="1664"/>
      <c r="AL29" s="1664"/>
      <c r="AM29" s="1664"/>
      <c r="AN29" s="1664"/>
      <c r="AO29" s="1665"/>
      <c r="AP29" s="1665"/>
      <c r="AQ29" s="1665"/>
      <c r="AR29" s="1665"/>
      <c r="AS29" s="1665"/>
      <c r="AT29" s="1665"/>
      <c r="AU29" s="1665"/>
      <c r="AV29" s="1665"/>
      <c r="AW29" s="1665"/>
      <c r="AX29" s="1665"/>
      <c r="AY29" s="1665"/>
      <c r="AZ29" s="1665"/>
      <c r="BA29" s="1665"/>
      <c r="BB29" s="1665"/>
      <c r="BC29" s="1665"/>
      <c r="BD29" s="1665"/>
      <c r="BE29" s="1665"/>
      <c r="BF29" s="1665"/>
      <c r="BG29" s="1665"/>
      <c r="BH29" s="1665"/>
      <c r="BI29" s="1665"/>
      <c r="BJ29" s="1665"/>
      <c r="BK29" s="1416"/>
    </row>
    <row r="30" spans="2:63" s="1169" customFormat="1">
      <c r="B30" s="1389" t="s">
        <v>2526</v>
      </c>
      <c r="C30" s="1390" t="s">
        <v>2527</v>
      </c>
      <c r="D30" s="1391" t="s">
        <v>2528</v>
      </c>
      <c r="E30" s="1391" t="s">
        <v>2528</v>
      </c>
      <c r="F30" s="1391" t="s">
        <v>2527</v>
      </c>
      <c r="G30" s="1391" t="s">
        <v>2527</v>
      </c>
      <c r="H30" s="1391" t="s">
        <v>2527</v>
      </c>
      <c r="I30" s="1391" t="s">
        <v>2527</v>
      </c>
      <c r="J30" s="1391" t="s">
        <v>2528</v>
      </c>
      <c r="K30" s="1391" t="s">
        <v>2528</v>
      </c>
      <c r="L30" s="1391" t="s">
        <v>2527</v>
      </c>
      <c r="M30" s="1391" t="s">
        <v>2529</v>
      </c>
      <c r="N30" s="1391" t="s">
        <v>2527</v>
      </c>
      <c r="O30" s="1391" t="s">
        <v>2527</v>
      </c>
      <c r="P30" s="1391" t="s">
        <v>2527</v>
      </c>
      <c r="Q30" s="1391" t="s">
        <v>2527</v>
      </c>
      <c r="R30" s="1391" t="s">
        <v>2527</v>
      </c>
      <c r="S30" s="1390" t="s">
        <v>2527</v>
      </c>
      <c r="T30" s="1390" t="s">
        <v>2529</v>
      </c>
      <c r="U30" s="1390" t="s">
        <v>2527</v>
      </c>
      <c r="V30" s="1390" t="s">
        <v>2527</v>
      </c>
      <c r="W30" s="1390" t="s">
        <v>2527</v>
      </c>
      <c r="X30" s="1391" t="s">
        <v>2528</v>
      </c>
      <c r="Y30" s="1390" t="s">
        <v>2527</v>
      </c>
      <c r="Z30" s="1390" t="s">
        <v>2527</v>
      </c>
      <c r="AA30" s="1394" t="s">
        <v>2528</v>
      </c>
      <c r="AB30" s="1394" t="s">
        <v>2527</v>
      </c>
      <c r="AC30" s="1393" t="s">
        <v>2527</v>
      </c>
      <c r="AD30" s="1390" t="s">
        <v>2528</v>
      </c>
      <c r="AE30" s="1389" t="s">
        <v>2527</v>
      </c>
      <c r="AF30" s="1394" t="s">
        <v>2528</v>
      </c>
      <c r="AG30" s="1394" t="s">
        <v>2529</v>
      </c>
      <c r="AH30" s="1393" t="s">
        <v>2529</v>
      </c>
      <c r="AI30" s="1668" t="s">
        <v>2529</v>
      </c>
      <c r="AJ30" s="1668" t="s">
        <v>2527</v>
      </c>
      <c r="AK30" s="1669" t="s">
        <v>2527</v>
      </c>
      <c r="AL30" s="1669" t="s">
        <v>2527</v>
      </c>
      <c r="AM30" s="1669" t="s">
        <v>2527</v>
      </c>
      <c r="AN30" s="1669" t="s">
        <v>2529</v>
      </c>
      <c r="AO30" s="1669" t="s">
        <v>2529</v>
      </c>
      <c r="AP30" s="1669" t="s">
        <v>2529</v>
      </c>
      <c r="AQ30" s="1669" t="s">
        <v>2529</v>
      </c>
      <c r="AR30" s="1669" t="s">
        <v>2529</v>
      </c>
      <c r="AS30" s="1669" t="s">
        <v>2529</v>
      </c>
      <c r="AT30" s="1669" t="s">
        <v>2529</v>
      </c>
      <c r="AU30" s="1669" t="s">
        <v>2527</v>
      </c>
      <c r="AV30" s="1669" t="s">
        <v>2529</v>
      </c>
      <c r="AW30" s="1669" t="s">
        <v>2529</v>
      </c>
      <c r="AX30" s="1669" t="s">
        <v>2527</v>
      </c>
      <c r="AY30" s="1669" t="s">
        <v>2529</v>
      </c>
      <c r="AZ30" s="1669" t="s">
        <v>2529</v>
      </c>
      <c r="BA30" s="1669" t="s">
        <v>2529</v>
      </c>
      <c r="BB30" s="1669" t="s">
        <v>2529</v>
      </c>
      <c r="BC30" s="1669" t="s">
        <v>2529</v>
      </c>
      <c r="BD30" s="1669" t="s">
        <v>2529</v>
      </c>
      <c r="BE30" s="1669" t="s">
        <v>2529</v>
      </c>
      <c r="BF30" s="1669" t="s">
        <v>2529</v>
      </c>
      <c r="BG30" s="1669" t="s">
        <v>2529</v>
      </c>
      <c r="BH30" s="1669"/>
      <c r="BI30" s="1669" t="s">
        <v>2527</v>
      </c>
      <c r="BJ30" s="1669" t="s">
        <v>2529</v>
      </c>
      <c r="BK30" s="1870"/>
    </row>
    <row r="31" spans="2:63" s="1169" customFormat="1" ht="71.25" customHeight="1">
      <c r="B31" s="1389" t="s">
        <v>2530</v>
      </c>
      <c r="C31" s="1390" t="s">
        <v>2399</v>
      </c>
      <c r="D31" s="1404" t="s">
        <v>2531</v>
      </c>
      <c r="E31" s="1404" t="s">
        <v>2532</v>
      </c>
      <c r="F31" s="1404" t="s">
        <v>2533</v>
      </c>
      <c r="G31" s="1404" t="s">
        <v>2534</v>
      </c>
      <c r="H31" s="1404" t="s">
        <v>2533</v>
      </c>
      <c r="I31" s="1404" t="s">
        <v>2535</v>
      </c>
      <c r="J31" s="1404" t="s">
        <v>2536</v>
      </c>
      <c r="K31" s="1404" t="s">
        <v>2537</v>
      </c>
      <c r="L31" s="1404" t="s">
        <v>2538</v>
      </c>
      <c r="M31" s="1404" t="s">
        <v>2539</v>
      </c>
      <c r="N31" s="1404" t="s">
        <v>2533</v>
      </c>
      <c r="O31" s="1404" t="s">
        <v>2540</v>
      </c>
      <c r="P31" s="1404" t="s">
        <v>2541</v>
      </c>
      <c r="Q31" s="1404" t="s">
        <v>2542</v>
      </c>
      <c r="R31" s="1404" t="s">
        <v>2543</v>
      </c>
      <c r="S31" s="1402" t="s">
        <v>2544</v>
      </c>
      <c r="T31" s="1404" t="s">
        <v>2727</v>
      </c>
      <c r="U31" s="1402" t="s">
        <v>2728</v>
      </c>
      <c r="V31" s="1390" t="s">
        <v>2545</v>
      </c>
      <c r="W31" s="1670" t="s">
        <v>2546</v>
      </c>
      <c r="X31" s="1671" t="s">
        <v>2547</v>
      </c>
      <c r="Y31" s="1670" t="s">
        <v>2548</v>
      </c>
      <c r="Z31" s="1670" t="s">
        <v>2549</v>
      </c>
      <c r="AA31" s="1672" t="s">
        <v>2550</v>
      </c>
      <c r="AB31" s="1406" t="s">
        <v>2551</v>
      </c>
      <c r="AC31" s="1671" t="s">
        <v>2552</v>
      </c>
      <c r="AD31" s="1670" t="s">
        <v>2553</v>
      </c>
      <c r="AE31" s="1673" t="s">
        <v>2554</v>
      </c>
      <c r="AF31" s="1670" t="s">
        <v>2555</v>
      </c>
      <c r="AG31" s="1406" t="s">
        <v>2556</v>
      </c>
      <c r="AH31" s="1407" t="s">
        <v>2557</v>
      </c>
      <c r="AI31" s="1674" t="s">
        <v>2558</v>
      </c>
      <c r="AJ31" s="1674" t="s">
        <v>2560</v>
      </c>
      <c r="AK31" s="1675" t="s">
        <v>2559</v>
      </c>
      <c r="AL31" s="1675" t="s">
        <v>2561</v>
      </c>
      <c r="AM31" s="1675" t="s">
        <v>2562</v>
      </c>
      <c r="AN31" s="1675" t="s">
        <v>2563</v>
      </c>
      <c r="AO31" s="1675" t="s">
        <v>2564</v>
      </c>
      <c r="AP31" s="1675" t="s">
        <v>2565</v>
      </c>
      <c r="AQ31" s="1675" t="s">
        <v>2566</v>
      </c>
      <c r="AR31" s="1675" t="s">
        <v>2567</v>
      </c>
      <c r="AS31" s="1675" t="s">
        <v>2568</v>
      </c>
      <c r="AT31" s="1675" t="s">
        <v>2569</v>
      </c>
      <c r="AU31" s="1675" t="s">
        <v>2570</v>
      </c>
      <c r="AV31" s="1675" t="s">
        <v>2571</v>
      </c>
      <c r="AW31" s="1675">
        <v>1.1849999999999999E-2</v>
      </c>
      <c r="AX31" s="1675" t="s">
        <v>2572</v>
      </c>
      <c r="AY31" s="1675" t="s">
        <v>2573</v>
      </c>
      <c r="AZ31" s="1675" t="s">
        <v>2574</v>
      </c>
      <c r="BA31" s="1675" t="s">
        <v>2575</v>
      </c>
      <c r="BB31" s="1675">
        <v>9.7999999999999997E-3</v>
      </c>
      <c r="BC31" s="1675" t="s">
        <v>2576</v>
      </c>
      <c r="BD31" s="1675" t="s">
        <v>2577</v>
      </c>
      <c r="BE31" s="1675">
        <v>2.6849999999999999E-2</v>
      </c>
      <c r="BF31" s="1675" t="s">
        <v>2578</v>
      </c>
      <c r="BG31" s="1675" t="s">
        <v>2579</v>
      </c>
      <c r="BH31" s="1675" t="s">
        <v>2580</v>
      </c>
      <c r="BI31" s="1675" t="s">
        <v>2581</v>
      </c>
      <c r="BJ31" s="1675" t="s">
        <v>2582</v>
      </c>
      <c r="BK31" s="1870"/>
    </row>
    <row r="32" spans="2:63" s="1169" customFormat="1">
      <c r="B32" s="1389" t="s">
        <v>2583</v>
      </c>
      <c r="C32" s="1390" t="s">
        <v>2292</v>
      </c>
      <c r="D32" s="1391" t="s">
        <v>2293</v>
      </c>
      <c r="E32" s="1391" t="s">
        <v>2293</v>
      </c>
      <c r="F32" s="1391" t="s">
        <v>2293</v>
      </c>
      <c r="G32" s="1391" t="s">
        <v>2293</v>
      </c>
      <c r="H32" s="1391" t="s">
        <v>2293</v>
      </c>
      <c r="I32" s="1391" t="s">
        <v>2293</v>
      </c>
      <c r="J32" s="1391" t="s">
        <v>2293</v>
      </c>
      <c r="K32" s="1391" t="s">
        <v>2293</v>
      </c>
      <c r="L32" s="1391" t="s">
        <v>2293</v>
      </c>
      <c r="M32" s="1391" t="s">
        <v>2293</v>
      </c>
      <c r="N32" s="1391" t="s">
        <v>2293</v>
      </c>
      <c r="O32" s="1391" t="s">
        <v>2293</v>
      </c>
      <c r="P32" s="1391" t="s">
        <v>2293</v>
      </c>
      <c r="Q32" s="1391" t="s">
        <v>2293</v>
      </c>
      <c r="R32" s="1391" t="s">
        <v>2293</v>
      </c>
      <c r="S32" s="1390" t="s">
        <v>2293</v>
      </c>
      <c r="T32" s="1390" t="s">
        <v>2293</v>
      </c>
      <c r="U32" s="1390" t="s">
        <v>2293</v>
      </c>
      <c r="V32" s="1390" t="s">
        <v>2293</v>
      </c>
      <c r="W32" s="1390" t="s">
        <v>2293</v>
      </c>
      <c r="X32" s="1391" t="s">
        <v>2293</v>
      </c>
      <c r="Y32" s="1390" t="s">
        <v>2293</v>
      </c>
      <c r="Z32" s="1390" t="s">
        <v>2293</v>
      </c>
      <c r="AA32" s="1394" t="s">
        <v>2293</v>
      </c>
      <c r="AB32" s="1394" t="s">
        <v>2293</v>
      </c>
      <c r="AC32" s="1393" t="s">
        <v>2293</v>
      </c>
      <c r="AD32" s="1390" t="s">
        <v>2293</v>
      </c>
      <c r="AE32" s="1389" t="s">
        <v>2293</v>
      </c>
      <c r="AF32" s="1394" t="s">
        <v>2293</v>
      </c>
      <c r="AG32" s="1394" t="s">
        <v>2293</v>
      </c>
      <c r="AH32" s="1393" t="s">
        <v>2293</v>
      </c>
      <c r="AI32" s="1668" t="s">
        <v>2293</v>
      </c>
      <c r="AJ32" s="1668" t="s">
        <v>2293</v>
      </c>
      <c r="AK32" s="1669" t="s">
        <v>2293</v>
      </c>
      <c r="AL32" s="1669" t="s">
        <v>2293</v>
      </c>
      <c r="AM32" s="1669" t="s">
        <v>2293</v>
      </c>
      <c r="AN32" s="1669" t="s">
        <v>2293</v>
      </c>
      <c r="AO32" s="1669" t="s">
        <v>2293</v>
      </c>
      <c r="AP32" s="1669" t="s">
        <v>2293</v>
      </c>
      <c r="AQ32" s="1669" t="s">
        <v>2293</v>
      </c>
      <c r="AR32" s="1669" t="s">
        <v>2293</v>
      </c>
      <c r="AS32" s="1669" t="s">
        <v>2293</v>
      </c>
      <c r="AT32" s="1669" t="s">
        <v>2293</v>
      </c>
      <c r="AU32" s="1669" t="s">
        <v>2293</v>
      </c>
      <c r="AV32" s="1669" t="s">
        <v>2293</v>
      </c>
      <c r="AW32" s="1669" t="s">
        <v>2293</v>
      </c>
      <c r="AX32" s="1669" t="s">
        <v>2293</v>
      </c>
      <c r="AY32" s="1669" t="s">
        <v>2293</v>
      </c>
      <c r="AZ32" s="1669" t="s">
        <v>2293</v>
      </c>
      <c r="BA32" s="1669" t="s">
        <v>2293</v>
      </c>
      <c r="BB32" s="1669" t="s">
        <v>2293</v>
      </c>
      <c r="BC32" s="1669" t="s">
        <v>2293</v>
      </c>
      <c r="BD32" s="1669" t="s">
        <v>2293</v>
      </c>
      <c r="BE32" s="1669" t="s">
        <v>2293</v>
      </c>
      <c r="BF32" s="1669" t="s">
        <v>2293</v>
      </c>
      <c r="BG32" s="1669" t="s">
        <v>2293</v>
      </c>
      <c r="BH32" s="1669" t="s">
        <v>2293</v>
      </c>
      <c r="BI32" s="1669" t="s">
        <v>2293</v>
      </c>
      <c r="BJ32" s="1669" t="s">
        <v>2293</v>
      </c>
      <c r="BK32" s="1870"/>
    </row>
    <row r="33" spans="2:62" s="1169" customFormat="1">
      <c r="B33" s="1395" t="s">
        <v>2584</v>
      </c>
      <c r="C33" s="1390" t="s">
        <v>2585</v>
      </c>
      <c r="D33" s="1404" t="s">
        <v>2586</v>
      </c>
      <c r="E33" s="1404" t="s">
        <v>2586</v>
      </c>
      <c r="F33" s="1404" t="s">
        <v>2586</v>
      </c>
      <c r="G33" s="1404" t="s">
        <v>2586</v>
      </c>
      <c r="H33" s="1404" t="s">
        <v>2586</v>
      </c>
      <c r="I33" s="1404" t="s">
        <v>2586</v>
      </c>
      <c r="J33" s="1404" t="s">
        <v>2586</v>
      </c>
      <c r="K33" s="1404" t="s">
        <v>2586</v>
      </c>
      <c r="L33" s="1404" t="s">
        <v>2586</v>
      </c>
      <c r="M33" s="1404" t="s">
        <v>2586</v>
      </c>
      <c r="N33" s="1404" t="s">
        <v>2586</v>
      </c>
      <c r="O33" s="1404" t="s">
        <v>2586</v>
      </c>
      <c r="P33" s="1404" t="s">
        <v>2586</v>
      </c>
      <c r="Q33" s="1404" t="s">
        <v>2586</v>
      </c>
      <c r="R33" s="1404" t="s">
        <v>2586</v>
      </c>
      <c r="S33" s="1402" t="s">
        <v>2586</v>
      </c>
      <c r="T33" s="1402" t="s">
        <v>2586</v>
      </c>
      <c r="U33" s="1402" t="s">
        <v>2586</v>
      </c>
      <c r="V33" s="1390" t="s">
        <v>2587</v>
      </c>
      <c r="W33" s="1390" t="s">
        <v>2587</v>
      </c>
      <c r="X33" s="1391" t="s">
        <v>2587</v>
      </c>
      <c r="Y33" s="1390" t="s">
        <v>2587</v>
      </c>
      <c r="Z33" s="1390" t="s">
        <v>2587</v>
      </c>
      <c r="AA33" s="1394" t="s">
        <v>2587</v>
      </c>
      <c r="AB33" s="1394" t="s">
        <v>2587</v>
      </c>
      <c r="AC33" s="1393" t="s">
        <v>2587</v>
      </c>
      <c r="AD33" s="1390" t="s">
        <v>2587</v>
      </c>
      <c r="AE33" s="1389" t="s">
        <v>2587</v>
      </c>
      <c r="AF33" s="1394" t="s">
        <v>2587</v>
      </c>
      <c r="AG33" s="1394" t="s">
        <v>2587</v>
      </c>
      <c r="AH33" s="1393" t="s">
        <v>2587</v>
      </c>
      <c r="AI33" s="1668" t="s">
        <v>2587</v>
      </c>
      <c r="AJ33" s="1668" t="s">
        <v>2587</v>
      </c>
      <c r="AK33" s="1669" t="s">
        <v>2587</v>
      </c>
      <c r="AL33" s="1669" t="s">
        <v>2587</v>
      </c>
      <c r="AM33" s="1669" t="s">
        <v>2587</v>
      </c>
      <c r="AN33" s="1669" t="s">
        <v>2587</v>
      </c>
      <c r="AO33" s="1669" t="s">
        <v>2587</v>
      </c>
      <c r="AP33" s="1669" t="s">
        <v>2587</v>
      </c>
      <c r="AQ33" s="1669" t="s">
        <v>2587</v>
      </c>
      <c r="AR33" s="1669" t="s">
        <v>2587</v>
      </c>
      <c r="AS33" s="1669" t="s">
        <v>2587</v>
      </c>
      <c r="AT33" s="1669" t="s">
        <v>2587</v>
      </c>
      <c r="AU33" s="1669" t="s">
        <v>2587</v>
      </c>
      <c r="AV33" s="1669" t="s">
        <v>2587</v>
      </c>
      <c r="AW33" s="1669" t="s">
        <v>2587</v>
      </c>
      <c r="AX33" s="1669" t="s">
        <v>2587</v>
      </c>
      <c r="AY33" s="1669" t="s">
        <v>2587</v>
      </c>
      <c r="AZ33" s="1669" t="s">
        <v>2587</v>
      </c>
      <c r="BA33" s="1669" t="s">
        <v>2587</v>
      </c>
      <c r="BB33" s="1669" t="s">
        <v>2587</v>
      </c>
      <c r="BC33" s="1669" t="s">
        <v>2587</v>
      </c>
      <c r="BD33" s="1669" t="s">
        <v>2587</v>
      </c>
      <c r="BE33" s="1669" t="s">
        <v>2587</v>
      </c>
      <c r="BF33" s="1669" t="s">
        <v>2587</v>
      </c>
      <c r="BG33" s="1669" t="s">
        <v>2587</v>
      </c>
      <c r="BH33" s="1669" t="s">
        <v>2587</v>
      </c>
      <c r="BI33" s="1669" t="s">
        <v>2587</v>
      </c>
      <c r="BJ33" s="1669" t="s">
        <v>2587</v>
      </c>
    </row>
    <row r="34" spans="2:62" s="1169" customFormat="1">
      <c r="B34" s="1395" t="s">
        <v>2588</v>
      </c>
      <c r="C34" s="1390" t="s">
        <v>2585</v>
      </c>
      <c r="D34" s="1404" t="s">
        <v>2586</v>
      </c>
      <c r="E34" s="1404" t="s">
        <v>2586</v>
      </c>
      <c r="F34" s="1404" t="s">
        <v>2586</v>
      </c>
      <c r="G34" s="1404" t="s">
        <v>2586</v>
      </c>
      <c r="H34" s="1404" t="s">
        <v>2586</v>
      </c>
      <c r="I34" s="1404" t="s">
        <v>2586</v>
      </c>
      <c r="J34" s="1404" t="s">
        <v>2586</v>
      </c>
      <c r="K34" s="1404" t="s">
        <v>2586</v>
      </c>
      <c r="L34" s="1404" t="s">
        <v>2586</v>
      </c>
      <c r="M34" s="1404" t="s">
        <v>2586</v>
      </c>
      <c r="N34" s="1404" t="s">
        <v>2586</v>
      </c>
      <c r="O34" s="1404" t="s">
        <v>2586</v>
      </c>
      <c r="P34" s="1404" t="s">
        <v>2586</v>
      </c>
      <c r="Q34" s="1404" t="s">
        <v>2586</v>
      </c>
      <c r="R34" s="1404" t="s">
        <v>2586</v>
      </c>
      <c r="S34" s="1402" t="s">
        <v>2586</v>
      </c>
      <c r="T34" s="1402" t="s">
        <v>2586</v>
      </c>
      <c r="U34" s="1402" t="s">
        <v>2586</v>
      </c>
      <c r="V34" s="1390" t="s">
        <v>2587</v>
      </c>
      <c r="W34" s="1390" t="s">
        <v>2587</v>
      </c>
      <c r="X34" s="1391" t="s">
        <v>2587</v>
      </c>
      <c r="Y34" s="1390" t="s">
        <v>2587</v>
      </c>
      <c r="Z34" s="1390" t="s">
        <v>2587</v>
      </c>
      <c r="AA34" s="1394" t="s">
        <v>2587</v>
      </c>
      <c r="AB34" s="1394" t="s">
        <v>2587</v>
      </c>
      <c r="AC34" s="1393" t="s">
        <v>2587</v>
      </c>
      <c r="AD34" s="1390" t="s">
        <v>2587</v>
      </c>
      <c r="AE34" s="1389" t="s">
        <v>2587</v>
      </c>
      <c r="AF34" s="1394" t="s">
        <v>2587</v>
      </c>
      <c r="AG34" s="1394" t="s">
        <v>2587</v>
      </c>
      <c r="AH34" s="1393" t="s">
        <v>2587</v>
      </c>
      <c r="AI34" s="1668" t="s">
        <v>2587</v>
      </c>
      <c r="AJ34" s="1668" t="s">
        <v>2587</v>
      </c>
      <c r="AK34" s="1669" t="s">
        <v>2587</v>
      </c>
      <c r="AL34" s="1669" t="s">
        <v>2587</v>
      </c>
      <c r="AM34" s="1669" t="s">
        <v>2587</v>
      </c>
      <c r="AN34" s="1669" t="s">
        <v>2587</v>
      </c>
      <c r="AO34" s="1669" t="s">
        <v>2587</v>
      </c>
      <c r="AP34" s="1669" t="s">
        <v>2587</v>
      </c>
      <c r="AQ34" s="1669" t="s">
        <v>2587</v>
      </c>
      <c r="AR34" s="1669" t="s">
        <v>2587</v>
      </c>
      <c r="AS34" s="1669" t="s">
        <v>2587</v>
      </c>
      <c r="AT34" s="1669" t="s">
        <v>2587</v>
      </c>
      <c r="AU34" s="1669" t="s">
        <v>2587</v>
      </c>
      <c r="AV34" s="1669" t="s">
        <v>2587</v>
      </c>
      <c r="AW34" s="1669" t="s">
        <v>2587</v>
      </c>
      <c r="AX34" s="1669" t="s">
        <v>2587</v>
      </c>
      <c r="AY34" s="1669" t="s">
        <v>2587</v>
      </c>
      <c r="AZ34" s="1669" t="s">
        <v>2587</v>
      </c>
      <c r="BA34" s="1669" t="s">
        <v>2587</v>
      </c>
      <c r="BB34" s="1669" t="s">
        <v>2587</v>
      </c>
      <c r="BC34" s="1669" t="s">
        <v>2587</v>
      </c>
      <c r="BD34" s="1669" t="s">
        <v>2587</v>
      </c>
      <c r="BE34" s="1669" t="s">
        <v>2587</v>
      </c>
      <c r="BF34" s="1669" t="s">
        <v>2587</v>
      </c>
      <c r="BG34" s="1669" t="s">
        <v>2587</v>
      </c>
      <c r="BH34" s="1669" t="s">
        <v>2587</v>
      </c>
      <c r="BI34" s="1669" t="s">
        <v>2587</v>
      </c>
      <c r="BJ34" s="1669" t="s">
        <v>2587</v>
      </c>
    </row>
    <row r="35" spans="2:62" s="1169" customFormat="1">
      <c r="B35" s="1389" t="s">
        <v>2589</v>
      </c>
      <c r="C35" s="1390" t="s">
        <v>2399</v>
      </c>
      <c r="D35" s="1391" t="s">
        <v>2293</v>
      </c>
      <c r="E35" s="1391" t="s">
        <v>2293</v>
      </c>
      <c r="F35" s="1391" t="s">
        <v>2293</v>
      </c>
      <c r="G35" s="1391" t="s">
        <v>2293</v>
      </c>
      <c r="H35" s="1391" t="s">
        <v>2293</v>
      </c>
      <c r="I35" s="1391" t="s">
        <v>2293</v>
      </c>
      <c r="J35" s="1391" t="s">
        <v>2293</v>
      </c>
      <c r="K35" s="1391" t="s">
        <v>2293</v>
      </c>
      <c r="L35" s="1391" t="s">
        <v>2293</v>
      </c>
      <c r="M35" s="1391" t="s">
        <v>2293</v>
      </c>
      <c r="N35" s="1391" t="s">
        <v>2293</v>
      </c>
      <c r="O35" s="1391" t="s">
        <v>2293</v>
      </c>
      <c r="P35" s="1391" t="s">
        <v>2293</v>
      </c>
      <c r="Q35" s="1391" t="s">
        <v>2293</v>
      </c>
      <c r="R35" s="1391" t="s">
        <v>2293</v>
      </c>
      <c r="S35" s="1390" t="s">
        <v>2293</v>
      </c>
      <c r="T35" s="1390" t="s">
        <v>2293</v>
      </c>
      <c r="U35" s="1390" t="s">
        <v>2293</v>
      </c>
      <c r="V35" s="1390" t="s">
        <v>2293</v>
      </c>
      <c r="W35" s="1390" t="s">
        <v>2293</v>
      </c>
      <c r="X35" s="1391" t="s">
        <v>2293</v>
      </c>
      <c r="Y35" s="1390" t="s">
        <v>2293</v>
      </c>
      <c r="Z35" s="1390" t="s">
        <v>2293</v>
      </c>
      <c r="AA35" s="1394" t="s">
        <v>2293</v>
      </c>
      <c r="AB35" s="1394" t="s">
        <v>2293</v>
      </c>
      <c r="AC35" s="1393" t="s">
        <v>2293</v>
      </c>
      <c r="AD35" s="1390" t="s">
        <v>2293</v>
      </c>
      <c r="AE35" s="1389" t="s">
        <v>2293</v>
      </c>
      <c r="AF35" s="1394" t="s">
        <v>2293</v>
      </c>
      <c r="AG35" s="1394" t="s">
        <v>2293</v>
      </c>
      <c r="AH35" s="1393" t="s">
        <v>2293</v>
      </c>
      <c r="AI35" s="1668" t="s">
        <v>2293</v>
      </c>
      <c r="AJ35" s="1668" t="s">
        <v>2293</v>
      </c>
      <c r="AK35" s="1669" t="s">
        <v>2293</v>
      </c>
      <c r="AL35" s="1669" t="s">
        <v>2293</v>
      </c>
      <c r="AM35" s="1669" t="s">
        <v>2293</v>
      </c>
      <c r="AN35" s="1669" t="s">
        <v>2293</v>
      </c>
      <c r="AO35" s="1669" t="s">
        <v>2293</v>
      </c>
      <c r="AP35" s="1669" t="s">
        <v>2293</v>
      </c>
      <c r="AQ35" s="1669" t="s">
        <v>2293</v>
      </c>
      <c r="AR35" s="1669" t="s">
        <v>2293</v>
      </c>
      <c r="AS35" s="1669" t="s">
        <v>2293</v>
      </c>
      <c r="AT35" s="1669" t="s">
        <v>2293</v>
      </c>
      <c r="AU35" s="1669" t="s">
        <v>2293</v>
      </c>
      <c r="AV35" s="1669" t="s">
        <v>2293</v>
      </c>
      <c r="AW35" s="1669" t="s">
        <v>2293</v>
      </c>
      <c r="AX35" s="1669" t="s">
        <v>2293</v>
      </c>
      <c r="AY35" s="1669" t="s">
        <v>2293</v>
      </c>
      <c r="AZ35" s="1669" t="s">
        <v>2293</v>
      </c>
      <c r="BA35" s="1669" t="s">
        <v>2293</v>
      </c>
      <c r="BB35" s="1669" t="s">
        <v>2293</v>
      </c>
      <c r="BC35" s="1669" t="s">
        <v>2293</v>
      </c>
      <c r="BD35" s="1669" t="s">
        <v>2293</v>
      </c>
      <c r="BE35" s="1669" t="s">
        <v>2293</v>
      </c>
      <c r="BF35" s="1669" t="s">
        <v>2293</v>
      </c>
      <c r="BG35" s="1669" t="s">
        <v>2293</v>
      </c>
      <c r="BH35" s="1669" t="s">
        <v>2293</v>
      </c>
      <c r="BI35" s="1669" t="s">
        <v>2293</v>
      </c>
      <c r="BJ35" s="1669" t="s">
        <v>2293</v>
      </c>
    </row>
    <row r="36" spans="2:62" s="1169" customFormat="1">
      <c r="B36" s="1389" t="s">
        <v>2590</v>
      </c>
      <c r="C36" s="1390" t="s">
        <v>2591</v>
      </c>
      <c r="D36" s="1391" t="s">
        <v>2591</v>
      </c>
      <c r="E36" s="1391" t="s">
        <v>2591</v>
      </c>
      <c r="F36" s="1391" t="s">
        <v>2591</v>
      </c>
      <c r="G36" s="1391" t="s">
        <v>2591</v>
      </c>
      <c r="H36" s="1391" t="s">
        <v>2591</v>
      </c>
      <c r="I36" s="1391" t="s">
        <v>2591</v>
      </c>
      <c r="J36" s="1391" t="s">
        <v>2591</v>
      </c>
      <c r="K36" s="1391" t="s">
        <v>2591</v>
      </c>
      <c r="L36" s="1391" t="s">
        <v>2591</v>
      </c>
      <c r="M36" s="1391" t="s">
        <v>2591</v>
      </c>
      <c r="N36" s="1391" t="s">
        <v>2591</v>
      </c>
      <c r="O36" s="1391" t="s">
        <v>2591</v>
      </c>
      <c r="P36" s="1391" t="s">
        <v>2591</v>
      </c>
      <c r="Q36" s="1391" t="s">
        <v>2591</v>
      </c>
      <c r="R36" s="1391" t="s">
        <v>2591</v>
      </c>
      <c r="S36" s="1390" t="s">
        <v>2591</v>
      </c>
      <c r="T36" s="1390" t="s">
        <v>2591</v>
      </c>
      <c r="U36" s="1390" t="s">
        <v>2591</v>
      </c>
      <c r="V36" s="1390" t="s">
        <v>2592</v>
      </c>
      <c r="W36" s="1390" t="s">
        <v>2592</v>
      </c>
      <c r="X36" s="1391" t="s">
        <v>2592</v>
      </c>
      <c r="Y36" s="1390" t="s">
        <v>2592</v>
      </c>
      <c r="Z36" s="1390" t="s">
        <v>2592</v>
      </c>
      <c r="AA36" s="1394" t="s">
        <v>2592</v>
      </c>
      <c r="AB36" s="1394" t="s">
        <v>2592</v>
      </c>
      <c r="AC36" s="1393" t="s">
        <v>2592</v>
      </c>
      <c r="AD36" s="1390" t="s">
        <v>2592</v>
      </c>
      <c r="AE36" s="1389" t="s">
        <v>2592</v>
      </c>
      <c r="AF36" s="1394" t="s">
        <v>2592</v>
      </c>
      <c r="AG36" s="1394" t="s">
        <v>2592</v>
      </c>
      <c r="AH36" s="1393" t="s">
        <v>2592</v>
      </c>
      <c r="AI36" s="1668" t="s">
        <v>2592</v>
      </c>
      <c r="AJ36" s="1668" t="s">
        <v>2592</v>
      </c>
      <c r="AK36" s="1669" t="s">
        <v>2592</v>
      </c>
      <c r="AL36" s="1669" t="s">
        <v>2592</v>
      </c>
      <c r="AM36" s="1669" t="s">
        <v>2592</v>
      </c>
      <c r="AN36" s="1669" t="s">
        <v>2592</v>
      </c>
      <c r="AO36" s="1669" t="s">
        <v>2592</v>
      </c>
      <c r="AP36" s="1669" t="s">
        <v>2592</v>
      </c>
      <c r="AQ36" s="1669" t="s">
        <v>2592</v>
      </c>
      <c r="AR36" s="1669" t="s">
        <v>2592</v>
      </c>
      <c r="AS36" s="1669" t="s">
        <v>2592</v>
      </c>
      <c r="AT36" s="1669" t="s">
        <v>2592</v>
      </c>
      <c r="AU36" s="1669" t="s">
        <v>2592</v>
      </c>
      <c r="AV36" s="1669" t="s">
        <v>2592</v>
      </c>
      <c r="AW36" s="1669" t="s">
        <v>2592</v>
      </c>
      <c r="AX36" s="1669" t="s">
        <v>2592</v>
      </c>
      <c r="AY36" s="1669" t="s">
        <v>2592</v>
      </c>
      <c r="AZ36" s="1669" t="s">
        <v>2592</v>
      </c>
      <c r="BA36" s="1669" t="s">
        <v>2592</v>
      </c>
      <c r="BB36" s="1669" t="s">
        <v>2592</v>
      </c>
      <c r="BC36" s="1669" t="s">
        <v>2592</v>
      </c>
      <c r="BD36" s="1669" t="s">
        <v>2592</v>
      </c>
      <c r="BE36" s="1669" t="s">
        <v>2592</v>
      </c>
      <c r="BF36" s="1669" t="s">
        <v>2592</v>
      </c>
      <c r="BG36" s="1669" t="s">
        <v>2592</v>
      </c>
      <c r="BH36" s="1669" t="s">
        <v>2592</v>
      </c>
      <c r="BI36" s="1669" t="s">
        <v>2592</v>
      </c>
      <c r="BJ36" s="1669" t="s">
        <v>2592</v>
      </c>
    </row>
    <row r="37" spans="2:62" s="1165" customFormat="1">
      <c r="B37" s="1201" t="s">
        <v>2593</v>
      </c>
      <c r="C37" s="1664"/>
      <c r="D37" s="1664"/>
      <c r="E37" s="1664"/>
      <c r="F37" s="1664"/>
      <c r="G37" s="1664"/>
      <c r="H37" s="1664"/>
      <c r="I37" s="1664"/>
      <c r="J37" s="1664"/>
      <c r="K37" s="1664"/>
      <c r="L37" s="1664"/>
      <c r="M37" s="1664"/>
      <c r="N37" s="1664"/>
      <c r="O37" s="1664"/>
      <c r="P37" s="1664"/>
      <c r="Q37" s="1664"/>
      <c r="R37" s="1664"/>
      <c r="S37" s="1665"/>
      <c r="T37" s="1664"/>
      <c r="U37" s="1665"/>
      <c r="V37" s="1664"/>
      <c r="W37" s="1664"/>
      <c r="X37" s="1664"/>
      <c r="Y37" s="1665"/>
      <c r="Z37" s="1665"/>
      <c r="AA37" s="1666"/>
      <c r="AB37" s="1666"/>
      <c r="AC37" s="1666"/>
      <c r="AD37" s="1665"/>
      <c r="AE37" s="1664"/>
      <c r="AF37" s="1666"/>
      <c r="AG37" s="1667"/>
      <c r="AH37" s="1666"/>
      <c r="AI37" s="1676"/>
      <c r="AJ37" s="1676"/>
      <c r="AK37" s="1677"/>
      <c r="AL37" s="1677"/>
      <c r="AM37" s="1677"/>
      <c r="AN37" s="1677"/>
      <c r="AO37" s="1677"/>
      <c r="AP37" s="1677"/>
      <c r="AQ37" s="1677"/>
      <c r="AR37" s="1677"/>
      <c r="AS37" s="1677"/>
      <c r="AT37" s="1677"/>
      <c r="AU37" s="1677"/>
      <c r="AV37" s="1677"/>
      <c r="AW37" s="1677"/>
      <c r="AX37" s="1677"/>
      <c r="AY37" s="1677"/>
      <c r="AZ37" s="1677"/>
      <c r="BA37" s="1677"/>
      <c r="BB37" s="1677"/>
      <c r="BC37" s="1677"/>
      <c r="BD37" s="1677"/>
      <c r="BE37" s="1677"/>
      <c r="BF37" s="1677"/>
      <c r="BG37" s="1677"/>
      <c r="BH37" s="1677"/>
      <c r="BI37" s="1677"/>
      <c r="BJ37" s="1677"/>
    </row>
    <row r="38" spans="2:62" s="1169" customFormat="1">
      <c r="B38" s="1389" t="s">
        <v>2594</v>
      </c>
      <c r="C38" s="1390" t="s">
        <v>2399</v>
      </c>
      <c r="D38" s="1390" t="s">
        <v>2595</v>
      </c>
      <c r="E38" s="1390" t="s">
        <v>2595</v>
      </c>
      <c r="F38" s="1390" t="s">
        <v>2595</v>
      </c>
      <c r="G38" s="1390" t="s">
        <v>2595</v>
      </c>
      <c r="H38" s="1390" t="s">
        <v>2595</v>
      </c>
      <c r="I38" s="1390" t="s">
        <v>2596</v>
      </c>
      <c r="J38" s="1390" t="s">
        <v>2596</v>
      </c>
      <c r="K38" s="1390" t="s">
        <v>2596</v>
      </c>
      <c r="L38" s="1390" t="s">
        <v>2596</v>
      </c>
      <c r="M38" s="1390" t="s">
        <v>2596</v>
      </c>
      <c r="N38" s="1390" t="s">
        <v>2596</v>
      </c>
      <c r="O38" s="1390" t="s">
        <v>2596</v>
      </c>
      <c r="P38" s="1390" t="s">
        <v>2596</v>
      </c>
      <c r="Q38" s="1390" t="s">
        <v>2596</v>
      </c>
      <c r="R38" s="1390" t="s">
        <v>2596</v>
      </c>
      <c r="S38" s="1390" t="s">
        <v>2596</v>
      </c>
      <c r="T38" s="1390" t="s">
        <v>2596</v>
      </c>
      <c r="U38" s="1390" t="s">
        <v>2596</v>
      </c>
      <c r="V38" s="1390" t="s">
        <v>2596</v>
      </c>
      <c r="W38" s="1390" t="s">
        <v>2596</v>
      </c>
      <c r="X38" s="1390" t="s">
        <v>2596</v>
      </c>
      <c r="Y38" s="1390" t="s">
        <v>2596</v>
      </c>
      <c r="Z38" s="1390" t="s">
        <v>2596</v>
      </c>
      <c r="AA38" s="1390" t="s">
        <v>2596</v>
      </c>
      <c r="AB38" s="1390" t="s">
        <v>2596</v>
      </c>
      <c r="AC38" s="1390" t="s">
        <v>2596</v>
      </c>
      <c r="AD38" s="1390" t="s">
        <v>2596</v>
      </c>
      <c r="AE38" s="1390" t="s">
        <v>2596</v>
      </c>
      <c r="AF38" s="1390" t="s">
        <v>2596</v>
      </c>
      <c r="AG38" s="1390" t="s">
        <v>2596</v>
      </c>
      <c r="AH38" s="1390" t="s">
        <v>2596</v>
      </c>
      <c r="AI38" s="1390" t="s">
        <v>2596</v>
      </c>
      <c r="AJ38" s="1390" t="s">
        <v>2596</v>
      </c>
      <c r="AK38" s="1390" t="s">
        <v>2596</v>
      </c>
      <c r="AL38" s="1390" t="s">
        <v>2596</v>
      </c>
      <c r="AM38" s="1390" t="s">
        <v>2596</v>
      </c>
      <c r="AN38" s="1390" t="s">
        <v>2596</v>
      </c>
      <c r="AO38" s="1390" t="s">
        <v>2596</v>
      </c>
      <c r="AP38" s="1390" t="s">
        <v>2595</v>
      </c>
      <c r="AQ38" s="1390" t="s">
        <v>2595</v>
      </c>
      <c r="AR38" s="1390" t="s">
        <v>2595</v>
      </c>
      <c r="AS38" s="1390" t="s">
        <v>2595</v>
      </c>
      <c r="AT38" s="1390" t="s">
        <v>2595</v>
      </c>
      <c r="AU38" s="1390" t="s">
        <v>2595</v>
      </c>
      <c r="AV38" s="1390" t="s">
        <v>2595</v>
      </c>
      <c r="AW38" s="1390" t="s">
        <v>2595</v>
      </c>
      <c r="AX38" s="1390" t="s">
        <v>2595</v>
      </c>
      <c r="AY38" s="1390" t="s">
        <v>2595</v>
      </c>
      <c r="AZ38" s="1390" t="s">
        <v>2595</v>
      </c>
      <c r="BA38" s="1390" t="s">
        <v>2595</v>
      </c>
      <c r="BB38" s="1390" t="s">
        <v>2595</v>
      </c>
      <c r="BC38" s="1390" t="s">
        <v>2595</v>
      </c>
      <c r="BD38" s="1390" t="s">
        <v>2595</v>
      </c>
      <c r="BE38" s="1390" t="s">
        <v>2595</v>
      </c>
      <c r="BF38" s="1390" t="s">
        <v>2595</v>
      </c>
      <c r="BG38" s="1390" t="s">
        <v>2595</v>
      </c>
      <c r="BH38" s="1390" t="s">
        <v>2595</v>
      </c>
      <c r="BI38" s="1390" t="s">
        <v>2595</v>
      </c>
      <c r="BJ38" s="1390" t="s">
        <v>2595</v>
      </c>
    </row>
    <row r="39" spans="2:62" s="1169" customFormat="1">
      <c r="B39" s="1389" t="s">
        <v>2597</v>
      </c>
      <c r="C39" s="1390" t="s">
        <v>2399</v>
      </c>
      <c r="D39" s="1391" t="s">
        <v>2598</v>
      </c>
      <c r="E39" s="1391" t="s">
        <v>2598</v>
      </c>
      <c r="F39" s="1391" t="s">
        <v>2598</v>
      </c>
      <c r="G39" s="1391" t="s">
        <v>2598</v>
      </c>
      <c r="H39" s="1391" t="s">
        <v>2598</v>
      </c>
      <c r="I39" s="1391" t="s">
        <v>2598</v>
      </c>
      <c r="J39" s="1391" t="s">
        <v>2598</v>
      </c>
      <c r="K39" s="1391" t="s">
        <v>2598</v>
      </c>
      <c r="L39" s="1391" t="s">
        <v>2598</v>
      </c>
      <c r="M39" s="1391" t="s">
        <v>2598</v>
      </c>
      <c r="N39" s="1391" t="s">
        <v>2598</v>
      </c>
      <c r="O39" s="1404" t="s">
        <v>2598</v>
      </c>
      <c r="P39" s="1404" t="s">
        <v>2598</v>
      </c>
      <c r="Q39" s="1404" t="s">
        <v>2598</v>
      </c>
      <c r="R39" s="1404" t="s">
        <v>2598</v>
      </c>
      <c r="S39" s="1404" t="s">
        <v>2598</v>
      </c>
      <c r="T39" s="1404" t="s">
        <v>2598</v>
      </c>
      <c r="U39" s="1404" t="s">
        <v>2598</v>
      </c>
      <c r="V39" s="1390" t="s">
        <v>2598</v>
      </c>
      <c r="W39" s="1390" t="s">
        <v>2598</v>
      </c>
      <c r="X39" s="1391" t="s">
        <v>2598</v>
      </c>
      <c r="Y39" s="1390" t="s">
        <v>2598</v>
      </c>
      <c r="Z39" s="1390" t="s">
        <v>2598</v>
      </c>
      <c r="AA39" s="1390" t="s">
        <v>2598</v>
      </c>
      <c r="AB39" s="1390" t="s">
        <v>2598</v>
      </c>
      <c r="AC39" s="1391" t="s">
        <v>2598</v>
      </c>
      <c r="AD39" s="1390" t="s">
        <v>2598</v>
      </c>
      <c r="AE39" s="1389" t="s">
        <v>2598</v>
      </c>
      <c r="AF39" s="1390" t="s">
        <v>2598</v>
      </c>
      <c r="AG39" s="1390" t="s">
        <v>2598</v>
      </c>
      <c r="AH39" s="1391" t="s">
        <v>2598</v>
      </c>
      <c r="AI39" s="1391" t="s">
        <v>2598</v>
      </c>
      <c r="AJ39" s="1389" t="s">
        <v>2598</v>
      </c>
      <c r="AK39" s="1390" t="s">
        <v>2598</v>
      </c>
      <c r="AL39" s="1390" t="s">
        <v>2598</v>
      </c>
      <c r="AM39" s="1390" t="s">
        <v>2598</v>
      </c>
      <c r="AN39" s="1390" t="s">
        <v>2598</v>
      </c>
      <c r="AO39" s="1390" t="s">
        <v>2598</v>
      </c>
      <c r="AP39" s="1390" t="s">
        <v>2598</v>
      </c>
      <c r="AQ39" s="1390" t="s">
        <v>2598</v>
      </c>
      <c r="AR39" s="1390" t="s">
        <v>2598</v>
      </c>
      <c r="AS39" s="1390" t="s">
        <v>2598</v>
      </c>
      <c r="AT39" s="1390" t="s">
        <v>2598</v>
      </c>
      <c r="AU39" s="1390" t="s">
        <v>2598</v>
      </c>
      <c r="AV39" s="1390" t="s">
        <v>2598</v>
      </c>
      <c r="AW39" s="1390" t="s">
        <v>2598</v>
      </c>
      <c r="AX39" s="1390" t="s">
        <v>2598</v>
      </c>
      <c r="AY39" s="1390" t="s">
        <v>2598</v>
      </c>
      <c r="AZ39" s="1390" t="s">
        <v>2598</v>
      </c>
      <c r="BA39" s="1390" t="s">
        <v>2598</v>
      </c>
      <c r="BB39" s="1390" t="s">
        <v>2598</v>
      </c>
      <c r="BC39" s="1390" t="s">
        <v>2598</v>
      </c>
      <c r="BD39" s="1390" t="s">
        <v>2598</v>
      </c>
      <c r="BE39" s="1390" t="s">
        <v>2598</v>
      </c>
      <c r="BF39" s="1390" t="s">
        <v>2598</v>
      </c>
      <c r="BG39" s="1390" t="s">
        <v>2598</v>
      </c>
      <c r="BH39" s="1390" t="s">
        <v>2598</v>
      </c>
      <c r="BI39" s="1390" t="s">
        <v>2598</v>
      </c>
      <c r="BJ39" s="1390" t="s">
        <v>2598</v>
      </c>
    </row>
    <row r="40" spans="2:62" s="1169" customFormat="1">
      <c r="B40" s="1389" t="s">
        <v>2599</v>
      </c>
      <c r="C40" s="1390" t="s">
        <v>2399</v>
      </c>
      <c r="D40" s="1391" t="s">
        <v>2598</v>
      </c>
      <c r="E40" s="1391" t="s">
        <v>2598</v>
      </c>
      <c r="F40" s="1391" t="s">
        <v>2598</v>
      </c>
      <c r="G40" s="1391" t="s">
        <v>2598</v>
      </c>
      <c r="H40" s="1391" t="s">
        <v>2598</v>
      </c>
      <c r="I40" s="1391" t="s">
        <v>2598</v>
      </c>
      <c r="J40" s="1391" t="s">
        <v>2598</v>
      </c>
      <c r="K40" s="1391" t="s">
        <v>2598</v>
      </c>
      <c r="L40" s="1391" t="s">
        <v>2598</v>
      </c>
      <c r="M40" s="1391" t="s">
        <v>2598</v>
      </c>
      <c r="N40" s="1391" t="s">
        <v>2598</v>
      </c>
      <c r="O40" s="1391" t="s">
        <v>2598</v>
      </c>
      <c r="P40" s="1391" t="s">
        <v>2598</v>
      </c>
      <c r="Q40" s="1391" t="s">
        <v>2598</v>
      </c>
      <c r="R40" s="1391" t="s">
        <v>2598</v>
      </c>
      <c r="S40" s="1390" t="s">
        <v>2598</v>
      </c>
      <c r="T40" s="1390" t="s">
        <v>2598</v>
      </c>
      <c r="U40" s="1390" t="s">
        <v>2598</v>
      </c>
      <c r="V40" s="1390" t="s">
        <v>2598</v>
      </c>
      <c r="W40" s="1390" t="s">
        <v>2598</v>
      </c>
      <c r="X40" s="1391" t="s">
        <v>2598</v>
      </c>
      <c r="Y40" s="1390" t="s">
        <v>2598</v>
      </c>
      <c r="Z40" s="1390" t="s">
        <v>2598</v>
      </c>
      <c r="AA40" s="1390" t="s">
        <v>2598</v>
      </c>
      <c r="AB40" s="1390" t="s">
        <v>2598</v>
      </c>
      <c r="AC40" s="1391" t="s">
        <v>2598</v>
      </c>
      <c r="AD40" s="1390" t="s">
        <v>2598</v>
      </c>
      <c r="AE40" s="1389" t="s">
        <v>2598</v>
      </c>
      <c r="AF40" s="1390" t="s">
        <v>2598</v>
      </c>
      <c r="AG40" s="1390" t="s">
        <v>2598</v>
      </c>
      <c r="AH40" s="1391" t="s">
        <v>2598</v>
      </c>
      <c r="AI40" s="1391" t="s">
        <v>2598</v>
      </c>
      <c r="AJ40" s="1389" t="s">
        <v>2598</v>
      </c>
      <c r="AK40" s="1390" t="s">
        <v>2598</v>
      </c>
      <c r="AL40" s="1390" t="s">
        <v>2598</v>
      </c>
      <c r="AM40" s="1390" t="s">
        <v>2598</v>
      </c>
      <c r="AN40" s="1390" t="s">
        <v>2598</v>
      </c>
      <c r="AO40" s="1390" t="s">
        <v>2598</v>
      </c>
      <c r="AP40" s="1390" t="s">
        <v>2598</v>
      </c>
      <c r="AQ40" s="1390" t="s">
        <v>2598</v>
      </c>
      <c r="AR40" s="1390" t="s">
        <v>2598</v>
      </c>
      <c r="AS40" s="1390" t="s">
        <v>2598</v>
      </c>
      <c r="AT40" s="1390" t="s">
        <v>2598</v>
      </c>
      <c r="AU40" s="1390" t="s">
        <v>2598</v>
      </c>
      <c r="AV40" s="1390" t="s">
        <v>2598</v>
      </c>
      <c r="AW40" s="1390" t="s">
        <v>2598</v>
      </c>
      <c r="AX40" s="1390" t="s">
        <v>2598</v>
      </c>
      <c r="AY40" s="1390" t="s">
        <v>2598</v>
      </c>
      <c r="AZ40" s="1390" t="s">
        <v>2598</v>
      </c>
      <c r="BA40" s="1390" t="s">
        <v>2598</v>
      </c>
      <c r="BB40" s="1390" t="s">
        <v>2598</v>
      </c>
      <c r="BC40" s="1390" t="s">
        <v>2598</v>
      </c>
      <c r="BD40" s="1390" t="s">
        <v>2598</v>
      </c>
      <c r="BE40" s="1390" t="s">
        <v>2598</v>
      </c>
      <c r="BF40" s="1390" t="s">
        <v>2598</v>
      </c>
      <c r="BG40" s="1390" t="s">
        <v>2598</v>
      </c>
      <c r="BH40" s="1390" t="s">
        <v>2598</v>
      </c>
      <c r="BI40" s="1390" t="s">
        <v>2598</v>
      </c>
      <c r="BJ40" s="1390" t="s">
        <v>2598</v>
      </c>
    </row>
    <row r="41" spans="2:62" s="1169" customFormat="1">
      <c r="B41" s="1389" t="s">
        <v>2600</v>
      </c>
      <c r="C41" s="1390" t="s">
        <v>2399</v>
      </c>
      <c r="D41" s="1391" t="s">
        <v>2598</v>
      </c>
      <c r="E41" s="1391" t="s">
        <v>2598</v>
      </c>
      <c r="F41" s="1391" t="s">
        <v>2598</v>
      </c>
      <c r="G41" s="1391" t="s">
        <v>2598</v>
      </c>
      <c r="H41" s="1391" t="s">
        <v>2598</v>
      </c>
      <c r="I41" s="1391" t="s">
        <v>2598</v>
      </c>
      <c r="J41" s="1391" t="s">
        <v>2598</v>
      </c>
      <c r="K41" s="1391" t="s">
        <v>2598</v>
      </c>
      <c r="L41" s="1391" t="s">
        <v>2598</v>
      </c>
      <c r="M41" s="1391" t="s">
        <v>2598</v>
      </c>
      <c r="N41" s="1391" t="s">
        <v>2598</v>
      </c>
      <c r="O41" s="1391" t="s">
        <v>2598</v>
      </c>
      <c r="P41" s="1391" t="s">
        <v>2598</v>
      </c>
      <c r="Q41" s="1391" t="s">
        <v>2598</v>
      </c>
      <c r="R41" s="1391" t="s">
        <v>2598</v>
      </c>
      <c r="S41" s="1390" t="s">
        <v>2598</v>
      </c>
      <c r="T41" s="1390" t="s">
        <v>2598</v>
      </c>
      <c r="U41" s="1390" t="s">
        <v>2598</v>
      </c>
      <c r="V41" s="1390" t="s">
        <v>2598</v>
      </c>
      <c r="W41" s="1390" t="s">
        <v>2598</v>
      </c>
      <c r="X41" s="1391" t="s">
        <v>2598</v>
      </c>
      <c r="Y41" s="1390" t="s">
        <v>2598</v>
      </c>
      <c r="Z41" s="1390" t="s">
        <v>2598</v>
      </c>
      <c r="AA41" s="1390" t="s">
        <v>2598</v>
      </c>
      <c r="AB41" s="1390" t="s">
        <v>2598</v>
      </c>
      <c r="AC41" s="1391" t="s">
        <v>2598</v>
      </c>
      <c r="AD41" s="1390" t="s">
        <v>2598</v>
      </c>
      <c r="AE41" s="1389" t="s">
        <v>2598</v>
      </c>
      <c r="AF41" s="1390" t="s">
        <v>2598</v>
      </c>
      <c r="AG41" s="1390" t="s">
        <v>2598</v>
      </c>
      <c r="AH41" s="1391" t="s">
        <v>2598</v>
      </c>
      <c r="AI41" s="1391" t="s">
        <v>2598</v>
      </c>
      <c r="AJ41" s="1389" t="s">
        <v>2598</v>
      </c>
      <c r="AK41" s="1390" t="s">
        <v>2598</v>
      </c>
      <c r="AL41" s="1390" t="s">
        <v>2598</v>
      </c>
      <c r="AM41" s="1390" t="s">
        <v>2598</v>
      </c>
      <c r="AN41" s="1390" t="s">
        <v>2598</v>
      </c>
      <c r="AO41" s="1390" t="s">
        <v>2598</v>
      </c>
      <c r="AP41" s="1390" t="s">
        <v>2598</v>
      </c>
      <c r="AQ41" s="1390" t="s">
        <v>2598</v>
      </c>
      <c r="AR41" s="1390" t="s">
        <v>2598</v>
      </c>
      <c r="AS41" s="1390" t="s">
        <v>2598</v>
      </c>
      <c r="AT41" s="1390" t="s">
        <v>2598</v>
      </c>
      <c r="AU41" s="1390" t="s">
        <v>2598</v>
      </c>
      <c r="AV41" s="1390" t="s">
        <v>2598</v>
      </c>
      <c r="AW41" s="1390" t="s">
        <v>2598</v>
      </c>
      <c r="AX41" s="1390" t="s">
        <v>2598</v>
      </c>
      <c r="AY41" s="1390" t="s">
        <v>2598</v>
      </c>
      <c r="AZ41" s="1390" t="s">
        <v>2598</v>
      </c>
      <c r="BA41" s="1390" t="s">
        <v>2598</v>
      </c>
      <c r="BB41" s="1390" t="s">
        <v>2598</v>
      </c>
      <c r="BC41" s="1390" t="s">
        <v>2598</v>
      </c>
      <c r="BD41" s="1390" t="s">
        <v>2598</v>
      </c>
      <c r="BE41" s="1390" t="s">
        <v>2598</v>
      </c>
      <c r="BF41" s="1390" t="s">
        <v>2598</v>
      </c>
      <c r="BG41" s="1390" t="s">
        <v>2598</v>
      </c>
      <c r="BH41" s="1390" t="s">
        <v>2598</v>
      </c>
      <c r="BI41" s="1390" t="s">
        <v>2598</v>
      </c>
      <c r="BJ41" s="1390" t="s">
        <v>2598</v>
      </c>
    </row>
    <row r="42" spans="2:62" s="1169" customFormat="1">
      <c r="B42" s="1389" t="s">
        <v>2601</v>
      </c>
      <c r="C42" s="1390" t="s">
        <v>2399</v>
      </c>
      <c r="D42" s="1391" t="s">
        <v>2598</v>
      </c>
      <c r="E42" s="1391" t="s">
        <v>2598</v>
      </c>
      <c r="F42" s="1391" t="s">
        <v>2598</v>
      </c>
      <c r="G42" s="1391" t="s">
        <v>2598</v>
      </c>
      <c r="H42" s="1391" t="s">
        <v>2598</v>
      </c>
      <c r="I42" s="1391" t="s">
        <v>2598</v>
      </c>
      <c r="J42" s="1391" t="s">
        <v>2598</v>
      </c>
      <c r="K42" s="1391" t="s">
        <v>2598</v>
      </c>
      <c r="L42" s="1391" t="s">
        <v>2598</v>
      </c>
      <c r="M42" s="1391" t="s">
        <v>2598</v>
      </c>
      <c r="N42" s="1391" t="s">
        <v>2598</v>
      </c>
      <c r="O42" s="1391" t="s">
        <v>2598</v>
      </c>
      <c r="P42" s="1391" t="s">
        <v>2598</v>
      </c>
      <c r="Q42" s="1391" t="s">
        <v>2598</v>
      </c>
      <c r="R42" s="1391" t="s">
        <v>2598</v>
      </c>
      <c r="S42" s="1390" t="s">
        <v>2598</v>
      </c>
      <c r="T42" s="1390" t="s">
        <v>2598</v>
      </c>
      <c r="U42" s="1390" t="s">
        <v>2598</v>
      </c>
      <c r="V42" s="1390" t="s">
        <v>2598</v>
      </c>
      <c r="W42" s="1390" t="s">
        <v>2598</v>
      </c>
      <c r="X42" s="1391" t="s">
        <v>2598</v>
      </c>
      <c r="Y42" s="1390" t="s">
        <v>2598</v>
      </c>
      <c r="Z42" s="1390" t="s">
        <v>2598</v>
      </c>
      <c r="AA42" s="1390" t="s">
        <v>2598</v>
      </c>
      <c r="AB42" s="1390" t="s">
        <v>2598</v>
      </c>
      <c r="AC42" s="1391" t="s">
        <v>2598</v>
      </c>
      <c r="AD42" s="1390" t="s">
        <v>2598</v>
      </c>
      <c r="AE42" s="1389" t="s">
        <v>2598</v>
      </c>
      <c r="AF42" s="1390" t="s">
        <v>2598</v>
      </c>
      <c r="AG42" s="1390" t="s">
        <v>2598</v>
      </c>
      <c r="AH42" s="1391" t="s">
        <v>2598</v>
      </c>
      <c r="AI42" s="1391" t="s">
        <v>2598</v>
      </c>
      <c r="AJ42" s="1389" t="s">
        <v>2598</v>
      </c>
      <c r="AK42" s="1390" t="s">
        <v>2598</v>
      </c>
      <c r="AL42" s="1390" t="s">
        <v>2598</v>
      </c>
      <c r="AM42" s="1390" t="s">
        <v>2598</v>
      </c>
      <c r="AN42" s="1390" t="s">
        <v>2598</v>
      </c>
      <c r="AO42" s="1390" t="s">
        <v>2598</v>
      </c>
      <c r="AP42" s="1390" t="s">
        <v>2598</v>
      </c>
      <c r="AQ42" s="1390" t="s">
        <v>2598</v>
      </c>
      <c r="AR42" s="1390" t="s">
        <v>2598</v>
      </c>
      <c r="AS42" s="1390" t="s">
        <v>2598</v>
      </c>
      <c r="AT42" s="1390" t="s">
        <v>2598</v>
      </c>
      <c r="AU42" s="1390" t="s">
        <v>2598</v>
      </c>
      <c r="AV42" s="1390" t="s">
        <v>2598</v>
      </c>
      <c r="AW42" s="1390" t="s">
        <v>2598</v>
      </c>
      <c r="AX42" s="1390" t="s">
        <v>2598</v>
      </c>
      <c r="AY42" s="1390" t="s">
        <v>2598</v>
      </c>
      <c r="AZ42" s="1390" t="s">
        <v>2598</v>
      </c>
      <c r="BA42" s="1390" t="s">
        <v>2598</v>
      </c>
      <c r="BB42" s="1390" t="s">
        <v>2598</v>
      </c>
      <c r="BC42" s="1390" t="s">
        <v>2598</v>
      </c>
      <c r="BD42" s="1390" t="s">
        <v>2598</v>
      </c>
      <c r="BE42" s="1390" t="s">
        <v>2598</v>
      </c>
      <c r="BF42" s="1390" t="s">
        <v>2598</v>
      </c>
      <c r="BG42" s="1390" t="s">
        <v>2598</v>
      </c>
      <c r="BH42" s="1390" t="s">
        <v>2598</v>
      </c>
      <c r="BI42" s="1390" t="s">
        <v>2598</v>
      </c>
      <c r="BJ42" s="1390" t="s">
        <v>2598</v>
      </c>
    </row>
    <row r="43" spans="2:62" s="1169" customFormat="1">
      <c r="B43" s="1389" t="s">
        <v>2602</v>
      </c>
      <c r="C43" s="1390" t="s">
        <v>2399</v>
      </c>
      <c r="D43" s="1391" t="s">
        <v>2598</v>
      </c>
      <c r="E43" s="1391" t="s">
        <v>2598</v>
      </c>
      <c r="F43" s="1391" t="s">
        <v>2598</v>
      </c>
      <c r="G43" s="1391" t="s">
        <v>2598</v>
      </c>
      <c r="H43" s="1391" t="s">
        <v>2598</v>
      </c>
      <c r="I43" s="1391" t="s">
        <v>2598</v>
      </c>
      <c r="J43" s="1391" t="s">
        <v>2598</v>
      </c>
      <c r="K43" s="1391" t="s">
        <v>2598</v>
      </c>
      <c r="L43" s="1391" t="s">
        <v>2598</v>
      </c>
      <c r="M43" s="1391" t="s">
        <v>2598</v>
      </c>
      <c r="N43" s="1391" t="s">
        <v>2598</v>
      </c>
      <c r="O43" s="1391" t="s">
        <v>2598</v>
      </c>
      <c r="P43" s="1391" t="s">
        <v>2598</v>
      </c>
      <c r="Q43" s="1391" t="s">
        <v>2598</v>
      </c>
      <c r="R43" s="1391" t="s">
        <v>2598</v>
      </c>
      <c r="S43" s="1390" t="s">
        <v>2598</v>
      </c>
      <c r="T43" s="1390" t="s">
        <v>2598</v>
      </c>
      <c r="U43" s="1390" t="s">
        <v>2598</v>
      </c>
      <c r="V43" s="1390" t="s">
        <v>2598</v>
      </c>
      <c r="W43" s="1390" t="s">
        <v>2598</v>
      </c>
      <c r="X43" s="1391" t="s">
        <v>2598</v>
      </c>
      <c r="Y43" s="1390" t="s">
        <v>2598</v>
      </c>
      <c r="Z43" s="1390" t="s">
        <v>2598</v>
      </c>
      <c r="AA43" s="1390" t="s">
        <v>2598</v>
      </c>
      <c r="AB43" s="1390" t="s">
        <v>2598</v>
      </c>
      <c r="AC43" s="1391" t="s">
        <v>2598</v>
      </c>
      <c r="AD43" s="1390" t="s">
        <v>2598</v>
      </c>
      <c r="AE43" s="1389" t="s">
        <v>2598</v>
      </c>
      <c r="AF43" s="1390" t="s">
        <v>2598</v>
      </c>
      <c r="AG43" s="1390" t="s">
        <v>2598</v>
      </c>
      <c r="AH43" s="1391" t="s">
        <v>2598</v>
      </c>
      <c r="AI43" s="1391" t="s">
        <v>2598</v>
      </c>
      <c r="AJ43" s="1389" t="s">
        <v>2598</v>
      </c>
      <c r="AK43" s="1390" t="s">
        <v>2598</v>
      </c>
      <c r="AL43" s="1390" t="s">
        <v>2598</v>
      </c>
      <c r="AM43" s="1390" t="s">
        <v>2598</v>
      </c>
      <c r="AN43" s="1390" t="s">
        <v>2598</v>
      </c>
      <c r="AO43" s="1390" t="s">
        <v>2598</v>
      </c>
      <c r="AP43" s="1390" t="s">
        <v>2598</v>
      </c>
      <c r="AQ43" s="1390" t="s">
        <v>2598</v>
      </c>
      <c r="AR43" s="1390" t="s">
        <v>2598</v>
      </c>
      <c r="AS43" s="1390" t="s">
        <v>2598</v>
      </c>
      <c r="AT43" s="1390" t="s">
        <v>2598</v>
      </c>
      <c r="AU43" s="1390" t="s">
        <v>2598</v>
      </c>
      <c r="AV43" s="1390" t="s">
        <v>2598</v>
      </c>
      <c r="AW43" s="1390" t="s">
        <v>2598</v>
      </c>
      <c r="AX43" s="1390" t="s">
        <v>2598</v>
      </c>
      <c r="AY43" s="1390" t="s">
        <v>2598</v>
      </c>
      <c r="AZ43" s="1390" t="s">
        <v>2598</v>
      </c>
      <c r="BA43" s="1390" t="s">
        <v>2598</v>
      </c>
      <c r="BB43" s="1390" t="s">
        <v>2598</v>
      </c>
      <c r="BC43" s="1390" t="s">
        <v>2598</v>
      </c>
      <c r="BD43" s="1390" t="s">
        <v>2598</v>
      </c>
      <c r="BE43" s="1390" t="s">
        <v>2598</v>
      </c>
      <c r="BF43" s="1390" t="s">
        <v>2598</v>
      </c>
      <c r="BG43" s="1390" t="s">
        <v>2598</v>
      </c>
      <c r="BH43" s="1390" t="s">
        <v>2598</v>
      </c>
      <c r="BI43" s="1390" t="s">
        <v>2598</v>
      </c>
      <c r="BJ43" s="1390" t="s">
        <v>2598</v>
      </c>
    </row>
    <row r="44" spans="2:62" s="1169" customFormat="1">
      <c r="B44" s="1389" t="s">
        <v>2603</v>
      </c>
      <c r="C44" s="1390" t="s">
        <v>2399</v>
      </c>
      <c r="D44" s="1391" t="s">
        <v>2598</v>
      </c>
      <c r="E44" s="1391" t="s">
        <v>2598</v>
      </c>
      <c r="F44" s="1391" t="s">
        <v>2598</v>
      </c>
      <c r="G44" s="1391" t="s">
        <v>2598</v>
      </c>
      <c r="H44" s="1391" t="s">
        <v>2598</v>
      </c>
      <c r="I44" s="1391" t="s">
        <v>2598</v>
      </c>
      <c r="J44" s="1391" t="s">
        <v>2598</v>
      </c>
      <c r="K44" s="1391" t="s">
        <v>2598</v>
      </c>
      <c r="L44" s="1391" t="s">
        <v>2598</v>
      </c>
      <c r="M44" s="1391" t="s">
        <v>2598</v>
      </c>
      <c r="N44" s="1391" t="s">
        <v>2598</v>
      </c>
      <c r="O44" s="1391" t="s">
        <v>2598</v>
      </c>
      <c r="P44" s="1391" t="s">
        <v>2598</v>
      </c>
      <c r="Q44" s="1391" t="s">
        <v>2598</v>
      </c>
      <c r="R44" s="1391" t="s">
        <v>2598</v>
      </c>
      <c r="S44" s="1390" t="s">
        <v>2598</v>
      </c>
      <c r="T44" s="1390" t="s">
        <v>2598</v>
      </c>
      <c r="U44" s="1390" t="s">
        <v>2598</v>
      </c>
      <c r="V44" s="1390" t="s">
        <v>2598</v>
      </c>
      <c r="W44" s="1390" t="s">
        <v>2598</v>
      </c>
      <c r="X44" s="1391" t="s">
        <v>2598</v>
      </c>
      <c r="Y44" s="1390" t="s">
        <v>2598</v>
      </c>
      <c r="Z44" s="1390" t="s">
        <v>2598</v>
      </c>
      <c r="AA44" s="1390" t="s">
        <v>2598</v>
      </c>
      <c r="AB44" s="1390" t="s">
        <v>2598</v>
      </c>
      <c r="AC44" s="1391" t="s">
        <v>2598</v>
      </c>
      <c r="AD44" s="1390" t="s">
        <v>2598</v>
      </c>
      <c r="AE44" s="1389" t="s">
        <v>2598</v>
      </c>
      <c r="AF44" s="1390" t="s">
        <v>2598</v>
      </c>
      <c r="AG44" s="1390" t="s">
        <v>2598</v>
      </c>
      <c r="AH44" s="1391" t="s">
        <v>2598</v>
      </c>
      <c r="AI44" s="1391" t="s">
        <v>2598</v>
      </c>
      <c r="AJ44" s="1389" t="s">
        <v>2598</v>
      </c>
      <c r="AK44" s="1390" t="s">
        <v>2598</v>
      </c>
      <c r="AL44" s="1390" t="s">
        <v>2598</v>
      </c>
      <c r="AM44" s="1390" t="s">
        <v>2598</v>
      </c>
      <c r="AN44" s="1390" t="s">
        <v>2598</v>
      </c>
      <c r="AO44" s="1390" t="s">
        <v>2598</v>
      </c>
      <c r="AP44" s="1390" t="s">
        <v>2598</v>
      </c>
      <c r="AQ44" s="1390" t="s">
        <v>2598</v>
      </c>
      <c r="AR44" s="1390" t="s">
        <v>2598</v>
      </c>
      <c r="AS44" s="1390" t="s">
        <v>2598</v>
      </c>
      <c r="AT44" s="1390" t="s">
        <v>2598</v>
      </c>
      <c r="AU44" s="1390" t="s">
        <v>2598</v>
      </c>
      <c r="AV44" s="1390" t="s">
        <v>2598</v>
      </c>
      <c r="AW44" s="1390" t="s">
        <v>2598</v>
      </c>
      <c r="AX44" s="1390" t="s">
        <v>2598</v>
      </c>
      <c r="AY44" s="1390" t="s">
        <v>2598</v>
      </c>
      <c r="AZ44" s="1390" t="s">
        <v>2598</v>
      </c>
      <c r="BA44" s="1390" t="s">
        <v>2598</v>
      </c>
      <c r="BB44" s="1390" t="s">
        <v>2598</v>
      </c>
      <c r="BC44" s="1390" t="s">
        <v>2598</v>
      </c>
      <c r="BD44" s="1390" t="s">
        <v>2598</v>
      </c>
      <c r="BE44" s="1390" t="s">
        <v>2598</v>
      </c>
      <c r="BF44" s="1390" t="s">
        <v>2598</v>
      </c>
      <c r="BG44" s="1390" t="s">
        <v>2598</v>
      </c>
      <c r="BH44" s="1390" t="s">
        <v>2598</v>
      </c>
      <c r="BI44" s="1390" t="s">
        <v>2598</v>
      </c>
      <c r="BJ44" s="1390" t="s">
        <v>2598</v>
      </c>
    </row>
    <row r="45" spans="2:62" s="1169" customFormat="1">
      <c r="B45" s="1389" t="s">
        <v>2604</v>
      </c>
      <c r="C45" s="1390" t="s">
        <v>2293</v>
      </c>
      <c r="D45" s="1391" t="s">
        <v>2292</v>
      </c>
      <c r="E45" s="1391" t="s">
        <v>2292</v>
      </c>
      <c r="F45" s="1391" t="s">
        <v>2292</v>
      </c>
      <c r="G45" s="1391" t="s">
        <v>2292</v>
      </c>
      <c r="H45" s="1391" t="s">
        <v>2292</v>
      </c>
      <c r="I45" s="1391" t="s">
        <v>2292</v>
      </c>
      <c r="J45" s="1391" t="s">
        <v>2292</v>
      </c>
      <c r="K45" s="1391" t="s">
        <v>2292</v>
      </c>
      <c r="L45" s="1391" t="s">
        <v>2292</v>
      </c>
      <c r="M45" s="1391" t="s">
        <v>2292</v>
      </c>
      <c r="N45" s="1391" t="s">
        <v>2292</v>
      </c>
      <c r="O45" s="1391" t="s">
        <v>2292</v>
      </c>
      <c r="P45" s="1391" t="s">
        <v>2292</v>
      </c>
      <c r="Q45" s="1391" t="s">
        <v>2292</v>
      </c>
      <c r="R45" s="1391" t="s">
        <v>2292</v>
      </c>
      <c r="S45" s="1390" t="s">
        <v>2292</v>
      </c>
      <c r="T45" s="1390" t="s">
        <v>2292</v>
      </c>
      <c r="U45" s="1390" t="s">
        <v>2292</v>
      </c>
      <c r="V45" s="1390" t="s">
        <v>2293</v>
      </c>
      <c r="W45" s="1390" t="s">
        <v>2293</v>
      </c>
      <c r="X45" s="1391" t="s">
        <v>2293</v>
      </c>
      <c r="Y45" s="1390" t="s">
        <v>2293</v>
      </c>
      <c r="Z45" s="1390" t="s">
        <v>2293</v>
      </c>
      <c r="AA45" s="1390" t="s">
        <v>2293</v>
      </c>
      <c r="AB45" s="1390" t="s">
        <v>2293</v>
      </c>
      <c r="AC45" s="1391" t="s">
        <v>2293</v>
      </c>
      <c r="AD45" s="1390" t="s">
        <v>2293</v>
      </c>
      <c r="AE45" s="1389" t="s">
        <v>2293</v>
      </c>
      <c r="AF45" s="1390" t="s">
        <v>2293</v>
      </c>
      <c r="AG45" s="1390" t="s">
        <v>2293</v>
      </c>
      <c r="AH45" s="1391" t="s">
        <v>2293</v>
      </c>
      <c r="AI45" s="1391" t="s">
        <v>2293</v>
      </c>
      <c r="AJ45" s="1391" t="s">
        <v>2293</v>
      </c>
      <c r="AK45" s="1390" t="s">
        <v>2293</v>
      </c>
      <c r="AL45" s="1390" t="s">
        <v>2293</v>
      </c>
      <c r="AM45" s="1390" t="s">
        <v>2293</v>
      </c>
      <c r="AN45" s="1390" t="s">
        <v>2293</v>
      </c>
      <c r="AO45" s="1390" t="s">
        <v>2293</v>
      </c>
      <c r="AP45" s="1390" t="s">
        <v>2293</v>
      </c>
      <c r="AQ45" s="1390" t="s">
        <v>2293</v>
      </c>
      <c r="AR45" s="1390" t="s">
        <v>2293</v>
      </c>
      <c r="AS45" s="1390" t="s">
        <v>2293</v>
      </c>
      <c r="AT45" s="1390" t="s">
        <v>2293</v>
      </c>
      <c r="AU45" s="1390" t="s">
        <v>2293</v>
      </c>
      <c r="AV45" s="1390" t="s">
        <v>2293</v>
      </c>
      <c r="AW45" s="1390" t="s">
        <v>2293</v>
      </c>
      <c r="AX45" s="1390" t="s">
        <v>2293</v>
      </c>
      <c r="AY45" s="1390" t="s">
        <v>2293</v>
      </c>
      <c r="AZ45" s="1390" t="s">
        <v>2293</v>
      </c>
      <c r="BA45" s="1390" t="s">
        <v>2293</v>
      </c>
      <c r="BB45" s="1390" t="s">
        <v>2293</v>
      </c>
      <c r="BC45" s="1390" t="s">
        <v>2293</v>
      </c>
      <c r="BD45" s="1390" t="s">
        <v>2293</v>
      </c>
      <c r="BE45" s="1390" t="s">
        <v>2293</v>
      </c>
      <c r="BF45" s="1390" t="s">
        <v>2293</v>
      </c>
      <c r="BG45" s="1390" t="s">
        <v>2293</v>
      </c>
      <c r="BH45" s="1390" t="s">
        <v>2293</v>
      </c>
      <c r="BI45" s="1390" t="s">
        <v>2293</v>
      </c>
      <c r="BJ45" s="1390" t="s">
        <v>2293</v>
      </c>
    </row>
    <row r="46" spans="2:62" s="1169" customFormat="1">
      <c r="B46" s="1389" t="s">
        <v>2605</v>
      </c>
      <c r="C46" s="1390" t="s">
        <v>2399</v>
      </c>
      <c r="D46" s="1391" t="s">
        <v>2606</v>
      </c>
      <c r="E46" s="1391" t="s">
        <v>2606</v>
      </c>
      <c r="F46" s="1391" t="s">
        <v>2606</v>
      </c>
      <c r="G46" s="1391" t="s">
        <v>2606</v>
      </c>
      <c r="H46" s="1391" t="s">
        <v>2606</v>
      </c>
      <c r="I46" s="1391" t="s">
        <v>2606</v>
      </c>
      <c r="J46" s="1391" t="s">
        <v>2606</v>
      </c>
      <c r="K46" s="1391" t="s">
        <v>2606</v>
      </c>
      <c r="L46" s="1391" t="s">
        <v>2606</v>
      </c>
      <c r="M46" s="1391" t="s">
        <v>2606</v>
      </c>
      <c r="N46" s="1391" t="s">
        <v>2606</v>
      </c>
      <c r="O46" s="1391" t="s">
        <v>2606</v>
      </c>
      <c r="P46" s="1391" t="s">
        <v>2606</v>
      </c>
      <c r="Q46" s="1391" t="s">
        <v>2606</v>
      </c>
      <c r="R46" s="1391" t="s">
        <v>2606</v>
      </c>
      <c r="S46" s="1390" t="s">
        <v>2606</v>
      </c>
      <c r="T46" s="1390" t="s">
        <v>2606</v>
      </c>
      <c r="U46" s="1390" t="s">
        <v>2606</v>
      </c>
      <c r="V46" s="1390" t="s">
        <v>2399</v>
      </c>
      <c r="W46" s="1390" t="s">
        <v>2399</v>
      </c>
      <c r="X46" s="1391" t="s">
        <v>2399</v>
      </c>
      <c r="Y46" s="1390" t="s">
        <v>2399</v>
      </c>
      <c r="Z46" s="1390" t="s">
        <v>2399</v>
      </c>
      <c r="AA46" s="1390" t="s">
        <v>2399</v>
      </c>
      <c r="AB46" s="1390" t="s">
        <v>2399</v>
      </c>
      <c r="AC46" s="1391" t="s">
        <v>2399</v>
      </c>
      <c r="AD46" s="1390" t="s">
        <v>2399</v>
      </c>
      <c r="AE46" s="1389" t="s">
        <v>2399</v>
      </c>
      <c r="AF46" s="1390" t="s">
        <v>2399</v>
      </c>
      <c r="AG46" s="1390" t="s">
        <v>2399</v>
      </c>
      <c r="AH46" s="1391" t="s">
        <v>2399</v>
      </c>
      <c r="AI46" s="1404" t="s">
        <v>2399</v>
      </c>
      <c r="AJ46" s="1404" t="s">
        <v>2399</v>
      </c>
      <c r="AK46" s="1402" t="s">
        <v>2399</v>
      </c>
      <c r="AL46" s="1402" t="s">
        <v>2399</v>
      </c>
      <c r="AM46" s="1402" t="s">
        <v>2399</v>
      </c>
      <c r="AN46" s="1402" t="s">
        <v>2399</v>
      </c>
      <c r="AO46" s="1402" t="s">
        <v>2399</v>
      </c>
      <c r="AP46" s="1402" t="s">
        <v>2399</v>
      </c>
      <c r="AQ46" s="1402" t="s">
        <v>2399</v>
      </c>
      <c r="AR46" s="1402" t="s">
        <v>2399</v>
      </c>
      <c r="AS46" s="1402" t="s">
        <v>2399</v>
      </c>
      <c r="AT46" s="1402" t="s">
        <v>2399</v>
      </c>
      <c r="AU46" s="1402" t="s">
        <v>2399</v>
      </c>
      <c r="AV46" s="1402" t="s">
        <v>2399</v>
      </c>
      <c r="AW46" s="1402" t="s">
        <v>2399</v>
      </c>
      <c r="AX46" s="1402" t="s">
        <v>2399</v>
      </c>
      <c r="AY46" s="1402" t="s">
        <v>2399</v>
      </c>
      <c r="AZ46" s="1402" t="s">
        <v>2399</v>
      </c>
      <c r="BA46" s="1402" t="s">
        <v>2399</v>
      </c>
      <c r="BB46" s="1402" t="s">
        <v>2399</v>
      </c>
      <c r="BC46" s="1402" t="s">
        <v>2399</v>
      </c>
      <c r="BD46" s="1402" t="s">
        <v>2399</v>
      </c>
      <c r="BE46" s="1402" t="s">
        <v>2399</v>
      </c>
      <c r="BF46" s="1402" t="s">
        <v>2399</v>
      </c>
      <c r="BG46" s="1402" t="s">
        <v>2399</v>
      </c>
      <c r="BH46" s="1402" t="s">
        <v>2399</v>
      </c>
      <c r="BI46" s="1402" t="s">
        <v>2399</v>
      </c>
      <c r="BJ46" s="1402" t="s">
        <v>2399</v>
      </c>
    </row>
    <row r="47" spans="2:62" s="1169" customFormat="1">
      <c r="B47" s="1389" t="s">
        <v>2607</v>
      </c>
      <c r="C47" s="1390" t="s">
        <v>2399</v>
      </c>
      <c r="D47" s="1391" t="s">
        <v>2608</v>
      </c>
      <c r="E47" s="1391" t="s">
        <v>2608</v>
      </c>
      <c r="F47" s="1391" t="s">
        <v>2608</v>
      </c>
      <c r="G47" s="1391" t="s">
        <v>2608</v>
      </c>
      <c r="H47" s="1391" t="s">
        <v>2608</v>
      </c>
      <c r="I47" s="1391" t="s">
        <v>2608</v>
      </c>
      <c r="J47" s="1391" t="s">
        <v>2608</v>
      </c>
      <c r="K47" s="1391" t="s">
        <v>2608</v>
      </c>
      <c r="L47" s="1391" t="s">
        <v>2608</v>
      </c>
      <c r="M47" s="1391" t="s">
        <v>2608</v>
      </c>
      <c r="N47" s="1391" t="s">
        <v>2608</v>
      </c>
      <c r="O47" s="1404" t="s">
        <v>2608</v>
      </c>
      <c r="P47" s="1404" t="s">
        <v>2608</v>
      </c>
      <c r="Q47" s="1404" t="s">
        <v>2608</v>
      </c>
      <c r="R47" s="1404" t="s">
        <v>2608</v>
      </c>
      <c r="S47" s="1404" t="s">
        <v>2608</v>
      </c>
      <c r="T47" s="1404" t="s">
        <v>2608</v>
      </c>
      <c r="U47" s="1404" t="s">
        <v>2608</v>
      </c>
      <c r="V47" s="1390" t="s">
        <v>2399</v>
      </c>
      <c r="W47" s="1390" t="s">
        <v>2399</v>
      </c>
      <c r="X47" s="1391" t="s">
        <v>2399</v>
      </c>
      <c r="Y47" s="1390" t="s">
        <v>2399</v>
      </c>
      <c r="Z47" s="1390" t="s">
        <v>2399</v>
      </c>
      <c r="AA47" s="1390" t="s">
        <v>2399</v>
      </c>
      <c r="AB47" s="1390" t="s">
        <v>2399</v>
      </c>
      <c r="AC47" s="1391" t="s">
        <v>2399</v>
      </c>
      <c r="AD47" s="1390" t="s">
        <v>2399</v>
      </c>
      <c r="AE47" s="1389" t="s">
        <v>2399</v>
      </c>
      <c r="AF47" s="1390" t="s">
        <v>2399</v>
      </c>
      <c r="AG47" s="1390" t="s">
        <v>2399</v>
      </c>
      <c r="AH47" s="1391" t="s">
        <v>2399</v>
      </c>
      <c r="AI47" s="1391" t="s">
        <v>2399</v>
      </c>
      <c r="AJ47" s="1391" t="s">
        <v>2399</v>
      </c>
      <c r="AK47" s="1390" t="s">
        <v>2399</v>
      </c>
      <c r="AL47" s="1390" t="s">
        <v>2399</v>
      </c>
      <c r="AM47" s="1390" t="s">
        <v>2399</v>
      </c>
      <c r="AN47" s="1390" t="s">
        <v>2399</v>
      </c>
      <c r="AO47" s="1390" t="s">
        <v>2399</v>
      </c>
      <c r="AP47" s="1390" t="s">
        <v>2399</v>
      </c>
      <c r="AQ47" s="1390" t="s">
        <v>2399</v>
      </c>
      <c r="AR47" s="1390" t="s">
        <v>2399</v>
      </c>
      <c r="AS47" s="1390" t="s">
        <v>2399</v>
      </c>
      <c r="AT47" s="1390" t="s">
        <v>2399</v>
      </c>
      <c r="AU47" s="1390" t="s">
        <v>2399</v>
      </c>
      <c r="AV47" s="1390" t="s">
        <v>2399</v>
      </c>
      <c r="AW47" s="1390" t="s">
        <v>2399</v>
      </c>
      <c r="AX47" s="1390" t="s">
        <v>2399</v>
      </c>
      <c r="AY47" s="1390" t="s">
        <v>2399</v>
      </c>
      <c r="AZ47" s="1390" t="s">
        <v>2399</v>
      </c>
      <c r="BA47" s="1390" t="s">
        <v>2399</v>
      </c>
      <c r="BB47" s="1390" t="s">
        <v>2399</v>
      </c>
      <c r="BC47" s="1390" t="s">
        <v>2399</v>
      </c>
      <c r="BD47" s="1390" t="s">
        <v>2399</v>
      </c>
      <c r="BE47" s="1390" t="s">
        <v>2399</v>
      </c>
      <c r="BF47" s="1390" t="s">
        <v>2399</v>
      </c>
      <c r="BG47" s="1390" t="s">
        <v>2399</v>
      </c>
      <c r="BH47" s="1390" t="s">
        <v>2399</v>
      </c>
      <c r="BI47" s="1390" t="s">
        <v>2399</v>
      </c>
      <c r="BJ47" s="1390" t="s">
        <v>2399</v>
      </c>
    </row>
    <row r="48" spans="2:62" s="1169" customFormat="1">
      <c r="B48" s="1389" t="s">
        <v>2609</v>
      </c>
      <c r="C48" s="1390" t="s">
        <v>2610</v>
      </c>
      <c r="D48" s="1391" t="s">
        <v>2611</v>
      </c>
      <c r="E48" s="1391" t="s">
        <v>2611</v>
      </c>
      <c r="F48" s="1391" t="s">
        <v>2611</v>
      </c>
      <c r="G48" s="1391" t="s">
        <v>2611</v>
      </c>
      <c r="H48" s="1391" t="s">
        <v>2611</v>
      </c>
      <c r="I48" s="1391" t="s">
        <v>2611</v>
      </c>
      <c r="J48" s="1391" t="s">
        <v>2611</v>
      </c>
      <c r="K48" s="1391" t="s">
        <v>2611</v>
      </c>
      <c r="L48" s="1391" t="s">
        <v>2611</v>
      </c>
      <c r="M48" s="1391" t="s">
        <v>2611</v>
      </c>
      <c r="N48" s="1391" t="s">
        <v>2611</v>
      </c>
      <c r="O48" s="1391" t="s">
        <v>2611</v>
      </c>
      <c r="P48" s="1404" t="s">
        <v>2611</v>
      </c>
      <c r="Q48" s="1404" t="s">
        <v>2611</v>
      </c>
      <c r="R48" s="1404" t="s">
        <v>2611</v>
      </c>
      <c r="S48" s="1402" t="s">
        <v>2611</v>
      </c>
      <c r="T48" s="1402" t="s">
        <v>2611</v>
      </c>
      <c r="U48" s="1402" t="s">
        <v>2611</v>
      </c>
      <c r="V48" s="1390" t="s">
        <v>2399</v>
      </c>
      <c r="W48" s="1390" t="s">
        <v>2399</v>
      </c>
      <c r="X48" s="1391" t="s">
        <v>2399</v>
      </c>
      <c r="Y48" s="1390" t="s">
        <v>2399</v>
      </c>
      <c r="Z48" s="1390" t="s">
        <v>2399</v>
      </c>
      <c r="AA48" s="1390" t="s">
        <v>2399</v>
      </c>
      <c r="AB48" s="1390" t="s">
        <v>2399</v>
      </c>
      <c r="AC48" s="1391" t="s">
        <v>2399</v>
      </c>
      <c r="AD48" s="1390" t="s">
        <v>2399</v>
      </c>
      <c r="AE48" s="1389" t="s">
        <v>2399</v>
      </c>
      <c r="AF48" s="1390" t="s">
        <v>2399</v>
      </c>
      <c r="AG48" s="1390" t="s">
        <v>2399</v>
      </c>
      <c r="AH48" s="1391" t="s">
        <v>2399</v>
      </c>
      <c r="AI48" s="1391" t="s">
        <v>2399</v>
      </c>
      <c r="AJ48" s="1391" t="s">
        <v>2399</v>
      </c>
      <c r="AK48" s="1390" t="s">
        <v>2399</v>
      </c>
      <c r="AL48" s="1390" t="s">
        <v>2399</v>
      </c>
      <c r="AM48" s="1390" t="s">
        <v>2399</v>
      </c>
      <c r="AN48" s="1390" t="s">
        <v>2399</v>
      </c>
      <c r="AO48" s="1390" t="s">
        <v>2399</v>
      </c>
      <c r="AP48" s="1390" t="s">
        <v>2399</v>
      </c>
      <c r="AQ48" s="1390" t="s">
        <v>2399</v>
      </c>
      <c r="AR48" s="1390" t="s">
        <v>2399</v>
      </c>
      <c r="AS48" s="1390" t="s">
        <v>2399</v>
      </c>
      <c r="AT48" s="1390" t="s">
        <v>2399</v>
      </c>
      <c r="AU48" s="1390" t="s">
        <v>2399</v>
      </c>
      <c r="AV48" s="1390" t="s">
        <v>2399</v>
      </c>
      <c r="AW48" s="1390" t="s">
        <v>2399</v>
      </c>
      <c r="AX48" s="1390" t="s">
        <v>2399</v>
      </c>
      <c r="AY48" s="1390" t="s">
        <v>2399</v>
      </c>
      <c r="AZ48" s="1390" t="s">
        <v>2399</v>
      </c>
      <c r="BA48" s="1390" t="s">
        <v>2399</v>
      </c>
      <c r="BB48" s="1390" t="s">
        <v>2399</v>
      </c>
      <c r="BC48" s="1390" t="s">
        <v>2399</v>
      </c>
      <c r="BD48" s="1390" t="s">
        <v>2399</v>
      </c>
      <c r="BE48" s="1390" t="s">
        <v>2399</v>
      </c>
      <c r="BF48" s="1390" t="s">
        <v>2399</v>
      </c>
      <c r="BG48" s="1390" t="s">
        <v>2399</v>
      </c>
      <c r="BH48" s="1390" t="s">
        <v>2399</v>
      </c>
      <c r="BI48" s="1390" t="s">
        <v>2399</v>
      </c>
      <c r="BJ48" s="1390" t="s">
        <v>2399</v>
      </c>
    </row>
    <row r="49" spans="2:62" s="1169" customFormat="1">
      <c r="B49" s="1389" t="s">
        <v>2612</v>
      </c>
      <c r="C49" s="1390" t="s">
        <v>2399</v>
      </c>
      <c r="D49" s="1391" t="s">
        <v>2613</v>
      </c>
      <c r="E49" s="1391" t="s">
        <v>2613</v>
      </c>
      <c r="F49" s="1391" t="s">
        <v>2613</v>
      </c>
      <c r="G49" s="1391" t="s">
        <v>2613</v>
      </c>
      <c r="H49" s="1391" t="s">
        <v>2613</v>
      </c>
      <c r="I49" s="1391" t="s">
        <v>2613</v>
      </c>
      <c r="J49" s="1391" t="s">
        <v>2613</v>
      </c>
      <c r="K49" s="1391" t="s">
        <v>2613</v>
      </c>
      <c r="L49" s="1391" t="s">
        <v>2613</v>
      </c>
      <c r="M49" s="1391" t="s">
        <v>2613</v>
      </c>
      <c r="N49" s="1391" t="s">
        <v>2613</v>
      </c>
      <c r="O49" s="1404" t="s">
        <v>2613</v>
      </c>
      <c r="P49" s="1404" t="s">
        <v>2613</v>
      </c>
      <c r="Q49" s="1404" t="s">
        <v>2613</v>
      </c>
      <c r="R49" s="1404" t="s">
        <v>2613</v>
      </c>
      <c r="S49" s="1404" t="s">
        <v>2613</v>
      </c>
      <c r="T49" s="1404" t="s">
        <v>2613</v>
      </c>
      <c r="U49" s="1404" t="s">
        <v>2613</v>
      </c>
      <c r="V49" s="1402" t="s">
        <v>2399</v>
      </c>
      <c r="W49" s="1390" t="s">
        <v>2399</v>
      </c>
      <c r="X49" s="1391" t="s">
        <v>2399</v>
      </c>
      <c r="Y49" s="1390" t="s">
        <v>2399</v>
      </c>
      <c r="Z49" s="1390" t="s">
        <v>2399</v>
      </c>
      <c r="AA49" s="1390" t="s">
        <v>2399</v>
      </c>
      <c r="AB49" s="1390" t="s">
        <v>2399</v>
      </c>
      <c r="AC49" s="1391" t="s">
        <v>2399</v>
      </c>
      <c r="AD49" s="1390" t="s">
        <v>2399</v>
      </c>
      <c r="AE49" s="1389" t="s">
        <v>2399</v>
      </c>
      <c r="AF49" s="1390" t="s">
        <v>2399</v>
      </c>
      <c r="AG49" s="1390" t="s">
        <v>2399</v>
      </c>
      <c r="AH49" s="1391" t="s">
        <v>2399</v>
      </c>
      <c r="AI49" s="1404" t="s">
        <v>2399</v>
      </c>
      <c r="AJ49" s="1404" t="s">
        <v>2399</v>
      </c>
      <c r="AK49" s="1404" t="s">
        <v>2399</v>
      </c>
      <c r="AL49" s="1404" t="s">
        <v>2399</v>
      </c>
      <c r="AM49" s="1404" t="s">
        <v>2399</v>
      </c>
      <c r="AN49" s="1404" t="s">
        <v>2399</v>
      </c>
      <c r="AO49" s="1402" t="s">
        <v>2399</v>
      </c>
      <c r="AP49" s="1402" t="s">
        <v>2399</v>
      </c>
      <c r="AQ49" s="1402" t="s">
        <v>2399</v>
      </c>
      <c r="AR49" s="1402" t="s">
        <v>2399</v>
      </c>
      <c r="AS49" s="1402" t="s">
        <v>2399</v>
      </c>
      <c r="AT49" s="1402" t="s">
        <v>2399</v>
      </c>
      <c r="AU49" s="1402" t="s">
        <v>2399</v>
      </c>
      <c r="AV49" s="1402" t="s">
        <v>2399</v>
      </c>
      <c r="AW49" s="1402" t="s">
        <v>2399</v>
      </c>
      <c r="AX49" s="1402" t="s">
        <v>2399</v>
      </c>
      <c r="AY49" s="1402" t="s">
        <v>2399</v>
      </c>
      <c r="AZ49" s="1402" t="s">
        <v>2399</v>
      </c>
      <c r="BA49" s="1402" t="s">
        <v>2399</v>
      </c>
      <c r="BB49" s="1402" t="s">
        <v>2399</v>
      </c>
      <c r="BC49" s="1402" t="s">
        <v>2399</v>
      </c>
      <c r="BD49" s="1402" t="s">
        <v>2399</v>
      </c>
      <c r="BE49" s="1402" t="s">
        <v>2399</v>
      </c>
      <c r="BF49" s="1402" t="s">
        <v>2399</v>
      </c>
      <c r="BG49" s="1402" t="s">
        <v>2399</v>
      </c>
      <c r="BH49" s="1402" t="s">
        <v>2399</v>
      </c>
      <c r="BI49" s="1402" t="s">
        <v>2399</v>
      </c>
      <c r="BJ49" s="1402" t="s">
        <v>2399</v>
      </c>
    </row>
    <row r="50" spans="2:62" s="1169" customFormat="1" ht="22.5">
      <c r="B50" s="1395" t="s">
        <v>2614</v>
      </c>
      <c r="C50" s="1390" t="s">
        <v>1753</v>
      </c>
      <c r="D50" s="1391" t="s">
        <v>2615</v>
      </c>
      <c r="E50" s="1391" t="s">
        <v>2615</v>
      </c>
      <c r="F50" s="1391" t="s">
        <v>2615</v>
      </c>
      <c r="G50" s="1391" t="s">
        <v>2615</v>
      </c>
      <c r="H50" s="1391" t="s">
        <v>2615</v>
      </c>
      <c r="I50" s="1391" t="s">
        <v>2615</v>
      </c>
      <c r="J50" s="1391" t="s">
        <v>2615</v>
      </c>
      <c r="K50" s="1391" t="s">
        <v>2615</v>
      </c>
      <c r="L50" s="1391" t="s">
        <v>2615</v>
      </c>
      <c r="M50" s="1391" t="s">
        <v>2615</v>
      </c>
      <c r="N50" s="1391" t="s">
        <v>2615</v>
      </c>
      <c r="O50" s="1390" t="s">
        <v>2615</v>
      </c>
      <c r="P50" s="1390" t="s">
        <v>2615</v>
      </c>
      <c r="Q50" s="1391" t="s">
        <v>2615</v>
      </c>
      <c r="R50" s="1390" t="s">
        <v>2615</v>
      </c>
      <c r="S50" s="1391" t="s">
        <v>2615</v>
      </c>
      <c r="T50" s="1391" t="s">
        <v>2615</v>
      </c>
      <c r="U50" s="1391" t="s">
        <v>2615</v>
      </c>
      <c r="V50" s="1402" t="s">
        <v>485</v>
      </c>
      <c r="W50" s="1402" t="s">
        <v>485</v>
      </c>
      <c r="X50" s="1404" t="s">
        <v>485</v>
      </c>
      <c r="Y50" s="1402" t="s">
        <v>485</v>
      </c>
      <c r="Z50" s="1402" t="s">
        <v>485</v>
      </c>
      <c r="AA50" s="1402" t="s">
        <v>485</v>
      </c>
      <c r="AB50" s="1402" t="s">
        <v>485</v>
      </c>
      <c r="AC50" s="1404" t="s">
        <v>485</v>
      </c>
      <c r="AD50" s="1402" t="s">
        <v>485</v>
      </c>
      <c r="AE50" s="1395" t="s">
        <v>485</v>
      </c>
      <c r="AF50" s="1402" t="s">
        <v>485</v>
      </c>
      <c r="AG50" s="1402" t="s">
        <v>485</v>
      </c>
      <c r="AH50" s="1404" t="s">
        <v>485</v>
      </c>
      <c r="AI50" s="1404" t="s">
        <v>485</v>
      </c>
      <c r="AJ50" s="1395" t="s">
        <v>485</v>
      </c>
      <c r="AK50" s="1402" t="s">
        <v>485</v>
      </c>
      <c r="AL50" s="1402" t="s">
        <v>485</v>
      </c>
      <c r="AM50" s="1402" t="s">
        <v>485</v>
      </c>
      <c r="AN50" s="1402" t="s">
        <v>485</v>
      </c>
      <c r="AO50" s="1402" t="s">
        <v>485</v>
      </c>
      <c r="AP50" s="1402" t="s">
        <v>2616</v>
      </c>
      <c r="AQ50" s="1402" t="s">
        <v>2616</v>
      </c>
      <c r="AR50" s="1402" t="s">
        <v>2616</v>
      </c>
      <c r="AS50" s="1402" t="s">
        <v>2616</v>
      </c>
      <c r="AT50" s="1402" t="s">
        <v>2616</v>
      </c>
      <c r="AU50" s="1402" t="s">
        <v>2616</v>
      </c>
      <c r="AV50" s="1402" t="s">
        <v>2616</v>
      </c>
      <c r="AW50" s="1402" t="s">
        <v>2616</v>
      </c>
      <c r="AX50" s="1402" t="s">
        <v>2616</v>
      </c>
      <c r="AY50" s="1402" t="s">
        <v>2616</v>
      </c>
      <c r="AZ50" s="1402" t="s">
        <v>2616</v>
      </c>
      <c r="BA50" s="1402" t="s">
        <v>2616</v>
      </c>
      <c r="BB50" s="1402" t="s">
        <v>2616</v>
      </c>
      <c r="BC50" s="1402" t="s">
        <v>2616</v>
      </c>
      <c r="BD50" s="1402" t="s">
        <v>2616</v>
      </c>
      <c r="BE50" s="1402" t="s">
        <v>2616</v>
      </c>
      <c r="BF50" s="1402" t="s">
        <v>2616</v>
      </c>
      <c r="BG50" s="1402" t="s">
        <v>2616</v>
      </c>
      <c r="BH50" s="1402" t="s">
        <v>2616</v>
      </c>
      <c r="BI50" s="1402" t="s">
        <v>2616</v>
      </c>
      <c r="BJ50" s="1402" t="s">
        <v>2616</v>
      </c>
    </row>
    <row r="51" spans="2:62" s="1169" customFormat="1">
      <c r="B51" s="1389" t="s">
        <v>2617</v>
      </c>
      <c r="C51" s="1390" t="s">
        <v>2293</v>
      </c>
      <c r="D51" s="1391" t="s">
        <v>2293</v>
      </c>
      <c r="E51" s="1391" t="s">
        <v>2293</v>
      </c>
      <c r="F51" s="1391" t="s">
        <v>2293</v>
      </c>
      <c r="G51" s="1391" t="s">
        <v>2293</v>
      </c>
      <c r="H51" s="1391" t="s">
        <v>2293</v>
      </c>
      <c r="I51" s="1391" t="s">
        <v>2293</v>
      </c>
      <c r="J51" s="1391" t="s">
        <v>2293</v>
      </c>
      <c r="K51" s="1391" t="s">
        <v>2293</v>
      </c>
      <c r="L51" s="1391" t="s">
        <v>2293</v>
      </c>
      <c r="M51" s="1391" t="s">
        <v>2293</v>
      </c>
      <c r="N51" s="1391" t="s">
        <v>2293</v>
      </c>
      <c r="O51" s="1402" t="s">
        <v>2399</v>
      </c>
      <c r="P51" s="1404" t="s">
        <v>2399</v>
      </c>
      <c r="Q51" s="1402" t="s">
        <v>2399</v>
      </c>
      <c r="R51" s="1404" t="s">
        <v>2399</v>
      </c>
      <c r="S51" s="1404" t="s">
        <v>2399</v>
      </c>
      <c r="T51" s="1404" t="s">
        <v>2399</v>
      </c>
      <c r="U51" s="1404" t="s">
        <v>2399</v>
      </c>
      <c r="V51" s="1390" t="s">
        <v>2293</v>
      </c>
      <c r="W51" s="1390" t="s">
        <v>2293</v>
      </c>
      <c r="X51" s="1391" t="s">
        <v>2293</v>
      </c>
      <c r="Y51" s="1390" t="s">
        <v>2293</v>
      </c>
      <c r="Z51" s="1390" t="s">
        <v>2293</v>
      </c>
      <c r="AA51" s="1390" t="s">
        <v>2293</v>
      </c>
      <c r="AB51" s="1390" t="s">
        <v>2293</v>
      </c>
      <c r="AC51" s="1391" t="s">
        <v>2293</v>
      </c>
      <c r="AD51" s="1390" t="s">
        <v>2293</v>
      </c>
      <c r="AE51" s="1389" t="s">
        <v>2293</v>
      </c>
      <c r="AF51" s="1390" t="s">
        <v>2293</v>
      </c>
      <c r="AG51" s="1390" t="s">
        <v>2293</v>
      </c>
      <c r="AH51" s="1390" t="s">
        <v>2293</v>
      </c>
      <c r="AI51" s="1390" t="s">
        <v>2293</v>
      </c>
      <c r="AJ51" s="1390" t="s">
        <v>2293</v>
      </c>
      <c r="AK51" s="1390" t="s">
        <v>2293</v>
      </c>
      <c r="AL51" s="1390" t="s">
        <v>2293</v>
      </c>
      <c r="AM51" s="1390" t="s">
        <v>2293</v>
      </c>
      <c r="AN51" s="1390" t="s">
        <v>2293</v>
      </c>
      <c r="AO51" s="1390" t="s">
        <v>2293</v>
      </c>
      <c r="AP51" s="1390" t="s">
        <v>2293</v>
      </c>
      <c r="AQ51" s="1390" t="s">
        <v>2293</v>
      </c>
      <c r="AR51" s="1390" t="s">
        <v>2293</v>
      </c>
      <c r="AS51" s="1390" t="s">
        <v>2293</v>
      </c>
      <c r="AT51" s="1390" t="s">
        <v>2293</v>
      </c>
      <c r="AU51" s="1390" t="s">
        <v>2293</v>
      </c>
      <c r="AV51" s="1390" t="s">
        <v>2293</v>
      </c>
      <c r="AW51" s="1390" t="s">
        <v>2293</v>
      </c>
      <c r="AX51" s="1390" t="s">
        <v>2293</v>
      </c>
      <c r="AY51" s="1390" t="s">
        <v>2293</v>
      </c>
      <c r="AZ51" s="1390" t="s">
        <v>2293</v>
      </c>
      <c r="BA51" s="1390" t="s">
        <v>2293</v>
      </c>
      <c r="BB51" s="1390" t="s">
        <v>2293</v>
      </c>
      <c r="BC51" s="1390" t="s">
        <v>2293</v>
      </c>
      <c r="BD51" s="1390" t="s">
        <v>2293</v>
      </c>
      <c r="BE51" s="1390" t="s">
        <v>2293</v>
      </c>
      <c r="BF51" s="1390" t="s">
        <v>2293</v>
      </c>
      <c r="BG51" s="1390" t="s">
        <v>2293</v>
      </c>
      <c r="BH51" s="1390" t="s">
        <v>2293</v>
      </c>
      <c r="BI51" s="1390" t="s">
        <v>2293</v>
      </c>
      <c r="BJ51" s="1390" t="s">
        <v>2293</v>
      </c>
    </row>
    <row r="52" spans="2:62" s="1169" customFormat="1">
      <c r="B52" s="1389" t="s">
        <v>2618</v>
      </c>
      <c r="C52" s="1390" t="s">
        <v>2399</v>
      </c>
      <c r="D52" s="1404" t="s">
        <v>2399</v>
      </c>
      <c r="E52" s="1404" t="s">
        <v>2399</v>
      </c>
      <c r="F52" s="1404" t="s">
        <v>2399</v>
      </c>
      <c r="G52" s="1404" t="s">
        <v>2399</v>
      </c>
      <c r="H52" s="1404" t="s">
        <v>2399</v>
      </c>
      <c r="I52" s="1404" t="s">
        <v>2399</v>
      </c>
      <c r="J52" s="1404" t="s">
        <v>2399</v>
      </c>
      <c r="K52" s="1404" t="s">
        <v>2399</v>
      </c>
      <c r="L52" s="1404" t="s">
        <v>2399</v>
      </c>
      <c r="M52" s="1404" t="s">
        <v>2399</v>
      </c>
      <c r="N52" s="1404" t="s">
        <v>2399</v>
      </c>
      <c r="O52" s="1402" t="s">
        <v>2399</v>
      </c>
      <c r="P52" s="1404" t="s">
        <v>2399</v>
      </c>
      <c r="Q52" s="1402" t="s">
        <v>2399</v>
      </c>
      <c r="R52" s="1404" t="s">
        <v>2399</v>
      </c>
      <c r="S52" s="1404" t="s">
        <v>2399</v>
      </c>
      <c r="T52" s="1404" t="s">
        <v>2399</v>
      </c>
      <c r="U52" s="1404" t="s">
        <v>2399</v>
      </c>
      <c r="V52" s="1390" t="s">
        <v>2399</v>
      </c>
      <c r="W52" s="1390" t="s">
        <v>2399</v>
      </c>
      <c r="X52" s="1391" t="s">
        <v>2399</v>
      </c>
      <c r="Y52" s="1390" t="s">
        <v>2399</v>
      </c>
      <c r="Z52" s="1390" t="s">
        <v>2399</v>
      </c>
      <c r="AA52" s="1390" t="s">
        <v>2399</v>
      </c>
      <c r="AB52" s="1390" t="s">
        <v>2399</v>
      </c>
      <c r="AC52" s="1391" t="s">
        <v>2399</v>
      </c>
      <c r="AD52" s="1390" t="s">
        <v>2399</v>
      </c>
      <c r="AE52" s="1389" t="s">
        <v>2399</v>
      </c>
      <c r="AF52" s="1390" t="s">
        <v>2399</v>
      </c>
      <c r="AG52" s="1390" t="s">
        <v>2399</v>
      </c>
      <c r="AH52" s="1391" t="s">
        <v>2399</v>
      </c>
      <c r="AI52" s="1391" t="s">
        <v>2399</v>
      </c>
      <c r="AJ52" s="1389" t="s">
        <v>2399</v>
      </c>
      <c r="AK52" s="1390" t="s">
        <v>2399</v>
      </c>
      <c r="AL52" s="1390" t="s">
        <v>2399</v>
      </c>
      <c r="AM52" s="1390" t="s">
        <v>2399</v>
      </c>
      <c r="AN52" s="1390" t="s">
        <v>2399</v>
      </c>
      <c r="AO52" s="1390" t="s">
        <v>2399</v>
      </c>
      <c r="AP52" s="1390" t="s">
        <v>2399</v>
      </c>
      <c r="AQ52" s="1390" t="s">
        <v>2399</v>
      </c>
      <c r="AR52" s="1390" t="s">
        <v>2399</v>
      </c>
      <c r="AS52" s="1390" t="s">
        <v>2399</v>
      </c>
      <c r="AT52" s="1390" t="s">
        <v>2399</v>
      </c>
      <c r="AU52" s="1390" t="s">
        <v>2399</v>
      </c>
      <c r="AV52" s="1390" t="s">
        <v>2399</v>
      </c>
      <c r="AW52" s="1390" t="s">
        <v>2399</v>
      </c>
      <c r="AX52" s="1390" t="s">
        <v>2399</v>
      </c>
      <c r="AY52" s="1390" t="s">
        <v>2399</v>
      </c>
      <c r="AZ52" s="1390" t="s">
        <v>2399</v>
      </c>
      <c r="BA52" s="1390" t="s">
        <v>2399</v>
      </c>
      <c r="BB52" s="1390" t="s">
        <v>2399</v>
      </c>
      <c r="BC52" s="1390" t="s">
        <v>2399</v>
      </c>
      <c r="BD52" s="1390" t="s">
        <v>2399</v>
      </c>
      <c r="BE52" s="1390" t="s">
        <v>2399</v>
      </c>
      <c r="BF52" s="1390" t="s">
        <v>2399</v>
      </c>
      <c r="BG52" s="1390" t="s">
        <v>2399</v>
      </c>
      <c r="BH52" s="1390" t="s">
        <v>2399</v>
      </c>
      <c r="BI52" s="1390" t="s">
        <v>2399</v>
      </c>
      <c r="BJ52" s="1390" t="s">
        <v>2399</v>
      </c>
    </row>
    <row r="53" spans="2:62" s="1165" customFormat="1">
      <c r="B53" s="1415"/>
      <c r="C53" s="1415"/>
      <c r="D53" s="1415"/>
      <c r="E53" s="1415"/>
      <c r="F53" s="1415"/>
      <c r="G53" s="1415"/>
      <c r="H53" s="1415"/>
      <c r="I53" s="1415"/>
      <c r="J53" s="1415"/>
      <c r="K53" s="1415"/>
      <c r="L53" s="1415"/>
      <c r="M53" s="1415"/>
      <c r="N53" s="1415"/>
      <c r="O53" s="1415"/>
      <c r="P53" s="1415"/>
      <c r="Q53" s="1415"/>
      <c r="R53" s="1415"/>
      <c r="S53" s="1415"/>
      <c r="T53" s="1415"/>
      <c r="U53" s="1415"/>
      <c r="V53" s="1415"/>
      <c r="W53" s="1415"/>
      <c r="X53" s="1415"/>
      <c r="Y53" s="1415"/>
      <c r="Z53" s="1415"/>
      <c r="AA53" s="1415"/>
      <c r="AB53" s="1415"/>
      <c r="AC53" s="1415"/>
      <c r="AD53" s="1415"/>
      <c r="AE53" s="1415"/>
      <c r="AF53" s="1415"/>
      <c r="AG53" s="1415"/>
      <c r="AH53" s="1415"/>
      <c r="AI53" s="1415"/>
      <c r="AJ53" s="1415"/>
      <c r="AK53" s="1415"/>
      <c r="AL53" s="1415"/>
      <c r="AM53" s="1415"/>
      <c r="AN53" s="1415"/>
      <c r="AO53" s="1415"/>
      <c r="AP53" s="1416"/>
      <c r="AQ53" s="1416"/>
      <c r="AR53" s="1416"/>
      <c r="AS53" s="1416"/>
      <c r="AT53" s="1416"/>
      <c r="AU53" s="1416"/>
      <c r="AV53" s="1416"/>
      <c r="AW53" s="1416"/>
      <c r="AX53" s="1416"/>
      <c r="AY53" s="1416"/>
      <c r="AZ53" s="1416"/>
      <c r="BA53" s="1416"/>
      <c r="BB53" s="1416"/>
      <c r="BC53" s="1416"/>
      <c r="BD53" s="1416"/>
      <c r="BE53" s="1416"/>
      <c r="BF53" s="1416"/>
      <c r="BG53" s="1416"/>
      <c r="BH53" s="1416"/>
      <c r="BI53" s="1416"/>
      <c r="BJ53" s="1416"/>
    </row>
    <row r="54" spans="2:62" s="1165" customFormat="1">
      <c r="B54" s="1416"/>
      <c r="C54" s="1416"/>
      <c r="D54" s="1416"/>
      <c r="E54" s="1416"/>
      <c r="F54" s="1416"/>
      <c r="G54" s="1416"/>
      <c r="H54" s="1416"/>
      <c r="I54" s="1416"/>
      <c r="J54" s="1416"/>
      <c r="K54" s="1416"/>
      <c r="L54" s="1416"/>
      <c r="M54" s="1416"/>
      <c r="N54" s="1416"/>
      <c r="O54" s="1416"/>
      <c r="P54" s="1416"/>
      <c r="Q54" s="1416"/>
      <c r="R54" s="1416"/>
      <c r="S54" s="1416"/>
      <c r="T54" s="1416"/>
      <c r="U54" s="1416"/>
      <c r="V54" s="1416"/>
      <c r="W54" s="1416"/>
      <c r="X54" s="1416"/>
      <c r="Y54" s="1416"/>
      <c r="Z54" s="1416"/>
      <c r="AA54" s="1416"/>
      <c r="AB54" s="1416"/>
      <c r="AC54" s="1416"/>
      <c r="AD54" s="1416"/>
      <c r="AE54" s="1416"/>
      <c r="AF54" s="1416"/>
      <c r="AG54" s="1416"/>
      <c r="AH54" s="1416"/>
      <c r="AI54" s="1416"/>
      <c r="AJ54" s="1416"/>
      <c r="AK54" s="1416"/>
      <c r="AL54" s="1416"/>
      <c r="AM54" s="1416"/>
      <c r="AN54" s="1416"/>
      <c r="AO54" s="1416"/>
      <c r="AP54" s="1416"/>
      <c r="AQ54" s="1416"/>
      <c r="AR54" s="1416"/>
      <c r="AS54" s="1416"/>
      <c r="AT54" s="1416"/>
      <c r="AU54" s="1416"/>
      <c r="AV54" s="1416"/>
      <c r="AW54" s="1416"/>
      <c r="AX54" s="1416"/>
      <c r="AY54" s="1416"/>
      <c r="AZ54" s="1416"/>
      <c r="BA54" s="1416"/>
      <c r="BB54" s="1416"/>
      <c r="BC54" s="1416"/>
      <c r="BD54" s="1416"/>
      <c r="BE54" s="1416"/>
      <c r="BF54" s="1416"/>
      <c r="BG54" s="1416"/>
      <c r="BH54" s="1416"/>
      <c r="BI54" s="1416"/>
      <c r="BJ54" s="1416"/>
    </row>
    <row r="55" spans="2:62" s="1165" customFormat="1" ht="12.75">
      <c r="B55" s="1170" t="s">
        <v>2619</v>
      </c>
      <c r="C55" s="1416"/>
      <c r="D55" s="1416"/>
      <c r="E55" s="1416"/>
      <c r="F55" s="1416"/>
      <c r="G55" s="1416"/>
      <c r="H55" s="1416"/>
      <c r="I55" s="1416"/>
      <c r="J55" s="1416"/>
      <c r="K55" s="1416"/>
      <c r="L55" s="1416"/>
      <c r="M55" s="1416"/>
      <c r="N55" s="1416"/>
      <c r="O55" s="1416"/>
      <c r="P55" s="1416"/>
      <c r="Q55" s="1416"/>
      <c r="R55" s="1416"/>
      <c r="S55" s="1416"/>
      <c r="T55" s="1416"/>
      <c r="U55" s="1416"/>
      <c r="V55" s="1416"/>
      <c r="W55" s="1416"/>
      <c r="X55" s="1416"/>
      <c r="Y55" s="1416"/>
      <c r="Z55" s="1416"/>
      <c r="AA55" s="1416"/>
      <c r="AB55" s="1416"/>
      <c r="AC55" s="1416"/>
      <c r="AD55" s="1416"/>
      <c r="AE55" s="1416"/>
      <c r="AF55" s="1416"/>
      <c r="AG55" s="1416"/>
      <c r="AH55" s="1416"/>
      <c r="AI55" s="1416"/>
      <c r="AJ55" s="1416"/>
      <c r="AK55" s="1416"/>
      <c r="AL55" s="1416"/>
      <c r="AM55" s="1416"/>
      <c r="AN55" s="1416"/>
      <c r="AO55" s="1416"/>
      <c r="AP55" s="1416"/>
      <c r="AQ55" s="1416"/>
      <c r="AR55" s="1416"/>
      <c r="AS55" s="1416"/>
      <c r="AT55" s="1416"/>
      <c r="AU55" s="1416"/>
      <c r="AV55" s="1416"/>
      <c r="AW55" s="1416"/>
      <c r="AX55" s="1416"/>
      <c r="AY55" s="1416"/>
      <c r="AZ55" s="1416"/>
      <c r="BA55" s="1416"/>
      <c r="BB55" s="1416"/>
      <c r="BC55" s="1416"/>
      <c r="BD55" s="1416"/>
      <c r="BE55" s="1416"/>
      <c r="BF55" s="1416"/>
      <c r="BG55" s="1416"/>
      <c r="BH55" s="1416"/>
      <c r="BI55" s="1416"/>
      <c r="BJ55" s="1416"/>
    </row>
  </sheetData>
  <mergeCells count="5">
    <mergeCell ref="C8:C9"/>
    <mergeCell ref="B3:N3"/>
    <mergeCell ref="AP8:BJ8"/>
    <mergeCell ref="V8:AO8"/>
    <mergeCell ref="D8:U8"/>
  </mergeCells>
  <hyperlinks>
    <hyperlink ref="B3" location="Contents!A1" display="Back to index page" xr:uid="{42FED0A9-9324-4190-915E-ACF06AC7B761}"/>
  </hyperlinks>
  <pageMargins left="0.7" right="0.7" top="0.75" bottom="0.75" header="0.3" footer="0.3"/>
  <pageSetup paperSize="9" orientation="portrait" verticalDpi="1200" r:id="rId1"/>
  <colBreaks count="8" manualBreakCount="8">
    <brk id="6" min="4" max="54" man="1"/>
    <brk id="13" min="4" max="54" man="1"/>
    <brk id="21" min="4" max="54" man="1"/>
    <brk id="28" min="4" max="54" man="1"/>
    <brk id="34" min="4" max="54" man="1"/>
    <brk id="41" min="4" max="54" man="1"/>
    <brk id="48" min="4" max="54" man="1"/>
    <brk id="55" min="4" max="54"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E89C0-2DF8-480E-A615-00A4BD029AF3}">
  <sheetPr>
    <tabColor rgb="FF007272"/>
  </sheetPr>
  <dimension ref="B2:L25"/>
  <sheetViews>
    <sheetView showGridLines="0" showRowColHeaders="0" zoomScaleNormal="100" zoomScalePageLayoutView="64" workbookViewId="0"/>
  </sheetViews>
  <sheetFormatPr baseColWidth="10" defaultColWidth="9.140625" defaultRowHeight="11.25"/>
  <cols>
    <col min="1" max="1" width="2.7109375" style="1181" customWidth="1"/>
    <col min="2" max="2" width="4.85546875" style="1181" customWidth="1"/>
    <col min="3" max="3" width="43.85546875" style="1181" customWidth="1"/>
    <col min="4" max="7" width="15.85546875" style="1181" customWidth="1"/>
    <col min="8" max="8" width="3.7109375" style="1181" customWidth="1"/>
    <col min="9" max="9" width="6" style="1181" customWidth="1"/>
    <col min="10" max="10" width="9.140625" style="1181" bestFit="1"/>
    <col min="11" max="11" width="13.140625" style="1184" customWidth="1"/>
    <col min="12" max="12" width="52.42578125" style="1181" customWidth="1"/>
    <col min="13" max="16384" width="9.140625" style="1181"/>
  </cols>
  <sheetData>
    <row r="2" spans="2:12" ht="5.25" customHeight="1">
      <c r="B2" s="3"/>
      <c r="C2" s="3"/>
      <c r="D2" s="3"/>
      <c r="E2" s="3"/>
      <c r="F2" s="3"/>
      <c r="G2" s="3"/>
      <c r="H2" s="3"/>
      <c r="I2" s="3"/>
      <c r="J2" s="3"/>
      <c r="K2" s="376"/>
      <c r="L2" s="377"/>
    </row>
    <row r="3" spans="2:12" ht="12.75">
      <c r="B3" s="1909" t="s">
        <v>306</v>
      </c>
      <c r="C3" s="1909"/>
      <c r="D3" s="1909"/>
      <c r="E3" s="1909"/>
      <c r="F3" s="1909"/>
      <c r="G3" s="1909"/>
      <c r="H3" s="1909"/>
      <c r="I3" s="1909"/>
      <c r="J3" s="3"/>
      <c r="K3" s="376"/>
      <c r="L3" s="377"/>
    </row>
    <row r="4" spans="2:12" ht="5.25" customHeight="1">
      <c r="B4" s="166"/>
      <c r="C4" s="279"/>
      <c r="D4" s="279"/>
      <c r="E4" s="279"/>
      <c r="F4" s="279"/>
      <c r="G4" s="279"/>
      <c r="H4" s="279"/>
      <c r="I4" s="279"/>
      <c r="J4" s="279"/>
      <c r="K4" s="376"/>
      <c r="L4" s="3"/>
    </row>
    <row r="5" spans="2:12" s="1182" customFormat="1" ht="15.75" customHeight="1">
      <c r="B5" s="1188" t="s">
        <v>255</v>
      </c>
      <c r="C5" s="314"/>
      <c r="D5" s="314"/>
      <c r="E5" s="314"/>
      <c r="F5" s="314"/>
      <c r="G5" s="314"/>
      <c r="H5" s="314"/>
      <c r="I5" s="314"/>
      <c r="J5" s="314"/>
      <c r="K5" s="314"/>
      <c r="L5" s="314"/>
    </row>
    <row r="6" spans="2:12" s="1182" customFormat="1" ht="12.75" customHeight="1">
      <c r="B6" s="14"/>
      <c r="C6" s="314"/>
      <c r="D6" s="314"/>
      <c r="E6" s="314"/>
      <c r="F6" s="314"/>
      <c r="G6" s="314"/>
      <c r="H6" s="314"/>
      <c r="I6" s="314"/>
      <c r="J6" s="313"/>
      <c r="K6" s="313"/>
      <c r="L6" s="313"/>
    </row>
    <row r="7" spans="2:12" s="1183" customFormat="1" ht="130.5" customHeight="1">
      <c r="B7" s="1930" t="s">
        <v>2696</v>
      </c>
      <c r="C7" s="1930"/>
      <c r="D7" s="1930"/>
      <c r="E7" s="1930"/>
      <c r="F7" s="1930"/>
      <c r="G7" s="1930"/>
      <c r="H7" s="271"/>
      <c r="I7" s="271"/>
      <c r="J7" s="330"/>
      <c r="K7" s="271"/>
      <c r="L7" s="271"/>
    </row>
    <row r="8" spans="2:12" s="1183" customFormat="1" ht="11.25" customHeight="1">
      <c r="B8" s="278"/>
      <c r="C8" s="278"/>
      <c r="D8" s="278"/>
      <c r="E8" s="278"/>
      <c r="F8" s="278"/>
      <c r="G8" s="278"/>
      <c r="H8" s="271"/>
      <c r="I8" s="271"/>
      <c r="J8" s="330"/>
      <c r="K8" s="271"/>
      <c r="L8" s="271"/>
    </row>
    <row r="9" spans="2:12" s="1183" customFormat="1" ht="11.25" customHeight="1">
      <c r="B9" s="3"/>
      <c r="C9" s="271"/>
      <c r="D9" s="271"/>
      <c r="E9" s="271"/>
      <c r="F9" s="271"/>
      <c r="G9" s="271"/>
      <c r="H9" s="271"/>
      <c r="I9" s="271"/>
      <c r="J9" s="271"/>
      <c r="K9" s="271"/>
      <c r="L9" s="271"/>
    </row>
    <row r="10" spans="2:12" ht="11.25" customHeight="1">
      <c r="B10" s="3"/>
      <c r="C10" s="3"/>
      <c r="D10" s="1417"/>
      <c r="E10" s="1417"/>
      <c r="F10" s="1417"/>
      <c r="G10" s="1417"/>
      <c r="H10" s="3"/>
      <c r="I10" s="3"/>
      <c r="J10" s="3"/>
      <c r="K10" s="643"/>
      <c r="L10" s="3"/>
    </row>
    <row r="11" spans="2:12" ht="11.25" customHeight="1">
      <c r="B11" s="376"/>
      <c r="C11" s="376"/>
      <c r="D11" s="2180"/>
      <c r="E11" s="2180"/>
      <c r="F11" s="2180"/>
      <c r="G11" s="2180"/>
      <c r="H11" s="3"/>
      <c r="I11" s="3"/>
      <c r="J11" s="3"/>
      <c r="K11" s="376"/>
      <c r="L11" s="3"/>
    </row>
    <row r="12" spans="2:12" ht="11.25" customHeight="1">
      <c r="B12" s="2181"/>
      <c r="C12" s="2181"/>
      <c r="D12" s="982"/>
      <c r="E12" s="982"/>
      <c r="F12" s="982"/>
      <c r="G12" s="982"/>
      <c r="H12" s="3"/>
      <c r="I12" s="3"/>
      <c r="J12" s="3"/>
      <c r="K12" s="376"/>
      <c r="L12" s="3"/>
    </row>
    <row r="13" spans="2:12" ht="15" customHeight="1">
      <c r="B13" s="1916"/>
      <c r="C13" s="2179"/>
      <c r="D13" s="982"/>
      <c r="E13" s="982"/>
      <c r="F13" s="982"/>
      <c r="G13" s="982"/>
      <c r="H13" s="3"/>
      <c r="I13" s="3"/>
      <c r="J13" s="3"/>
      <c r="K13" s="376"/>
      <c r="L13" s="3"/>
    </row>
    <row r="14" spans="2:12" ht="11.25" customHeight="1">
      <c r="B14" s="378"/>
      <c r="C14" s="379"/>
      <c r="D14" s="1418"/>
      <c r="E14" s="1418"/>
      <c r="F14" s="1418"/>
      <c r="G14" s="1418"/>
      <c r="H14" s="3"/>
      <c r="I14" s="3"/>
      <c r="J14" s="3"/>
      <c r="K14" s="376"/>
      <c r="L14" s="3"/>
    </row>
    <row r="15" spans="2:12" ht="11.25" customHeight="1">
      <c r="B15" s="378"/>
      <c r="C15" s="381"/>
      <c r="D15" s="1418"/>
      <c r="E15" s="1418"/>
      <c r="F15" s="1418"/>
      <c r="G15" s="1418"/>
      <c r="H15" s="3"/>
      <c r="I15" s="3"/>
      <c r="J15" s="3"/>
      <c r="K15" s="376"/>
      <c r="L15" s="3"/>
    </row>
    <row r="16" spans="2:12" ht="11.25" customHeight="1">
      <c r="B16" s="378"/>
      <c r="C16" s="379"/>
      <c r="D16" s="1418"/>
      <c r="E16" s="1418"/>
      <c r="F16" s="1418"/>
      <c r="G16" s="1418"/>
      <c r="H16" s="3"/>
      <c r="I16" s="3"/>
      <c r="J16" s="3"/>
      <c r="K16" s="376"/>
      <c r="L16" s="3"/>
    </row>
    <row r="17" spans="2:7" ht="11.25" customHeight="1">
      <c r="B17" s="378"/>
      <c r="C17" s="379"/>
      <c r="D17" s="1418"/>
      <c r="E17" s="1418"/>
      <c r="F17" s="1418"/>
      <c r="G17" s="1418"/>
    </row>
    <row r="18" spans="2:7" ht="11.25" customHeight="1">
      <c r="B18" s="378"/>
      <c r="C18" s="379"/>
      <c r="D18" s="1418"/>
      <c r="E18" s="1418"/>
      <c r="F18" s="1418"/>
      <c r="G18" s="1418"/>
    </row>
    <row r="19" spans="2:7" ht="11.25" customHeight="1">
      <c r="B19" s="378"/>
      <c r="C19" s="379"/>
      <c r="D19" s="1418"/>
      <c r="E19" s="1418"/>
      <c r="F19" s="1418"/>
      <c r="G19" s="1418"/>
    </row>
    <row r="20" spans="2:7" ht="11.25" customHeight="1">
      <c r="B20" s="3"/>
      <c r="C20" s="3"/>
      <c r="D20" s="3"/>
      <c r="E20" s="3"/>
      <c r="F20" s="3"/>
      <c r="G20" s="3"/>
    </row>
    <row r="21" spans="2:7" ht="11.25" customHeight="1">
      <c r="B21" s="3"/>
      <c r="C21" s="3"/>
      <c r="D21" s="3"/>
      <c r="E21" s="3"/>
      <c r="F21" s="3"/>
      <c r="G21" s="3"/>
    </row>
    <row r="22" spans="2:7" ht="11.25" customHeight="1">
      <c r="B22" s="3"/>
      <c r="C22" s="3"/>
      <c r="D22" s="3"/>
      <c r="E22" s="3"/>
      <c r="F22" s="3"/>
      <c r="G22" s="3"/>
    </row>
    <row r="23" spans="2:7" ht="11.25" customHeight="1">
      <c r="B23" s="3"/>
      <c r="C23" s="3"/>
      <c r="D23" s="3"/>
      <c r="E23" s="3"/>
      <c r="F23" s="3"/>
      <c r="G23" s="3"/>
    </row>
    <row r="24" spans="2:7" ht="11.25" customHeight="1">
      <c r="B24" s="3"/>
      <c r="C24" s="3"/>
      <c r="D24" s="3"/>
      <c r="E24" s="3"/>
      <c r="F24" s="3"/>
      <c r="G24" s="3"/>
    </row>
    <row r="25" spans="2:7" ht="11.25" customHeight="1">
      <c r="B25" s="3"/>
      <c r="C25" s="3"/>
      <c r="D25" s="3"/>
      <c r="E25" s="3"/>
      <c r="F25" s="3"/>
      <c r="G25" s="3"/>
    </row>
  </sheetData>
  <mergeCells count="6">
    <mergeCell ref="B13:C13"/>
    <mergeCell ref="B3:I3"/>
    <mergeCell ref="B7:G7"/>
    <mergeCell ref="D11:E11"/>
    <mergeCell ref="F11:G11"/>
    <mergeCell ref="B12:C12"/>
  </mergeCells>
  <hyperlinks>
    <hyperlink ref="B3" location="Contents!A1" display="Back to index page" xr:uid="{135CBF9D-FFD6-4D42-8C59-94315622AA9A}"/>
    <hyperlink ref="B3:I3" location="CONTENTS!A1" display="Back to contents page" xr:uid="{82F03010-8C84-4035-9A2B-0B519414A955}"/>
    <hyperlink ref="G3" location="CONTENTS!A1" display="Back to contents page" xr:uid="{A106AC63-AB78-4F1A-ADAA-FB31D4FEFF1A}"/>
  </hyperlinks>
  <pageMargins left="0.7" right="0.7" top="0.75" bottom="0.75" header="0.3" footer="0.3"/>
  <pageSetup paperSize="9" scale="75" orientation="landscape" r:id="rId1"/>
  <headerFooter>
    <oddHeader>&amp;CEN
Annex XX</oddHeader>
    <oddFooter>&amp;C&amp;P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DE0F1-7A64-4924-9D51-9B018944B4E8}">
  <sheetPr codeName="Sheet38">
    <tabColor rgb="FF007272"/>
  </sheetPr>
  <dimension ref="A1:Q211"/>
  <sheetViews>
    <sheetView showGridLines="0" showRowColHeaders="0" topLeftCell="A68" zoomScaleNormal="100" workbookViewId="0">
      <selection activeCell="I116" sqref="I116"/>
    </sheetView>
  </sheetViews>
  <sheetFormatPr baseColWidth="10" defaultColWidth="11.42578125" defaultRowHeight="11.25"/>
  <cols>
    <col min="1" max="1" width="2.7109375" style="29" customWidth="1"/>
    <col min="2" max="2" width="4.85546875" style="29" customWidth="1"/>
    <col min="3" max="3" width="61.28515625" style="29" customWidth="1"/>
    <col min="4" max="10" width="15.7109375" style="29" customWidth="1"/>
    <col min="11" max="11" width="11.42578125" style="29"/>
    <col min="12" max="12" width="12.7109375" style="29" customWidth="1"/>
    <col min="13" max="13" width="11.42578125" style="29" customWidth="1"/>
    <col min="14" max="16384" width="11.42578125" style="29"/>
  </cols>
  <sheetData>
    <row r="1" spans="1:13" s="10" customFormat="1" ht="11.25" customHeight="1">
      <c r="A1" s="66"/>
      <c r="B1" s="7"/>
      <c r="C1" s="7"/>
      <c r="D1" s="7"/>
      <c r="E1" s="7"/>
      <c r="F1" s="8"/>
      <c r="G1" s="8"/>
      <c r="H1" s="8"/>
    </row>
    <row r="2" spans="1:13" s="10" customFormat="1" ht="5.25" customHeight="1">
      <c r="B2" s="7"/>
      <c r="C2" s="7"/>
      <c r="D2" s="7"/>
      <c r="E2" s="7"/>
      <c r="F2" s="8"/>
      <c r="G2" s="8"/>
      <c r="H2" s="9"/>
    </row>
    <row r="3" spans="1:13" s="12" customFormat="1" ht="12.75">
      <c r="B3" s="1909" t="s">
        <v>306</v>
      </c>
      <c r="C3" s="1909"/>
      <c r="D3" s="1909"/>
      <c r="E3" s="1909"/>
      <c r="F3" s="1909"/>
      <c r="G3" s="1909"/>
      <c r="H3" s="1909"/>
    </row>
    <row r="4" spans="1:13" s="12" customFormat="1" ht="5.25" customHeight="1">
      <c r="B4" s="269"/>
      <c r="C4" s="269"/>
      <c r="D4" s="269"/>
      <c r="E4" s="269"/>
      <c r="F4" s="269"/>
      <c r="G4" s="269"/>
      <c r="H4" s="269"/>
    </row>
    <row r="5" spans="1:13" s="12" customFormat="1" ht="15.75">
      <c r="B5" s="2007" t="s">
        <v>2620</v>
      </c>
      <c r="C5" s="2007"/>
      <c r="D5" s="269"/>
      <c r="E5" s="269"/>
      <c r="F5" s="269"/>
      <c r="G5" s="269"/>
      <c r="H5" s="269"/>
    </row>
    <row r="6" spans="1:13" s="10" customFormat="1" ht="11.25" customHeight="1">
      <c r="B6" s="7"/>
      <c r="C6" s="7"/>
      <c r="D6" s="7"/>
      <c r="E6" s="7"/>
      <c r="F6" s="8"/>
      <c r="G6" s="8"/>
      <c r="H6" s="9"/>
    </row>
    <row r="7" spans="1:13" s="10" customFormat="1" ht="22.5" customHeight="1">
      <c r="B7" s="1936" t="s">
        <v>2621</v>
      </c>
      <c r="C7" s="1936"/>
      <c r="D7" s="1936"/>
      <c r="E7" s="1936"/>
      <c r="F7" s="1936"/>
      <c r="G7" s="1936"/>
      <c r="H7" s="1936"/>
      <c r="I7" s="1914"/>
      <c r="J7" s="1914"/>
    </row>
    <row r="8" spans="1:13" s="10" customFormat="1" ht="6" customHeight="1">
      <c r="B8" s="274"/>
      <c r="C8" s="274"/>
      <c r="D8" s="274"/>
      <c r="E8" s="274"/>
      <c r="F8" s="274"/>
      <c r="G8" s="274"/>
      <c r="H8" s="274"/>
      <c r="I8" s="679"/>
      <c r="J8" s="679"/>
    </row>
    <row r="9" spans="1:13" s="10" customFormat="1" ht="11.25" customHeight="1">
      <c r="B9" s="1936" t="s">
        <v>2713</v>
      </c>
      <c r="C9" s="1936"/>
      <c r="D9" s="1936"/>
      <c r="E9" s="1936"/>
      <c r="F9" s="1936"/>
      <c r="G9" s="1936"/>
      <c r="H9" s="1936"/>
      <c r="I9" s="1914"/>
      <c r="J9" s="1914"/>
    </row>
    <row r="10" spans="1:13" s="10" customFormat="1" ht="6" customHeight="1">
      <c r="B10" s="274"/>
      <c r="C10" s="274"/>
      <c r="D10" s="274"/>
      <c r="E10" s="274"/>
      <c r="F10" s="274"/>
      <c r="G10" s="274"/>
      <c r="H10" s="274"/>
      <c r="I10" s="679"/>
      <c r="J10" s="679"/>
    </row>
    <row r="11" spans="1:13" s="10" customFormat="1" ht="22.5" customHeight="1">
      <c r="B11" s="1930" t="s">
        <v>2622</v>
      </c>
      <c r="C11" s="1930"/>
      <c r="D11" s="1930"/>
      <c r="E11" s="1930"/>
      <c r="F11" s="1930"/>
      <c r="G11" s="1930"/>
      <c r="H11" s="1930"/>
      <c r="I11" s="1931"/>
      <c r="J11" s="1931"/>
      <c r="K11" s="264"/>
      <c r="L11" s="264"/>
      <c r="M11" s="264"/>
    </row>
    <row r="12" spans="1:13" s="10" customFormat="1" ht="11.25" customHeight="1">
      <c r="B12" s="264"/>
      <c r="C12" s="264"/>
      <c r="D12" s="264"/>
      <c r="E12" s="264"/>
      <c r="F12" s="264"/>
      <c r="G12" s="264"/>
      <c r="H12" s="264"/>
      <c r="I12" s="264"/>
      <c r="J12" s="264"/>
      <c r="K12" s="264"/>
      <c r="L12" s="264"/>
      <c r="M12" s="264"/>
    </row>
    <row r="13" spans="1:13" s="6" customFormat="1" ht="15.75">
      <c r="B13" s="2007" t="s">
        <v>31</v>
      </c>
      <c r="C13" s="2007"/>
    </row>
    <row r="14" spans="1:13" s="6" customFormat="1" ht="11.25" customHeight="1">
      <c r="B14" s="14"/>
    </row>
    <row r="15" spans="1:13" s="6" customFormat="1" ht="22.5" customHeight="1">
      <c r="B15" s="1936"/>
      <c r="C15" s="1936"/>
      <c r="D15" s="1936"/>
      <c r="E15" s="1936"/>
      <c r="F15" s="1936"/>
      <c r="G15" s="1936"/>
      <c r="H15" s="1936"/>
      <c r="I15" s="1914"/>
      <c r="J15" s="1914"/>
    </row>
    <row r="16" spans="1:13" s="6" customFormat="1" ht="11.25" customHeight="1">
      <c r="B16" s="274"/>
      <c r="C16" s="274"/>
      <c r="D16" s="274"/>
      <c r="E16" s="274"/>
      <c r="F16" s="274"/>
      <c r="G16" s="274"/>
      <c r="H16" s="274"/>
    </row>
    <row r="17" spans="2:14" customFormat="1" ht="11.25" customHeight="1">
      <c r="B17" s="306" t="s">
        <v>310</v>
      </c>
      <c r="C17" s="1220"/>
      <c r="D17" s="1220"/>
      <c r="E17" s="1220"/>
      <c r="F17" s="1212" t="s">
        <v>2678</v>
      </c>
      <c r="G17" s="1212" t="s">
        <v>26</v>
      </c>
      <c r="H17" s="1225" t="s">
        <v>501</v>
      </c>
      <c r="I17" s="1212" t="s">
        <v>311</v>
      </c>
      <c r="J17" s="1225" t="s">
        <v>1254</v>
      </c>
      <c r="K17" s="3"/>
      <c r="L17" s="114"/>
      <c r="M17" s="29"/>
      <c r="N17" s="29"/>
    </row>
    <row r="18" spans="2:14" customFormat="1" ht="11.25" customHeight="1">
      <c r="B18" s="1436" t="s">
        <v>491</v>
      </c>
      <c r="C18" s="1437"/>
      <c r="D18" s="307"/>
      <c r="E18" s="307"/>
      <c r="F18" s="1162">
        <v>4527</v>
      </c>
      <c r="G18" s="915">
        <v>4527</v>
      </c>
      <c r="H18" s="915">
        <v>4527</v>
      </c>
      <c r="I18" s="915">
        <v>4527</v>
      </c>
      <c r="J18" s="915">
        <v>4527</v>
      </c>
      <c r="K18" s="307"/>
      <c r="M18" s="114"/>
    </row>
    <row r="19" spans="2:14" customFormat="1" ht="11.25" customHeight="1">
      <c r="B19" s="2185" t="s">
        <v>492</v>
      </c>
      <c r="C19" s="2185"/>
      <c r="D19" s="307"/>
      <c r="E19" s="307"/>
      <c r="F19" s="1162">
        <v>25149</v>
      </c>
      <c r="G19" s="1885">
        <v>25149</v>
      </c>
      <c r="H19" s="915">
        <v>25148.999950999998</v>
      </c>
      <c r="I19" s="915">
        <v>25149</v>
      </c>
      <c r="J19" s="915">
        <v>25149</v>
      </c>
      <c r="K19" s="307"/>
    </row>
    <row r="20" spans="2:14" customFormat="1" ht="11.25" customHeight="1">
      <c r="B20" s="144" t="s">
        <v>2623</v>
      </c>
      <c r="C20" s="1437"/>
      <c r="D20" s="307"/>
      <c r="E20" s="307"/>
      <c r="F20" s="1162">
        <f>F21-F19-F18</f>
        <v>11883.206299999998</v>
      </c>
      <c r="G20" s="1162">
        <f>G21-G19-G18</f>
        <v>11889</v>
      </c>
      <c r="H20" s="1885">
        <v>8976.2780490000005</v>
      </c>
      <c r="I20" s="915">
        <v>6596</v>
      </c>
      <c r="J20" s="915">
        <v>10704.389000000003</v>
      </c>
      <c r="K20" s="1157"/>
      <c r="M20" s="915"/>
    </row>
    <row r="21" spans="2:14" customFormat="1" ht="11.25" customHeight="1">
      <c r="B21" s="798" t="s">
        <v>495</v>
      </c>
      <c r="C21" s="1438"/>
      <c r="D21" s="801"/>
      <c r="E21" s="801"/>
      <c r="F21" s="1161">
        <v>41559.206299999998</v>
      </c>
      <c r="G21" s="914">
        <v>41565</v>
      </c>
      <c r="H21" s="914">
        <v>38652.277999999998</v>
      </c>
      <c r="I21" s="914">
        <v>36272</v>
      </c>
      <c r="J21" s="914">
        <v>40380.389000000003</v>
      </c>
      <c r="K21" s="307"/>
    </row>
    <row r="22" spans="2:14" customFormat="1" ht="11.25" customHeight="1">
      <c r="B22" s="2186" t="s">
        <v>509</v>
      </c>
      <c r="C22" s="2186"/>
      <c r="D22" s="307"/>
      <c r="E22" s="307"/>
      <c r="F22" s="1157"/>
      <c r="G22" s="307"/>
      <c r="H22" s="307"/>
      <c r="I22" s="307"/>
      <c r="J22" s="307"/>
      <c r="K22" s="307"/>
    </row>
    <row r="23" spans="2:14" customFormat="1" ht="11.25" customHeight="1">
      <c r="B23" s="2185" t="s">
        <v>2624</v>
      </c>
      <c r="C23" s="2185"/>
      <c r="D23" s="307"/>
      <c r="E23" s="307"/>
      <c r="F23" s="1157"/>
      <c r="G23" s="307"/>
      <c r="H23" s="307"/>
      <c r="I23" s="307"/>
      <c r="J23" s="307"/>
      <c r="K23" s="307"/>
    </row>
    <row r="24" spans="2:14" customFormat="1" ht="11.25" customHeight="1">
      <c r="B24" s="2185" t="s">
        <v>517</v>
      </c>
      <c r="C24" s="2185"/>
      <c r="D24" s="307"/>
      <c r="E24" s="307"/>
      <c r="F24" s="1157">
        <v>-1022.7507000000001</v>
      </c>
      <c r="G24" s="307">
        <v>-1005</v>
      </c>
      <c r="H24" s="307">
        <v>-997.01900000000001</v>
      </c>
      <c r="I24" s="307">
        <v>-985</v>
      </c>
      <c r="J24" s="307">
        <v>-945.01900000000001</v>
      </c>
      <c r="K24" s="307"/>
    </row>
    <row r="25" spans="2:14" customFormat="1" ht="11.25" customHeight="1">
      <c r="B25" s="2185" t="s">
        <v>2625</v>
      </c>
      <c r="C25" s="2185"/>
      <c r="D25" s="791"/>
      <c r="E25" s="791"/>
      <c r="F25" s="1157">
        <v>-278.80590000000001</v>
      </c>
      <c r="G25" s="307">
        <v>-305</v>
      </c>
      <c r="H25" s="307">
        <v>-314.202</v>
      </c>
      <c r="I25" s="307">
        <v>-366</v>
      </c>
      <c r="J25" s="307">
        <v>-373.17200000000003</v>
      </c>
      <c r="K25" s="307"/>
    </row>
    <row r="26" spans="2:14" customFormat="1" ht="11.25" customHeight="1">
      <c r="B26" s="136" t="s">
        <v>520</v>
      </c>
      <c r="C26" s="136"/>
      <c r="D26" s="136"/>
      <c r="E26" s="136"/>
      <c r="F26" s="1157">
        <v>-13.234</v>
      </c>
      <c r="G26" s="307">
        <v>-19</v>
      </c>
      <c r="H26" s="307">
        <v>-24.628</v>
      </c>
      <c r="I26" s="307">
        <v>-32</v>
      </c>
      <c r="J26" s="307">
        <v>-16.678999999999998</v>
      </c>
      <c r="K26" s="307"/>
    </row>
    <row r="27" spans="2:14" customFormat="1" ht="11.25" customHeight="1">
      <c r="B27" s="136" t="s">
        <v>521</v>
      </c>
      <c r="C27" s="308"/>
      <c r="D27" s="308"/>
      <c r="E27" s="308"/>
      <c r="F27" s="1157">
        <v>-11.7636</v>
      </c>
      <c r="G27" s="307">
        <v>-11</v>
      </c>
      <c r="H27" s="307">
        <v>-13.161</v>
      </c>
      <c r="I27" s="307">
        <v>-8</v>
      </c>
      <c r="J27" s="307">
        <v>-30.52</v>
      </c>
      <c r="K27" s="307"/>
    </row>
    <row r="28" spans="2:14" customFormat="1" ht="11.25" customHeight="1">
      <c r="B28" s="136" t="s">
        <v>2626</v>
      </c>
      <c r="C28" s="1437"/>
      <c r="D28" s="307"/>
      <c r="E28" s="307"/>
      <c r="F28" s="1157">
        <v>-2900</v>
      </c>
      <c r="G28" s="307">
        <v>-2900</v>
      </c>
      <c r="H28" s="307"/>
      <c r="I28" s="307"/>
      <c r="J28" s="307">
        <v>-4110</v>
      </c>
      <c r="K28" s="307"/>
    </row>
    <row r="29" spans="2:14" customFormat="1" ht="11.25" customHeight="1">
      <c r="B29" s="1436" t="s">
        <v>2627</v>
      </c>
      <c r="C29" s="1438"/>
      <c r="D29" s="801"/>
      <c r="E29" s="801"/>
      <c r="F29" s="1161">
        <v>37332.652099999999</v>
      </c>
      <c r="G29" s="914">
        <v>37326</v>
      </c>
      <c r="H29" s="914">
        <v>37303.269</v>
      </c>
      <c r="I29" s="914">
        <v>34881</v>
      </c>
      <c r="J29" s="914">
        <v>34904.999000000011</v>
      </c>
      <c r="K29" s="307"/>
    </row>
    <row r="30" spans="2:14" customFormat="1" ht="11.25" customHeight="1">
      <c r="B30" s="1565" t="s">
        <v>489</v>
      </c>
      <c r="C30" s="1566"/>
      <c r="D30" s="1567"/>
      <c r="E30" s="1567"/>
      <c r="F30" s="1161"/>
      <c r="G30" s="1161"/>
      <c r="H30" s="1161">
        <v>227.31800000000001</v>
      </c>
      <c r="I30" s="1161"/>
      <c r="J30" s="1161"/>
      <c r="K30" s="1157"/>
    </row>
    <row r="31" spans="2:14" customFormat="1" ht="11.25" customHeight="1">
      <c r="B31" s="1565" t="s">
        <v>526</v>
      </c>
      <c r="C31" s="1566"/>
      <c r="D31" s="1567"/>
      <c r="E31" s="1567"/>
      <c r="F31" s="1161">
        <v>37332.652099999999</v>
      </c>
      <c r="G31" s="1161">
        <f>G29+G30</f>
        <v>37326</v>
      </c>
      <c r="H31" s="1161">
        <v>37531</v>
      </c>
      <c r="I31" s="1161">
        <v>34881</v>
      </c>
      <c r="J31" s="1161">
        <v>34904.999000000011</v>
      </c>
      <c r="K31" s="1157"/>
    </row>
    <row r="32" spans="2:14" customFormat="1" ht="11.25" customHeight="1">
      <c r="B32" s="1436" t="s">
        <v>530</v>
      </c>
      <c r="C32" s="1438"/>
      <c r="D32" s="801"/>
      <c r="E32" s="801"/>
      <c r="F32" s="1161">
        <v>4500</v>
      </c>
      <c r="G32" s="914">
        <v>4500</v>
      </c>
      <c r="H32" s="914">
        <v>5495</v>
      </c>
      <c r="I32" s="914">
        <v>5200</v>
      </c>
      <c r="J32" s="914">
        <v>5200</v>
      </c>
      <c r="K32" s="307"/>
    </row>
    <row r="33" spans="2:15" customFormat="1" ht="11.25" customHeight="1">
      <c r="B33" s="1436" t="s">
        <v>31</v>
      </c>
      <c r="C33" s="1437"/>
      <c r="D33" s="307"/>
      <c r="E33" s="307"/>
      <c r="F33" s="1162">
        <v>41832.652099999999</v>
      </c>
      <c r="G33" s="915">
        <v>41826</v>
      </c>
      <c r="H33" s="915">
        <v>43026</v>
      </c>
      <c r="I33" s="915">
        <v>40081</v>
      </c>
      <c r="J33" s="915">
        <v>40104.999000000011</v>
      </c>
      <c r="K33" s="307"/>
    </row>
    <row r="34" spans="2:15" customFormat="1" ht="11.25" customHeight="1">
      <c r="B34" s="1436" t="s">
        <v>417</v>
      </c>
      <c r="C34" s="1438"/>
      <c r="D34" s="801"/>
      <c r="E34" s="801"/>
      <c r="F34" s="1161">
        <v>189045.202533</v>
      </c>
      <c r="G34" s="914">
        <v>190316</v>
      </c>
      <c r="H34" s="914">
        <v>195104</v>
      </c>
      <c r="I34" s="914">
        <v>183793</v>
      </c>
      <c r="J34" s="914">
        <v>187720.45901814185</v>
      </c>
      <c r="K34" s="307"/>
    </row>
    <row r="35" spans="2:15" customFormat="1" ht="11.25" customHeight="1">
      <c r="B35" s="1436" t="s">
        <v>532</v>
      </c>
      <c r="C35" s="1438"/>
      <c r="D35" s="801"/>
      <c r="E35" s="801"/>
      <c r="F35" s="1161">
        <f>F34*0.08</f>
        <v>15123.61620264</v>
      </c>
      <c r="G35" s="1161">
        <v>15225</v>
      </c>
      <c r="H35" s="914">
        <v>15608</v>
      </c>
      <c r="I35" s="914">
        <v>14703</v>
      </c>
      <c r="J35" s="914">
        <v>15017.636721451348</v>
      </c>
      <c r="K35" s="307"/>
    </row>
    <row r="36" spans="2:15" customFormat="1" ht="11.25" customHeight="1">
      <c r="B36" s="1436" t="s">
        <v>2628</v>
      </c>
      <c r="C36" s="1439"/>
      <c r="D36" s="309"/>
      <c r="E36" s="309"/>
      <c r="F36" s="916">
        <v>19.748000000000001</v>
      </c>
      <c r="G36" s="917">
        <v>19.61</v>
      </c>
      <c r="H36" s="917">
        <v>19.12</v>
      </c>
      <c r="I36" s="917">
        <v>18.978000000000002</v>
      </c>
      <c r="J36" s="917">
        <v>18.594136825878255</v>
      </c>
      <c r="K36" s="309"/>
    </row>
    <row r="37" spans="2:15" customFormat="1" ht="11.25" customHeight="1">
      <c r="B37" s="1440" t="s">
        <v>2629</v>
      </c>
      <c r="C37" s="1439"/>
      <c r="D37" s="309"/>
      <c r="E37" s="309"/>
      <c r="F37" s="916">
        <v>19.748000000000001</v>
      </c>
      <c r="G37" s="916">
        <f>G31/G34*100</f>
        <v>19.612644233800626</v>
      </c>
      <c r="H37" s="916">
        <v>19.239999999999998</v>
      </c>
      <c r="I37" s="917">
        <v>18.978415935318537</v>
      </c>
      <c r="J37" s="917">
        <v>18.594136825878255</v>
      </c>
      <c r="K37" s="309"/>
    </row>
    <row r="38" spans="2:15" customFormat="1" ht="11.25" customHeight="1">
      <c r="B38" s="1441" t="s">
        <v>2630</v>
      </c>
      <c r="C38" s="1434"/>
      <c r="D38" s="1235"/>
      <c r="E38" s="1235"/>
      <c r="F38" s="1419">
        <v>22.128</v>
      </c>
      <c r="G38" s="1419">
        <v>21.98</v>
      </c>
      <c r="H38" s="1419">
        <v>22.05</v>
      </c>
      <c r="I38" s="1419">
        <v>21.808</v>
      </c>
      <c r="J38" s="1419">
        <v>21.36421315490399</v>
      </c>
      <c r="K38" s="309"/>
    </row>
    <row r="39" spans="2:15" customFormat="1" ht="11.25" customHeight="1">
      <c r="B39" s="304"/>
      <c r="C39" s="309"/>
      <c r="D39" s="309"/>
      <c r="E39" s="309"/>
      <c r="F39" s="916"/>
      <c r="G39" s="916"/>
      <c r="H39" s="916"/>
      <c r="I39" s="309"/>
    </row>
    <row r="40" spans="2:15" customFormat="1" ht="11.25" customHeight="1">
      <c r="B40" s="274"/>
      <c r="C40" s="274"/>
      <c r="D40" s="274"/>
      <c r="E40" s="274"/>
      <c r="F40" s="274"/>
      <c r="G40" s="274"/>
      <c r="H40" s="274"/>
    </row>
    <row r="41" spans="2:15" customFormat="1" ht="15.75">
      <c r="B41" s="2183" t="s">
        <v>2699</v>
      </c>
      <c r="C41" s="2183"/>
      <c r="D41" s="2183"/>
      <c r="E41" s="2183"/>
      <c r="F41" s="2183"/>
      <c r="G41" s="2183"/>
      <c r="H41" s="2183"/>
      <c r="I41" s="2183"/>
      <c r="J41" s="2183"/>
      <c r="K41" s="2183"/>
      <c r="L41" s="2184"/>
      <c r="M41" s="2184"/>
    </row>
    <row r="42" spans="2:15" customFormat="1" ht="11.25" customHeight="1">
      <c r="B42" s="142"/>
      <c r="C42" s="142"/>
      <c r="D42" s="29"/>
      <c r="E42" s="29"/>
      <c r="F42" s="142"/>
      <c r="G42" s="142"/>
      <c r="H42" s="142"/>
      <c r="I42" s="142"/>
      <c r="J42" s="142"/>
      <c r="K42" s="142"/>
      <c r="L42" s="12"/>
      <c r="M42" s="12"/>
    </row>
    <row r="43" spans="2:15" customFormat="1" ht="11.25" customHeight="1">
      <c r="B43" s="129"/>
      <c r="C43" s="129"/>
      <c r="D43" s="129"/>
      <c r="E43" s="1109"/>
      <c r="F43" s="143" t="s">
        <v>652</v>
      </c>
      <c r="G43" s="101" t="s">
        <v>2631</v>
      </c>
      <c r="H43" s="101" t="s">
        <v>2632</v>
      </c>
      <c r="I43" s="101" t="s">
        <v>655</v>
      </c>
      <c r="J43" s="101" t="s">
        <v>698</v>
      </c>
      <c r="K43" s="101"/>
      <c r="L43" s="101"/>
      <c r="M43" s="101"/>
    </row>
    <row r="44" spans="2:15" s="6" customFormat="1" ht="11.25" customHeight="1">
      <c r="B44" s="1224" t="s">
        <v>310</v>
      </c>
      <c r="C44" s="1224"/>
      <c r="D44" s="1224"/>
      <c r="E44" s="1224"/>
      <c r="F44" s="1420" t="s">
        <v>657</v>
      </c>
      <c r="G44" s="1212" t="s">
        <v>2633</v>
      </c>
      <c r="H44" s="1212" t="s">
        <v>1085</v>
      </c>
      <c r="I44" s="1212" t="s">
        <v>660</v>
      </c>
      <c r="J44" s="1212" t="s">
        <v>661</v>
      </c>
      <c r="K44" s="114"/>
      <c r="L44" s="114"/>
      <c r="M44" s="114"/>
    </row>
    <row r="45" spans="2:15">
      <c r="B45" s="129" t="s">
        <v>663</v>
      </c>
      <c r="C45" s="129"/>
      <c r="D45" s="129"/>
      <c r="E45" s="129"/>
      <c r="F45" s="129"/>
      <c r="G45" s="129"/>
      <c r="H45" s="129"/>
      <c r="I45" s="453"/>
      <c r="J45" s="453"/>
      <c r="K45" s="132"/>
      <c r="L45" s="132"/>
      <c r="M45" s="132"/>
    </row>
    <row r="46" spans="2:15">
      <c r="B46" s="136" t="s">
        <v>2634</v>
      </c>
      <c r="C46" s="136"/>
      <c r="D46" s="136"/>
      <c r="E46" s="136"/>
      <c r="F46" s="307">
        <v>486.91549900000001</v>
      </c>
      <c r="G46" s="307">
        <v>486.91549900000001</v>
      </c>
      <c r="H46" s="916">
        <v>32.800750710956521</v>
      </c>
      <c r="I46" s="25">
        <v>159.711939</v>
      </c>
      <c r="J46" s="25">
        <v>12.77695512</v>
      </c>
      <c r="K46" s="1901"/>
      <c r="L46" s="1901"/>
      <c r="M46" s="1901"/>
      <c r="N46" s="1901"/>
      <c r="O46" s="1901"/>
    </row>
    <row r="47" spans="2:15">
      <c r="B47" s="136" t="s">
        <v>2635</v>
      </c>
      <c r="C47" s="136"/>
      <c r="D47" s="136"/>
      <c r="E47" s="136"/>
      <c r="F47" s="307">
        <v>749521.323278</v>
      </c>
      <c r="G47" s="307">
        <v>749521.323278</v>
      </c>
      <c r="H47" s="916">
        <v>21.516133948491433</v>
      </c>
      <c r="I47" s="25">
        <v>161268.01188899999</v>
      </c>
      <c r="J47" s="25">
        <v>12901.440951120001</v>
      </c>
      <c r="K47" s="1901"/>
      <c r="L47" s="1901"/>
      <c r="M47" s="1901"/>
      <c r="N47" s="1901"/>
      <c r="O47" s="1901"/>
    </row>
    <row r="48" spans="2:15">
      <c r="B48" s="798" t="s">
        <v>671</v>
      </c>
      <c r="C48" s="798"/>
      <c r="D48" s="798"/>
      <c r="E48" s="798"/>
      <c r="F48" s="801">
        <v>750008.248777</v>
      </c>
      <c r="G48" s="801">
        <v>750008.248777</v>
      </c>
      <c r="H48" s="1421">
        <v>21.523461120758594</v>
      </c>
      <c r="I48" s="801">
        <v>161427.733828</v>
      </c>
      <c r="J48" s="801">
        <v>12914.227906239999</v>
      </c>
      <c r="K48" s="1901"/>
      <c r="L48" s="1901"/>
      <c r="M48" s="1901"/>
      <c r="N48" s="1901"/>
      <c r="O48" s="1901"/>
    </row>
    <row r="49" spans="2:17">
      <c r="B49" s="129" t="s">
        <v>106</v>
      </c>
      <c r="C49" s="129"/>
      <c r="D49" s="129"/>
      <c r="E49" s="129"/>
      <c r="F49" s="307">
        <v>0</v>
      </c>
      <c r="G49" s="307">
        <v>0</v>
      </c>
      <c r="H49" s="307"/>
      <c r="I49" s="307">
        <v>0</v>
      </c>
      <c r="J49" s="307">
        <v>0</v>
      </c>
      <c r="K49" s="1901"/>
      <c r="L49" s="1901"/>
      <c r="M49" s="1901"/>
      <c r="N49" s="1901"/>
      <c r="O49" s="1901"/>
    </row>
    <row r="50" spans="2:17">
      <c r="B50" s="129" t="s">
        <v>2636</v>
      </c>
      <c r="C50" s="129"/>
      <c r="D50" s="129"/>
      <c r="E50" s="129"/>
      <c r="F50" s="307">
        <v>0</v>
      </c>
      <c r="G50" s="307">
        <v>0</v>
      </c>
      <c r="H50" s="916"/>
      <c r="I50" s="137">
        <v>0</v>
      </c>
      <c r="J50" s="25">
        <v>0</v>
      </c>
      <c r="K50" s="1901"/>
      <c r="L50" s="1901"/>
      <c r="M50" s="1901"/>
      <c r="N50" s="1901"/>
      <c r="O50" s="1901"/>
    </row>
    <row r="51" spans="2:17">
      <c r="B51" s="136" t="s">
        <v>677</v>
      </c>
      <c r="C51" s="136"/>
      <c r="D51" s="136"/>
      <c r="E51" s="136"/>
      <c r="F51" s="307">
        <v>22059.234845999999</v>
      </c>
      <c r="G51" s="307">
        <v>22059.234847</v>
      </c>
      <c r="H51" s="916">
        <v>19.999999998186695</v>
      </c>
      <c r="I51" s="137">
        <v>4411.8469689999993</v>
      </c>
      <c r="J51" s="25">
        <v>352.94775751999998</v>
      </c>
      <c r="K51" s="1901"/>
      <c r="L51" s="1901"/>
      <c r="M51" s="1901"/>
      <c r="N51" s="1901"/>
      <c r="O51" s="1901"/>
    </row>
    <row r="52" spans="2:17">
      <c r="B52" s="136" t="s">
        <v>2634</v>
      </c>
      <c r="C52" s="136"/>
      <c r="D52" s="136"/>
      <c r="E52" s="136"/>
      <c r="F52" s="307">
        <v>19652.781175</v>
      </c>
      <c r="G52" s="307">
        <v>19646.098264</v>
      </c>
      <c r="H52" s="916">
        <v>27.619795381677015</v>
      </c>
      <c r="I52" s="137">
        <v>5426.212141</v>
      </c>
      <c r="J52" s="25">
        <v>434.09697127999999</v>
      </c>
      <c r="K52" s="1901"/>
      <c r="L52" s="1901"/>
      <c r="M52" s="1901"/>
      <c r="N52" s="1901"/>
      <c r="O52" s="1901"/>
    </row>
    <row r="53" spans="2:17">
      <c r="B53" s="136" t="s">
        <v>2637</v>
      </c>
      <c r="C53" s="136"/>
      <c r="D53" s="136"/>
      <c r="E53" s="136"/>
      <c r="F53" s="307">
        <v>511.10030699999999</v>
      </c>
      <c r="G53" s="307">
        <v>354.02785700000004</v>
      </c>
      <c r="H53" s="916">
        <v>74.999999788152266</v>
      </c>
      <c r="I53" s="137">
        <v>265.520892</v>
      </c>
      <c r="J53" s="25">
        <v>21.241671360000002</v>
      </c>
      <c r="K53" s="1901"/>
      <c r="L53" s="1901"/>
      <c r="M53" s="1901"/>
      <c r="N53" s="1901"/>
      <c r="O53" s="1901"/>
    </row>
    <row r="54" spans="2:17">
      <c r="B54" s="136" t="s">
        <v>2635</v>
      </c>
      <c r="C54" s="136"/>
      <c r="D54" s="136"/>
      <c r="E54" s="136"/>
      <c r="F54" s="307">
        <v>22297.529278000002</v>
      </c>
      <c r="G54" s="307">
        <v>22188.159</v>
      </c>
      <c r="H54" s="916">
        <v>35.415221325933352</v>
      </c>
      <c r="I54" s="137">
        <v>7857.9856179999997</v>
      </c>
      <c r="J54" s="25">
        <v>628.63884944000006</v>
      </c>
      <c r="K54" s="1901"/>
      <c r="L54" s="1901"/>
      <c r="M54" s="1901"/>
      <c r="N54" s="1901"/>
      <c r="O54" s="1901"/>
    </row>
    <row r="55" spans="2:17">
      <c r="B55" s="129" t="s">
        <v>2638</v>
      </c>
      <c r="C55" s="136"/>
      <c r="D55" s="136"/>
      <c r="E55" s="136"/>
      <c r="F55" s="307">
        <v>351.73605699999996</v>
      </c>
      <c r="G55" s="307">
        <v>329.06206699999996</v>
      </c>
      <c r="H55" s="916">
        <v>149.47296310516401</v>
      </c>
      <c r="I55" s="337">
        <v>491.85882199999998</v>
      </c>
      <c r="J55" s="25">
        <v>39.348705759999994</v>
      </c>
      <c r="K55" s="1901"/>
      <c r="L55" s="1901"/>
      <c r="M55" s="1901"/>
      <c r="N55" s="1901"/>
      <c r="O55" s="1901"/>
    </row>
    <row r="56" spans="2:17">
      <c r="B56" s="136" t="s">
        <v>488</v>
      </c>
      <c r="C56" s="136"/>
      <c r="D56" s="136"/>
      <c r="E56" s="136"/>
      <c r="F56" s="307"/>
      <c r="G56" s="307"/>
      <c r="H56" s="916"/>
      <c r="I56" s="137"/>
      <c r="J56" s="25"/>
      <c r="K56" s="1901"/>
      <c r="L56" s="1901"/>
      <c r="M56" s="1901"/>
      <c r="N56" s="1901"/>
      <c r="O56" s="1901"/>
      <c r="P56" s="1901"/>
      <c r="Q56" s="1901"/>
    </row>
    <row r="57" spans="2:17">
      <c r="B57" s="136" t="s">
        <v>471</v>
      </c>
      <c r="C57" s="136"/>
      <c r="D57" s="136"/>
      <c r="E57" s="136"/>
      <c r="F57" s="307">
        <v>41.411999999999999</v>
      </c>
      <c r="G57" s="307">
        <v>41.411999999999999</v>
      </c>
      <c r="H57" s="916">
        <f>I57/G57*100</f>
        <v>100</v>
      </c>
      <c r="I57" s="1902">
        <v>41.411999999999999</v>
      </c>
      <c r="J57" s="25">
        <v>3.2800000000000002</v>
      </c>
      <c r="K57" s="1901"/>
      <c r="L57" s="1901"/>
      <c r="M57" s="1901"/>
      <c r="N57" s="1901"/>
      <c r="O57" s="1901"/>
    </row>
    <row r="58" spans="2:17">
      <c r="B58" s="799" t="s">
        <v>686</v>
      </c>
      <c r="C58" s="799"/>
      <c r="D58" s="799"/>
      <c r="E58" s="799"/>
      <c r="F58" s="801">
        <v>64913.604663000006</v>
      </c>
      <c r="G58" s="801">
        <v>64617.805034999998</v>
      </c>
      <c r="H58" s="1422">
        <v>28.621596527431475</v>
      </c>
      <c r="I58" s="838">
        <v>18494.647442000001</v>
      </c>
      <c r="J58" s="838">
        <v>1479.5717953600001</v>
      </c>
      <c r="K58" s="1901"/>
      <c r="L58" s="1901"/>
      <c r="M58" s="1901"/>
      <c r="N58" s="1901"/>
      <c r="O58" s="1901"/>
    </row>
    <row r="59" spans="2:17">
      <c r="B59" s="799" t="s">
        <v>687</v>
      </c>
      <c r="C59" s="799" t="s">
        <v>687</v>
      </c>
      <c r="D59" s="799"/>
      <c r="E59" s="799"/>
      <c r="F59" s="801">
        <v>814921.85344000009</v>
      </c>
      <c r="G59" s="801">
        <v>814626.05381200009</v>
      </c>
      <c r="H59" s="1422">
        <v>22.086499741576226</v>
      </c>
      <c r="I59" s="838">
        <v>179922.38127000001</v>
      </c>
      <c r="J59" s="838">
        <v>14393.799701600001</v>
      </c>
      <c r="K59" s="1901"/>
      <c r="L59" s="1901"/>
      <c r="M59" s="1901"/>
      <c r="N59" s="1901"/>
      <c r="O59" s="1901"/>
    </row>
    <row r="60" spans="2:17">
      <c r="B60" s="144" t="s">
        <v>691</v>
      </c>
      <c r="C60" s="144"/>
      <c r="D60" s="144"/>
      <c r="E60" s="144"/>
      <c r="F60" s="144"/>
      <c r="G60" s="144"/>
      <c r="H60" s="145"/>
      <c r="I60" s="145">
        <v>3010.4169999999999</v>
      </c>
      <c r="J60" s="25">
        <v>240.83336</v>
      </c>
      <c r="K60" s="132"/>
      <c r="L60" s="25"/>
      <c r="M60" s="145"/>
    </row>
    <row r="61" spans="2:17" s="3" customFormat="1">
      <c r="B61" s="129" t="s">
        <v>205</v>
      </c>
      <c r="C61" s="129"/>
      <c r="D61" s="129"/>
      <c r="E61" s="129"/>
      <c r="F61" s="129"/>
      <c r="G61" s="129"/>
      <c r="H61" s="23"/>
      <c r="I61" s="145">
        <v>6112.415</v>
      </c>
      <c r="J61" s="25">
        <v>488.9932</v>
      </c>
      <c r="K61" s="132"/>
      <c r="L61" s="25"/>
      <c r="M61" s="145"/>
    </row>
    <row r="62" spans="2:17" s="3" customFormat="1">
      <c r="B62" s="800" t="s">
        <v>696</v>
      </c>
      <c r="C62" s="800"/>
      <c r="D62" s="800"/>
      <c r="E62" s="800"/>
      <c r="F62" s="800"/>
      <c r="G62" s="800"/>
      <c r="H62" s="1564"/>
      <c r="I62" s="839">
        <v>189045.21327000001</v>
      </c>
      <c r="J62" s="834">
        <v>15123.617061600002</v>
      </c>
      <c r="K62" s="132"/>
      <c r="L62" s="25"/>
      <c r="M62" s="145"/>
    </row>
    <row r="63" spans="2:17" s="3" customFormat="1">
      <c r="B63" s="29"/>
      <c r="C63" s="29"/>
      <c r="D63" s="29"/>
      <c r="E63" s="29"/>
      <c r="F63" s="29"/>
      <c r="G63" s="145"/>
      <c r="H63" s="25"/>
      <c r="I63" s="25"/>
      <c r="J63" s="25"/>
      <c r="K63" s="101"/>
      <c r="L63" s="145"/>
      <c r="M63" s="145"/>
    </row>
    <row r="64" spans="2:17" ht="11.25" customHeight="1">
      <c r="B64" s="274"/>
      <c r="C64" s="274"/>
      <c r="D64" s="274"/>
      <c r="E64" s="274"/>
      <c r="F64" s="274"/>
      <c r="G64" s="274"/>
      <c r="H64" s="274"/>
      <c r="I64"/>
      <c r="J64"/>
      <c r="K64"/>
      <c r="L64"/>
      <c r="M64"/>
    </row>
    <row r="65" spans="2:13" ht="15.75" customHeight="1">
      <c r="B65" s="1187" t="s">
        <v>2639</v>
      </c>
      <c r="C65" s="6"/>
      <c r="D65" s="6"/>
      <c r="E65" s="6"/>
      <c r="F65" s="6"/>
      <c r="G65" s="6"/>
      <c r="H65" s="6"/>
      <c r="I65" s="6"/>
      <c r="J65" s="6"/>
      <c r="K65" s="6"/>
      <c r="L65" s="6"/>
      <c r="M65" s="6"/>
    </row>
    <row r="66" spans="2:13" ht="11.25" customHeight="1">
      <c r="B66" s="14"/>
      <c r="C66" s="6"/>
      <c r="D66" s="6"/>
      <c r="E66" s="6"/>
      <c r="F66" s="6"/>
      <c r="G66" s="6"/>
      <c r="H66" s="6"/>
      <c r="I66" s="6"/>
      <c r="J66" s="6"/>
      <c r="K66" s="6"/>
      <c r="L66" s="6"/>
      <c r="M66" s="6"/>
    </row>
    <row r="67" spans="2:13" ht="22.5" customHeight="1">
      <c r="B67" s="1936"/>
      <c r="C67" s="1936"/>
      <c r="D67" s="1936"/>
      <c r="E67" s="1936"/>
      <c r="F67" s="1936"/>
      <c r="G67" s="1936"/>
      <c r="H67" s="1936"/>
      <c r="I67" s="1914"/>
      <c r="J67" s="1914"/>
      <c r="K67" s="6"/>
      <c r="L67" s="6"/>
      <c r="M67" s="6"/>
    </row>
    <row r="68" spans="2:13" ht="11.25" customHeight="1">
      <c r="B68" s="274"/>
      <c r="C68" s="274"/>
      <c r="D68" s="274"/>
      <c r="E68" s="274"/>
      <c r="F68" s="274"/>
      <c r="G68" s="274"/>
      <c r="H68" s="274"/>
      <c r="I68" s="6"/>
      <c r="J68" s="6"/>
      <c r="K68" s="6"/>
      <c r="L68" s="6"/>
      <c r="M68" s="6"/>
    </row>
    <row r="69" spans="2:13" ht="11.25" customHeight="1"/>
    <row r="70" spans="2:13" ht="11.25" customHeight="1">
      <c r="B70" s="2182" t="s">
        <v>310</v>
      </c>
      <c r="C70" s="2182"/>
      <c r="D70" s="277"/>
      <c r="E70" s="277"/>
      <c r="F70" s="1778" t="s">
        <v>575</v>
      </c>
      <c r="G70" s="1778" t="s">
        <v>319</v>
      </c>
      <c r="H70" s="1778" t="s">
        <v>575</v>
      </c>
      <c r="I70" s="1778" t="s">
        <v>319</v>
      </c>
      <c r="J70" s="1778" t="s">
        <v>321</v>
      </c>
    </row>
    <row r="71" spans="2:13" ht="11.25" customHeight="1">
      <c r="B71" s="1951"/>
      <c r="C71" s="1951"/>
      <c r="D71" s="1264"/>
      <c r="E71" s="1264"/>
      <c r="F71" s="1212" t="s">
        <v>2678</v>
      </c>
      <c r="G71" s="1212" t="s">
        <v>26</v>
      </c>
      <c r="H71" s="1225" t="s">
        <v>501</v>
      </c>
      <c r="I71" s="1212" t="s">
        <v>311</v>
      </c>
      <c r="J71" s="1225" t="s">
        <v>576</v>
      </c>
    </row>
    <row r="72" spans="2:13" ht="11.25" customHeight="1">
      <c r="B72" s="1938" t="s">
        <v>578</v>
      </c>
      <c r="C72" s="1939"/>
      <c r="D72" s="156"/>
      <c r="E72" s="329"/>
      <c r="F72" s="156"/>
      <c r="G72" s="156"/>
      <c r="H72" s="156"/>
      <c r="I72" s="156"/>
      <c r="J72" s="156"/>
    </row>
    <row r="73" spans="2:13" ht="11.25" customHeight="1">
      <c r="B73" s="157">
        <v>1</v>
      </c>
      <c r="C73" s="273" t="s">
        <v>579</v>
      </c>
      <c r="D73" s="273"/>
      <c r="E73" s="273"/>
      <c r="F73" s="59">
        <v>37332.65</v>
      </c>
      <c r="G73" s="59">
        <v>37325.579901999998</v>
      </c>
      <c r="H73" s="59">
        <v>37303.269004000002</v>
      </c>
      <c r="I73" s="59">
        <v>34881.020694999999</v>
      </c>
      <c r="J73" s="59">
        <v>34904.998610000002</v>
      </c>
      <c r="M73" s="37"/>
    </row>
    <row r="74" spans="2:13" ht="11.25" customHeight="1">
      <c r="B74" s="157">
        <v>2</v>
      </c>
      <c r="C74" s="273" t="s">
        <v>580</v>
      </c>
      <c r="D74" s="273"/>
      <c r="E74" s="273"/>
      <c r="F74" s="59">
        <v>37332.65</v>
      </c>
      <c r="G74" s="59">
        <v>37325.579901999998</v>
      </c>
      <c r="H74" s="59">
        <v>37530.586693999998</v>
      </c>
      <c r="I74" s="59">
        <v>34881.020694999999</v>
      </c>
      <c r="J74" s="59">
        <v>34904.998610000002</v>
      </c>
      <c r="M74" s="37"/>
    </row>
    <row r="75" spans="2:13" ht="11.25" customHeight="1">
      <c r="B75" s="157">
        <v>3</v>
      </c>
      <c r="C75" s="273" t="s">
        <v>581</v>
      </c>
      <c r="D75" s="273"/>
      <c r="E75" s="273"/>
      <c r="F75" s="59">
        <v>41559.199999999997</v>
      </c>
      <c r="G75" s="59">
        <v>41825.579901999998</v>
      </c>
      <c r="H75" s="59">
        <v>43025.586693999998</v>
      </c>
      <c r="I75" s="59">
        <v>40081.020694999999</v>
      </c>
      <c r="J75" s="59">
        <v>40104.998610000002</v>
      </c>
    </row>
    <row r="76" spans="2:13" ht="11.25" customHeight="1">
      <c r="B76" s="1933" t="s">
        <v>582</v>
      </c>
      <c r="C76" s="1934"/>
      <c r="D76" s="156"/>
      <c r="E76" s="329"/>
      <c r="F76" s="350"/>
      <c r="G76" s="350"/>
      <c r="H76" s="156"/>
      <c r="I76" s="350"/>
      <c r="J76" s="156"/>
    </row>
    <row r="77" spans="2:13" ht="11.25" customHeight="1">
      <c r="B77" s="157">
        <v>4</v>
      </c>
      <c r="C77" s="273" t="s">
        <v>417</v>
      </c>
      <c r="D77" s="273"/>
      <c r="E77" s="273"/>
      <c r="F77" s="59">
        <v>189045.2</v>
      </c>
      <c r="G77" s="59">
        <v>190316.141818</v>
      </c>
      <c r="H77" s="59">
        <v>195103.516348</v>
      </c>
      <c r="I77" s="59">
        <v>183793.455082</v>
      </c>
      <c r="J77" s="59">
        <v>187720.12004400001</v>
      </c>
      <c r="L77" s="587"/>
      <c r="M77" s="223"/>
    </row>
    <row r="78" spans="2:13" ht="11.25" customHeight="1">
      <c r="B78" s="158"/>
      <c r="C78" s="156" t="s">
        <v>583</v>
      </c>
      <c r="D78" s="156"/>
      <c r="E78" s="156"/>
      <c r="F78" s="350"/>
      <c r="G78" s="350"/>
      <c r="H78" s="350"/>
      <c r="I78" s="350"/>
      <c r="J78" s="350"/>
      <c r="K78" s="37"/>
      <c r="L78" s="37"/>
      <c r="M78" s="37"/>
    </row>
    <row r="79" spans="2:13" ht="11.25" customHeight="1">
      <c r="B79" s="157">
        <v>5</v>
      </c>
      <c r="C79" s="273" t="s">
        <v>584</v>
      </c>
      <c r="D79" s="273"/>
      <c r="E79" s="273"/>
      <c r="F79" s="351">
        <v>19.748000000000001</v>
      </c>
      <c r="G79" s="351">
        <v>19.612408882108699</v>
      </c>
      <c r="H79" s="351">
        <v>19.119731772267698</v>
      </c>
      <c r="I79" s="351">
        <v>18.978380203711701</v>
      </c>
      <c r="J79" s="351">
        <v>18.5941701943396</v>
      </c>
      <c r="L79" s="621"/>
      <c r="M79" s="621"/>
    </row>
    <row r="80" spans="2:13" ht="11.25" customHeight="1">
      <c r="B80" s="157">
        <v>6</v>
      </c>
      <c r="C80" s="273" t="s">
        <v>585</v>
      </c>
      <c r="D80" s="273"/>
      <c r="E80" s="273"/>
      <c r="F80" s="351">
        <v>19.748000000000001</v>
      </c>
      <c r="G80" s="351">
        <v>19.612408882108699</v>
      </c>
      <c r="H80" s="351">
        <v>19.236243096233</v>
      </c>
      <c r="I80" s="351">
        <v>18.978380203711701</v>
      </c>
      <c r="J80" s="351">
        <v>18.5941701943396</v>
      </c>
    </row>
    <row r="81" spans="2:13" ht="11.25" customHeight="1">
      <c r="B81" s="157">
        <v>7</v>
      </c>
      <c r="C81" s="273" t="s">
        <v>586</v>
      </c>
      <c r="D81" s="273"/>
      <c r="E81" s="273"/>
      <c r="F81" s="351">
        <v>22.128</v>
      </c>
      <c r="G81" s="351">
        <v>21.976895655019099</v>
      </c>
      <c r="H81" s="351">
        <v>22.052696691153699</v>
      </c>
      <c r="I81" s="351">
        <v>21.807643083437199</v>
      </c>
      <c r="J81" s="351">
        <v>21.364251525409099</v>
      </c>
      <c r="L81" s="587"/>
      <c r="M81" s="223"/>
    </row>
    <row r="82" spans="2:13" ht="11.25" customHeight="1">
      <c r="B82" s="329" t="s">
        <v>587</v>
      </c>
      <c r="C82" s="329"/>
      <c r="D82" s="329"/>
      <c r="E82" s="329"/>
      <c r="F82" s="329"/>
      <c r="G82" s="329"/>
      <c r="H82" s="329"/>
      <c r="I82" s="329"/>
      <c r="J82" s="329"/>
      <c r="L82" s="223"/>
      <c r="M82" s="223"/>
    </row>
    <row r="83" spans="2:13" ht="11.25" customHeight="1">
      <c r="B83" s="352" t="s">
        <v>588</v>
      </c>
      <c r="C83" s="264" t="s">
        <v>2640</v>
      </c>
      <c r="D83" s="264"/>
      <c r="E83" s="264"/>
      <c r="F83" s="356">
        <v>0.3</v>
      </c>
      <c r="G83" s="356">
        <v>0.3</v>
      </c>
      <c r="H83" s="356">
        <v>0.3</v>
      </c>
      <c r="I83" s="351">
        <v>3</v>
      </c>
      <c r="J83" s="351">
        <v>3</v>
      </c>
      <c r="K83" s="3"/>
      <c r="L83" s="223"/>
      <c r="M83" s="223"/>
    </row>
    <row r="84" spans="2:13" ht="11.25" customHeight="1">
      <c r="B84" s="353" t="s">
        <v>590</v>
      </c>
      <c r="C84" s="1057" t="s">
        <v>591</v>
      </c>
      <c r="D84" s="354"/>
      <c r="E84" s="354"/>
      <c r="F84" s="1142"/>
      <c r="G84" s="1142"/>
      <c r="H84" s="1142"/>
      <c r="I84" s="355"/>
      <c r="J84" s="355"/>
      <c r="K84" s="3"/>
      <c r="L84" s="147"/>
      <c r="M84" s="3"/>
    </row>
    <row r="85" spans="2:13" ht="11.25" customHeight="1">
      <c r="B85" s="353" t="s">
        <v>592</v>
      </c>
      <c r="C85" s="1057" t="s">
        <v>593</v>
      </c>
      <c r="D85" s="354"/>
      <c r="E85" s="354"/>
      <c r="F85" s="1142"/>
      <c r="G85" s="1142"/>
      <c r="H85" s="1142"/>
      <c r="I85" s="355"/>
      <c r="J85" s="355"/>
      <c r="K85" s="3"/>
      <c r="L85" s="147"/>
      <c r="M85" s="584"/>
    </row>
    <row r="86" spans="2:13" ht="11.25" customHeight="1">
      <c r="B86" s="352" t="s">
        <v>594</v>
      </c>
      <c r="C86" s="264" t="s">
        <v>595</v>
      </c>
      <c r="D86" s="264"/>
      <c r="E86" s="264"/>
      <c r="F86" s="356">
        <v>8.3000000000000007</v>
      </c>
      <c r="G86" s="356">
        <v>8.3000000000000007</v>
      </c>
      <c r="H86" s="356">
        <v>8.3000000000000007</v>
      </c>
      <c r="I86" s="356">
        <v>8.3000000000000007</v>
      </c>
      <c r="J86" s="356">
        <v>8.3000000000000007</v>
      </c>
      <c r="K86" s="3"/>
      <c r="L86" s="147"/>
      <c r="M86" s="584"/>
    </row>
    <row r="87" spans="2:13" ht="11.25" customHeight="1">
      <c r="B87" s="1933" t="s">
        <v>596</v>
      </c>
      <c r="C87" s="1934"/>
      <c r="D87" s="1922"/>
      <c r="E87" s="329"/>
      <c r="F87" s="252"/>
      <c r="G87" s="252"/>
      <c r="H87" s="252"/>
      <c r="I87" s="252"/>
      <c r="J87" s="252"/>
      <c r="K87" s="3"/>
      <c r="L87" s="147"/>
      <c r="M87" s="584"/>
    </row>
    <row r="88" spans="2:13" ht="11.25" customHeight="1">
      <c r="B88" s="157">
        <v>8</v>
      </c>
      <c r="C88" s="273" t="s">
        <v>597</v>
      </c>
      <c r="D88" s="273"/>
      <c r="E88" s="273"/>
      <c r="F88" s="351">
        <v>2.5</v>
      </c>
      <c r="G88" s="351">
        <v>2.5000000002889902</v>
      </c>
      <c r="H88" s="351">
        <v>2.4999999999728</v>
      </c>
      <c r="I88" s="351">
        <v>2.4999999999728</v>
      </c>
      <c r="J88" s="351">
        <v>2.5</v>
      </c>
      <c r="L88" s="223"/>
    </row>
    <row r="89" spans="2:13" ht="11.25" customHeight="1">
      <c r="B89" s="358" t="s">
        <v>550</v>
      </c>
      <c r="C89" s="1930" t="s">
        <v>598</v>
      </c>
      <c r="D89" s="1931"/>
      <c r="E89" s="1931"/>
      <c r="F89" s="351"/>
      <c r="G89" s="351"/>
      <c r="H89" s="253"/>
      <c r="I89" s="351"/>
      <c r="J89" s="253"/>
      <c r="L89" s="223"/>
      <c r="M89" s="37"/>
    </row>
    <row r="90" spans="2:13" ht="11.25" customHeight="1">
      <c r="B90" s="358">
        <v>9</v>
      </c>
      <c r="C90" s="264" t="s">
        <v>599</v>
      </c>
      <c r="D90" s="264"/>
      <c r="E90" s="264"/>
      <c r="F90" s="351">
        <v>2.5</v>
      </c>
      <c r="G90" s="351">
        <v>2.5000000002889902</v>
      </c>
      <c r="H90" s="356">
        <v>2.4999999999728</v>
      </c>
      <c r="I90" s="351">
        <v>2.4999999999728</v>
      </c>
      <c r="J90" s="356">
        <v>2.5</v>
      </c>
      <c r="L90" s="223"/>
      <c r="M90" s="37"/>
    </row>
    <row r="91" spans="2:13" ht="11.25" customHeight="1">
      <c r="B91" s="358" t="s">
        <v>600</v>
      </c>
      <c r="C91" s="264" t="s">
        <v>601</v>
      </c>
      <c r="D91" s="264"/>
      <c r="E91" s="264"/>
      <c r="F91" s="351">
        <v>4.5</v>
      </c>
      <c r="G91" s="351">
        <v>4.5000000000998304</v>
      </c>
      <c r="H91" s="356">
        <v>4.5000000001686704</v>
      </c>
      <c r="I91" s="351">
        <v>4.5000000001686704</v>
      </c>
      <c r="J91" s="356">
        <v>4.5</v>
      </c>
      <c r="L91" s="223"/>
      <c r="M91" s="37"/>
    </row>
    <row r="92" spans="2:13" ht="11.25" customHeight="1">
      <c r="B92" s="358">
        <v>10</v>
      </c>
      <c r="C92" s="264" t="s">
        <v>602</v>
      </c>
      <c r="D92" s="264"/>
      <c r="E92" s="264"/>
      <c r="F92" s="351"/>
      <c r="G92" s="351"/>
      <c r="H92" s="356"/>
      <c r="I92" s="351"/>
      <c r="J92" s="356"/>
      <c r="L92" s="223"/>
    </row>
    <row r="93" spans="2:13" ht="11.25" customHeight="1">
      <c r="B93" s="358" t="s">
        <v>603</v>
      </c>
      <c r="C93" s="264" t="s">
        <v>604</v>
      </c>
      <c r="D93" s="264"/>
      <c r="E93" s="264"/>
      <c r="F93" s="351">
        <v>2</v>
      </c>
      <c r="G93" s="351">
        <v>1.99999999981084</v>
      </c>
      <c r="H93" s="356">
        <v>2.00000000019587</v>
      </c>
      <c r="I93" s="351">
        <v>2.00000000019587</v>
      </c>
      <c r="J93" s="356">
        <v>2.0000000001072902</v>
      </c>
      <c r="L93" s="223"/>
      <c r="M93" s="37"/>
    </row>
    <row r="94" spans="2:13" ht="11.25" customHeight="1">
      <c r="B94" s="358">
        <v>11</v>
      </c>
      <c r="C94" s="264" t="s">
        <v>605</v>
      </c>
      <c r="D94" s="264"/>
      <c r="E94" s="264"/>
      <c r="F94" s="351">
        <v>11.5</v>
      </c>
      <c r="G94" s="351">
        <v>11.500000000488701</v>
      </c>
      <c r="H94" s="356">
        <v>11.5000000003101</v>
      </c>
      <c r="I94" s="351">
        <v>11.5000000003101</v>
      </c>
      <c r="J94" s="356">
        <v>11.50000000010729</v>
      </c>
      <c r="L94" s="223"/>
      <c r="M94" s="37"/>
    </row>
    <row r="95" spans="2:13" ht="11.25" customHeight="1">
      <c r="B95" s="358" t="s">
        <v>606</v>
      </c>
      <c r="C95" s="264" t="s">
        <v>607</v>
      </c>
      <c r="D95" s="264"/>
      <c r="E95" s="264"/>
      <c r="F95" s="356">
        <v>19.8</v>
      </c>
      <c r="G95" s="356">
        <v>19.800000000310099</v>
      </c>
      <c r="H95" s="356">
        <v>19.800000000310099</v>
      </c>
      <c r="I95" s="356">
        <v>19.800000000310099</v>
      </c>
      <c r="J95" s="356">
        <v>19.800000000107289</v>
      </c>
      <c r="K95" s="3"/>
      <c r="L95" s="223"/>
      <c r="M95" s="37"/>
    </row>
    <row r="96" spans="2:13" ht="11.25" customHeight="1">
      <c r="B96" s="157">
        <v>12</v>
      </c>
      <c r="C96" s="273" t="s">
        <v>608</v>
      </c>
      <c r="D96" s="273"/>
      <c r="E96" s="273"/>
      <c r="F96" s="356">
        <v>13.747999999999999</v>
      </c>
      <c r="G96" s="356">
        <v>13.612</v>
      </c>
      <c r="H96" s="356">
        <v>13.236243096233</v>
      </c>
      <c r="I96" s="356">
        <v>12.9783802037117</v>
      </c>
      <c r="J96" s="356">
        <v>12.593999999999999</v>
      </c>
      <c r="L96" s="223"/>
    </row>
    <row r="97" spans="1:15" ht="11.25" customHeight="1">
      <c r="B97" s="1933" t="s">
        <v>171</v>
      </c>
      <c r="C97" s="1934"/>
      <c r="D97" s="156"/>
      <c r="E97" s="329"/>
      <c r="F97" s="156"/>
      <c r="G97" s="156"/>
      <c r="H97" s="156"/>
      <c r="I97" s="156"/>
      <c r="J97" s="156"/>
      <c r="L97" s="223"/>
    </row>
    <row r="98" spans="1:15" ht="11.25" customHeight="1">
      <c r="B98" s="157">
        <v>13</v>
      </c>
      <c r="C98" s="273" t="s">
        <v>609</v>
      </c>
      <c r="D98" s="273"/>
      <c r="E98" s="273"/>
      <c r="F98" s="159">
        <v>788104.37899999996</v>
      </c>
      <c r="G98" s="159">
        <f>G147</f>
        <v>785017.23063877097</v>
      </c>
      <c r="H98" s="159">
        <f>H147</f>
        <v>795305.958155</v>
      </c>
      <c r="I98" s="159">
        <f>I147</f>
        <v>778524.61359299999</v>
      </c>
      <c r="J98" s="159">
        <f>J147</f>
        <v>793237.943004</v>
      </c>
      <c r="L98"/>
    </row>
    <row r="99" spans="1:15" ht="11.25" customHeight="1">
      <c r="B99" s="157">
        <v>14</v>
      </c>
      <c r="C99" s="273" t="s">
        <v>610</v>
      </c>
      <c r="D99" s="273"/>
      <c r="E99" s="273"/>
      <c r="F99" s="356">
        <v>4.7210369999999999</v>
      </c>
      <c r="G99" s="356">
        <v>4.7547465769209598</v>
      </c>
      <c r="H99" s="356">
        <v>4.7188796232854102</v>
      </c>
      <c r="I99" s="351">
        <v>4.48040050192109</v>
      </c>
      <c r="J99" s="351">
        <v>4.400318834701026</v>
      </c>
      <c r="K99" s="1590"/>
      <c r="L99" s="1590"/>
      <c r="M99" s="1590"/>
      <c r="N99" s="1590"/>
      <c r="O99" s="1590"/>
    </row>
    <row r="100" spans="1:15" ht="11.25" customHeight="1">
      <c r="B100" s="157" t="s">
        <v>618</v>
      </c>
      <c r="C100" s="273" t="s">
        <v>619</v>
      </c>
      <c r="D100" s="273"/>
      <c r="E100" s="273"/>
      <c r="F100" s="356"/>
      <c r="G100" s="356"/>
      <c r="H100" s="356"/>
      <c r="I100" s="356"/>
      <c r="J100" s="356"/>
      <c r="L100" s="1591"/>
    </row>
    <row r="101" spans="1:15" ht="11.25" customHeight="1">
      <c r="B101" s="157" t="s">
        <v>620</v>
      </c>
      <c r="C101" s="273" t="s">
        <v>621</v>
      </c>
      <c r="D101" s="273"/>
      <c r="E101" s="273"/>
      <c r="F101" s="356">
        <v>3</v>
      </c>
      <c r="G101" s="356">
        <v>3</v>
      </c>
      <c r="H101" s="356">
        <v>3</v>
      </c>
      <c r="I101" s="356">
        <v>3</v>
      </c>
      <c r="J101" s="356">
        <v>3</v>
      </c>
    </row>
    <row r="102" spans="1:15" ht="11.25" customHeight="1">
      <c r="B102" s="1933" t="s">
        <v>622</v>
      </c>
      <c r="C102" s="1933"/>
      <c r="D102" s="329"/>
      <c r="E102" s="329"/>
      <c r="F102" s="156"/>
      <c r="G102" s="156"/>
      <c r="H102" s="156"/>
      <c r="I102" s="156"/>
      <c r="J102" s="156"/>
    </row>
    <row r="103" spans="1:15" ht="11.25" customHeight="1">
      <c r="B103" s="157">
        <v>15</v>
      </c>
      <c r="C103" s="273" t="s">
        <v>623</v>
      </c>
      <c r="D103" s="273"/>
      <c r="E103" s="273"/>
      <c r="F103" s="159">
        <v>10633.0172465123</v>
      </c>
      <c r="G103" s="159">
        <v>10740.6359021795</v>
      </c>
      <c r="H103" s="159">
        <v>11688.136496614499</v>
      </c>
      <c r="I103" s="159">
        <v>11557.859168282699</v>
      </c>
      <c r="J103" s="159">
        <v>11244.936327228148</v>
      </c>
    </row>
    <row r="104" spans="1:15" ht="11.25" customHeight="1">
      <c r="B104" s="157" t="s">
        <v>624</v>
      </c>
      <c r="C104" s="273" t="s">
        <v>625</v>
      </c>
      <c r="D104" s="273"/>
      <c r="E104" s="273"/>
      <c r="F104" s="159">
        <v>12920.282965478</v>
      </c>
      <c r="G104" s="159">
        <v>15471.262764623099</v>
      </c>
      <c r="H104" s="159">
        <v>18454.101509335</v>
      </c>
      <c r="I104" s="159">
        <v>17884.2798652403</v>
      </c>
      <c r="J104" s="159">
        <v>15934.064129071299</v>
      </c>
    </row>
    <row r="105" spans="1:15" ht="11.25" customHeight="1">
      <c r="B105" s="157" t="s">
        <v>626</v>
      </c>
      <c r="C105" s="273" t="s">
        <v>627</v>
      </c>
      <c r="D105" s="273"/>
      <c r="E105" s="273"/>
      <c r="F105" s="159">
        <v>8974.8437696234305</v>
      </c>
      <c r="G105" s="159">
        <v>10318.112269347701</v>
      </c>
      <c r="H105" s="159">
        <v>11008.758477744601</v>
      </c>
      <c r="I105" s="159">
        <v>8954.7243418020189</v>
      </c>
      <c r="J105" s="159">
        <v>7241.4824866395275</v>
      </c>
    </row>
    <row r="106" spans="1:15" ht="11.25" customHeight="1">
      <c r="B106" s="157">
        <v>16</v>
      </c>
      <c r="C106" s="273" t="s">
        <v>628</v>
      </c>
      <c r="D106" s="273"/>
      <c r="E106" s="273"/>
      <c r="F106" s="159">
        <v>5358.0278595704203</v>
      </c>
      <c r="G106" s="159">
        <v>6565.7391589911203</v>
      </c>
      <c r="H106" s="159">
        <v>8638.1429242725899</v>
      </c>
      <c r="I106" s="159">
        <v>8929.5555234382591</v>
      </c>
      <c r="J106" s="159">
        <v>8692.5816424317709</v>
      </c>
    </row>
    <row r="107" spans="1:15" ht="11.25" customHeight="1">
      <c r="B107" s="157">
        <v>17</v>
      </c>
      <c r="C107" s="273" t="s">
        <v>629</v>
      </c>
      <c r="D107" s="273"/>
      <c r="E107" s="273"/>
      <c r="F107" s="1084">
        <v>243.91583333333301</v>
      </c>
      <c r="G107" s="1084">
        <v>217.259166666667</v>
      </c>
      <c r="H107" s="1084">
        <v>184.38833333333301</v>
      </c>
      <c r="I107" s="1084">
        <v>153.10916666666699</v>
      </c>
      <c r="J107" s="1563">
        <v>154.44783485411</v>
      </c>
    </row>
    <row r="108" spans="1:15" s="6" customFormat="1" ht="11.25" customHeight="1">
      <c r="A108" s="13"/>
      <c r="B108" s="1933" t="s">
        <v>187</v>
      </c>
      <c r="C108" s="1934"/>
      <c r="D108" s="156"/>
      <c r="E108" s="329"/>
      <c r="F108" s="156"/>
      <c r="G108" s="156"/>
      <c r="H108" s="156"/>
      <c r="I108" s="156"/>
      <c r="J108" s="156"/>
      <c r="K108" s="29"/>
      <c r="L108" s="29"/>
      <c r="M108" s="29"/>
    </row>
    <row r="109" spans="1:15" s="12" customFormat="1" ht="11.25" customHeight="1">
      <c r="A109" s="19"/>
      <c r="B109" s="160">
        <v>18</v>
      </c>
      <c r="C109" s="206" t="s">
        <v>630</v>
      </c>
      <c r="D109" s="206"/>
      <c r="E109" s="206"/>
      <c r="F109" s="159">
        <v>594710.26046470494</v>
      </c>
      <c r="G109" s="159">
        <v>590394.77247815498</v>
      </c>
      <c r="H109" s="159">
        <v>601491.16102948494</v>
      </c>
      <c r="I109" s="159">
        <v>588286.09862061997</v>
      </c>
      <c r="J109" s="159">
        <v>613067.79041392496</v>
      </c>
      <c r="K109" s="29"/>
      <c r="L109" s="29"/>
      <c r="M109" s="29"/>
    </row>
    <row r="110" spans="1:15" s="12" customFormat="1" ht="11.25" customHeight="1">
      <c r="A110" s="16"/>
      <c r="B110" s="160">
        <v>19</v>
      </c>
      <c r="C110" s="206" t="s">
        <v>631</v>
      </c>
      <c r="D110" s="206"/>
      <c r="E110" s="206"/>
      <c r="F110" s="159">
        <v>542634.75249154947</v>
      </c>
      <c r="G110" s="159">
        <v>534515.15150102763</v>
      </c>
      <c r="H110" s="159">
        <v>543711.39500274451</v>
      </c>
      <c r="I110" s="159">
        <v>536950.49211829051</v>
      </c>
      <c r="J110" s="159">
        <v>541998.77481674298</v>
      </c>
      <c r="K110" s="29"/>
      <c r="L110" s="29"/>
      <c r="M110" s="29"/>
    </row>
    <row r="111" spans="1:15" s="12" customFormat="1" ht="11.25" customHeight="1">
      <c r="A111" s="16"/>
      <c r="B111" s="1241">
        <v>20</v>
      </c>
      <c r="C111" s="1242" t="s">
        <v>632</v>
      </c>
      <c r="D111" s="1242"/>
      <c r="E111" s="1242"/>
      <c r="F111" s="1243">
        <v>109.59678301344447</v>
      </c>
      <c r="G111" s="1243">
        <v>110.45426323654364</v>
      </c>
      <c r="H111" s="1243">
        <v>110.62691835370653</v>
      </c>
      <c r="I111" s="1243">
        <v>109.5605846825484</v>
      </c>
      <c r="J111" s="1243">
        <v>113.11239414170471</v>
      </c>
      <c r="K111" s="29"/>
      <c r="L111" s="29"/>
      <c r="M111" s="29"/>
    </row>
    <row r="112" spans="1:15" s="12" customFormat="1" ht="11.25" customHeight="1">
      <c r="A112" s="16"/>
      <c r="B112" s="160"/>
      <c r="C112" s="206"/>
      <c r="D112" s="206"/>
      <c r="E112" s="206"/>
      <c r="F112" s="1084"/>
      <c r="G112" s="1084"/>
      <c r="H112" s="1084"/>
      <c r="I112" s="29"/>
      <c r="J112" s="29"/>
      <c r="K112" s="29"/>
      <c r="L112" s="29"/>
      <c r="M112" s="29"/>
    </row>
    <row r="113" spans="1:13" s="12" customFormat="1" ht="11.25" customHeight="1">
      <c r="A113" s="16"/>
      <c r="B113" s="160"/>
      <c r="C113" s="206"/>
      <c r="D113" s="206"/>
      <c r="E113" s="206"/>
      <c r="F113" s="1084"/>
      <c r="G113" s="1084"/>
      <c r="H113" s="1084"/>
      <c r="I113" s="29"/>
      <c r="J113" s="29"/>
      <c r="K113" s="29"/>
      <c r="L113" s="29"/>
      <c r="M113" s="29"/>
    </row>
    <row r="114" spans="1:13" ht="15.75" customHeight="1">
      <c r="B114" s="2007" t="s">
        <v>2641</v>
      </c>
      <c r="C114" s="2007"/>
    </row>
    <row r="115" spans="1:13" ht="11.25" customHeight="1">
      <c r="B115" s="14"/>
    </row>
    <row r="116" spans="1:13" ht="11.25" customHeight="1"/>
    <row r="117" spans="1:13" ht="11.25" customHeight="1">
      <c r="B117" s="2187"/>
      <c r="C117" s="2187"/>
      <c r="H117" s="1986" t="s">
        <v>532</v>
      </c>
    </row>
    <row r="118" spans="1:13" ht="11.25" customHeight="1">
      <c r="C118" s="277"/>
      <c r="D118" s="277"/>
      <c r="E118" s="277"/>
      <c r="F118" s="1928" t="s">
        <v>539</v>
      </c>
      <c r="G118" s="1928"/>
      <c r="H118" s="1986"/>
    </row>
    <row r="119" spans="1:13" ht="11.25" customHeight="1">
      <c r="B119" s="2019" t="s">
        <v>310</v>
      </c>
      <c r="C119" s="2019"/>
      <c r="D119" s="1281"/>
      <c r="E119" s="1281"/>
      <c r="F119" s="1334" t="s">
        <v>2678</v>
      </c>
      <c r="G119" s="1423" t="s">
        <v>26</v>
      </c>
      <c r="H119" s="1334" t="s">
        <v>26</v>
      </c>
    </row>
    <row r="120" spans="1:13" ht="11.25" customHeight="1">
      <c r="B120" s="339">
        <v>1</v>
      </c>
      <c r="C120" s="340" t="s">
        <v>2642</v>
      </c>
      <c r="D120" s="340"/>
      <c r="E120" s="340"/>
      <c r="F120" s="929">
        <v>175861.201638</v>
      </c>
      <c r="G120" s="929">
        <v>178017.47253</v>
      </c>
      <c r="H120" s="929">
        <f>8%*F120</f>
        <v>14068.896131040001</v>
      </c>
    </row>
    <row r="121" spans="1:13" ht="11.25" customHeight="1">
      <c r="B121" s="339">
        <v>2</v>
      </c>
      <c r="C121" s="342" t="s">
        <v>541</v>
      </c>
      <c r="D121" s="342"/>
      <c r="E121" s="342"/>
      <c r="F121" s="930">
        <v>14433.47781</v>
      </c>
      <c r="G121" s="930">
        <v>15313.079668</v>
      </c>
      <c r="H121" s="59">
        <f t="shared" ref="H121:H131" si="0">8%*F121</f>
        <v>1154.6782248</v>
      </c>
    </row>
    <row r="122" spans="1:13" ht="11.25" customHeight="1">
      <c r="B122" s="345">
        <v>5</v>
      </c>
      <c r="C122" s="344" t="s">
        <v>546</v>
      </c>
      <c r="D122" s="344"/>
      <c r="E122" s="344"/>
      <c r="F122" s="930">
        <v>161427.72382799999</v>
      </c>
      <c r="G122" s="930">
        <v>162704.39286200001</v>
      </c>
      <c r="H122" s="59">
        <f t="shared" si="0"/>
        <v>12914.217906239999</v>
      </c>
    </row>
    <row r="123" spans="1:13" ht="11.25" customHeight="1">
      <c r="B123" s="345">
        <v>6</v>
      </c>
      <c r="C123" s="346" t="s">
        <v>547</v>
      </c>
      <c r="D123" s="346"/>
      <c r="E123" s="346"/>
      <c r="F123" s="929">
        <v>4061.1696320000001</v>
      </c>
      <c r="G123" s="929">
        <v>2966.5964629999999</v>
      </c>
      <c r="H123" s="929">
        <f t="shared" si="0"/>
        <v>324.89357056</v>
      </c>
    </row>
    <row r="124" spans="1:13" ht="11.25" customHeight="1">
      <c r="B124" s="345">
        <v>7</v>
      </c>
      <c r="C124" s="344" t="s">
        <v>548</v>
      </c>
      <c r="D124" s="344"/>
      <c r="E124" s="344"/>
      <c r="F124" s="59"/>
      <c r="G124" s="59"/>
      <c r="H124" s="59"/>
    </row>
    <row r="125" spans="1:13" ht="11.25" customHeight="1">
      <c r="B125" s="345">
        <v>8</v>
      </c>
      <c r="C125" s="344" t="s">
        <v>549</v>
      </c>
      <c r="D125" s="344"/>
      <c r="E125" s="344"/>
      <c r="F125" s="930">
        <v>4007.3067879999999</v>
      </c>
      <c r="G125" s="930">
        <v>2939.538912</v>
      </c>
      <c r="H125" s="59">
        <f t="shared" si="0"/>
        <v>320.58454303999997</v>
      </c>
    </row>
    <row r="126" spans="1:13" ht="11.25" customHeight="1">
      <c r="B126" s="345">
        <v>9</v>
      </c>
      <c r="C126" s="344" t="s">
        <v>554</v>
      </c>
      <c r="D126" s="344"/>
      <c r="E126" s="344"/>
      <c r="F126" s="59">
        <v>53.862843999999797</v>
      </c>
      <c r="G126" s="59">
        <v>27.057550999999901</v>
      </c>
      <c r="H126" s="59">
        <f t="shared" si="0"/>
        <v>4.3090275199999839</v>
      </c>
    </row>
    <row r="127" spans="1:13" ht="11.25" customHeight="1">
      <c r="B127" s="345">
        <v>20</v>
      </c>
      <c r="C127" s="346" t="s">
        <v>562</v>
      </c>
      <c r="D127" s="346"/>
      <c r="E127" s="346"/>
      <c r="F127" s="929">
        <v>3010.416663</v>
      </c>
      <c r="G127" s="929">
        <v>3219.6582250000001</v>
      </c>
      <c r="H127" s="929">
        <f t="shared" si="0"/>
        <v>240.83333304000001</v>
      </c>
    </row>
    <row r="128" spans="1:13" ht="11.25" customHeight="1">
      <c r="B128" s="345">
        <v>21</v>
      </c>
      <c r="C128" s="344" t="s">
        <v>548</v>
      </c>
      <c r="D128" s="344"/>
      <c r="E128" s="344"/>
      <c r="F128" s="930">
        <v>3010.416663</v>
      </c>
      <c r="G128" s="930">
        <v>3219.6582250000001</v>
      </c>
      <c r="H128" s="59">
        <f t="shared" si="0"/>
        <v>240.83333304000001</v>
      </c>
    </row>
    <row r="129" spans="2:13" ht="11.25" customHeight="1">
      <c r="B129" s="345">
        <v>22</v>
      </c>
      <c r="C129" s="344" t="s">
        <v>563</v>
      </c>
      <c r="D129" s="344"/>
      <c r="E129" s="344"/>
      <c r="F129" s="930"/>
      <c r="G129" s="930"/>
      <c r="H129" s="59"/>
    </row>
    <row r="130" spans="2:13" ht="11.25" customHeight="1">
      <c r="B130" s="345" t="s">
        <v>564</v>
      </c>
      <c r="C130" s="191" t="s">
        <v>565</v>
      </c>
      <c r="D130" s="191"/>
      <c r="E130" s="191"/>
      <c r="F130" s="929"/>
      <c r="G130" s="59"/>
      <c r="H130" s="59"/>
    </row>
    <row r="131" spans="2:13" ht="11.25" customHeight="1">
      <c r="B131" s="345">
        <v>23</v>
      </c>
      <c r="C131" s="346" t="s">
        <v>205</v>
      </c>
      <c r="D131" s="346"/>
      <c r="E131" s="346"/>
      <c r="F131" s="929">
        <v>6112.4146000000001</v>
      </c>
      <c r="G131" s="929">
        <v>6112.4146000000001</v>
      </c>
      <c r="H131" s="929">
        <f t="shared" si="0"/>
        <v>488.99316800000003</v>
      </c>
    </row>
    <row r="132" spans="2:13" ht="11.25" customHeight="1">
      <c r="B132" s="339" t="s">
        <v>566</v>
      </c>
      <c r="C132" s="342" t="s">
        <v>567</v>
      </c>
      <c r="D132" s="342"/>
      <c r="E132" s="342"/>
      <c r="F132" s="59"/>
      <c r="G132" s="59"/>
      <c r="H132" s="59"/>
    </row>
    <row r="133" spans="2:13" ht="11.25" customHeight="1">
      <c r="B133" s="339" t="s">
        <v>568</v>
      </c>
      <c r="C133" s="342" t="s">
        <v>569</v>
      </c>
      <c r="D133" s="342"/>
      <c r="E133" s="342"/>
      <c r="F133" s="930">
        <v>6112.4146000000001</v>
      </c>
      <c r="G133" s="930">
        <v>6112.4146000000001</v>
      </c>
      <c r="H133" s="930">
        <f>8%*F133</f>
        <v>488.99316800000003</v>
      </c>
    </row>
    <row r="134" spans="2:13" ht="11.25" customHeight="1">
      <c r="B134" s="179">
        <v>29</v>
      </c>
      <c r="C134" s="794" t="s">
        <v>573</v>
      </c>
      <c r="D134" s="794"/>
      <c r="E134" s="794"/>
      <c r="F134" s="668">
        <v>189045.202533</v>
      </c>
      <c r="G134" s="668">
        <v>190316.141818</v>
      </c>
      <c r="H134" s="668">
        <f>8%*F134</f>
        <v>15123.61620264</v>
      </c>
    </row>
    <row r="135" spans="2:13" ht="11.25" customHeight="1">
      <c r="B135" s="339"/>
      <c r="C135" s="340"/>
      <c r="D135" s="340"/>
      <c r="E135" s="340"/>
      <c r="F135" s="59"/>
      <c r="G135" s="59"/>
      <c r="H135" s="59"/>
    </row>
    <row r="136" spans="2:13" ht="11.25" customHeight="1">
      <c r="B136" s="339"/>
      <c r="C136" s="340"/>
      <c r="D136" s="340"/>
      <c r="E136" s="340"/>
      <c r="F136" s="59"/>
      <c r="G136" s="59"/>
      <c r="H136" s="59"/>
    </row>
    <row r="137" spans="2:13" s="12" customFormat="1" ht="15.75">
      <c r="B137" s="2007" t="s">
        <v>1489</v>
      </c>
      <c r="C137" s="2007"/>
      <c r="D137" s="6"/>
      <c r="E137" s="6"/>
      <c r="F137" s="6"/>
      <c r="G137" s="6"/>
      <c r="H137" s="6"/>
      <c r="I137" s="29"/>
      <c r="J137" s="29"/>
      <c r="K137" s="29"/>
      <c r="L137" s="29"/>
      <c r="M137" s="29"/>
    </row>
    <row r="138" spans="2:13" s="12" customFormat="1" ht="11.25" customHeight="1">
      <c r="B138" s="14"/>
      <c r="C138" s="6"/>
      <c r="D138" s="6"/>
      <c r="E138" s="6"/>
      <c r="F138" s="6"/>
      <c r="G138" s="6"/>
      <c r="H138" s="6"/>
      <c r="I138" s="29"/>
      <c r="J138" s="29"/>
      <c r="K138" s="29"/>
      <c r="L138" s="29"/>
      <c r="M138" s="29"/>
    </row>
    <row r="139" spans="2:13" s="12" customFormat="1" ht="11.25" customHeight="1">
      <c r="B139" s="14"/>
      <c r="C139" s="6"/>
      <c r="D139" s="6"/>
      <c r="E139" s="6"/>
      <c r="F139" s="6"/>
      <c r="G139" s="6"/>
      <c r="H139" s="6"/>
      <c r="I139" s="29"/>
      <c r="J139" s="29"/>
      <c r="K139" s="29"/>
      <c r="L139" s="29"/>
      <c r="M139" s="29"/>
    </row>
    <row r="140" spans="2:13" s="12" customFormat="1" ht="11.25" customHeight="1">
      <c r="B140" s="1951" t="s">
        <v>310</v>
      </c>
      <c r="C140" s="1951"/>
      <c r="D140" s="277"/>
      <c r="E140" s="277"/>
      <c r="F140" s="1334" t="s">
        <v>2714</v>
      </c>
      <c r="G140" t="s">
        <v>662</v>
      </c>
      <c r="H140" s="1904" t="s">
        <v>1491</v>
      </c>
      <c r="I140" t="s">
        <v>1253</v>
      </c>
      <c r="J140" s="1904" t="s">
        <v>1254</v>
      </c>
      <c r="K140" s="29"/>
      <c r="L140" s="29"/>
      <c r="M140" s="29"/>
    </row>
    <row r="141" spans="2:13" s="12" customFormat="1" ht="11.25" customHeight="1">
      <c r="B141" s="398">
        <v>1</v>
      </c>
      <c r="C141" s="399" t="s">
        <v>1492</v>
      </c>
      <c r="D141" s="399"/>
      <c r="E141" s="399"/>
      <c r="F141" s="390">
        <v>738002</v>
      </c>
      <c r="G141" s="390">
        <v>737661.419536</v>
      </c>
      <c r="H141" s="390">
        <v>756643.21582500008</v>
      </c>
      <c r="I141" s="390">
        <v>732538.74237999995</v>
      </c>
      <c r="J141" s="390">
        <v>750300.32545</v>
      </c>
      <c r="K141" s="29"/>
      <c r="L141" s="29"/>
      <c r="M141" s="29"/>
    </row>
    <row r="142" spans="2:13" s="12" customFormat="1" ht="11.25" customHeight="1">
      <c r="B142" s="339">
        <v>8</v>
      </c>
      <c r="C142" s="272" t="s">
        <v>1499</v>
      </c>
      <c r="D142" s="272"/>
      <c r="E142" s="272"/>
      <c r="F142" s="101">
        <v>-2289</v>
      </c>
      <c r="G142" s="101">
        <v>-4699.0917399999944</v>
      </c>
      <c r="H142" s="101">
        <v>-13156.60397</v>
      </c>
      <c r="I142" s="101">
        <v>-4998.2453100000002</v>
      </c>
      <c r="J142" s="101">
        <v>-7139.1959999999999</v>
      </c>
      <c r="K142" s="29"/>
      <c r="L142" s="29"/>
      <c r="M142" s="29"/>
    </row>
    <row r="143" spans="2:13" s="34" customFormat="1" ht="11.25" customHeight="1">
      <c r="B143" s="339">
        <v>9</v>
      </c>
      <c r="C143" s="272" t="s">
        <v>1500</v>
      </c>
      <c r="D143" s="272"/>
      <c r="E143" s="272"/>
      <c r="F143" s="101"/>
      <c r="G143" s="101"/>
      <c r="H143" s="101"/>
      <c r="I143" s="101">
        <v>11.7713499999996</v>
      </c>
      <c r="J143" s="101"/>
      <c r="K143" s="29"/>
      <c r="L143" s="29"/>
      <c r="M143" s="29"/>
    </row>
    <row r="144" spans="2:13" s="12" customFormat="1" ht="11.25" customHeight="1">
      <c r="B144" s="157">
        <v>10</v>
      </c>
      <c r="C144" s="1927" t="s">
        <v>1501</v>
      </c>
      <c r="D144" s="1950"/>
      <c r="E144" s="1950"/>
      <c r="F144" s="101">
        <v>53824</v>
      </c>
      <c r="G144" s="101">
        <v>53370.329526294998</v>
      </c>
      <c r="H144" s="101">
        <v>53136.7</v>
      </c>
      <c r="I144" s="101">
        <v>52327.882469999997</v>
      </c>
      <c r="J144" s="101">
        <v>51398.994400000003</v>
      </c>
      <c r="K144" s="29"/>
      <c r="L144" s="29"/>
      <c r="M144" s="29"/>
    </row>
    <row r="145" spans="2:13" s="12" customFormat="1" ht="11.25" customHeight="1">
      <c r="B145" s="157">
        <v>11</v>
      </c>
      <c r="C145" s="2191" t="s">
        <v>1502</v>
      </c>
      <c r="D145" s="1950"/>
      <c r="E145" s="1950"/>
      <c r="F145" s="844">
        <v>-283</v>
      </c>
      <c r="G145" s="844">
        <v>-310.81384379878386</v>
      </c>
      <c r="H145" s="844">
        <v>-320.3347</v>
      </c>
      <c r="I145" s="844">
        <v>-370.149339</v>
      </c>
      <c r="J145" s="802">
        <v>-377.16145999999998</v>
      </c>
      <c r="K145" s="29"/>
      <c r="L145" s="29"/>
      <c r="M145" s="29"/>
    </row>
    <row r="146" spans="2:13" s="12" customFormat="1" ht="11.25" customHeight="1">
      <c r="B146" s="339">
        <v>12</v>
      </c>
      <c r="C146" s="272" t="s">
        <v>2643</v>
      </c>
      <c r="D146" s="272"/>
      <c r="E146" s="272"/>
      <c r="F146" s="101">
        <v>-1149</v>
      </c>
      <c r="G146" s="101">
        <v>-1004.6128397251726</v>
      </c>
      <c r="H146" s="101">
        <v>-997.01900000000001</v>
      </c>
      <c r="I146" s="101">
        <v>-985.38795799994841</v>
      </c>
      <c r="J146" s="101">
        <v>-945.01938599999994</v>
      </c>
      <c r="K146" s="29"/>
      <c r="L146" s="29"/>
      <c r="M146" s="29"/>
    </row>
    <row r="147" spans="2:13" s="12" customFormat="1" ht="11.25" customHeight="1">
      <c r="B147" s="793">
        <v>13</v>
      </c>
      <c r="C147" s="794" t="s">
        <v>609</v>
      </c>
      <c r="D147" s="794"/>
      <c r="E147" s="794"/>
      <c r="F147" s="674">
        <v>788104</v>
      </c>
      <c r="G147" s="674">
        <f>SUM(G141:G146)</f>
        <v>785017.23063877097</v>
      </c>
      <c r="H147" s="674">
        <f>SUM(H141:H146)</f>
        <v>795305.958155</v>
      </c>
      <c r="I147" s="674">
        <v>778524.61359299999</v>
      </c>
      <c r="J147" s="674">
        <f>SUM(J141:J146)</f>
        <v>793237.943004</v>
      </c>
      <c r="K147" s="29"/>
      <c r="L147" s="29"/>
      <c r="M147" s="29"/>
    </row>
    <row r="148" spans="2:13" s="12" customFormat="1" ht="11.25" customHeight="1">
      <c r="B148" s="795"/>
      <c r="C148" s="340"/>
      <c r="D148" s="340"/>
      <c r="E148" s="340"/>
      <c r="F148" s="101"/>
      <c r="G148" s="101"/>
      <c r="H148" s="101"/>
      <c r="I148" s="101"/>
      <c r="J148" s="101"/>
      <c r="K148" s="29"/>
      <c r="L148" s="29"/>
      <c r="M148" s="29"/>
    </row>
    <row r="149" spans="2:13" s="12" customFormat="1" ht="11.25" customHeight="1">
      <c r="B149" s="795"/>
      <c r="C149" s="340"/>
      <c r="D149" s="340"/>
      <c r="E149" s="340"/>
      <c r="F149" s="265"/>
      <c r="G149" s="265"/>
      <c r="H149" s="265"/>
      <c r="I149" s="597"/>
      <c r="J149" s="29"/>
      <c r="K149" s="29"/>
      <c r="L149" s="29"/>
      <c r="M149" s="29"/>
    </row>
    <row r="150" spans="2:13" s="12" customFormat="1" ht="15.75">
      <c r="B150" s="2007" t="s">
        <v>1507</v>
      </c>
      <c r="C150" s="2007"/>
      <c r="D150" s="6"/>
      <c r="E150" s="6"/>
      <c r="F150" s="159"/>
      <c r="G150" s="159"/>
      <c r="H150" s="159"/>
      <c r="I150" s="159"/>
      <c r="J150" s="159"/>
      <c r="K150" s="6"/>
      <c r="L150" s="6"/>
      <c r="M150" s="6"/>
    </row>
    <row r="151" spans="2:13" s="12" customFormat="1" ht="11.25" customHeight="1">
      <c r="B151" s="274"/>
      <c r="C151" s="274"/>
      <c r="D151" s="274"/>
      <c r="E151" s="274"/>
      <c r="F151" s="356"/>
      <c r="G151" s="356"/>
      <c r="H151" s="351"/>
      <c r="I151" s="351"/>
      <c r="J151" s="351"/>
    </row>
    <row r="152" spans="2:13" s="12" customFormat="1" ht="11.25" customHeight="1">
      <c r="B152" s="1954" t="s">
        <v>1510</v>
      </c>
      <c r="C152" s="1954"/>
      <c r="D152" s="1954"/>
      <c r="E152" s="1954"/>
      <c r="F152" s="1954"/>
      <c r="G152" s="1954"/>
    </row>
    <row r="153" spans="2:13" s="12" customFormat="1" ht="11.25" customHeight="1">
      <c r="B153" s="154"/>
      <c r="C153" s="154"/>
      <c r="D153" s="154"/>
      <c r="E153" s="154"/>
      <c r="F153" s="154"/>
      <c r="G153" s="154"/>
    </row>
    <row r="154" spans="2:13" s="34" customFormat="1" ht="11.25" customHeight="1">
      <c r="C154" s="286"/>
      <c r="D154" s="286"/>
      <c r="E154" s="286"/>
      <c r="F154" s="41"/>
      <c r="G154" s="41"/>
      <c r="H154" s="12"/>
      <c r="I154" s="12"/>
      <c r="J154" s="12"/>
      <c r="K154" s="12"/>
      <c r="L154" s="12"/>
      <c r="M154" s="12"/>
    </row>
    <row r="155" spans="2:13" s="12" customFormat="1" ht="11.25" customHeight="1">
      <c r="B155" s="2188" t="s">
        <v>310</v>
      </c>
      <c r="C155" s="2189"/>
      <c r="D155" s="1424"/>
      <c r="E155" s="1424"/>
      <c r="F155" s="1334" t="s">
        <v>2714</v>
      </c>
      <c r="G155" s="1423" t="s">
        <v>662</v>
      </c>
      <c r="H155" s="1334">
        <v>45199</v>
      </c>
      <c r="I155" s="1423" t="s">
        <v>1253</v>
      </c>
      <c r="J155" s="1334" t="s">
        <v>1254</v>
      </c>
    </row>
    <row r="156" spans="2:13" s="12" customFormat="1" ht="11.25" customHeight="1">
      <c r="B156" s="2073" t="s">
        <v>1511</v>
      </c>
      <c r="C156" s="2073"/>
      <c r="D156" s="2073"/>
      <c r="E156" s="2073"/>
      <c r="F156" s="2073"/>
      <c r="G156" s="2073"/>
      <c r="H156" s="2073"/>
      <c r="I156" s="1914"/>
      <c r="J156" s="1914"/>
      <c r="K156" s="29"/>
    </row>
    <row r="157" spans="2:13" s="12" customFormat="1" ht="11.25" customHeight="1">
      <c r="B157" s="160">
        <v>1</v>
      </c>
      <c r="C157" s="273" t="s">
        <v>1512</v>
      </c>
      <c r="D157" s="273"/>
      <c r="E157" s="273"/>
      <c r="F157" s="101">
        <v>683786.10699999996</v>
      </c>
      <c r="G157" s="101">
        <v>696918.82805699995</v>
      </c>
      <c r="H157" s="101">
        <v>715293.20864500001</v>
      </c>
      <c r="I157" s="101">
        <v>681517.25129000004</v>
      </c>
      <c r="J157" s="101">
        <v>686742.63535</v>
      </c>
    </row>
    <row r="158" spans="2:13" s="2" customFormat="1" ht="11.25" customHeight="1">
      <c r="B158" s="394">
        <v>5</v>
      </c>
      <c r="C158" s="408" t="s">
        <v>1516</v>
      </c>
      <c r="D158" s="408"/>
      <c r="E158" s="408"/>
      <c r="F158" s="190">
        <v>-55.863999999999997</v>
      </c>
      <c r="G158" s="190">
        <v>-53.342531000000001</v>
      </c>
      <c r="H158" s="190">
        <v>-56.890569999999997</v>
      </c>
      <c r="I158" s="190">
        <v>-44.655790000000003</v>
      </c>
      <c r="J158" s="190">
        <v>-46.746609999999997</v>
      </c>
      <c r="K158" s="12"/>
    </row>
    <row r="159" spans="2:13" s="2" customFormat="1" ht="11.25" customHeight="1">
      <c r="B159" s="394">
        <v>6</v>
      </c>
      <c r="C159" s="270" t="s">
        <v>1517</v>
      </c>
      <c r="D159" s="270"/>
      <c r="E159" s="270"/>
      <c r="F159" s="101">
        <v>-1427.509</v>
      </c>
      <c r="G159" s="101">
        <v>-1309.833734</v>
      </c>
      <c r="H159" s="101">
        <v>-1312.3286089999999</v>
      </c>
      <c r="I159" s="101">
        <v>-1351.201057</v>
      </c>
      <c r="J159" s="101">
        <v>-1318.191386</v>
      </c>
      <c r="K159" s="12"/>
      <c r="L159" s="12"/>
      <c r="M159" s="12"/>
    </row>
    <row r="160" spans="2:13" s="2" customFormat="1" ht="11.25" customHeight="1">
      <c r="B160" s="1328">
        <v>7</v>
      </c>
      <c r="C160" s="2192" t="s">
        <v>1518</v>
      </c>
      <c r="D160" s="2189"/>
      <c r="E160" s="2189"/>
      <c r="F160" s="1330">
        <v>682302.73400000005</v>
      </c>
      <c r="G160" s="1330">
        <v>695555.65179200005</v>
      </c>
      <c r="H160" s="1330">
        <v>713923.989466</v>
      </c>
      <c r="I160" s="1330">
        <v>680121.39444299997</v>
      </c>
      <c r="J160" s="1330">
        <v>685377.69735399995</v>
      </c>
      <c r="K160" s="34"/>
      <c r="M160" s="12"/>
    </row>
    <row r="161" spans="2:15" s="2" customFormat="1" ht="11.25" customHeight="1">
      <c r="B161" s="2073" t="s">
        <v>1519</v>
      </c>
      <c r="C161" s="2073"/>
      <c r="D161" s="2073"/>
      <c r="E161" s="2073"/>
      <c r="F161" s="2073"/>
      <c r="G161" s="2073"/>
      <c r="H161" s="2073"/>
      <c r="I161" s="1914"/>
      <c r="J161" s="1914"/>
      <c r="K161" s="12"/>
      <c r="L161" s="12"/>
      <c r="M161" s="12"/>
    </row>
    <row r="162" spans="2:15" s="2" customFormat="1" ht="11.25" customHeight="1">
      <c r="B162" s="394">
        <v>8</v>
      </c>
      <c r="C162" s="1918" t="s">
        <v>1520</v>
      </c>
      <c r="D162" s="1950"/>
      <c r="E162" s="1950"/>
      <c r="F162" s="1127">
        <v>18278.128000000001</v>
      </c>
      <c r="G162" s="101">
        <v>10580.95938</v>
      </c>
      <c r="H162" s="101">
        <v>2871.1440699999998</v>
      </c>
      <c r="I162" s="101">
        <v>19229.587380000001</v>
      </c>
      <c r="J162" s="796">
        <v>11370.713220000001</v>
      </c>
      <c r="K162" s="12"/>
      <c r="L162" s="12"/>
      <c r="M162" s="12"/>
    </row>
    <row r="163" spans="2:15" s="2" customFormat="1" ht="11.25" customHeight="1">
      <c r="B163" s="394">
        <v>9</v>
      </c>
      <c r="C163" s="1918" t="s">
        <v>1522</v>
      </c>
      <c r="D163" s="1950"/>
      <c r="E163" s="1950"/>
      <c r="F163" s="72">
        <v>20387.704000000002</v>
      </c>
      <c r="G163" s="101">
        <v>18433.603419999999</v>
      </c>
      <c r="H163" s="101">
        <v>18298.313340000001</v>
      </c>
      <c r="I163" s="101">
        <v>19755.942869999999</v>
      </c>
      <c r="J163" s="101">
        <v>20564.10081</v>
      </c>
      <c r="K163" s="12"/>
      <c r="L163" s="12"/>
      <c r="M163" s="12"/>
    </row>
    <row r="164" spans="2:15" ht="11.25" customHeight="1">
      <c r="B164" s="394" t="s">
        <v>600</v>
      </c>
      <c r="C164" s="1918" t="s">
        <v>1523</v>
      </c>
      <c r="D164" s="1918"/>
      <c r="E164" s="1918"/>
      <c r="G164" s="101"/>
      <c r="H164" s="101"/>
      <c r="I164" s="101"/>
      <c r="J164" s="101"/>
      <c r="K164" s="12"/>
      <c r="L164" s="12"/>
      <c r="M164" s="12"/>
    </row>
    <row r="165" spans="2:15" ht="11.25" customHeight="1">
      <c r="B165" s="1328">
        <v>13</v>
      </c>
      <c r="C165" s="1329" t="s">
        <v>1532</v>
      </c>
      <c r="D165" s="1329"/>
      <c r="E165" s="1329"/>
      <c r="F165" s="1903">
        <f>F162+F163</f>
        <v>38665.832000000002</v>
      </c>
      <c r="G165" s="1330">
        <v>29014.5628</v>
      </c>
      <c r="H165" s="1330">
        <v>21169.457409999999</v>
      </c>
      <c r="I165" s="1330">
        <v>38985.530250000003</v>
      </c>
      <c r="J165" s="1330">
        <v>31934.814030000001</v>
      </c>
      <c r="K165" s="34"/>
      <c r="L165" s="34"/>
      <c r="M165" s="34"/>
    </row>
    <row r="166" spans="2:15" ht="11.25" customHeight="1">
      <c r="B166" s="2073" t="s">
        <v>1533</v>
      </c>
      <c r="C166" s="2073"/>
      <c r="D166" s="2073"/>
      <c r="E166" s="2073"/>
      <c r="F166" s="2073"/>
      <c r="G166" s="2073"/>
      <c r="H166" s="2073"/>
      <c r="I166" s="1914"/>
      <c r="J166" s="1914"/>
      <c r="K166" s="12"/>
      <c r="L166" s="12"/>
      <c r="M166" s="12"/>
    </row>
    <row r="167" spans="2:15" ht="11.25" customHeight="1">
      <c r="B167" s="394">
        <v>14</v>
      </c>
      <c r="C167" s="270" t="s">
        <v>1534</v>
      </c>
      <c r="D167" s="270"/>
      <c r="E167" s="270"/>
      <c r="F167" s="72">
        <v>13316.52224</v>
      </c>
      <c r="G167" s="101">
        <v>7082.2794700000004</v>
      </c>
      <c r="H167" s="101">
        <v>7080.83637</v>
      </c>
      <c r="I167" s="101">
        <v>7082.3713200000002</v>
      </c>
      <c r="J167" s="101">
        <v>24530.426670000001</v>
      </c>
      <c r="K167" s="12"/>
      <c r="L167" s="12"/>
      <c r="M167" s="12"/>
    </row>
    <row r="168" spans="2:15" ht="11.25" customHeight="1">
      <c r="B168" s="394">
        <v>15</v>
      </c>
      <c r="C168" s="270" t="s">
        <v>1535</v>
      </c>
      <c r="D168" s="270"/>
      <c r="E168" s="270"/>
      <c r="F168" s="72"/>
      <c r="G168" s="101">
        <v>0</v>
      </c>
      <c r="H168" s="101"/>
      <c r="I168" s="101">
        <v>0</v>
      </c>
      <c r="J168" s="101"/>
      <c r="K168" s="12"/>
      <c r="L168" s="12"/>
      <c r="M168" s="12"/>
    </row>
    <row r="169" spans="2:15" ht="11.25" customHeight="1">
      <c r="B169" s="394">
        <v>16</v>
      </c>
      <c r="C169" s="270" t="s">
        <v>1536</v>
      </c>
      <c r="D169" s="270"/>
      <c r="E169" s="270"/>
      <c r="F169" s="72"/>
      <c r="G169" s="101"/>
      <c r="H169" s="101"/>
      <c r="I169" s="101">
        <v>11.77135</v>
      </c>
      <c r="J169" s="101"/>
      <c r="K169" s="12"/>
      <c r="L169" s="12"/>
      <c r="M169" s="12"/>
    </row>
    <row r="170" spans="2:15" ht="11.25" customHeight="1">
      <c r="B170" s="1328">
        <v>18</v>
      </c>
      <c r="C170" s="1329" t="s">
        <v>1541</v>
      </c>
      <c r="D170" s="1329"/>
      <c r="E170" s="1329"/>
      <c r="F170" s="1903">
        <v>13316.52224</v>
      </c>
      <c r="G170" s="1330">
        <v>7082.2794700000004</v>
      </c>
      <c r="H170" s="1330">
        <v>7080.83637</v>
      </c>
      <c r="I170" s="1330">
        <v>7094.1426700000002</v>
      </c>
      <c r="J170" s="1330">
        <v>24530.426670000001</v>
      </c>
      <c r="K170" s="34"/>
      <c r="L170" s="34"/>
      <c r="M170" s="34"/>
    </row>
    <row r="171" spans="2:15" ht="11.25" customHeight="1">
      <c r="B171" s="2073" t="s">
        <v>1542</v>
      </c>
      <c r="C171" s="2073"/>
      <c r="D171" s="2073"/>
      <c r="E171" s="2073"/>
      <c r="F171" s="2073"/>
      <c r="G171" s="2073"/>
      <c r="H171" s="2073"/>
      <c r="I171" s="1914"/>
      <c r="J171" s="1914"/>
      <c r="K171" s="12"/>
      <c r="L171" s="12"/>
      <c r="M171" s="12"/>
    </row>
    <row r="172" spans="2:15" ht="11.25" customHeight="1">
      <c r="B172" s="394">
        <v>19</v>
      </c>
      <c r="C172" s="270" t="s">
        <v>1543</v>
      </c>
      <c r="D172" s="270"/>
      <c r="E172" s="270"/>
      <c r="F172" s="101">
        <v>109246</v>
      </c>
      <c r="G172" s="101">
        <v>107715.28499999999</v>
      </c>
      <c r="H172" s="101">
        <v>107276</v>
      </c>
      <c r="I172" s="101">
        <v>105562.272</v>
      </c>
      <c r="J172" s="101">
        <v>103687.80499999999</v>
      </c>
      <c r="K172" s="12"/>
      <c r="L172" s="12"/>
      <c r="M172" s="12"/>
      <c r="N172" s="12"/>
    </row>
    <row r="173" spans="2:15" ht="11.25" customHeight="1">
      <c r="B173" s="394">
        <v>20</v>
      </c>
      <c r="C173" s="270" t="s">
        <v>1544</v>
      </c>
      <c r="D173" s="270"/>
      <c r="E173" s="270"/>
      <c r="F173" s="101">
        <v>-55422</v>
      </c>
      <c r="G173" s="101">
        <v>-54344.955473999988</v>
      </c>
      <c r="H173" s="101">
        <v>-54139.3</v>
      </c>
      <c r="I173" s="101">
        <v>-53234.38953</v>
      </c>
      <c r="J173" s="101">
        <v>-52288.810599999997</v>
      </c>
      <c r="K173" s="18"/>
      <c r="L173" s="18"/>
      <c r="M173" s="18"/>
      <c r="N173" s="18"/>
      <c r="O173" s="18"/>
    </row>
    <row r="174" spans="2:15" ht="22.5" customHeight="1">
      <c r="B174" s="160">
        <v>21</v>
      </c>
      <c r="C174" s="1918" t="s">
        <v>2644</v>
      </c>
      <c r="D174" s="1950"/>
      <c r="E174" s="1950"/>
      <c r="F174" s="101">
        <v>-4.5599999999999996</v>
      </c>
      <c r="G174" s="101">
        <v>-5.5929500000000001</v>
      </c>
      <c r="H174" s="101">
        <v>-6.1327299999999996</v>
      </c>
      <c r="I174" s="101">
        <v>-4.3362400000000001</v>
      </c>
      <c r="J174" s="101">
        <v>-3.9894599999999998</v>
      </c>
      <c r="K174" s="12"/>
      <c r="L174" s="12"/>
      <c r="M174" s="12"/>
    </row>
    <row r="175" spans="2:15" ht="11.25" customHeight="1">
      <c r="B175" s="1328">
        <v>22</v>
      </c>
      <c r="C175" s="1329" t="s">
        <v>1546</v>
      </c>
      <c r="D175" s="1329"/>
      <c r="E175" s="1329"/>
      <c r="F175" s="1330">
        <f>SUM(F172:F174)</f>
        <v>53819.44</v>
      </c>
      <c r="G175" s="1330">
        <v>53364.736576000003</v>
      </c>
      <c r="H175" s="1330">
        <v>53130.56727</v>
      </c>
      <c r="I175" s="1330">
        <v>52323.54623</v>
      </c>
      <c r="J175" s="1330">
        <v>51395.004939999999</v>
      </c>
      <c r="K175" s="34"/>
      <c r="L175" s="34"/>
      <c r="M175" s="34"/>
    </row>
    <row r="176" spans="2:15" ht="11.25" customHeight="1">
      <c r="B176" s="2073" t="s">
        <v>1569</v>
      </c>
      <c r="C176" s="2073"/>
      <c r="D176" s="2073"/>
      <c r="E176" s="2073"/>
      <c r="F176" s="2073"/>
      <c r="G176" s="2073"/>
      <c r="H176" s="2073"/>
      <c r="I176" s="1914"/>
      <c r="J176" s="1914"/>
      <c r="K176" s="18"/>
      <c r="L176" s="12"/>
      <c r="M176" s="12"/>
    </row>
    <row r="177" spans="2:13" ht="11.25" customHeight="1">
      <c r="B177" s="394">
        <v>23</v>
      </c>
      <c r="C177" s="270" t="s">
        <v>526</v>
      </c>
      <c r="D177" s="270"/>
      <c r="E177" s="270"/>
      <c r="F177" s="72">
        <f>F74</f>
        <v>37332.65</v>
      </c>
      <c r="G177" s="101">
        <v>37325.579901999998</v>
      </c>
      <c r="H177" s="101">
        <v>37529.478534000002</v>
      </c>
      <c r="I177" s="101">
        <v>34881.020694999999</v>
      </c>
      <c r="J177" s="101">
        <v>34904.998610000002</v>
      </c>
      <c r="K177" s="797"/>
      <c r="L177" s="797"/>
      <c r="M177" s="12"/>
    </row>
    <row r="178" spans="2:13" ht="11.25" customHeight="1">
      <c r="B178" s="1331">
        <v>24</v>
      </c>
      <c r="C178" s="1332" t="s">
        <v>1570</v>
      </c>
      <c r="D178" s="1332"/>
      <c r="E178" s="1332"/>
      <c r="F178" s="1425">
        <f>F147</f>
        <v>788104</v>
      </c>
      <c r="G178" s="1261">
        <v>785017.23063799995</v>
      </c>
      <c r="H178" s="1261">
        <v>795304.85051599995</v>
      </c>
      <c r="I178" s="1261">
        <v>778524.61359299999</v>
      </c>
      <c r="J178" s="1261">
        <v>793237.94299399992</v>
      </c>
      <c r="K178" s="797"/>
      <c r="L178" s="797"/>
      <c r="M178" s="12"/>
    </row>
    <row r="179" spans="2:13" ht="11.25" customHeight="1">
      <c r="B179" s="2073" t="s">
        <v>171</v>
      </c>
      <c r="C179" s="2073"/>
      <c r="D179" s="2073"/>
      <c r="E179" s="2073"/>
      <c r="F179" s="2073"/>
      <c r="G179" s="2073"/>
      <c r="H179" s="2073"/>
      <c r="I179" s="1914"/>
      <c r="J179" s="1914"/>
      <c r="K179" s="12"/>
      <c r="L179" s="12"/>
      <c r="M179" s="12"/>
    </row>
    <row r="180" spans="2:13" ht="11.25" customHeight="1">
      <c r="B180" s="395">
        <v>25</v>
      </c>
      <c r="C180" s="396" t="s">
        <v>171</v>
      </c>
      <c r="D180" s="396"/>
      <c r="E180" s="396"/>
      <c r="F180" s="334">
        <f>F177/F178*100</f>
        <v>4.737020748530651</v>
      </c>
      <c r="G180" s="334">
        <v>4.7547465769209598</v>
      </c>
      <c r="H180" s="334">
        <v>4.7188796232854102</v>
      </c>
      <c r="I180" s="334">
        <v>4.48040050192109</v>
      </c>
      <c r="J180" s="334">
        <v>4.4003188817808212</v>
      </c>
      <c r="K180" s="2"/>
      <c r="L180" s="2"/>
      <c r="M180" s="2"/>
    </row>
    <row r="181" spans="2:13" ht="11.25" customHeight="1">
      <c r="B181" s="395">
        <v>26</v>
      </c>
      <c r="C181" s="192" t="s">
        <v>1571</v>
      </c>
      <c r="D181" s="192"/>
      <c r="E181" s="192"/>
      <c r="F181" s="334">
        <v>3</v>
      </c>
      <c r="G181" s="334">
        <v>3</v>
      </c>
      <c r="H181" s="334">
        <v>3</v>
      </c>
      <c r="I181" s="334">
        <v>3</v>
      </c>
      <c r="J181" s="334">
        <v>3</v>
      </c>
      <c r="K181" s="2"/>
      <c r="L181" s="2"/>
      <c r="M181" s="2"/>
    </row>
    <row r="182" spans="2:13" ht="11.25" customHeight="1">
      <c r="B182" s="395" t="s">
        <v>1572</v>
      </c>
      <c r="C182" s="396" t="s">
        <v>613</v>
      </c>
      <c r="D182" s="396"/>
      <c r="E182" s="396"/>
      <c r="F182" s="334"/>
      <c r="G182" s="334"/>
      <c r="H182" s="334"/>
      <c r="I182" s="334"/>
      <c r="J182" s="334"/>
      <c r="K182" s="2"/>
      <c r="L182" s="2"/>
      <c r="M182" s="2"/>
    </row>
    <row r="183" spans="2:13" ht="11.25" customHeight="1">
      <c r="B183" s="395" t="s">
        <v>1573</v>
      </c>
      <c r="C183" s="510" t="s">
        <v>591</v>
      </c>
      <c r="D183" s="510"/>
      <c r="E183" s="510"/>
      <c r="F183" s="602"/>
      <c r="G183" s="602"/>
      <c r="H183" s="602"/>
      <c r="I183" s="602"/>
      <c r="J183" s="602"/>
      <c r="K183" s="2"/>
      <c r="L183" s="2"/>
      <c r="M183" s="2"/>
    </row>
    <row r="184" spans="2:13" ht="11.25" customHeight="1">
      <c r="B184" s="395">
        <v>27</v>
      </c>
      <c r="C184" s="396" t="s">
        <v>1574</v>
      </c>
      <c r="D184" s="396"/>
      <c r="E184" s="396"/>
      <c r="F184" s="334"/>
      <c r="G184" s="334"/>
      <c r="H184" s="334"/>
      <c r="I184" s="334"/>
      <c r="J184" s="334"/>
      <c r="K184" s="2"/>
      <c r="L184" s="2"/>
      <c r="M184" s="2"/>
    </row>
    <row r="185" spans="2:13" ht="11.25" customHeight="1">
      <c r="B185" s="1273" t="s">
        <v>366</v>
      </c>
      <c r="C185" s="1333" t="s">
        <v>1575</v>
      </c>
      <c r="D185" s="1333"/>
      <c r="E185" s="1333"/>
      <c r="F185" s="1236">
        <v>3</v>
      </c>
      <c r="G185" s="1236">
        <v>3</v>
      </c>
      <c r="H185" s="1236">
        <v>3</v>
      </c>
      <c r="I185" s="1236">
        <v>3</v>
      </c>
      <c r="J185" s="1236">
        <v>3</v>
      </c>
      <c r="K185" s="2"/>
      <c r="L185" s="2"/>
      <c r="M185" s="2"/>
    </row>
    <row r="186" spans="2:13" ht="11.25" customHeight="1">
      <c r="B186" s="395"/>
      <c r="C186" s="396"/>
      <c r="D186" s="396"/>
      <c r="E186" s="396"/>
      <c r="F186" s="334"/>
      <c r="G186" s="334"/>
      <c r="H186" s="334"/>
      <c r="I186" s="2"/>
      <c r="J186" s="397"/>
      <c r="K186" s="2"/>
      <c r="L186" s="2"/>
      <c r="M186" s="2"/>
    </row>
    <row r="187" spans="2:13">
      <c r="B187" s="795"/>
      <c r="C187" s="340"/>
      <c r="D187" s="340"/>
      <c r="E187" s="340"/>
      <c r="F187" s="159"/>
      <c r="G187" s="159"/>
      <c r="H187" s="159"/>
      <c r="I187" s="159"/>
      <c r="J187" s="159"/>
    </row>
    <row r="188" spans="2:13" ht="15.75">
      <c r="B188" s="2193" t="s">
        <v>1585</v>
      </c>
      <c r="C188" s="2193"/>
      <c r="D188" s="2193"/>
      <c r="E188" s="2193"/>
      <c r="F188" s="2193"/>
      <c r="G188" s="2193"/>
      <c r="H188" s="351"/>
      <c r="I188" s="351"/>
      <c r="J188" s="351"/>
    </row>
    <row r="189" spans="2:13" ht="11.25" customHeight="1">
      <c r="B189" s="224"/>
      <c r="C189" s="41"/>
      <c r="D189" s="41"/>
      <c r="E189" s="41"/>
      <c r="F189" s="41"/>
      <c r="G189" s="41"/>
      <c r="H189" s="265"/>
    </row>
    <row r="190" spans="2:13" ht="11.25" customHeight="1">
      <c r="B190" s="2028" t="s">
        <v>1586</v>
      </c>
      <c r="C190" s="1949"/>
      <c r="D190" s="1949"/>
      <c r="E190" s="1949"/>
      <c r="F190" s="1949"/>
      <c r="G190" s="1949"/>
      <c r="H190" s="265"/>
    </row>
    <row r="191" spans="2:13" ht="11.25" customHeight="1">
      <c r="B191" s="270"/>
      <c r="C191" s="191"/>
      <c r="D191" s="191"/>
      <c r="E191" s="191"/>
      <c r="F191" s="191"/>
      <c r="G191" s="191"/>
      <c r="H191" s="265"/>
    </row>
    <row r="192" spans="2:13" ht="11.25" customHeight="1">
      <c r="B192" s="270"/>
      <c r="C192" s="191"/>
      <c r="D192" s="191"/>
      <c r="E192" s="191"/>
      <c r="F192" s="191"/>
      <c r="G192" s="191"/>
      <c r="H192" s="265"/>
    </row>
    <row r="193" spans="2:12" ht="11.25" customHeight="1">
      <c r="B193" s="2071" t="s">
        <v>310</v>
      </c>
      <c r="C193" s="2071"/>
      <c r="D193" s="1424"/>
      <c r="E193" s="1424"/>
      <c r="F193" s="266" t="s">
        <v>2714</v>
      </c>
      <c r="G193" s="974" t="s">
        <v>662</v>
      </c>
      <c r="H193" s="266" t="s">
        <v>1491</v>
      </c>
      <c r="I193" s="974" t="s">
        <v>1253</v>
      </c>
      <c r="J193" s="266" t="s">
        <v>1254</v>
      </c>
    </row>
    <row r="194" spans="2:12" ht="11.25" customHeight="1">
      <c r="B194" s="42" t="s">
        <v>1587</v>
      </c>
      <c r="C194" s="224"/>
      <c r="D194" s="224"/>
      <c r="E194" s="224"/>
      <c r="F194" s="567"/>
      <c r="G194" s="567"/>
      <c r="H194" s="567"/>
      <c r="I194" s="567"/>
      <c r="J194" s="567"/>
    </row>
    <row r="195" spans="2:12" ht="11.25" customHeight="1">
      <c r="B195" s="160" t="s">
        <v>1317</v>
      </c>
      <c r="C195" s="2190" t="s">
        <v>1588</v>
      </c>
      <c r="D195" s="2026"/>
      <c r="E195" s="2026"/>
      <c r="F195" s="265">
        <v>685370.41700000002</v>
      </c>
      <c r="G195" s="265">
        <v>698309.30347699998</v>
      </c>
      <c r="H195" s="265">
        <v>717513.36157399998</v>
      </c>
      <c r="I195" s="265">
        <v>683890.74695299997</v>
      </c>
      <c r="J195" s="265">
        <v>686695.88873999997</v>
      </c>
    </row>
    <row r="196" spans="2:12" ht="11.25" customHeight="1">
      <c r="B196" s="160" t="s">
        <v>1590</v>
      </c>
      <c r="C196" s="932" t="s">
        <v>1591</v>
      </c>
      <c r="D196" s="113"/>
      <c r="E196" s="113"/>
      <c r="F196" s="190">
        <v>685370.41700000002</v>
      </c>
      <c r="G196" s="101">
        <v>698309.30347699998</v>
      </c>
      <c r="H196" s="190">
        <v>717513.36157399998</v>
      </c>
      <c r="I196" s="190">
        <v>683890.74695299997</v>
      </c>
      <c r="J196" s="190">
        <v>686695.88873999997</v>
      </c>
    </row>
    <row r="197" spans="2:12" ht="11.25" customHeight="1">
      <c r="B197" s="160" t="s">
        <v>1597</v>
      </c>
      <c r="C197" s="931" t="s">
        <v>677</v>
      </c>
      <c r="D197" s="931"/>
      <c r="E197" s="931"/>
      <c r="F197" s="190">
        <v>1753.3869999999999</v>
      </c>
      <c r="G197" s="190">
        <v>6156.1511989999999</v>
      </c>
      <c r="H197" s="190">
        <v>15662.138309</v>
      </c>
      <c r="I197" s="190">
        <v>1728.1184960000001</v>
      </c>
      <c r="J197" s="190">
        <v>1116.7191600000001</v>
      </c>
    </row>
    <row r="198" spans="2:12" ht="11.25" customHeight="1">
      <c r="B198" s="160" t="s">
        <v>1598</v>
      </c>
      <c r="C198" s="931" t="s">
        <v>1599</v>
      </c>
      <c r="D198" s="931"/>
      <c r="E198" s="931"/>
      <c r="F198" s="190">
        <v>662987.48699999996</v>
      </c>
      <c r="G198" s="190">
        <v>673943.09436700004</v>
      </c>
      <c r="H198" s="190">
        <v>683014.76540799998</v>
      </c>
      <c r="I198" s="190">
        <v>663514.31386600004</v>
      </c>
      <c r="J198" s="190">
        <v>666216.504266</v>
      </c>
    </row>
    <row r="199" spans="2:12" ht="11.25" customHeight="1">
      <c r="B199" s="160" t="s">
        <v>1600</v>
      </c>
      <c r="C199" s="931" t="s">
        <v>668</v>
      </c>
      <c r="D199" s="931"/>
      <c r="E199" s="931"/>
      <c r="F199" s="190">
        <v>196.95500000000001</v>
      </c>
      <c r="G199" s="190">
        <v>223.15965499999999</v>
      </c>
      <c r="H199" s="190">
        <v>212.94785899999999</v>
      </c>
      <c r="I199" s="190">
        <v>254.720888</v>
      </c>
      <c r="J199" s="190">
        <v>192.98062300000001</v>
      </c>
    </row>
    <row r="200" spans="2:12" ht="11.25" customHeight="1">
      <c r="B200" s="160" t="s">
        <v>1601</v>
      </c>
      <c r="C200" s="931" t="s">
        <v>678</v>
      </c>
      <c r="D200" s="931"/>
      <c r="E200" s="931"/>
      <c r="F200" s="190">
        <v>20056.255000000001</v>
      </c>
      <c r="G200" s="190">
        <v>17560.811260999999</v>
      </c>
      <c r="H200" s="190">
        <v>18280.634013999999</v>
      </c>
      <c r="I200" s="190">
        <v>18179.512058</v>
      </c>
      <c r="J200" s="190">
        <v>18854.778312999999</v>
      </c>
    </row>
    <row r="201" spans="2:12" ht="11.25" customHeight="1">
      <c r="B201" s="160" t="s">
        <v>1602</v>
      </c>
      <c r="C201" s="931" t="s">
        <v>681</v>
      </c>
      <c r="D201" s="931"/>
      <c r="E201" s="931"/>
      <c r="F201" s="190">
        <v>335.11</v>
      </c>
      <c r="G201" s="190">
        <v>370.086995</v>
      </c>
      <c r="H201" s="190">
        <v>340.98805700000003</v>
      </c>
      <c r="I201" s="190">
        <v>214.08164500000001</v>
      </c>
      <c r="J201" s="190">
        <v>201.21323100000001</v>
      </c>
    </row>
    <row r="202" spans="2:12" ht="11.25" customHeight="1">
      <c r="B202" s="1241" t="s">
        <v>1603</v>
      </c>
      <c r="C202" s="1335" t="s">
        <v>1604</v>
      </c>
      <c r="D202" s="1335"/>
      <c r="E202" s="1335"/>
      <c r="F202" s="1336">
        <v>41.222999999999999</v>
      </c>
      <c r="G202" s="1336">
        <v>56</v>
      </c>
      <c r="H202" s="1336">
        <v>1.8879269999999999</v>
      </c>
      <c r="I202" s="1336"/>
      <c r="J202" s="1336">
        <v>113.693147</v>
      </c>
    </row>
    <row r="203" spans="2:12" ht="11.25" customHeight="1">
      <c r="B203" s="160"/>
      <c r="C203" s="931"/>
      <c r="D203" s="931"/>
      <c r="E203" s="931"/>
      <c r="F203" s="190"/>
      <c r="G203" s="190"/>
      <c r="H203" s="190"/>
    </row>
    <row r="204" spans="2:12">
      <c r="F204" s="3"/>
    </row>
    <row r="205" spans="2:12" ht="15.75">
      <c r="B205" s="2007" t="s">
        <v>1486</v>
      </c>
      <c r="C205" s="2007"/>
      <c r="D205" s="92"/>
      <c r="E205" s="92"/>
      <c r="F205" s="92"/>
      <c r="G205" s="92"/>
    </row>
    <row r="206" spans="2:12" ht="11.25" customHeight="1">
      <c r="B206" s="14"/>
      <c r="C206" s="92"/>
      <c r="D206" s="92"/>
      <c r="E206" s="92"/>
      <c r="F206" s="92"/>
      <c r="G206" s="92"/>
      <c r="L206" s="55"/>
    </row>
    <row r="207" spans="2:12" ht="11.25" customHeight="1">
      <c r="B207" s="14"/>
      <c r="C207" s="92"/>
      <c r="D207" s="92"/>
      <c r="E207" s="92"/>
      <c r="F207" s="92"/>
      <c r="G207" s="92"/>
      <c r="L207" s="55"/>
    </row>
    <row r="208" spans="2:12">
      <c r="B208" s="2071" t="s">
        <v>310</v>
      </c>
      <c r="C208" s="2071"/>
      <c r="D208" s="1319"/>
      <c r="E208" s="1319"/>
      <c r="F208" s="1212" t="s">
        <v>2715</v>
      </c>
      <c r="G208" s="1225" t="s">
        <v>662</v>
      </c>
      <c r="H208" s="1212" t="s">
        <v>1491</v>
      </c>
      <c r="I208" s="1225" t="s">
        <v>1253</v>
      </c>
      <c r="J208" s="1212" t="s">
        <v>1254</v>
      </c>
      <c r="L208" s="55"/>
    </row>
    <row r="209" spans="2:12">
      <c r="B209" s="207">
        <v>1</v>
      </c>
      <c r="C209" s="192" t="s">
        <v>417</v>
      </c>
      <c r="D209" s="192"/>
      <c r="E209" s="192"/>
      <c r="F209" s="243">
        <f>F77</f>
        <v>189045.2</v>
      </c>
      <c r="G209" s="243">
        <v>190316.141818</v>
      </c>
      <c r="H209" s="243">
        <v>195103.516348</v>
      </c>
      <c r="I209" s="243">
        <v>183793.455082</v>
      </c>
      <c r="J209" s="243">
        <v>187720.12004400001</v>
      </c>
      <c r="L209" s="55"/>
    </row>
    <row r="210" spans="2:12">
      <c r="B210" s="207">
        <v>2</v>
      </c>
      <c r="C210" s="192" t="s">
        <v>1487</v>
      </c>
      <c r="D210" s="192"/>
      <c r="E210" s="192"/>
      <c r="F210" s="630">
        <v>2.5000000002889902</v>
      </c>
      <c r="G210" s="630">
        <v>2.5000000002889902</v>
      </c>
      <c r="H210" s="630">
        <v>2.5000000001537601</v>
      </c>
      <c r="I210" s="630">
        <v>2.4999999999728</v>
      </c>
      <c r="J210" s="630">
        <v>2.4999999999467302</v>
      </c>
      <c r="L210" s="55"/>
    </row>
    <row r="211" spans="2:12">
      <c r="B211" s="1277">
        <v>3</v>
      </c>
      <c r="C211" s="1260" t="s">
        <v>1488</v>
      </c>
      <c r="D211" s="1260"/>
      <c r="E211" s="1260"/>
      <c r="F211" s="1261">
        <f>F209*0.025</f>
        <v>4726.13</v>
      </c>
      <c r="G211" s="1261">
        <v>4757.9035454499999</v>
      </c>
      <c r="H211" s="1261">
        <v>4877.5879089999999</v>
      </c>
      <c r="I211" s="1261">
        <v>4594.8363769999996</v>
      </c>
      <c r="J211" s="1261">
        <v>4693.003001</v>
      </c>
    </row>
  </sheetData>
  <mergeCells count="51">
    <mergeCell ref="B76:C76"/>
    <mergeCell ref="C174:E174"/>
    <mergeCell ref="C195:E195"/>
    <mergeCell ref="B87:D87"/>
    <mergeCell ref="C89:E89"/>
    <mergeCell ref="C145:E145"/>
    <mergeCell ref="C160:E160"/>
    <mergeCell ref="B188:G188"/>
    <mergeCell ref="B205:C205"/>
    <mergeCell ref="B150:C150"/>
    <mergeCell ref="B137:C137"/>
    <mergeCell ref="B114:C114"/>
    <mergeCell ref="B119:C119"/>
    <mergeCell ref="B117:C117"/>
    <mergeCell ref="C162:E162"/>
    <mergeCell ref="B152:G152"/>
    <mergeCell ref="B155:C155"/>
    <mergeCell ref="B156:J156"/>
    <mergeCell ref="B161:J161"/>
    <mergeCell ref="B208:C208"/>
    <mergeCell ref="B190:G190"/>
    <mergeCell ref="B193:C193"/>
    <mergeCell ref="C144:E144"/>
    <mergeCell ref="B97:C97"/>
    <mergeCell ref="B102:C102"/>
    <mergeCell ref="B108:C108"/>
    <mergeCell ref="B140:C140"/>
    <mergeCell ref="B166:J166"/>
    <mergeCell ref="H117:H118"/>
    <mergeCell ref="F118:G118"/>
    <mergeCell ref="C163:E163"/>
    <mergeCell ref="C164:E164"/>
    <mergeCell ref="B171:J171"/>
    <mergeCell ref="B176:J176"/>
    <mergeCell ref="B179:J179"/>
    <mergeCell ref="B3:H3"/>
    <mergeCell ref="B70:C71"/>
    <mergeCell ref="B72:C72"/>
    <mergeCell ref="B41:M41"/>
    <mergeCell ref="B7:J7"/>
    <mergeCell ref="B9:J9"/>
    <mergeCell ref="B11:J11"/>
    <mergeCell ref="B67:J67"/>
    <mergeCell ref="B15:J15"/>
    <mergeCell ref="B5:C5"/>
    <mergeCell ref="B13:C13"/>
    <mergeCell ref="B19:C19"/>
    <mergeCell ref="B22:C22"/>
    <mergeCell ref="B23:C23"/>
    <mergeCell ref="B24:C24"/>
    <mergeCell ref="B25:C25"/>
  </mergeCells>
  <phoneticPr fontId="22" type="noConversion"/>
  <hyperlinks>
    <hyperlink ref="B3" location="Contents!A1" display="Back to index page" xr:uid="{B6D6A578-D2AA-407C-BDBC-2B9446EE8371}"/>
    <hyperlink ref="B3:H3" location="CONTENTS!A1" display="Back to contents page" xr:uid="{FE13DCF1-23F4-4A7D-8275-77A7A4D99B3C}"/>
  </hyperlinks>
  <pageMargins left="0.23622047244094491" right="0.23622047244094491" top="0.74803149606299213" bottom="0.74803149606299213" header="0.31496062992125984" footer="0.31496062992125984"/>
  <pageSetup paperSize="9" scale="62" orientation="landscape" r:id="rId1"/>
  <rowBreaks count="3" manualBreakCount="3">
    <brk id="62" max="9" man="1"/>
    <brk id="111" max="9" man="1"/>
    <brk id="147" max="9"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7F618-83B5-4C4A-85C4-0A8E90BE2933}">
  <sheetPr codeName="Sheet39"/>
  <dimension ref="A1:AW166"/>
  <sheetViews>
    <sheetView showGridLines="0" showRowColHeaders="0" workbookViewId="0"/>
  </sheetViews>
  <sheetFormatPr baseColWidth="10" defaultColWidth="9.140625" defaultRowHeight="15"/>
  <cols>
    <col min="1" max="1" width="2.7109375" customWidth="1"/>
    <col min="2" max="2" width="4.85546875" customWidth="1"/>
    <col min="3" max="3" width="24.85546875" customWidth="1"/>
    <col min="4" max="4" width="15.42578125" customWidth="1"/>
    <col min="5" max="6" width="13.7109375" customWidth="1"/>
    <col min="7" max="7" width="0.7109375" customWidth="1"/>
    <col min="8" max="8" width="13.7109375" customWidth="1"/>
    <col min="9" max="9" width="0.7109375" customWidth="1"/>
    <col min="10" max="11" width="13.7109375" customWidth="1"/>
    <col min="12" max="12" width="0.7109375" customWidth="1"/>
    <col min="13" max="13" width="13.7109375" customWidth="1"/>
    <col min="14" max="14" width="17.42578125" customWidth="1"/>
    <col min="15" max="15" width="16.7109375" customWidth="1"/>
    <col min="16" max="16" width="0.7109375" customWidth="1"/>
    <col min="17" max="21" width="13.7109375" customWidth="1"/>
    <col min="23" max="23" width="13.42578125" customWidth="1"/>
    <col min="24" max="24" width="11.28515625" customWidth="1"/>
    <col min="25" max="25" width="14.140625" customWidth="1"/>
  </cols>
  <sheetData>
    <row r="1" spans="1:19" s="10" customFormat="1" ht="11.25" customHeight="1">
      <c r="A1" s="7"/>
      <c r="B1" s="7"/>
      <c r="C1" s="7"/>
      <c r="D1" s="8"/>
      <c r="E1" s="8"/>
      <c r="F1" s="9"/>
      <c r="G1" s="9"/>
      <c r="H1" s="9"/>
      <c r="I1" s="9"/>
      <c r="J1" s="9"/>
      <c r="K1" s="9"/>
      <c r="L1" s="9"/>
      <c r="M1" s="9"/>
    </row>
    <row r="2" spans="1:19" s="10" customFormat="1" ht="5.25" customHeight="1">
      <c r="A2" s="7"/>
      <c r="B2" s="7"/>
      <c r="C2" s="7"/>
      <c r="D2" s="8"/>
      <c r="E2" s="8"/>
      <c r="F2" s="9"/>
      <c r="G2" s="9"/>
      <c r="H2" s="9"/>
      <c r="I2" s="9"/>
      <c r="J2" s="9"/>
      <c r="K2" s="9"/>
      <c r="L2" s="9"/>
      <c r="M2" s="9"/>
    </row>
    <row r="3" spans="1:19" s="12" customFormat="1" ht="12.75" customHeight="1">
      <c r="A3" s="11"/>
      <c r="B3" s="1909" t="s">
        <v>306</v>
      </c>
      <c r="C3" s="1909"/>
      <c r="D3" s="1909"/>
      <c r="E3" s="1909"/>
      <c r="F3" s="1909"/>
      <c r="G3" s="1909"/>
      <c r="H3" s="1909"/>
      <c r="I3" s="1909"/>
      <c r="J3" s="1909"/>
      <c r="K3" s="1909"/>
      <c r="L3" s="1909"/>
      <c r="M3" s="1909"/>
    </row>
    <row r="4" spans="1:19" s="10" customFormat="1" ht="5.25" customHeight="1">
      <c r="A4" s="7"/>
      <c r="B4" s="7"/>
      <c r="C4" s="7"/>
      <c r="D4" s="8"/>
      <c r="E4" s="8"/>
      <c r="F4" s="9"/>
      <c r="G4" s="9"/>
      <c r="H4" s="9"/>
      <c r="I4" s="9"/>
      <c r="J4" s="9"/>
      <c r="K4" s="9"/>
      <c r="L4" s="9"/>
      <c r="M4" s="9"/>
      <c r="O4" s="7"/>
      <c r="P4" s="7"/>
      <c r="Q4" s="7"/>
    </row>
    <row r="5" spans="1:19" s="10" customFormat="1" ht="15.75">
      <c r="A5" s="7"/>
      <c r="B5" s="1187" t="s">
        <v>872</v>
      </c>
      <c r="C5" s="14"/>
      <c r="D5" s="6"/>
      <c r="E5" s="6"/>
      <c r="F5" s="6"/>
      <c r="G5" s="6"/>
      <c r="H5" s="6"/>
      <c r="I5" s="6"/>
      <c r="J5" s="6"/>
      <c r="K5" s="6"/>
      <c r="L5" s="6"/>
      <c r="M5" s="6"/>
      <c r="N5" s="6"/>
      <c r="O5" s="6"/>
      <c r="P5" s="6"/>
      <c r="Q5" s="7"/>
    </row>
    <row r="6" spans="1:19" s="10" customFormat="1" ht="11.25" customHeight="1">
      <c r="A6" s="7"/>
      <c r="B6" s="14"/>
      <c r="C6" s="6"/>
      <c r="D6" s="6"/>
      <c r="E6" s="6"/>
      <c r="F6" s="6"/>
      <c r="G6" s="6"/>
      <c r="H6" s="6"/>
      <c r="I6" s="6"/>
      <c r="J6" s="6"/>
      <c r="K6" s="6"/>
      <c r="L6" s="6"/>
      <c r="M6" s="6"/>
      <c r="N6" s="6"/>
      <c r="O6" s="6"/>
      <c r="P6" s="6"/>
      <c r="Q6" s="7"/>
    </row>
    <row r="7" spans="1:19" s="10" customFormat="1" ht="56.25" customHeight="1">
      <c r="A7" s="7"/>
      <c r="B7" s="1947" t="s">
        <v>2645</v>
      </c>
      <c r="C7" s="1947"/>
      <c r="D7" s="1947"/>
      <c r="E7" s="1947"/>
      <c r="F7" s="1947"/>
      <c r="G7" s="1947"/>
      <c r="H7" s="1947"/>
      <c r="I7" s="1947"/>
      <c r="J7" s="1947"/>
      <c r="K7" s="1947"/>
      <c r="L7" s="1947"/>
      <c r="M7" s="1947"/>
      <c r="N7" s="1947"/>
      <c r="O7" s="279"/>
      <c r="P7" s="279"/>
      <c r="Q7" s="474"/>
      <c r="R7" s="474"/>
      <c r="S7" s="474"/>
    </row>
    <row r="8" spans="1:19" s="10" customFormat="1" ht="11.25" customHeight="1">
      <c r="A8" s="7"/>
      <c r="B8" s="279"/>
      <c r="C8" s="328"/>
      <c r="D8" s="328"/>
      <c r="E8" s="328"/>
      <c r="F8" s="328"/>
      <c r="G8" s="328"/>
      <c r="H8" s="328"/>
      <c r="I8" s="328"/>
      <c r="J8" s="328"/>
      <c r="K8" s="328"/>
      <c r="L8" s="328"/>
      <c r="M8" s="328"/>
      <c r="N8" s="328"/>
      <c r="O8" s="279"/>
      <c r="P8" s="279"/>
      <c r="Q8" s="474"/>
      <c r="R8" s="474"/>
      <c r="S8" s="474"/>
    </row>
    <row r="9" spans="1:19" s="10" customFormat="1" ht="11.25" customHeight="1">
      <c r="A9" s="7"/>
      <c r="B9" s="1968" t="s">
        <v>26</v>
      </c>
      <c r="C9" s="1969"/>
      <c r="D9" s="696" t="s">
        <v>317</v>
      </c>
      <c r="E9" s="696" t="s">
        <v>319</v>
      </c>
      <c r="F9" s="696" t="s">
        <v>321</v>
      </c>
      <c r="G9" s="696"/>
      <c r="H9" s="696" t="s">
        <v>323</v>
      </c>
      <c r="I9" s="696"/>
      <c r="J9" s="696" t="s">
        <v>328</v>
      </c>
      <c r="K9" s="696" t="s">
        <v>335</v>
      </c>
      <c r="L9" s="696"/>
      <c r="M9" s="696" t="s">
        <v>337</v>
      </c>
      <c r="N9" s="696" t="s">
        <v>342</v>
      </c>
      <c r="O9" s="279"/>
      <c r="P9" s="279"/>
      <c r="Q9" s="474"/>
      <c r="R9" s="474"/>
      <c r="S9" s="474"/>
    </row>
    <row r="10" spans="1:19" s="10" customFormat="1" ht="11.25" customHeight="1">
      <c r="A10" s="7"/>
      <c r="B10" s="279"/>
      <c r="C10" s="279"/>
      <c r="D10" s="518"/>
      <c r="E10" s="518"/>
      <c r="F10" s="518"/>
      <c r="G10" s="518"/>
      <c r="H10" s="518"/>
      <c r="I10" s="518"/>
      <c r="J10" s="518"/>
      <c r="K10" s="518"/>
      <c r="L10" s="518"/>
      <c r="M10" s="1977" t="s">
        <v>874</v>
      </c>
      <c r="N10" s="2021"/>
      <c r="O10" s="279"/>
      <c r="P10" s="279"/>
      <c r="Q10" s="474"/>
      <c r="R10" s="474"/>
      <c r="S10" s="474"/>
    </row>
    <row r="11" spans="1:19" s="10" customFormat="1" ht="11.25" customHeight="1">
      <c r="A11" s="7"/>
      <c r="B11" s="279"/>
      <c r="C11" s="279"/>
      <c r="D11"/>
      <c r="E11"/>
      <c r="F11"/>
      <c r="G11"/>
      <c r="H11"/>
      <c r="I11"/>
      <c r="J11"/>
      <c r="K11"/>
      <c r="L11"/>
      <c r="M11" s="1978" t="s">
        <v>875</v>
      </c>
      <c r="N11" s="1990"/>
      <c r="O11" s="279"/>
      <c r="P11" s="279"/>
      <c r="Q11" s="474"/>
      <c r="R11" s="474"/>
      <c r="S11" s="474"/>
    </row>
    <row r="12" spans="1:19" s="10" customFormat="1" ht="11.25" customHeight="1">
      <c r="A12" s="7"/>
      <c r="B12" s="279"/>
      <c r="C12" s="279"/>
      <c r="D12"/>
      <c r="E12" s="242"/>
      <c r="F12" s="242"/>
      <c r="G12" s="242"/>
      <c r="H12" s="242"/>
      <c r="I12" s="242"/>
      <c r="J12" s="242"/>
      <c r="K12"/>
      <c r="L12"/>
      <c r="M12"/>
      <c r="N12" s="361" t="s">
        <v>876</v>
      </c>
      <c r="O12" s="279"/>
      <c r="P12" s="279"/>
      <c r="Q12" s="474"/>
      <c r="R12" s="474"/>
      <c r="S12" s="474"/>
    </row>
    <row r="13" spans="1:19" s="10" customFormat="1" ht="11.25" customHeight="1">
      <c r="A13" s="7"/>
      <c r="B13" s="279"/>
      <c r="C13" s="279"/>
      <c r="D13"/>
      <c r="E13" s="242"/>
      <c r="F13" s="242"/>
      <c r="G13" s="242"/>
      <c r="H13" s="242"/>
      <c r="I13" s="242"/>
      <c r="J13" s="1988" t="s">
        <v>877</v>
      </c>
      <c r="K13" s="2196"/>
      <c r="L13" s="482"/>
      <c r="M13" s="925"/>
      <c r="N13" s="361" t="s">
        <v>878</v>
      </c>
      <c r="O13" s="279"/>
      <c r="P13" s="279"/>
      <c r="Q13" s="474"/>
      <c r="R13" s="474"/>
      <c r="S13" s="474"/>
    </row>
    <row r="14" spans="1:19" s="10" customFormat="1" ht="11.25" customHeight="1">
      <c r="A14" s="7"/>
      <c r="B14" s="279"/>
      <c r="C14" s="279"/>
      <c r="D14"/>
      <c r="E14" s="242"/>
      <c r="F14" s="242"/>
      <c r="G14" s="242"/>
      <c r="H14" s="242"/>
      <c r="I14" s="242"/>
      <c r="J14" s="1988" t="s">
        <v>879</v>
      </c>
      <c r="K14" s="2196"/>
      <c r="L14" s="482"/>
      <c r="M14" s="925"/>
      <c r="N14" s="361" t="s">
        <v>880</v>
      </c>
      <c r="O14" s="279"/>
      <c r="P14" s="279"/>
      <c r="Q14" s="474"/>
      <c r="R14" s="474"/>
      <c r="S14" s="474"/>
    </row>
    <row r="15" spans="1:19" s="10" customFormat="1" ht="11.25" customHeight="1">
      <c r="A15" s="7"/>
      <c r="B15" s="279"/>
      <c r="C15" s="279"/>
      <c r="D15" s="1928" t="s">
        <v>881</v>
      </c>
      <c r="E15" s="1928"/>
      <c r="F15" s="1928"/>
      <c r="G15" s="1928"/>
      <c r="H15" s="1928"/>
      <c r="I15" s="242"/>
      <c r="J15" s="1928" t="s">
        <v>882</v>
      </c>
      <c r="K15" s="1929"/>
      <c r="L15" s="482"/>
      <c r="M15" s="925"/>
      <c r="N15" s="361" t="s">
        <v>883</v>
      </c>
      <c r="O15" s="279"/>
      <c r="P15" s="279"/>
      <c r="Q15" s="474"/>
      <c r="R15" s="474"/>
      <c r="S15" s="474"/>
    </row>
    <row r="16" spans="1:19" s="10" customFormat="1" ht="11.25" customHeight="1">
      <c r="A16" s="7"/>
      <c r="B16" s="279"/>
      <c r="C16" s="279"/>
      <c r="D16"/>
      <c r="E16" s="1965" t="s">
        <v>884</v>
      </c>
      <c r="F16" s="1965"/>
      <c r="G16" s="1965"/>
      <c r="H16" s="1965"/>
      <c r="I16" s="242"/>
      <c r="J16" s="361" t="s">
        <v>885</v>
      </c>
      <c r="K16" s="361" t="s">
        <v>886</v>
      </c>
      <c r="L16" s="361"/>
      <c r="N16" s="361" t="s">
        <v>887</v>
      </c>
      <c r="O16" s="279"/>
      <c r="P16" s="279"/>
      <c r="Q16" s="474"/>
      <c r="R16" s="474"/>
      <c r="S16" s="474"/>
    </row>
    <row r="17" spans="1:40" s="10" customFormat="1" ht="11.25" customHeight="1">
      <c r="A17" s="7"/>
      <c r="B17" s="259"/>
      <c r="C17" s="259"/>
      <c r="D17" s="455"/>
      <c r="E17" s="456"/>
      <c r="F17" s="456" t="s">
        <v>888</v>
      </c>
      <c r="G17" s="456"/>
      <c r="H17" s="456" t="s">
        <v>888</v>
      </c>
      <c r="I17" s="259"/>
      <c r="J17" s="361" t="s">
        <v>889</v>
      </c>
      <c r="K17" s="361" t="s">
        <v>889</v>
      </c>
      <c r="L17" s="361"/>
      <c r="N17" s="361" t="s">
        <v>890</v>
      </c>
      <c r="O17" s="279"/>
      <c r="P17" s="279"/>
      <c r="Q17" s="474"/>
      <c r="R17" s="474"/>
      <c r="S17" s="474"/>
    </row>
    <row r="18" spans="1:40" s="10" customFormat="1" ht="11.25" customHeight="1">
      <c r="A18" s="7"/>
      <c r="B18" s="1966" t="s">
        <v>310</v>
      </c>
      <c r="C18" s="1967"/>
      <c r="D18" s="1275" t="s">
        <v>891</v>
      </c>
      <c r="E18" s="1276"/>
      <c r="F18" s="1213" t="s">
        <v>892</v>
      </c>
      <c r="G18" s="1213"/>
      <c r="H18" s="1213" t="s">
        <v>893</v>
      </c>
      <c r="I18" s="1213"/>
      <c r="J18" s="1213" t="s">
        <v>894</v>
      </c>
      <c r="K18" s="1213" t="s">
        <v>894</v>
      </c>
      <c r="L18" s="208"/>
      <c r="N18" s="1275" t="s">
        <v>895</v>
      </c>
      <c r="O18" s="279"/>
      <c r="P18" s="279"/>
      <c r="Q18" s="474"/>
      <c r="R18" s="474"/>
      <c r="S18" s="474"/>
    </row>
    <row r="19" spans="1:40" s="10" customFormat="1" ht="11.25" customHeight="1">
      <c r="A19" s="7"/>
      <c r="B19" s="310" t="s">
        <v>898</v>
      </c>
      <c r="C19" s="279" t="s">
        <v>899</v>
      </c>
      <c r="D19" s="45">
        <v>2388.4474</v>
      </c>
      <c r="E19" s="45">
        <v>335.18563999999998</v>
      </c>
      <c r="F19" s="45"/>
      <c r="G19" s="45"/>
      <c r="H19" s="45"/>
      <c r="I19" s="45"/>
      <c r="J19" s="45">
        <v>-1.2033700000000001</v>
      </c>
      <c r="K19" s="45">
        <v>-4.7088200000000002</v>
      </c>
      <c r="L19" s="45"/>
      <c r="M19" s="545">
        <v>2707.8238700000002</v>
      </c>
      <c r="N19" s="45">
        <v>328.91521999999998</v>
      </c>
      <c r="O19" s="279"/>
      <c r="P19" s="279"/>
      <c r="Q19" s="474"/>
      <c r="R19" s="474"/>
      <c r="S19" s="474"/>
      <c r="X19" s="1570"/>
      <c r="Y19" s="1570"/>
      <c r="Z19" s="1570"/>
      <c r="AA19" s="1570"/>
      <c r="AB19" s="1570"/>
      <c r="AC19" s="1570"/>
      <c r="AD19" s="1570"/>
      <c r="AE19" s="1570"/>
      <c r="AF19" s="1570"/>
      <c r="AG19" s="1570"/>
      <c r="AH19" s="1570"/>
      <c r="AI19" s="1570"/>
      <c r="AJ19" s="1570"/>
      <c r="AK19" s="1570"/>
      <c r="AL19" s="1570"/>
      <c r="AM19" s="1570"/>
      <c r="AN19" s="1570"/>
    </row>
    <row r="20" spans="1:40" s="10" customFormat="1" ht="11.25" customHeight="1">
      <c r="A20" s="7"/>
      <c r="B20" s="311" t="s">
        <v>904</v>
      </c>
      <c r="C20" s="410" t="s">
        <v>905</v>
      </c>
      <c r="D20" s="45"/>
      <c r="E20" s="45"/>
      <c r="F20" s="45"/>
      <c r="G20" s="45"/>
      <c r="H20" s="45"/>
      <c r="I20" s="45"/>
      <c r="J20" s="45"/>
      <c r="K20" s="45"/>
      <c r="L20" s="45"/>
      <c r="M20" s="45"/>
      <c r="N20" s="45"/>
      <c r="O20" s="279"/>
      <c r="P20" s="279"/>
      <c r="Q20" s="474"/>
      <c r="R20" s="474"/>
      <c r="S20" s="474"/>
    </row>
    <row r="21" spans="1:40" s="10" customFormat="1" ht="11.25" customHeight="1">
      <c r="A21" s="7"/>
      <c r="B21" s="311" t="s">
        <v>908</v>
      </c>
      <c r="C21" s="410" t="s">
        <v>909</v>
      </c>
      <c r="D21" s="371"/>
      <c r="E21" s="371"/>
      <c r="F21" s="371"/>
      <c r="G21" s="371"/>
      <c r="H21" s="371"/>
      <c r="I21" s="371"/>
      <c r="J21" s="371"/>
      <c r="K21" s="371"/>
      <c r="L21" s="371"/>
      <c r="M21" s="371"/>
      <c r="N21" s="371"/>
      <c r="O21" s="279"/>
      <c r="P21" s="279"/>
      <c r="Q21" s="474"/>
      <c r="R21" s="474"/>
      <c r="S21" s="474"/>
      <c r="X21" s="1570"/>
      <c r="Y21" s="1570"/>
      <c r="Z21" s="1570"/>
      <c r="AA21" s="1570"/>
      <c r="AB21" s="1570"/>
      <c r="AC21" s="1570"/>
      <c r="AD21" s="1570"/>
      <c r="AE21" s="1570"/>
      <c r="AF21" s="1570"/>
      <c r="AG21" s="1570"/>
      <c r="AH21" s="1570"/>
      <c r="AI21" s="1570"/>
      <c r="AJ21" s="1570"/>
      <c r="AK21" s="1570"/>
      <c r="AL21" s="1570"/>
      <c r="AM21" s="1570"/>
      <c r="AN21" s="1570"/>
    </row>
    <row r="22" spans="1:40" s="10" customFormat="1" ht="11.25" customHeight="1">
      <c r="A22" s="7"/>
      <c r="B22" s="310" t="s">
        <v>910</v>
      </c>
      <c r="C22" s="410" t="s">
        <v>911</v>
      </c>
      <c r="D22" s="371">
        <f>+D19</f>
        <v>2388.4474</v>
      </c>
      <c r="E22" s="371">
        <f>+E19</f>
        <v>335.18563999999998</v>
      </c>
      <c r="F22" s="371"/>
      <c r="G22" s="371"/>
      <c r="H22" s="371"/>
      <c r="I22" s="371"/>
      <c r="J22" s="371">
        <f>+J19</f>
        <v>-1.2033700000000001</v>
      </c>
      <c r="K22" s="371">
        <f>+K19</f>
        <v>-4.7088200000000002</v>
      </c>
      <c r="L22" s="371"/>
      <c r="M22" s="371">
        <f>+M19</f>
        <v>2707.8238700000002</v>
      </c>
      <c r="N22" s="371">
        <f>+N19</f>
        <v>328.91521999999998</v>
      </c>
      <c r="O22" s="279"/>
      <c r="P22" s="279"/>
      <c r="Q22" s="474"/>
      <c r="R22" s="474"/>
      <c r="S22" s="474"/>
    </row>
    <row r="23" spans="1:40" s="10" customFormat="1" ht="11.25" customHeight="1">
      <c r="A23" s="7"/>
      <c r="B23" s="1278" t="s">
        <v>914</v>
      </c>
      <c r="C23" s="1279" t="s">
        <v>915</v>
      </c>
      <c r="D23" s="45">
        <v>20.513380000000002</v>
      </c>
      <c r="E23" s="45">
        <v>3.1941999999999999</v>
      </c>
      <c r="F23" s="45"/>
      <c r="G23" s="45"/>
      <c r="H23" s="45"/>
      <c r="I23" s="45"/>
      <c r="J23" s="45"/>
      <c r="K23" s="45"/>
      <c r="L23" s="45"/>
      <c r="M23" s="45">
        <v>22.166239999999998</v>
      </c>
      <c r="N23" s="45">
        <v>1.67858</v>
      </c>
      <c r="Q23" s="7"/>
      <c r="X23" s="1570"/>
      <c r="Y23" s="1570"/>
      <c r="Z23" s="1570"/>
      <c r="AA23" s="1570"/>
      <c r="AB23" s="1570"/>
      <c r="AC23" s="1570"/>
      <c r="AD23" s="1570"/>
      <c r="AE23" s="1570"/>
      <c r="AF23" s="1570"/>
      <c r="AG23" s="1570"/>
      <c r="AH23" s="1570"/>
      <c r="AI23" s="1570"/>
      <c r="AJ23" s="1570"/>
      <c r="AK23" s="1570"/>
      <c r="AL23" s="1570"/>
      <c r="AM23" s="1570"/>
      <c r="AN23" s="1570"/>
    </row>
    <row r="24" spans="1:40" s="10" customFormat="1" ht="11.25" customHeight="1">
      <c r="A24" s="7"/>
      <c r="B24" s="1280">
        <v>100</v>
      </c>
      <c r="C24" s="711" t="s">
        <v>573</v>
      </c>
      <c r="D24" s="804">
        <f>+D19+D23</f>
        <v>2408.9607799999999</v>
      </c>
      <c r="E24" s="804">
        <f>+E19+E23</f>
        <v>338.37984</v>
      </c>
      <c r="F24" s="804"/>
      <c r="G24" s="804"/>
      <c r="H24" s="804"/>
      <c r="I24" s="804"/>
      <c r="J24" s="804">
        <f>+J19+J23</f>
        <v>-1.2033700000000001</v>
      </c>
      <c r="K24" s="804">
        <f>+K19+K23</f>
        <v>-4.7088200000000002</v>
      </c>
      <c r="L24" s="804"/>
      <c r="M24" s="804">
        <f>+M19+M23</f>
        <v>2729.9901100000002</v>
      </c>
      <c r="N24" s="804">
        <f>+N19+N23</f>
        <v>330.59379999999999</v>
      </c>
      <c r="O24" s="933"/>
      <c r="P24" s="933"/>
      <c r="Q24" s="7"/>
    </row>
    <row r="25" spans="1:40" s="1091" customFormat="1" ht="11.25" customHeight="1">
      <c r="A25" s="7"/>
      <c r="B25" s="279"/>
      <c r="C25" s="328"/>
      <c r="D25" s="328"/>
      <c r="E25" s="328"/>
      <c r="F25" s="328"/>
      <c r="G25" s="328"/>
      <c r="H25" s="328"/>
      <c r="I25" s="328"/>
      <c r="J25" s="328"/>
      <c r="K25" s="328"/>
      <c r="L25" s="328"/>
      <c r="M25" s="328"/>
      <c r="N25" s="328"/>
      <c r="O25" s="933"/>
      <c r="P25" s="933"/>
      <c r="Q25" s="7"/>
      <c r="R25" s="10"/>
      <c r="S25" s="10"/>
      <c r="T25" s="10"/>
      <c r="U25" s="10"/>
      <c r="V25" s="10"/>
      <c r="W25" s="10"/>
      <c r="X25" s="10"/>
      <c r="Y25" s="10"/>
      <c r="Z25" s="10"/>
      <c r="AA25" s="10"/>
      <c r="AB25" s="10"/>
      <c r="AC25" s="10"/>
      <c r="AD25" s="10"/>
      <c r="AE25" s="10"/>
      <c r="AF25" s="10"/>
      <c r="AG25" s="10"/>
      <c r="AH25" s="10"/>
      <c r="AI25" s="10"/>
      <c r="AJ25" s="10"/>
      <c r="AK25" s="10"/>
      <c r="AL25" s="10"/>
      <c r="AM25" s="10"/>
      <c r="AN25" s="10"/>
    </row>
    <row r="26" spans="1:40" s="10" customFormat="1" ht="11.25" customHeight="1">
      <c r="A26" s="7"/>
      <c r="B26" s="161"/>
      <c r="C26" s="162"/>
      <c r="D26" s="162"/>
      <c r="E26" s="162"/>
      <c r="F26" s="162"/>
      <c r="G26" s="162"/>
      <c r="H26" s="162"/>
      <c r="I26" s="162"/>
      <c r="J26" s="162"/>
      <c r="K26" s="162"/>
      <c r="L26" s="162"/>
      <c r="M26" s="162"/>
      <c r="N26" s="162"/>
    </row>
    <row r="27" spans="1:40" s="10" customFormat="1" ht="11.25" customHeight="1">
      <c r="A27" s="7"/>
      <c r="B27" s="1968" t="s">
        <v>311</v>
      </c>
      <c r="C27" s="1969"/>
      <c r="D27" s="696" t="s">
        <v>317</v>
      </c>
      <c r="E27" s="696" t="s">
        <v>319</v>
      </c>
      <c r="F27" s="696" t="s">
        <v>321</v>
      </c>
      <c r="G27" s="696"/>
      <c r="H27" s="696" t="s">
        <v>323</v>
      </c>
      <c r="I27" s="696"/>
      <c r="J27" s="696" t="s">
        <v>328</v>
      </c>
      <c r="K27" s="696" t="s">
        <v>335</v>
      </c>
      <c r="L27" s="696"/>
      <c r="M27" s="696" t="s">
        <v>337</v>
      </c>
      <c r="N27" s="696" t="s">
        <v>342</v>
      </c>
    </row>
    <row r="28" spans="1:40" s="10" customFormat="1" ht="11.25" customHeight="1">
      <c r="A28" s="7"/>
      <c r="B28" s="279"/>
      <c r="C28" s="279"/>
      <c r="D28" s="518"/>
      <c r="E28" s="518"/>
      <c r="F28" s="518"/>
      <c r="G28" s="518"/>
      <c r="H28" s="518"/>
      <c r="I28" s="518"/>
      <c r="J28" s="518"/>
      <c r="K28" s="518"/>
      <c r="L28" s="518"/>
      <c r="M28" s="1977" t="s">
        <v>874</v>
      </c>
      <c r="N28" s="2021"/>
    </row>
    <row r="29" spans="1:40" s="10" customFormat="1" ht="11.25" customHeight="1">
      <c r="A29" s="7"/>
      <c r="B29" s="279"/>
      <c r="C29" s="279"/>
      <c r="D29"/>
      <c r="E29"/>
      <c r="F29"/>
      <c r="G29"/>
      <c r="H29"/>
      <c r="I29"/>
      <c r="J29"/>
      <c r="K29"/>
      <c r="L29"/>
      <c r="M29" s="1978" t="s">
        <v>875</v>
      </c>
      <c r="N29" s="1990"/>
    </row>
    <row r="30" spans="1:40" s="10" customFormat="1" ht="11.25" customHeight="1">
      <c r="A30" s="7"/>
      <c r="B30" s="279"/>
      <c r="C30" s="279"/>
      <c r="D30"/>
      <c r="E30" s="242"/>
      <c r="F30" s="242"/>
      <c r="G30" s="242"/>
      <c r="H30" s="242"/>
      <c r="I30" s="242"/>
      <c r="J30" s="242"/>
      <c r="K30"/>
      <c r="L30"/>
      <c r="M30"/>
      <c r="N30" s="361" t="s">
        <v>876</v>
      </c>
      <c r="Q30" s="7"/>
    </row>
    <row r="31" spans="1:40" s="10" customFormat="1" ht="11.25" customHeight="1">
      <c r="A31" s="7"/>
      <c r="B31" s="279"/>
      <c r="C31" s="279"/>
      <c r="D31"/>
      <c r="E31" s="242"/>
      <c r="F31" s="242"/>
      <c r="G31" s="242"/>
      <c r="H31" s="242"/>
      <c r="I31" s="242"/>
      <c r="J31" s="1988" t="s">
        <v>877</v>
      </c>
      <c r="K31" s="2196"/>
      <c r="L31" s="482"/>
      <c r="M31" s="925"/>
      <c r="N31" s="361" t="s">
        <v>878</v>
      </c>
      <c r="Q31" s="7"/>
    </row>
    <row r="32" spans="1:40" s="10" customFormat="1" ht="11.25" customHeight="1">
      <c r="A32" s="7"/>
      <c r="B32" s="279"/>
      <c r="C32" s="279"/>
      <c r="D32"/>
      <c r="E32" s="242"/>
      <c r="F32" s="242"/>
      <c r="G32" s="242"/>
      <c r="H32" s="242"/>
      <c r="I32" s="242"/>
      <c r="J32" s="1988" t="s">
        <v>879</v>
      </c>
      <c r="K32" s="2196"/>
      <c r="L32" s="482"/>
      <c r="M32" s="925"/>
      <c r="N32" s="361" t="s">
        <v>880</v>
      </c>
      <c r="Q32" s="7"/>
    </row>
    <row r="33" spans="1:21" s="10" customFormat="1" ht="11.25" customHeight="1">
      <c r="A33" s="7"/>
      <c r="B33" s="279"/>
      <c r="C33" s="279"/>
      <c r="D33" s="1928" t="s">
        <v>881</v>
      </c>
      <c r="E33" s="1928"/>
      <c r="F33" s="1928"/>
      <c r="G33" s="1928"/>
      <c r="H33" s="1928"/>
      <c r="I33" s="242"/>
      <c r="J33" s="1928" t="s">
        <v>882</v>
      </c>
      <c r="K33" s="1929"/>
      <c r="L33" s="482"/>
      <c r="M33" s="925"/>
      <c r="N33" s="361" t="s">
        <v>883</v>
      </c>
      <c r="Q33" s="7"/>
    </row>
    <row r="34" spans="1:21" s="10" customFormat="1" ht="11.25" customHeight="1">
      <c r="A34" s="7"/>
      <c r="B34" s="279"/>
      <c r="C34" s="279"/>
      <c r="D34"/>
      <c r="E34" s="1965" t="s">
        <v>884</v>
      </c>
      <c r="F34" s="1965"/>
      <c r="G34" s="1965"/>
      <c r="H34" s="1965"/>
      <c r="I34" s="242"/>
      <c r="J34" s="361" t="s">
        <v>885</v>
      </c>
      <c r="K34" s="361" t="s">
        <v>886</v>
      </c>
      <c r="L34" s="361"/>
      <c r="N34" s="361" t="s">
        <v>887</v>
      </c>
      <c r="Q34" s="7"/>
    </row>
    <row r="35" spans="1:21" s="10" customFormat="1" ht="11.25" customHeight="1">
      <c r="A35" s="7"/>
      <c r="B35" s="259"/>
      <c r="C35" s="259"/>
      <c r="D35" s="455"/>
      <c r="E35" s="456"/>
      <c r="F35" s="456" t="s">
        <v>888</v>
      </c>
      <c r="G35" s="456"/>
      <c r="H35" s="456" t="s">
        <v>888</v>
      </c>
      <c r="I35" s="259"/>
      <c r="J35" s="361" t="s">
        <v>889</v>
      </c>
      <c r="K35" s="361" t="s">
        <v>889</v>
      </c>
      <c r="L35" s="361"/>
      <c r="N35" s="361" t="s">
        <v>890</v>
      </c>
      <c r="Q35" s="7"/>
    </row>
    <row r="36" spans="1:21" s="10" customFormat="1" ht="11.25" customHeight="1">
      <c r="A36" s="7"/>
      <c r="B36" s="1966" t="s">
        <v>310</v>
      </c>
      <c r="C36" s="1967"/>
      <c r="D36" s="1275" t="s">
        <v>891</v>
      </c>
      <c r="E36" s="1276"/>
      <c r="F36" s="1213" t="s">
        <v>892</v>
      </c>
      <c r="G36" s="1213"/>
      <c r="H36" s="1213" t="s">
        <v>893</v>
      </c>
      <c r="I36" s="1213"/>
      <c r="J36" s="1213" t="s">
        <v>894</v>
      </c>
      <c r="K36" s="1213" t="s">
        <v>894</v>
      </c>
      <c r="L36" s="208"/>
      <c r="N36" s="1275" t="s">
        <v>895</v>
      </c>
      <c r="Q36" s="7"/>
    </row>
    <row r="37" spans="1:21" s="10" customFormat="1" ht="11.25" customHeight="1">
      <c r="A37" s="7"/>
      <c r="B37" s="310" t="s">
        <v>898</v>
      </c>
      <c r="C37" s="279" t="s">
        <v>899</v>
      </c>
      <c r="D37" s="45">
        <v>1687.6387</v>
      </c>
      <c r="E37" s="45">
        <v>281.70731999999998</v>
      </c>
      <c r="F37" s="45"/>
      <c r="G37" s="45"/>
      <c r="H37" s="45"/>
      <c r="I37" s="45"/>
      <c r="J37" s="45">
        <v>-1</v>
      </c>
      <c r="K37" s="45">
        <v>-4</v>
      </c>
      <c r="L37" s="45"/>
      <c r="M37" s="545">
        <v>1963</v>
      </c>
      <c r="N37" s="45">
        <v>271</v>
      </c>
      <c r="Q37" s="7"/>
    </row>
    <row r="38" spans="1:21" s="10" customFormat="1" ht="11.25" customHeight="1">
      <c r="A38" s="7"/>
      <c r="B38" s="311" t="s">
        <v>904</v>
      </c>
      <c r="C38" s="410" t="s">
        <v>905</v>
      </c>
      <c r="D38" s="45"/>
      <c r="E38" s="45"/>
      <c r="F38" s="45"/>
      <c r="G38" s="45"/>
      <c r="H38" s="45"/>
      <c r="I38" s="45"/>
      <c r="J38" s="45"/>
      <c r="K38" s="45"/>
      <c r="L38" s="45"/>
      <c r="M38" s="45"/>
      <c r="N38" s="45"/>
      <c r="Q38" s="7"/>
    </row>
    <row r="39" spans="1:21" s="10" customFormat="1" ht="11.25" customHeight="1">
      <c r="A39" s="7"/>
      <c r="B39" s="311" t="s">
        <v>908</v>
      </c>
      <c r="C39" s="410" t="s">
        <v>909</v>
      </c>
      <c r="D39" s="371"/>
      <c r="E39" s="371"/>
      <c r="F39" s="371"/>
      <c r="G39" s="371"/>
      <c r="H39" s="371"/>
      <c r="I39" s="371"/>
      <c r="J39" s="371"/>
      <c r="K39" s="371"/>
      <c r="L39" s="371"/>
      <c r="M39" s="371"/>
      <c r="N39" s="371"/>
      <c r="Q39" s="7"/>
    </row>
    <row r="40" spans="1:21" s="10" customFormat="1" ht="11.25" customHeight="1">
      <c r="A40" s="7"/>
      <c r="B40" s="310" t="s">
        <v>910</v>
      </c>
      <c r="C40" s="410" t="s">
        <v>911</v>
      </c>
      <c r="D40" s="371">
        <v>1687.6387</v>
      </c>
      <c r="E40" s="371">
        <v>281.70731999999998</v>
      </c>
      <c r="F40" s="371"/>
      <c r="G40" s="371"/>
      <c r="H40" s="371"/>
      <c r="I40" s="371"/>
      <c r="J40" s="371">
        <v>-1</v>
      </c>
      <c r="K40" s="371">
        <v>-4</v>
      </c>
      <c r="L40" s="371"/>
      <c r="M40" s="371">
        <v>1963</v>
      </c>
      <c r="N40" s="371">
        <v>271</v>
      </c>
      <c r="Q40" s="7"/>
    </row>
    <row r="41" spans="1:21" s="10" customFormat="1" ht="11.25" customHeight="1">
      <c r="A41" s="7"/>
      <c r="B41" s="1278" t="s">
        <v>914</v>
      </c>
      <c r="C41" s="1279" t="s">
        <v>915</v>
      </c>
      <c r="D41" s="45">
        <v>11.868930000000001</v>
      </c>
      <c r="E41" s="45">
        <v>3.16065</v>
      </c>
      <c r="F41" s="45"/>
      <c r="G41" s="45"/>
      <c r="H41" s="45"/>
      <c r="I41" s="45"/>
      <c r="J41" s="45"/>
      <c r="K41" s="45"/>
      <c r="L41" s="45"/>
      <c r="M41" s="45">
        <v>13</v>
      </c>
      <c r="N41" s="45">
        <v>2</v>
      </c>
      <c r="Q41" s="7"/>
    </row>
    <row r="42" spans="1:21" s="10" customFormat="1" ht="11.25" customHeight="1">
      <c r="A42" s="7"/>
      <c r="B42" s="1280">
        <v>100</v>
      </c>
      <c r="C42" s="711" t="s">
        <v>573</v>
      </c>
      <c r="D42" s="804">
        <v>1699.5076300000001</v>
      </c>
      <c r="E42" s="804">
        <v>284.86796999999996</v>
      </c>
      <c r="F42" s="804"/>
      <c r="G42" s="804"/>
      <c r="H42" s="804"/>
      <c r="I42" s="804"/>
      <c r="J42" s="804">
        <v>-1</v>
      </c>
      <c r="K42" s="804">
        <v>-4</v>
      </c>
      <c r="L42" s="804"/>
      <c r="M42" s="804">
        <v>1976</v>
      </c>
      <c r="N42" s="804">
        <v>273</v>
      </c>
      <c r="Q42" s="7"/>
    </row>
    <row r="43" spans="1:21" s="10" customFormat="1" ht="11.25" customHeight="1">
      <c r="A43" s="7"/>
      <c r="B43" s="7"/>
      <c r="C43" s="7"/>
      <c r="D43" s="8"/>
      <c r="E43" s="8"/>
      <c r="F43" s="9"/>
      <c r="G43" s="9"/>
      <c r="H43" s="9"/>
      <c r="I43" s="9"/>
      <c r="J43" s="9"/>
      <c r="K43" s="9"/>
      <c r="L43" s="9"/>
      <c r="M43" s="9"/>
      <c r="O43" s="7"/>
      <c r="P43" s="7"/>
      <c r="Q43" s="7"/>
    </row>
    <row r="44" spans="1:21" s="10" customFormat="1" ht="11.25" customHeight="1">
      <c r="A44" s="7"/>
      <c r="B44" s="7"/>
      <c r="C44" s="7"/>
      <c r="D44" s="8"/>
      <c r="E44" s="8"/>
      <c r="F44" s="9"/>
      <c r="G44" s="9"/>
      <c r="H44" s="9"/>
      <c r="I44" s="9"/>
      <c r="J44" s="9"/>
      <c r="K44" s="9"/>
      <c r="L44" s="9"/>
      <c r="M44" s="9"/>
      <c r="O44" s="7"/>
      <c r="P44" s="7"/>
      <c r="Q44" s="7"/>
    </row>
    <row r="45" spans="1:21" s="6" customFormat="1" ht="15.75">
      <c r="A45" s="13"/>
      <c r="B45" s="1187" t="s">
        <v>916</v>
      </c>
    </row>
    <row r="46" spans="1:21" s="6" customFormat="1" ht="11.25" customHeight="1">
      <c r="A46" s="13"/>
      <c r="B46" s="14"/>
    </row>
    <row r="47" spans="1:21" ht="33.75" customHeight="1">
      <c r="B47" s="1930" t="s">
        <v>2646</v>
      </c>
      <c r="C47" s="1931"/>
      <c r="D47" s="1931"/>
      <c r="E47" s="1931"/>
      <c r="F47" s="1931"/>
      <c r="G47" s="1931"/>
      <c r="H47" s="1931"/>
      <c r="I47" s="1931"/>
      <c r="J47" s="1931"/>
      <c r="K47" s="1931"/>
      <c r="L47" s="1931"/>
      <c r="M47" s="1931"/>
      <c r="N47" s="1931"/>
      <c r="O47" s="1931"/>
      <c r="P47" s="1931"/>
      <c r="Q47" s="1931"/>
      <c r="R47" s="1931"/>
      <c r="S47" s="1931"/>
      <c r="T47" s="924"/>
      <c r="U47" s="264"/>
    </row>
    <row r="48" spans="1:21" ht="12.75" customHeight="1">
      <c r="B48" s="264"/>
      <c r="C48" s="924"/>
      <c r="D48" s="924"/>
      <c r="E48" s="924"/>
      <c r="F48" s="924"/>
      <c r="G48" s="924"/>
      <c r="H48" s="924"/>
      <c r="I48" s="924"/>
      <c r="J48" s="924"/>
      <c r="K48" s="924"/>
      <c r="L48" s="924"/>
      <c r="M48" s="924"/>
      <c r="N48" s="924"/>
      <c r="O48" s="924"/>
      <c r="P48" s="924"/>
      <c r="Q48" s="924"/>
      <c r="R48" s="924"/>
      <c r="S48" s="924"/>
      <c r="T48" s="924"/>
      <c r="U48" s="264"/>
    </row>
    <row r="49" spans="2:49" ht="12" customHeight="1">
      <c r="B49" s="1976"/>
      <c r="C49" s="1976"/>
      <c r="D49" s="1976"/>
      <c r="E49" s="1976"/>
      <c r="F49" s="1976"/>
      <c r="G49" s="1976"/>
      <c r="H49" s="1976"/>
      <c r="I49" s="1976"/>
      <c r="J49" s="1976"/>
      <c r="K49" s="1976"/>
      <c r="L49" s="1976"/>
      <c r="M49" s="1976"/>
      <c r="N49" s="1976"/>
      <c r="O49" s="1976"/>
      <c r="P49" s="1976"/>
      <c r="Q49" s="1976"/>
      <c r="R49" s="1976"/>
      <c r="S49" s="1976"/>
      <c r="T49" s="1976"/>
      <c r="U49" s="1976"/>
    </row>
    <row r="50" spans="2:49" s="3" customFormat="1" ht="11.25" customHeight="1">
      <c r="B50" s="1982" t="s">
        <v>26</v>
      </c>
      <c r="C50" s="1983"/>
      <c r="D50" s="696" t="s">
        <v>317</v>
      </c>
      <c r="E50" s="696" t="s">
        <v>319</v>
      </c>
      <c r="F50" s="696" t="s">
        <v>321</v>
      </c>
      <c r="G50" s="696"/>
      <c r="H50" s="696" t="s">
        <v>323</v>
      </c>
      <c r="I50" s="696"/>
      <c r="J50" s="696" t="s">
        <v>328</v>
      </c>
      <c r="K50" s="696" t="s">
        <v>335</v>
      </c>
      <c r="L50" s="696"/>
      <c r="M50" s="696" t="s">
        <v>337</v>
      </c>
      <c r="N50" s="696" t="s">
        <v>342</v>
      </c>
      <c r="O50" s="696" t="s">
        <v>348</v>
      </c>
      <c r="P50" s="696"/>
      <c r="Q50" s="696" t="s">
        <v>371</v>
      </c>
      <c r="R50" s="696" t="s">
        <v>395</v>
      </c>
      <c r="S50" s="696" t="s">
        <v>918</v>
      </c>
      <c r="U50" s="242"/>
    </row>
    <row r="51" spans="2:49" s="3" customFormat="1" ht="11.25" customHeight="1">
      <c r="B51" s="279"/>
      <c r="C51" s="279"/>
      <c r="D51" s="697"/>
      <c r="E51" s="697"/>
      <c r="F51" s="697"/>
      <c r="G51" s="697"/>
      <c r="H51" s="2200" t="s">
        <v>919</v>
      </c>
      <c r="I51" s="2201"/>
      <c r="J51" s="2201"/>
      <c r="K51" s="2201"/>
      <c r="L51" s="2201"/>
      <c r="M51" s="2201"/>
      <c r="N51" s="2201"/>
      <c r="O51" s="2201"/>
      <c r="P51" s="2201"/>
      <c r="Q51" s="2201"/>
      <c r="R51" s="2201"/>
      <c r="S51" s="2201"/>
      <c r="T51" s="171"/>
      <c r="U51" s="153"/>
    </row>
    <row r="52" spans="2:49" s="3" customFormat="1" ht="11.25" customHeight="1">
      <c r="B52" s="279"/>
      <c r="C52" s="279"/>
      <c r="D52" s="1928" t="s">
        <v>920</v>
      </c>
      <c r="E52" s="1928"/>
      <c r="F52" s="1928"/>
      <c r="G52" s="242"/>
      <c r="H52" s="242"/>
      <c r="I52" s="242"/>
      <c r="J52" s="1919" t="s">
        <v>921</v>
      </c>
      <c r="K52" s="1958"/>
      <c r="L52" s="1958"/>
      <c r="M52" s="1958"/>
      <c r="N52" s="1958"/>
      <c r="O52" s="1958"/>
      <c r="P52" s="1958"/>
      <c r="Q52" s="1958"/>
      <c r="R52" s="1958"/>
      <c r="S52" s="1958"/>
      <c r="T52" s="171"/>
      <c r="U52" s="279"/>
    </row>
    <row r="53" spans="2:49" s="3" customFormat="1" ht="11.25" customHeight="1">
      <c r="B53" s="1947"/>
      <c r="C53" s="1947"/>
      <c r="D53" s="1985"/>
      <c r="E53" s="698" t="s">
        <v>922</v>
      </c>
      <c r="F53" s="698" t="s">
        <v>923</v>
      </c>
      <c r="G53" s="163"/>
      <c r="H53" s="259"/>
      <c r="I53" s="259"/>
      <c r="J53" s="163" t="s">
        <v>924</v>
      </c>
      <c r="K53" s="163" t="s">
        <v>923</v>
      </c>
      <c r="L53" s="163"/>
      <c r="M53" s="259" t="s">
        <v>923</v>
      </c>
      <c r="N53" s="259" t="s">
        <v>923</v>
      </c>
      <c r="O53" s="259" t="s">
        <v>923</v>
      </c>
      <c r="P53" s="259"/>
      <c r="Q53" s="259" t="s">
        <v>923</v>
      </c>
      <c r="U53" s="1988"/>
    </row>
    <row r="54" spans="2:49" s="3" customFormat="1" ht="11.25" customHeight="1">
      <c r="B54" s="1947"/>
      <c r="C54" s="1947"/>
      <c r="D54" s="1986"/>
      <c r="E54" s="163" t="s">
        <v>925</v>
      </c>
      <c r="F54" s="163" t="s">
        <v>926</v>
      </c>
      <c r="G54" s="163"/>
      <c r="H54" s="259"/>
      <c r="I54" s="259"/>
      <c r="J54" s="163" t="s">
        <v>927</v>
      </c>
      <c r="K54" s="163" t="s">
        <v>928</v>
      </c>
      <c r="L54" s="163"/>
      <c r="M54" s="259" t="s">
        <v>929</v>
      </c>
      <c r="N54" s="259" t="s">
        <v>930</v>
      </c>
      <c r="O54" s="259" t="s">
        <v>931</v>
      </c>
      <c r="P54" s="259"/>
      <c r="Q54" s="259" t="s">
        <v>932</v>
      </c>
      <c r="R54" s="259" t="s">
        <v>923</v>
      </c>
      <c r="S54" s="163" t="s">
        <v>888</v>
      </c>
      <c r="U54" s="1988"/>
    </row>
    <row r="55" spans="2:49" s="3" customFormat="1" ht="11.25" customHeight="1">
      <c r="B55" s="1989" t="s">
        <v>310</v>
      </c>
      <c r="C55" s="1990"/>
      <c r="D55" s="1276"/>
      <c r="E55" s="1267" t="s">
        <v>933</v>
      </c>
      <c r="F55" s="1267" t="s">
        <v>934</v>
      </c>
      <c r="G55" s="1267"/>
      <c r="H55" s="1276"/>
      <c r="I55" s="1276"/>
      <c r="J55" s="1267" t="s">
        <v>935</v>
      </c>
      <c r="K55" s="1267" t="s">
        <v>936</v>
      </c>
      <c r="L55" s="1267"/>
      <c r="M55" s="1276" t="s">
        <v>937</v>
      </c>
      <c r="N55" s="1276" t="s">
        <v>938</v>
      </c>
      <c r="O55" s="1276" t="s">
        <v>939</v>
      </c>
      <c r="P55" s="1276"/>
      <c r="Q55" s="1276" t="s">
        <v>940</v>
      </c>
      <c r="R55" s="1267" t="s">
        <v>941</v>
      </c>
      <c r="S55" s="1267" t="s">
        <v>892</v>
      </c>
      <c r="U55" s="1988"/>
    </row>
    <row r="56" spans="2:49" s="29" customFormat="1" ht="11.25" customHeight="1">
      <c r="B56" s="284" t="s">
        <v>898</v>
      </c>
      <c r="C56" s="700" t="s">
        <v>899</v>
      </c>
      <c r="D56" s="701">
        <v>664942.50746999995</v>
      </c>
      <c r="E56" s="701">
        <v>663794.17740000004</v>
      </c>
      <c r="F56" s="701">
        <v>1148.33007</v>
      </c>
      <c r="G56" s="701"/>
      <c r="H56" s="701">
        <v>2044.1953900000001</v>
      </c>
      <c r="J56" s="701">
        <v>1396.6423500000001</v>
      </c>
      <c r="K56" s="701">
        <v>137.02359000000001</v>
      </c>
      <c r="L56" s="701">
        <v>235.42619999999999</v>
      </c>
      <c r="M56" s="701">
        <v>235.42619999999999</v>
      </c>
      <c r="N56" s="701">
        <v>169.60969</v>
      </c>
      <c r="O56" s="701">
        <v>84.9251</v>
      </c>
      <c r="P56" s="701">
        <v>3.4895900000000002</v>
      </c>
      <c r="Q56" s="701">
        <v>3.4895900000000002</v>
      </c>
      <c r="R56" s="701">
        <v>17.078869999999998</v>
      </c>
      <c r="S56" s="701">
        <v>2044.1954000000001</v>
      </c>
      <c r="U56" s="702"/>
      <c r="AF56" s="223"/>
      <c r="AG56" s="223"/>
      <c r="AH56" s="223"/>
      <c r="AI56" s="223"/>
      <c r="AJ56" s="223"/>
      <c r="AK56" s="223"/>
      <c r="AL56" s="223"/>
      <c r="AM56" s="223"/>
      <c r="AN56" s="223"/>
      <c r="AO56" s="223"/>
      <c r="AP56" s="223"/>
      <c r="AQ56" s="223"/>
      <c r="AR56" s="223"/>
      <c r="AS56" s="223"/>
      <c r="AT56" s="223"/>
      <c r="AU56" s="223"/>
      <c r="AV56" s="223"/>
      <c r="AW56" s="223"/>
    </row>
    <row r="57" spans="2:49" s="3" customFormat="1" ht="11.25" customHeight="1">
      <c r="B57" s="1004" t="s">
        <v>904</v>
      </c>
      <c r="C57" s="332" t="s">
        <v>905</v>
      </c>
      <c r="D57" s="703"/>
      <c r="E57" s="703"/>
      <c r="F57" s="703"/>
      <c r="G57" s="703"/>
      <c r="H57" s="703"/>
      <c r="J57" s="703"/>
      <c r="K57" s="703"/>
      <c r="L57" s="703"/>
      <c r="M57" s="703"/>
      <c r="N57" s="703"/>
      <c r="O57" s="703"/>
      <c r="P57" s="703"/>
      <c r="Q57" s="703"/>
      <c r="R57" s="703"/>
      <c r="S57" s="703"/>
      <c r="U57" s="704"/>
      <c r="AF57" s="223"/>
      <c r="AG57" s="223"/>
      <c r="AH57" s="223"/>
      <c r="AI57" s="223"/>
      <c r="AJ57" s="223"/>
      <c r="AK57" s="223"/>
      <c r="AL57" s="223"/>
      <c r="AM57" s="223"/>
      <c r="AN57" s="223"/>
      <c r="AO57" s="223"/>
      <c r="AP57" s="223"/>
      <c r="AQ57" s="223"/>
      <c r="AR57" s="223"/>
      <c r="AS57" s="223"/>
      <c r="AT57" s="223"/>
      <c r="AU57" s="223"/>
      <c r="AV57" s="223"/>
      <c r="AW57" s="223"/>
    </row>
    <row r="58" spans="2:49" s="3" customFormat="1" ht="11.25" customHeight="1">
      <c r="B58" s="1004" t="s">
        <v>908</v>
      </c>
      <c r="C58" s="332" t="s">
        <v>909</v>
      </c>
      <c r="D58" s="703"/>
      <c r="E58" s="703"/>
      <c r="F58" s="703"/>
      <c r="G58" s="703"/>
      <c r="H58" s="703"/>
      <c r="J58" s="703"/>
      <c r="K58" s="703"/>
      <c r="L58" s="703"/>
      <c r="M58" s="703"/>
      <c r="N58" s="703"/>
      <c r="O58" s="703"/>
      <c r="P58" s="703"/>
      <c r="Q58" s="703"/>
      <c r="R58" s="703"/>
      <c r="S58" s="703"/>
      <c r="T58" s="1569"/>
      <c r="U58" s="1571"/>
      <c r="V58" s="1569"/>
      <c r="W58" s="1569"/>
      <c r="X58" s="1569"/>
      <c r="Y58" s="1569"/>
      <c r="Z58" s="1569"/>
      <c r="AA58" s="1569"/>
      <c r="AB58" s="1569"/>
      <c r="AC58" s="1569"/>
      <c r="AD58" s="1569"/>
      <c r="AE58" s="1569"/>
      <c r="AF58" s="223"/>
      <c r="AG58" s="223"/>
      <c r="AH58" s="223"/>
      <c r="AI58" s="223"/>
      <c r="AJ58" s="223"/>
      <c r="AK58" s="223"/>
      <c r="AL58" s="223"/>
      <c r="AM58" s="223"/>
      <c r="AN58" s="223"/>
      <c r="AO58" s="223"/>
      <c r="AP58" s="223"/>
      <c r="AQ58" s="223"/>
      <c r="AR58" s="223"/>
      <c r="AS58" s="223"/>
      <c r="AT58" s="223"/>
      <c r="AU58" s="223"/>
      <c r="AV58" s="223"/>
      <c r="AW58" s="223"/>
    </row>
    <row r="59" spans="2:49" s="3" customFormat="1" ht="11.25" customHeight="1">
      <c r="B59" s="1005" t="s">
        <v>910</v>
      </c>
      <c r="C59" s="369" t="s">
        <v>943</v>
      </c>
      <c r="D59" s="705"/>
      <c r="E59" s="705"/>
      <c r="F59" s="705"/>
      <c r="G59" s="705"/>
      <c r="H59" s="705"/>
      <c r="J59" s="705"/>
      <c r="K59" s="705"/>
      <c r="L59" s="705"/>
      <c r="M59" s="705"/>
      <c r="N59" s="705"/>
      <c r="O59" s="705"/>
      <c r="P59" s="705"/>
      <c r="Q59" s="705"/>
      <c r="R59" s="705"/>
      <c r="S59" s="705"/>
      <c r="T59" s="1569"/>
      <c r="U59" s="1571"/>
      <c r="V59" s="1569"/>
      <c r="W59" s="1569"/>
      <c r="X59" s="1569"/>
      <c r="Y59" s="1569"/>
      <c r="Z59" s="1569"/>
      <c r="AA59" s="1569"/>
      <c r="AB59" s="1569"/>
      <c r="AC59" s="1569"/>
      <c r="AD59" s="1569"/>
      <c r="AE59" s="1569"/>
      <c r="AF59" s="223"/>
      <c r="AG59" s="223"/>
      <c r="AH59" s="223"/>
      <c r="AI59" s="223"/>
      <c r="AJ59" s="223"/>
      <c r="AK59" s="223"/>
      <c r="AL59" s="223"/>
      <c r="AM59" s="223"/>
      <c r="AN59" s="223"/>
      <c r="AO59" s="223"/>
      <c r="AP59" s="223"/>
      <c r="AQ59" s="223"/>
      <c r="AR59" s="223"/>
      <c r="AS59" s="223"/>
      <c r="AT59" s="223"/>
      <c r="AU59" s="223"/>
      <c r="AV59" s="223"/>
      <c r="AW59" s="223"/>
    </row>
    <row r="60" spans="2:49" s="3" customFormat="1" ht="11.25" customHeight="1">
      <c r="B60" s="1004" t="s">
        <v>912</v>
      </c>
      <c r="C60" s="332" t="s">
        <v>911</v>
      </c>
      <c r="D60" s="706">
        <v>664942.50746999995</v>
      </c>
      <c r="E60" s="706">
        <v>663794.17740000004</v>
      </c>
      <c r="F60" s="706">
        <v>1148.33007</v>
      </c>
      <c r="G60" s="706"/>
      <c r="H60" s="706">
        <v>2044.1953900000001</v>
      </c>
      <c r="J60" s="706">
        <v>1396.6423500000001</v>
      </c>
      <c r="K60" s="706">
        <v>137.02359000000001</v>
      </c>
      <c r="L60" s="706">
        <v>235.42619999999999</v>
      </c>
      <c r="M60" s="706">
        <v>235.42619999999999</v>
      </c>
      <c r="N60" s="706">
        <v>169.60969</v>
      </c>
      <c r="O60" s="706">
        <v>84.9251</v>
      </c>
      <c r="P60" s="706">
        <v>3.4895900000000002</v>
      </c>
      <c r="Q60" s="706">
        <v>3.4895900000000002</v>
      </c>
      <c r="R60" s="706">
        <v>17.078869999999998</v>
      </c>
      <c r="S60" s="706">
        <v>2044.1954000000001</v>
      </c>
      <c r="T60" s="1569"/>
      <c r="U60" s="1571"/>
      <c r="V60" s="1569"/>
      <c r="W60" s="1569"/>
      <c r="X60" s="1569"/>
      <c r="Y60" s="1569"/>
      <c r="Z60" s="1569"/>
      <c r="AA60" s="1569"/>
      <c r="AB60" s="1569"/>
      <c r="AC60" s="1569"/>
      <c r="AD60" s="1569"/>
      <c r="AE60" s="1569"/>
      <c r="AF60" s="223"/>
      <c r="AG60" s="223"/>
      <c r="AH60" s="223"/>
      <c r="AI60" s="223"/>
      <c r="AJ60" s="223"/>
      <c r="AK60" s="223"/>
      <c r="AL60" s="223"/>
      <c r="AM60" s="223"/>
      <c r="AN60" s="223"/>
      <c r="AO60" s="223"/>
      <c r="AP60" s="223"/>
      <c r="AQ60" s="223"/>
      <c r="AR60" s="223"/>
      <c r="AS60" s="223"/>
      <c r="AT60" s="223"/>
      <c r="AU60" s="223"/>
      <c r="AV60" s="223"/>
      <c r="AW60" s="223"/>
    </row>
    <row r="61" spans="2:49" s="3" customFormat="1" ht="11.25" customHeight="1">
      <c r="B61" s="78" t="s">
        <v>950</v>
      </c>
      <c r="C61" s="280" t="s">
        <v>951</v>
      </c>
      <c r="D61" s="708">
        <v>107681.61133</v>
      </c>
      <c r="E61" s="709"/>
      <c r="F61" s="709"/>
      <c r="G61" s="709"/>
      <c r="H61" s="708">
        <v>46.037500000000001</v>
      </c>
      <c r="J61" s="709"/>
      <c r="K61" s="709"/>
      <c r="L61" s="709"/>
      <c r="M61" s="709"/>
      <c r="N61" s="709"/>
      <c r="O61" s="709"/>
      <c r="P61" s="709"/>
      <c r="Q61" s="709"/>
      <c r="R61" s="709"/>
      <c r="S61" s="708">
        <v>46.037500000000001</v>
      </c>
      <c r="AF61" s="223"/>
      <c r="AG61" s="223"/>
      <c r="AH61" s="223"/>
      <c r="AI61" s="223"/>
      <c r="AJ61" s="223"/>
      <c r="AK61" s="223"/>
      <c r="AL61" s="223"/>
      <c r="AM61" s="223"/>
      <c r="AN61" s="223"/>
      <c r="AO61" s="223"/>
      <c r="AP61" s="223"/>
      <c r="AQ61" s="223"/>
      <c r="AR61" s="223"/>
      <c r="AS61" s="223"/>
      <c r="AT61" s="223"/>
      <c r="AU61" s="223"/>
      <c r="AV61" s="223"/>
      <c r="AW61" s="223"/>
    </row>
    <row r="62" spans="2:49" s="3" customFormat="1" ht="11.25" customHeight="1">
      <c r="B62" s="1004" t="s">
        <v>954</v>
      </c>
      <c r="C62" s="332" t="s">
        <v>905</v>
      </c>
      <c r="D62" s="703"/>
      <c r="E62" s="710"/>
      <c r="F62" s="710"/>
      <c r="G62" s="710"/>
      <c r="H62" s="703"/>
      <c r="J62" s="710"/>
      <c r="K62" s="710"/>
      <c r="L62" s="710"/>
      <c r="M62" s="710"/>
      <c r="N62" s="710"/>
      <c r="O62" s="710"/>
      <c r="P62" s="710"/>
      <c r="Q62" s="710"/>
      <c r="R62" s="710"/>
      <c r="S62" s="703"/>
      <c r="AF62" s="223"/>
      <c r="AG62" s="223"/>
      <c r="AH62" s="223"/>
      <c r="AI62" s="223"/>
      <c r="AJ62" s="223"/>
      <c r="AK62" s="223"/>
      <c r="AL62" s="223"/>
      <c r="AM62" s="223"/>
      <c r="AN62" s="223"/>
      <c r="AO62" s="223"/>
      <c r="AP62" s="223"/>
      <c r="AQ62" s="223"/>
      <c r="AR62" s="223"/>
      <c r="AS62" s="223"/>
      <c r="AT62" s="223"/>
      <c r="AU62" s="223"/>
      <c r="AV62" s="223"/>
      <c r="AW62" s="223"/>
    </row>
    <row r="63" spans="2:49" s="3" customFormat="1" ht="11.25" customHeight="1">
      <c r="B63" s="1004" t="s">
        <v>956</v>
      </c>
      <c r="C63" s="332" t="s">
        <v>909</v>
      </c>
      <c r="D63" s="703"/>
      <c r="E63" s="710"/>
      <c r="F63" s="710"/>
      <c r="G63" s="710"/>
      <c r="H63" s="703"/>
      <c r="J63" s="710"/>
      <c r="K63" s="710"/>
      <c r="L63" s="710"/>
      <c r="M63" s="710"/>
      <c r="N63" s="710"/>
      <c r="O63" s="710"/>
      <c r="P63" s="710"/>
      <c r="Q63" s="710"/>
      <c r="R63" s="710"/>
      <c r="S63" s="703"/>
      <c r="AF63" s="223"/>
      <c r="AG63" s="223"/>
      <c r="AH63" s="223"/>
      <c r="AI63" s="223"/>
      <c r="AJ63" s="223"/>
      <c r="AK63" s="223"/>
      <c r="AL63" s="223"/>
      <c r="AM63" s="223"/>
      <c r="AN63" s="223"/>
      <c r="AO63" s="223"/>
      <c r="AP63" s="223"/>
      <c r="AQ63" s="223"/>
      <c r="AR63" s="223"/>
      <c r="AS63" s="223"/>
      <c r="AT63" s="223"/>
      <c r="AU63" s="223"/>
      <c r="AV63" s="223"/>
      <c r="AW63" s="223"/>
    </row>
    <row r="64" spans="2:49" s="3" customFormat="1" ht="11.25" customHeight="1">
      <c r="B64" s="1004" t="s">
        <v>957</v>
      </c>
      <c r="C64" s="332" t="s">
        <v>911</v>
      </c>
      <c r="D64" s="703">
        <v>107681.61133</v>
      </c>
      <c r="E64" s="710"/>
      <c r="F64" s="710"/>
      <c r="G64" s="710"/>
      <c r="H64" s="703">
        <v>46.037500000000001</v>
      </c>
      <c r="J64" s="710"/>
      <c r="K64" s="710"/>
      <c r="L64" s="710"/>
      <c r="M64" s="710"/>
      <c r="N64" s="710"/>
      <c r="O64" s="710"/>
      <c r="P64" s="710"/>
      <c r="Q64" s="710"/>
      <c r="R64" s="710"/>
      <c r="S64" s="703"/>
      <c r="AF64" s="223"/>
      <c r="AG64" s="223"/>
      <c r="AH64" s="223"/>
      <c r="AI64" s="223"/>
      <c r="AJ64" s="223"/>
      <c r="AK64" s="223"/>
      <c r="AL64" s="223"/>
      <c r="AM64" s="223"/>
      <c r="AN64" s="223"/>
      <c r="AO64" s="223"/>
      <c r="AP64" s="223"/>
      <c r="AQ64" s="223"/>
      <c r="AR64" s="223"/>
      <c r="AS64" s="223"/>
      <c r="AT64" s="223"/>
      <c r="AU64" s="223"/>
      <c r="AV64" s="223"/>
      <c r="AW64" s="223"/>
    </row>
    <row r="65" spans="2:49" s="3" customFormat="1" ht="11.25" customHeight="1">
      <c r="B65" s="1006">
        <v>220</v>
      </c>
      <c r="C65" s="711" t="s">
        <v>573</v>
      </c>
      <c r="D65" s="712">
        <v>772624.11879999994</v>
      </c>
      <c r="E65" s="712"/>
      <c r="F65" s="712"/>
      <c r="G65" s="712"/>
      <c r="H65" s="712">
        <v>2090.2328900000002</v>
      </c>
      <c r="I65" s="652"/>
      <c r="J65" s="712"/>
      <c r="K65" s="712"/>
      <c r="L65" s="712"/>
      <c r="M65" s="712"/>
      <c r="N65" s="712"/>
      <c r="O65" s="712"/>
      <c r="P65" s="712"/>
      <c r="Q65" s="712"/>
      <c r="R65" s="712"/>
      <c r="S65" s="712">
        <v>2090.2329</v>
      </c>
      <c r="AF65" s="223"/>
      <c r="AG65" s="223"/>
      <c r="AH65" s="223"/>
      <c r="AI65" s="223"/>
      <c r="AJ65" s="223"/>
      <c r="AK65" s="223"/>
      <c r="AL65" s="223"/>
      <c r="AM65" s="223"/>
      <c r="AN65" s="223"/>
      <c r="AO65" s="223"/>
      <c r="AP65" s="223"/>
      <c r="AQ65" s="223"/>
      <c r="AR65" s="223"/>
      <c r="AS65" s="223"/>
      <c r="AT65" s="223"/>
      <c r="AU65" s="223"/>
      <c r="AV65" s="223"/>
      <c r="AW65" s="223"/>
    </row>
    <row r="66" spans="2:49" s="3" customFormat="1" ht="11.25" customHeight="1">
      <c r="B66" s="1446"/>
      <c r="C66" s="280"/>
      <c r="D66" s="707"/>
      <c r="E66" s="707"/>
      <c r="F66" s="707"/>
      <c r="G66" s="707"/>
      <c r="H66" s="707"/>
      <c r="J66" s="707"/>
      <c r="K66" s="707"/>
      <c r="L66" s="707"/>
      <c r="M66" s="707"/>
      <c r="N66" s="707"/>
      <c r="O66" s="707"/>
      <c r="P66" s="707"/>
      <c r="Q66" s="707"/>
      <c r="R66" s="707"/>
      <c r="S66" s="707"/>
    </row>
    <row r="67" spans="2:49" s="3" customFormat="1" ht="11.25" customHeight="1">
      <c r="B67" s="1446"/>
      <c r="C67" s="280"/>
      <c r="D67" s="707"/>
      <c r="E67" s="707"/>
      <c r="F67" s="707"/>
      <c r="G67" s="707"/>
      <c r="H67" s="707"/>
      <c r="J67" s="707"/>
      <c r="K67" s="707"/>
      <c r="L67" s="707"/>
      <c r="M67" s="707"/>
      <c r="N67" s="707"/>
      <c r="O67" s="707"/>
      <c r="P67" s="707"/>
      <c r="Q67" s="707"/>
      <c r="R67" s="707"/>
      <c r="S67" s="707"/>
    </row>
    <row r="68" spans="2:49" s="3" customFormat="1" ht="11.25" customHeight="1">
      <c r="B68" s="1982" t="s">
        <v>577</v>
      </c>
      <c r="C68" s="1983"/>
      <c r="D68" s="696" t="s">
        <v>317</v>
      </c>
      <c r="E68" s="696" t="s">
        <v>319</v>
      </c>
      <c r="F68" s="696" t="s">
        <v>321</v>
      </c>
      <c r="G68" s="696"/>
      <c r="H68" s="696" t="s">
        <v>323</v>
      </c>
      <c r="I68" s="696"/>
      <c r="J68" s="696" t="s">
        <v>328</v>
      </c>
      <c r="K68" s="696" t="s">
        <v>335</v>
      </c>
      <c r="L68" s="696"/>
      <c r="M68" s="696" t="s">
        <v>337</v>
      </c>
      <c r="N68" s="696" t="s">
        <v>342</v>
      </c>
      <c r="O68" s="696" t="s">
        <v>348</v>
      </c>
      <c r="P68" s="696"/>
      <c r="Q68" s="696" t="s">
        <v>371</v>
      </c>
      <c r="R68" s="696" t="s">
        <v>395</v>
      </c>
      <c r="S68" s="696" t="s">
        <v>918</v>
      </c>
    </row>
    <row r="69" spans="2:49" s="3" customFormat="1" ht="11.25" customHeight="1">
      <c r="B69" s="279"/>
      <c r="C69" s="279"/>
      <c r="D69" s="697"/>
      <c r="E69" s="697"/>
      <c r="F69" s="697"/>
      <c r="G69" s="697"/>
      <c r="H69" s="2200" t="s">
        <v>919</v>
      </c>
      <c r="I69" s="2201"/>
      <c r="J69" s="2201"/>
      <c r="K69" s="2201"/>
      <c r="L69" s="2201"/>
      <c r="M69" s="2201"/>
      <c r="N69" s="2201"/>
      <c r="O69" s="2201"/>
      <c r="P69" s="2201"/>
      <c r="Q69" s="2201"/>
      <c r="R69" s="2201"/>
      <c r="S69" s="2201"/>
    </row>
    <row r="70" spans="2:49" s="3" customFormat="1" ht="11.25" customHeight="1">
      <c r="B70" s="279"/>
      <c r="C70" s="279"/>
      <c r="D70" s="1928" t="s">
        <v>920</v>
      </c>
      <c r="E70" s="1928"/>
      <c r="F70" s="1928"/>
      <c r="G70" s="242"/>
      <c r="H70" s="242"/>
      <c r="I70" s="242"/>
      <c r="J70" s="1919" t="s">
        <v>921</v>
      </c>
      <c r="K70" s="1958"/>
      <c r="L70" s="1958"/>
      <c r="M70" s="1958"/>
      <c r="N70" s="1958"/>
      <c r="O70" s="1958"/>
      <c r="P70" s="1958"/>
      <c r="Q70" s="1958"/>
      <c r="R70" s="1958"/>
      <c r="S70" s="1958"/>
    </row>
    <row r="71" spans="2:49" s="3" customFormat="1" ht="11.25" customHeight="1">
      <c r="B71" s="1947"/>
      <c r="C71" s="1947"/>
      <c r="D71" s="1985"/>
      <c r="E71" s="698" t="s">
        <v>922</v>
      </c>
      <c r="F71" s="698" t="s">
        <v>923</v>
      </c>
      <c r="G71" s="163"/>
      <c r="H71" s="259"/>
      <c r="I71" s="259"/>
      <c r="J71" s="163" t="s">
        <v>924</v>
      </c>
      <c r="K71" s="163" t="s">
        <v>923</v>
      </c>
      <c r="L71" s="163"/>
      <c r="M71" s="259" t="s">
        <v>923</v>
      </c>
      <c r="N71" s="259" t="s">
        <v>923</v>
      </c>
      <c r="O71" s="259" t="s">
        <v>923</v>
      </c>
      <c r="P71" s="259"/>
      <c r="Q71" s="259" t="s">
        <v>923</v>
      </c>
    </row>
    <row r="72" spans="2:49" s="3" customFormat="1" ht="11.25" customHeight="1">
      <c r="B72" s="1947"/>
      <c r="C72" s="1947"/>
      <c r="D72" s="1986"/>
      <c r="E72" s="163" t="s">
        <v>925</v>
      </c>
      <c r="F72" s="163" t="s">
        <v>926</v>
      </c>
      <c r="G72" s="163"/>
      <c r="H72" s="259"/>
      <c r="I72" s="259"/>
      <c r="J72" s="163" t="s">
        <v>927</v>
      </c>
      <c r="K72" s="163" t="s">
        <v>928</v>
      </c>
      <c r="L72" s="163"/>
      <c r="M72" s="259" t="s">
        <v>929</v>
      </c>
      <c r="N72" s="259" t="s">
        <v>930</v>
      </c>
      <c r="O72" s="259" t="s">
        <v>931</v>
      </c>
      <c r="P72" s="259"/>
      <c r="Q72" s="259" t="s">
        <v>932</v>
      </c>
      <c r="R72" s="259" t="s">
        <v>923</v>
      </c>
      <c r="S72" s="163" t="s">
        <v>888</v>
      </c>
    </row>
    <row r="73" spans="2:49" s="3" customFormat="1" ht="11.25" customHeight="1">
      <c r="B73" s="1989" t="s">
        <v>310</v>
      </c>
      <c r="C73" s="1990"/>
      <c r="D73" s="1276"/>
      <c r="E73" s="1267" t="s">
        <v>933</v>
      </c>
      <c r="F73" s="1267" t="s">
        <v>934</v>
      </c>
      <c r="G73" s="1267"/>
      <c r="H73" s="1276"/>
      <c r="I73" s="1276"/>
      <c r="J73" s="1267" t="s">
        <v>935</v>
      </c>
      <c r="K73" s="1267" t="s">
        <v>936</v>
      </c>
      <c r="L73" s="1267"/>
      <c r="M73" s="1276" t="s">
        <v>937</v>
      </c>
      <c r="N73" s="1276" t="s">
        <v>938</v>
      </c>
      <c r="O73" s="1276" t="s">
        <v>939</v>
      </c>
      <c r="P73" s="1276"/>
      <c r="Q73" s="1276" t="s">
        <v>940</v>
      </c>
      <c r="R73" s="1267" t="s">
        <v>941</v>
      </c>
      <c r="S73" s="1267" t="s">
        <v>892</v>
      </c>
    </row>
    <row r="74" spans="2:49" s="3" customFormat="1" ht="11.25" customHeight="1">
      <c r="B74" s="284" t="s">
        <v>898</v>
      </c>
      <c r="C74" s="700" t="s">
        <v>899</v>
      </c>
      <c r="D74" s="701">
        <v>684963.14563000004</v>
      </c>
      <c r="E74" s="701">
        <v>684228.07883999997</v>
      </c>
      <c r="F74" s="701">
        <v>735.06678999999997</v>
      </c>
      <c r="G74" s="701"/>
      <c r="H74" s="701">
        <v>1706.9990499999999</v>
      </c>
      <c r="I74" s="29"/>
      <c r="J74" s="701">
        <v>1233.3785700000001</v>
      </c>
      <c r="K74" s="701">
        <v>118.49872999999999</v>
      </c>
      <c r="L74" s="701"/>
      <c r="M74" s="701">
        <v>151.05565999999999</v>
      </c>
      <c r="N74" s="701">
        <v>97.940089999999998</v>
      </c>
      <c r="O74" s="701">
        <v>77.507339999999999</v>
      </c>
      <c r="P74" s="701"/>
      <c r="Q74" s="701">
        <v>4.7397099999999996</v>
      </c>
      <c r="R74" s="701">
        <v>23.87895</v>
      </c>
      <c r="S74" s="701">
        <v>1706.9990499999999</v>
      </c>
    </row>
    <row r="75" spans="2:49" s="3" customFormat="1" ht="11.25" customHeight="1">
      <c r="B75" s="1004" t="s">
        <v>904</v>
      </c>
      <c r="C75" s="332" t="s">
        <v>905</v>
      </c>
      <c r="D75" s="703"/>
      <c r="E75" s="703"/>
      <c r="F75" s="703"/>
      <c r="G75" s="703"/>
      <c r="H75" s="703"/>
      <c r="J75" s="703"/>
      <c r="K75" s="703"/>
      <c r="L75" s="703"/>
      <c r="M75" s="703"/>
      <c r="N75" s="703"/>
      <c r="O75" s="703"/>
      <c r="P75" s="703"/>
      <c r="Q75" s="703"/>
      <c r="R75" s="703"/>
      <c r="S75" s="703"/>
    </row>
    <row r="76" spans="2:49" s="3" customFormat="1" ht="11.25" customHeight="1">
      <c r="B76" s="1004" t="s">
        <v>908</v>
      </c>
      <c r="C76" s="332" t="s">
        <v>909</v>
      </c>
      <c r="D76" s="703"/>
      <c r="E76" s="703"/>
      <c r="F76" s="703"/>
      <c r="G76" s="703"/>
      <c r="H76" s="703"/>
      <c r="J76" s="703"/>
      <c r="K76" s="703"/>
      <c r="L76" s="703"/>
      <c r="M76" s="703"/>
      <c r="N76" s="703"/>
      <c r="O76" s="703"/>
      <c r="P76" s="703"/>
      <c r="Q76" s="703"/>
      <c r="R76" s="703"/>
      <c r="S76" s="703"/>
    </row>
    <row r="77" spans="2:49" s="3" customFormat="1" ht="11.25" customHeight="1">
      <c r="B77" s="1005" t="s">
        <v>910</v>
      </c>
      <c r="C77" s="369" t="s">
        <v>943</v>
      </c>
      <c r="D77" s="705"/>
      <c r="E77" s="705"/>
      <c r="F77" s="705"/>
      <c r="G77" s="705"/>
      <c r="H77" s="705"/>
      <c r="J77" s="705"/>
      <c r="K77" s="705"/>
      <c r="L77" s="705"/>
      <c r="M77" s="705"/>
      <c r="N77" s="705"/>
      <c r="O77" s="705"/>
      <c r="P77" s="705"/>
      <c r="Q77" s="705"/>
      <c r="R77" s="705"/>
      <c r="S77" s="705"/>
    </row>
    <row r="78" spans="2:49" s="3" customFormat="1" ht="11.25" customHeight="1">
      <c r="B78" s="1004" t="s">
        <v>912</v>
      </c>
      <c r="C78" s="332" t="s">
        <v>911</v>
      </c>
      <c r="D78" s="706">
        <v>684963.14561000001</v>
      </c>
      <c r="E78" s="706">
        <v>684228.07882000005</v>
      </c>
      <c r="F78" s="706">
        <v>735.06678999999997</v>
      </c>
      <c r="G78" s="706"/>
      <c r="H78" s="706">
        <v>1706.9990499999999</v>
      </c>
      <c r="J78" s="706">
        <v>1233.3785700000001</v>
      </c>
      <c r="K78" s="706">
        <v>118.49872999999999</v>
      </c>
      <c r="L78" s="706"/>
      <c r="M78" s="706">
        <v>151.05565999999999</v>
      </c>
      <c r="N78" s="706">
        <v>97.940089999999998</v>
      </c>
      <c r="O78" s="706">
        <v>77.507339999999999</v>
      </c>
      <c r="P78" s="706"/>
      <c r="Q78" s="706">
        <v>4.7397099999999996</v>
      </c>
      <c r="R78" s="706">
        <v>23.87895</v>
      </c>
      <c r="S78" s="706">
        <v>1706.9990499999999</v>
      </c>
    </row>
    <row r="79" spans="2:49" s="3" customFormat="1" ht="11.25" customHeight="1">
      <c r="B79" s="78" t="s">
        <v>950</v>
      </c>
      <c r="C79" s="280" t="s">
        <v>951</v>
      </c>
      <c r="D79" s="708">
        <v>100849.54379</v>
      </c>
      <c r="E79" s="709"/>
      <c r="F79" s="709"/>
      <c r="G79" s="709"/>
      <c r="H79" s="708">
        <v>27.065799999999999</v>
      </c>
      <c r="J79" s="709"/>
      <c r="K79" s="709"/>
      <c r="L79" s="709"/>
      <c r="M79" s="709"/>
      <c r="N79" s="709"/>
      <c r="O79" s="709"/>
      <c r="P79" s="709"/>
      <c r="Q79" s="709"/>
      <c r="R79" s="709"/>
      <c r="S79" s="708">
        <v>27.065799999999999</v>
      </c>
      <c r="U79" s="704"/>
    </row>
    <row r="80" spans="2:49" s="3" customFormat="1" ht="11.25" customHeight="1">
      <c r="B80" s="1004" t="s">
        <v>954</v>
      </c>
      <c r="C80" s="332" t="s">
        <v>905</v>
      </c>
      <c r="D80" s="703"/>
      <c r="E80" s="710"/>
      <c r="F80" s="710"/>
      <c r="G80" s="710"/>
      <c r="H80" s="703"/>
      <c r="J80" s="710"/>
      <c r="K80" s="710"/>
      <c r="L80" s="710"/>
      <c r="M80" s="710"/>
      <c r="N80" s="710"/>
      <c r="O80" s="710"/>
      <c r="P80" s="710"/>
      <c r="Q80" s="710"/>
      <c r="R80" s="710"/>
      <c r="S80" s="703"/>
      <c r="U80" s="704"/>
    </row>
    <row r="81" spans="1:25" s="3" customFormat="1" ht="11.25" customHeight="1">
      <c r="B81" s="1004" t="s">
        <v>956</v>
      </c>
      <c r="C81" s="332" t="s">
        <v>909</v>
      </c>
      <c r="D81" s="703"/>
      <c r="E81" s="710"/>
      <c r="F81" s="710"/>
      <c r="G81" s="710"/>
      <c r="H81" s="703"/>
      <c r="J81" s="710"/>
      <c r="K81" s="710"/>
      <c r="L81" s="710"/>
      <c r="M81" s="710"/>
      <c r="N81" s="710"/>
      <c r="O81" s="710"/>
      <c r="P81" s="710"/>
      <c r="Q81" s="710"/>
      <c r="R81" s="710"/>
      <c r="S81" s="703"/>
      <c r="U81" s="704"/>
    </row>
    <row r="82" spans="1:25" s="3" customFormat="1" ht="11.25" customHeight="1">
      <c r="B82" s="1004" t="s">
        <v>957</v>
      </c>
      <c r="C82" s="332" t="s">
        <v>911</v>
      </c>
      <c r="D82" s="703">
        <v>100849.54379</v>
      </c>
      <c r="E82" s="710"/>
      <c r="F82" s="710"/>
      <c r="G82" s="710"/>
      <c r="H82" s="703">
        <v>27.065799999999999</v>
      </c>
      <c r="J82" s="710"/>
      <c r="K82" s="710"/>
      <c r="L82" s="710"/>
      <c r="M82" s="710"/>
      <c r="N82" s="710"/>
      <c r="O82" s="710"/>
      <c r="P82" s="710"/>
      <c r="Q82" s="710"/>
      <c r="R82" s="710"/>
      <c r="S82" s="703">
        <v>27</v>
      </c>
      <c r="U82" s="704"/>
    </row>
    <row r="83" spans="1:25" s="3" customFormat="1" ht="11.25" customHeight="1">
      <c r="B83" s="1006">
        <v>220</v>
      </c>
      <c r="C83" s="711" t="s">
        <v>573</v>
      </c>
      <c r="D83" s="712">
        <v>785812.68942000007</v>
      </c>
      <c r="E83" s="712"/>
      <c r="F83" s="712"/>
      <c r="G83" s="712"/>
      <c r="H83" s="712">
        <v>1734.06485</v>
      </c>
      <c r="I83" s="652"/>
      <c r="J83" s="712"/>
      <c r="K83" s="712"/>
      <c r="L83" s="712"/>
      <c r="M83" s="712"/>
      <c r="N83" s="712"/>
      <c r="O83" s="712"/>
      <c r="P83" s="712"/>
      <c r="Q83" s="712"/>
      <c r="R83" s="712"/>
      <c r="S83" s="712">
        <v>1734.06485</v>
      </c>
      <c r="U83" s="704"/>
    </row>
    <row r="84" spans="1:25" s="3" customFormat="1" ht="11.25" customHeight="1">
      <c r="B84" s="1446"/>
      <c r="C84" s="280"/>
      <c r="D84" s="707"/>
      <c r="E84" s="707"/>
      <c r="F84" s="707"/>
      <c r="G84" s="707"/>
      <c r="H84" s="707"/>
      <c r="J84" s="707"/>
      <c r="K84" s="707"/>
      <c r="L84" s="707"/>
      <c r="M84" s="707"/>
      <c r="N84" s="707"/>
      <c r="O84" s="707"/>
      <c r="P84" s="707"/>
      <c r="Q84" s="707"/>
      <c r="R84" s="707"/>
      <c r="S84" s="707"/>
      <c r="U84" s="704"/>
    </row>
    <row r="85" spans="1:25" s="3" customFormat="1" ht="12" customHeight="1"/>
    <row r="86" spans="1:25" s="6" customFormat="1" ht="15.75" customHeight="1">
      <c r="A86" s="13"/>
      <c r="B86" s="1187" t="s">
        <v>1022</v>
      </c>
    </row>
    <row r="87" spans="1:25" s="6" customFormat="1" ht="11.25" customHeight="1">
      <c r="A87" s="13"/>
      <c r="B87" s="14"/>
    </row>
    <row r="88" spans="1:25" ht="22.5" customHeight="1">
      <c r="B88" s="1940" t="s">
        <v>2647</v>
      </c>
      <c r="C88" s="2197"/>
      <c r="D88" s="2197"/>
      <c r="E88" s="2197"/>
      <c r="F88" s="2197"/>
      <c r="G88" s="2197"/>
      <c r="H88" s="2197"/>
      <c r="I88" s="2197"/>
      <c r="J88" s="2197"/>
      <c r="K88" s="2197"/>
      <c r="L88" s="2197"/>
      <c r="M88" s="2197"/>
      <c r="N88" s="2197"/>
      <c r="O88" s="2197"/>
      <c r="P88" s="2197"/>
      <c r="Q88" s="2197"/>
      <c r="R88" s="2197"/>
      <c r="S88" s="2197"/>
      <c r="T88" s="2197"/>
      <c r="U88" s="2197"/>
      <c r="V88" s="2197"/>
      <c r="W88" s="923"/>
      <c r="X88" s="923"/>
      <c r="Y88" s="923"/>
    </row>
    <row r="89" spans="1:25" ht="11.25" customHeight="1">
      <c r="B89" s="923"/>
      <c r="C89" s="1100"/>
      <c r="D89" s="1100"/>
      <c r="E89" s="1100"/>
      <c r="F89" s="1100"/>
      <c r="G89" s="1100"/>
      <c r="H89" s="1100"/>
      <c r="I89" s="1100"/>
      <c r="J89" s="1100"/>
      <c r="K89" s="1100"/>
      <c r="L89" s="1100"/>
      <c r="M89" s="1100"/>
      <c r="N89" s="1100"/>
      <c r="O89" s="1100"/>
      <c r="P89" s="1100"/>
      <c r="Q89" s="1100"/>
      <c r="R89" s="1100"/>
      <c r="S89" s="1100"/>
      <c r="T89" s="1100"/>
      <c r="U89" s="1100"/>
      <c r="V89" s="1100"/>
      <c r="W89" s="923"/>
      <c r="X89" s="923"/>
      <c r="Y89" s="923"/>
    </row>
    <row r="90" spans="1:25" ht="11.25" customHeight="1">
      <c r="B90" s="923"/>
      <c r="C90" s="1100"/>
      <c r="D90" s="1100"/>
      <c r="E90" s="1100"/>
      <c r="F90" s="1100"/>
      <c r="G90" s="1100"/>
      <c r="H90" s="1100"/>
      <c r="I90" s="1100"/>
      <c r="J90" s="1100"/>
      <c r="K90" s="1100"/>
      <c r="L90" s="1100"/>
      <c r="M90" s="1100"/>
      <c r="N90" s="1100"/>
      <c r="O90" s="1100"/>
      <c r="P90" s="1100"/>
      <c r="Q90" s="1100"/>
      <c r="R90" s="1100"/>
      <c r="S90" s="1100"/>
      <c r="T90" s="1100"/>
      <c r="U90" s="1100"/>
      <c r="V90" s="1100"/>
      <c r="W90" s="923"/>
      <c r="X90" s="923"/>
      <c r="Y90" s="923"/>
    </row>
    <row r="91" spans="1:25" ht="11.25" customHeight="1">
      <c r="B91" s="1968" t="s">
        <v>26</v>
      </c>
      <c r="C91" s="1969"/>
      <c r="D91" s="696" t="s">
        <v>317</v>
      </c>
      <c r="E91" s="696" t="s">
        <v>319</v>
      </c>
      <c r="F91" s="696" t="s">
        <v>321</v>
      </c>
      <c r="G91" s="696"/>
      <c r="H91" s="696" t="s">
        <v>323</v>
      </c>
      <c r="I91" s="696"/>
      <c r="J91" s="696" t="s">
        <v>328</v>
      </c>
      <c r="K91" s="696" t="s">
        <v>335</v>
      </c>
      <c r="L91" s="696"/>
      <c r="M91" s="696" t="s">
        <v>337</v>
      </c>
      <c r="N91" s="696" t="s">
        <v>342</v>
      </c>
      <c r="O91" s="696" t="s">
        <v>348</v>
      </c>
      <c r="P91" s="696"/>
      <c r="Q91" s="696" t="s">
        <v>371</v>
      </c>
      <c r="R91" s="696" t="s">
        <v>395</v>
      </c>
      <c r="S91" s="696" t="s">
        <v>918</v>
      </c>
      <c r="T91" s="696" t="s">
        <v>1024</v>
      </c>
      <c r="U91" s="696" t="s">
        <v>1025</v>
      </c>
      <c r="V91" s="696" t="s">
        <v>1026</v>
      </c>
      <c r="W91" s="923"/>
      <c r="X91" s="923"/>
      <c r="Y91" s="923"/>
    </row>
    <row r="92" spans="1:25" ht="11.25" customHeight="1">
      <c r="B92" s="279"/>
      <c r="C92" s="279"/>
      <c r="D92" s="3"/>
      <c r="E92" s="3"/>
      <c r="F92" s="3"/>
      <c r="G92" s="3"/>
      <c r="H92" s="3"/>
      <c r="I92" s="3"/>
      <c r="J92" s="3"/>
      <c r="K92" s="3"/>
      <c r="L92" s="3"/>
      <c r="M92" s="3"/>
      <c r="N92" s="547"/>
      <c r="O92" s="1977" t="s">
        <v>2648</v>
      </c>
      <c r="P92" s="1977"/>
      <c r="Q92" s="2155"/>
      <c r="R92" s="2155"/>
      <c r="S92" s="2155"/>
      <c r="T92" s="2155"/>
      <c r="U92" s="2155"/>
      <c r="V92" s="2155"/>
      <c r="W92" s="923"/>
      <c r="X92" s="923"/>
      <c r="Y92" s="923"/>
    </row>
    <row r="93" spans="1:25" ht="11.25" customHeight="1">
      <c r="B93" s="279"/>
      <c r="C93" s="279"/>
      <c r="D93" s="3"/>
      <c r="E93" s="3"/>
      <c r="F93" s="3"/>
      <c r="G93" s="3"/>
      <c r="H93" s="3"/>
      <c r="I93" s="3"/>
      <c r="J93" s="3"/>
      <c r="K93" s="3"/>
      <c r="L93" s="3"/>
      <c r="M93" s="3"/>
      <c r="N93" s="242"/>
      <c r="O93" s="2198" t="s">
        <v>2649</v>
      </c>
      <c r="P93" s="2198"/>
      <c r="Q93" s="2082"/>
      <c r="R93" s="2082"/>
      <c r="S93" s="2082"/>
      <c r="T93" s="2082"/>
      <c r="U93" s="2082"/>
      <c r="V93" s="2082"/>
      <c r="W93" s="923"/>
      <c r="X93" s="923"/>
      <c r="Y93" s="923"/>
    </row>
    <row r="94" spans="1:25" ht="11.25" customHeight="1">
      <c r="B94" s="279"/>
      <c r="C94" s="279"/>
      <c r="D94" s="170"/>
      <c r="E94" s="170"/>
      <c r="F94" s="170"/>
      <c r="G94" s="170"/>
      <c r="H94" s="170"/>
      <c r="I94" s="170"/>
      <c r="J94" s="170"/>
      <c r="K94" s="170"/>
      <c r="L94" s="170"/>
      <c r="M94" s="170"/>
      <c r="N94" s="242"/>
      <c r="O94" s="3"/>
      <c r="P94" s="3"/>
      <c r="Q94" s="2199" t="s">
        <v>2650</v>
      </c>
      <c r="R94" s="2021"/>
      <c r="S94" s="2021"/>
      <c r="T94" s="3"/>
      <c r="U94" s="242"/>
      <c r="V94" s="242"/>
      <c r="W94" s="923"/>
      <c r="X94" s="923"/>
      <c r="Y94" s="923"/>
    </row>
    <row r="95" spans="1:25" ht="11.25" customHeight="1">
      <c r="B95" s="279"/>
      <c r="C95" s="279"/>
      <c r="D95" s="2012" t="s">
        <v>919</v>
      </c>
      <c r="E95" s="2095"/>
      <c r="F95" s="2095"/>
      <c r="G95" s="2095"/>
      <c r="H95" s="2095"/>
      <c r="I95" s="2095"/>
      <c r="J95" s="2095"/>
      <c r="K95" s="2095"/>
      <c r="L95" s="934"/>
      <c r="M95" s="2195" t="s">
        <v>1029</v>
      </c>
      <c r="N95" s="2104"/>
      <c r="O95" s="2104"/>
      <c r="P95" s="934"/>
      <c r="Q95" s="1988" t="s">
        <v>2651</v>
      </c>
      <c r="R95" s="2196"/>
      <c r="S95" s="2196"/>
      <c r="T95" s="3"/>
      <c r="U95" s="1988" t="s">
        <v>1031</v>
      </c>
      <c r="V95" s="2196"/>
      <c r="W95" s="923"/>
      <c r="X95" s="923"/>
      <c r="Y95" s="923"/>
    </row>
    <row r="96" spans="1:25" ht="11.25" customHeight="1">
      <c r="B96" s="279"/>
      <c r="C96" s="279"/>
      <c r="D96" s="1965" t="s">
        <v>920</v>
      </c>
      <c r="E96" s="1965"/>
      <c r="F96" s="1965"/>
      <c r="G96" s="547"/>
      <c r="H96" s="1965" t="s">
        <v>921</v>
      </c>
      <c r="I96" s="2013"/>
      <c r="J96" s="2013"/>
      <c r="K96" s="2013"/>
      <c r="L96" s="482"/>
      <c r="M96" s="1928" t="s">
        <v>1032</v>
      </c>
      <c r="N96" s="1929"/>
      <c r="O96" s="1929"/>
      <c r="P96" s="482"/>
      <c r="Q96" s="1928" t="s">
        <v>1033</v>
      </c>
      <c r="R96" s="1929"/>
      <c r="S96" s="1929"/>
      <c r="T96" s="3"/>
      <c r="U96" s="1928" t="s">
        <v>1034</v>
      </c>
      <c r="V96" s="1929"/>
      <c r="W96" s="923"/>
      <c r="X96" s="923"/>
      <c r="Y96" s="923"/>
    </row>
    <row r="97" spans="2:25" ht="11.25" customHeight="1">
      <c r="B97" s="279"/>
      <c r="C97" s="279"/>
      <c r="D97" s="85"/>
      <c r="E97" s="456" t="s">
        <v>1781</v>
      </c>
      <c r="F97" s="70" t="s">
        <v>1781</v>
      </c>
      <c r="G97" s="70"/>
      <c r="H97" s="70"/>
      <c r="I97" s="70"/>
      <c r="J97" s="70" t="s">
        <v>1781</v>
      </c>
      <c r="K97" s="70" t="s">
        <v>1781</v>
      </c>
      <c r="L97" s="70"/>
      <c r="M97" s="3"/>
      <c r="N97" s="70" t="s">
        <v>1781</v>
      </c>
      <c r="O97" s="70" t="s">
        <v>1781</v>
      </c>
      <c r="P97" s="70"/>
      <c r="Q97" s="3"/>
      <c r="R97" s="70" t="s">
        <v>1781</v>
      </c>
      <c r="S97" s="70" t="s">
        <v>1781</v>
      </c>
      <c r="T97" s="70" t="s">
        <v>986</v>
      </c>
      <c r="U97" s="70" t="s">
        <v>1035</v>
      </c>
      <c r="V97" s="70" t="s">
        <v>1036</v>
      </c>
      <c r="W97" s="923"/>
      <c r="X97" s="923"/>
      <c r="Y97" s="923"/>
    </row>
    <row r="98" spans="2:25" ht="11.25" customHeight="1">
      <c r="B98" s="2009" t="s">
        <v>310</v>
      </c>
      <c r="C98" s="1992"/>
      <c r="D98" s="1255"/>
      <c r="E98" s="1218" t="s">
        <v>2652</v>
      </c>
      <c r="F98" s="1218" t="s">
        <v>2653</v>
      </c>
      <c r="G98" s="1218"/>
      <c r="H98" s="1218"/>
      <c r="I98" s="1218"/>
      <c r="J98" s="1218" t="s">
        <v>2653</v>
      </c>
      <c r="K98" s="70" t="s">
        <v>2654</v>
      </c>
      <c r="L98" s="70"/>
      <c r="M98" s="3"/>
      <c r="N98" s="1218" t="s">
        <v>2652</v>
      </c>
      <c r="O98" s="1218" t="s">
        <v>2653</v>
      </c>
      <c r="P98" s="1218"/>
      <c r="Q98" s="1248"/>
      <c r="R98" s="1218" t="s">
        <v>2653</v>
      </c>
      <c r="S98" s="1218" t="s">
        <v>2654</v>
      </c>
      <c r="T98" s="1218" t="s">
        <v>1040</v>
      </c>
      <c r="U98" s="1218" t="s">
        <v>1041</v>
      </c>
      <c r="V98" s="1218" t="s">
        <v>1041</v>
      </c>
      <c r="W98" s="923"/>
      <c r="X98" s="923"/>
      <c r="Y98" s="923"/>
    </row>
    <row r="99" spans="2:25" ht="11.25" customHeight="1">
      <c r="B99" s="1007" t="s">
        <v>898</v>
      </c>
      <c r="C99" s="280" t="s">
        <v>899</v>
      </c>
      <c r="D99" s="366">
        <v>664942.50746999995</v>
      </c>
      <c r="E99" s="367">
        <v>604048.55460000003</v>
      </c>
      <c r="F99" s="367">
        <v>28891.12513</v>
      </c>
      <c r="G99" s="367"/>
      <c r="H99" s="367">
        <v>2044.1953900000001</v>
      </c>
      <c r="I99" s="367"/>
      <c r="J99" s="367"/>
      <c r="K99" s="941">
        <v>2011.7810500000001</v>
      </c>
      <c r="L99" s="941">
        <v>-52.143749999999997</v>
      </c>
      <c r="M99" s="941">
        <v>-52.143749999999997</v>
      </c>
      <c r="N99" s="367">
        <v>-22.558350000000001</v>
      </c>
      <c r="O99" s="367">
        <v>-29.5854</v>
      </c>
      <c r="P99" s="367">
        <v>-51.841990000000003</v>
      </c>
      <c r="Q99" s="367">
        <v>-51.841990000000003</v>
      </c>
      <c r="R99" s="367"/>
      <c r="S99" s="367">
        <v>-51.841990000000003</v>
      </c>
      <c r="T99" s="367"/>
      <c r="U99" s="367">
        <v>662320.17929999996</v>
      </c>
      <c r="V99" s="367">
        <v>1992.3534</v>
      </c>
      <c r="W99" s="923"/>
      <c r="X99" s="923"/>
      <c r="Y99" s="923"/>
    </row>
    <row r="100" spans="2:25" ht="11.25" customHeight="1">
      <c r="B100" s="1008" t="s">
        <v>904</v>
      </c>
      <c r="C100" s="332" t="s">
        <v>905</v>
      </c>
      <c r="D100" s="227"/>
      <c r="E100" s="45"/>
      <c r="F100" s="45"/>
      <c r="G100" s="45"/>
      <c r="H100" s="45"/>
      <c r="I100" s="45"/>
      <c r="J100" s="45"/>
      <c r="K100" s="45"/>
      <c r="L100" s="45"/>
      <c r="M100" s="45"/>
      <c r="N100" s="45"/>
      <c r="O100" s="45"/>
      <c r="P100" s="45"/>
      <c r="Q100" s="45"/>
      <c r="R100" s="45"/>
      <c r="S100" s="45"/>
      <c r="T100" s="1426"/>
      <c r="U100" s="45"/>
      <c r="V100" s="45"/>
      <c r="W100" s="923"/>
      <c r="X100" s="923"/>
      <c r="Y100" s="923"/>
    </row>
    <row r="101" spans="2:25" ht="11.25" customHeight="1">
      <c r="B101" s="1008" t="s">
        <v>906</v>
      </c>
      <c r="C101" s="332" t="s">
        <v>907</v>
      </c>
      <c r="D101" s="227"/>
      <c r="E101" s="45"/>
      <c r="F101" s="45"/>
      <c r="G101" s="45"/>
      <c r="H101" s="45"/>
      <c r="I101" s="45"/>
      <c r="J101" s="45"/>
      <c r="K101" s="45"/>
      <c r="L101" s="45"/>
      <c r="M101" s="45"/>
      <c r="N101" s="45"/>
      <c r="O101" s="45"/>
      <c r="P101" s="45"/>
      <c r="Q101" s="45"/>
      <c r="R101" s="45"/>
      <c r="S101" s="45"/>
      <c r="T101" s="1426"/>
      <c r="U101" s="45"/>
      <c r="V101" s="45"/>
      <c r="W101" s="923"/>
      <c r="X101" s="923"/>
      <c r="Y101" s="923"/>
    </row>
    <row r="102" spans="2:25" ht="11.25" customHeight="1">
      <c r="B102" s="1008" t="s">
        <v>910</v>
      </c>
      <c r="C102" s="369" t="s">
        <v>943</v>
      </c>
      <c r="D102" s="370"/>
      <c r="E102" s="371"/>
      <c r="F102" s="371"/>
      <c r="G102" s="371"/>
      <c r="H102" s="371"/>
      <c r="I102" s="371"/>
      <c r="J102" s="371"/>
      <c r="K102" s="371"/>
      <c r="L102" s="371"/>
      <c r="M102" s="371"/>
      <c r="N102" s="371"/>
      <c r="O102" s="371"/>
      <c r="P102" s="371"/>
      <c r="Q102" s="371"/>
      <c r="R102" s="371"/>
      <c r="S102" s="371"/>
      <c r="T102" s="1427"/>
      <c r="U102" s="371"/>
      <c r="V102" s="371"/>
      <c r="W102" s="923"/>
      <c r="X102" s="923"/>
      <c r="Y102" s="923"/>
    </row>
    <row r="103" spans="2:25" ht="11.25" customHeight="1">
      <c r="B103" s="1008" t="s">
        <v>912</v>
      </c>
      <c r="C103" s="332" t="s">
        <v>911</v>
      </c>
      <c r="D103" s="227">
        <v>664942.50746999995</v>
      </c>
      <c r="E103" s="45">
        <v>604048.55460000003</v>
      </c>
      <c r="F103" s="45">
        <v>28891.12513</v>
      </c>
      <c r="G103" s="45"/>
      <c r="H103" s="45">
        <v>2044.1953900000001</v>
      </c>
      <c r="I103" s="45"/>
      <c r="J103" s="45"/>
      <c r="K103" s="45">
        <v>2011.7810500000001</v>
      </c>
      <c r="L103" s="45">
        <v>-52.143749999999997</v>
      </c>
      <c r="M103" s="45">
        <v>-52.143749999999997</v>
      </c>
      <c r="N103" s="45">
        <v>-22.558350000000001</v>
      </c>
      <c r="O103" s="45">
        <v>-29.5854</v>
      </c>
      <c r="P103" s="45">
        <v>-51.841990000000003</v>
      </c>
      <c r="Q103" s="45">
        <v>-51.841990000000003</v>
      </c>
      <c r="R103" s="45"/>
      <c r="S103" s="45">
        <v>-51.841990000000003</v>
      </c>
      <c r="T103" s="1426"/>
      <c r="U103" s="45">
        <v>662320.17929999996</v>
      </c>
      <c r="V103" s="45">
        <v>1992.3534</v>
      </c>
      <c r="W103" s="923"/>
      <c r="X103" s="923"/>
      <c r="Y103" s="923"/>
    </row>
    <row r="104" spans="2:25" ht="11.25" customHeight="1">
      <c r="B104" s="1007" t="s">
        <v>950</v>
      </c>
      <c r="C104" s="280" t="s">
        <v>951</v>
      </c>
      <c r="D104" s="366">
        <v>107681.61133</v>
      </c>
      <c r="E104" s="367">
        <v>103523.08747</v>
      </c>
      <c r="F104" s="367">
        <v>4158.5238600000002</v>
      </c>
      <c r="G104" s="367"/>
      <c r="H104" s="367">
        <v>46.037500000000001</v>
      </c>
      <c r="I104" s="367"/>
      <c r="J104" s="367"/>
      <c r="K104" s="367">
        <v>46.037500000000001</v>
      </c>
      <c r="L104" s="367">
        <v>5.5929500000000001</v>
      </c>
      <c r="M104" s="367">
        <v>5.5929500000000001</v>
      </c>
      <c r="N104" s="367">
        <v>1.88869</v>
      </c>
      <c r="O104" s="367">
        <v>3.7042600000000001</v>
      </c>
      <c r="P104" s="367"/>
      <c r="Q104" s="367"/>
      <c r="R104" s="367"/>
      <c r="S104" s="367"/>
      <c r="T104" s="1428"/>
      <c r="U104" s="367">
        <v>106987.68467</v>
      </c>
      <c r="V104" s="367">
        <v>40.281210000000002</v>
      </c>
      <c r="W104" s="923"/>
      <c r="X104" s="923"/>
      <c r="Y104" s="923"/>
    </row>
    <row r="105" spans="2:25" ht="11.25" customHeight="1">
      <c r="B105" s="1008" t="s">
        <v>954</v>
      </c>
      <c r="C105" s="332" t="s">
        <v>905</v>
      </c>
      <c r="D105" s="227"/>
      <c r="E105" s="45"/>
      <c r="F105" s="45"/>
      <c r="G105" s="45"/>
      <c r="H105" s="45"/>
      <c r="I105" s="45"/>
      <c r="J105" s="45"/>
      <c r="K105" s="45"/>
      <c r="L105" s="45"/>
      <c r="M105" s="45"/>
      <c r="N105" s="45"/>
      <c r="O105" s="45"/>
      <c r="P105" s="45"/>
      <c r="Q105" s="45"/>
      <c r="R105" s="45"/>
      <c r="S105" s="45"/>
      <c r="T105" s="1429"/>
      <c r="U105" s="45"/>
      <c r="V105" s="45"/>
      <c r="W105" s="923"/>
      <c r="X105" s="923"/>
      <c r="Y105" s="923"/>
    </row>
    <row r="106" spans="2:25" ht="11.25" customHeight="1">
      <c r="B106" s="1008" t="s">
        <v>956</v>
      </c>
      <c r="C106" s="332" t="s">
        <v>909</v>
      </c>
      <c r="D106" s="227"/>
      <c r="E106" s="45"/>
      <c r="F106" s="45"/>
      <c r="G106" s="45"/>
      <c r="H106" s="45"/>
      <c r="I106" s="45"/>
      <c r="J106" s="45"/>
      <c r="K106" s="45"/>
      <c r="L106" s="45"/>
      <c r="M106" s="45"/>
      <c r="N106" s="45"/>
      <c r="O106" s="45"/>
      <c r="P106" s="45"/>
      <c r="Q106" s="45"/>
      <c r="R106" s="45"/>
      <c r="S106" s="45"/>
      <c r="T106" s="1429"/>
      <c r="U106" s="45"/>
      <c r="V106" s="45"/>
      <c r="W106" s="923"/>
      <c r="X106" s="923"/>
      <c r="Y106" s="923"/>
    </row>
    <row r="107" spans="2:25" ht="11.25" customHeight="1">
      <c r="B107" s="1008" t="s">
        <v>957</v>
      </c>
      <c r="C107" s="332" t="s">
        <v>911</v>
      </c>
      <c r="D107" s="45">
        <v>107681.61133</v>
      </c>
      <c r="E107" s="45">
        <v>103523.08747</v>
      </c>
      <c r="F107" s="45">
        <v>4158.5238600000002</v>
      </c>
      <c r="G107" s="45"/>
      <c r="H107" s="45">
        <v>46.037500000000001</v>
      </c>
      <c r="I107" s="45"/>
      <c r="J107" s="45"/>
      <c r="K107" s="45">
        <v>46.037500000000001</v>
      </c>
      <c r="L107" s="45">
        <v>5.5929500000000001</v>
      </c>
      <c r="M107" s="45">
        <v>5.5929500000000001</v>
      </c>
      <c r="N107" s="45">
        <v>1.88869</v>
      </c>
      <c r="O107" s="45">
        <v>3.7042600000000001</v>
      </c>
      <c r="P107" s="45"/>
      <c r="Q107" s="45"/>
      <c r="R107" s="45"/>
      <c r="S107" s="45"/>
      <c r="T107" s="1429"/>
      <c r="U107" s="45">
        <v>106987.68467</v>
      </c>
      <c r="V107" s="45">
        <v>40.281210000000002</v>
      </c>
      <c r="W107" s="923"/>
      <c r="X107" s="923"/>
      <c r="Y107" s="923"/>
    </row>
    <row r="108" spans="2:25" ht="11.25" customHeight="1">
      <c r="B108" s="1006">
        <v>220</v>
      </c>
      <c r="C108" s="711" t="s">
        <v>573</v>
      </c>
      <c r="D108" s="806">
        <v>772624.11879999994</v>
      </c>
      <c r="E108" s="806">
        <v>707571.64207000006</v>
      </c>
      <c r="F108" s="806">
        <v>33049.648990000002</v>
      </c>
      <c r="G108" s="806"/>
      <c r="H108" s="806">
        <v>2090.2328900000002</v>
      </c>
      <c r="I108" s="806"/>
      <c r="J108" s="806"/>
      <c r="K108" s="806">
        <v>2057.81855</v>
      </c>
      <c r="L108" s="806">
        <v>-46.550799999999995</v>
      </c>
      <c r="M108" s="806">
        <v>-46.550799999999995</v>
      </c>
      <c r="N108" s="806">
        <v>-20.66966</v>
      </c>
      <c r="O108" s="806">
        <v>-25.881139999999998</v>
      </c>
      <c r="P108" s="806">
        <v>-51.841990000000003</v>
      </c>
      <c r="Q108" s="806">
        <v>-51.841990000000003</v>
      </c>
      <c r="R108" s="806"/>
      <c r="S108" s="806">
        <v>-51.841990000000003</v>
      </c>
      <c r="T108" s="807"/>
      <c r="U108" s="806">
        <v>769307.86396999995</v>
      </c>
      <c r="V108" s="806">
        <v>2032.6346100000001</v>
      </c>
      <c r="W108" s="923"/>
      <c r="X108" s="923"/>
      <c r="Y108" s="923"/>
    </row>
    <row r="109" spans="2:25" ht="11.25" customHeight="1">
      <c r="B109" s="923"/>
      <c r="C109" s="1100"/>
      <c r="D109" s="1100"/>
      <c r="E109" s="1100"/>
      <c r="F109" s="1100"/>
      <c r="G109" s="1100"/>
      <c r="H109" s="1100"/>
      <c r="I109" s="1100"/>
      <c r="J109" s="1100"/>
      <c r="K109" s="1100"/>
      <c r="L109" s="1100"/>
      <c r="M109" s="1100"/>
      <c r="N109" s="1100"/>
      <c r="O109" s="1100"/>
      <c r="P109" s="1100"/>
      <c r="Q109" s="1100"/>
      <c r="R109" s="1100"/>
      <c r="S109" s="1100"/>
      <c r="T109" s="1100"/>
      <c r="U109" s="1100"/>
      <c r="V109" s="1100"/>
      <c r="W109" s="923"/>
      <c r="X109" s="923"/>
      <c r="Y109" s="923"/>
    </row>
    <row r="110" spans="2:25" ht="11.25" customHeight="1"/>
    <row r="111" spans="2:25" s="169" customFormat="1" ht="11.25" customHeight="1">
      <c r="B111" s="1968" t="s">
        <v>311</v>
      </c>
      <c r="C111" s="1969"/>
      <c r="D111" s="696" t="s">
        <v>317</v>
      </c>
      <c r="E111" s="696" t="s">
        <v>319</v>
      </c>
      <c r="F111" s="696" t="s">
        <v>321</v>
      </c>
      <c r="G111" s="696"/>
      <c r="H111" s="696" t="s">
        <v>323</v>
      </c>
      <c r="I111" s="696"/>
      <c r="J111" s="696" t="s">
        <v>328</v>
      </c>
      <c r="K111" s="696" t="s">
        <v>335</v>
      </c>
      <c r="L111" s="696"/>
      <c r="M111" s="696" t="s">
        <v>337</v>
      </c>
      <c r="N111" s="696" t="s">
        <v>342</v>
      </c>
      <c r="O111" s="696" t="s">
        <v>348</v>
      </c>
      <c r="P111" s="696"/>
      <c r="Q111" s="696" t="s">
        <v>371</v>
      </c>
      <c r="R111" s="696" t="s">
        <v>395</v>
      </c>
      <c r="S111" s="696" t="s">
        <v>918</v>
      </c>
      <c r="T111" s="696" t="s">
        <v>1024</v>
      </c>
      <c r="U111" s="696" t="s">
        <v>1025</v>
      </c>
      <c r="V111" s="696" t="s">
        <v>1026</v>
      </c>
    </row>
    <row r="112" spans="2:25" s="3" customFormat="1" ht="11.25" customHeight="1">
      <c r="B112" s="279"/>
      <c r="C112" s="279"/>
      <c r="N112" s="547"/>
      <c r="O112" s="1977" t="s">
        <v>2648</v>
      </c>
      <c r="P112" s="1977"/>
      <c r="Q112" s="2155"/>
      <c r="R112" s="2155"/>
      <c r="S112" s="2155"/>
      <c r="T112" s="2155"/>
      <c r="U112" s="2155"/>
      <c r="V112" s="2155"/>
      <c r="W112" s="1988"/>
    </row>
    <row r="113" spans="2:27" s="3" customFormat="1" ht="11.25" customHeight="1">
      <c r="B113" s="279"/>
      <c r="C113" s="279"/>
      <c r="N113" s="242"/>
      <c r="O113" s="2198" t="s">
        <v>2649</v>
      </c>
      <c r="P113" s="2198"/>
      <c r="Q113" s="2082"/>
      <c r="R113" s="2082"/>
      <c r="S113" s="2082"/>
      <c r="T113" s="2082"/>
      <c r="U113" s="2082"/>
      <c r="V113" s="2082"/>
      <c r="W113" s="1988"/>
    </row>
    <row r="114" spans="2:27" s="3" customFormat="1" ht="11.25" customHeight="1">
      <c r="B114" s="279"/>
      <c r="C114" s="279"/>
      <c r="D114" s="170"/>
      <c r="E114" s="170"/>
      <c r="F114" s="170"/>
      <c r="G114" s="170"/>
      <c r="H114" s="170"/>
      <c r="I114" s="170"/>
      <c r="J114" s="170"/>
      <c r="K114" s="170"/>
      <c r="L114" s="170"/>
      <c r="M114" s="170"/>
      <c r="N114" s="242"/>
      <c r="Q114" s="2199" t="s">
        <v>2650</v>
      </c>
      <c r="R114" s="2021"/>
      <c r="S114" s="2021"/>
      <c r="U114" s="242"/>
      <c r="V114" s="242"/>
      <c r="W114" s="1988"/>
      <c r="X114" s="242"/>
      <c r="Y114" s="242"/>
    </row>
    <row r="115" spans="2:27" s="3" customFormat="1" ht="11.25" customHeight="1">
      <c r="B115" s="279"/>
      <c r="C115" s="279"/>
      <c r="D115" s="2012" t="s">
        <v>919</v>
      </c>
      <c r="E115" s="2095"/>
      <c r="F115" s="2095"/>
      <c r="G115" s="2095"/>
      <c r="H115" s="2095"/>
      <c r="I115" s="2095"/>
      <c r="J115" s="2095"/>
      <c r="K115" s="2095"/>
      <c r="L115" s="934"/>
      <c r="M115" s="2195" t="s">
        <v>1029</v>
      </c>
      <c r="N115" s="2104"/>
      <c r="O115" s="2104"/>
      <c r="P115" s="934"/>
      <c r="Q115" s="1988" t="s">
        <v>2651</v>
      </c>
      <c r="R115" s="2196"/>
      <c r="S115" s="2196"/>
      <c r="U115" s="1988" t="s">
        <v>1031</v>
      </c>
      <c r="V115" s="2196"/>
      <c r="W115" s="1988"/>
      <c r="Y115" s="242"/>
    </row>
    <row r="116" spans="2:27" s="3" customFormat="1" ht="11.25" customHeight="1">
      <c r="B116" s="279"/>
      <c r="C116" s="279"/>
      <c r="D116" s="1965" t="s">
        <v>920</v>
      </c>
      <c r="E116" s="1965"/>
      <c r="F116" s="1965"/>
      <c r="G116" s="547"/>
      <c r="H116" s="1965" t="s">
        <v>921</v>
      </c>
      <c r="I116" s="2013"/>
      <c r="J116" s="2013"/>
      <c r="K116" s="2013"/>
      <c r="L116" s="482"/>
      <c r="M116" s="1928" t="s">
        <v>1032</v>
      </c>
      <c r="N116" s="1929"/>
      <c r="O116" s="1929"/>
      <c r="P116" s="482"/>
      <c r="Q116" s="1928" t="s">
        <v>1033</v>
      </c>
      <c r="R116" s="1929"/>
      <c r="S116" s="1929"/>
      <c r="U116" s="1928" t="s">
        <v>1034</v>
      </c>
      <c r="V116" s="1929"/>
      <c r="W116" s="1988"/>
      <c r="Y116" s="242"/>
    </row>
    <row r="117" spans="2:27" s="3" customFormat="1" ht="11.25" customHeight="1">
      <c r="B117" s="279"/>
      <c r="C117" s="279"/>
      <c r="D117" s="85"/>
      <c r="E117" s="456" t="s">
        <v>1781</v>
      </c>
      <c r="F117" s="70" t="s">
        <v>1781</v>
      </c>
      <c r="G117" s="70"/>
      <c r="H117" s="70"/>
      <c r="I117" s="70"/>
      <c r="J117" s="70" t="s">
        <v>1781</v>
      </c>
      <c r="K117" s="70" t="s">
        <v>1781</v>
      </c>
      <c r="L117" s="70"/>
      <c r="N117" s="70" t="s">
        <v>1781</v>
      </c>
      <c r="O117" s="70" t="s">
        <v>1781</v>
      </c>
      <c r="P117" s="70"/>
      <c r="R117" s="70" t="s">
        <v>1781</v>
      </c>
      <c r="S117" s="70" t="s">
        <v>1781</v>
      </c>
      <c r="T117" s="70" t="s">
        <v>986</v>
      </c>
      <c r="U117" s="70" t="s">
        <v>1035</v>
      </c>
      <c r="V117" s="70" t="s">
        <v>1036</v>
      </c>
    </row>
    <row r="118" spans="2:27" s="3" customFormat="1" ht="11.25" customHeight="1">
      <c r="B118" s="2009" t="s">
        <v>310</v>
      </c>
      <c r="C118" s="1992"/>
      <c r="D118" s="1255"/>
      <c r="E118" s="1218" t="s">
        <v>2652</v>
      </c>
      <c r="F118" s="1218" t="s">
        <v>2653</v>
      </c>
      <c r="G118" s="1218"/>
      <c r="H118" s="1218"/>
      <c r="I118" s="1218"/>
      <c r="J118" s="1218" t="s">
        <v>2653</v>
      </c>
      <c r="K118" s="70" t="s">
        <v>2654</v>
      </c>
      <c r="L118" s="70"/>
      <c r="N118" s="1218" t="s">
        <v>2652</v>
      </c>
      <c r="O118" s="1218" t="s">
        <v>2653</v>
      </c>
      <c r="P118" s="1218"/>
      <c r="Q118" s="1248"/>
      <c r="R118" s="1218" t="s">
        <v>2653</v>
      </c>
      <c r="S118" s="1218" t="s">
        <v>2654</v>
      </c>
      <c r="T118" s="1218" t="s">
        <v>1040</v>
      </c>
      <c r="U118" s="1218" t="s">
        <v>1041</v>
      </c>
      <c r="V118" s="1218" t="s">
        <v>1041</v>
      </c>
    </row>
    <row r="119" spans="2:27" s="106" customFormat="1" ht="11.25" customHeight="1">
      <c r="B119" s="1007" t="s">
        <v>898</v>
      </c>
      <c r="C119" s="280" t="s">
        <v>899</v>
      </c>
      <c r="D119" s="366">
        <v>677896.94059999997</v>
      </c>
      <c r="E119" s="367">
        <v>618857.77809000004</v>
      </c>
      <c r="F119" s="367">
        <v>25932.533719999999</v>
      </c>
      <c r="G119" s="367"/>
      <c r="H119" s="367">
        <v>1923.27189</v>
      </c>
      <c r="I119" s="367"/>
      <c r="K119" s="941">
        <v>1886.855</v>
      </c>
      <c r="L119" s="941"/>
      <c r="M119" s="941">
        <v>-44.655790000000003</v>
      </c>
      <c r="N119" s="367">
        <v>-17.02881</v>
      </c>
      <c r="O119" s="367">
        <v>-27.62698</v>
      </c>
      <c r="P119" s="367"/>
      <c r="Q119" s="367">
        <v>-36.978879999999997</v>
      </c>
      <c r="R119" s="367"/>
      <c r="S119" s="367">
        <v>-36.978879999999997</v>
      </c>
      <c r="T119" s="367"/>
      <c r="U119" s="367">
        <v>675807.74956000003</v>
      </c>
      <c r="V119" s="367">
        <v>1886.2930100000001</v>
      </c>
    </row>
    <row r="120" spans="2:27" s="3" customFormat="1" ht="11.25" customHeight="1">
      <c r="B120" s="1008" t="s">
        <v>904</v>
      </c>
      <c r="C120" s="332" t="s">
        <v>905</v>
      </c>
      <c r="D120" s="227"/>
      <c r="E120" s="45"/>
      <c r="F120" s="45"/>
      <c r="G120" s="45"/>
      <c r="H120" s="45"/>
      <c r="I120" s="45"/>
      <c r="K120" s="45"/>
      <c r="L120" s="45"/>
      <c r="M120" s="45"/>
      <c r="N120" s="45"/>
      <c r="O120" s="45"/>
      <c r="P120" s="45"/>
      <c r="Q120" s="45"/>
      <c r="R120" s="45"/>
      <c r="S120" s="45"/>
      <c r="T120" s="172"/>
      <c r="U120" s="45"/>
      <c r="V120" s="45"/>
    </row>
    <row r="121" spans="2:27" s="3" customFormat="1" ht="11.25" customHeight="1">
      <c r="B121" s="1008" t="s">
        <v>906</v>
      </c>
      <c r="C121" s="332" t="s">
        <v>907</v>
      </c>
      <c r="D121" s="227"/>
      <c r="E121" s="45"/>
      <c r="F121" s="45"/>
      <c r="G121" s="45"/>
      <c r="H121" s="45"/>
      <c r="I121" s="45"/>
      <c r="K121" s="45"/>
      <c r="L121" s="45"/>
      <c r="M121" s="45"/>
      <c r="N121" s="45"/>
      <c r="O121" s="45"/>
      <c r="P121" s="45"/>
      <c r="Q121" s="45"/>
      <c r="R121" s="45"/>
      <c r="S121" s="45"/>
      <c r="T121" s="172"/>
      <c r="U121" s="45"/>
      <c r="V121" s="45"/>
    </row>
    <row r="122" spans="2:27" s="368" customFormat="1" ht="11.25" customHeight="1">
      <c r="B122" s="1008" t="s">
        <v>910</v>
      </c>
      <c r="C122" s="369" t="s">
        <v>943</v>
      </c>
      <c r="D122" s="370"/>
      <c r="E122" s="371"/>
      <c r="F122" s="371"/>
      <c r="G122" s="371"/>
      <c r="H122" s="371"/>
      <c r="I122" s="371"/>
      <c r="K122" s="371"/>
      <c r="L122" s="371"/>
      <c r="M122" s="371"/>
      <c r="N122" s="371"/>
      <c r="O122" s="371"/>
      <c r="P122" s="371"/>
      <c r="Q122" s="371"/>
      <c r="R122" s="371"/>
      <c r="S122" s="371"/>
      <c r="T122" s="372"/>
      <c r="U122" s="371"/>
      <c r="V122" s="371"/>
    </row>
    <row r="123" spans="2:27" s="3" customFormat="1" ht="11.25" customHeight="1">
      <c r="B123" s="1008" t="s">
        <v>912</v>
      </c>
      <c r="C123" s="332" t="s">
        <v>911</v>
      </c>
      <c r="D123" s="227">
        <v>677896.94056999998</v>
      </c>
      <c r="E123" s="45">
        <v>618857.77806000004</v>
      </c>
      <c r="F123" s="45">
        <v>25932.533719999999</v>
      </c>
      <c r="G123" s="45"/>
      <c r="H123" s="45">
        <v>1923.27189</v>
      </c>
      <c r="I123" s="45"/>
      <c r="K123" s="45">
        <v>1886.855</v>
      </c>
      <c r="L123" s="45"/>
      <c r="M123" s="45">
        <v>-44.655790000000003</v>
      </c>
      <c r="N123" s="45">
        <v>-17.02881</v>
      </c>
      <c r="O123" s="45">
        <v>-27.62698</v>
      </c>
      <c r="P123" s="45"/>
      <c r="Q123" s="45">
        <v>-36.978879999999997</v>
      </c>
      <c r="R123" s="45"/>
      <c r="S123" s="45">
        <v>-36.978879999999997</v>
      </c>
      <c r="T123" s="172"/>
      <c r="U123" s="45">
        <v>675807.74956000003</v>
      </c>
      <c r="V123" s="45">
        <v>1886.2930100000001</v>
      </c>
      <c r="Z123" s="633"/>
      <c r="AA123" s="633"/>
    </row>
    <row r="124" spans="2:27" s="106" customFormat="1" ht="11.25" customHeight="1">
      <c r="B124" s="1007" t="s">
        <v>950</v>
      </c>
      <c r="C124" s="280" t="s">
        <v>951</v>
      </c>
      <c r="D124" s="366">
        <v>105539.81185</v>
      </c>
      <c r="E124" s="367">
        <v>101898.37856</v>
      </c>
      <c r="F124" s="367">
        <v>3641.4332899999999</v>
      </c>
      <c r="G124" s="367"/>
      <c r="H124" s="367">
        <v>34.83182</v>
      </c>
      <c r="I124" s="367"/>
      <c r="K124" s="367">
        <v>34.83182</v>
      </c>
      <c r="L124" s="367"/>
      <c r="M124" s="367">
        <v>4.33629</v>
      </c>
      <c r="N124" s="367">
        <v>1.3675900000000001</v>
      </c>
      <c r="O124" s="367">
        <v>2.9687000000000001</v>
      </c>
      <c r="P124" s="367"/>
      <c r="Q124" s="367"/>
      <c r="R124" s="367"/>
      <c r="S124" s="367"/>
      <c r="T124" s="374"/>
      <c r="U124" s="367">
        <v>104906.93115999999</v>
      </c>
      <c r="V124" s="367">
        <v>30.50339</v>
      </c>
    </row>
    <row r="125" spans="2:27" s="3" customFormat="1" ht="11.25" customHeight="1">
      <c r="B125" s="1008" t="s">
        <v>954</v>
      </c>
      <c r="C125" s="332" t="s">
        <v>905</v>
      </c>
      <c r="D125" s="227"/>
      <c r="E125" s="45"/>
      <c r="F125" s="45"/>
      <c r="G125" s="45"/>
      <c r="H125" s="45"/>
      <c r="I125" s="45"/>
      <c r="K125" s="45"/>
      <c r="L125" s="45"/>
      <c r="M125" s="45"/>
      <c r="N125" s="45"/>
      <c r="O125" s="45"/>
      <c r="P125" s="45"/>
      <c r="Q125" s="45"/>
      <c r="R125" s="45"/>
      <c r="S125" s="45"/>
      <c r="T125" s="375"/>
      <c r="U125" s="45"/>
      <c r="V125" s="45"/>
    </row>
    <row r="126" spans="2:27" s="3" customFormat="1" ht="11.25" customHeight="1">
      <c r="B126" s="1008" t="s">
        <v>956</v>
      </c>
      <c r="C126" s="332" t="s">
        <v>909</v>
      </c>
      <c r="D126" s="227"/>
      <c r="E126" s="45"/>
      <c r="F126" s="45"/>
      <c r="G126" s="45"/>
      <c r="H126" s="45"/>
      <c r="I126" s="45"/>
      <c r="K126" s="45"/>
      <c r="L126" s="45"/>
      <c r="M126" s="45"/>
      <c r="N126" s="45"/>
      <c r="O126" s="45"/>
      <c r="P126" s="45"/>
      <c r="Q126" s="45"/>
      <c r="R126" s="45"/>
      <c r="S126" s="45"/>
      <c r="T126" s="375"/>
      <c r="U126" s="45"/>
      <c r="V126" s="45"/>
    </row>
    <row r="127" spans="2:27" s="3" customFormat="1" ht="11.25" customHeight="1">
      <c r="B127" s="1008" t="s">
        <v>957</v>
      </c>
      <c r="C127" s="332" t="s">
        <v>911</v>
      </c>
      <c r="D127" s="45">
        <v>105539.81185</v>
      </c>
      <c r="E127" s="45">
        <v>101898.37856</v>
      </c>
      <c r="F127" s="45">
        <v>3641.4332899999999</v>
      </c>
      <c r="G127" s="45"/>
      <c r="H127" s="45">
        <v>34.83182</v>
      </c>
      <c r="I127" s="45"/>
      <c r="K127" s="45">
        <v>34.83182</v>
      </c>
      <c r="L127" s="45"/>
      <c r="M127" s="45">
        <v>4.33629</v>
      </c>
      <c r="N127" s="45">
        <v>1.3675900000000001</v>
      </c>
      <c r="O127" s="45">
        <v>2.9687000000000001</v>
      </c>
      <c r="P127" s="45"/>
      <c r="Q127" s="45"/>
      <c r="R127" s="45"/>
      <c r="S127" s="45"/>
      <c r="T127" s="375"/>
      <c r="U127" s="45">
        <v>104906.93115999999</v>
      </c>
      <c r="V127" s="45">
        <v>30.50339</v>
      </c>
    </row>
    <row r="128" spans="2:27" s="3" customFormat="1" ht="11.25" customHeight="1">
      <c r="B128" s="1006">
        <v>220</v>
      </c>
      <c r="C128" s="711" t="s">
        <v>573</v>
      </c>
      <c r="D128" s="806">
        <v>783436.75245000003</v>
      </c>
      <c r="E128" s="806">
        <v>720756.15665000002</v>
      </c>
      <c r="F128" s="806">
        <v>29573.96701</v>
      </c>
      <c r="G128" s="806"/>
      <c r="H128" s="806">
        <v>1958.1037100000001</v>
      </c>
      <c r="I128" s="806"/>
      <c r="J128" s="652"/>
      <c r="K128" s="806">
        <v>1921.6868200000001</v>
      </c>
      <c r="L128" s="806"/>
      <c r="M128" s="806">
        <v>-40.319500000000005</v>
      </c>
      <c r="N128" s="806">
        <v>-15.66122</v>
      </c>
      <c r="O128" s="806">
        <v>-24.658279999999998</v>
      </c>
      <c r="P128" s="806"/>
      <c r="Q128" s="806">
        <v>-36.978879999999997</v>
      </c>
      <c r="R128" s="806"/>
      <c r="S128" s="806">
        <v>-36.978879999999997</v>
      </c>
      <c r="T128" s="807"/>
      <c r="U128" s="806">
        <v>780714.68072000006</v>
      </c>
      <c r="V128" s="806">
        <v>1916.7964000000002</v>
      </c>
    </row>
    <row r="129" spans="2:22" s="3" customFormat="1" ht="11.25">
      <c r="B129" s="935"/>
      <c r="C129" s="280"/>
      <c r="D129" s="367"/>
      <c r="E129" s="367"/>
      <c r="F129" s="367"/>
      <c r="G129" s="367"/>
      <c r="H129" s="367"/>
      <c r="I129" s="367"/>
      <c r="K129" s="367"/>
      <c r="L129" s="367"/>
      <c r="M129" s="367"/>
      <c r="N129" s="367"/>
      <c r="O129" s="367"/>
      <c r="P129" s="367"/>
      <c r="Q129" s="367"/>
      <c r="R129" s="367"/>
      <c r="S129" s="367"/>
      <c r="T129" s="373"/>
      <c r="U129" s="367"/>
      <c r="V129" s="367"/>
    </row>
    <row r="130" spans="2:22" ht="11.25" customHeight="1"/>
    <row r="131" spans="2:22" ht="15.75">
      <c r="B131" s="1187" t="s">
        <v>1044</v>
      </c>
      <c r="F131" s="14"/>
      <c r="G131" s="14"/>
      <c r="K131" s="6"/>
      <c r="L131" s="6"/>
      <c r="M131" s="6"/>
    </row>
    <row r="132" spans="2:22" ht="11.25" customHeight="1">
      <c r="B132" s="13"/>
      <c r="C132" s="14"/>
      <c r="D132" s="14"/>
      <c r="E132" s="6"/>
      <c r="F132" s="6"/>
      <c r="G132" s="6"/>
      <c r="H132" s="6"/>
      <c r="I132" s="6"/>
      <c r="J132" s="6"/>
      <c r="K132" s="6"/>
      <c r="L132" s="6"/>
      <c r="M132" s="6"/>
    </row>
    <row r="133" spans="2:22" ht="20.45" customHeight="1">
      <c r="B133" s="2015" t="s">
        <v>2655</v>
      </c>
      <c r="C133" s="1950"/>
      <c r="D133" s="1950"/>
      <c r="E133" s="1950"/>
      <c r="F133" s="1950"/>
      <c r="G133" s="1950"/>
      <c r="H133" s="1950"/>
      <c r="I133" s="1950"/>
      <c r="J133" s="1950"/>
      <c r="K133" s="1950"/>
      <c r="L133" s="1950"/>
      <c r="M133" s="1950"/>
    </row>
    <row r="134" spans="2:22" ht="11.25" customHeight="1">
      <c r="B134" s="1098"/>
      <c r="C134" s="1095"/>
      <c r="D134" s="1095"/>
      <c r="E134" s="1095"/>
      <c r="F134" s="1095"/>
      <c r="G134" s="1095"/>
      <c r="H134" s="1095"/>
      <c r="I134" s="1095"/>
      <c r="J134" s="1095"/>
      <c r="K134" s="1095"/>
      <c r="L134" s="1095"/>
      <c r="M134" s="1095"/>
    </row>
    <row r="135" spans="2:22" ht="11.25" customHeight="1">
      <c r="B135" s="19"/>
      <c r="K135" s="206"/>
      <c r="L135" s="206"/>
      <c r="M135" s="206"/>
    </row>
    <row r="136" spans="2:22" s="240" customFormat="1" ht="11.25" customHeight="1">
      <c r="B136" s="2047" t="s">
        <v>26</v>
      </c>
      <c r="C136" s="2194"/>
      <c r="D136" s="2194"/>
      <c r="E136" s="1780" t="s">
        <v>317</v>
      </c>
      <c r="F136" s="1780" t="s">
        <v>319</v>
      </c>
      <c r="G136" s="1780"/>
      <c r="H136" s="1780" t="s">
        <v>321</v>
      </c>
      <c r="I136" s="1780"/>
      <c r="J136" s="1780" t="s">
        <v>323</v>
      </c>
      <c r="K136" s="1780" t="s">
        <v>328</v>
      </c>
      <c r="L136" s="1780"/>
      <c r="M136" s="1780" t="s">
        <v>335</v>
      </c>
    </row>
    <row r="137" spans="2:22" ht="11.25" customHeight="1">
      <c r="B137" s="459"/>
      <c r="C137" s="459"/>
      <c r="D137" s="458"/>
      <c r="E137" s="2014" t="s">
        <v>1046</v>
      </c>
      <c r="F137" s="2014"/>
      <c r="G137" s="2014"/>
      <c r="H137" s="2014"/>
      <c r="I137" s="2014"/>
      <c r="J137" s="2014"/>
      <c r="K137" s="2014"/>
      <c r="L137" s="2014"/>
      <c r="M137" s="2014"/>
    </row>
    <row r="138" spans="2:22" ht="11.25" customHeight="1">
      <c r="B138" s="86"/>
      <c r="C138" s="10"/>
      <c r="D138" s="86"/>
      <c r="E138" s="460"/>
      <c r="F138" s="460"/>
      <c r="G138" s="460"/>
      <c r="H138" s="390" t="s">
        <v>930</v>
      </c>
      <c r="I138" s="390"/>
      <c r="J138" s="460"/>
      <c r="K138" s="101" t="s">
        <v>1047</v>
      </c>
      <c r="L138" s="101"/>
      <c r="M138" s="460"/>
    </row>
    <row r="139" spans="2:22" ht="11.25" customHeight="1">
      <c r="B139" s="1229" t="s">
        <v>310</v>
      </c>
      <c r="C139" s="1289"/>
      <c r="D139" s="1229"/>
      <c r="E139" s="1261" t="s">
        <v>1048</v>
      </c>
      <c r="F139" s="1261" t="s">
        <v>1049</v>
      </c>
      <c r="G139" s="1261"/>
      <c r="H139" s="1261" t="s">
        <v>1050</v>
      </c>
      <c r="I139" s="1261"/>
      <c r="J139" s="1261" t="s">
        <v>932</v>
      </c>
      <c r="K139" s="1261" t="s">
        <v>1051</v>
      </c>
      <c r="L139" s="1261"/>
      <c r="M139" s="1261" t="s">
        <v>573</v>
      </c>
    </row>
    <row r="140" spans="2:22" ht="11.25" customHeight="1">
      <c r="B140" s="885">
        <v>1</v>
      </c>
      <c r="C140" s="1430" t="s">
        <v>899</v>
      </c>
      <c r="D140" s="1430"/>
      <c r="E140" s="1431"/>
      <c r="F140" s="1431">
        <v>722.68130588999998</v>
      </c>
      <c r="G140" s="1431"/>
      <c r="H140" s="1431">
        <v>803.8442534400001</v>
      </c>
      <c r="I140" s="1431"/>
      <c r="J140" s="1431">
        <v>660833.97303403006</v>
      </c>
      <c r="K140" s="1431">
        <v>4626.2258477400019</v>
      </c>
      <c r="L140" s="1431"/>
      <c r="M140" s="1431">
        <f>+K140+J140+H140+F140</f>
        <v>666986.72444110003</v>
      </c>
    </row>
    <row r="141" spans="2:22" ht="11.25" customHeight="1">
      <c r="B141" s="493"/>
      <c r="C141" s="19"/>
      <c r="D141" s="19"/>
      <c r="E141" s="1110"/>
      <c r="F141" s="1110"/>
      <c r="G141" s="1110"/>
      <c r="H141" s="1110"/>
      <c r="I141" s="1110"/>
      <c r="J141" s="1110"/>
      <c r="K141" s="1110"/>
      <c r="L141" s="1110"/>
      <c r="M141" s="1110"/>
    </row>
    <row r="142" spans="2:22" ht="11.25" customHeight="1">
      <c r="B142" s="19"/>
      <c r="C142" s="19"/>
      <c r="D142" s="19"/>
      <c r="E142" s="808"/>
      <c r="F142" s="808"/>
      <c r="G142" s="808"/>
      <c r="H142" s="808"/>
      <c r="I142" s="808"/>
      <c r="J142" s="808"/>
      <c r="K142" s="808"/>
      <c r="L142" s="808"/>
      <c r="M142" s="808"/>
    </row>
    <row r="143" spans="2:22" s="240" customFormat="1" ht="11.25" customHeight="1">
      <c r="B143" s="2047" t="s">
        <v>311</v>
      </c>
      <c r="C143" s="2194"/>
      <c r="D143" s="2194"/>
      <c r="E143" s="1780" t="s">
        <v>317</v>
      </c>
      <c r="F143" s="1780" t="s">
        <v>319</v>
      </c>
      <c r="G143" s="1780"/>
      <c r="H143" s="1780" t="s">
        <v>321</v>
      </c>
      <c r="I143" s="1780"/>
      <c r="J143" s="1780" t="s">
        <v>323</v>
      </c>
      <c r="K143" s="1780" t="s">
        <v>328</v>
      </c>
      <c r="L143" s="1780"/>
      <c r="M143" s="1780" t="s">
        <v>335</v>
      </c>
    </row>
    <row r="144" spans="2:22" ht="11.25" customHeight="1">
      <c r="B144" s="459"/>
      <c r="C144" s="459"/>
      <c r="D144" s="458"/>
      <c r="E144" s="2014" t="s">
        <v>1046</v>
      </c>
      <c r="F144" s="2014"/>
      <c r="G144" s="2014"/>
      <c r="H144" s="2014"/>
      <c r="I144" s="2014"/>
      <c r="J144" s="2014"/>
      <c r="K144" s="2014"/>
      <c r="L144" s="2014"/>
      <c r="M144" s="2014"/>
    </row>
    <row r="145" spans="2:13" ht="11.25" customHeight="1">
      <c r="B145" s="86"/>
      <c r="C145" s="10"/>
      <c r="D145" s="86"/>
      <c r="E145" s="460"/>
      <c r="F145" s="460"/>
      <c r="G145" s="460"/>
      <c r="H145" s="390" t="s">
        <v>930</v>
      </c>
      <c r="I145" s="390"/>
      <c r="J145" s="460"/>
      <c r="K145" s="243" t="s">
        <v>1047</v>
      </c>
      <c r="L145" s="243"/>
      <c r="M145" s="460"/>
    </row>
    <row r="146" spans="2:13" ht="11.25" customHeight="1">
      <c r="B146" s="1229" t="s">
        <v>310</v>
      </c>
      <c r="C146" s="1289"/>
      <c r="D146" s="1229"/>
      <c r="E146" s="1261" t="s">
        <v>1048</v>
      </c>
      <c r="F146" s="1261" t="s">
        <v>1049</v>
      </c>
      <c r="G146" s="1261"/>
      <c r="H146" s="1261" t="s">
        <v>1050</v>
      </c>
      <c r="I146" s="1261"/>
      <c r="J146" s="1261" t="s">
        <v>932</v>
      </c>
      <c r="K146" s="1261" t="s">
        <v>1051</v>
      </c>
      <c r="L146" s="1261"/>
      <c r="M146" s="1261" t="s">
        <v>573</v>
      </c>
    </row>
    <row r="147" spans="2:13" ht="11.25" customHeight="1">
      <c r="B147" s="885">
        <v>1</v>
      </c>
      <c r="C147" s="1430" t="s">
        <v>899</v>
      </c>
      <c r="D147" s="1430"/>
      <c r="E147" s="1432"/>
      <c r="F147" s="1432">
        <v>619.69330517000003</v>
      </c>
      <c r="G147" s="1432">
        <v>866.44175338000014</v>
      </c>
      <c r="H147" s="1432">
        <v>866.44175338000014</v>
      </c>
      <c r="I147" s="1432"/>
      <c r="J147" s="1432">
        <v>673687.8570076999</v>
      </c>
      <c r="K147" s="1432">
        <v>4646.4395499299981</v>
      </c>
      <c r="L147" s="1432"/>
      <c r="M147" s="1432">
        <v>679820.43161617999</v>
      </c>
    </row>
    <row r="148" spans="2:13" ht="11.25" customHeight="1">
      <c r="B148" s="493"/>
      <c r="C148" s="19"/>
      <c r="D148" s="19"/>
      <c r="E148" s="1433"/>
      <c r="F148" s="1433"/>
      <c r="G148" s="1433"/>
      <c r="H148" s="1433"/>
      <c r="I148" s="1433"/>
      <c r="J148" s="1433"/>
      <c r="K148" s="1433"/>
      <c r="L148" s="1433"/>
      <c r="M148" s="1433"/>
    </row>
    <row r="149" spans="2:13" ht="11.25" customHeight="1">
      <c r="B149" s="19"/>
      <c r="C149" s="19"/>
      <c r="D149" s="19"/>
      <c r="E149" s="808"/>
      <c r="F149" s="808"/>
      <c r="G149" s="808"/>
      <c r="H149" s="808"/>
      <c r="I149" s="808"/>
      <c r="J149" s="808"/>
      <c r="K149" s="808"/>
      <c r="L149" s="808"/>
      <c r="M149" s="808"/>
    </row>
    <row r="150" spans="2:13" ht="15.75">
      <c r="B150" s="1187" t="s">
        <v>1052</v>
      </c>
      <c r="C150" s="19"/>
      <c r="D150" s="19"/>
      <c r="E150" s="808"/>
      <c r="F150" s="808"/>
      <c r="G150" s="808"/>
      <c r="H150" s="808"/>
      <c r="I150" s="808"/>
      <c r="J150" s="808"/>
      <c r="K150" s="808"/>
      <c r="L150" s="808"/>
      <c r="M150" s="808"/>
    </row>
    <row r="151" spans="2:13" ht="11.25" customHeight="1">
      <c r="B151" s="14"/>
      <c r="C151" s="19"/>
      <c r="D151" s="19"/>
      <c r="E151" s="808"/>
      <c r="F151" s="808"/>
      <c r="G151" s="808"/>
      <c r="H151" s="808"/>
      <c r="I151" s="808"/>
      <c r="J151" s="808"/>
      <c r="K151" s="808"/>
      <c r="L151" s="808"/>
      <c r="M151" s="808"/>
    </row>
    <row r="152" spans="2:13" ht="11.25" customHeight="1"/>
    <row r="153" spans="2:13" s="240" customFormat="1" ht="11.25" customHeight="1">
      <c r="B153" s="1968" t="s">
        <v>26</v>
      </c>
      <c r="C153" s="1969"/>
      <c r="D153" s="792"/>
      <c r="E153" s="1780" t="s">
        <v>317</v>
      </c>
      <c r="F153" s="1780" t="s">
        <v>319</v>
      </c>
      <c r="G153" s="1780"/>
      <c r="H153" s="1780" t="s">
        <v>321</v>
      </c>
      <c r="I153" s="1780"/>
      <c r="J153" s="1780" t="s">
        <v>323</v>
      </c>
      <c r="K153" s="1780" t="s">
        <v>328</v>
      </c>
      <c r="L153" s="283"/>
    </row>
    <row r="154" spans="2:13" ht="11.25" customHeight="1">
      <c r="B154" s="462"/>
      <c r="C154" s="549"/>
      <c r="D154" s="549"/>
      <c r="E154" s="550"/>
      <c r="F154" s="550"/>
      <c r="G154" s="550"/>
      <c r="H154" s="550"/>
      <c r="I154" s="550"/>
      <c r="J154" s="550" t="s">
        <v>888</v>
      </c>
      <c r="K154" s="283" t="s">
        <v>888</v>
      </c>
      <c r="L154" s="283"/>
    </row>
    <row r="155" spans="2:13" ht="11.25" customHeight="1">
      <c r="B155" s="462"/>
      <c r="C155" s="463"/>
      <c r="D155" s="463"/>
      <c r="E155" s="283"/>
      <c r="F155" s="283"/>
      <c r="G155" s="283"/>
      <c r="H155" s="283" t="s">
        <v>888</v>
      </c>
      <c r="I155" s="283"/>
      <c r="J155" s="283" t="s">
        <v>2656</v>
      </c>
      <c r="K155" s="283" t="s">
        <v>2656</v>
      </c>
      <c r="L155" s="283"/>
    </row>
    <row r="156" spans="2:13" ht="11.25" customHeight="1">
      <c r="B156" s="462"/>
      <c r="C156" s="463"/>
      <c r="D156" s="463"/>
      <c r="E156" s="452" t="s">
        <v>2657</v>
      </c>
      <c r="F156" s="452" t="s">
        <v>2658</v>
      </c>
      <c r="G156" s="452"/>
      <c r="H156" s="283" t="s">
        <v>2656</v>
      </c>
      <c r="I156" s="283"/>
      <c r="J156" s="283" t="s">
        <v>2659</v>
      </c>
      <c r="K156" s="283" t="s">
        <v>2660</v>
      </c>
      <c r="L156" s="283"/>
    </row>
    <row r="157" spans="2:13" ht="11.25" customHeight="1">
      <c r="B157" s="2005" t="s">
        <v>310</v>
      </c>
      <c r="C157" s="1990"/>
      <c r="D157" s="1281"/>
      <c r="E157" s="1292" t="s">
        <v>2251</v>
      </c>
      <c r="F157" s="1292" t="s">
        <v>2251</v>
      </c>
      <c r="G157" s="1292"/>
      <c r="H157" s="1293" t="s">
        <v>2661</v>
      </c>
      <c r="I157" s="1293"/>
      <c r="J157" s="1293" t="s">
        <v>1236</v>
      </c>
      <c r="K157" s="1293" t="s">
        <v>1237</v>
      </c>
      <c r="L157" s="283"/>
    </row>
    <row r="158" spans="2:13" ht="11.25" customHeight="1">
      <c r="B158" s="646">
        <v>1</v>
      </c>
      <c r="C158" s="647" t="s">
        <v>899</v>
      </c>
      <c r="D158" s="647"/>
      <c r="E158" s="649">
        <v>34699.893570000102</v>
      </c>
      <c r="F158" s="649">
        <v>632292.81663000002</v>
      </c>
      <c r="G158" s="649">
        <v>632292.81663000002</v>
      </c>
      <c r="H158" s="649">
        <v>632292.81663000002</v>
      </c>
      <c r="I158" s="649"/>
      <c r="J158" s="649"/>
      <c r="K158" s="649"/>
      <c r="L158" s="60"/>
    </row>
    <row r="161" spans="2:12" ht="11.25" customHeight="1">
      <c r="B161" s="1968" t="s">
        <v>311</v>
      </c>
      <c r="C161" s="1969"/>
      <c r="D161" s="792"/>
      <c r="E161" s="1780" t="s">
        <v>317</v>
      </c>
      <c r="F161" s="1780" t="s">
        <v>319</v>
      </c>
      <c r="G161" s="1780"/>
      <c r="H161" s="1780" t="s">
        <v>321</v>
      </c>
      <c r="I161" s="1780"/>
      <c r="J161" s="1780" t="s">
        <v>323</v>
      </c>
      <c r="K161" s="1780" t="s">
        <v>328</v>
      </c>
      <c r="L161" s="283"/>
    </row>
    <row r="162" spans="2:12" ht="11.25" customHeight="1">
      <c r="B162" s="462"/>
      <c r="C162" s="549"/>
      <c r="D162" s="549"/>
      <c r="E162" s="550"/>
      <c r="F162" s="550"/>
      <c r="G162" s="550"/>
      <c r="H162" s="550"/>
      <c r="I162" s="550"/>
      <c r="J162" s="550" t="s">
        <v>888</v>
      </c>
      <c r="K162" s="283" t="s">
        <v>888</v>
      </c>
      <c r="L162" s="283"/>
    </row>
    <row r="163" spans="2:12" ht="11.25" customHeight="1">
      <c r="B163" s="462"/>
      <c r="C163" s="463"/>
      <c r="D163" s="463"/>
      <c r="E163" s="283"/>
      <c r="F163" s="283"/>
      <c r="G163" s="283"/>
      <c r="H163" s="283" t="s">
        <v>888</v>
      </c>
      <c r="I163" s="283"/>
      <c r="J163" s="283" t="s">
        <v>2656</v>
      </c>
      <c r="K163" s="283" t="s">
        <v>2656</v>
      </c>
      <c r="L163" s="283"/>
    </row>
    <row r="164" spans="2:12" ht="11.25" customHeight="1">
      <c r="B164" s="462"/>
      <c r="C164" s="463"/>
      <c r="D164" s="463"/>
      <c r="E164" s="452" t="s">
        <v>2657</v>
      </c>
      <c r="F164" s="452" t="s">
        <v>2658</v>
      </c>
      <c r="G164" s="452"/>
      <c r="H164" s="283" t="s">
        <v>2656</v>
      </c>
      <c r="I164" s="283"/>
      <c r="J164" s="283" t="s">
        <v>2659</v>
      </c>
      <c r="K164" s="283" t="s">
        <v>2660</v>
      </c>
      <c r="L164" s="283"/>
    </row>
    <row r="165" spans="2:12" ht="11.25" customHeight="1">
      <c r="B165" s="2005" t="s">
        <v>310</v>
      </c>
      <c r="C165" s="1990"/>
      <c r="D165" s="1281"/>
      <c r="E165" s="1292" t="s">
        <v>2251</v>
      </c>
      <c r="F165" s="1292" t="s">
        <v>2251</v>
      </c>
      <c r="G165" s="1292"/>
      <c r="H165" s="1293" t="s">
        <v>2661</v>
      </c>
      <c r="I165" s="1293"/>
      <c r="J165" s="1293" t="s">
        <v>1236</v>
      </c>
      <c r="K165" s="1293" t="s">
        <v>1237</v>
      </c>
      <c r="L165" s="283"/>
    </row>
    <row r="166" spans="2:12" ht="11.25" customHeight="1">
      <c r="B166" s="646">
        <v>1</v>
      </c>
      <c r="C166" s="647" t="s">
        <v>899</v>
      </c>
      <c r="D166" s="647"/>
      <c r="E166" s="649">
        <v>35258.125970000001</v>
      </c>
      <c r="F166" s="649">
        <v>644566.94010999997</v>
      </c>
      <c r="G166" s="649"/>
      <c r="H166" s="649">
        <v>644566.94010999997</v>
      </c>
      <c r="I166" s="649"/>
      <c r="J166" s="649"/>
      <c r="K166" s="649"/>
      <c r="L166" s="60"/>
    </row>
  </sheetData>
  <mergeCells count="78">
    <mergeCell ref="B73:C73"/>
    <mergeCell ref="B68:C68"/>
    <mergeCell ref="H69:S69"/>
    <mergeCell ref="D70:F70"/>
    <mergeCell ref="J70:S70"/>
    <mergeCell ref="B71:B72"/>
    <mergeCell ref="C71:C72"/>
    <mergeCell ref="D71:D72"/>
    <mergeCell ref="B3:M3"/>
    <mergeCell ref="B49:U49"/>
    <mergeCell ref="B50:C50"/>
    <mergeCell ref="D52:F52"/>
    <mergeCell ref="E34:H34"/>
    <mergeCell ref="B36:C36"/>
    <mergeCell ref="D33:H33"/>
    <mergeCell ref="M10:N10"/>
    <mergeCell ref="J13:K13"/>
    <mergeCell ref="J14:K14"/>
    <mergeCell ref="J33:K33"/>
    <mergeCell ref="M28:N28"/>
    <mergeCell ref="M29:N29"/>
    <mergeCell ref="H51:S51"/>
    <mergeCell ref="J52:S52"/>
    <mergeCell ref="B47:S47"/>
    <mergeCell ref="W112:W116"/>
    <mergeCell ref="O113:V113"/>
    <mergeCell ref="D116:F116"/>
    <mergeCell ref="U115:V115"/>
    <mergeCell ref="U116:V116"/>
    <mergeCell ref="Q114:S114"/>
    <mergeCell ref="Q115:S115"/>
    <mergeCell ref="Q116:S116"/>
    <mergeCell ref="C53:C54"/>
    <mergeCell ref="D53:D54"/>
    <mergeCell ref="B55:C55"/>
    <mergeCell ref="B111:C111"/>
    <mergeCell ref="O112:V112"/>
    <mergeCell ref="B53:B54"/>
    <mergeCell ref="U53:U55"/>
    <mergeCell ref="B91:C91"/>
    <mergeCell ref="O93:V93"/>
    <mergeCell ref="D95:K95"/>
    <mergeCell ref="D96:F96"/>
    <mergeCell ref="H96:K96"/>
    <mergeCell ref="M96:O96"/>
    <mergeCell ref="Q96:S96"/>
    <mergeCell ref="U96:V96"/>
    <mergeCell ref="Q94:S94"/>
    <mergeCell ref="B7:N7"/>
    <mergeCell ref="D115:K115"/>
    <mergeCell ref="H116:K116"/>
    <mergeCell ref="M115:O115"/>
    <mergeCell ref="M116:O116"/>
    <mergeCell ref="B27:C27"/>
    <mergeCell ref="J31:K31"/>
    <mergeCell ref="J32:K32"/>
    <mergeCell ref="B9:C9"/>
    <mergeCell ref="M11:N11"/>
    <mergeCell ref="D15:H15"/>
    <mergeCell ref="J15:K15"/>
    <mergeCell ref="E16:H16"/>
    <mergeCell ref="B18:C18"/>
    <mergeCell ref="O92:V92"/>
    <mergeCell ref="B88:V88"/>
    <mergeCell ref="M95:O95"/>
    <mergeCell ref="Q95:S95"/>
    <mergeCell ref="U95:V95"/>
    <mergeCell ref="B98:C98"/>
    <mergeCell ref="B143:D143"/>
    <mergeCell ref="B118:C118"/>
    <mergeCell ref="E144:M144"/>
    <mergeCell ref="B161:C161"/>
    <mergeCell ref="B165:C165"/>
    <mergeCell ref="B133:M133"/>
    <mergeCell ref="B136:D136"/>
    <mergeCell ref="E137:M137"/>
    <mergeCell ref="B153:C153"/>
    <mergeCell ref="B157:C157"/>
  </mergeCells>
  <hyperlinks>
    <hyperlink ref="B3" location="Contents!A1" display="Back to index page" xr:uid="{A20D8508-F90D-4F62-8455-8C1578EB5213}"/>
    <hyperlink ref="B3:M3" location="CONTENTS!A1" display="Back to contents page" xr:uid="{CDE7BDB6-BE54-4D6A-B0F1-349A6880EC2C}"/>
  </hyperlinks>
  <pageMargins left="0.7" right="0.7" top="0.75" bottom="0.75" header="0.3" footer="0.3"/>
  <pageSetup paperSize="9" orientation="portrait" verticalDpi="1200" r:id="rId1"/>
  <rowBreaks count="2" manualBreakCount="2">
    <brk id="85" max="21" man="1"/>
    <brk id="129" max="21"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4">
    <pageSetUpPr fitToPage="1"/>
  </sheetPr>
  <dimension ref="B40:B49"/>
  <sheetViews>
    <sheetView showGridLines="0" showRowColHeaders="0" zoomScaleNormal="100" workbookViewId="0"/>
  </sheetViews>
  <sheetFormatPr baseColWidth="10" defaultColWidth="10.42578125" defaultRowHeight="11.25"/>
  <cols>
    <col min="1" max="1" width="2.5703125" style="3" customWidth="1"/>
    <col min="2" max="13" width="10.42578125" style="3"/>
    <col min="14" max="14" width="6.42578125" style="3" customWidth="1"/>
    <col min="15" max="16384" width="10.42578125" style="3"/>
  </cols>
  <sheetData>
    <row r="40" spans="2:2" ht="15">
      <c r="B40" s="1186" t="s">
        <v>2662</v>
      </c>
    </row>
    <row r="41" spans="2:2" ht="15">
      <c r="B41" s="313" t="s">
        <v>2663</v>
      </c>
    </row>
    <row r="42" spans="2:2" ht="15">
      <c r="B42" s="313" t="s">
        <v>2720</v>
      </c>
    </row>
    <row r="43" spans="2:2" ht="15">
      <c r="B43" s="313" t="s">
        <v>2664</v>
      </c>
    </row>
    <row r="44" spans="2:2" ht="15">
      <c r="B44" s="313"/>
    </row>
    <row r="45" spans="2:2" ht="15">
      <c r="B45" s="313" t="s">
        <v>2665</v>
      </c>
    </row>
    <row r="46" spans="2:2" ht="15">
      <c r="B46" s="313" t="s">
        <v>2666</v>
      </c>
    </row>
    <row r="47" spans="2:2" ht="15">
      <c r="B47" s="313" t="s">
        <v>2667</v>
      </c>
    </row>
    <row r="48" spans="2:2" ht="15">
      <c r="B48" s="313"/>
    </row>
    <row r="49" spans="2:2" ht="15">
      <c r="B49" s="313" t="s">
        <v>2668</v>
      </c>
    </row>
  </sheetData>
  <sheetProtection formatCells="0" formatColumns="0" formatRows="0" insertColumns="0" insertRows="0" insertHyperlinks="0" deleteColumns="0" deleteRows="0" sort="0" autoFilter="0" pivotTables="0"/>
  <printOptions horizontalCentered="1" verticalCentered="1"/>
  <pageMargins left="0.25" right="0.25" top="0.75" bottom="0.75" header="0.3" footer="0.3"/>
  <pageSetup paperSize="9" scale="86"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007272"/>
  </sheetPr>
  <dimension ref="A1:O95"/>
  <sheetViews>
    <sheetView showGridLines="0" showRowColHeaders="0" zoomScaleNormal="100" zoomScaleSheetLayoutView="90" workbookViewId="0"/>
  </sheetViews>
  <sheetFormatPr baseColWidth="10" defaultColWidth="11.42578125" defaultRowHeight="11.25"/>
  <cols>
    <col min="1" max="1" width="2.7109375" style="19" customWidth="1"/>
    <col min="2" max="2" width="4.85546875" style="29" customWidth="1"/>
    <col min="3" max="3" width="51" style="29" customWidth="1"/>
    <col min="4" max="4" width="9.7109375" style="29" customWidth="1"/>
    <col min="5" max="6" width="20.85546875" style="29" customWidth="1"/>
    <col min="7" max="7" width="0.85546875" style="29" customWidth="1"/>
    <col min="8" max="8" width="20.85546875" style="29" customWidth="1"/>
    <col min="9" max="9" width="28.85546875" style="29" customWidth="1"/>
    <col min="10" max="11" width="11.42578125" style="29"/>
    <col min="12" max="12" width="20.85546875" style="29" customWidth="1"/>
    <col min="13" max="16384" width="11.42578125" style="29"/>
  </cols>
  <sheetData>
    <row r="1" spans="1:15" s="10" customFormat="1" ht="11.25" customHeight="1">
      <c r="A1" s="7"/>
      <c r="B1" s="7"/>
      <c r="C1" s="7"/>
      <c r="D1" s="8"/>
      <c r="E1" s="8"/>
      <c r="F1" s="9"/>
      <c r="G1" s="9"/>
      <c r="H1" s="9"/>
      <c r="I1" s="9"/>
    </row>
    <row r="2" spans="1:15" s="10" customFormat="1" ht="5.25" customHeight="1">
      <c r="A2" s="7"/>
      <c r="B2" s="7"/>
      <c r="C2" s="7"/>
      <c r="D2" s="8"/>
      <c r="E2" s="8"/>
      <c r="F2" s="9"/>
      <c r="G2" s="9"/>
      <c r="H2" s="9"/>
      <c r="I2" s="9"/>
    </row>
    <row r="3" spans="1:15" s="12" customFormat="1" ht="12.75" customHeight="1">
      <c r="A3" s="11"/>
      <c r="B3" s="1909" t="s">
        <v>306</v>
      </c>
      <c r="C3" s="1909"/>
      <c r="D3" s="1909"/>
      <c r="E3" s="1909"/>
      <c r="F3" s="1909"/>
      <c r="G3" s="1909"/>
      <c r="H3" s="1909"/>
      <c r="I3" s="1909"/>
    </row>
    <row r="4" spans="1:15" s="10" customFormat="1" ht="5.25" customHeight="1">
      <c r="A4" s="7"/>
      <c r="B4" s="7"/>
      <c r="C4" s="7"/>
      <c r="D4" s="8"/>
      <c r="E4" s="8"/>
      <c r="F4" s="9"/>
      <c r="G4" s="9"/>
      <c r="H4" s="9"/>
      <c r="I4" s="9"/>
      <c r="K4" s="7"/>
      <c r="L4" s="7"/>
    </row>
    <row r="5" spans="1:15" s="6" customFormat="1" ht="15.75">
      <c r="A5" s="13"/>
      <c r="B5" s="1187" t="s">
        <v>537</v>
      </c>
    </row>
    <row r="6" spans="1:15" s="6" customFormat="1" ht="11.25" customHeight="1">
      <c r="A6" s="13"/>
      <c r="B6" s="14"/>
    </row>
    <row r="7" spans="1:15" s="6" customFormat="1" ht="11.25" customHeight="1">
      <c r="A7" s="13"/>
      <c r="B7" s="1930" t="s">
        <v>2712</v>
      </c>
      <c r="C7" s="1931"/>
      <c r="D7" s="1931"/>
      <c r="E7" s="1931"/>
      <c r="F7" s="1931"/>
      <c r="G7" s="1931"/>
      <c r="H7" s="1931"/>
      <c r="I7" s="264"/>
      <c r="J7" s="330"/>
      <c r="K7" s="330"/>
      <c r="L7" s="330"/>
      <c r="M7" s="330"/>
      <c r="N7" s="330"/>
      <c r="O7" s="330"/>
    </row>
    <row r="8" spans="1:15" s="6" customFormat="1" ht="6" customHeight="1">
      <c r="A8" s="13"/>
      <c r="B8" s="273"/>
      <c r="C8" s="43"/>
      <c r="D8" s="43"/>
      <c r="E8" s="43"/>
      <c r="F8" s="43"/>
      <c r="G8" s="43"/>
      <c r="H8" s="43"/>
      <c r="I8" s="264"/>
      <c r="J8" s="330"/>
      <c r="K8" s="330"/>
      <c r="L8" s="330"/>
      <c r="M8" s="330"/>
      <c r="N8" s="330"/>
      <c r="O8" s="330"/>
    </row>
    <row r="9" spans="1:15" s="6" customFormat="1" ht="11.25" customHeight="1">
      <c r="A9" s="13"/>
      <c r="B9" s="1927" t="s">
        <v>538</v>
      </c>
      <c r="C9" s="1927"/>
      <c r="D9" s="1927"/>
      <c r="E9" s="1927"/>
      <c r="F9" s="1927"/>
      <c r="G9" s="1927"/>
      <c r="H9" s="1927"/>
    </row>
    <row r="10" spans="1:15" s="6" customFormat="1" ht="11.25" customHeight="1">
      <c r="A10" s="13"/>
      <c r="B10" s="273"/>
      <c r="C10" s="273"/>
      <c r="D10" s="273"/>
      <c r="E10" s="273"/>
      <c r="F10" s="273"/>
      <c r="G10" s="273"/>
      <c r="H10" s="273"/>
    </row>
    <row r="11" spans="1:15" ht="11.25" customHeight="1">
      <c r="B11" s="338"/>
    </row>
    <row r="12" spans="1:15" ht="11.25" customHeight="1">
      <c r="A12" s="34"/>
      <c r="B12" s="277"/>
      <c r="C12" s="277"/>
      <c r="D12" s="277"/>
      <c r="E12" s="1928" t="s">
        <v>539</v>
      </c>
      <c r="F12" s="1929"/>
      <c r="G12" s="482"/>
      <c r="H12" s="284" t="s">
        <v>532</v>
      </c>
    </row>
    <row r="13" spans="1:15" s="35" customFormat="1" ht="11.25" customHeight="1">
      <c r="A13" s="16"/>
      <c r="B13" s="1925" t="s">
        <v>310</v>
      </c>
      <c r="C13" s="1926"/>
      <c r="D13" s="1926"/>
      <c r="E13" s="1237" t="s">
        <v>2678</v>
      </c>
      <c r="F13" s="1238" t="s">
        <v>26</v>
      </c>
      <c r="G13" s="1237"/>
      <c r="H13" s="1237" t="s">
        <v>2678</v>
      </c>
    </row>
    <row r="14" spans="1:15" ht="11.25" customHeight="1">
      <c r="A14" s="12"/>
      <c r="B14" s="339">
        <v>1</v>
      </c>
      <c r="C14" s="340" t="s">
        <v>540</v>
      </c>
      <c r="D14" s="225"/>
      <c r="E14" s="341">
        <v>935507.11524700001</v>
      </c>
      <c r="F14" s="437">
        <v>944440.50942462904</v>
      </c>
      <c r="G14" s="341"/>
      <c r="H14" s="341">
        <v>74840.56921976</v>
      </c>
      <c r="I14" s="37"/>
      <c r="J14" s="584"/>
      <c r="K14" s="37"/>
      <c r="L14" s="37"/>
      <c r="M14" s="37"/>
    </row>
    <row r="15" spans="1:15" ht="11.25" customHeight="1">
      <c r="A15" s="12"/>
      <c r="B15" s="339">
        <v>2</v>
      </c>
      <c r="C15" s="342" t="s">
        <v>541</v>
      </c>
      <c r="D15" s="343"/>
      <c r="E15" s="426">
        <v>310372.67293479899</v>
      </c>
      <c r="F15" s="426">
        <v>307865.67171422899</v>
      </c>
      <c r="G15" s="426"/>
      <c r="H15" s="426">
        <v>24829.813834783901</v>
      </c>
      <c r="I15" s="37"/>
      <c r="J15" s="37"/>
      <c r="K15" s="37"/>
      <c r="L15" s="37"/>
      <c r="M15" s="37"/>
    </row>
    <row r="16" spans="1:15" ht="11.25" customHeight="1">
      <c r="A16" s="12"/>
      <c r="B16" s="339">
        <v>3</v>
      </c>
      <c r="C16" s="342" t="s">
        <v>542</v>
      </c>
      <c r="D16" s="343"/>
      <c r="E16" s="426"/>
      <c r="F16" s="426"/>
      <c r="G16" s="426"/>
      <c r="H16" s="426"/>
      <c r="K16" s="37"/>
      <c r="L16" s="37"/>
      <c r="M16" s="37"/>
    </row>
    <row r="17" spans="1:13" ht="11.25" customHeight="1">
      <c r="A17" s="12"/>
      <c r="B17" s="339">
        <v>4</v>
      </c>
      <c r="C17" s="342" t="s">
        <v>543</v>
      </c>
      <c r="D17" s="343"/>
      <c r="E17" s="426"/>
      <c r="F17" s="426"/>
      <c r="G17" s="426"/>
      <c r="H17" s="426"/>
      <c r="K17" s="37"/>
      <c r="L17" s="37"/>
      <c r="M17" s="37"/>
    </row>
    <row r="18" spans="1:13" ht="11.25" customHeight="1">
      <c r="A18" s="12"/>
      <c r="B18" s="345" t="s">
        <v>544</v>
      </c>
      <c r="C18" s="344" t="s">
        <v>545</v>
      </c>
      <c r="D18" s="343"/>
      <c r="E18" s="426"/>
      <c r="F18" s="426"/>
      <c r="G18" s="426"/>
      <c r="H18" s="426"/>
      <c r="K18" s="37"/>
      <c r="L18" s="37"/>
      <c r="M18" s="37"/>
    </row>
    <row r="19" spans="1:13" ht="11.25" customHeight="1">
      <c r="A19" s="12"/>
      <c r="B19" s="345">
        <v>5</v>
      </c>
      <c r="C19" s="344" t="s">
        <v>546</v>
      </c>
      <c r="D19" s="343"/>
      <c r="E19" s="426">
        <v>625134.44231219997</v>
      </c>
      <c r="F19" s="426">
        <v>636574.8377104</v>
      </c>
      <c r="G19" s="426"/>
      <c r="H19" s="426">
        <v>50010.755384976001</v>
      </c>
      <c r="I19" s="37"/>
      <c r="J19" s="37"/>
      <c r="K19" s="37"/>
      <c r="L19" s="37"/>
      <c r="M19" s="37"/>
    </row>
    <row r="20" spans="1:13" ht="11.25" customHeight="1">
      <c r="A20" s="12"/>
      <c r="B20" s="345">
        <v>6</v>
      </c>
      <c r="C20" s="346" t="s">
        <v>547</v>
      </c>
      <c r="D20" s="225"/>
      <c r="E20" s="437">
        <v>24861.323519945101</v>
      </c>
      <c r="F20" s="437">
        <v>25419.732003701702</v>
      </c>
      <c r="G20" s="437"/>
      <c r="H20" s="437">
        <v>1988.9058815956</v>
      </c>
      <c r="I20" s="37"/>
      <c r="J20" s="37"/>
      <c r="K20" s="37"/>
      <c r="L20" s="37"/>
      <c r="M20" s="37"/>
    </row>
    <row r="21" spans="1:13" ht="11.25" customHeight="1">
      <c r="A21" s="12"/>
      <c r="B21" s="345">
        <v>7</v>
      </c>
      <c r="C21" s="344" t="s">
        <v>548</v>
      </c>
      <c r="D21" s="347"/>
      <c r="E21" s="426">
        <v>2441.4573879999998</v>
      </c>
      <c r="F21" s="426">
        <v>3218.8126029999999</v>
      </c>
      <c r="G21" s="426"/>
      <c r="H21" s="426">
        <v>195.31659103999999</v>
      </c>
      <c r="K21" s="37"/>
      <c r="L21" s="37"/>
      <c r="M21" s="37"/>
    </row>
    <row r="22" spans="1:13" ht="11.25" customHeight="1">
      <c r="A22" s="12"/>
      <c r="B22" s="345">
        <v>8</v>
      </c>
      <c r="C22" s="344" t="s">
        <v>549</v>
      </c>
      <c r="D22" s="343"/>
      <c r="E22" s="426">
        <v>12261.473373999999</v>
      </c>
      <c r="F22" s="426">
        <v>13036.219763999999</v>
      </c>
      <c r="G22" s="426"/>
      <c r="H22" s="426">
        <v>980.91786992000004</v>
      </c>
      <c r="K22" s="37"/>
      <c r="L22" s="37"/>
      <c r="M22" s="37"/>
    </row>
    <row r="23" spans="1:13" ht="11.25" customHeight="1">
      <c r="A23" s="12"/>
      <c r="B23" s="345" t="s">
        <v>550</v>
      </c>
      <c r="C23" s="344" t="s">
        <v>551</v>
      </c>
      <c r="D23" s="343"/>
      <c r="E23" s="426">
        <v>416.46081526001302</v>
      </c>
      <c r="F23" s="426">
        <v>470.78748305195302</v>
      </c>
      <c r="G23" s="426"/>
      <c r="H23" s="426">
        <v>33.316865220800999</v>
      </c>
      <c r="J23" s="37"/>
      <c r="K23" s="37"/>
      <c r="L23" s="37"/>
      <c r="M23" s="37"/>
    </row>
    <row r="24" spans="1:13" ht="11.25" customHeight="1">
      <c r="A24" s="12"/>
      <c r="B24" s="345" t="s">
        <v>552</v>
      </c>
      <c r="C24" s="344" t="s">
        <v>553</v>
      </c>
      <c r="D24" s="343"/>
      <c r="E24" s="426">
        <v>3332.7260236268298</v>
      </c>
      <c r="F24" s="426">
        <v>3500.18702582689</v>
      </c>
      <c r="G24" s="426"/>
      <c r="H24" s="426">
        <v>266.61808189014698</v>
      </c>
      <c r="J24" s="37"/>
      <c r="K24" s="37"/>
      <c r="L24" s="37"/>
      <c r="M24" s="37"/>
    </row>
    <row r="25" spans="1:13" ht="11.25" customHeight="1">
      <c r="A25" s="12"/>
      <c r="B25" s="345">
        <v>9</v>
      </c>
      <c r="C25" s="344" t="s">
        <v>554</v>
      </c>
      <c r="D25" s="348"/>
      <c r="E25" s="426">
        <v>6409.2059190582104</v>
      </c>
      <c r="F25" s="426">
        <v>5193.7251278228496</v>
      </c>
      <c r="G25" s="426"/>
      <c r="H25" s="426">
        <v>512.73647352465696</v>
      </c>
      <c r="J25" s="37"/>
      <c r="K25" s="37"/>
      <c r="L25" s="37"/>
      <c r="M25" s="37"/>
    </row>
    <row r="26" spans="1:13" ht="11.25" customHeight="1">
      <c r="A26" s="12"/>
      <c r="B26" s="345">
        <v>15</v>
      </c>
      <c r="C26" s="346" t="s">
        <v>555</v>
      </c>
      <c r="D26" s="39"/>
      <c r="E26" s="1900">
        <v>12.272663</v>
      </c>
      <c r="F26" s="1900">
        <v>0.11687500000000001</v>
      </c>
      <c r="G26" s="106"/>
      <c r="H26" s="437">
        <v>0.98181304000000003</v>
      </c>
      <c r="K26" s="37"/>
      <c r="L26" s="37"/>
      <c r="M26" s="37"/>
    </row>
    <row r="27" spans="1:13" ht="11.25" customHeight="1">
      <c r="A27" s="12"/>
      <c r="B27" s="345">
        <v>16</v>
      </c>
      <c r="C27" s="191" t="s">
        <v>556</v>
      </c>
      <c r="D27" s="225"/>
      <c r="E27" s="438"/>
      <c r="F27" s="438"/>
      <c r="G27" s="438"/>
      <c r="H27" s="438"/>
      <c r="K27" s="37"/>
      <c r="L27" s="37"/>
      <c r="M27" s="37"/>
    </row>
    <row r="28" spans="1:13" ht="11.25" customHeight="1">
      <c r="A28" s="12"/>
      <c r="B28" s="345">
        <v>17</v>
      </c>
      <c r="C28" s="344" t="s">
        <v>557</v>
      </c>
      <c r="D28" s="343"/>
      <c r="E28" s="426"/>
      <c r="F28" s="426"/>
      <c r="G28" s="426"/>
      <c r="H28" s="426"/>
      <c r="K28" s="37"/>
      <c r="L28" s="37"/>
      <c r="M28" s="37"/>
    </row>
    <row r="29" spans="1:13" ht="11.25" customHeight="1">
      <c r="A29" s="12"/>
      <c r="B29" s="345">
        <v>18</v>
      </c>
      <c r="C29" s="344" t="s">
        <v>558</v>
      </c>
      <c r="D29" s="343"/>
      <c r="E29" s="426"/>
      <c r="F29" s="426"/>
      <c r="G29" s="426"/>
      <c r="H29" s="426"/>
      <c r="K29" s="37"/>
      <c r="L29" s="37"/>
      <c r="M29" s="37"/>
    </row>
    <row r="30" spans="1:13" ht="11.25" customHeight="1">
      <c r="A30" s="12"/>
      <c r="B30" s="345">
        <v>19</v>
      </c>
      <c r="C30" s="344" t="s">
        <v>559</v>
      </c>
      <c r="D30" s="343"/>
      <c r="E30" s="426"/>
      <c r="F30" s="426"/>
      <c r="G30" s="426"/>
      <c r="H30" s="426"/>
      <c r="K30" s="37"/>
      <c r="L30" s="37"/>
      <c r="M30" s="37"/>
    </row>
    <row r="31" spans="1:13" ht="11.25" customHeight="1">
      <c r="A31" s="12"/>
      <c r="B31" s="345" t="s">
        <v>560</v>
      </c>
      <c r="C31" s="344" t="s">
        <v>561</v>
      </c>
      <c r="D31" s="343"/>
      <c r="E31" s="426"/>
      <c r="F31" s="426"/>
      <c r="G31" s="426"/>
      <c r="H31" s="426"/>
      <c r="K31" s="37"/>
      <c r="L31" s="37"/>
      <c r="M31" s="37"/>
    </row>
    <row r="32" spans="1:13" ht="11.25" customHeight="1">
      <c r="A32" s="12"/>
      <c r="B32" s="345">
        <v>20</v>
      </c>
      <c r="C32" s="1932" t="s">
        <v>562</v>
      </c>
      <c r="D32" s="1932"/>
      <c r="E32" s="437">
        <v>7559.8141539756698</v>
      </c>
      <c r="F32" s="437">
        <v>8898.8031532492605</v>
      </c>
      <c r="G32" s="437"/>
      <c r="H32" s="437">
        <v>604.78513231805402</v>
      </c>
      <c r="I32" s="37"/>
      <c r="K32" s="37"/>
      <c r="L32" s="37"/>
      <c r="M32" s="37"/>
    </row>
    <row r="33" spans="1:13" ht="11.25" customHeight="1">
      <c r="A33" s="12"/>
      <c r="B33" s="345">
        <v>21</v>
      </c>
      <c r="C33" s="344" t="s">
        <v>548</v>
      </c>
      <c r="D33" s="343"/>
      <c r="E33" s="426">
        <v>7559.8141539756698</v>
      </c>
      <c r="F33" s="426">
        <v>8898.8031532492605</v>
      </c>
      <c r="G33" s="426"/>
      <c r="H33" s="426">
        <v>604.78513231805402</v>
      </c>
      <c r="I33" s="37"/>
      <c r="K33" s="37"/>
      <c r="L33" s="37"/>
      <c r="M33" s="37"/>
    </row>
    <row r="34" spans="1:13" ht="11.25" customHeight="1">
      <c r="A34" s="12"/>
      <c r="B34" s="345">
        <v>22</v>
      </c>
      <c r="C34" s="344" t="s">
        <v>563</v>
      </c>
      <c r="D34" s="343"/>
      <c r="E34" s="426"/>
      <c r="F34" s="426"/>
      <c r="G34" s="426"/>
      <c r="H34" s="426"/>
      <c r="K34" s="37"/>
      <c r="L34" s="37"/>
      <c r="M34" s="37"/>
    </row>
    <row r="35" spans="1:13" ht="11.25" customHeight="1">
      <c r="A35" s="12"/>
      <c r="B35" s="345" t="s">
        <v>564</v>
      </c>
      <c r="C35" s="191" t="s">
        <v>565</v>
      </c>
      <c r="D35" s="225"/>
      <c r="E35" s="438"/>
      <c r="F35" s="438"/>
      <c r="G35" s="438"/>
      <c r="H35" s="438"/>
      <c r="K35" s="37"/>
      <c r="L35" s="37"/>
      <c r="M35" s="37"/>
    </row>
    <row r="36" spans="1:13" ht="11.25" customHeight="1">
      <c r="A36" s="12"/>
      <c r="B36" s="345">
        <v>23</v>
      </c>
      <c r="C36" s="346" t="s">
        <v>205</v>
      </c>
      <c r="D36" s="225"/>
      <c r="E36" s="437">
        <v>121190.021438</v>
      </c>
      <c r="F36" s="437">
        <v>121190.021438</v>
      </c>
      <c r="G36" s="437"/>
      <c r="H36" s="437">
        <v>9695.2017150400006</v>
      </c>
      <c r="I36" s="37"/>
      <c r="K36" s="37"/>
      <c r="L36" s="37"/>
      <c r="M36" s="37"/>
    </row>
    <row r="37" spans="1:13" ht="11.25" customHeight="1">
      <c r="A37" s="12"/>
      <c r="B37" s="339" t="s">
        <v>566</v>
      </c>
      <c r="C37" s="342" t="s">
        <v>567</v>
      </c>
      <c r="D37" s="343"/>
      <c r="E37" s="426"/>
      <c r="F37" s="426"/>
      <c r="G37" s="426"/>
      <c r="H37" s="426"/>
      <c r="L37" s="37"/>
      <c r="M37" s="37"/>
    </row>
    <row r="38" spans="1:13" ht="11.25" customHeight="1">
      <c r="A38" s="12"/>
      <c r="B38" s="339" t="s">
        <v>568</v>
      </c>
      <c r="C38" s="342" t="s">
        <v>569</v>
      </c>
      <c r="D38" s="343"/>
      <c r="E38" s="426">
        <v>121190.021438</v>
      </c>
      <c r="F38" s="426">
        <v>121190.021438</v>
      </c>
      <c r="G38" s="426"/>
      <c r="H38" s="426">
        <v>9695.2017150400006</v>
      </c>
      <c r="I38" s="37"/>
      <c r="L38" s="37"/>
      <c r="M38" s="37"/>
    </row>
    <row r="39" spans="1:13" ht="11.25" customHeight="1">
      <c r="A39" s="12"/>
      <c r="B39" s="339" t="s">
        <v>570</v>
      </c>
      <c r="C39" s="342" t="s">
        <v>571</v>
      </c>
      <c r="D39" s="343"/>
      <c r="E39" s="426"/>
      <c r="F39" s="426"/>
      <c r="G39" s="426"/>
      <c r="H39" s="426"/>
      <c r="L39" s="37"/>
      <c r="M39" s="37"/>
    </row>
    <row r="40" spans="1:13" ht="11.25" customHeight="1">
      <c r="A40" s="12"/>
      <c r="B40" s="581">
        <v>24</v>
      </c>
      <c r="C40" s="1923" t="s">
        <v>572</v>
      </c>
      <c r="D40" s="1924"/>
      <c r="E40" s="438">
        <v>52837.199922070096</v>
      </c>
      <c r="F40" s="438">
        <v>51150.015710500003</v>
      </c>
      <c r="G40" s="438"/>
      <c r="H40" s="438">
        <f>E40*0.08</f>
        <v>4226.9759937656081</v>
      </c>
      <c r="L40" s="37"/>
      <c r="M40" s="37"/>
    </row>
    <row r="41" spans="1:13" ht="11.25" customHeight="1">
      <c r="A41" s="12"/>
      <c r="B41" s="179">
        <v>29</v>
      </c>
      <c r="C41" s="349" t="s">
        <v>573</v>
      </c>
      <c r="D41" s="180"/>
      <c r="E41" s="439">
        <f>E14+E20+E26+E32+E36</f>
        <v>1089130.5470219208</v>
      </c>
      <c r="F41" s="439">
        <f>F14+F20+F26+F32+F36</f>
        <v>1099949.1828945801</v>
      </c>
      <c r="G41" s="440"/>
      <c r="H41" s="439">
        <f>H14+H20+H26+H32+H36</f>
        <v>87130.443761753646</v>
      </c>
      <c r="I41" s="37"/>
      <c r="L41" s="37"/>
      <c r="M41" s="37"/>
    </row>
    <row r="42" spans="1:13" ht="6" customHeight="1">
      <c r="A42" s="12"/>
      <c r="E42" s="37"/>
      <c r="F42" s="72"/>
      <c r="G42" s="72"/>
    </row>
    <row r="43" spans="1:13">
      <c r="A43" s="12"/>
      <c r="B43" s="338"/>
      <c r="E43" s="37"/>
      <c r="F43" s="37"/>
      <c r="G43" s="37"/>
      <c r="H43" s="37"/>
    </row>
    <row r="44" spans="1:13">
      <c r="A44" s="12"/>
      <c r="B44" s="338"/>
      <c r="F44" s="37"/>
    </row>
    <row r="45" spans="1:13">
      <c r="A45" s="12"/>
      <c r="B45" s="338"/>
      <c r="E45" s="37"/>
    </row>
    <row r="46" spans="1:13">
      <c r="A46" s="12"/>
      <c r="B46" s="338"/>
    </row>
    <row r="47" spans="1:13">
      <c r="A47" s="12"/>
      <c r="E47" s="37"/>
      <c r="F47" s="37"/>
      <c r="G47" s="37"/>
    </row>
    <row r="48" spans="1:13">
      <c r="A48" s="12"/>
      <c r="H48" s="575"/>
    </row>
    <row r="49" spans="1:10">
      <c r="A49" s="12"/>
      <c r="E49" s="37"/>
      <c r="F49" s="37"/>
      <c r="G49" s="37"/>
      <c r="H49" s="37"/>
      <c r="J49" s="37"/>
    </row>
    <row r="50" spans="1:10">
      <c r="A50" s="12"/>
      <c r="E50" s="37"/>
    </row>
    <row r="51" spans="1:10">
      <c r="A51" s="12"/>
    </row>
    <row r="52" spans="1:10">
      <c r="A52" s="12"/>
    </row>
    <row r="53" spans="1:10">
      <c r="A53" s="12"/>
    </row>
    <row r="54" spans="1:10">
      <c r="A54" s="12"/>
    </row>
    <row r="55" spans="1:10">
      <c r="A55" s="12"/>
    </row>
    <row r="56" spans="1:10">
      <c r="A56" s="12"/>
    </row>
    <row r="57" spans="1:10">
      <c r="A57" s="12"/>
    </row>
    <row r="58" spans="1:10">
      <c r="A58" s="12"/>
    </row>
    <row r="59" spans="1:10">
      <c r="A59" s="12"/>
    </row>
    <row r="60" spans="1:10">
      <c r="A60" s="12"/>
    </row>
    <row r="61" spans="1:10">
      <c r="A61" s="12"/>
    </row>
    <row r="62" spans="1:10">
      <c r="A62" s="12"/>
    </row>
    <row r="63" spans="1:10">
      <c r="A63" s="12"/>
    </row>
    <row r="64" spans="1:10">
      <c r="A64" s="12"/>
    </row>
    <row r="65" spans="1:1">
      <c r="A65" s="12"/>
    </row>
    <row r="66" spans="1:1">
      <c r="A66" s="12"/>
    </row>
    <row r="67" spans="1:1">
      <c r="A67" s="12"/>
    </row>
    <row r="68" spans="1:1">
      <c r="A68" s="12"/>
    </row>
    <row r="69" spans="1:1">
      <c r="A69" s="12"/>
    </row>
    <row r="70" spans="1:1">
      <c r="A70" s="12"/>
    </row>
    <row r="77" spans="1:1">
      <c r="A77" s="21"/>
    </row>
    <row r="78" spans="1:1">
      <c r="A78" s="21"/>
    </row>
    <row r="79" spans="1:1">
      <c r="A79" s="22"/>
    </row>
    <row r="80" spans="1:1">
      <c r="A80" s="12"/>
    </row>
    <row r="81" spans="1:1">
      <c r="A81" s="12"/>
    </row>
    <row r="82" spans="1:1">
      <c r="A82" s="12"/>
    </row>
    <row r="83" spans="1:1">
      <c r="A83" s="12"/>
    </row>
    <row r="84" spans="1:1">
      <c r="A84" s="12"/>
    </row>
    <row r="85" spans="1:1">
      <c r="A85" s="12"/>
    </row>
    <row r="86" spans="1:1">
      <c r="A86" s="12"/>
    </row>
    <row r="87" spans="1:1">
      <c r="A87" s="12"/>
    </row>
    <row r="88" spans="1:1">
      <c r="A88" s="24"/>
    </row>
    <row r="89" spans="1:1">
      <c r="A89" s="24"/>
    </row>
    <row r="90" spans="1:1">
      <c r="A90" s="24"/>
    </row>
    <row r="91" spans="1:1">
      <c r="A91" s="24"/>
    </row>
    <row r="92" spans="1:1">
      <c r="A92" s="24"/>
    </row>
    <row r="93" spans="1:1">
      <c r="A93" s="24"/>
    </row>
    <row r="94" spans="1:1">
      <c r="A94" s="24"/>
    </row>
    <row r="95" spans="1:1">
      <c r="A95" s="24"/>
    </row>
  </sheetData>
  <mergeCells count="7">
    <mergeCell ref="C40:D40"/>
    <mergeCell ref="B13:D13"/>
    <mergeCell ref="B3:I3"/>
    <mergeCell ref="B9:H9"/>
    <mergeCell ref="E12:F12"/>
    <mergeCell ref="B7:H7"/>
    <mergeCell ref="C32:D32"/>
  </mergeCells>
  <hyperlinks>
    <hyperlink ref="B3" location="Contents!A1" display="Back to index page" xr:uid="{32C4B11B-D3AE-4D59-9F82-E17020075806}"/>
    <hyperlink ref="B3:I3" location="CONTENTS!A1" display="Back to contents page" xr:uid="{08F69544-E344-439D-A417-96DCC8B8F5F3}"/>
  </hyperlinks>
  <pageMargins left="0.23622047244094491" right="0.23622047244094491" top="0.74803149606299213" bottom="0.74803149606299213" header="0.31496062992125984" footer="0.31496062992125984"/>
  <pageSetup paperSize="9" scale="62" orientation="landscape" r:id="rId1"/>
  <rowBreaks count="1" manualBreakCount="1">
    <brk id="43" max="8" man="1"/>
  </rowBreaks>
  <colBreaks count="1" manualBreakCount="1">
    <brk id="9"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8">
    <tabColor rgb="FF007272"/>
  </sheetPr>
  <dimension ref="A1:U66"/>
  <sheetViews>
    <sheetView showGridLines="0" showRowColHeaders="0" zoomScaleNormal="100" workbookViewId="0"/>
  </sheetViews>
  <sheetFormatPr baseColWidth="10" defaultColWidth="11.42578125" defaultRowHeight="11.25"/>
  <cols>
    <col min="1" max="1" width="2.7109375" style="29" customWidth="1"/>
    <col min="2" max="2" width="4.85546875" style="29" customWidth="1"/>
    <col min="3" max="3" width="94" style="29" customWidth="1"/>
    <col min="4" max="8" width="16" style="29" customWidth="1"/>
    <col min="9" max="9" width="3.28515625" style="29" customWidth="1"/>
    <col min="10" max="10" width="63" style="29" customWidth="1"/>
    <col min="11" max="12" width="11.42578125" style="29"/>
    <col min="13" max="13" width="12.7109375" style="29" customWidth="1"/>
    <col min="14" max="16384" width="11.42578125" style="29"/>
  </cols>
  <sheetData>
    <row r="1" spans="1:8" s="10" customFormat="1" ht="11.25" customHeight="1">
      <c r="A1" s="66"/>
      <c r="B1" s="7"/>
      <c r="C1" s="7"/>
      <c r="D1" s="8"/>
      <c r="E1" s="8"/>
      <c r="F1" s="8"/>
      <c r="G1" s="8"/>
      <c r="H1" s="8"/>
    </row>
    <row r="2" spans="1:8" s="10" customFormat="1" ht="5.25" customHeight="1">
      <c r="B2" s="7"/>
      <c r="C2" s="7"/>
      <c r="D2" s="8"/>
      <c r="E2" s="8"/>
      <c r="F2" s="9"/>
      <c r="G2" s="9"/>
      <c r="H2" s="9"/>
    </row>
    <row r="3" spans="1:8" s="12" customFormat="1" ht="12.75">
      <c r="B3" s="1909" t="s">
        <v>306</v>
      </c>
      <c r="C3" s="1909"/>
      <c r="D3" s="1909"/>
      <c r="E3" s="1909"/>
      <c r="F3" s="1909"/>
      <c r="G3" s="1909"/>
      <c r="H3" s="1909"/>
    </row>
    <row r="4" spans="1:8" s="10" customFormat="1" ht="5.25" customHeight="1">
      <c r="B4" s="7"/>
      <c r="C4" s="7"/>
      <c r="D4" s="8"/>
      <c r="E4" s="8"/>
      <c r="F4" s="9"/>
      <c r="G4" s="9"/>
      <c r="H4" s="9"/>
    </row>
    <row r="5" spans="1:8" s="6" customFormat="1" ht="15.75">
      <c r="B5" s="1187" t="s">
        <v>574</v>
      </c>
    </row>
    <row r="6" spans="1:8" s="6" customFormat="1" ht="11.25" customHeight="1">
      <c r="B6" s="680"/>
      <c r="C6"/>
      <c r="D6"/>
      <c r="E6"/>
      <c r="F6"/>
      <c r="G6"/>
      <c r="H6"/>
    </row>
    <row r="7" spans="1:8" s="6" customFormat="1" ht="11.25" customHeight="1"/>
    <row r="8" spans="1:8" s="6" customFormat="1" ht="22.5" customHeight="1">
      <c r="B8" s="1910" t="s">
        <v>2719</v>
      </c>
      <c r="C8" s="1910"/>
      <c r="D8" s="1910"/>
      <c r="E8" s="1910"/>
      <c r="F8" s="1910"/>
      <c r="G8" s="1910"/>
      <c r="H8" s="1910"/>
    </row>
    <row r="9" spans="1:8" s="6" customFormat="1" ht="6" customHeight="1">
      <c r="B9" s="206"/>
      <c r="C9" s="206"/>
      <c r="D9" s="206"/>
      <c r="E9" s="206"/>
      <c r="F9" s="206"/>
      <c r="G9" s="206"/>
      <c r="H9" s="206"/>
    </row>
    <row r="10" spans="1:8" s="6" customFormat="1" ht="22.5" customHeight="1">
      <c r="B10" s="1910" t="s">
        <v>2703</v>
      </c>
      <c r="C10" s="1910"/>
      <c r="D10" s="1910"/>
      <c r="E10" s="1910"/>
      <c r="F10" s="1910"/>
      <c r="G10" s="1910"/>
      <c r="H10" s="1910"/>
    </row>
    <row r="11" spans="1:8" s="6" customFormat="1" ht="6" customHeight="1">
      <c r="B11" s="206"/>
      <c r="C11" s="206"/>
      <c r="D11" s="206"/>
      <c r="E11" s="206"/>
      <c r="F11" s="206"/>
      <c r="G11" s="206"/>
      <c r="H11" s="206"/>
    </row>
    <row r="12" spans="1:8" s="6" customFormat="1" ht="22.5" customHeight="1">
      <c r="B12" s="1936" t="s">
        <v>2704</v>
      </c>
      <c r="C12" s="1937"/>
      <c r="D12" s="1937"/>
      <c r="E12" s="1937"/>
      <c r="F12" s="1937"/>
      <c r="G12" s="1937"/>
      <c r="H12" s="1937"/>
    </row>
    <row r="13" spans="1:8" ht="11.25" customHeight="1">
      <c r="A13" s="6"/>
      <c r="B13" s="274"/>
      <c r="C13" s="1555"/>
      <c r="D13" s="1555"/>
      <c r="E13" s="1555"/>
      <c r="F13" s="1555"/>
      <c r="G13" s="1555"/>
      <c r="H13" s="1555"/>
    </row>
    <row r="14" spans="1:8" ht="11.25" customHeight="1"/>
    <row r="15" spans="1:8" ht="11.25" customHeight="1">
      <c r="C15" s="391"/>
      <c r="D15" s="1778" t="s">
        <v>575</v>
      </c>
      <c r="E15" s="1778" t="s">
        <v>319</v>
      </c>
      <c r="F15" s="1778" t="s">
        <v>321</v>
      </c>
      <c r="G15" s="1778" t="s">
        <v>323</v>
      </c>
      <c r="H15" s="1778" t="s">
        <v>328</v>
      </c>
    </row>
    <row r="16" spans="1:8" ht="11.25" customHeight="1">
      <c r="B16" s="391" t="s">
        <v>310</v>
      </c>
      <c r="C16" s="1239"/>
      <c r="D16" s="1240" t="s">
        <v>2678</v>
      </c>
      <c r="E16" s="1442" t="s">
        <v>26</v>
      </c>
      <c r="F16" s="1240" t="s">
        <v>501</v>
      </c>
      <c r="G16" s="1240" t="s">
        <v>311</v>
      </c>
      <c r="H16" s="1240" t="s">
        <v>576</v>
      </c>
    </row>
    <row r="17" spans="1:21" ht="11.25" customHeight="1">
      <c r="B17" s="1938" t="s">
        <v>578</v>
      </c>
      <c r="C17" s="1939"/>
      <c r="D17" s="156"/>
      <c r="E17" s="156"/>
      <c r="F17" s="156"/>
      <c r="G17" s="156"/>
      <c r="H17" s="156"/>
      <c r="J17" s="37"/>
      <c r="K17" s="37"/>
      <c r="L17" s="37"/>
    </row>
    <row r="18" spans="1:21" ht="11.25" customHeight="1">
      <c r="B18" s="157">
        <v>1</v>
      </c>
      <c r="C18" s="273" t="s">
        <v>579</v>
      </c>
      <c r="D18" s="59">
        <v>206475.943302</v>
      </c>
      <c r="E18" s="59">
        <v>199926.822518</v>
      </c>
      <c r="F18" s="59">
        <v>197362.21825500001</v>
      </c>
      <c r="G18" s="59">
        <v>196957.418232</v>
      </c>
      <c r="H18" s="59">
        <v>195925.23350900001</v>
      </c>
      <c r="J18" s="623"/>
      <c r="L18" s="37"/>
      <c r="Q18" s="37"/>
      <c r="R18" s="37"/>
      <c r="S18" s="37"/>
      <c r="T18" s="37"/>
      <c r="U18" s="37"/>
    </row>
    <row r="19" spans="1:21" ht="11.25" customHeight="1">
      <c r="B19" s="157">
        <v>2</v>
      </c>
      <c r="C19" s="273" t="s">
        <v>580</v>
      </c>
      <c r="D19" s="59">
        <v>229824.975783</v>
      </c>
      <c r="E19" s="59">
        <v>220229.79809900001</v>
      </c>
      <c r="F19" s="59">
        <v>217665.19383599999</v>
      </c>
      <c r="G19" s="59">
        <v>213731.77323200001</v>
      </c>
      <c r="H19" s="59">
        <v>212597.74857600001</v>
      </c>
      <c r="J19" s="623"/>
      <c r="Q19" s="37"/>
      <c r="R19" s="37"/>
      <c r="S19" s="37"/>
      <c r="T19" s="37"/>
      <c r="U19" s="37"/>
    </row>
    <row r="20" spans="1:21" ht="11.25" customHeight="1">
      <c r="B20" s="157">
        <v>3</v>
      </c>
      <c r="C20" s="273" t="s">
        <v>581</v>
      </c>
      <c r="D20" s="59">
        <v>257455.83636300001</v>
      </c>
      <c r="E20" s="59">
        <v>247413.80116900001</v>
      </c>
      <c r="F20" s="59">
        <v>244770.980656</v>
      </c>
      <c r="G20" s="59">
        <v>241551.212772</v>
      </c>
      <c r="H20" s="59">
        <v>232440.594989</v>
      </c>
      <c r="J20" s="623"/>
      <c r="Q20" s="37"/>
      <c r="R20" s="37"/>
      <c r="S20" s="37"/>
      <c r="T20" s="37"/>
      <c r="U20" s="37"/>
    </row>
    <row r="21" spans="1:21" ht="11.25" customHeight="1">
      <c r="B21" s="1933" t="s">
        <v>582</v>
      </c>
      <c r="C21" s="1934"/>
      <c r="D21" s="350"/>
      <c r="E21" s="156"/>
      <c r="F21" s="156"/>
      <c r="G21" s="156"/>
      <c r="H21" s="156"/>
      <c r="J21" s="623"/>
      <c r="K21" s="74"/>
      <c r="L21" s="223"/>
      <c r="Q21" s="37"/>
      <c r="R21" s="37"/>
      <c r="S21" s="37"/>
      <c r="T21" s="37"/>
      <c r="U21" s="37"/>
    </row>
    <row r="22" spans="1:21" ht="11.25" customHeight="1">
      <c r="B22" s="157">
        <v>4</v>
      </c>
      <c r="C22" s="273" t="s">
        <v>417</v>
      </c>
      <c r="D22" s="59">
        <v>1089130.5470219201</v>
      </c>
      <c r="E22" s="159">
        <v>1099949.1828945801</v>
      </c>
      <c r="F22" s="59">
        <v>1078884.0377539301</v>
      </c>
      <c r="G22" s="59">
        <v>1095070.42224594</v>
      </c>
      <c r="H22" s="59">
        <v>1080105.9535321801</v>
      </c>
      <c r="I22" s="37"/>
      <c r="J22" s="623"/>
      <c r="K22" s="37"/>
      <c r="L22" s="37"/>
      <c r="M22" s="576"/>
      <c r="Q22" s="37"/>
      <c r="R22" s="37"/>
      <c r="S22" s="37"/>
      <c r="T22" s="37"/>
      <c r="U22" s="37"/>
    </row>
    <row r="23" spans="1:21" ht="11.25" customHeight="1">
      <c r="B23" s="158"/>
      <c r="C23" s="156" t="s">
        <v>583</v>
      </c>
      <c r="D23" s="350"/>
      <c r="E23" s="350"/>
      <c r="F23" s="156"/>
      <c r="G23" s="156"/>
      <c r="H23" s="156"/>
      <c r="J23" s="622"/>
      <c r="K23" s="621"/>
      <c r="L23" s="621"/>
      <c r="M23" s="576"/>
      <c r="N23" s="576"/>
      <c r="Q23" s="37"/>
      <c r="R23" s="37"/>
      <c r="S23" s="37"/>
      <c r="T23" s="37"/>
      <c r="U23" s="37"/>
    </row>
    <row r="24" spans="1:21" ht="11.25" customHeight="1">
      <c r="B24" s="157">
        <v>5</v>
      </c>
      <c r="C24" s="273" t="s">
        <v>584</v>
      </c>
      <c r="D24" s="351">
        <v>18.957565008306499</v>
      </c>
      <c r="E24" s="351">
        <v>18.1756592253947</v>
      </c>
      <c r="F24" s="351">
        <v>18.292497609559799</v>
      </c>
      <c r="G24" s="351">
        <v>17.985177077973098</v>
      </c>
      <c r="H24" s="351">
        <v>18.137898207406401</v>
      </c>
      <c r="J24" s="351"/>
      <c r="Q24" s="37"/>
      <c r="R24" s="37"/>
      <c r="S24" s="37"/>
      <c r="T24" s="37"/>
      <c r="U24" s="37"/>
    </row>
    <row r="25" spans="1:21" ht="11.25" customHeight="1">
      <c r="B25" s="157">
        <v>6</v>
      </c>
      <c r="C25" s="273" t="s">
        <v>585</v>
      </c>
      <c r="D25" s="351">
        <v>21.101353742533</v>
      </c>
      <c r="E25" s="351">
        <v>20.021434398400999</v>
      </c>
      <c r="F25" s="351">
        <v>20.174276886090599</v>
      </c>
      <c r="G25" s="351">
        <v>19.516928193274701</v>
      </c>
      <c r="H25" s="351">
        <v>19.681366477065598</v>
      </c>
      <c r="J25" s="351"/>
      <c r="Q25" s="37"/>
      <c r="R25" s="37"/>
      <c r="S25" s="37"/>
      <c r="T25" s="37"/>
      <c r="U25" s="37"/>
    </row>
    <row r="26" spans="1:21" ht="11.25" customHeight="1">
      <c r="B26" s="157">
        <v>7</v>
      </c>
      <c r="C26" s="273" t="s">
        <v>586</v>
      </c>
      <c r="D26" s="351">
        <v>23.638278031648198</v>
      </c>
      <c r="E26" s="351">
        <v>22.492774511546301</v>
      </c>
      <c r="F26" s="351">
        <v>22.6865740470875</v>
      </c>
      <c r="G26" s="351">
        <v>22.057261788364301</v>
      </c>
      <c r="H26" s="351">
        <v>21.518330108233901</v>
      </c>
      <c r="J26" s="351"/>
      <c r="Q26" s="37"/>
      <c r="R26" s="37"/>
      <c r="S26" s="37"/>
      <c r="T26" s="37"/>
      <c r="U26" s="37"/>
    </row>
    <row r="27" spans="1:21" s="3" customFormat="1" ht="11.25" customHeight="1">
      <c r="A27" s="29"/>
      <c r="B27" s="329" t="s">
        <v>587</v>
      </c>
      <c r="C27" s="329"/>
      <c r="D27" s="329"/>
      <c r="E27" s="329"/>
      <c r="F27" s="329"/>
      <c r="G27" s="329"/>
      <c r="H27" s="329"/>
      <c r="J27" s="1111"/>
      <c r="K27" s="29"/>
      <c r="L27" s="29"/>
      <c r="M27" s="29"/>
      <c r="N27" s="29"/>
      <c r="Q27" s="37"/>
      <c r="R27" s="37"/>
      <c r="S27" s="37"/>
      <c r="T27" s="37"/>
      <c r="U27" s="37"/>
    </row>
    <row r="28" spans="1:21" s="3" customFormat="1" ht="11.25" customHeight="1">
      <c r="B28" s="352" t="s">
        <v>588</v>
      </c>
      <c r="C28" s="264" t="s">
        <v>589</v>
      </c>
      <c r="D28" s="356">
        <v>2</v>
      </c>
      <c r="E28" s="356">
        <v>2</v>
      </c>
      <c r="F28" s="351">
        <v>2.1</v>
      </c>
      <c r="G28" s="351">
        <v>2.1</v>
      </c>
      <c r="H28" s="351">
        <v>2.1</v>
      </c>
      <c r="J28" s="351"/>
      <c r="K28" s="29"/>
      <c r="L28" s="29"/>
      <c r="M28" s="29"/>
      <c r="N28" s="29"/>
      <c r="Q28" s="37"/>
      <c r="R28" s="37"/>
      <c r="S28" s="37"/>
      <c r="T28" s="37"/>
      <c r="U28" s="37"/>
    </row>
    <row r="29" spans="1:21" s="3" customFormat="1" ht="11.25" customHeight="1">
      <c r="B29" s="353" t="s">
        <v>590</v>
      </c>
      <c r="C29" s="1057" t="s">
        <v>591</v>
      </c>
      <c r="D29" s="1142">
        <v>1.125</v>
      </c>
      <c r="E29" s="1142">
        <v>1.125</v>
      </c>
      <c r="F29" s="355">
        <v>1.1812499999999999</v>
      </c>
      <c r="G29" s="355">
        <v>1.1812499999999999</v>
      </c>
      <c r="H29" s="355">
        <v>1.1812499999999999</v>
      </c>
      <c r="J29" s="351"/>
      <c r="K29" s="29"/>
      <c r="L29" s="29"/>
      <c r="M29" s="29"/>
      <c r="N29" s="29"/>
      <c r="Q29" s="37"/>
      <c r="R29" s="37"/>
      <c r="S29" s="37"/>
      <c r="T29" s="37"/>
      <c r="U29" s="37"/>
    </row>
    <row r="30" spans="1:21" s="3" customFormat="1" ht="11.25" customHeight="1">
      <c r="B30" s="353" t="s">
        <v>592</v>
      </c>
      <c r="C30" s="1057" t="s">
        <v>593</v>
      </c>
      <c r="D30" s="1142">
        <v>0.375</v>
      </c>
      <c r="E30" s="1142">
        <v>0.375</v>
      </c>
      <c r="F30" s="355">
        <v>0.39374999999999999</v>
      </c>
      <c r="G30" s="355">
        <v>0.39374999999999999</v>
      </c>
      <c r="H30" s="355">
        <v>0.39374999999999999</v>
      </c>
      <c r="J30" s="351"/>
      <c r="K30" s="29"/>
      <c r="L30" s="29"/>
      <c r="M30" s="29"/>
      <c r="N30" s="29"/>
      <c r="Q30" s="37"/>
      <c r="R30" s="37"/>
      <c r="S30" s="37"/>
      <c r="T30" s="37"/>
      <c r="U30" s="37"/>
    </row>
    <row r="31" spans="1:21" ht="11.25" customHeight="1">
      <c r="A31" s="3"/>
      <c r="B31" s="352" t="s">
        <v>594</v>
      </c>
      <c r="C31" s="264" t="s">
        <v>595</v>
      </c>
      <c r="D31" s="356">
        <v>10</v>
      </c>
      <c r="E31" s="356">
        <v>10</v>
      </c>
      <c r="F31" s="351">
        <v>10.1</v>
      </c>
      <c r="G31" s="351">
        <v>10.1</v>
      </c>
      <c r="H31" s="351">
        <v>10.1</v>
      </c>
      <c r="I31" s="3"/>
      <c r="J31" s="351"/>
      <c r="Q31" s="37"/>
      <c r="R31" s="37"/>
      <c r="S31" s="37"/>
      <c r="T31" s="37"/>
      <c r="U31" s="37"/>
    </row>
    <row r="32" spans="1:21" ht="11.25" customHeight="1">
      <c r="B32" s="1933" t="s">
        <v>596</v>
      </c>
      <c r="C32" s="1934"/>
      <c r="D32" s="252"/>
      <c r="E32" s="252"/>
      <c r="F32" s="252"/>
      <c r="G32" s="357"/>
      <c r="H32" s="357"/>
      <c r="J32" s="351"/>
      <c r="Q32" s="37"/>
      <c r="R32" s="37"/>
      <c r="S32" s="37"/>
      <c r="T32" s="37"/>
      <c r="U32" s="37"/>
    </row>
    <row r="33" spans="2:21" ht="11.25" customHeight="1">
      <c r="B33" s="157">
        <v>8</v>
      </c>
      <c r="C33" s="273" t="s">
        <v>597</v>
      </c>
      <c r="D33" s="351">
        <v>2.5</v>
      </c>
      <c r="E33" s="351">
        <v>2.5</v>
      </c>
      <c r="F33" s="351">
        <v>2.5</v>
      </c>
      <c r="G33" s="351">
        <v>2.49999999998645</v>
      </c>
      <c r="H33" s="351">
        <v>2.5</v>
      </c>
      <c r="J33" s="351"/>
      <c r="Q33" s="37"/>
      <c r="R33" s="37"/>
      <c r="S33" s="37"/>
      <c r="T33" s="37"/>
      <c r="U33" s="37"/>
    </row>
    <row r="34" spans="2:21" ht="11.25" customHeight="1">
      <c r="B34" s="358" t="s">
        <v>550</v>
      </c>
      <c r="C34" s="264" t="s">
        <v>598</v>
      </c>
      <c r="D34" s="253"/>
      <c r="E34" s="253"/>
      <c r="F34" s="253"/>
      <c r="G34" s="359"/>
      <c r="H34" s="359"/>
      <c r="J34" s="351"/>
      <c r="Q34" s="37"/>
      <c r="R34" s="37"/>
      <c r="S34" s="37"/>
      <c r="T34" s="37"/>
      <c r="U34" s="37"/>
    </row>
    <row r="35" spans="2:21" ht="11.25" customHeight="1">
      <c r="B35" s="358">
        <v>9</v>
      </c>
      <c r="C35" s="264" t="s">
        <v>599</v>
      </c>
      <c r="D35" s="356">
        <v>2.2141600000000001</v>
      </c>
      <c r="E35" s="356">
        <v>2.2138647742917965</v>
      </c>
      <c r="F35" s="356">
        <v>2.2109999999999999</v>
      </c>
      <c r="G35" s="356">
        <v>2.1983586152045098</v>
      </c>
      <c r="H35" s="356">
        <v>2.07457809824988</v>
      </c>
      <c r="J35" s="351"/>
      <c r="Q35" s="37"/>
      <c r="R35" s="37"/>
      <c r="S35" s="37"/>
      <c r="T35" s="37"/>
      <c r="U35" s="37"/>
    </row>
    <row r="36" spans="2:21" ht="11.25" customHeight="1">
      <c r="B36" s="358" t="s">
        <v>600</v>
      </c>
      <c r="C36" s="264" t="s">
        <v>601</v>
      </c>
      <c r="D36" s="356">
        <v>3.22959</v>
      </c>
      <c r="E36" s="356">
        <v>3.225352900334221</v>
      </c>
      <c r="F36" s="356">
        <v>3.2622</v>
      </c>
      <c r="G36" s="356">
        <v>3.2447736984005502</v>
      </c>
      <c r="H36" s="356">
        <v>3.20174722837291</v>
      </c>
      <c r="J36" s="351"/>
      <c r="Q36" s="37"/>
      <c r="R36" s="37"/>
      <c r="S36" s="37"/>
      <c r="T36" s="37"/>
      <c r="U36" s="37"/>
    </row>
    <row r="37" spans="2:21" ht="11.25" customHeight="1">
      <c r="B37" s="358">
        <v>10</v>
      </c>
      <c r="C37" s="264" t="s">
        <v>602</v>
      </c>
      <c r="D37" s="356"/>
      <c r="E37" s="356"/>
      <c r="F37" s="356"/>
      <c r="G37" s="356"/>
      <c r="H37" s="356"/>
      <c r="J37" s="351"/>
      <c r="Q37" s="37"/>
      <c r="R37" s="37"/>
      <c r="S37" s="37"/>
      <c r="T37" s="37"/>
      <c r="U37" s="37"/>
    </row>
    <row r="38" spans="2:21" ht="11.25" customHeight="1">
      <c r="B38" s="358" t="s">
        <v>603</v>
      </c>
      <c r="C38" s="264" t="s">
        <v>604</v>
      </c>
      <c r="D38" s="356">
        <v>2</v>
      </c>
      <c r="E38" s="356">
        <v>2</v>
      </c>
      <c r="F38" s="356">
        <v>2</v>
      </c>
      <c r="G38" s="356">
        <v>2.0000000000074198</v>
      </c>
      <c r="H38" s="356">
        <v>2.00000000439822</v>
      </c>
      <c r="J38" s="351"/>
      <c r="Q38" s="37"/>
      <c r="R38" s="37"/>
      <c r="S38" s="37"/>
      <c r="T38" s="37"/>
      <c r="U38" s="37"/>
    </row>
    <row r="39" spans="2:21" ht="11.25" customHeight="1">
      <c r="B39" s="358">
        <v>11</v>
      </c>
      <c r="C39" s="264" t="s">
        <v>605</v>
      </c>
      <c r="D39" s="356">
        <v>9.9437499999999996</v>
      </c>
      <c r="E39" s="356">
        <v>9.9392176746260166</v>
      </c>
      <c r="F39" s="356">
        <v>9.9732000000000003</v>
      </c>
      <c r="G39" s="356">
        <v>9.9431323135989302</v>
      </c>
      <c r="H39" s="356">
        <v>9.7799999999999994</v>
      </c>
      <c r="I39" s="3"/>
      <c r="J39" s="1111"/>
      <c r="Q39" s="37"/>
      <c r="R39" s="37"/>
      <c r="S39" s="37"/>
      <c r="T39" s="37"/>
      <c r="U39" s="37"/>
    </row>
    <row r="40" spans="2:21" ht="11.25" customHeight="1">
      <c r="B40" s="358" t="s">
        <v>606</v>
      </c>
      <c r="C40" s="264" t="s">
        <v>607</v>
      </c>
      <c r="D40" s="356">
        <v>19.943750000000001</v>
      </c>
      <c r="E40" s="356">
        <v>19.939217674626015</v>
      </c>
      <c r="F40" s="356">
        <v>20.0732</v>
      </c>
      <c r="G40" s="356">
        <v>20.043132313598932</v>
      </c>
      <c r="H40" s="356">
        <v>19.876325326622801</v>
      </c>
      <c r="J40" s="1111"/>
      <c r="Q40" s="37"/>
      <c r="R40" s="37"/>
      <c r="S40" s="37"/>
      <c r="T40" s="37"/>
      <c r="U40" s="37"/>
    </row>
    <row r="41" spans="2:21" ht="11.25" customHeight="1">
      <c r="B41" s="157">
        <v>12</v>
      </c>
      <c r="C41" s="273" t="s">
        <v>608</v>
      </c>
      <c r="D41" s="1143">
        <v>14.46</v>
      </c>
      <c r="E41" s="1143">
        <v>13.676005411243237</v>
      </c>
      <c r="F41" s="356">
        <v>13.79318</v>
      </c>
      <c r="G41" s="356">
        <v>13.49</v>
      </c>
      <c r="H41" s="356">
        <v>13.48</v>
      </c>
      <c r="J41" s="351"/>
      <c r="K41" s="1071"/>
      <c r="Q41" s="37"/>
      <c r="R41" s="37"/>
      <c r="S41" s="37"/>
      <c r="T41" s="37"/>
      <c r="U41" s="37"/>
    </row>
    <row r="42" spans="2:21" ht="11.25" customHeight="1">
      <c r="B42" s="1933" t="s">
        <v>171</v>
      </c>
      <c r="C42" s="1934"/>
      <c r="D42" s="156"/>
      <c r="E42" s="156"/>
      <c r="F42" s="156"/>
      <c r="G42" s="156"/>
      <c r="H42" s="156"/>
      <c r="J42" s="351"/>
      <c r="Q42" s="37"/>
      <c r="R42" s="37"/>
      <c r="S42" s="37"/>
      <c r="T42" s="37"/>
      <c r="U42" s="37"/>
    </row>
    <row r="43" spans="2:21" ht="11.25" customHeight="1">
      <c r="B43" s="157">
        <v>13</v>
      </c>
      <c r="C43" s="273" t="s">
        <v>609</v>
      </c>
      <c r="D43" s="59">
        <v>3715272.5399365602</v>
      </c>
      <c r="E43" s="59">
        <v>3261799.7994612399</v>
      </c>
      <c r="F43" s="59">
        <v>3432025.1205808101</v>
      </c>
      <c r="G43" s="159">
        <v>3376807.0262829498</v>
      </c>
      <c r="H43" s="59">
        <v>3363825.850081</v>
      </c>
      <c r="J43" s="351"/>
      <c r="Q43" s="37"/>
      <c r="R43" s="37"/>
      <c r="S43" s="37"/>
      <c r="T43" s="37"/>
      <c r="U43" s="37"/>
    </row>
    <row r="44" spans="2:21" ht="11.25" customHeight="1">
      <c r="B44" s="157">
        <v>14</v>
      </c>
      <c r="C44" s="273" t="s">
        <v>610</v>
      </c>
      <c r="D44" s="351">
        <v>6.1859519944376498</v>
      </c>
      <c r="E44" s="351">
        <v>6.75178771350026</v>
      </c>
      <c r="F44" s="351">
        <v>6.3421795059345003</v>
      </c>
      <c r="G44" s="351">
        <v>6.3294044216458296</v>
      </c>
      <c r="H44" s="351">
        <v>6.3201175700246397</v>
      </c>
      <c r="J44" s="351"/>
      <c r="Q44" s="37"/>
      <c r="R44" s="37"/>
      <c r="S44" s="37"/>
      <c r="T44" s="37"/>
      <c r="U44" s="37"/>
    </row>
    <row r="45" spans="2:21" ht="11.25" customHeight="1">
      <c r="B45" s="1935" t="s">
        <v>611</v>
      </c>
      <c r="C45" s="1931"/>
      <c r="D45" s="156"/>
      <c r="E45" s="156"/>
      <c r="F45" s="156"/>
      <c r="G45" s="156"/>
      <c r="H45" s="156"/>
      <c r="J45" s="351"/>
    </row>
    <row r="46" spans="2:21" ht="11.25" customHeight="1">
      <c r="B46" s="157" t="s">
        <v>612</v>
      </c>
      <c r="C46" s="273" t="s">
        <v>613</v>
      </c>
      <c r="D46" s="356"/>
      <c r="E46" s="356"/>
      <c r="F46" s="356"/>
      <c r="G46" s="356"/>
      <c r="H46" s="356"/>
      <c r="J46" s="351"/>
    </row>
    <row r="47" spans="2:21" ht="11.25" customHeight="1">
      <c r="B47" s="157" t="s">
        <v>614</v>
      </c>
      <c r="C47" s="1057" t="s">
        <v>591</v>
      </c>
      <c r="D47" s="356"/>
      <c r="E47" s="356"/>
      <c r="F47" s="356"/>
      <c r="G47" s="356"/>
      <c r="H47" s="356"/>
      <c r="J47" s="351"/>
    </row>
    <row r="48" spans="2:21" ht="11.25" customHeight="1">
      <c r="B48" s="157" t="s">
        <v>615</v>
      </c>
      <c r="C48" s="273" t="s">
        <v>616</v>
      </c>
      <c r="D48" s="356"/>
      <c r="E48" s="356"/>
      <c r="F48" s="356"/>
      <c r="G48" s="356"/>
      <c r="H48" s="356"/>
      <c r="J48" s="37"/>
      <c r="K48" s="37"/>
    </row>
    <row r="49" spans="2:10" ht="11.25" customHeight="1">
      <c r="B49" s="1935" t="s">
        <v>617</v>
      </c>
      <c r="C49" s="1931"/>
      <c r="D49" s="156"/>
      <c r="E49" s="156"/>
      <c r="F49" s="156"/>
      <c r="G49" s="156"/>
      <c r="H49" s="156"/>
    </row>
    <row r="50" spans="2:10" ht="11.25" customHeight="1">
      <c r="B50" s="157" t="s">
        <v>618</v>
      </c>
      <c r="C50" s="273" t="s">
        <v>619</v>
      </c>
      <c r="D50" s="356"/>
      <c r="E50" s="356"/>
      <c r="F50" s="356"/>
      <c r="G50" s="356"/>
      <c r="H50" s="356"/>
      <c r="J50" s="55"/>
    </row>
    <row r="51" spans="2:10" ht="11.25" customHeight="1">
      <c r="B51" s="157" t="s">
        <v>620</v>
      </c>
      <c r="C51" s="273" t="s">
        <v>621</v>
      </c>
      <c r="D51" s="356">
        <v>3</v>
      </c>
      <c r="E51" s="356">
        <v>3</v>
      </c>
      <c r="F51" s="356">
        <v>3</v>
      </c>
      <c r="G51" s="356">
        <v>3</v>
      </c>
      <c r="H51" s="356">
        <v>3</v>
      </c>
    </row>
    <row r="52" spans="2:10" ht="11.25" customHeight="1">
      <c r="B52" s="1933" t="s">
        <v>622</v>
      </c>
      <c r="C52" s="1933"/>
      <c r="D52" s="156"/>
      <c r="E52" s="156"/>
      <c r="F52" s="156"/>
      <c r="G52" s="156"/>
      <c r="H52" s="156"/>
    </row>
    <row r="53" spans="2:10" ht="11.25" customHeight="1">
      <c r="B53" s="157">
        <v>15</v>
      </c>
      <c r="C53" s="273" t="s">
        <v>623</v>
      </c>
      <c r="D53" s="59">
        <v>984599.59263166599</v>
      </c>
      <c r="E53" s="159">
        <v>915351.49959999998</v>
      </c>
      <c r="F53" s="59">
        <v>878030.96530000004</v>
      </c>
      <c r="G53" s="59">
        <v>838332.00190000003</v>
      </c>
      <c r="H53" s="59">
        <v>783382</v>
      </c>
    </row>
    <row r="54" spans="2:10" ht="11.25" customHeight="1">
      <c r="B54" s="157" t="s">
        <v>624</v>
      </c>
      <c r="C54" s="273" t="s">
        <v>625</v>
      </c>
      <c r="D54" s="59">
        <v>803117.79321624001</v>
      </c>
      <c r="E54" s="159">
        <v>768906.25450000004</v>
      </c>
      <c r="F54" s="255">
        <v>745911.62410000002</v>
      </c>
      <c r="G54" s="255">
        <v>706590.19140000001</v>
      </c>
      <c r="H54" s="255">
        <v>635909</v>
      </c>
    </row>
    <row r="55" spans="2:10" ht="11.25" customHeight="1">
      <c r="B55" s="157" t="s">
        <v>626</v>
      </c>
      <c r="C55" s="273" t="s">
        <v>627</v>
      </c>
      <c r="D55" s="59">
        <v>64082.358783540498</v>
      </c>
      <c r="E55" s="159">
        <v>53970.18705</v>
      </c>
      <c r="F55" s="255">
        <v>52263.7192</v>
      </c>
      <c r="G55" s="255">
        <v>50476.879560000001</v>
      </c>
      <c r="H55" s="255">
        <v>46931</v>
      </c>
    </row>
    <row r="56" spans="2:10" ht="11.25" customHeight="1">
      <c r="B56" s="157">
        <v>16</v>
      </c>
      <c r="C56" s="273" t="s">
        <v>628</v>
      </c>
      <c r="D56" s="59">
        <v>739035.434432699</v>
      </c>
      <c r="E56" s="159">
        <v>714936.0675</v>
      </c>
      <c r="F56" s="59">
        <v>693647.90489999996</v>
      </c>
      <c r="G56" s="59">
        <v>656113.31180000002</v>
      </c>
      <c r="H56" s="59">
        <v>588978</v>
      </c>
    </row>
    <row r="57" spans="2:10" ht="11.25" customHeight="1">
      <c r="B57" s="157">
        <v>17</v>
      </c>
      <c r="C57" s="273" t="s">
        <v>629</v>
      </c>
      <c r="D57" s="360">
        <v>133.45750000000001</v>
      </c>
      <c r="E57" s="1084">
        <v>128.72</v>
      </c>
      <c r="F57" s="360">
        <v>127.0216667</v>
      </c>
      <c r="G57" s="360">
        <v>129.0466667</v>
      </c>
      <c r="H57" s="360">
        <v>134.68</v>
      </c>
    </row>
    <row r="58" spans="2:10" ht="11.25" customHeight="1">
      <c r="B58" s="1933" t="s">
        <v>187</v>
      </c>
      <c r="C58" s="1934"/>
      <c r="D58" s="156"/>
      <c r="E58" s="156"/>
      <c r="F58" s="156"/>
      <c r="G58" s="156"/>
      <c r="H58" s="156"/>
    </row>
    <row r="59" spans="2:10" ht="11.25" customHeight="1">
      <c r="B59" s="160">
        <v>18</v>
      </c>
      <c r="C59" s="206" t="s">
        <v>630</v>
      </c>
      <c r="D59" s="59">
        <v>1795162.442940095</v>
      </c>
      <c r="E59" s="159">
        <v>1746527.8969528941</v>
      </c>
      <c r="F59" s="59">
        <v>1725017</v>
      </c>
      <c r="G59" s="59">
        <v>1717074.8322855444</v>
      </c>
      <c r="H59" s="59">
        <v>1762696.611</v>
      </c>
    </row>
    <row r="60" spans="2:10" ht="11.25" customHeight="1">
      <c r="B60" s="160">
        <v>19</v>
      </c>
      <c r="C60" s="206" t="s">
        <v>631</v>
      </c>
      <c r="D60" s="59">
        <v>1513802.0536188076</v>
      </c>
      <c r="E60" s="159">
        <v>1491419.6320831317</v>
      </c>
      <c r="F60" s="59">
        <v>1480464</v>
      </c>
      <c r="G60" s="59">
        <v>1493037.2250523712</v>
      </c>
      <c r="H60" s="59">
        <v>1490683.7297639945</v>
      </c>
    </row>
    <row r="61" spans="2:10">
      <c r="B61" s="1241">
        <v>20</v>
      </c>
      <c r="C61" s="1242" t="s">
        <v>632</v>
      </c>
      <c r="D61" s="1244">
        <v>118.58633951834609</v>
      </c>
      <c r="E61" s="1243">
        <v>117.10506281276729</v>
      </c>
      <c r="F61" s="1244">
        <v>116.52</v>
      </c>
      <c r="G61" s="1244">
        <v>115.00549373277111</v>
      </c>
      <c r="H61" s="1244">
        <v>118.2475247</v>
      </c>
    </row>
    <row r="62" spans="2:10">
      <c r="B62" s="70"/>
    </row>
    <row r="65" spans="4:6">
      <c r="D65" s="3"/>
    </row>
    <row r="66" spans="4:6">
      <c r="D66" s="1035"/>
      <c r="E66" s="55"/>
      <c r="F66" s="55"/>
    </row>
  </sheetData>
  <mergeCells count="12">
    <mergeCell ref="B3:H3"/>
    <mergeCell ref="B12:H12"/>
    <mergeCell ref="B17:C17"/>
    <mergeCell ref="B8:H8"/>
    <mergeCell ref="B42:C42"/>
    <mergeCell ref="B52:C52"/>
    <mergeCell ref="B58:C58"/>
    <mergeCell ref="B10:H10"/>
    <mergeCell ref="B21:C21"/>
    <mergeCell ref="B32:C32"/>
    <mergeCell ref="B45:C45"/>
    <mergeCell ref="B49:C49"/>
  </mergeCells>
  <phoneticPr fontId="275" type="noConversion"/>
  <hyperlinks>
    <hyperlink ref="B3" location="Contents!A1" display="Back to index page" xr:uid="{8EA8CC91-022F-4808-8BC5-8779A53E67F6}"/>
    <hyperlink ref="B3:H3" location="CONTENTS!A1" display="Back to contents page" xr:uid="{C3161A4C-900B-41E9-994D-EC60EE9BB37A}"/>
  </hyperlinks>
  <pageMargins left="0.23622047244094491" right="0.23622047244094491" top="0.74803149606299213" bottom="0.74803149606299213" header="0.31496062992125984" footer="0.31496062992125984"/>
  <pageSetup paperSize="9" scale="6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6a513d9-9f3b-4981-8f60-2f916567fe08" xsi:nil="true"/>
    <lcf76f155ced4ddcb4097134ff3c332f xmlns="31646d07-fb8c-42b5-b229-38dd15be0085">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2161FBBF04BBCA44ABC4B4C04368AAF8" ma:contentTypeVersion="18" ma:contentTypeDescription="Opprett et nytt dokument." ma:contentTypeScope="" ma:versionID="24f2a0a4d08c5abf69b4a95032ebf63e">
  <xsd:schema xmlns:xsd="http://www.w3.org/2001/XMLSchema" xmlns:xs="http://www.w3.org/2001/XMLSchema" xmlns:p="http://schemas.microsoft.com/office/2006/metadata/properties" xmlns:ns2="31646d07-fb8c-42b5-b229-38dd15be0085" xmlns:ns3="86a513d9-9f3b-4981-8f60-2f916567fe08" targetNamespace="http://schemas.microsoft.com/office/2006/metadata/properties" ma:root="true" ma:fieldsID="dc714a1124b0c69ddab9cb945d3d90c7" ns2:_="" ns3:_="">
    <xsd:import namespace="31646d07-fb8c-42b5-b229-38dd15be0085"/>
    <xsd:import namespace="86a513d9-9f3b-4981-8f60-2f916567fe0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646d07-fb8c-42b5-b229-38dd15be00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Bildemerkelapper" ma:readOnly="false" ma:fieldId="{5cf76f15-5ced-4ddc-b409-7134ff3c332f}" ma:taxonomyMulti="true" ma:sspId="be6bf02d-eca4-4334-b633-93ea7661cebd"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a513d9-9f3b-4981-8f60-2f916567fe08" elementFormDefault="qualified">
    <xsd:import namespace="http://schemas.microsoft.com/office/2006/documentManagement/types"/>
    <xsd:import namespace="http://schemas.microsoft.com/office/infopath/2007/PartnerControls"/>
    <xsd:element name="SharedWithUsers" ma:index="10"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lingsdetaljer" ma:internalName="SharedWithDetails" ma:readOnly="true">
      <xsd:simpleType>
        <xsd:restriction base="dms:Note">
          <xsd:maxLength value="255"/>
        </xsd:restriction>
      </xsd:simpleType>
    </xsd:element>
    <xsd:element name="TaxCatchAll" ma:index="20" nillable="true" ma:displayName="Taxonomy Catch All Column" ma:hidden="true" ma:list="{2ad4ea91-b3c7-4a27-b96a-3d0020faa270}" ma:internalName="TaxCatchAll" ma:showField="CatchAllData" ma:web="86a513d9-9f3b-4981-8f60-2f916567fe0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0EAEA37-C6CB-4DD3-A8A9-80B70904983B}">
  <ds:schemaRefs>
    <ds:schemaRef ds:uri="http://www.w3.org/XML/1998/namespace"/>
    <ds:schemaRef ds:uri="86a513d9-9f3b-4981-8f60-2f916567fe08"/>
    <ds:schemaRef ds:uri="http://schemas.microsoft.com/office/2006/documentManagement/types"/>
    <ds:schemaRef ds:uri="31646d07-fb8c-42b5-b229-38dd15be0085"/>
    <ds:schemaRef ds:uri="http://schemas.openxmlformats.org/package/2006/metadata/core-properties"/>
    <ds:schemaRef ds:uri="http://purl.org/dc/terms/"/>
    <ds:schemaRef ds:uri="http://purl.org/dc/elements/1.1/"/>
    <ds:schemaRef ds:uri="http://schemas.microsoft.com/office/infopath/2007/PartnerControl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8075137D-F26F-4FB5-99BB-7B83FB0A9D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1646d07-fb8c-42b5-b229-38dd15be0085"/>
    <ds:schemaRef ds:uri="86a513d9-9f3b-4981-8f60-2f916567fe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1D27BB1-5CFA-481B-B746-EC817B00120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77</vt:i4>
      </vt:variant>
      <vt:variant>
        <vt:lpstr>Navngitte områder</vt:lpstr>
      </vt:variant>
      <vt:variant>
        <vt:i4>60</vt:i4>
      </vt:variant>
    </vt:vector>
  </HeadingPairs>
  <TitlesOfParts>
    <vt:vector size="137" baseType="lpstr">
      <vt:lpstr>COVER</vt:lpstr>
      <vt:lpstr>CONTACT INFORMATION</vt:lpstr>
      <vt:lpstr>CONTENTS</vt:lpstr>
      <vt:lpstr>ATTESTATION</vt:lpstr>
      <vt:lpstr>CC1</vt:lpstr>
      <vt:lpstr>CC2</vt:lpstr>
      <vt:lpstr>A01</vt:lpstr>
      <vt:lpstr>OV1</vt:lpstr>
      <vt:lpstr>KM1</vt:lpstr>
      <vt:lpstr>INS1</vt:lpstr>
      <vt:lpstr>INS2</vt:lpstr>
      <vt:lpstr>A02</vt:lpstr>
      <vt:lpstr>A03 </vt:lpstr>
      <vt:lpstr>LI1</vt:lpstr>
      <vt:lpstr>LI2</vt:lpstr>
      <vt:lpstr>LI3</vt:lpstr>
      <vt:lpstr>PV1</vt:lpstr>
      <vt:lpstr>CQ1</vt:lpstr>
      <vt:lpstr>CQ3</vt:lpstr>
      <vt:lpstr>CQ4</vt:lpstr>
      <vt:lpstr>CQ5</vt:lpstr>
      <vt:lpstr>CQ7</vt:lpstr>
      <vt:lpstr>CR1</vt:lpstr>
      <vt:lpstr>CR1-A</vt:lpstr>
      <vt:lpstr>CR3</vt:lpstr>
      <vt:lpstr>CR4</vt:lpstr>
      <vt:lpstr>CR5</vt:lpstr>
      <vt:lpstr>CR6</vt:lpstr>
      <vt:lpstr>CR6-A</vt:lpstr>
      <vt:lpstr>CR7-A</vt:lpstr>
      <vt:lpstr>CR8</vt:lpstr>
      <vt:lpstr>CR9</vt:lpstr>
      <vt:lpstr>CR10</vt:lpstr>
      <vt:lpstr>CCR1</vt:lpstr>
      <vt:lpstr>CCR2</vt:lpstr>
      <vt:lpstr>CCR3</vt:lpstr>
      <vt:lpstr>CCR4</vt:lpstr>
      <vt:lpstr>CCR5</vt:lpstr>
      <vt:lpstr>CCR7</vt:lpstr>
      <vt:lpstr>CCR8</vt:lpstr>
      <vt:lpstr>MR1</vt:lpstr>
      <vt:lpstr>CCyB1 </vt:lpstr>
      <vt:lpstr>CCyB2</vt:lpstr>
      <vt:lpstr>LR1</vt:lpstr>
      <vt:lpstr>LR2</vt:lpstr>
      <vt:lpstr>LR3</vt:lpstr>
      <vt:lpstr>LIQ1</vt:lpstr>
      <vt:lpstr>LIQ2</vt:lpstr>
      <vt:lpstr>KM2</vt:lpstr>
      <vt:lpstr>TLAC1</vt:lpstr>
      <vt:lpstr>TLAC3b</vt:lpstr>
      <vt:lpstr>AE1</vt:lpstr>
      <vt:lpstr>AE2</vt:lpstr>
      <vt:lpstr>AE3</vt:lpstr>
      <vt:lpstr>OR1</vt:lpstr>
      <vt:lpstr>REMA</vt:lpstr>
      <vt:lpstr>REM1</vt:lpstr>
      <vt:lpstr>REM2</vt:lpstr>
      <vt:lpstr>REM3</vt:lpstr>
      <vt:lpstr>REM4</vt:lpstr>
      <vt:lpstr>REM5</vt:lpstr>
      <vt:lpstr>ESG1</vt:lpstr>
      <vt:lpstr>ESG2</vt:lpstr>
      <vt:lpstr>ESG3</vt:lpstr>
      <vt:lpstr>ESG4</vt:lpstr>
      <vt:lpstr>ESG5</vt:lpstr>
      <vt:lpstr>ESG6</vt:lpstr>
      <vt:lpstr>ESG7</vt:lpstr>
      <vt:lpstr>ESG8</vt:lpstr>
      <vt:lpstr>ESG9</vt:lpstr>
      <vt:lpstr>ESG10</vt:lpstr>
      <vt:lpstr>IRRBB1</vt:lpstr>
      <vt:lpstr>CCA</vt:lpstr>
      <vt:lpstr>CCA Footnotes</vt:lpstr>
      <vt:lpstr>Boligkreditt Key metrics </vt:lpstr>
      <vt:lpstr>Boligkreditt Credit Risk</vt:lpstr>
      <vt:lpstr>BACK</vt:lpstr>
      <vt:lpstr>'A01'!Utskriftsområde</vt:lpstr>
      <vt:lpstr>'A02'!Utskriftsområde</vt:lpstr>
      <vt:lpstr>'A03 '!Utskriftsområde</vt:lpstr>
      <vt:lpstr>'AE1'!Utskriftsområde</vt:lpstr>
      <vt:lpstr>'AE2'!Utskriftsområde</vt:lpstr>
      <vt:lpstr>'AE3'!Utskriftsområde</vt:lpstr>
      <vt:lpstr>ATTESTATION!Utskriftsområde</vt:lpstr>
      <vt:lpstr>BACK!Utskriftsområde</vt:lpstr>
      <vt:lpstr>'Boligkreditt Credit Risk'!Utskriftsområde</vt:lpstr>
      <vt:lpstr>'Boligkreditt Key metrics '!Utskriftsområde</vt:lpstr>
      <vt:lpstr>'CC1'!Utskriftsområde</vt:lpstr>
      <vt:lpstr>'CC2'!Utskriftsområde</vt:lpstr>
      <vt:lpstr>CCA!Utskriftsområde</vt:lpstr>
      <vt:lpstr>'CCA Footnotes'!Utskriftsområde</vt:lpstr>
      <vt:lpstr>'CCR1'!Utskriftsområde</vt:lpstr>
      <vt:lpstr>'CCR2'!Utskriftsområde</vt:lpstr>
      <vt:lpstr>'CCR3'!Utskriftsområde</vt:lpstr>
      <vt:lpstr>'CCR4'!Utskriftsområde</vt:lpstr>
      <vt:lpstr>'CCR5'!Utskriftsområde</vt:lpstr>
      <vt:lpstr>'CCR7'!Utskriftsområde</vt:lpstr>
      <vt:lpstr>'CCR8'!Utskriftsområde</vt:lpstr>
      <vt:lpstr>'CCyB1 '!Utskriftsområde</vt:lpstr>
      <vt:lpstr>CCyB2!Utskriftsområde</vt:lpstr>
      <vt:lpstr>CONTENTS!Utskriftsområde</vt:lpstr>
      <vt:lpstr>COVER!Utskriftsområde</vt:lpstr>
      <vt:lpstr>'CQ1'!Utskriftsområde</vt:lpstr>
      <vt:lpstr>'CQ3'!Utskriftsområde</vt:lpstr>
      <vt:lpstr>'CQ4'!Utskriftsområde</vt:lpstr>
      <vt:lpstr>'CQ5'!Utskriftsområde</vt:lpstr>
      <vt:lpstr>'CQ7'!Utskriftsområde</vt:lpstr>
      <vt:lpstr>'CR1'!Utskriftsområde</vt:lpstr>
      <vt:lpstr>'CR10'!Utskriftsområde</vt:lpstr>
      <vt:lpstr>'CR1-A'!Utskriftsområde</vt:lpstr>
      <vt:lpstr>'CR3'!Utskriftsområde</vt:lpstr>
      <vt:lpstr>'CR4'!Utskriftsområde</vt:lpstr>
      <vt:lpstr>'CR5'!Utskriftsområde</vt:lpstr>
      <vt:lpstr>'CR6'!Utskriftsområde</vt:lpstr>
      <vt:lpstr>'CR6-A'!Utskriftsområde</vt:lpstr>
      <vt:lpstr>'CR7-A'!Utskriftsområde</vt:lpstr>
      <vt:lpstr>'CR8'!Utskriftsområde</vt:lpstr>
      <vt:lpstr>'CR9'!Utskriftsområde</vt:lpstr>
      <vt:lpstr>'INS1'!Utskriftsområde</vt:lpstr>
      <vt:lpstr>'INS2'!Utskriftsområde</vt:lpstr>
      <vt:lpstr>IRRBB1!Utskriftsområde</vt:lpstr>
      <vt:lpstr>'KM1'!Utskriftsområde</vt:lpstr>
      <vt:lpstr>'KM2'!Utskriftsområde</vt:lpstr>
      <vt:lpstr>'LI1'!Utskriftsområde</vt:lpstr>
      <vt:lpstr>'LI2'!Utskriftsområde</vt:lpstr>
      <vt:lpstr>'LI3'!Utskriftsområde</vt:lpstr>
      <vt:lpstr>'LIQ1'!Utskriftsområde</vt:lpstr>
      <vt:lpstr>'LIQ2'!Utskriftsområde</vt:lpstr>
      <vt:lpstr>'LR1'!Utskriftsområde</vt:lpstr>
      <vt:lpstr>'LR2'!Utskriftsområde</vt:lpstr>
      <vt:lpstr>'LR3'!Utskriftsområde</vt:lpstr>
      <vt:lpstr>'MR1'!Utskriftsområde</vt:lpstr>
      <vt:lpstr>'OR1'!Utskriftsområde</vt:lpstr>
      <vt:lpstr>'OV1'!Utskriftsområde</vt:lpstr>
      <vt:lpstr>'PV1'!Utskriftsområde</vt:lpstr>
      <vt:lpstr>TLAC1!Utskriftsområde</vt:lpstr>
      <vt:lpstr>TLAC3b!Utskriftsområde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2019-03-06T15:22:36Z</dcterms:created>
  <dcterms:modified xsi:type="dcterms:W3CDTF">2024-06-03T05:35:23Z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0x0101002161FBBF04BBCA44ABC4B4C04368AAF8</vt:lpwstr>
  </property>
  <property fmtid="{D5CDD505-2E9C-101B-9397-08002B2CF9AE}" pid="3" name="TaxKeyword">
    <vt:lpwstr/>
  </property>
  <property fmtid="{D5CDD505-2E9C-101B-9397-08002B2CF9AE}" pid="4" name="DNBInformationCategory">
    <vt:lpwstr>279;#Uklassifisert|53c3641f-e188-458b-ac4a-39fb9eb82013</vt:lpwstr>
  </property>
  <property fmtid="{D5CDD505-2E9C-101B-9397-08002B2CF9AE}" pid="5" name="MSIP_Label_57e687cc-f93a-416b-a813-dfd9fe80a0f5_Enabled">
    <vt:lpwstr>True</vt:lpwstr>
  </property>
  <property fmtid="{D5CDD505-2E9C-101B-9397-08002B2CF9AE}" pid="6" name="MSIP_Label_57e687cc-f93a-416b-a813-dfd9fe80a0f5_SiteId">
    <vt:lpwstr>ffeebe53-4714-40e9-81b1-cb5984a2ddfd</vt:lpwstr>
  </property>
  <property fmtid="{D5CDD505-2E9C-101B-9397-08002B2CF9AE}" pid="7" name="MSIP_Label_57e687cc-f93a-416b-a813-dfd9fe80a0f5_Owner">
    <vt:lpwstr>anne-liis.malmberg@investisdigital.com</vt:lpwstr>
  </property>
  <property fmtid="{D5CDD505-2E9C-101B-9397-08002B2CF9AE}" pid="8" name="MSIP_Label_57e687cc-f93a-416b-a813-dfd9fe80a0f5_SetDate">
    <vt:lpwstr>2020-06-05T11:06:50.3391773Z</vt:lpwstr>
  </property>
  <property fmtid="{D5CDD505-2E9C-101B-9397-08002B2CF9AE}" pid="9" name="MSIP_Label_57e687cc-f93a-416b-a813-dfd9fe80a0f5_Name">
    <vt:lpwstr>Business</vt:lpwstr>
  </property>
  <property fmtid="{D5CDD505-2E9C-101B-9397-08002B2CF9AE}" pid="10" name="MSIP_Label_57e687cc-f93a-416b-a813-dfd9fe80a0f5_Application">
    <vt:lpwstr>Microsoft Azure Information Protection</vt:lpwstr>
  </property>
  <property fmtid="{D5CDD505-2E9C-101B-9397-08002B2CF9AE}" pid="11" name="MSIP_Label_57e687cc-f93a-416b-a813-dfd9fe80a0f5_ActionId">
    <vt:lpwstr>e282328c-c70a-49dc-b211-2917eadf2670</vt:lpwstr>
  </property>
  <property fmtid="{D5CDD505-2E9C-101B-9397-08002B2CF9AE}" pid="12" name="MSIP_Label_57e687cc-f93a-416b-a813-dfd9fe80a0f5_Extended_MSFT_Method">
    <vt:lpwstr>Automatic</vt:lpwstr>
  </property>
  <property fmtid="{D5CDD505-2E9C-101B-9397-08002B2CF9AE}" pid="13" name="MSIP_Label_b41c0bc7-c6be-49cd-a7d8-05e4908a7b56_Enabled">
    <vt:lpwstr>True</vt:lpwstr>
  </property>
  <property fmtid="{D5CDD505-2E9C-101B-9397-08002B2CF9AE}" pid="14" name="MSIP_Label_b41c0bc7-c6be-49cd-a7d8-05e4908a7b56_SiteId">
    <vt:lpwstr>4cbfea0a-b872-47f0-b51c-1c64953c3f0b</vt:lpwstr>
  </property>
  <property fmtid="{D5CDD505-2E9C-101B-9397-08002B2CF9AE}" pid="15" name="MSIP_Label_b41c0bc7-c6be-49cd-a7d8-05e4908a7b56_SetDate">
    <vt:lpwstr>2020-01-03T11:50:15Z</vt:lpwstr>
  </property>
  <property fmtid="{D5CDD505-2E9C-101B-9397-08002B2CF9AE}" pid="16" name="MSIP_Label_b41c0bc7-c6be-49cd-a7d8-05e4908a7b56_Name">
    <vt:lpwstr>Internal</vt:lpwstr>
  </property>
  <property fmtid="{D5CDD505-2E9C-101B-9397-08002B2CF9AE}" pid="17" name="MSIP_Label_b41c0bc7-c6be-49cd-a7d8-05e4908a7b56_ActionId">
    <vt:lpwstr>f277f4a1-d062-4948-ab2b-00008fc9d20a</vt:lpwstr>
  </property>
  <property fmtid="{D5CDD505-2E9C-101B-9397-08002B2CF9AE}" pid="18" name="Classification">
    <vt:lpwstr>Business Internal</vt:lpwstr>
  </property>
  <property fmtid="{D5CDD505-2E9C-101B-9397-08002B2CF9AE}" pid="19" name="MediaServiceImageTags">
    <vt:lpwstr/>
  </property>
</Properties>
</file>